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6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cepalondon.sharepoint.com/projectslive/4132/Shared Documents/WS1_MarketModel/!Model/210816_UCED_ZN_AU/DATA IN/GENERATION INPUT/"/>
    </mc:Choice>
  </mc:AlternateContent>
  <xr:revisionPtr revIDLastSave="7" documentId="13_ncr:1_{F1B2353D-8560-41E5-8BB9-338E74C69B9A}" xr6:coauthVersionLast="47" xr6:coauthVersionMax="47" xr10:uidLastSave="{FB4D4D41-7453-4841-A01D-1E9DB4D273D4}"/>
  <bookViews>
    <workbookView xWindow="4044" yWindow="2256" windowWidth="23040" windowHeight="14016" xr2:uid="{00000000-000D-0000-FFFF-FFFF00000000}"/>
  </bookViews>
  <sheets>
    <sheet name="Settings" sheetId="5" r:id="rId1"/>
    <sheet name="SETS" sheetId="3" r:id="rId2"/>
    <sheet name="DATA" sheetId="4" r:id="rId3"/>
    <sheet name="FilteredData" sheetId="7" r:id="rId4"/>
    <sheet name="RawData" sheetId="6" r:id="rId5"/>
    <sheet name="E-E" sheetId="8" r:id="rId6"/>
    <sheet name="SRMC" sheetId="9" r:id="rId7"/>
    <sheet name="Capacity" sheetId="12" r:id="rId8"/>
    <sheet name="DATA_OLD" sheetId="1" r:id="rId9"/>
    <sheet name="GEN_LOCATION" sheetId="2" r:id="rId10"/>
    <sheet name="Capacity750MW" sheetId="10" r:id="rId11"/>
    <sheet name="Capacity1500MW" sheetId="11" r:id="rId12"/>
    <sheet name="Capacity600MW" sheetId="13" r:id="rId13"/>
    <sheet name="Capacity1200MW" sheetId="14" r:id="rId14"/>
    <sheet name="Capacity0MW" sheetId="15" r:id="rId15"/>
    <sheet name="CapacityCheck" sheetId="16" r:id="rId16"/>
    <sheet name="750MW" sheetId="17" r:id="rId17"/>
    <sheet name="1500MW" sheetId="18" r:id="rId18"/>
    <sheet name="0MW" sheetId="19" r:id="rId19"/>
  </sheets>
  <externalReferences>
    <externalReference r:id="rId20"/>
    <externalReference r:id="rId21"/>
    <externalReference r:id="rId22"/>
  </externalReferences>
  <definedNames>
    <definedName name="_xlnm._FilterDatabase" localSheetId="14" hidden="1">Capacity0MW!$A$5:$AE$17</definedName>
    <definedName name="_xlnm._FilterDatabase" localSheetId="11" hidden="1">Capacity1500MW!$A$5:$AE$17</definedName>
    <definedName name="_xlnm._FilterDatabase" localSheetId="10" hidden="1">Capacity750MW!$A$5:$AE$17</definedName>
    <definedName name="_xlnm._FilterDatabase" localSheetId="8" hidden="1">DATA_OLD!$A$1:$AL$164</definedName>
    <definedName name="_xlnm._FilterDatabase" localSheetId="5" hidden="1">'E-E'!$A$1:$AH$500</definedName>
    <definedName name="_xlnm._FilterDatabase" localSheetId="9" hidden="1">GEN_LOCATION!$A$1:$G$146</definedName>
    <definedName name="_xlnm._FilterDatabase" localSheetId="4" hidden="1">RawData!$A$1:$CY$168</definedName>
    <definedName name="_xlnm._FilterDatabase" localSheetId="6" hidden="1">SRMC!$A$1:$AO$521</definedName>
    <definedName name="asd">'[1]M27_30_REZ Tx Cost'!$C$9:$W$9</definedName>
    <definedName name="asdf">'[1]M27_30_SyncCon Cost'!$C$5:$W$5</definedName>
    <definedName name="AsGen">[2]Macro!$U$6</definedName>
    <definedName name="BaseCase_NEM_Build" localSheetId="14">#REF!</definedName>
    <definedName name="BaseCase_NEM_Build" localSheetId="11">#REF!</definedName>
    <definedName name="BaseCase_NEM_Build" localSheetId="10">#REF!</definedName>
    <definedName name="BaseCase_NEM_DSP" localSheetId="14">#REF!</definedName>
    <definedName name="BaseCase_NEM_DSP" localSheetId="11">#REF!</definedName>
    <definedName name="BaseCase_NEM_DSP" localSheetId="10">#REF!</definedName>
    <definedName name="BaseCase_NEM_DSP1">'[1]BaseCase_USE+DSP Cost'!$C$9:$W$9</definedName>
    <definedName name="BaseCase_NEM_FOM" localSheetId="14">#REF!</definedName>
    <definedName name="BaseCase_NEM_FOM" localSheetId="11">#REF!</definedName>
    <definedName name="BaseCase_NEM_FOM" localSheetId="10">#REF!</definedName>
    <definedName name="BaseCase_NEM_Fuel" localSheetId="14">#REF!</definedName>
    <definedName name="BaseCase_NEM_Fuel" localSheetId="11">#REF!</definedName>
    <definedName name="BaseCase_NEM_Fuel" localSheetId="10">#REF!</definedName>
    <definedName name="BaseCase_NEM_REHAB" localSheetId="14">#REF!</definedName>
    <definedName name="BaseCase_NEM_REHAB" localSheetId="11">#REF!</definedName>
    <definedName name="BaseCase_NEM_REHAB" localSheetId="10">#REF!</definedName>
    <definedName name="BaseCase_NEM_REZ" localSheetId="14">#REF!</definedName>
    <definedName name="BaseCase_NEM_REZ" localSheetId="11">#REF!</definedName>
    <definedName name="BaseCase_NEM_REZ" localSheetId="10">#REF!</definedName>
    <definedName name="BaseCase_NEM_SyncCon" localSheetId="14">#REF!</definedName>
    <definedName name="BaseCase_NEM_SyncCon" localSheetId="11">#REF!</definedName>
    <definedName name="BaseCase_NEM_SyncCon" localSheetId="10">#REF!</definedName>
    <definedName name="BaseCase_NEM_VOM" localSheetId="14">#REF!</definedName>
    <definedName name="BaseCase_NEM_VOM" localSheetId="11">#REF!</definedName>
    <definedName name="BaseCase_NEM_VOM" localSheetId="10">#REF!</definedName>
    <definedName name="CAPACITY" localSheetId="2">DATA!$E$2:$E$157</definedName>
    <definedName name="CARBON_INTENSITY" localSheetId="2">DATA!$F$2:$F$157</definedName>
    <definedName name="CaseNames">[2]Macro!$D$3:$D$16</definedName>
    <definedName name="CIQWBGuid" hidden="1">"32a91085-3057-4656-87d2-f3c7894ddc12"</definedName>
    <definedName name="CompareCases1">[2]Macro!$B$18:$B$25</definedName>
    <definedName name="COST_WATER_SPILL" localSheetId="2">DATA!$O$2:$O$157</definedName>
    <definedName name="d">'[1]BaseCase_REZ Tx Cost'!$C$9:$W$9</definedName>
    <definedName name="DurationSkip">[2]Macro!$B$34</definedName>
    <definedName name="e">'[3]BaseCase_USE+DSP Cost'!$C$9:$W$9</definedName>
    <definedName name="EFFICIENCY_LOSS" localSheetId="2">DATA!$G$2:$G$157</definedName>
    <definedName name="EndYear">[2]Macro!$B$28</definedName>
    <definedName name="Existing">[2]Macro!$Z$9</definedName>
    <definedName name="f">'[1]BaseCase_SyncCon Cost'!$C$5:$W$5</definedName>
    <definedName name="fg" localSheetId="11">#REF!</definedName>
    <definedName name="FilesToCopy">[2]Macro!$B$47:$B$67</definedName>
    <definedName name="Folders">[2]Macro!$B$3:$B$16</definedName>
    <definedName name="FUEL_TYPE" localSheetId="2">DATA!$Q$2:$Q$157</definedName>
    <definedName name="GEN_LOCATION" localSheetId="9">GEN_LOCATION!$C$2:$G$157</definedName>
    <definedName name="GEN_TECH" localSheetId="2">DATA!$I$2:$I$157</definedName>
    <definedName name="GEN_TYPE" localSheetId="2">DATA!$J$2:$J$157</definedName>
    <definedName name="Generators" localSheetId="1">SETS!$B$2:$B$157</definedName>
    <definedName name="HEATRATE" localSheetId="2">DATA!$S$2:$S$157</definedName>
    <definedName name="HYDRO_DAM_CAPACITY" localSheetId="2">DATA!$M$2:$M$157</definedName>
    <definedName name="HYDRO_DISCHARGE_CAPACITY" localSheetId="2">DATA!$N$2:$N$157</definedName>
    <definedName name="HYDRO_UNITS_KEY" localSheetId="2">DATA!$K$2:$K$157</definedName>
    <definedName name="Inflation">[2]Macro!$B$29</definedName>
    <definedName name="INITIAL_ENERGY_STOCK_IN_DAMS" localSheetId="2">DATA!$L$2:$L$157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42419.6529050926</definedName>
    <definedName name="IQ_NAMES_REVISION_DATE__1" hidden="1">42118.6535879629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j" localSheetId="2">DATA!$B$2:$B$157</definedName>
    <definedName name="j" localSheetId="9">GEN_LOCATION!$A$2:$A$157</definedName>
    <definedName name="M27_30_NEM_Build" localSheetId="14">#REF!</definedName>
    <definedName name="M27_30_NEM_Build" localSheetId="11">#REF!</definedName>
    <definedName name="M27_30_NEM_Build" localSheetId="10">#REF!</definedName>
    <definedName name="M27_30_NEM_DSP" localSheetId="14">#REF!</definedName>
    <definedName name="M27_30_NEM_DSP" localSheetId="11">#REF!</definedName>
    <definedName name="M27_30_NEM_DSP" localSheetId="10">#REF!</definedName>
    <definedName name="M27_30_NEM_FOM" localSheetId="14">#REF!</definedName>
    <definedName name="M27_30_NEM_FOM" localSheetId="11">#REF!</definedName>
    <definedName name="M27_30_NEM_FOM" localSheetId="10">#REF!</definedName>
    <definedName name="M27_30_NEM_Fuel" localSheetId="14">#REF!</definedName>
    <definedName name="M27_30_NEM_Fuel" localSheetId="11">#REF!</definedName>
    <definedName name="M27_30_NEM_Fuel" localSheetId="10">#REF!</definedName>
    <definedName name="M27_30_NEM_REHAB" localSheetId="14">#REF!</definedName>
    <definedName name="M27_30_NEM_REHAB" localSheetId="11">#REF!</definedName>
    <definedName name="M27_30_NEM_REHAB" localSheetId="10">#REF!</definedName>
    <definedName name="M27_30_NEM_REZ" localSheetId="14">#REF!</definedName>
    <definedName name="M27_30_NEM_REZ" localSheetId="11">#REF!</definedName>
    <definedName name="M27_30_NEM_REZ" localSheetId="10">#REF!</definedName>
    <definedName name="M27_30_NEM_SyncCon" localSheetId="14">#REF!</definedName>
    <definedName name="M27_30_NEM_SyncCon" localSheetId="11">#REF!</definedName>
    <definedName name="M27_30_NEM_SyncCon" localSheetId="10">#REF!</definedName>
    <definedName name="M27_30_NEM_VOM" localSheetId="14">#REF!</definedName>
    <definedName name="M27_30_NEM_VOM" localSheetId="11">#REF!</definedName>
    <definedName name="M27_30_NEM_VOM" localSheetId="10">#REF!</definedName>
    <definedName name="MAX_OUTPUT_HOURS" localSheetId="2">DATA!$AM$2:$AM$157</definedName>
    <definedName name="MAXP_FACTOR" localSheetId="2">DATA!$T$2:$T$157</definedName>
    <definedName name="MIN_DOWNTIME" localSheetId="2">DATA!$U$2:$U$157</definedName>
    <definedName name="MIN_OUTPUT_HOURS" localSheetId="2">DATA!$AN$2:$AN$157</definedName>
    <definedName name="MIN_UPTIME" localSheetId="2">DATA!$V$2:$V$157</definedName>
    <definedName name="MINP_FACTOR" localSheetId="2">DATA!$Y$2:$Y$157</definedName>
    <definedName name="n" localSheetId="9">GEN_LOCATION!$C$1:$G$1</definedName>
    <definedName name="NE">[2]Macro!$AA$9</definedName>
    <definedName name="NEM_Links">[2]Macro!$G$5:$G$14</definedName>
    <definedName name="NEMNodes">[2]Macro!$K$5:$K$10</definedName>
    <definedName name="NEMorSWIS">[2]Macro!$B$31</definedName>
    <definedName name="NEMRegions">[2]Macro!$J$5:$J$10</definedName>
    <definedName name="NEMREZs">[2]Macro!$L$5:$L$39</definedName>
    <definedName name="NodeDisplay">[2]Macro!$K$3</definedName>
    <definedName name="Nodes" localSheetId="1">SETS!$A$2:$A$10</definedName>
    <definedName name="NPVasof">[2]Macro!$B$33</definedName>
    <definedName name="RAMPDOWNFACTOR" localSheetId="2">DATA!$AB$2:$AB$157</definedName>
    <definedName name="RAMPUPFACTOR" localSheetId="2">DATA!$AE$2:$AE$157</definedName>
    <definedName name="REZDisplay">[2]Macro!$L$3</definedName>
    <definedName name="RooftopPV">[2]Macro!$W$4</definedName>
    <definedName name="SentOut">[2]Macro!$U$7</definedName>
    <definedName name="sfdg">'[1]M27_30_USE+DSP Cost'!$C$9:$W$9</definedName>
    <definedName name="SHUTRAMPFACTOR" localSheetId="2">DATA!$AF$2:$AF$157</definedName>
    <definedName name="STARTCOST" localSheetId="2">DATA!$AI$2:$AI$157</definedName>
    <definedName name="STARTRAMPFACTOR" localSheetId="2">DATA!$AJ$2:$AJ$157</definedName>
    <definedName name="StartYear" localSheetId="11">#REF!</definedName>
    <definedName name="StartYear1">'[1]!!DELETE ME!! - Data checks'!$A$5</definedName>
    <definedName name="TimePerYear">[2]Macro!$B$36</definedName>
    <definedName name="Timestep">[2]Macro!$B$30</definedName>
    <definedName name="Tol">[2]Macro!$B$32</definedName>
    <definedName name="VARCOST" localSheetId="2">DATA!$AK$2:$AK$157</definedName>
  </definedNames>
  <calcPr calcId="191029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6" i="5" l="1"/>
  <c r="B5" i="5"/>
  <c r="BV2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AT23" i="6"/>
  <c r="BB23" i="6"/>
  <c r="BJ23" i="6"/>
  <c r="BR23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BU28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BD29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BQ29" i="6"/>
  <c r="BR29" i="6"/>
  <c r="BS29" i="6"/>
  <c r="BT29" i="6"/>
  <c r="BU29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BQ30" i="6"/>
  <c r="BR30" i="6"/>
  <c r="BS30" i="6"/>
  <c r="BT30" i="6"/>
  <c r="BU30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U32" i="6"/>
  <c r="AR33" i="6"/>
  <c r="AS33" i="6"/>
  <c r="AT33" i="6"/>
  <c r="AU33" i="6"/>
  <c r="AV33" i="6"/>
  <c r="AW33" i="6"/>
  <c r="AX33" i="6"/>
  <c r="AY33" i="6"/>
  <c r="AZ33" i="6"/>
  <c r="BA33" i="6"/>
  <c r="BB33" i="6"/>
  <c r="BC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U33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U34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AR51" i="6"/>
  <c r="AS51" i="6"/>
  <c r="AT51" i="6"/>
  <c r="AU51" i="6"/>
  <c r="AV51" i="6"/>
  <c r="AW51" i="6"/>
  <c r="AX51" i="6"/>
  <c r="AY51" i="6"/>
  <c r="AZ51" i="6"/>
  <c r="BA51" i="6"/>
  <c r="BB51" i="6"/>
  <c r="BC51" i="6"/>
  <c r="BD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U51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BU53" i="6"/>
  <c r="AR54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U54" i="6"/>
  <c r="AR55" i="6"/>
  <c r="AS55" i="6"/>
  <c r="AT55" i="6"/>
  <c r="AU55" i="6"/>
  <c r="AV55" i="6"/>
  <c r="AW55" i="6"/>
  <c r="AX55" i="6"/>
  <c r="AY55" i="6"/>
  <c r="AZ55" i="6"/>
  <c r="BA55" i="6"/>
  <c r="BB55" i="6"/>
  <c r="BC55" i="6"/>
  <c r="BD55" i="6"/>
  <c r="BE55" i="6"/>
  <c r="BF55" i="6"/>
  <c r="BG55" i="6"/>
  <c r="BH55" i="6"/>
  <c r="BI55" i="6"/>
  <c r="BJ55" i="6"/>
  <c r="BK55" i="6"/>
  <c r="BL55" i="6"/>
  <c r="BM55" i="6"/>
  <c r="BN55" i="6"/>
  <c r="BO55" i="6"/>
  <c r="BP55" i="6"/>
  <c r="BQ55" i="6"/>
  <c r="BR55" i="6"/>
  <c r="BS55" i="6"/>
  <c r="BT55" i="6"/>
  <c r="BU55" i="6"/>
  <c r="AR56" i="6"/>
  <c r="AS56" i="6"/>
  <c r="AT56" i="6"/>
  <c r="AU56" i="6"/>
  <c r="AV56" i="6"/>
  <c r="AW56" i="6"/>
  <c r="AX56" i="6"/>
  <c r="AY56" i="6"/>
  <c r="AZ56" i="6"/>
  <c r="BA56" i="6"/>
  <c r="BB56" i="6"/>
  <c r="BC56" i="6"/>
  <c r="BD56" i="6"/>
  <c r="BE56" i="6"/>
  <c r="BF56" i="6"/>
  <c r="BG56" i="6"/>
  <c r="BH56" i="6"/>
  <c r="BI56" i="6"/>
  <c r="BJ56" i="6"/>
  <c r="BK56" i="6"/>
  <c r="BL56" i="6"/>
  <c r="BM56" i="6"/>
  <c r="BN56" i="6"/>
  <c r="BO56" i="6"/>
  <c r="BP56" i="6"/>
  <c r="BQ56" i="6"/>
  <c r="BR56" i="6"/>
  <c r="BS56" i="6"/>
  <c r="BT56" i="6"/>
  <c r="BU56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F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BU57" i="6"/>
  <c r="AR58" i="6"/>
  <c r="AS58" i="6"/>
  <c r="AT58" i="6"/>
  <c r="AU58" i="6"/>
  <c r="AV58" i="6"/>
  <c r="AW58" i="6"/>
  <c r="AX58" i="6"/>
  <c r="AY58" i="6"/>
  <c r="AZ58" i="6"/>
  <c r="BA58" i="6"/>
  <c r="BB58" i="6"/>
  <c r="BC58" i="6"/>
  <c r="BD58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BQ58" i="6"/>
  <c r="BR58" i="6"/>
  <c r="BS58" i="6"/>
  <c r="BT58" i="6"/>
  <c r="BU58" i="6"/>
  <c r="AR59" i="6"/>
  <c r="AS59" i="6"/>
  <c r="AT59" i="6"/>
  <c r="AU59" i="6"/>
  <c r="AV59" i="6"/>
  <c r="AW59" i="6"/>
  <c r="AX59" i="6"/>
  <c r="AY59" i="6"/>
  <c r="AZ59" i="6"/>
  <c r="BA59" i="6"/>
  <c r="BB59" i="6"/>
  <c r="BC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U59" i="6"/>
  <c r="AR60" i="6"/>
  <c r="AS60" i="6"/>
  <c r="AT60" i="6"/>
  <c r="AU60" i="6"/>
  <c r="AV60" i="6"/>
  <c r="AW60" i="6"/>
  <c r="AX60" i="6"/>
  <c r="AY60" i="6"/>
  <c r="AZ60" i="6"/>
  <c r="BA60" i="6"/>
  <c r="BB60" i="6"/>
  <c r="BC60" i="6"/>
  <c r="BD60" i="6"/>
  <c r="BE60" i="6"/>
  <c r="BF60" i="6"/>
  <c r="BG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U60" i="6"/>
  <c r="AR61" i="6"/>
  <c r="AS61" i="6"/>
  <c r="AT61" i="6"/>
  <c r="AU61" i="6"/>
  <c r="AV61" i="6"/>
  <c r="AW61" i="6"/>
  <c r="AX61" i="6"/>
  <c r="AY61" i="6"/>
  <c r="AZ61" i="6"/>
  <c r="BA61" i="6"/>
  <c r="BB61" i="6"/>
  <c r="BC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BU61" i="6"/>
  <c r="AR62" i="6"/>
  <c r="AS62" i="6"/>
  <c r="AT62" i="6"/>
  <c r="AU62" i="6"/>
  <c r="AV62" i="6"/>
  <c r="AW62" i="6"/>
  <c r="AX62" i="6"/>
  <c r="AY62" i="6"/>
  <c r="AZ62" i="6"/>
  <c r="BA62" i="6"/>
  <c r="BB62" i="6"/>
  <c r="BC62" i="6"/>
  <c r="BD62" i="6"/>
  <c r="BE62" i="6"/>
  <c r="BF62" i="6"/>
  <c r="BG62" i="6"/>
  <c r="BH62" i="6"/>
  <c r="BI62" i="6"/>
  <c r="BJ62" i="6"/>
  <c r="BK62" i="6"/>
  <c r="BL62" i="6"/>
  <c r="BM62" i="6"/>
  <c r="BN62" i="6"/>
  <c r="BO62" i="6"/>
  <c r="BP62" i="6"/>
  <c r="BQ62" i="6"/>
  <c r="BR62" i="6"/>
  <c r="BS62" i="6"/>
  <c r="BT62" i="6"/>
  <c r="BU62" i="6"/>
  <c r="AR63" i="6"/>
  <c r="AS63" i="6"/>
  <c r="AT63" i="6"/>
  <c r="AU63" i="6"/>
  <c r="AV63" i="6"/>
  <c r="AW63" i="6"/>
  <c r="AX63" i="6"/>
  <c r="AY63" i="6"/>
  <c r="AZ63" i="6"/>
  <c r="BA63" i="6"/>
  <c r="BB63" i="6"/>
  <c r="BC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U63" i="6"/>
  <c r="AR64" i="6"/>
  <c r="AS64" i="6"/>
  <c r="AT64" i="6"/>
  <c r="AU64" i="6"/>
  <c r="AV64" i="6"/>
  <c r="AW64" i="6"/>
  <c r="AX64" i="6"/>
  <c r="AY64" i="6"/>
  <c r="AZ64" i="6"/>
  <c r="BA64" i="6"/>
  <c r="BB64" i="6"/>
  <c r="BC64" i="6"/>
  <c r="BD64" i="6"/>
  <c r="BE64" i="6"/>
  <c r="BF64" i="6"/>
  <c r="BG64" i="6"/>
  <c r="BH64" i="6"/>
  <c r="BI64" i="6"/>
  <c r="BJ64" i="6"/>
  <c r="BK64" i="6"/>
  <c r="BL64" i="6"/>
  <c r="BM64" i="6"/>
  <c r="BN64" i="6"/>
  <c r="BO64" i="6"/>
  <c r="BP64" i="6"/>
  <c r="BQ64" i="6"/>
  <c r="BR64" i="6"/>
  <c r="BS64" i="6"/>
  <c r="BT64" i="6"/>
  <c r="BU64" i="6"/>
  <c r="AR65" i="6"/>
  <c r="AS65" i="6"/>
  <c r="AT65" i="6"/>
  <c r="AU65" i="6"/>
  <c r="AV65" i="6"/>
  <c r="AW65" i="6"/>
  <c r="AX65" i="6"/>
  <c r="AY65" i="6"/>
  <c r="AZ65" i="6"/>
  <c r="BA65" i="6"/>
  <c r="BB65" i="6"/>
  <c r="BC65" i="6"/>
  <c r="BD65" i="6"/>
  <c r="BE65" i="6"/>
  <c r="BF65" i="6"/>
  <c r="BG65" i="6"/>
  <c r="BH65" i="6"/>
  <c r="BI65" i="6"/>
  <c r="BJ65" i="6"/>
  <c r="BK65" i="6"/>
  <c r="BL65" i="6"/>
  <c r="BM65" i="6"/>
  <c r="BN65" i="6"/>
  <c r="BO65" i="6"/>
  <c r="BP65" i="6"/>
  <c r="BQ65" i="6"/>
  <c r="BR65" i="6"/>
  <c r="BS65" i="6"/>
  <c r="BT65" i="6"/>
  <c r="BU65" i="6"/>
  <c r="AR66" i="6"/>
  <c r="AS66" i="6"/>
  <c r="AT66" i="6"/>
  <c r="AU66" i="6"/>
  <c r="AV66" i="6"/>
  <c r="AW66" i="6"/>
  <c r="AX66" i="6"/>
  <c r="AY66" i="6"/>
  <c r="AZ66" i="6"/>
  <c r="BA66" i="6"/>
  <c r="BB66" i="6"/>
  <c r="BC66" i="6"/>
  <c r="BD66" i="6"/>
  <c r="BE66" i="6"/>
  <c r="BF66" i="6"/>
  <c r="BG66" i="6"/>
  <c r="BH66" i="6"/>
  <c r="BI66" i="6"/>
  <c r="BJ66" i="6"/>
  <c r="BK66" i="6"/>
  <c r="BL66" i="6"/>
  <c r="BM66" i="6"/>
  <c r="BN66" i="6"/>
  <c r="BO66" i="6"/>
  <c r="BP66" i="6"/>
  <c r="BQ66" i="6"/>
  <c r="BR66" i="6"/>
  <c r="BS66" i="6"/>
  <c r="BT66" i="6"/>
  <c r="BU66" i="6"/>
  <c r="AR67" i="6"/>
  <c r="AS67" i="6"/>
  <c r="AT67" i="6"/>
  <c r="AU67" i="6"/>
  <c r="AV67" i="6"/>
  <c r="AW67" i="6"/>
  <c r="AX67" i="6"/>
  <c r="AY67" i="6"/>
  <c r="AZ67" i="6"/>
  <c r="BA67" i="6"/>
  <c r="BB67" i="6"/>
  <c r="BC67" i="6"/>
  <c r="BD67" i="6"/>
  <c r="BE67" i="6"/>
  <c r="BF67" i="6"/>
  <c r="BG67" i="6"/>
  <c r="BH67" i="6"/>
  <c r="BI67" i="6"/>
  <c r="BJ67" i="6"/>
  <c r="BK67" i="6"/>
  <c r="BL67" i="6"/>
  <c r="BM67" i="6"/>
  <c r="BN67" i="6"/>
  <c r="BO67" i="6"/>
  <c r="BP67" i="6"/>
  <c r="BQ67" i="6"/>
  <c r="BR67" i="6"/>
  <c r="BS67" i="6"/>
  <c r="BT67" i="6"/>
  <c r="BU67" i="6"/>
  <c r="AR68" i="6"/>
  <c r="AS68" i="6"/>
  <c r="AT68" i="6"/>
  <c r="AU68" i="6"/>
  <c r="AV68" i="6"/>
  <c r="AW68" i="6"/>
  <c r="AX68" i="6"/>
  <c r="AY68" i="6"/>
  <c r="AZ68" i="6"/>
  <c r="BA68" i="6"/>
  <c r="BB68" i="6"/>
  <c r="BC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U68" i="6"/>
  <c r="AR69" i="6"/>
  <c r="AS69" i="6"/>
  <c r="AT69" i="6"/>
  <c r="AU69" i="6"/>
  <c r="AV69" i="6"/>
  <c r="AW69" i="6"/>
  <c r="AX69" i="6"/>
  <c r="AY69" i="6"/>
  <c r="AZ69" i="6"/>
  <c r="BA69" i="6"/>
  <c r="BB69" i="6"/>
  <c r="BC69" i="6"/>
  <c r="BD69" i="6"/>
  <c r="BE69" i="6"/>
  <c r="BF69" i="6"/>
  <c r="BG69" i="6"/>
  <c r="BH69" i="6"/>
  <c r="BI69" i="6"/>
  <c r="BJ69" i="6"/>
  <c r="BK69" i="6"/>
  <c r="BL69" i="6"/>
  <c r="BM69" i="6"/>
  <c r="BN69" i="6"/>
  <c r="BO69" i="6"/>
  <c r="BP69" i="6"/>
  <c r="BQ69" i="6"/>
  <c r="BR69" i="6"/>
  <c r="BS69" i="6"/>
  <c r="BT69" i="6"/>
  <c r="BU69" i="6"/>
  <c r="AR70" i="6"/>
  <c r="AS70" i="6"/>
  <c r="AT70" i="6"/>
  <c r="AU70" i="6"/>
  <c r="AV70" i="6"/>
  <c r="AW70" i="6"/>
  <c r="AX70" i="6"/>
  <c r="AY70" i="6"/>
  <c r="AZ70" i="6"/>
  <c r="BA70" i="6"/>
  <c r="BB70" i="6"/>
  <c r="BC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BU70" i="6"/>
  <c r="AR71" i="6"/>
  <c r="AS71" i="6"/>
  <c r="AT71" i="6"/>
  <c r="AU71" i="6"/>
  <c r="AV71" i="6"/>
  <c r="AW71" i="6"/>
  <c r="AX71" i="6"/>
  <c r="AY71" i="6"/>
  <c r="AZ71" i="6"/>
  <c r="BA71" i="6"/>
  <c r="BB71" i="6"/>
  <c r="BC71" i="6"/>
  <c r="BD71" i="6"/>
  <c r="BE71" i="6"/>
  <c r="BF71" i="6"/>
  <c r="BG71" i="6"/>
  <c r="BH71" i="6"/>
  <c r="BI71" i="6"/>
  <c r="BJ71" i="6"/>
  <c r="BK71" i="6"/>
  <c r="BL71" i="6"/>
  <c r="BM71" i="6"/>
  <c r="BN71" i="6"/>
  <c r="BO71" i="6"/>
  <c r="BP71" i="6"/>
  <c r="BQ71" i="6"/>
  <c r="BR71" i="6"/>
  <c r="BS71" i="6"/>
  <c r="BT71" i="6"/>
  <c r="BU71" i="6"/>
  <c r="AR72" i="6"/>
  <c r="AS72" i="6"/>
  <c r="AT72" i="6"/>
  <c r="AU72" i="6"/>
  <c r="AV72" i="6"/>
  <c r="AW72" i="6"/>
  <c r="AX72" i="6"/>
  <c r="AY72" i="6"/>
  <c r="AZ72" i="6"/>
  <c r="BA72" i="6"/>
  <c r="BB72" i="6"/>
  <c r="BC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U72" i="6"/>
  <c r="AR73" i="6"/>
  <c r="AS73" i="6"/>
  <c r="AT73" i="6"/>
  <c r="AU73" i="6"/>
  <c r="AV73" i="6"/>
  <c r="AW73" i="6"/>
  <c r="AX73" i="6"/>
  <c r="AY73" i="6"/>
  <c r="AZ73" i="6"/>
  <c r="BA73" i="6"/>
  <c r="BB73" i="6"/>
  <c r="BC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U73" i="6"/>
  <c r="AR74" i="6"/>
  <c r="AS74" i="6"/>
  <c r="AT74" i="6"/>
  <c r="AU74" i="6"/>
  <c r="AV74" i="6"/>
  <c r="AW74" i="6"/>
  <c r="AX74" i="6"/>
  <c r="AY74" i="6"/>
  <c r="AZ74" i="6"/>
  <c r="BA74" i="6"/>
  <c r="BB74" i="6"/>
  <c r="BC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U74" i="6"/>
  <c r="AR75" i="6"/>
  <c r="AS75" i="6"/>
  <c r="AT75" i="6"/>
  <c r="AU75" i="6"/>
  <c r="AV75" i="6"/>
  <c r="AW75" i="6"/>
  <c r="AX75" i="6"/>
  <c r="AY75" i="6"/>
  <c r="AZ75" i="6"/>
  <c r="BA75" i="6"/>
  <c r="BB75" i="6"/>
  <c r="BC75" i="6"/>
  <c r="BD75" i="6"/>
  <c r="BE75" i="6"/>
  <c r="BF75" i="6"/>
  <c r="BG75" i="6"/>
  <c r="BH75" i="6"/>
  <c r="BI75" i="6"/>
  <c r="BJ75" i="6"/>
  <c r="BK75" i="6"/>
  <c r="BL75" i="6"/>
  <c r="BM75" i="6"/>
  <c r="BN75" i="6"/>
  <c r="BO75" i="6"/>
  <c r="BP75" i="6"/>
  <c r="BQ75" i="6"/>
  <c r="BR75" i="6"/>
  <c r="BS75" i="6"/>
  <c r="BT75" i="6"/>
  <c r="BU75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J76" i="6"/>
  <c r="BK76" i="6"/>
  <c r="BL76" i="6"/>
  <c r="BM76" i="6"/>
  <c r="BN76" i="6"/>
  <c r="BO76" i="6"/>
  <c r="BP76" i="6"/>
  <c r="BQ76" i="6"/>
  <c r="BR76" i="6"/>
  <c r="BS76" i="6"/>
  <c r="BT76" i="6"/>
  <c r="BU76" i="6"/>
  <c r="AR77" i="6"/>
  <c r="AS77" i="6"/>
  <c r="AT77" i="6"/>
  <c r="AU77" i="6"/>
  <c r="AV77" i="6"/>
  <c r="AW77" i="6"/>
  <c r="AX77" i="6"/>
  <c r="AY77" i="6"/>
  <c r="AZ77" i="6"/>
  <c r="BA77" i="6"/>
  <c r="BB77" i="6"/>
  <c r="BC77" i="6"/>
  <c r="BD77" i="6"/>
  <c r="BE77" i="6"/>
  <c r="BF77" i="6"/>
  <c r="BG77" i="6"/>
  <c r="BH77" i="6"/>
  <c r="BI77" i="6"/>
  <c r="BJ77" i="6"/>
  <c r="BK77" i="6"/>
  <c r="BL77" i="6"/>
  <c r="BM77" i="6"/>
  <c r="BN77" i="6"/>
  <c r="BO77" i="6"/>
  <c r="BP77" i="6"/>
  <c r="BQ77" i="6"/>
  <c r="BR77" i="6"/>
  <c r="BS77" i="6"/>
  <c r="BT77" i="6"/>
  <c r="BU77" i="6"/>
  <c r="AR78" i="6"/>
  <c r="AS78" i="6"/>
  <c r="AT78" i="6"/>
  <c r="AU78" i="6"/>
  <c r="AV78" i="6"/>
  <c r="AW78" i="6"/>
  <c r="AX78" i="6"/>
  <c r="AY78" i="6"/>
  <c r="AZ78" i="6"/>
  <c r="BA78" i="6"/>
  <c r="BB78" i="6"/>
  <c r="BC78" i="6"/>
  <c r="BD78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BU78" i="6"/>
  <c r="AR79" i="6"/>
  <c r="AS79" i="6"/>
  <c r="AT79" i="6"/>
  <c r="AU79" i="6"/>
  <c r="AV79" i="6"/>
  <c r="AW79" i="6"/>
  <c r="AX79" i="6"/>
  <c r="AY79" i="6"/>
  <c r="AZ79" i="6"/>
  <c r="BA79" i="6"/>
  <c r="BB79" i="6"/>
  <c r="BC79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BU79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BP80" i="6"/>
  <c r="BQ80" i="6"/>
  <c r="BR80" i="6"/>
  <c r="BS80" i="6"/>
  <c r="BT80" i="6"/>
  <c r="BU80" i="6"/>
  <c r="AR81" i="6"/>
  <c r="AS81" i="6"/>
  <c r="AT81" i="6"/>
  <c r="AU81" i="6"/>
  <c r="AV81" i="6"/>
  <c r="AW81" i="6"/>
  <c r="AX81" i="6"/>
  <c r="AY81" i="6"/>
  <c r="AZ81" i="6"/>
  <c r="BA81" i="6"/>
  <c r="BB81" i="6"/>
  <c r="BC81" i="6"/>
  <c r="BD81" i="6"/>
  <c r="BE81" i="6"/>
  <c r="BF81" i="6"/>
  <c r="BG81" i="6"/>
  <c r="BH81" i="6"/>
  <c r="BI81" i="6"/>
  <c r="BJ81" i="6"/>
  <c r="BK81" i="6"/>
  <c r="BL81" i="6"/>
  <c r="BM81" i="6"/>
  <c r="BN81" i="6"/>
  <c r="BO81" i="6"/>
  <c r="BP81" i="6"/>
  <c r="BQ81" i="6"/>
  <c r="BR81" i="6"/>
  <c r="BS81" i="6"/>
  <c r="BT81" i="6"/>
  <c r="BU81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BP82" i="6"/>
  <c r="BQ82" i="6"/>
  <c r="BR82" i="6"/>
  <c r="BS82" i="6"/>
  <c r="BT82" i="6"/>
  <c r="BU82" i="6"/>
  <c r="AR83" i="6"/>
  <c r="AS83" i="6"/>
  <c r="AT83" i="6"/>
  <c r="AU83" i="6"/>
  <c r="AV83" i="6"/>
  <c r="AW83" i="6"/>
  <c r="AX83" i="6"/>
  <c r="AY83" i="6"/>
  <c r="AZ83" i="6"/>
  <c r="BA83" i="6"/>
  <c r="BB83" i="6"/>
  <c r="BC83" i="6"/>
  <c r="BD83" i="6"/>
  <c r="BE83" i="6"/>
  <c r="BF83" i="6"/>
  <c r="BG83" i="6"/>
  <c r="BH83" i="6"/>
  <c r="BI83" i="6"/>
  <c r="BJ83" i="6"/>
  <c r="BK83" i="6"/>
  <c r="BL83" i="6"/>
  <c r="BM83" i="6"/>
  <c r="BN83" i="6"/>
  <c r="BO83" i="6"/>
  <c r="BP83" i="6"/>
  <c r="BQ83" i="6"/>
  <c r="BR83" i="6"/>
  <c r="BS83" i="6"/>
  <c r="BT83" i="6"/>
  <c r="BU83" i="6"/>
  <c r="AR84" i="6"/>
  <c r="AS84" i="6"/>
  <c r="AT84" i="6"/>
  <c r="AU84" i="6"/>
  <c r="AV84" i="6"/>
  <c r="AW84" i="6"/>
  <c r="AX84" i="6"/>
  <c r="AY84" i="6"/>
  <c r="AZ84" i="6"/>
  <c r="BA84" i="6"/>
  <c r="BB84" i="6"/>
  <c r="BC84" i="6"/>
  <c r="BD84" i="6"/>
  <c r="BE84" i="6"/>
  <c r="BF84" i="6"/>
  <c r="BG84" i="6"/>
  <c r="BH84" i="6"/>
  <c r="BI84" i="6"/>
  <c r="BJ84" i="6"/>
  <c r="BK84" i="6"/>
  <c r="BL84" i="6"/>
  <c r="BM84" i="6"/>
  <c r="BN84" i="6"/>
  <c r="BO84" i="6"/>
  <c r="BP84" i="6"/>
  <c r="BQ84" i="6"/>
  <c r="BR84" i="6"/>
  <c r="BS84" i="6"/>
  <c r="BT84" i="6"/>
  <c r="BU84" i="6"/>
  <c r="AR85" i="6"/>
  <c r="AS85" i="6"/>
  <c r="AT85" i="6"/>
  <c r="AU85" i="6"/>
  <c r="AV85" i="6"/>
  <c r="AW85" i="6"/>
  <c r="AX85" i="6"/>
  <c r="AY85" i="6"/>
  <c r="AZ85" i="6"/>
  <c r="BA85" i="6"/>
  <c r="BB85" i="6"/>
  <c r="BC85" i="6"/>
  <c r="BD85" i="6"/>
  <c r="BE85" i="6"/>
  <c r="BF85" i="6"/>
  <c r="BG85" i="6"/>
  <c r="BH85" i="6"/>
  <c r="BI85" i="6"/>
  <c r="BJ85" i="6"/>
  <c r="BK85" i="6"/>
  <c r="BL85" i="6"/>
  <c r="BM85" i="6"/>
  <c r="BN85" i="6"/>
  <c r="BO85" i="6"/>
  <c r="BP85" i="6"/>
  <c r="BQ85" i="6"/>
  <c r="BR85" i="6"/>
  <c r="BS85" i="6"/>
  <c r="BT85" i="6"/>
  <c r="BU85" i="6"/>
  <c r="AR86" i="6"/>
  <c r="AS86" i="6"/>
  <c r="AT86" i="6"/>
  <c r="AU86" i="6"/>
  <c r="AV86" i="6"/>
  <c r="AW86" i="6"/>
  <c r="AX86" i="6"/>
  <c r="AY86" i="6"/>
  <c r="AZ86" i="6"/>
  <c r="BA86" i="6"/>
  <c r="BB86" i="6"/>
  <c r="BC86" i="6"/>
  <c r="BD86" i="6"/>
  <c r="BE86" i="6"/>
  <c r="BF86" i="6"/>
  <c r="BG86" i="6"/>
  <c r="BH86" i="6"/>
  <c r="BI86" i="6"/>
  <c r="BJ86" i="6"/>
  <c r="BK86" i="6"/>
  <c r="BL86" i="6"/>
  <c r="BM86" i="6"/>
  <c r="BN86" i="6"/>
  <c r="BO86" i="6"/>
  <c r="BP86" i="6"/>
  <c r="BQ86" i="6"/>
  <c r="BR86" i="6"/>
  <c r="BS86" i="6"/>
  <c r="BT86" i="6"/>
  <c r="BU86" i="6"/>
  <c r="AR87" i="6"/>
  <c r="AS87" i="6"/>
  <c r="AT87" i="6"/>
  <c r="AU87" i="6"/>
  <c r="AV87" i="6"/>
  <c r="AW87" i="6"/>
  <c r="AX87" i="6"/>
  <c r="AQ87" i="6"/>
  <c r="AY87" i="6"/>
  <c r="AZ87" i="6"/>
  <c r="BA87" i="6"/>
  <c r="BB87" i="6"/>
  <c r="BC87" i="6"/>
  <c r="BD87" i="6"/>
  <c r="BE87" i="6"/>
  <c r="BF87" i="6"/>
  <c r="BG87" i="6"/>
  <c r="BH87" i="6"/>
  <c r="BI87" i="6"/>
  <c r="BJ87" i="6"/>
  <c r="BK87" i="6"/>
  <c r="BL87" i="6"/>
  <c r="BM87" i="6"/>
  <c r="BN87" i="6"/>
  <c r="BO87" i="6"/>
  <c r="BP87" i="6"/>
  <c r="BQ87" i="6"/>
  <c r="BR87" i="6"/>
  <c r="BS87" i="6"/>
  <c r="BT87" i="6"/>
  <c r="BU87" i="6"/>
  <c r="AR88" i="6"/>
  <c r="AS88" i="6"/>
  <c r="AT88" i="6"/>
  <c r="AU88" i="6"/>
  <c r="AV88" i="6"/>
  <c r="AW88" i="6"/>
  <c r="AX88" i="6"/>
  <c r="AY88" i="6"/>
  <c r="AZ88" i="6"/>
  <c r="BA88" i="6"/>
  <c r="BB88" i="6"/>
  <c r="BC88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BU88" i="6"/>
  <c r="AR89" i="6"/>
  <c r="AS89" i="6"/>
  <c r="AT89" i="6"/>
  <c r="AU89" i="6"/>
  <c r="AV89" i="6"/>
  <c r="AW89" i="6"/>
  <c r="AX89" i="6"/>
  <c r="AY89" i="6"/>
  <c r="AZ89" i="6"/>
  <c r="BA89" i="6"/>
  <c r="BB89" i="6"/>
  <c r="BC89" i="6"/>
  <c r="BD89" i="6"/>
  <c r="BE89" i="6"/>
  <c r="BF89" i="6"/>
  <c r="BG89" i="6"/>
  <c r="BH89" i="6"/>
  <c r="BI89" i="6"/>
  <c r="BJ89" i="6"/>
  <c r="BK89" i="6"/>
  <c r="BL89" i="6"/>
  <c r="BM89" i="6"/>
  <c r="BN89" i="6"/>
  <c r="BO89" i="6"/>
  <c r="BP89" i="6"/>
  <c r="BQ89" i="6"/>
  <c r="BR89" i="6"/>
  <c r="BS89" i="6"/>
  <c r="BT89" i="6"/>
  <c r="BU89" i="6"/>
  <c r="AR90" i="6"/>
  <c r="AS90" i="6"/>
  <c r="AT90" i="6"/>
  <c r="AU90" i="6"/>
  <c r="AV90" i="6"/>
  <c r="AW90" i="6"/>
  <c r="AX90" i="6"/>
  <c r="AY90" i="6"/>
  <c r="AZ90" i="6"/>
  <c r="BA90" i="6"/>
  <c r="BB90" i="6"/>
  <c r="BC90" i="6"/>
  <c r="BD90" i="6"/>
  <c r="BE90" i="6"/>
  <c r="BF90" i="6"/>
  <c r="BG90" i="6"/>
  <c r="BH90" i="6"/>
  <c r="BI90" i="6"/>
  <c r="BJ90" i="6"/>
  <c r="BK90" i="6"/>
  <c r="BL90" i="6"/>
  <c r="BM90" i="6"/>
  <c r="BN90" i="6"/>
  <c r="BO90" i="6"/>
  <c r="BP90" i="6"/>
  <c r="BQ90" i="6"/>
  <c r="BR90" i="6"/>
  <c r="BS90" i="6"/>
  <c r="BT90" i="6"/>
  <c r="BU90" i="6"/>
  <c r="AR91" i="6"/>
  <c r="AS91" i="6"/>
  <c r="AT91" i="6"/>
  <c r="AU91" i="6"/>
  <c r="AV91" i="6"/>
  <c r="AW91" i="6"/>
  <c r="AX91" i="6"/>
  <c r="AY91" i="6"/>
  <c r="AZ91" i="6"/>
  <c r="BA91" i="6"/>
  <c r="BB91" i="6"/>
  <c r="BC91" i="6"/>
  <c r="BD91" i="6"/>
  <c r="BE91" i="6"/>
  <c r="BF91" i="6"/>
  <c r="BG91" i="6"/>
  <c r="BH91" i="6"/>
  <c r="BI91" i="6"/>
  <c r="BJ91" i="6"/>
  <c r="BK91" i="6"/>
  <c r="BL91" i="6"/>
  <c r="BM91" i="6"/>
  <c r="BN91" i="6"/>
  <c r="BO91" i="6"/>
  <c r="BP91" i="6"/>
  <c r="BQ91" i="6"/>
  <c r="BR91" i="6"/>
  <c r="BS91" i="6"/>
  <c r="BT91" i="6"/>
  <c r="BU91" i="6"/>
  <c r="AR92" i="6"/>
  <c r="AZ92" i="6"/>
  <c r="BH92" i="6"/>
  <c r="BP92" i="6"/>
  <c r="AR93" i="6"/>
  <c r="AS93" i="6"/>
  <c r="AT93" i="6"/>
  <c r="AU93" i="6"/>
  <c r="AV93" i="6"/>
  <c r="AW93" i="6"/>
  <c r="AX93" i="6"/>
  <c r="AY93" i="6"/>
  <c r="AZ93" i="6"/>
  <c r="BA93" i="6"/>
  <c r="BB93" i="6"/>
  <c r="BC93" i="6"/>
  <c r="BD93" i="6"/>
  <c r="BE93" i="6"/>
  <c r="BF93" i="6"/>
  <c r="BG93" i="6"/>
  <c r="BH93" i="6"/>
  <c r="BI93" i="6"/>
  <c r="BJ93" i="6"/>
  <c r="BK93" i="6"/>
  <c r="BL93" i="6"/>
  <c r="BM93" i="6"/>
  <c r="BN93" i="6"/>
  <c r="BO93" i="6"/>
  <c r="BP93" i="6"/>
  <c r="BQ93" i="6"/>
  <c r="BR93" i="6"/>
  <c r="BS93" i="6"/>
  <c r="BT93" i="6"/>
  <c r="BU93" i="6"/>
  <c r="AR94" i="6"/>
  <c r="AS94" i="6"/>
  <c r="AT94" i="6"/>
  <c r="AU94" i="6"/>
  <c r="AV94" i="6"/>
  <c r="AW94" i="6"/>
  <c r="AX94" i="6"/>
  <c r="AY94" i="6"/>
  <c r="AZ94" i="6"/>
  <c r="BA94" i="6"/>
  <c r="BB94" i="6"/>
  <c r="BC94" i="6"/>
  <c r="BD94" i="6"/>
  <c r="BE94" i="6"/>
  <c r="BF94" i="6"/>
  <c r="BG94" i="6"/>
  <c r="BH94" i="6"/>
  <c r="BI94" i="6"/>
  <c r="BJ94" i="6"/>
  <c r="BK94" i="6"/>
  <c r="BL94" i="6"/>
  <c r="BM94" i="6"/>
  <c r="BN94" i="6"/>
  <c r="BO94" i="6"/>
  <c r="BP94" i="6"/>
  <c r="BQ94" i="6"/>
  <c r="BR94" i="6"/>
  <c r="BS94" i="6"/>
  <c r="BT94" i="6"/>
  <c r="BU94" i="6"/>
  <c r="AR95" i="6"/>
  <c r="AS95" i="6"/>
  <c r="AT95" i="6"/>
  <c r="AU95" i="6"/>
  <c r="AV95" i="6"/>
  <c r="AW95" i="6"/>
  <c r="AX95" i="6"/>
  <c r="AY95" i="6"/>
  <c r="AZ95" i="6"/>
  <c r="BA95" i="6"/>
  <c r="BB95" i="6"/>
  <c r="BC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BU95" i="6"/>
  <c r="AR96" i="6"/>
  <c r="AS96" i="6"/>
  <c r="AT96" i="6"/>
  <c r="AU96" i="6"/>
  <c r="AV96" i="6"/>
  <c r="AW96" i="6"/>
  <c r="AX96" i="6"/>
  <c r="AY96" i="6"/>
  <c r="AZ96" i="6"/>
  <c r="BA96" i="6"/>
  <c r="BB96" i="6"/>
  <c r="BC96" i="6"/>
  <c r="BD96" i="6"/>
  <c r="BE96" i="6"/>
  <c r="BF96" i="6"/>
  <c r="BG96" i="6"/>
  <c r="BH96" i="6"/>
  <c r="BI96" i="6"/>
  <c r="BJ96" i="6"/>
  <c r="BK96" i="6"/>
  <c r="BL96" i="6"/>
  <c r="BM96" i="6"/>
  <c r="BN96" i="6"/>
  <c r="BO96" i="6"/>
  <c r="BP96" i="6"/>
  <c r="BQ96" i="6"/>
  <c r="BR96" i="6"/>
  <c r="BS96" i="6"/>
  <c r="BT96" i="6"/>
  <c r="BU96" i="6"/>
  <c r="AR97" i="6"/>
  <c r="AS97" i="6"/>
  <c r="AT97" i="6"/>
  <c r="AU97" i="6"/>
  <c r="AV97" i="6"/>
  <c r="AW97" i="6"/>
  <c r="AX97" i="6"/>
  <c r="AY97" i="6"/>
  <c r="AZ97" i="6"/>
  <c r="BA97" i="6"/>
  <c r="BB97" i="6"/>
  <c r="BC97" i="6"/>
  <c r="BD97" i="6"/>
  <c r="BE97" i="6"/>
  <c r="BF97" i="6"/>
  <c r="BG97" i="6"/>
  <c r="BH97" i="6"/>
  <c r="BI97" i="6"/>
  <c r="BJ97" i="6"/>
  <c r="BK97" i="6"/>
  <c r="BL97" i="6"/>
  <c r="BM97" i="6"/>
  <c r="BN97" i="6"/>
  <c r="BO97" i="6"/>
  <c r="BP97" i="6"/>
  <c r="BQ97" i="6"/>
  <c r="BR97" i="6"/>
  <c r="BS97" i="6"/>
  <c r="BT97" i="6"/>
  <c r="BU97" i="6"/>
  <c r="AR98" i="6"/>
  <c r="AS98" i="6"/>
  <c r="AT98" i="6"/>
  <c r="AU98" i="6"/>
  <c r="AV98" i="6"/>
  <c r="AW98" i="6"/>
  <c r="AX98" i="6"/>
  <c r="AY98" i="6"/>
  <c r="AZ98" i="6"/>
  <c r="BA98" i="6"/>
  <c r="BB98" i="6"/>
  <c r="BC98" i="6"/>
  <c r="BD98" i="6"/>
  <c r="BE98" i="6"/>
  <c r="BF98" i="6"/>
  <c r="BG98" i="6"/>
  <c r="BH98" i="6"/>
  <c r="BI98" i="6"/>
  <c r="BJ98" i="6"/>
  <c r="BK98" i="6"/>
  <c r="BL98" i="6"/>
  <c r="BM98" i="6"/>
  <c r="BN98" i="6"/>
  <c r="BO98" i="6"/>
  <c r="BP98" i="6"/>
  <c r="BQ98" i="6"/>
  <c r="BR98" i="6"/>
  <c r="BS98" i="6"/>
  <c r="BT98" i="6"/>
  <c r="BU98" i="6"/>
  <c r="AR99" i="6"/>
  <c r="AS99" i="6"/>
  <c r="AT99" i="6"/>
  <c r="AU99" i="6"/>
  <c r="AV99" i="6"/>
  <c r="AW99" i="6"/>
  <c r="AX99" i="6"/>
  <c r="AY99" i="6"/>
  <c r="AZ99" i="6"/>
  <c r="BA99" i="6"/>
  <c r="BB99" i="6"/>
  <c r="BC99" i="6"/>
  <c r="BD99" i="6"/>
  <c r="BE99" i="6"/>
  <c r="BF99" i="6"/>
  <c r="BG99" i="6"/>
  <c r="BH99" i="6"/>
  <c r="BI99" i="6"/>
  <c r="BJ99" i="6"/>
  <c r="BK99" i="6"/>
  <c r="BL99" i="6"/>
  <c r="BM99" i="6"/>
  <c r="BN99" i="6"/>
  <c r="BO99" i="6"/>
  <c r="BP99" i="6"/>
  <c r="BQ99" i="6"/>
  <c r="BR99" i="6"/>
  <c r="BS99" i="6"/>
  <c r="BT99" i="6"/>
  <c r="BU99" i="6"/>
  <c r="AR100" i="6"/>
  <c r="AS100" i="6"/>
  <c r="AT100" i="6"/>
  <c r="AU100" i="6"/>
  <c r="AV100" i="6"/>
  <c r="AW100" i="6"/>
  <c r="AX100" i="6"/>
  <c r="AY100" i="6"/>
  <c r="AZ100" i="6"/>
  <c r="BA100" i="6"/>
  <c r="BB100" i="6"/>
  <c r="BC100" i="6"/>
  <c r="BD100" i="6"/>
  <c r="BE100" i="6"/>
  <c r="BF100" i="6"/>
  <c r="BG100" i="6"/>
  <c r="BH100" i="6"/>
  <c r="BI100" i="6"/>
  <c r="BJ100" i="6"/>
  <c r="BK100" i="6"/>
  <c r="BL100" i="6"/>
  <c r="BM100" i="6"/>
  <c r="BN100" i="6"/>
  <c r="BO100" i="6"/>
  <c r="BP100" i="6"/>
  <c r="BQ100" i="6"/>
  <c r="BR100" i="6"/>
  <c r="BS100" i="6"/>
  <c r="BT100" i="6"/>
  <c r="BU100" i="6"/>
  <c r="AR101" i="6"/>
  <c r="AS101" i="6"/>
  <c r="AT101" i="6"/>
  <c r="AU101" i="6"/>
  <c r="AV101" i="6"/>
  <c r="AW101" i="6"/>
  <c r="AX101" i="6"/>
  <c r="AY101" i="6"/>
  <c r="AZ101" i="6"/>
  <c r="BA101" i="6"/>
  <c r="BB101" i="6"/>
  <c r="BC101" i="6"/>
  <c r="BD101" i="6"/>
  <c r="BE101" i="6"/>
  <c r="BF101" i="6"/>
  <c r="BG101" i="6"/>
  <c r="BH101" i="6"/>
  <c r="BI101" i="6"/>
  <c r="BJ101" i="6"/>
  <c r="BK101" i="6"/>
  <c r="BL101" i="6"/>
  <c r="BM101" i="6"/>
  <c r="BN101" i="6"/>
  <c r="BO101" i="6"/>
  <c r="BP101" i="6"/>
  <c r="BQ101" i="6"/>
  <c r="BR101" i="6"/>
  <c r="BS101" i="6"/>
  <c r="BT101" i="6"/>
  <c r="BU101" i="6"/>
  <c r="AR102" i="6"/>
  <c r="AS102" i="6"/>
  <c r="AT102" i="6"/>
  <c r="AU102" i="6"/>
  <c r="AV102" i="6"/>
  <c r="AW102" i="6"/>
  <c r="AX102" i="6"/>
  <c r="AY102" i="6"/>
  <c r="AZ102" i="6"/>
  <c r="BA102" i="6"/>
  <c r="BB102" i="6"/>
  <c r="BC102" i="6"/>
  <c r="BD102" i="6"/>
  <c r="BE102" i="6"/>
  <c r="BF102" i="6"/>
  <c r="BG102" i="6"/>
  <c r="BH102" i="6"/>
  <c r="BI102" i="6"/>
  <c r="BJ102" i="6"/>
  <c r="BK102" i="6"/>
  <c r="BL102" i="6"/>
  <c r="BM102" i="6"/>
  <c r="BN102" i="6"/>
  <c r="BO102" i="6"/>
  <c r="BP102" i="6"/>
  <c r="BQ102" i="6"/>
  <c r="BR102" i="6"/>
  <c r="BS102" i="6"/>
  <c r="BT102" i="6"/>
  <c r="BU102" i="6"/>
  <c r="AR103" i="6"/>
  <c r="AS103" i="6"/>
  <c r="AT103" i="6"/>
  <c r="AU103" i="6"/>
  <c r="AV103" i="6"/>
  <c r="AW103" i="6"/>
  <c r="AX103" i="6"/>
  <c r="AY103" i="6"/>
  <c r="AZ103" i="6"/>
  <c r="BA103" i="6"/>
  <c r="BB103" i="6"/>
  <c r="BC103" i="6"/>
  <c r="BD103" i="6"/>
  <c r="BE103" i="6"/>
  <c r="BF103" i="6"/>
  <c r="BG103" i="6"/>
  <c r="BH103" i="6"/>
  <c r="BI103" i="6"/>
  <c r="BJ103" i="6"/>
  <c r="BK103" i="6"/>
  <c r="BL103" i="6"/>
  <c r="BM103" i="6"/>
  <c r="BN103" i="6"/>
  <c r="BO103" i="6"/>
  <c r="BP103" i="6"/>
  <c r="BQ103" i="6"/>
  <c r="BR103" i="6"/>
  <c r="BS103" i="6"/>
  <c r="BT103" i="6"/>
  <c r="BU103" i="6"/>
  <c r="AR104" i="6"/>
  <c r="AS104" i="6"/>
  <c r="AT104" i="6"/>
  <c r="AU104" i="6"/>
  <c r="AV104" i="6"/>
  <c r="AW104" i="6"/>
  <c r="AX104" i="6"/>
  <c r="AY104" i="6"/>
  <c r="AZ104" i="6"/>
  <c r="BA104" i="6"/>
  <c r="BB104" i="6"/>
  <c r="BC104" i="6"/>
  <c r="BD104" i="6"/>
  <c r="BE104" i="6"/>
  <c r="BF104" i="6"/>
  <c r="BG104" i="6"/>
  <c r="BH104" i="6"/>
  <c r="BI104" i="6"/>
  <c r="BJ104" i="6"/>
  <c r="BK104" i="6"/>
  <c r="BL104" i="6"/>
  <c r="BM104" i="6"/>
  <c r="BN104" i="6"/>
  <c r="BO104" i="6"/>
  <c r="BP104" i="6"/>
  <c r="BQ104" i="6"/>
  <c r="BR104" i="6"/>
  <c r="BS104" i="6"/>
  <c r="BT104" i="6"/>
  <c r="BU104" i="6"/>
  <c r="AR105" i="6"/>
  <c r="AS105" i="6"/>
  <c r="AT105" i="6"/>
  <c r="AU105" i="6"/>
  <c r="AV105" i="6"/>
  <c r="AW105" i="6"/>
  <c r="AX105" i="6"/>
  <c r="AY105" i="6"/>
  <c r="AZ105" i="6"/>
  <c r="BA105" i="6"/>
  <c r="BB105" i="6"/>
  <c r="BC105" i="6"/>
  <c r="BD105" i="6"/>
  <c r="BE105" i="6"/>
  <c r="BF105" i="6"/>
  <c r="BG105" i="6"/>
  <c r="BH105" i="6"/>
  <c r="BI105" i="6"/>
  <c r="BJ105" i="6"/>
  <c r="BK105" i="6"/>
  <c r="BL105" i="6"/>
  <c r="BM105" i="6"/>
  <c r="BN105" i="6"/>
  <c r="BO105" i="6"/>
  <c r="BP105" i="6"/>
  <c r="BQ105" i="6"/>
  <c r="BR105" i="6"/>
  <c r="BS105" i="6"/>
  <c r="BT105" i="6"/>
  <c r="BU105" i="6"/>
  <c r="AR106" i="6"/>
  <c r="AS106" i="6"/>
  <c r="AT106" i="6"/>
  <c r="AU106" i="6"/>
  <c r="AV106" i="6"/>
  <c r="AW106" i="6"/>
  <c r="AX106" i="6"/>
  <c r="AY106" i="6"/>
  <c r="AZ106" i="6"/>
  <c r="BA106" i="6"/>
  <c r="BB106" i="6"/>
  <c r="BC106" i="6"/>
  <c r="BD106" i="6"/>
  <c r="BE106" i="6"/>
  <c r="BF106" i="6"/>
  <c r="BG106" i="6"/>
  <c r="BH106" i="6"/>
  <c r="BI106" i="6"/>
  <c r="BJ106" i="6"/>
  <c r="BK106" i="6"/>
  <c r="BL106" i="6"/>
  <c r="BM106" i="6"/>
  <c r="BN106" i="6"/>
  <c r="BO106" i="6"/>
  <c r="BP106" i="6"/>
  <c r="BQ106" i="6"/>
  <c r="BR106" i="6"/>
  <c r="BS106" i="6"/>
  <c r="BT106" i="6"/>
  <c r="BU106" i="6"/>
  <c r="AR107" i="6"/>
  <c r="AS107" i="6"/>
  <c r="AT107" i="6"/>
  <c r="AU107" i="6"/>
  <c r="AV107" i="6"/>
  <c r="AW107" i="6"/>
  <c r="AX107" i="6"/>
  <c r="AY107" i="6"/>
  <c r="AZ107" i="6"/>
  <c r="BA107" i="6"/>
  <c r="BB107" i="6"/>
  <c r="BC107" i="6"/>
  <c r="BD107" i="6"/>
  <c r="BE107" i="6"/>
  <c r="BF107" i="6"/>
  <c r="BG107" i="6"/>
  <c r="BH107" i="6"/>
  <c r="BI107" i="6"/>
  <c r="BJ107" i="6"/>
  <c r="BK107" i="6"/>
  <c r="BL107" i="6"/>
  <c r="BM107" i="6"/>
  <c r="BN107" i="6"/>
  <c r="BO107" i="6"/>
  <c r="BP107" i="6"/>
  <c r="BQ107" i="6"/>
  <c r="BR107" i="6"/>
  <c r="BS107" i="6"/>
  <c r="BT107" i="6"/>
  <c r="BU107" i="6"/>
  <c r="AR108" i="6"/>
  <c r="AS108" i="6"/>
  <c r="AT108" i="6"/>
  <c r="AU108" i="6"/>
  <c r="AV108" i="6"/>
  <c r="AW108" i="6"/>
  <c r="AX108" i="6"/>
  <c r="AY108" i="6"/>
  <c r="AZ108" i="6"/>
  <c r="BA108" i="6"/>
  <c r="BB108" i="6"/>
  <c r="BC108" i="6"/>
  <c r="BD108" i="6"/>
  <c r="BE108" i="6"/>
  <c r="BF108" i="6"/>
  <c r="BG108" i="6"/>
  <c r="BH108" i="6"/>
  <c r="BI108" i="6"/>
  <c r="BJ108" i="6"/>
  <c r="BK108" i="6"/>
  <c r="BL108" i="6"/>
  <c r="BM108" i="6"/>
  <c r="BN108" i="6"/>
  <c r="BO108" i="6"/>
  <c r="BP108" i="6"/>
  <c r="BQ108" i="6"/>
  <c r="BR108" i="6"/>
  <c r="BS108" i="6"/>
  <c r="BT108" i="6"/>
  <c r="BU108" i="6"/>
  <c r="AR109" i="6"/>
  <c r="AS109" i="6"/>
  <c r="AT109" i="6"/>
  <c r="AU109" i="6"/>
  <c r="AV109" i="6"/>
  <c r="AW109" i="6"/>
  <c r="AX109" i="6"/>
  <c r="AY109" i="6"/>
  <c r="AZ109" i="6"/>
  <c r="BA109" i="6"/>
  <c r="BB109" i="6"/>
  <c r="BC109" i="6"/>
  <c r="BD109" i="6"/>
  <c r="BE109" i="6"/>
  <c r="BF109" i="6"/>
  <c r="BG109" i="6"/>
  <c r="BH109" i="6"/>
  <c r="BI109" i="6"/>
  <c r="BJ109" i="6"/>
  <c r="BK109" i="6"/>
  <c r="BL109" i="6"/>
  <c r="BM109" i="6"/>
  <c r="BN109" i="6"/>
  <c r="BO109" i="6"/>
  <c r="BP109" i="6"/>
  <c r="BQ109" i="6"/>
  <c r="BR109" i="6"/>
  <c r="BS109" i="6"/>
  <c r="BT109" i="6"/>
  <c r="BU109" i="6"/>
  <c r="AR110" i="6"/>
  <c r="AS110" i="6"/>
  <c r="AT110" i="6"/>
  <c r="AU110" i="6"/>
  <c r="AV110" i="6"/>
  <c r="AW110" i="6"/>
  <c r="AX110" i="6"/>
  <c r="AY110" i="6"/>
  <c r="AZ110" i="6"/>
  <c r="BA110" i="6"/>
  <c r="BB110" i="6"/>
  <c r="BC110" i="6"/>
  <c r="BD110" i="6"/>
  <c r="BE110" i="6"/>
  <c r="BF110" i="6"/>
  <c r="BG110" i="6"/>
  <c r="BH110" i="6"/>
  <c r="BI110" i="6"/>
  <c r="BJ110" i="6"/>
  <c r="BK110" i="6"/>
  <c r="BL110" i="6"/>
  <c r="BM110" i="6"/>
  <c r="BN110" i="6"/>
  <c r="BO110" i="6"/>
  <c r="BP110" i="6"/>
  <c r="BQ110" i="6"/>
  <c r="BR110" i="6"/>
  <c r="BS110" i="6"/>
  <c r="BT110" i="6"/>
  <c r="BU110" i="6"/>
  <c r="AR111" i="6"/>
  <c r="AS111" i="6"/>
  <c r="AT111" i="6"/>
  <c r="AU111" i="6"/>
  <c r="AV111" i="6"/>
  <c r="AW111" i="6"/>
  <c r="AX111" i="6"/>
  <c r="AY111" i="6"/>
  <c r="AZ111" i="6"/>
  <c r="BA111" i="6"/>
  <c r="BB111" i="6"/>
  <c r="BC111" i="6"/>
  <c r="BD111" i="6"/>
  <c r="BE111" i="6"/>
  <c r="BF111" i="6"/>
  <c r="BG111" i="6"/>
  <c r="BH111" i="6"/>
  <c r="BI111" i="6"/>
  <c r="BJ111" i="6"/>
  <c r="BK111" i="6"/>
  <c r="BL111" i="6"/>
  <c r="BM111" i="6"/>
  <c r="BN111" i="6"/>
  <c r="BO111" i="6"/>
  <c r="BP111" i="6"/>
  <c r="BQ111" i="6"/>
  <c r="BR111" i="6"/>
  <c r="BS111" i="6"/>
  <c r="BT111" i="6"/>
  <c r="BU111" i="6"/>
  <c r="AR112" i="6"/>
  <c r="AS112" i="6"/>
  <c r="AT112" i="6"/>
  <c r="AU112" i="6"/>
  <c r="AV112" i="6"/>
  <c r="AW112" i="6"/>
  <c r="AX112" i="6"/>
  <c r="AY112" i="6"/>
  <c r="AZ112" i="6"/>
  <c r="BA112" i="6"/>
  <c r="BB112" i="6"/>
  <c r="BC112" i="6"/>
  <c r="BD112" i="6"/>
  <c r="BE112" i="6"/>
  <c r="BF112" i="6"/>
  <c r="BG112" i="6"/>
  <c r="BH112" i="6"/>
  <c r="BI112" i="6"/>
  <c r="BJ112" i="6"/>
  <c r="BK112" i="6"/>
  <c r="BL112" i="6"/>
  <c r="BM112" i="6"/>
  <c r="BN112" i="6"/>
  <c r="BO112" i="6"/>
  <c r="BP112" i="6"/>
  <c r="BQ112" i="6"/>
  <c r="BR112" i="6"/>
  <c r="BS112" i="6"/>
  <c r="BT112" i="6"/>
  <c r="BU112" i="6"/>
  <c r="BF115" i="6"/>
  <c r="BH116" i="6"/>
  <c r="BA118" i="6"/>
  <c r="AR119" i="6"/>
  <c r="AS119" i="6"/>
  <c r="AT119" i="6"/>
  <c r="AU119" i="6"/>
  <c r="AV119" i="6"/>
  <c r="AW119" i="6"/>
  <c r="AX119" i="6"/>
  <c r="AY119" i="6"/>
  <c r="AZ119" i="6"/>
  <c r="BA119" i="6"/>
  <c r="BB119" i="6"/>
  <c r="BC119" i="6"/>
  <c r="BD119" i="6"/>
  <c r="BE119" i="6"/>
  <c r="BF119" i="6"/>
  <c r="BG119" i="6"/>
  <c r="BH119" i="6"/>
  <c r="BI119" i="6"/>
  <c r="BJ119" i="6"/>
  <c r="BK119" i="6"/>
  <c r="BL119" i="6"/>
  <c r="BM119" i="6"/>
  <c r="BN119" i="6"/>
  <c r="BO119" i="6"/>
  <c r="BP119" i="6"/>
  <c r="BQ119" i="6"/>
  <c r="BR119" i="6"/>
  <c r="BS119" i="6"/>
  <c r="BT119" i="6"/>
  <c r="BU119" i="6"/>
  <c r="AR120" i="6"/>
  <c r="AS120" i="6"/>
  <c r="AT120" i="6"/>
  <c r="AU120" i="6"/>
  <c r="AV120" i="6"/>
  <c r="AW120" i="6"/>
  <c r="AX120" i="6"/>
  <c r="AY120" i="6"/>
  <c r="AZ120" i="6"/>
  <c r="BA120" i="6"/>
  <c r="BB120" i="6"/>
  <c r="BC120" i="6"/>
  <c r="BD120" i="6"/>
  <c r="BE120" i="6"/>
  <c r="BF120" i="6"/>
  <c r="BG120" i="6"/>
  <c r="BH120" i="6"/>
  <c r="BI120" i="6"/>
  <c r="BJ120" i="6"/>
  <c r="BK120" i="6"/>
  <c r="BL120" i="6"/>
  <c r="BM120" i="6"/>
  <c r="BN120" i="6"/>
  <c r="BO120" i="6"/>
  <c r="BP120" i="6"/>
  <c r="BQ120" i="6"/>
  <c r="BR120" i="6"/>
  <c r="BS120" i="6"/>
  <c r="BT120" i="6"/>
  <c r="BU120" i="6"/>
  <c r="AR121" i="6"/>
  <c r="AS121" i="6"/>
  <c r="AT121" i="6"/>
  <c r="AU121" i="6"/>
  <c r="AV121" i="6"/>
  <c r="AW121" i="6"/>
  <c r="AX121" i="6"/>
  <c r="AY121" i="6"/>
  <c r="AZ121" i="6"/>
  <c r="BA121" i="6"/>
  <c r="BB121" i="6"/>
  <c r="BC121" i="6"/>
  <c r="BD121" i="6"/>
  <c r="BE121" i="6"/>
  <c r="BF121" i="6"/>
  <c r="BG121" i="6"/>
  <c r="BH121" i="6"/>
  <c r="BI121" i="6"/>
  <c r="BJ121" i="6"/>
  <c r="BK121" i="6"/>
  <c r="BL121" i="6"/>
  <c r="BM121" i="6"/>
  <c r="BN121" i="6"/>
  <c r="BO121" i="6"/>
  <c r="BP121" i="6"/>
  <c r="BQ121" i="6"/>
  <c r="BR121" i="6"/>
  <c r="BS121" i="6"/>
  <c r="BT121" i="6"/>
  <c r="BU121" i="6"/>
  <c r="AR122" i="6"/>
  <c r="AS122" i="6"/>
  <c r="AT122" i="6"/>
  <c r="AU122" i="6"/>
  <c r="AV122" i="6"/>
  <c r="AW122" i="6"/>
  <c r="AX122" i="6"/>
  <c r="AY122" i="6"/>
  <c r="AZ122" i="6"/>
  <c r="BA122" i="6"/>
  <c r="BB122" i="6"/>
  <c r="BC122" i="6"/>
  <c r="BD122" i="6"/>
  <c r="BE122" i="6"/>
  <c r="BF122" i="6"/>
  <c r="BG122" i="6"/>
  <c r="BH122" i="6"/>
  <c r="BI122" i="6"/>
  <c r="BJ122" i="6"/>
  <c r="BK122" i="6"/>
  <c r="BL122" i="6"/>
  <c r="BM122" i="6"/>
  <c r="BN122" i="6"/>
  <c r="BO122" i="6"/>
  <c r="BP122" i="6"/>
  <c r="BQ122" i="6"/>
  <c r="BR122" i="6"/>
  <c r="BS122" i="6"/>
  <c r="BT122" i="6"/>
  <c r="BU122" i="6"/>
  <c r="AR123" i="6"/>
  <c r="AS123" i="6"/>
  <c r="AT123" i="6"/>
  <c r="AU123" i="6"/>
  <c r="AV123" i="6"/>
  <c r="AW123" i="6"/>
  <c r="AX123" i="6"/>
  <c r="AY123" i="6"/>
  <c r="AZ123" i="6"/>
  <c r="BA123" i="6"/>
  <c r="BB123" i="6"/>
  <c r="BC123" i="6"/>
  <c r="BD123" i="6"/>
  <c r="BE123" i="6"/>
  <c r="BF123" i="6"/>
  <c r="BG123" i="6"/>
  <c r="BH123" i="6"/>
  <c r="BI123" i="6"/>
  <c r="BJ123" i="6"/>
  <c r="BK123" i="6"/>
  <c r="BL123" i="6"/>
  <c r="BM123" i="6"/>
  <c r="BN123" i="6"/>
  <c r="BO123" i="6"/>
  <c r="BP123" i="6"/>
  <c r="BQ123" i="6"/>
  <c r="BR123" i="6"/>
  <c r="BS123" i="6"/>
  <c r="BT123" i="6"/>
  <c r="BU123" i="6"/>
  <c r="AR124" i="6"/>
  <c r="AS124" i="6"/>
  <c r="AT124" i="6"/>
  <c r="AU124" i="6"/>
  <c r="AV124" i="6"/>
  <c r="AW124" i="6"/>
  <c r="AX124" i="6"/>
  <c r="AY124" i="6"/>
  <c r="AZ124" i="6"/>
  <c r="BA124" i="6"/>
  <c r="BB124" i="6"/>
  <c r="BC124" i="6"/>
  <c r="BD124" i="6"/>
  <c r="BE124" i="6"/>
  <c r="BF124" i="6"/>
  <c r="BG124" i="6"/>
  <c r="BH124" i="6"/>
  <c r="BI124" i="6"/>
  <c r="BJ124" i="6"/>
  <c r="BK124" i="6"/>
  <c r="BL124" i="6"/>
  <c r="BM124" i="6"/>
  <c r="BN124" i="6"/>
  <c r="BO124" i="6"/>
  <c r="BP124" i="6"/>
  <c r="BQ124" i="6"/>
  <c r="BR124" i="6"/>
  <c r="BS124" i="6"/>
  <c r="BT124" i="6"/>
  <c r="BU124" i="6"/>
  <c r="AR125" i="6"/>
  <c r="AS125" i="6"/>
  <c r="AT125" i="6"/>
  <c r="AU125" i="6"/>
  <c r="AV125" i="6"/>
  <c r="AW125" i="6"/>
  <c r="AX125" i="6"/>
  <c r="AY125" i="6"/>
  <c r="AZ125" i="6"/>
  <c r="BA125" i="6"/>
  <c r="BB125" i="6"/>
  <c r="BC125" i="6"/>
  <c r="BD125" i="6"/>
  <c r="BE125" i="6"/>
  <c r="BF125" i="6"/>
  <c r="BG125" i="6"/>
  <c r="BH125" i="6"/>
  <c r="BI125" i="6"/>
  <c r="BJ125" i="6"/>
  <c r="BK125" i="6"/>
  <c r="BL125" i="6"/>
  <c r="BM125" i="6"/>
  <c r="BN125" i="6"/>
  <c r="BO125" i="6"/>
  <c r="BP125" i="6"/>
  <c r="BQ125" i="6"/>
  <c r="BR125" i="6"/>
  <c r="BS125" i="6"/>
  <c r="BT125" i="6"/>
  <c r="BU125" i="6"/>
  <c r="AR126" i="6"/>
  <c r="AS126" i="6"/>
  <c r="AT126" i="6"/>
  <c r="AU126" i="6"/>
  <c r="AV126" i="6"/>
  <c r="AW126" i="6"/>
  <c r="AX126" i="6"/>
  <c r="AY126" i="6"/>
  <c r="AZ126" i="6"/>
  <c r="BA126" i="6"/>
  <c r="BB126" i="6"/>
  <c r="BC126" i="6"/>
  <c r="BD126" i="6"/>
  <c r="BE126" i="6"/>
  <c r="BF126" i="6"/>
  <c r="BG126" i="6"/>
  <c r="BH126" i="6"/>
  <c r="BI126" i="6"/>
  <c r="BJ126" i="6"/>
  <c r="BK126" i="6"/>
  <c r="BL126" i="6"/>
  <c r="BM126" i="6"/>
  <c r="BN126" i="6"/>
  <c r="BO126" i="6"/>
  <c r="BP126" i="6"/>
  <c r="BQ126" i="6"/>
  <c r="BR126" i="6"/>
  <c r="BS126" i="6"/>
  <c r="BT126" i="6"/>
  <c r="BU126" i="6"/>
  <c r="AR127" i="6"/>
  <c r="AS127" i="6"/>
  <c r="AT127" i="6"/>
  <c r="AU127" i="6"/>
  <c r="AV127" i="6"/>
  <c r="AW127" i="6"/>
  <c r="AX127" i="6"/>
  <c r="AY127" i="6"/>
  <c r="AZ127" i="6"/>
  <c r="BA127" i="6"/>
  <c r="BB127" i="6"/>
  <c r="BC127" i="6"/>
  <c r="BD127" i="6"/>
  <c r="BE127" i="6"/>
  <c r="BF127" i="6"/>
  <c r="BG127" i="6"/>
  <c r="BH127" i="6"/>
  <c r="BI127" i="6"/>
  <c r="BJ127" i="6"/>
  <c r="BK127" i="6"/>
  <c r="BL127" i="6"/>
  <c r="BM127" i="6"/>
  <c r="BN127" i="6"/>
  <c r="BO127" i="6"/>
  <c r="BP127" i="6"/>
  <c r="BQ127" i="6"/>
  <c r="BR127" i="6"/>
  <c r="BS127" i="6"/>
  <c r="BT127" i="6"/>
  <c r="BU127" i="6"/>
  <c r="AR128" i="6"/>
  <c r="AS128" i="6"/>
  <c r="AT128" i="6"/>
  <c r="AU128" i="6"/>
  <c r="AV128" i="6"/>
  <c r="AW128" i="6"/>
  <c r="AX128" i="6"/>
  <c r="AY128" i="6"/>
  <c r="AZ128" i="6"/>
  <c r="BA128" i="6"/>
  <c r="BB128" i="6"/>
  <c r="BC128" i="6"/>
  <c r="BD128" i="6"/>
  <c r="BE128" i="6"/>
  <c r="BF128" i="6"/>
  <c r="BG128" i="6"/>
  <c r="BH128" i="6"/>
  <c r="BI128" i="6"/>
  <c r="BJ128" i="6"/>
  <c r="BK128" i="6"/>
  <c r="BL128" i="6"/>
  <c r="BM128" i="6"/>
  <c r="BN128" i="6"/>
  <c r="BO128" i="6"/>
  <c r="BP128" i="6"/>
  <c r="BQ128" i="6"/>
  <c r="BR128" i="6"/>
  <c r="BS128" i="6"/>
  <c r="BT128" i="6"/>
  <c r="BU128" i="6"/>
  <c r="AR129" i="6"/>
  <c r="AS129" i="6"/>
  <c r="AT129" i="6"/>
  <c r="AU129" i="6"/>
  <c r="AV129" i="6"/>
  <c r="AW129" i="6"/>
  <c r="AX129" i="6"/>
  <c r="AY129" i="6"/>
  <c r="AZ129" i="6"/>
  <c r="BA129" i="6"/>
  <c r="BB129" i="6"/>
  <c r="BC129" i="6"/>
  <c r="BD129" i="6"/>
  <c r="BE129" i="6"/>
  <c r="BF129" i="6"/>
  <c r="BG129" i="6"/>
  <c r="BH129" i="6"/>
  <c r="BI129" i="6"/>
  <c r="BJ129" i="6"/>
  <c r="BK129" i="6"/>
  <c r="BL129" i="6"/>
  <c r="BM129" i="6"/>
  <c r="BN129" i="6"/>
  <c r="BO129" i="6"/>
  <c r="BP129" i="6"/>
  <c r="BQ129" i="6"/>
  <c r="BR129" i="6"/>
  <c r="BS129" i="6"/>
  <c r="BT129" i="6"/>
  <c r="BU129" i="6"/>
  <c r="AR130" i="6"/>
  <c r="AS130" i="6"/>
  <c r="AT130" i="6"/>
  <c r="AU130" i="6"/>
  <c r="AV130" i="6"/>
  <c r="AW130" i="6"/>
  <c r="AX130" i="6"/>
  <c r="AY130" i="6"/>
  <c r="AZ130" i="6"/>
  <c r="BA130" i="6"/>
  <c r="BB130" i="6"/>
  <c r="BC130" i="6"/>
  <c r="BD130" i="6"/>
  <c r="BE130" i="6"/>
  <c r="BF130" i="6"/>
  <c r="BG130" i="6"/>
  <c r="BH130" i="6"/>
  <c r="BI130" i="6"/>
  <c r="BJ130" i="6"/>
  <c r="BK130" i="6"/>
  <c r="BL130" i="6"/>
  <c r="BM130" i="6"/>
  <c r="BN130" i="6"/>
  <c r="BO130" i="6"/>
  <c r="BP130" i="6"/>
  <c r="BQ130" i="6"/>
  <c r="BR130" i="6"/>
  <c r="BS130" i="6"/>
  <c r="BT130" i="6"/>
  <c r="BU130" i="6"/>
  <c r="AR131" i="6"/>
  <c r="AS131" i="6"/>
  <c r="AT131" i="6"/>
  <c r="AU131" i="6"/>
  <c r="AV131" i="6"/>
  <c r="AW131" i="6"/>
  <c r="AX131" i="6"/>
  <c r="AY131" i="6"/>
  <c r="AZ131" i="6"/>
  <c r="BA131" i="6"/>
  <c r="BB131" i="6"/>
  <c r="BC131" i="6"/>
  <c r="BD131" i="6"/>
  <c r="BE131" i="6"/>
  <c r="BF131" i="6"/>
  <c r="BG131" i="6"/>
  <c r="BH131" i="6"/>
  <c r="BI131" i="6"/>
  <c r="BJ131" i="6"/>
  <c r="BK131" i="6"/>
  <c r="BL131" i="6"/>
  <c r="BM131" i="6"/>
  <c r="BN131" i="6"/>
  <c r="BO131" i="6"/>
  <c r="BP131" i="6"/>
  <c r="BQ131" i="6"/>
  <c r="BR131" i="6"/>
  <c r="BS131" i="6"/>
  <c r="BT131" i="6"/>
  <c r="BU131" i="6"/>
  <c r="AR132" i="6"/>
  <c r="AS132" i="6"/>
  <c r="AT132" i="6"/>
  <c r="AU132" i="6"/>
  <c r="AV132" i="6"/>
  <c r="AW132" i="6"/>
  <c r="AX132" i="6"/>
  <c r="AY132" i="6"/>
  <c r="AZ132" i="6"/>
  <c r="BA132" i="6"/>
  <c r="BB132" i="6"/>
  <c r="BC132" i="6"/>
  <c r="BD132" i="6"/>
  <c r="BE132" i="6"/>
  <c r="BF132" i="6"/>
  <c r="BG132" i="6"/>
  <c r="BH132" i="6"/>
  <c r="BI132" i="6"/>
  <c r="BJ132" i="6"/>
  <c r="BK132" i="6"/>
  <c r="BL132" i="6"/>
  <c r="BM132" i="6"/>
  <c r="BN132" i="6"/>
  <c r="BO132" i="6"/>
  <c r="BP132" i="6"/>
  <c r="BQ132" i="6"/>
  <c r="BR132" i="6"/>
  <c r="BS132" i="6"/>
  <c r="BT132" i="6"/>
  <c r="BU132" i="6"/>
  <c r="AR133" i="6"/>
  <c r="AS133" i="6"/>
  <c r="AT133" i="6"/>
  <c r="AU133" i="6"/>
  <c r="AV133" i="6"/>
  <c r="AW133" i="6"/>
  <c r="AX133" i="6"/>
  <c r="AY133" i="6"/>
  <c r="AZ133" i="6"/>
  <c r="BA133" i="6"/>
  <c r="BB133" i="6"/>
  <c r="BC133" i="6"/>
  <c r="BD133" i="6"/>
  <c r="BE133" i="6"/>
  <c r="BF133" i="6"/>
  <c r="BG133" i="6"/>
  <c r="BH133" i="6"/>
  <c r="BI133" i="6"/>
  <c r="BJ133" i="6"/>
  <c r="BK133" i="6"/>
  <c r="BL133" i="6"/>
  <c r="BM133" i="6"/>
  <c r="BN133" i="6"/>
  <c r="BO133" i="6"/>
  <c r="BP133" i="6"/>
  <c r="BQ133" i="6"/>
  <c r="BR133" i="6"/>
  <c r="BS133" i="6"/>
  <c r="BT133" i="6"/>
  <c r="BU133" i="6"/>
  <c r="AR134" i="6"/>
  <c r="AS134" i="6"/>
  <c r="AT134" i="6"/>
  <c r="AU134" i="6"/>
  <c r="AV134" i="6"/>
  <c r="AW134" i="6"/>
  <c r="AX134" i="6"/>
  <c r="AY134" i="6"/>
  <c r="AZ134" i="6"/>
  <c r="BA134" i="6"/>
  <c r="BB134" i="6"/>
  <c r="BC134" i="6"/>
  <c r="BD134" i="6"/>
  <c r="BE134" i="6"/>
  <c r="BF134" i="6"/>
  <c r="BG134" i="6"/>
  <c r="BH134" i="6"/>
  <c r="BI134" i="6"/>
  <c r="BJ134" i="6"/>
  <c r="BK134" i="6"/>
  <c r="BL134" i="6"/>
  <c r="BM134" i="6"/>
  <c r="BN134" i="6"/>
  <c r="BO134" i="6"/>
  <c r="BP134" i="6"/>
  <c r="BQ134" i="6"/>
  <c r="BR134" i="6"/>
  <c r="BS134" i="6"/>
  <c r="BT134" i="6"/>
  <c r="BU134" i="6"/>
  <c r="AR135" i="6"/>
  <c r="AS135" i="6"/>
  <c r="AT135" i="6"/>
  <c r="AU135" i="6"/>
  <c r="AV135" i="6"/>
  <c r="AW135" i="6"/>
  <c r="AX135" i="6"/>
  <c r="AY135" i="6"/>
  <c r="AZ135" i="6"/>
  <c r="BA135" i="6"/>
  <c r="BB135" i="6"/>
  <c r="BC135" i="6"/>
  <c r="BD135" i="6"/>
  <c r="BE135" i="6"/>
  <c r="BF135" i="6"/>
  <c r="BG135" i="6"/>
  <c r="BH135" i="6"/>
  <c r="BI135" i="6"/>
  <c r="BJ135" i="6"/>
  <c r="BK135" i="6"/>
  <c r="BL135" i="6"/>
  <c r="BM135" i="6"/>
  <c r="BN135" i="6"/>
  <c r="BO135" i="6"/>
  <c r="BP135" i="6"/>
  <c r="BQ135" i="6"/>
  <c r="BR135" i="6"/>
  <c r="BS135" i="6"/>
  <c r="BT135" i="6"/>
  <c r="BU135" i="6"/>
  <c r="AR136" i="6"/>
  <c r="AS136" i="6"/>
  <c r="AT136" i="6"/>
  <c r="AU136" i="6"/>
  <c r="AV136" i="6"/>
  <c r="AW136" i="6"/>
  <c r="AX136" i="6"/>
  <c r="AY136" i="6"/>
  <c r="AZ136" i="6"/>
  <c r="BA136" i="6"/>
  <c r="BB136" i="6"/>
  <c r="BC136" i="6"/>
  <c r="BD136" i="6"/>
  <c r="BE136" i="6"/>
  <c r="BF136" i="6"/>
  <c r="BG136" i="6"/>
  <c r="BH136" i="6"/>
  <c r="BI136" i="6"/>
  <c r="BJ136" i="6"/>
  <c r="BK136" i="6"/>
  <c r="BL136" i="6"/>
  <c r="BM136" i="6"/>
  <c r="BN136" i="6"/>
  <c r="BO136" i="6"/>
  <c r="BP136" i="6"/>
  <c r="BQ136" i="6"/>
  <c r="BR136" i="6"/>
  <c r="BS136" i="6"/>
  <c r="BT136" i="6"/>
  <c r="BU136" i="6"/>
  <c r="AR137" i="6"/>
  <c r="AS137" i="6"/>
  <c r="AT137" i="6"/>
  <c r="AU137" i="6"/>
  <c r="AV137" i="6"/>
  <c r="AW137" i="6"/>
  <c r="AX137" i="6"/>
  <c r="AY137" i="6"/>
  <c r="AZ137" i="6"/>
  <c r="BA137" i="6"/>
  <c r="BB137" i="6"/>
  <c r="BC137" i="6"/>
  <c r="BD137" i="6"/>
  <c r="BE137" i="6"/>
  <c r="BF137" i="6"/>
  <c r="BG137" i="6"/>
  <c r="BH137" i="6"/>
  <c r="BI137" i="6"/>
  <c r="BJ137" i="6"/>
  <c r="BK137" i="6"/>
  <c r="BL137" i="6"/>
  <c r="BM137" i="6"/>
  <c r="BN137" i="6"/>
  <c r="BO137" i="6"/>
  <c r="BP137" i="6"/>
  <c r="BQ137" i="6"/>
  <c r="BR137" i="6"/>
  <c r="BS137" i="6"/>
  <c r="BT137" i="6"/>
  <c r="BU137" i="6"/>
  <c r="AR138" i="6"/>
  <c r="AS138" i="6"/>
  <c r="AT138" i="6"/>
  <c r="AU138" i="6"/>
  <c r="AV138" i="6"/>
  <c r="AW138" i="6"/>
  <c r="AX138" i="6"/>
  <c r="AY138" i="6"/>
  <c r="AZ138" i="6"/>
  <c r="BA138" i="6"/>
  <c r="BB138" i="6"/>
  <c r="BC138" i="6"/>
  <c r="BD138" i="6"/>
  <c r="BE138" i="6"/>
  <c r="BF138" i="6"/>
  <c r="BG138" i="6"/>
  <c r="BH138" i="6"/>
  <c r="BI138" i="6"/>
  <c r="BJ138" i="6"/>
  <c r="BK138" i="6"/>
  <c r="BL138" i="6"/>
  <c r="BM138" i="6"/>
  <c r="BN138" i="6"/>
  <c r="BO138" i="6"/>
  <c r="BP138" i="6"/>
  <c r="BQ138" i="6"/>
  <c r="BR138" i="6"/>
  <c r="BS138" i="6"/>
  <c r="BT138" i="6"/>
  <c r="BU138" i="6"/>
  <c r="AR139" i="6"/>
  <c r="AS139" i="6"/>
  <c r="AT139" i="6"/>
  <c r="AU139" i="6"/>
  <c r="AV139" i="6"/>
  <c r="AW139" i="6"/>
  <c r="AX139" i="6"/>
  <c r="AY139" i="6"/>
  <c r="AZ139" i="6"/>
  <c r="BA139" i="6"/>
  <c r="BB139" i="6"/>
  <c r="BC139" i="6"/>
  <c r="BD139" i="6"/>
  <c r="BE139" i="6"/>
  <c r="BF139" i="6"/>
  <c r="BG139" i="6"/>
  <c r="BH139" i="6"/>
  <c r="BI139" i="6"/>
  <c r="BJ139" i="6"/>
  <c r="BK139" i="6"/>
  <c r="BL139" i="6"/>
  <c r="BM139" i="6"/>
  <c r="BN139" i="6"/>
  <c r="BO139" i="6"/>
  <c r="BP139" i="6"/>
  <c r="BQ139" i="6"/>
  <c r="BR139" i="6"/>
  <c r="BS139" i="6"/>
  <c r="BT139" i="6"/>
  <c r="BU139" i="6"/>
  <c r="AR140" i="6"/>
  <c r="AS140" i="6"/>
  <c r="AT140" i="6"/>
  <c r="AU140" i="6"/>
  <c r="AV140" i="6"/>
  <c r="AW140" i="6"/>
  <c r="AX140" i="6"/>
  <c r="AY140" i="6"/>
  <c r="AZ140" i="6"/>
  <c r="BA140" i="6"/>
  <c r="BB140" i="6"/>
  <c r="BC140" i="6"/>
  <c r="BD140" i="6"/>
  <c r="BE140" i="6"/>
  <c r="BF140" i="6"/>
  <c r="BG140" i="6"/>
  <c r="BH140" i="6"/>
  <c r="BI140" i="6"/>
  <c r="BJ140" i="6"/>
  <c r="BK140" i="6"/>
  <c r="BL140" i="6"/>
  <c r="BM140" i="6"/>
  <c r="BN140" i="6"/>
  <c r="BO140" i="6"/>
  <c r="BP140" i="6"/>
  <c r="BQ140" i="6"/>
  <c r="BR140" i="6"/>
  <c r="BS140" i="6"/>
  <c r="BT140" i="6"/>
  <c r="BU140" i="6"/>
  <c r="AR141" i="6"/>
  <c r="AS141" i="6"/>
  <c r="AT141" i="6"/>
  <c r="AU141" i="6"/>
  <c r="AV141" i="6"/>
  <c r="AW141" i="6"/>
  <c r="AX141" i="6"/>
  <c r="AY141" i="6"/>
  <c r="AZ141" i="6"/>
  <c r="BA141" i="6"/>
  <c r="BB141" i="6"/>
  <c r="BC141" i="6"/>
  <c r="BD141" i="6"/>
  <c r="BE141" i="6"/>
  <c r="BF141" i="6"/>
  <c r="BG141" i="6"/>
  <c r="BH141" i="6"/>
  <c r="BI141" i="6"/>
  <c r="BJ141" i="6"/>
  <c r="BK141" i="6"/>
  <c r="BL141" i="6"/>
  <c r="BM141" i="6"/>
  <c r="BN141" i="6"/>
  <c r="BO141" i="6"/>
  <c r="BP141" i="6"/>
  <c r="BQ141" i="6"/>
  <c r="BR141" i="6"/>
  <c r="BS141" i="6"/>
  <c r="BT141" i="6"/>
  <c r="BU141" i="6"/>
  <c r="AR142" i="6"/>
  <c r="AS142" i="6"/>
  <c r="AT142" i="6"/>
  <c r="AU142" i="6"/>
  <c r="AV142" i="6"/>
  <c r="AW142" i="6"/>
  <c r="AX142" i="6"/>
  <c r="AY142" i="6"/>
  <c r="AZ142" i="6"/>
  <c r="BA142" i="6"/>
  <c r="BB142" i="6"/>
  <c r="BC142" i="6"/>
  <c r="BD142" i="6"/>
  <c r="BE142" i="6"/>
  <c r="BF142" i="6"/>
  <c r="BG142" i="6"/>
  <c r="BH142" i="6"/>
  <c r="BI142" i="6"/>
  <c r="BJ142" i="6"/>
  <c r="BK142" i="6"/>
  <c r="BL142" i="6"/>
  <c r="BM142" i="6"/>
  <c r="BN142" i="6"/>
  <c r="BO142" i="6"/>
  <c r="BP142" i="6"/>
  <c r="BQ142" i="6"/>
  <c r="BR142" i="6"/>
  <c r="BS142" i="6"/>
  <c r="BT142" i="6"/>
  <c r="BU142" i="6"/>
  <c r="AR143" i="6"/>
  <c r="AS143" i="6"/>
  <c r="AT143" i="6"/>
  <c r="AU143" i="6"/>
  <c r="AV143" i="6"/>
  <c r="AW143" i="6"/>
  <c r="AX143" i="6"/>
  <c r="AY143" i="6"/>
  <c r="AZ143" i="6"/>
  <c r="BA143" i="6"/>
  <c r="BB143" i="6"/>
  <c r="BC143" i="6"/>
  <c r="BD143" i="6"/>
  <c r="BE143" i="6"/>
  <c r="BF143" i="6"/>
  <c r="BG143" i="6"/>
  <c r="BH143" i="6"/>
  <c r="BI143" i="6"/>
  <c r="BJ143" i="6"/>
  <c r="BK143" i="6"/>
  <c r="BL143" i="6"/>
  <c r="BM143" i="6"/>
  <c r="BN143" i="6"/>
  <c r="BO143" i="6"/>
  <c r="BP143" i="6"/>
  <c r="BQ143" i="6"/>
  <c r="BR143" i="6"/>
  <c r="BS143" i="6"/>
  <c r="BT143" i="6"/>
  <c r="BU143" i="6"/>
  <c r="AR144" i="6"/>
  <c r="AS144" i="6"/>
  <c r="AT144" i="6"/>
  <c r="AU144" i="6"/>
  <c r="AV144" i="6"/>
  <c r="AW144" i="6"/>
  <c r="AX144" i="6"/>
  <c r="AY144" i="6"/>
  <c r="AZ144" i="6"/>
  <c r="BA144" i="6"/>
  <c r="BB144" i="6"/>
  <c r="BC144" i="6"/>
  <c r="BD144" i="6"/>
  <c r="BE144" i="6"/>
  <c r="BF144" i="6"/>
  <c r="BG144" i="6"/>
  <c r="BH144" i="6"/>
  <c r="BI144" i="6"/>
  <c r="BJ144" i="6"/>
  <c r="BK144" i="6"/>
  <c r="BL144" i="6"/>
  <c r="BM144" i="6"/>
  <c r="BN144" i="6"/>
  <c r="BO144" i="6"/>
  <c r="BP144" i="6"/>
  <c r="BQ144" i="6"/>
  <c r="BR144" i="6"/>
  <c r="BS144" i="6"/>
  <c r="BT144" i="6"/>
  <c r="BU144" i="6"/>
  <c r="AR145" i="6"/>
  <c r="AS145" i="6"/>
  <c r="AT145" i="6"/>
  <c r="AU145" i="6"/>
  <c r="AV145" i="6"/>
  <c r="AW145" i="6"/>
  <c r="AX145" i="6"/>
  <c r="AY145" i="6"/>
  <c r="AZ145" i="6"/>
  <c r="BA145" i="6"/>
  <c r="BB145" i="6"/>
  <c r="BC145" i="6"/>
  <c r="BD145" i="6"/>
  <c r="BE145" i="6"/>
  <c r="BF145" i="6"/>
  <c r="BG145" i="6"/>
  <c r="BH145" i="6"/>
  <c r="BI145" i="6"/>
  <c r="BJ145" i="6"/>
  <c r="BK145" i="6"/>
  <c r="BL145" i="6"/>
  <c r="BM145" i="6"/>
  <c r="BN145" i="6"/>
  <c r="BO145" i="6"/>
  <c r="BP145" i="6"/>
  <c r="BQ145" i="6"/>
  <c r="BR145" i="6"/>
  <c r="BS145" i="6"/>
  <c r="BT145" i="6"/>
  <c r="BU145" i="6"/>
  <c r="AR146" i="6"/>
  <c r="AS146" i="6"/>
  <c r="AT146" i="6"/>
  <c r="AU146" i="6"/>
  <c r="AV146" i="6"/>
  <c r="AW146" i="6"/>
  <c r="AX146" i="6"/>
  <c r="AY146" i="6"/>
  <c r="AZ146" i="6"/>
  <c r="BA146" i="6"/>
  <c r="BB146" i="6"/>
  <c r="BC146" i="6"/>
  <c r="BD146" i="6"/>
  <c r="BE146" i="6"/>
  <c r="BF146" i="6"/>
  <c r="BG146" i="6"/>
  <c r="BH146" i="6"/>
  <c r="BI146" i="6"/>
  <c r="BJ146" i="6"/>
  <c r="BK146" i="6"/>
  <c r="BL146" i="6"/>
  <c r="BM146" i="6"/>
  <c r="BN146" i="6"/>
  <c r="BO146" i="6"/>
  <c r="BP146" i="6"/>
  <c r="BQ146" i="6"/>
  <c r="BR146" i="6"/>
  <c r="BS146" i="6"/>
  <c r="BT146" i="6"/>
  <c r="BU146" i="6"/>
  <c r="AR147" i="6"/>
  <c r="AS147" i="6"/>
  <c r="AT147" i="6"/>
  <c r="AU147" i="6"/>
  <c r="AV147" i="6"/>
  <c r="AW147" i="6"/>
  <c r="AX147" i="6"/>
  <c r="AY147" i="6"/>
  <c r="AZ147" i="6"/>
  <c r="BA147" i="6"/>
  <c r="BB147" i="6"/>
  <c r="BC147" i="6"/>
  <c r="BD147" i="6"/>
  <c r="BE147" i="6"/>
  <c r="BF147" i="6"/>
  <c r="BG147" i="6"/>
  <c r="BH147" i="6"/>
  <c r="BI147" i="6"/>
  <c r="BJ147" i="6"/>
  <c r="BK147" i="6"/>
  <c r="BL147" i="6"/>
  <c r="BM147" i="6"/>
  <c r="BN147" i="6"/>
  <c r="BO147" i="6"/>
  <c r="BP147" i="6"/>
  <c r="BQ147" i="6"/>
  <c r="BR147" i="6"/>
  <c r="BS147" i="6"/>
  <c r="BT147" i="6"/>
  <c r="BU147" i="6"/>
  <c r="AR148" i="6"/>
  <c r="AS148" i="6"/>
  <c r="AT148" i="6"/>
  <c r="AU148" i="6"/>
  <c r="AV148" i="6"/>
  <c r="AW148" i="6"/>
  <c r="AX148" i="6"/>
  <c r="AY148" i="6"/>
  <c r="AZ148" i="6"/>
  <c r="BA148" i="6"/>
  <c r="BB148" i="6"/>
  <c r="BC148" i="6"/>
  <c r="BD148" i="6"/>
  <c r="BE148" i="6"/>
  <c r="BF148" i="6"/>
  <c r="BG148" i="6"/>
  <c r="BH148" i="6"/>
  <c r="BI148" i="6"/>
  <c r="BJ148" i="6"/>
  <c r="BK148" i="6"/>
  <c r="BL148" i="6"/>
  <c r="BM148" i="6"/>
  <c r="BN148" i="6"/>
  <c r="BO148" i="6"/>
  <c r="BP148" i="6"/>
  <c r="BQ148" i="6"/>
  <c r="BR148" i="6"/>
  <c r="BS148" i="6"/>
  <c r="BT148" i="6"/>
  <c r="BU148" i="6"/>
  <c r="AR149" i="6"/>
  <c r="AS149" i="6"/>
  <c r="AT149" i="6"/>
  <c r="AU149" i="6"/>
  <c r="AV149" i="6"/>
  <c r="AW149" i="6"/>
  <c r="AX149" i="6"/>
  <c r="AY149" i="6"/>
  <c r="AZ149" i="6"/>
  <c r="BA149" i="6"/>
  <c r="BB149" i="6"/>
  <c r="BC149" i="6"/>
  <c r="BD149" i="6"/>
  <c r="BE149" i="6"/>
  <c r="BF149" i="6"/>
  <c r="BG149" i="6"/>
  <c r="BH149" i="6"/>
  <c r="BI149" i="6"/>
  <c r="BJ149" i="6"/>
  <c r="BK149" i="6"/>
  <c r="BL149" i="6"/>
  <c r="BM149" i="6"/>
  <c r="BN149" i="6"/>
  <c r="BO149" i="6"/>
  <c r="BP149" i="6"/>
  <c r="BQ149" i="6"/>
  <c r="BR149" i="6"/>
  <c r="BS149" i="6"/>
  <c r="BT149" i="6"/>
  <c r="BU149" i="6"/>
  <c r="AR150" i="6"/>
  <c r="AS150" i="6"/>
  <c r="AT150" i="6"/>
  <c r="AU150" i="6"/>
  <c r="AV150" i="6"/>
  <c r="AW150" i="6"/>
  <c r="AX150" i="6"/>
  <c r="AY150" i="6"/>
  <c r="AZ150" i="6"/>
  <c r="BA150" i="6"/>
  <c r="BB150" i="6"/>
  <c r="BC150" i="6"/>
  <c r="BD150" i="6"/>
  <c r="BE150" i="6"/>
  <c r="BF150" i="6"/>
  <c r="BG150" i="6"/>
  <c r="BH150" i="6"/>
  <c r="BI150" i="6"/>
  <c r="BJ150" i="6"/>
  <c r="BK150" i="6"/>
  <c r="BL150" i="6"/>
  <c r="BM150" i="6"/>
  <c r="BN150" i="6"/>
  <c r="BO150" i="6"/>
  <c r="BP150" i="6"/>
  <c r="BQ150" i="6"/>
  <c r="BR150" i="6"/>
  <c r="BS150" i="6"/>
  <c r="BT150" i="6"/>
  <c r="BU150" i="6"/>
  <c r="AR151" i="6"/>
  <c r="AS151" i="6"/>
  <c r="AT151" i="6"/>
  <c r="AU151" i="6"/>
  <c r="AV151" i="6"/>
  <c r="AW151" i="6"/>
  <c r="AX151" i="6"/>
  <c r="AY151" i="6"/>
  <c r="AZ151" i="6"/>
  <c r="BA151" i="6"/>
  <c r="BB151" i="6"/>
  <c r="BC151" i="6"/>
  <c r="BD151" i="6"/>
  <c r="BE151" i="6"/>
  <c r="BF151" i="6"/>
  <c r="BG151" i="6"/>
  <c r="BH151" i="6"/>
  <c r="BI151" i="6"/>
  <c r="BJ151" i="6"/>
  <c r="BK151" i="6"/>
  <c r="BL151" i="6"/>
  <c r="BM151" i="6"/>
  <c r="BN151" i="6"/>
  <c r="BO151" i="6"/>
  <c r="BP151" i="6"/>
  <c r="BQ151" i="6"/>
  <c r="BR151" i="6"/>
  <c r="BS151" i="6"/>
  <c r="BT151" i="6"/>
  <c r="BU151" i="6"/>
  <c r="AR152" i="6"/>
  <c r="AS152" i="6"/>
  <c r="AT152" i="6"/>
  <c r="AU152" i="6"/>
  <c r="AV152" i="6"/>
  <c r="AW152" i="6"/>
  <c r="AX152" i="6"/>
  <c r="AY152" i="6"/>
  <c r="AZ152" i="6"/>
  <c r="BA152" i="6"/>
  <c r="BB152" i="6"/>
  <c r="BC152" i="6"/>
  <c r="BD152" i="6"/>
  <c r="BE152" i="6"/>
  <c r="BF152" i="6"/>
  <c r="BG152" i="6"/>
  <c r="BH152" i="6"/>
  <c r="BI152" i="6"/>
  <c r="BJ152" i="6"/>
  <c r="BK152" i="6"/>
  <c r="BL152" i="6"/>
  <c r="BM152" i="6"/>
  <c r="BN152" i="6"/>
  <c r="BO152" i="6"/>
  <c r="BP152" i="6"/>
  <c r="BQ152" i="6"/>
  <c r="BR152" i="6"/>
  <c r="BS152" i="6"/>
  <c r="BT152" i="6"/>
  <c r="BU152" i="6"/>
  <c r="AR153" i="6"/>
  <c r="AS153" i="6"/>
  <c r="AT153" i="6"/>
  <c r="AU153" i="6"/>
  <c r="AV153" i="6"/>
  <c r="AW153" i="6"/>
  <c r="AX153" i="6"/>
  <c r="AY153" i="6"/>
  <c r="AZ153" i="6"/>
  <c r="BA153" i="6"/>
  <c r="BB153" i="6"/>
  <c r="BC153" i="6"/>
  <c r="BD153" i="6"/>
  <c r="BE153" i="6"/>
  <c r="BF153" i="6"/>
  <c r="BG153" i="6"/>
  <c r="BH153" i="6"/>
  <c r="BI153" i="6"/>
  <c r="BJ153" i="6"/>
  <c r="BK153" i="6"/>
  <c r="BL153" i="6"/>
  <c r="BM153" i="6"/>
  <c r="BN153" i="6"/>
  <c r="BO153" i="6"/>
  <c r="BP153" i="6"/>
  <c r="BQ153" i="6"/>
  <c r="BR153" i="6"/>
  <c r="BS153" i="6"/>
  <c r="BT153" i="6"/>
  <c r="BU153" i="6"/>
  <c r="AR154" i="6"/>
  <c r="AS154" i="6"/>
  <c r="AT154" i="6"/>
  <c r="AU154" i="6"/>
  <c r="AV154" i="6"/>
  <c r="AW154" i="6"/>
  <c r="AX154" i="6"/>
  <c r="AY154" i="6"/>
  <c r="AZ154" i="6"/>
  <c r="BA154" i="6"/>
  <c r="BB154" i="6"/>
  <c r="BC154" i="6"/>
  <c r="BD154" i="6"/>
  <c r="BE154" i="6"/>
  <c r="BF154" i="6"/>
  <c r="BG154" i="6"/>
  <c r="BH154" i="6"/>
  <c r="BI154" i="6"/>
  <c r="BJ154" i="6"/>
  <c r="BK154" i="6"/>
  <c r="BL154" i="6"/>
  <c r="BM154" i="6"/>
  <c r="BN154" i="6"/>
  <c r="BO154" i="6"/>
  <c r="BP154" i="6"/>
  <c r="BQ154" i="6"/>
  <c r="BR154" i="6"/>
  <c r="BS154" i="6"/>
  <c r="BT154" i="6"/>
  <c r="BU154" i="6"/>
  <c r="AR155" i="6"/>
  <c r="AS155" i="6"/>
  <c r="AT155" i="6"/>
  <c r="AU155" i="6"/>
  <c r="AV155" i="6"/>
  <c r="AW155" i="6"/>
  <c r="AX155" i="6"/>
  <c r="AY155" i="6"/>
  <c r="AZ155" i="6"/>
  <c r="BA155" i="6"/>
  <c r="BB155" i="6"/>
  <c r="BC155" i="6"/>
  <c r="BD155" i="6"/>
  <c r="BE155" i="6"/>
  <c r="BF155" i="6"/>
  <c r="BG155" i="6"/>
  <c r="BH155" i="6"/>
  <c r="BI155" i="6"/>
  <c r="BJ155" i="6"/>
  <c r="BK155" i="6"/>
  <c r="BL155" i="6"/>
  <c r="BM155" i="6"/>
  <c r="BN155" i="6"/>
  <c r="BO155" i="6"/>
  <c r="BP155" i="6"/>
  <c r="BQ155" i="6"/>
  <c r="BR155" i="6"/>
  <c r="BS155" i="6"/>
  <c r="BT155" i="6"/>
  <c r="BU155" i="6"/>
  <c r="AR156" i="6"/>
  <c r="AS156" i="6"/>
  <c r="AT156" i="6"/>
  <c r="AU156" i="6"/>
  <c r="AV156" i="6"/>
  <c r="AW156" i="6"/>
  <c r="AX156" i="6"/>
  <c r="AY156" i="6"/>
  <c r="AZ156" i="6"/>
  <c r="BA156" i="6"/>
  <c r="BB156" i="6"/>
  <c r="BC156" i="6"/>
  <c r="BD156" i="6"/>
  <c r="BE156" i="6"/>
  <c r="BF156" i="6"/>
  <c r="BG156" i="6"/>
  <c r="BH156" i="6"/>
  <c r="BI156" i="6"/>
  <c r="BJ156" i="6"/>
  <c r="BK156" i="6"/>
  <c r="BL156" i="6"/>
  <c r="BM156" i="6"/>
  <c r="BN156" i="6"/>
  <c r="BO156" i="6"/>
  <c r="BP156" i="6"/>
  <c r="BQ156" i="6"/>
  <c r="BR156" i="6"/>
  <c r="BS156" i="6"/>
  <c r="BT156" i="6"/>
  <c r="BU156" i="6"/>
  <c r="AR157" i="6"/>
  <c r="AS157" i="6"/>
  <c r="AT157" i="6"/>
  <c r="AU157" i="6"/>
  <c r="AV157" i="6"/>
  <c r="AW157" i="6"/>
  <c r="AX157" i="6"/>
  <c r="AY157" i="6"/>
  <c r="AZ157" i="6"/>
  <c r="BA157" i="6"/>
  <c r="BB157" i="6"/>
  <c r="BC157" i="6"/>
  <c r="BD157" i="6"/>
  <c r="BE157" i="6"/>
  <c r="BF157" i="6"/>
  <c r="BG157" i="6"/>
  <c r="BH157" i="6"/>
  <c r="BI157" i="6"/>
  <c r="BJ157" i="6"/>
  <c r="BK157" i="6"/>
  <c r="BL157" i="6"/>
  <c r="BM157" i="6"/>
  <c r="BN157" i="6"/>
  <c r="BO157" i="6"/>
  <c r="BP157" i="6"/>
  <c r="BQ157" i="6"/>
  <c r="BR157" i="6"/>
  <c r="BS157" i="6"/>
  <c r="BT157" i="6"/>
  <c r="BU157" i="6"/>
  <c r="AR158" i="6"/>
  <c r="AS158" i="6"/>
  <c r="AT158" i="6"/>
  <c r="AU158" i="6"/>
  <c r="AV158" i="6"/>
  <c r="AW158" i="6"/>
  <c r="AX158" i="6"/>
  <c r="AY158" i="6"/>
  <c r="AZ158" i="6"/>
  <c r="BA158" i="6"/>
  <c r="BB158" i="6"/>
  <c r="BC158" i="6"/>
  <c r="BD158" i="6"/>
  <c r="BE158" i="6"/>
  <c r="BF158" i="6"/>
  <c r="BG158" i="6"/>
  <c r="BH158" i="6"/>
  <c r="BI158" i="6"/>
  <c r="BJ158" i="6"/>
  <c r="BK158" i="6"/>
  <c r="BL158" i="6"/>
  <c r="BM158" i="6"/>
  <c r="BN158" i="6"/>
  <c r="BO158" i="6"/>
  <c r="BP158" i="6"/>
  <c r="BQ158" i="6"/>
  <c r="BR158" i="6"/>
  <c r="BS158" i="6"/>
  <c r="BT158" i="6"/>
  <c r="BU158" i="6"/>
  <c r="AR159" i="6"/>
  <c r="AS159" i="6"/>
  <c r="AT159" i="6"/>
  <c r="AU159" i="6"/>
  <c r="AV159" i="6"/>
  <c r="AW159" i="6"/>
  <c r="AX159" i="6"/>
  <c r="AY159" i="6"/>
  <c r="AZ159" i="6"/>
  <c r="BA159" i="6"/>
  <c r="BB159" i="6"/>
  <c r="BC159" i="6"/>
  <c r="BD159" i="6"/>
  <c r="BE159" i="6"/>
  <c r="BF159" i="6"/>
  <c r="BG159" i="6"/>
  <c r="BH159" i="6"/>
  <c r="BI159" i="6"/>
  <c r="BJ159" i="6"/>
  <c r="BK159" i="6"/>
  <c r="BL159" i="6"/>
  <c r="BM159" i="6"/>
  <c r="BN159" i="6"/>
  <c r="BO159" i="6"/>
  <c r="BP159" i="6"/>
  <c r="BQ159" i="6"/>
  <c r="BR159" i="6"/>
  <c r="BS159" i="6"/>
  <c r="BT159" i="6"/>
  <c r="BU159" i="6"/>
  <c r="AR160" i="6"/>
  <c r="AS160" i="6"/>
  <c r="AT160" i="6"/>
  <c r="AU160" i="6"/>
  <c r="AV160" i="6"/>
  <c r="AW160" i="6"/>
  <c r="AX160" i="6"/>
  <c r="AY160" i="6"/>
  <c r="AZ160" i="6"/>
  <c r="BA160" i="6"/>
  <c r="BB160" i="6"/>
  <c r="BC160" i="6"/>
  <c r="BD160" i="6"/>
  <c r="BE160" i="6"/>
  <c r="BF160" i="6"/>
  <c r="BG160" i="6"/>
  <c r="BH160" i="6"/>
  <c r="BI160" i="6"/>
  <c r="BJ160" i="6"/>
  <c r="BK160" i="6"/>
  <c r="BL160" i="6"/>
  <c r="BM160" i="6"/>
  <c r="BN160" i="6"/>
  <c r="BO160" i="6"/>
  <c r="BP160" i="6"/>
  <c r="BQ160" i="6"/>
  <c r="BR160" i="6"/>
  <c r="BS160" i="6"/>
  <c r="BT160" i="6"/>
  <c r="BU160" i="6"/>
  <c r="AR161" i="6"/>
  <c r="AS161" i="6"/>
  <c r="AT161" i="6"/>
  <c r="AU161" i="6"/>
  <c r="AV161" i="6"/>
  <c r="AW161" i="6"/>
  <c r="AX161" i="6"/>
  <c r="AY161" i="6"/>
  <c r="AZ161" i="6"/>
  <c r="BA161" i="6"/>
  <c r="BB161" i="6"/>
  <c r="BC161" i="6"/>
  <c r="BD161" i="6"/>
  <c r="BE161" i="6"/>
  <c r="BF161" i="6"/>
  <c r="BG161" i="6"/>
  <c r="BH161" i="6"/>
  <c r="BI161" i="6"/>
  <c r="BJ161" i="6"/>
  <c r="BK161" i="6"/>
  <c r="BL161" i="6"/>
  <c r="BM161" i="6"/>
  <c r="BN161" i="6"/>
  <c r="BO161" i="6"/>
  <c r="BP161" i="6"/>
  <c r="BQ161" i="6"/>
  <c r="BR161" i="6"/>
  <c r="BS161" i="6"/>
  <c r="BT161" i="6"/>
  <c r="BU161" i="6"/>
  <c r="AR162" i="6"/>
  <c r="AS162" i="6"/>
  <c r="AT162" i="6"/>
  <c r="AU162" i="6"/>
  <c r="AV162" i="6"/>
  <c r="AW162" i="6"/>
  <c r="AX162" i="6"/>
  <c r="AY162" i="6"/>
  <c r="AZ162" i="6"/>
  <c r="BA162" i="6"/>
  <c r="BB162" i="6"/>
  <c r="BC162" i="6"/>
  <c r="BD162" i="6"/>
  <c r="BE162" i="6"/>
  <c r="BF162" i="6"/>
  <c r="BG162" i="6"/>
  <c r="BH162" i="6"/>
  <c r="BI162" i="6"/>
  <c r="BJ162" i="6"/>
  <c r="BK162" i="6"/>
  <c r="BL162" i="6"/>
  <c r="BM162" i="6"/>
  <c r="BN162" i="6"/>
  <c r="BO162" i="6"/>
  <c r="BP162" i="6"/>
  <c r="BQ162" i="6"/>
  <c r="BR162" i="6"/>
  <c r="BS162" i="6"/>
  <c r="BT162" i="6"/>
  <c r="BU162" i="6"/>
  <c r="AR163" i="6"/>
  <c r="AS163" i="6"/>
  <c r="AT163" i="6"/>
  <c r="AU163" i="6"/>
  <c r="AV163" i="6"/>
  <c r="AW163" i="6"/>
  <c r="AX163" i="6"/>
  <c r="AY163" i="6"/>
  <c r="AZ163" i="6"/>
  <c r="BA163" i="6"/>
  <c r="BB163" i="6"/>
  <c r="BC163" i="6"/>
  <c r="BD163" i="6"/>
  <c r="BE163" i="6"/>
  <c r="BF163" i="6"/>
  <c r="BG163" i="6"/>
  <c r="BH163" i="6"/>
  <c r="BI163" i="6"/>
  <c r="BJ163" i="6"/>
  <c r="BK163" i="6"/>
  <c r="BL163" i="6"/>
  <c r="BM163" i="6"/>
  <c r="BN163" i="6"/>
  <c r="BO163" i="6"/>
  <c r="BP163" i="6"/>
  <c r="BQ163" i="6"/>
  <c r="BR163" i="6"/>
  <c r="BS163" i="6"/>
  <c r="BT163" i="6"/>
  <c r="BU163" i="6"/>
  <c r="AR164" i="6"/>
  <c r="AS164" i="6"/>
  <c r="AT164" i="6"/>
  <c r="AU164" i="6"/>
  <c r="AV164" i="6"/>
  <c r="AW164" i="6"/>
  <c r="AX164" i="6"/>
  <c r="AY164" i="6"/>
  <c r="AZ164" i="6"/>
  <c r="BA164" i="6"/>
  <c r="BB164" i="6"/>
  <c r="BC164" i="6"/>
  <c r="BD164" i="6"/>
  <c r="BE164" i="6"/>
  <c r="BF164" i="6"/>
  <c r="BG164" i="6"/>
  <c r="BH164" i="6"/>
  <c r="BI164" i="6"/>
  <c r="BJ164" i="6"/>
  <c r="BK164" i="6"/>
  <c r="BL164" i="6"/>
  <c r="BM164" i="6"/>
  <c r="BN164" i="6"/>
  <c r="BO164" i="6"/>
  <c r="BP164" i="6"/>
  <c r="BQ164" i="6"/>
  <c r="BR164" i="6"/>
  <c r="BS164" i="6"/>
  <c r="BT164" i="6"/>
  <c r="BU164" i="6"/>
  <c r="AR165" i="6"/>
  <c r="AS165" i="6"/>
  <c r="AT165" i="6"/>
  <c r="AU165" i="6"/>
  <c r="AV165" i="6"/>
  <c r="AW165" i="6"/>
  <c r="AX165" i="6"/>
  <c r="AY165" i="6"/>
  <c r="AZ165" i="6"/>
  <c r="BA165" i="6"/>
  <c r="BB165" i="6"/>
  <c r="BC165" i="6"/>
  <c r="BD165" i="6"/>
  <c r="BE165" i="6"/>
  <c r="BF165" i="6"/>
  <c r="BG165" i="6"/>
  <c r="BH165" i="6"/>
  <c r="BI165" i="6"/>
  <c r="BJ165" i="6"/>
  <c r="BK165" i="6"/>
  <c r="BL165" i="6"/>
  <c r="BM165" i="6"/>
  <c r="BN165" i="6"/>
  <c r="BO165" i="6"/>
  <c r="BP165" i="6"/>
  <c r="BQ165" i="6"/>
  <c r="BR165" i="6"/>
  <c r="BS165" i="6"/>
  <c r="BT165" i="6"/>
  <c r="BU165" i="6"/>
  <c r="AR166" i="6"/>
  <c r="AS166" i="6"/>
  <c r="AT166" i="6"/>
  <c r="AU166" i="6"/>
  <c r="AV166" i="6"/>
  <c r="AW166" i="6"/>
  <c r="AX166" i="6"/>
  <c r="AY166" i="6"/>
  <c r="AZ166" i="6"/>
  <c r="BA166" i="6"/>
  <c r="BB166" i="6"/>
  <c r="BC166" i="6"/>
  <c r="BD166" i="6"/>
  <c r="BE166" i="6"/>
  <c r="BF166" i="6"/>
  <c r="BG166" i="6"/>
  <c r="BH166" i="6"/>
  <c r="BI166" i="6"/>
  <c r="BJ166" i="6"/>
  <c r="BK166" i="6"/>
  <c r="BL166" i="6"/>
  <c r="BM166" i="6"/>
  <c r="BN166" i="6"/>
  <c r="BO166" i="6"/>
  <c r="BP166" i="6"/>
  <c r="BQ166" i="6"/>
  <c r="BR166" i="6"/>
  <c r="BS166" i="6"/>
  <c r="BT166" i="6"/>
  <c r="BU166" i="6"/>
  <c r="AR167" i="6"/>
  <c r="AS167" i="6"/>
  <c r="AT167" i="6"/>
  <c r="AU167" i="6"/>
  <c r="AV167" i="6"/>
  <c r="AW167" i="6"/>
  <c r="AX167" i="6"/>
  <c r="AY167" i="6"/>
  <c r="AZ167" i="6"/>
  <c r="BA167" i="6"/>
  <c r="BB167" i="6"/>
  <c r="BC167" i="6"/>
  <c r="BD167" i="6"/>
  <c r="BE167" i="6"/>
  <c r="BF167" i="6"/>
  <c r="BG167" i="6"/>
  <c r="BH167" i="6"/>
  <c r="BI167" i="6"/>
  <c r="BJ167" i="6"/>
  <c r="BK167" i="6"/>
  <c r="BL167" i="6"/>
  <c r="BM167" i="6"/>
  <c r="BN167" i="6"/>
  <c r="BO167" i="6"/>
  <c r="BP167" i="6"/>
  <c r="BQ167" i="6"/>
  <c r="BR167" i="6"/>
  <c r="BS167" i="6"/>
  <c r="BT167" i="6"/>
  <c r="BU167" i="6"/>
  <c r="AR168" i="6"/>
  <c r="AS168" i="6"/>
  <c r="AT168" i="6"/>
  <c r="AU168" i="6"/>
  <c r="AV168" i="6"/>
  <c r="AW168" i="6"/>
  <c r="AX168" i="6"/>
  <c r="AY168" i="6"/>
  <c r="AZ168" i="6"/>
  <c r="BA168" i="6"/>
  <c r="BB168" i="6"/>
  <c r="BC168" i="6"/>
  <c r="BD168" i="6"/>
  <c r="BE168" i="6"/>
  <c r="BF168" i="6"/>
  <c r="BG168" i="6"/>
  <c r="BH168" i="6"/>
  <c r="BI168" i="6"/>
  <c r="BJ168" i="6"/>
  <c r="BK168" i="6"/>
  <c r="BL168" i="6"/>
  <c r="BM168" i="6"/>
  <c r="BN168" i="6"/>
  <c r="BO168" i="6"/>
  <c r="BP168" i="6"/>
  <c r="BQ168" i="6"/>
  <c r="BR168" i="6"/>
  <c r="BS168" i="6"/>
  <c r="BT168" i="6"/>
  <c r="BU168" i="6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Y3" i="8"/>
  <c r="Z3" i="8"/>
  <c r="AA3" i="8"/>
  <c r="AB3" i="8"/>
  <c r="AC3" i="8"/>
  <c r="AD3" i="8"/>
  <c r="AE3" i="8"/>
  <c r="AF3" i="8"/>
  <c r="AG3" i="8"/>
  <c r="AH3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AG4" i="8"/>
  <c r="AH4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AB5" i="8"/>
  <c r="AC5" i="8"/>
  <c r="AD5" i="8"/>
  <c r="AE5" i="8"/>
  <c r="AF5" i="8"/>
  <c r="AG5" i="8"/>
  <c r="AH5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AG10" i="8"/>
  <c r="AH10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AG11" i="8"/>
  <c r="AH11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AG12" i="8"/>
  <c r="AH12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AG13" i="8"/>
  <c r="AH13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AG15" i="8"/>
  <c r="AH15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D16" i="8"/>
  <c r="AE16" i="8"/>
  <c r="AF16" i="8"/>
  <c r="AG16" i="8"/>
  <c r="AH16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AG17" i="8"/>
  <c r="AH17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AG19" i="8"/>
  <c r="AH19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AG27" i="8"/>
  <c r="AH27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AH28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AG40" i="8"/>
  <c r="AH40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AF41" i="8"/>
  <c r="AG41" i="8"/>
  <c r="AH41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F42" i="8"/>
  <c r="AG42" i="8"/>
  <c r="AH42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F43" i="8"/>
  <c r="AG43" i="8"/>
  <c r="AH43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AF44" i="8"/>
  <c r="AG44" i="8"/>
  <c r="AH44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D45" i="8"/>
  <c r="AE45" i="8"/>
  <c r="AF45" i="8"/>
  <c r="AG45" i="8"/>
  <c r="AH45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AF46" i="8"/>
  <c r="AG46" i="8"/>
  <c r="AH46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AD47" i="8"/>
  <c r="AE47" i="8"/>
  <c r="AF47" i="8"/>
  <c r="AG47" i="8"/>
  <c r="AH47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AF48" i="8"/>
  <c r="AG48" i="8"/>
  <c r="AH48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AF49" i="8"/>
  <c r="AG49" i="8"/>
  <c r="AH49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F50" i="8"/>
  <c r="AG50" i="8"/>
  <c r="AH50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AF51" i="8"/>
  <c r="AG51" i="8"/>
  <c r="AH51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AG52" i="8"/>
  <c r="AH52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D53" i="8"/>
  <c r="AE53" i="8"/>
  <c r="AF53" i="8"/>
  <c r="AG53" i="8"/>
  <c r="AH53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D54" i="8"/>
  <c r="AE54" i="8"/>
  <c r="AF54" i="8"/>
  <c r="AG54" i="8"/>
  <c r="AH54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D55" i="8"/>
  <c r="AE55" i="8"/>
  <c r="AF55" i="8"/>
  <c r="AG55" i="8"/>
  <c r="AH55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D56" i="8"/>
  <c r="AE56" i="8"/>
  <c r="AF56" i="8"/>
  <c r="AG56" i="8"/>
  <c r="AH56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D57" i="8"/>
  <c r="AE57" i="8"/>
  <c r="AF57" i="8"/>
  <c r="AG57" i="8"/>
  <c r="AH57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D58" i="8"/>
  <c r="AE58" i="8"/>
  <c r="AF58" i="8"/>
  <c r="AG58" i="8"/>
  <c r="AH58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D59" i="8"/>
  <c r="AE59" i="8"/>
  <c r="AF59" i="8"/>
  <c r="AG59" i="8"/>
  <c r="AH59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D60" i="8"/>
  <c r="AE60" i="8"/>
  <c r="AF60" i="8"/>
  <c r="AG60" i="8"/>
  <c r="AH60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D61" i="8"/>
  <c r="AE61" i="8"/>
  <c r="AF61" i="8"/>
  <c r="AG61" i="8"/>
  <c r="AH61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AF62" i="8"/>
  <c r="AG62" i="8"/>
  <c r="AH62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D63" i="8"/>
  <c r="AE63" i="8"/>
  <c r="AF63" i="8"/>
  <c r="AG63" i="8"/>
  <c r="AH63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D64" i="8"/>
  <c r="AE64" i="8"/>
  <c r="AF64" i="8"/>
  <c r="AG64" i="8"/>
  <c r="AH64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D65" i="8"/>
  <c r="AE65" i="8"/>
  <c r="AF65" i="8"/>
  <c r="AG65" i="8"/>
  <c r="AH65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D66" i="8"/>
  <c r="AE66" i="8"/>
  <c r="AF66" i="8"/>
  <c r="AG66" i="8"/>
  <c r="AH66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D67" i="8"/>
  <c r="AE67" i="8"/>
  <c r="AF67" i="8"/>
  <c r="AG67" i="8"/>
  <c r="AH67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D68" i="8"/>
  <c r="AE68" i="8"/>
  <c r="AF68" i="8"/>
  <c r="AG68" i="8"/>
  <c r="AH68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D69" i="8"/>
  <c r="AE69" i="8"/>
  <c r="AF69" i="8"/>
  <c r="AG69" i="8"/>
  <c r="AH69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AD70" i="8"/>
  <c r="AE70" i="8"/>
  <c r="AF70" i="8"/>
  <c r="AG70" i="8"/>
  <c r="AH70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D71" i="8"/>
  <c r="AE71" i="8"/>
  <c r="AF71" i="8"/>
  <c r="AG71" i="8"/>
  <c r="AH71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AD72" i="8"/>
  <c r="AE72" i="8"/>
  <c r="AF72" i="8"/>
  <c r="AG72" i="8"/>
  <c r="AH72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D73" i="8"/>
  <c r="AE73" i="8"/>
  <c r="AF73" i="8"/>
  <c r="AG73" i="8"/>
  <c r="AH73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D74" i="8"/>
  <c r="AE74" i="8"/>
  <c r="AF74" i="8"/>
  <c r="AG74" i="8"/>
  <c r="AH74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D75" i="8"/>
  <c r="AE75" i="8"/>
  <c r="AF75" i="8"/>
  <c r="AG75" i="8"/>
  <c r="AH75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D76" i="8"/>
  <c r="AE76" i="8"/>
  <c r="AF76" i="8"/>
  <c r="AG76" i="8"/>
  <c r="AH76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D77" i="8"/>
  <c r="AE77" i="8"/>
  <c r="AF77" i="8"/>
  <c r="AG77" i="8"/>
  <c r="AH77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D78" i="8"/>
  <c r="AE78" i="8"/>
  <c r="AF78" i="8"/>
  <c r="AG78" i="8"/>
  <c r="AH78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D79" i="8"/>
  <c r="AE79" i="8"/>
  <c r="AF79" i="8"/>
  <c r="AG79" i="8"/>
  <c r="AH79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D80" i="8"/>
  <c r="AE80" i="8"/>
  <c r="AF80" i="8"/>
  <c r="AG80" i="8"/>
  <c r="AH80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D81" i="8"/>
  <c r="AE81" i="8"/>
  <c r="AF81" i="8"/>
  <c r="AG81" i="8"/>
  <c r="AH81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D82" i="8"/>
  <c r="AE82" i="8"/>
  <c r="AF82" i="8"/>
  <c r="AG82" i="8"/>
  <c r="AH82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D83" i="8"/>
  <c r="AE83" i="8"/>
  <c r="AF83" i="8"/>
  <c r="AG83" i="8"/>
  <c r="AH83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D84" i="8"/>
  <c r="AE84" i="8"/>
  <c r="AF84" i="8"/>
  <c r="AG84" i="8"/>
  <c r="AH84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D85" i="8"/>
  <c r="AE85" i="8"/>
  <c r="AF85" i="8"/>
  <c r="AG85" i="8"/>
  <c r="AH85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D86" i="8"/>
  <c r="AE86" i="8"/>
  <c r="AF86" i="8"/>
  <c r="AG86" i="8"/>
  <c r="AH86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D87" i="8"/>
  <c r="AE87" i="8"/>
  <c r="AF87" i="8"/>
  <c r="AG87" i="8"/>
  <c r="AH87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D88" i="8"/>
  <c r="AE88" i="8"/>
  <c r="AF88" i="8"/>
  <c r="AG88" i="8"/>
  <c r="AH88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D89" i="8"/>
  <c r="AE89" i="8"/>
  <c r="AF89" i="8"/>
  <c r="AG89" i="8"/>
  <c r="AH89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Y90" i="8"/>
  <c r="Z90" i="8"/>
  <c r="AA90" i="8"/>
  <c r="AB90" i="8"/>
  <c r="AC90" i="8"/>
  <c r="AD90" i="8"/>
  <c r="AE90" i="8"/>
  <c r="AF90" i="8"/>
  <c r="AG90" i="8"/>
  <c r="AH90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Y91" i="8"/>
  <c r="Z91" i="8"/>
  <c r="AA91" i="8"/>
  <c r="AB91" i="8"/>
  <c r="AC91" i="8"/>
  <c r="AD91" i="8"/>
  <c r="AE91" i="8"/>
  <c r="AF91" i="8"/>
  <c r="AG91" i="8"/>
  <c r="AH91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Y92" i="8"/>
  <c r="Z92" i="8"/>
  <c r="AA92" i="8"/>
  <c r="AB92" i="8"/>
  <c r="AC92" i="8"/>
  <c r="AD92" i="8"/>
  <c r="AE92" i="8"/>
  <c r="AF92" i="8"/>
  <c r="AG92" i="8"/>
  <c r="AH92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Y93" i="8"/>
  <c r="Z93" i="8"/>
  <c r="AA93" i="8"/>
  <c r="AB93" i="8"/>
  <c r="AC93" i="8"/>
  <c r="AD93" i="8"/>
  <c r="AE93" i="8"/>
  <c r="AF93" i="8"/>
  <c r="AG93" i="8"/>
  <c r="AH93" i="8"/>
  <c r="E94" i="8"/>
  <c r="AR2" i="6"/>
  <c r="F94" i="8"/>
  <c r="AS2" i="6"/>
  <c r="G94" i="8"/>
  <c r="AT2" i="6"/>
  <c r="H94" i="8"/>
  <c r="AU2" i="6"/>
  <c r="I94" i="8"/>
  <c r="AV2" i="6"/>
  <c r="J94" i="8"/>
  <c r="AW2" i="6"/>
  <c r="K94" i="8"/>
  <c r="AX2" i="6"/>
  <c r="L94" i="8"/>
  <c r="AY2" i="6"/>
  <c r="M94" i="8"/>
  <c r="AZ2" i="6"/>
  <c r="N94" i="8"/>
  <c r="BA2" i="6"/>
  <c r="O94" i="8"/>
  <c r="BB2" i="6"/>
  <c r="P94" i="8"/>
  <c r="BC2" i="6"/>
  <c r="Q94" i="8"/>
  <c r="BD2" i="6"/>
  <c r="R94" i="8"/>
  <c r="BE2" i="6"/>
  <c r="S94" i="8"/>
  <c r="BF2" i="6"/>
  <c r="T94" i="8"/>
  <c r="BG2" i="6"/>
  <c r="U94" i="8"/>
  <c r="BH2" i="6"/>
  <c r="V94" i="8"/>
  <c r="BI2" i="6"/>
  <c r="W94" i="8"/>
  <c r="BJ2" i="6"/>
  <c r="X94" i="8"/>
  <c r="BK2" i="6"/>
  <c r="Y94" i="8"/>
  <c r="BL2" i="6"/>
  <c r="Z94" i="8"/>
  <c r="BM2" i="6"/>
  <c r="AA94" i="8"/>
  <c r="BN2" i="6"/>
  <c r="AB94" i="8"/>
  <c r="BO2" i="6"/>
  <c r="AC94" i="8"/>
  <c r="BP2" i="6"/>
  <c r="AD94" i="8"/>
  <c r="BQ2" i="6"/>
  <c r="AE94" i="8"/>
  <c r="BR2" i="6"/>
  <c r="AF94" i="8"/>
  <c r="BS2" i="6"/>
  <c r="AG94" i="8"/>
  <c r="BT2" i="6"/>
  <c r="AH94" i="8"/>
  <c r="BU2" i="6"/>
  <c r="E95" i="8"/>
  <c r="AR3" i="6"/>
  <c r="F95" i="8"/>
  <c r="AS3" i="6"/>
  <c r="G95" i="8"/>
  <c r="AT3" i="6"/>
  <c r="H95" i="8"/>
  <c r="AU3" i="6"/>
  <c r="I95" i="8"/>
  <c r="AV3" i="6"/>
  <c r="J95" i="8"/>
  <c r="AW3" i="6"/>
  <c r="K95" i="8"/>
  <c r="AX3" i="6"/>
  <c r="L95" i="8"/>
  <c r="AY3" i="6"/>
  <c r="M95" i="8"/>
  <c r="AZ3" i="6"/>
  <c r="N95" i="8"/>
  <c r="BA3" i="6"/>
  <c r="O95" i="8"/>
  <c r="BB3" i="6"/>
  <c r="P95" i="8"/>
  <c r="BC3" i="6"/>
  <c r="Q95" i="8"/>
  <c r="BD3" i="6"/>
  <c r="R95" i="8"/>
  <c r="BE3" i="6"/>
  <c r="S95" i="8"/>
  <c r="BF3" i="6"/>
  <c r="T95" i="8"/>
  <c r="BG3" i="6"/>
  <c r="U95" i="8"/>
  <c r="BH3" i="6"/>
  <c r="V95" i="8"/>
  <c r="BI3" i="6"/>
  <c r="W95" i="8"/>
  <c r="BJ3" i="6"/>
  <c r="X95" i="8"/>
  <c r="BK3" i="6"/>
  <c r="Y95" i="8"/>
  <c r="BL3" i="6"/>
  <c r="Z95" i="8"/>
  <c r="BM3" i="6"/>
  <c r="AA95" i="8"/>
  <c r="BN3" i="6"/>
  <c r="AB95" i="8"/>
  <c r="BO3" i="6"/>
  <c r="AC95" i="8"/>
  <c r="BP3" i="6"/>
  <c r="AD95" i="8"/>
  <c r="BQ3" i="6"/>
  <c r="AE95" i="8"/>
  <c r="BR3" i="6"/>
  <c r="AF95" i="8"/>
  <c r="BS3" i="6"/>
  <c r="AG95" i="8"/>
  <c r="BT3" i="6"/>
  <c r="AH95" i="8"/>
  <c r="BU3" i="6"/>
  <c r="E96" i="8"/>
  <c r="AR4" i="6"/>
  <c r="F96" i="8"/>
  <c r="AS4" i="6"/>
  <c r="G96" i="8"/>
  <c r="AT4" i="6"/>
  <c r="H96" i="8"/>
  <c r="AU4" i="6"/>
  <c r="I96" i="8"/>
  <c r="AV4" i="6"/>
  <c r="J96" i="8"/>
  <c r="AW4" i="6"/>
  <c r="K96" i="8"/>
  <c r="AX4" i="6"/>
  <c r="L96" i="8"/>
  <c r="AY4" i="6"/>
  <c r="M96" i="8"/>
  <c r="AZ4" i="6"/>
  <c r="N96" i="8"/>
  <c r="BA4" i="6"/>
  <c r="O96" i="8"/>
  <c r="BB4" i="6"/>
  <c r="P96" i="8"/>
  <c r="BC4" i="6"/>
  <c r="Q96" i="8"/>
  <c r="BD4" i="6"/>
  <c r="R96" i="8"/>
  <c r="BE4" i="6"/>
  <c r="S96" i="8"/>
  <c r="BF4" i="6"/>
  <c r="T96" i="8"/>
  <c r="BG4" i="6"/>
  <c r="U96" i="8"/>
  <c r="BH4" i="6"/>
  <c r="V96" i="8"/>
  <c r="BI4" i="6"/>
  <c r="W96" i="8"/>
  <c r="BJ4" i="6"/>
  <c r="X96" i="8"/>
  <c r="BK4" i="6"/>
  <c r="Y96" i="8"/>
  <c r="BL4" i="6"/>
  <c r="Z96" i="8"/>
  <c r="BM4" i="6"/>
  <c r="AA96" i="8"/>
  <c r="BN4" i="6"/>
  <c r="AB96" i="8"/>
  <c r="BO4" i="6"/>
  <c r="AC96" i="8"/>
  <c r="BP4" i="6"/>
  <c r="AD96" i="8"/>
  <c r="BQ4" i="6"/>
  <c r="AE96" i="8"/>
  <c r="BR4" i="6"/>
  <c r="AF96" i="8"/>
  <c r="BS4" i="6"/>
  <c r="AG96" i="8"/>
  <c r="BT4" i="6"/>
  <c r="AH96" i="8"/>
  <c r="BU4" i="6"/>
  <c r="E97" i="8"/>
  <c r="AR5" i="6"/>
  <c r="F97" i="8"/>
  <c r="AS5" i="6"/>
  <c r="G97" i="8"/>
  <c r="AT5" i="6"/>
  <c r="H97" i="8"/>
  <c r="AU5" i="6"/>
  <c r="I97" i="8"/>
  <c r="AV5" i="6"/>
  <c r="J97" i="8"/>
  <c r="AW5" i="6"/>
  <c r="K97" i="8"/>
  <c r="AX5" i="6"/>
  <c r="L97" i="8"/>
  <c r="AY5" i="6"/>
  <c r="M97" i="8"/>
  <c r="AZ5" i="6"/>
  <c r="N97" i="8"/>
  <c r="BA5" i="6"/>
  <c r="O97" i="8"/>
  <c r="BB5" i="6"/>
  <c r="P97" i="8"/>
  <c r="BC5" i="6"/>
  <c r="Q97" i="8"/>
  <c r="BD5" i="6"/>
  <c r="R97" i="8"/>
  <c r="BE5" i="6"/>
  <c r="S97" i="8"/>
  <c r="BF5" i="6"/>
  <c r="T97" i="8"/>
  <c r="BG5" i="6"/>
  <c r="U97" i="8"/>
  <c r="BH5" i="6"/>
  <c r="V97" i="8"/>
  <c r="BI5" i="6"/>
  <c r="W97" i="8"/>
  <c r="BJ5" i="6"/>
  <c r="X97" i="8"/>
  <c r="BK5" i="6"/>
  <c r="Y97" i="8"/>
  <c r="BL5" i="6"/>
  <c r="Z97" i="8"/>
  <c r="BM5" i="6"/>
  <c r="AA97" i="8"/>
  <c r="BN5" i="6"/>
  <c r="AB97" i="8"/>
  <c r="BO5" i="6"/>
  <c r="AC97" i="8"/>
  <c r="BP5" i="6"/>
  <c r="AD97" i="8"/>
  <c r="BQ5" i="6"/>
  <c r="AE97" i="8"/>
  <c r="BR5" i="6"/>
  <c r="AF97" i="8"/>
  <c r="BS5" i="6"/>
  <c r="AG97" i="8"/>
  <c r="BT5" i="6"/>
  <c r="AH97" i="8"/>
  <c r="BU5" i="6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Y98" i="8"/>
  <c r="Z98" i="8"/>
  <c r="AA98" i="8"/>
  <c r="AB98" i="8"/>
  <c r="AC98" i="8"/>
  <c r="AD98" i="8"/>
  <c r="AE98" i="8"/>
  <c r="AF98" i="8"/>
  <c r="AG98" i="8"/>
  <c r="AH98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Y99" i="8"/>
  <c r="Z99" i="8"/>
  <c r="AA99" i="8"/>
  <c r="AB99" i="8"/>
  <c r="AC99" i="8"/>
  <c r="AD99" i="8"/>
  <c r="AE99" i="8"/>
  <c r="AF99" i="8"/>
  <c r="AG99" i="8"/>
  <c r="AH99" i="8"/>
  <c r="E100" i="8"/>
  <c r="AR18" i="6"/>
  <c r="F100" i="8"/>
  <c r="AS18" i="6"/>
  <c r="G100" i="8"/>
  <c r="AT18" i="6"/>
  <c r="H100" i="8"/>
  <c r="AU18" i="6"/>
  <c r="I100" i="8"/>
  <c r="AV18" i="6"/>
  <c r="J100" i="8"/>
  <c r="AW18" i="6"/>
  <c r="K100" i="8"/>
  <c r="AX18" i="6"/>
  <c r="L100" i="8"/>
  <c r="AY18" i="6"/>
  <c r="M100" i="8"/>
  <c r="AZ18" i="6"/>
  <c r="N100" i="8"/>
  <c r="BA18" i="6"/>
  <c r="O100" i="8"/>
  <c r="BB18" i="6"/>
  <c r="P100" i="8"/>
  <c r="BC18" i="6"/>
  <c r="Q100" i="8"/>
  <c r="BD18" i="6"/>
  <c r="R100" i="8"/>
  <c r="BE18" i="6"/>
  <c r="S100" i="8"/>
  <c r="BF18" i="6"/>
  <c r="T100" i="8"/>
  <c r="BG18" i="6"/>
  <c r="U100" i="8"/>
  <c r="BH18" i="6"/>
  <c r="V100" i="8"/>
  <c r="BI18" i="6"/>
  <c r="W100" i="8"/>
  <c r="BJ18" i="6"/>
  <c r="X100" i="8"/>
  <c r="BK18" i="6"/>
  <c r="Y100" i="8"/>
  <c r="BL18" i="6"/>
  <c r="Z100" i="8"/>
  <c r="BM18" i="6"/>
  <c r="AA100" i="8"/>
  <c r="BN18" i="6"/>
  <c r="AB100" i="8"/>
  <c r="BO18" i="6"/>
  <c r="AC100" i="8"/>
  <c r="BP18" i="6"/>
  <c r="AD100" i="8"/>
  <c r="BQ18" i="6"/>
  <c r="AE100" i="8"/>
  <c r="BR18" i="6"/>
  <c r="AF100" i="8"/>
  <c r="BS18" i="6"/>
  <c r="AG100" i="8"/>
  <c r="BT18" i="6"/>
  <c r="AH100" i="8"/>
  <c r="BU18" i="6"/>
  <c r="E101" i="8"/>
  <c r="AR19" i="6"/>
  <c r="F101" i="8"/>
  <c r="AS19" i="6"/>
  <c r="G101" i="8"/>
  <c r="AT19" i="6"/>
  <c r="H101" i="8"/>
  <c r="AU19" i="6"/>
  <c r="I101" i="8"/>
  <c r="AV19" i="6"/>
  <c r="J101" i="8"/>
  <c r="AW19" i="6"/>
  <c r="K101" i="8"/>
  <c r="AX19" i="6"/>
  <c r="L101" i="8"/>
  <c r="AY19" i="6"/>
  <c r="M101" i="8"/>
  <c r="AZ19" i="6"/>
  <c r="N101" i="8"/>
  <c r="BA19" i="6"/>
  <c r="O101" i="8"/>
  <c r="BB19" i="6"/>
  <c r="P101" i="8"/>
  <c r="BC19" i="6"/>
  <c r="Q101" i="8"/>
  <c r="BD19" i="6"/>
  <c r="R101" i="8"/>
  <c r="BE19" i="6"/>
  <c r="S101" i="8"/>
  <c r="BF19" i="6"/>
  <c r="T101" i="8"/>
  <c r="BG19" i="6"/>
  <c r="U101" i="8"/>
  <c r="BH19" i="6"/>
  <c r="V101" i="8"/>
  <c r="BI19" i="6"/>
  <c r="W101" i="8"/>
  <c r="BJ19" i="6"/>
  <c r="X101" i="8"/>
  <c r="BK19" i="6"/>
  <c r="Y101" i="8"/>
  <c r="BL19" i="6"/>
  <c r="Z101" i="8"/>
  <c r="BM19" i="6"/>
  <c r="AA101" i="8"/>
  <c r="BN19" i="6"/>
  <c r="AB101" i="8"/>
  <c r="BO19" i="6"/>
  <c r="AC101" i="8"/>
  <c r="BP19" i="6"/>
  <c r="AD101" i="8"/>
  <c r="BQ19" i="6"/>
  <c r="AE101" i="8"/>
  <c r="BR19" i="6"/>
  <c r="AF101" i="8"/>
  <c r="BS19" i="6"/>
  <c r="AG101" i="8"/>
  <c r="BT19" i="6"/>
  <c r="AH101" i="8"/>
  <c r="BU19" i="6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AD102" i="8"/>
  <c r="AE102" i="8"/>
  <c r="AF102" i="8"/>
  <c r="AG102" i="8"/>
  <c r="AH102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AD103" i="8"/>
  <c r="AE103" i="8"/>
  <c r="AF103" i="8"/>
  <c r="AG103" i="8"/>
  <c r="AH103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D104" i="8"/>
  <c r="AE104" i="8"/>
  <c r="AF104" i="8"/>
  <c r="AG104" i="8"/>
  <c r="AH104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AD106" i="8"/>
  <c r="AE106" i="8"/>
  <c r="AF106" i="8"/>
  <c r="AG106" i="8"/>
  <c r="AH106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AD107" i="8"/>
  <c r="AE107" i="8"/>
  <c r="AF107" i="8"/>
  <c r="AG107" i="8"/>
  <c r="AH107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AD108" i="8"/>
  <c r="AE108" i="8"/>
  <c r="AF108" i="8"/>
  <c r="AG108" i="8"/>
  <c r="AH108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AD109" i="8"/>
  <c r="AE109" i="8"/>
  <c r="AF109" i="8"/>
  <c r="AG109" i="8"/>
  <c r="AH109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AD110" i="8"/>
  <c r="AE110" i="8"/>
  <c r="AF110" i="8"/>
  <c r="AG110" i="8"/>
  <c r="AH110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AD111" i="8"/>
  <c r="AE111" i="8"/>
  <c r="AF111" i="8"/>
  <c r="AG111" i="8"/>
  <c r="AH111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AD112" i="8"/>
  <c r="AE112" i="8"/>
  <c r="AF112" i="8"/>
  <c r="AG112" i="8"/>
  <c r="AH112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AD113" i="8"/>
  <c r="AE113" i="8"/>
  <c r="AF113" i="8"/>
  <c r="AG113" i="8"/>
  <c r="AH113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AD114" i="8"/>
  <c r="AE114" i="8"/>
  <c r="AF114" i="8"/>
  <c r="AG114" i="8"/>
  <c r="AH114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AD115" i="8"/>
  <c r="AE115" i="8"/>
  <c r="AF115" i="8"/>
  <c r="AG115" i="8"/>
  <c r="AH115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AD116" i="8"/>
  <c r="AE116" i="8"/>
  <c r="AF116" i="8"/>
  <c r="AG116" i="8"/>
  <c r="AH116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AD117" i="8"/>
  <c r="AE117" i="8"/>
  <c r="AF117" i="8"/>
  <c r="AG117" i="8"/>
  <c r="AH117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AD118" i="8"/>
  <c r="AE118" i="8"/>
  <c r="AF118" i="8"/>
  <c r="AG118" i="8"/>
  <c r="AH118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AD119" i="8"/>
  <c r="AE119" i="8"/>
  <c r="AF119" i="8"/>
  <c r="AG119" i="8"/>
  <c r="AH119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AD120" i="8"/>
  <c r="AE120" i="8"/>
  <c r="AF120" i="8"/>
  <c r="AG120" i="8"/>
  <c r="AH120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AD121" i="8"/>
  <c r="AE121" i="8"/>
  <c r="AF121" i="8"/>
  <c r="AG121" i="8"/>
  <c r="AH121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AD122" i="8"/>
  <c r="AE122" i="8"/>
  <c r="AF122" i="8"/>
  <c r="AG122" i="8"/>
  <c r="AH122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AD123" i="8"/>
  <c r="AE123" i="8"/>
  <c r="AF123" i="8"/>
  <c r="AG123" i="8"/>
  <c r="AH123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AD124" i="8"/>
  <c r="AE124" i="8"/>
  <c r="AF124" i="8"/>
  <c r="AG124" i="8"/>
  <c r="AH124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AD125" i="8"/>
  <c r="AE125" i="8"/>
  <c r="AF125" i="8"/>
  <c r="AG125" i="8"/>
  <c r="AH125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AD126" i="8"/>
  <c r="AE126" i="8"/>
  <c r="AF126" i="8"/>
  <c r="AG126" i="8"/>
  <c r="AH126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AD127" i="8"/>
  <c r="AE127" i="8"/>
  <c r="AF127" i="8"/>
  <c r="AG127" i="8"/>
  <c r="AH127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AD128" i="8"/>
  <c r="AE128" i="8"/>
  <c r="AF128" i="8"/>
  <c r="AG128" i="8"/>
  <c r="AH128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AD129" i="8"/>
  <c r="AE129" i="8"/>
  <c r="AF129" i="8"/>
  <c r="AG129" i="8"/>
  <c r="AH129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AD130" i="8"/>
  <c r="AE130" i="8"/>
  <c r="AF130" i="8"/>
  <c r="AG130" i="8"/>
  <c r="AH130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AD131" i="8"/>
  <c r="AE131" i="8"/>
  <c r="AF131" i="8"/>
  <c r="AG131" i="8"/>
  <c r="AH131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AD132" i="8"/>
  <c r="AE132" i="8"/>
  <c r="AF132" i="8"/>
  <c r="AG132" i="8"/>
  <c r="AH132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AD133" i="8"/>
  <c r="AE133" i="8"/>
  <c r="AF133" i="8"/>
  <c r="AG133" i="8"/>
  <c r="AH133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AD134" i="8"/>
  <c r="AE134" i="8"/>
  <c r="AF134" i="8"/>
  <c r="AG134" i="8"/>
  <c r="AH134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AD135" i="8"/>
  <c r="AE135" i="8"/>
  <c r="AF135" i="8"/>
  <c r="AG135" i="8"/>
  <c r="AH135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AD136" i="8"/>
  <c r="AE136" i="8"/>
  <c r="AF136" i="8"/>
  <c r="AG136" i="8"/>
  <c r="AH136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AD137" i="8"/>
  <c r="AE137" i="8"/>
  <c r="AF137" i="8"/>
  <c r="AG137" i="8"/>
  <c r="AH137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AD138" i="8"/>
  <c r="AE138" i="8"/>
  <c r="AF138" i="8"/>
  <c r="AG138" i="8"/>
  <c r="AH138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AD139" i="8"/>
  <c r="AE139" i="8"/>
  <c r="AF139" i="8"/>
  <c r="AG139" i="8"/>
  <c r="AH139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AD140" i="8"/>
  <c r="AE140" i="8"/>
  <c r="AF140" i="8"/>
  <c r="AG140" i="8"/>
  <c r="AH140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AD141" i="8"/>
  <c r="AE141" i="8"/>
  <c r="AF141" i="8"/>
  <c r="AG141" i="8"/>
  <c r="AH141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AD142" i="8"/>
  <c r="AE142" i="8"/>
  <c r="AF142" i="8"/>
  <c r="AG142" i="8"/>
  <c r="AH142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AD143" i="8"/>
  <c r="AE143" i="8"/>
  <c r="AF143" i="8"/>
  <c r="AG143" i="8"/>
  <c r="AH143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AD144" i="8"/>
  <c r="AE144" i="8"/>
  <c r="AF144" i="8"/>
  <c r="AG144" i="8"/>
  <c r="AH144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AD145" i="8"/>
  <c r="AE145" i="8"/>
  <c r="AF145" i="8"/>
  <c r="AG145" i="8"/>
  <c r="AH145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AD146" i="8"/>
  <c r="AE146" i="8"/>
  <c r="AF146" i="8"/>
  <c r="AG146" i="8"/>
  <c r="AH146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AD147" i="8"/>
  <c r="AE147" i="8"/>
  <c r="AF147" i="8"/>
  <c r="AG147" i="8"/>
  <c r="AH147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AD148" i="8"/>
  <c r="AE148" i="8"/>
  <c r="AF148" i="8"/>
  <c r="AG148" i="8"/>
  <c r="AH148" i="8"/>
  <c r="E149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AD149" i="8"/>
  <c r="AE149" i="8"/>
  <c r="AF149" i="8"/>
  <c r="AG149" i="8"/>
  <c r="AH149" i="8"/>
  <c r="E150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AD150" i="8"/>
  <c r="AE150" i="8"/>
  <c r="AF150" i="8"/>
  <c r="AG150" i="8"/>
  <c r="AH150" i="8"/>
  <c r="E151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AD151" i="8"/>
  <c r="AE151" i="8"/>
  <c r="AF151" i="8"/>
  <c r="AG151" i="8"/>
  <c r="AH151" i="8"/>
  <c r="E152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AD152" i="8"/>
  <c r="AE152" i="8"/>
  <c r="AF152" i="8"/>
  <c r="AG152" i="8"/>
  <c r="AH152" i="8"/>
  <c r="E153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AD153" i="8"/>
  <c r="AE153" i="8"/>
  <c r="AF153" i="8"/>
  <c r="AG153" i="8"/>
  <c r="AH153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AD154" i="8"/>
  <c r="AE154" i="8"/>
  <c r="AF154" i="8"/>
  <c r="AG154" i="8"/>
  <c r="AH154" i="8"/>
  <c r="E155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AD155" i="8"/>
  <c r="AE155" i="8"/>
  <c r="AF155" i="8"/>
  <c r="AG155" i="8"/>
  <c r="AH155" i="8"/>
  <c r="E156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AD156" i="8"/>
  <c r="AE156" i="8"/>
  <c r="AF156" i="8"/>
  <c r="AG156" i="8"/>
  <c r="AH156" i="8"/>
  <c r="E157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AD157" i="8"/>
  <c r="AE157" i="8"/>
  <c r="AF157" i="8"/>
  <c r="AG157" i="8"/>
  <c r="AH157" i="8"/>
  <c r="E158" i="8"/>
  <c r="AR6" i="6"/>
  <c r="F158" i="8"/>
  <c r="AS6" i="6"/>
  <c r="G158" i="8"/>
  <c r="AT6" i="6"/>
  <c r="H158" i="8"/>
  <c r="AU6" i="6"/>
  <c r="I158" i="8"/>
  <c r="AV6" i="6"/>
  <c r="J158" i="8"/>
  <c r="AW6" i="6"/>
  <c r="K158" i="8"/>
  <c r="AX6" i="6"/>
  <c r="L158" i="8"/>
  <c r="AY6" i="6"/>
  <c r="M158" i="8"/>
  <c r="AZ6" i="6"/>
  <c r="N158" i="8"/>
  <c r="BA6" i="6"/>
  <c r="O158" i="8"/>
  <c r="BB6" i="6"/>
  <c r="P158" i="8"/>
  <c r="BC6" i="6"/>
  <c r="Q158" i="8"/>
  <c r="BD6" i="6"/>
  <c r="R158" i="8"/>
  <c r="BE6" i="6"/>
  <c r="S158" i="8"/>
  <c r="BF6" i="6"/>
  <c r="T158" i="8"/>
  <c r="BG6" i="6"/>
  <c r="U158" i="8"/>
  <c r="BH6" i="6"/>
  <c r="V158" i="8"/>
  <c r="BI6" i="6"/>
  <c r="W158" i="8"/>
  <c r="BJ6" i="6"/>
  <c r="X158" i="8"/>
  <c r="BK6" i="6"/>
  <c r="Y158" i="8"/>
  <c r="BL6" i="6"/>
  <c r="Z158" i="8"/>
  <c r="BM6" i="6"/>
  <c r="AA158" i="8"/>
  <c r="BN6" i="6"/>
  <c r="AB158" i="8"/>
  <c r="BO6" i="6"/>
  <c r="AC158" i="8"/>
  <c r="BP6" i="6"/>
  <c r="AD158" i="8"/>
  <c r="BQ6" i="6"/>
  <c r="AE158" i="8"/>
  <c r="BR6" i="6"/>
  <c r="AF158" i="8"/>
  <c r="BS6" i="6"/>
  <c r="AG158" i="8"/>
  <c r="BT6" i="6"/>
  <c r="AH158" i="8"/>
  <c r="BU6" i="6"/>
  <c r="E159" i="8"/>
  <c r="AR7" i="6"/>
  <c r="F159" i="8"/>
  <c r="AS7" i="6"/>
  <c r="G159" i="8"/>
  <c r="AT7" i="6"/>
  <c r="H159" i="8"/>
  <c r="AU7" i="6"/>
  <c r="I159" i="8"/>
  <c r="AV7" i="6"/>
  <c r="J159" i="8"/>
  <c r="AW7" i="6"/>
  <c r="K159" i="8"/>
  <c r="AX7" i="6"/>
  <c r="L159" i="8"/>
  <c r="AY7" i="6"/>
  <c r="M159" i="8"/>
  <c r="AZ7" i="6"/>
  <c r="N159" i="8"/>
  <c r="BA7" i="6"/>
  <c r="O159" i="8"/>
  <c r="BB7" i="6"/>
  <c r="P159" i="8"/>
  <c r="BC7" i="6"/>
  <c r="Q159" i="8"/>
  <c r="BD7" i="6"/>
  <c r="R159" i="8"/>
  <c r="BE7" i="6"/>
  <c r="S159" i="8"/>
  <c r="BF7" i="6"/>
  <c r="T159" i="8"/>
  <c r="BG7" i="6"/>
  <c r="U159" i="8"/>
  <c r="BH7" i="6"/>
  <c r="V159" i="8"/>
  <c r="BI7" i="6"/>
  <c r="W159" i="8"/>
  <c r="BJ7" i="6"/>
  <c r="X159" i="8"/>
  <c r="BK7" i="6"/>
  <c r="Y159" i="8"/>
  <c r="BL7" i="6"/>
  <c r="Z159" i="8"/>
  <c r="BM7" i="6"/>
  <c r="AA159" i="8"/>
  <c r="BN7" i="6"/>
  <c r="AB159" i="8"/>
  <c r="BO7" i="6"/>
  <c r="AC159" i="8"/>
  <c r="BP7" i="6"/>
  <c r="AD159" i="8"/>
  <c r="BQ7" i="6"/>
  <c r="AE159" i="8"/>
  <c r="BR7" i="6"/>
  <c r="AF159" i="8"/>
  <c r="BS7" i="6"/>
  <c r="AG159" i="8"/>
  <c r="BT7" i="6"/>
  <c r="AH159" i="8"/>
  <c r="BU7" i="6"/>
  <c r="E160" i="8"/>
  <c r="AR8" i="6"/>
  <c r="F160" i="8"/>
  <c r="AS8" i="6"/>
  <c r="G160" i="8"/>
  <c r="AT8" i="6"/>
  <c r="H160" i="8"/>
  <c r="AU8" i="6"/>
  <c r="I160" i="8"/>
  <c r="AV8" i="6"/>
  <c r="J160" i="8"/>
  <c r="AW8" i="6"/>
  <c r="K160" i="8"/>
  <c r="AX8" i="6"/>
  <c r="L160" i="8"/>
  <c r="AY8" i="6"/>
  <c r="M160" i="8"/>
  <c r="AZ8" i="6"/>
  <c r="N160" i="8"/>
  <c r="BA8" i="6"/>
  <c r="O160" i="8"/>
  <c r="BB8" i="6"/>
  <c r="P160" i="8"/>
  <c r="BC8" i="6"/>
  <c r="Q160" i="8"/>
  <c r="BD8" i="6"/>
  <c r="R160" i="8"/>
  <c r="BE8" i="6"/>
  <c r="S160" i="8"/>
  <c r="BF8" i="6"/>
  <c r="T160" i="8"/>
  <c r="BG8" i="6"/>
  <c r="U160" i="8"/>
  <c r="BH8" i="6"/>
  <c r="V160" i="8"/>
  <c r="BI8" i="6"/>
  <c r="W160" i="8"/>
  <c r="BJ8" i="6"/>
  <c r="X160" i="8"/>
  <c r="BK8" i="6"/>
  <c r="Y160" i="8"/>
  <c r="BL8" i="6"/>
  <c r="Z160" i="8"/>
  <c r="BM8" i="6"/>
  <c r="AA160" i="8"/>
  <c r="BN8" i="6"/>
  <c r="AB160" i="8"/>
  <c r="BO8" i="6"/>
  <c r="AC160" i="8"/>
  <c r="BP8" i="6"/>
  <c r="AD160" i="8"/>
  <c r="BQ8" i="6"/>
  <c r="AE160" i="8"/>
  <c r="BR8" i="6"/>
  <c r="AF160" i="8"/>
  <c r="BS8" i="6"/>
  <c r="AG160" i="8"/>
  <c r="BT8" i="6"/>
  <c r="AH160" i="8"/>
  <c r="BU8" i="6"/>
  <c r="E161" i="8"/>
  <c r="AR9" i="6"/>
  <c r="F161" i="8"/>
  <c r="AS9" i="6"/>
  <c r="G161" i="8"/>
  <c r="AT9" i="6"/>
  <c r="H161" i="8"/>
  <c r="AU9" i="6"/>
  <c r="I161" i="8"/>
  <c r="AV9" i="6"/>
  <c r="J161" i="8"/>
  <c r="AW9" i="6"/>
  <c r="K161" i="8"/>
  <c r="AX9" i="6"/>
  <c r="L161" i="8"/>
  <c r="AY9" i="6"/>
  <c r="M161" i="8"/>
  <c r="AZ9" i="6"/>
  <c r="N161" i="8"/>
  <c r="BA9" i="6"/>
  <c r="O161" i="8"/>
  <c r="BB9" i="6"/>
  <c r="P161" i="8"/>
  <c r="BC9" i="6"/>
  <c r="Q161" i="8"/>
  <c r="BD9" i="6"/>
  <c r="R161" i="8"/>
  <c r="BE9" i="6"/>
  <c r="S161" i="8"/>
  <c r="BF9" i="6"/>
  <c r="T161" i="8"/>
  <c r="BG9" i="6"/>
  <c r="U161" i="8"/>
  <c r="BH9" i="6"/>
  <c r="V161" i="8"/>
  <c r="BI9" i="6"/>
  <c r="W161" i="8"/>
  <c r="BJ9" i="6"/>
  <c r="X161" i="8"/>
  <c r="BK9" i="6"/>
  <c r="Y161" i="8"/>
  <c r="BL9" i="6"/>
  <c r="Z161" i="8"/>
  <c r="BM9" i="6"/>
  <c r="AA161" i="8"/>
  <c r="BN9" i="6"/>
  <c r="AB161" i="8"/>
  <c r="BO9" i="6"/>
  <c r="AC161" i="8"/>
  <c r="BP9" i="6"/>
  <c r="AD161" i="8"/>
  <c r="BQ9" i="6"/>
  <c r="AE161" i="8"/>
  <c r="BR9" i="6"/>
  <c r="AF161" i="8"/>
  <c r="BS9" i="6"/>
  <c r="AG161" i="8"/>
  <c r="BT9" i="6"/>
  <c r="AH161" i="8"/>
  <c r="BU9" i="6"/>
  <c r="E162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AD162" i="8"/>
  <c r="AE162" i="8"/>
  <c r="AF162" i="8"/>
  <c r="AG162" i="8"/>
  <c r="AH162" i="8"/>
  <c r="E163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AD163" i="8"/>
  <c r="AE163" i="8"/>
  <c r="AF163" i="8"/>
  <c r="AG163" i="8"/>
  <c r="AH163" i="8"/>
  <c r="E164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AD164" i="8"/>
  <c r="AE164" i="8"/>
  <c r="AF164" i="8"/>
  <c r="AG164" i="8"/>
  <c r="AH164" i="8"/>
  <c r="E165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AD165" i="8"/>
  <c r="AE165" i="8"/>
  <c r="AF165" i="8"/>
  <c r="AG165" i="8"/>
  <c r="AH165" i="8"/>
  <c r="E166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AD166" i="8"/>
  <c r="AE166" i="8"/>
  <c r="AF166" i="8"/>
  <c r="AG166" i="8"/>
  <c r="AH166" i="8"/>
  <c r="E167" i="8"/>
  <c r="F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AD167" i="8"/>
  <c r="AE167" i="8"/>
  <c r="AF167" i="8"/>
  <c r="AG167" i="8"/>
  <c r="AH167" i="8"/>
  <c r="E168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AD168" i="8"/>
  <c r="AE168" i="8"/>
  <c r="AF168" i="8"/>
  <c r="AG168" i="8"/>
  <c r="AH168" i="8"/>
  <c r="E169" i="8"/>
  <c r="F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AD169" i="8"/>
  <c r="AE169" i="8"/>
  <c r="AF169" i="8"/>
  <c r="AG169" i="8"/>
  <c r="AH169" i="8"/>
  <c r="E170" i="8"/>
  <c r="F170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AD170" i="8"/>
  <c r="AE170" i="8"/>
  <c r="AF170" i="8"/>
  <c r="AG170" i="8"/>
  <c r="AH170" i="8"/>
  <c r="E171" i="8"/>
  <c r="F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AD171" i="8"/>
  <c r="AE171" i="8"/>
  <c r="AF171" i="8"/>
  <c r="AG171" i="8"/>
  <c r="AH171" i="8"/>
  <c r="E172" i="8"/>
  <c r="F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AD172" i="8"/>
  <c r="AE172" i="8"/>
  <c r="AF172" i="8"/>
  <c r="AG172" i="8"/>
  <c r="AH172" i="8"/>
  <c r="E173" i="8"/>
  <c r="F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AD173" i="8"/>
  <c r="AE173" i="8"/>
  <c r="AF173" i="8"/>
  <c r="AG173" i="8"/>
  <c r="AH173" i="8"/>
  <c r="E174" i="8"/>
  <c r="AR22" i="6"/>
  <c r="F174" i="8"/>
  <c r="AS22" i="6"/>
  <c r="G174" i="8"/>
  <c r="AT22" i="6"/>
  <c r="H174" i="8"/>
  <c r="AU22" i="6"/>
  <c r="I174" i="8"/>
  <c r="AV22" i="6"/>
  <c r="J174" i="8"/>
  <c r="AW22" i="6"/>
  <c r="K174" i="8"/>
  <c r="AX22" i="6"/>
  <c r="L174" i="8"/>
  <c r="AY22" i="6"/>
  <c r="M174" i="8"/>
  <c r="AZ22" i="6"/>
  <c r="N174" i="8"/>
  <c r="BA22" i="6"/>
  <c r="O174" i="8"/>
  <c r="BB22" i="6"/>
  <c r="P174" i="8"/>
  <c r="BC22" i="6"/>
  <c r="Q174" i="8"/>
  <c r="BD22" i="6"/>
  <c r="R174" i="8"/>
  <c r="BE22" i="6"/>
  <c r="S174" i="8"/>
  <c r="BF22" i="6"/>
  <c r="T174" i="8"/>
  <c r="BG22" i="6"/>
  <c r="U174" i="8"/>
  <c r="BH22" i="6"/>
  <c r="V174" i="8"/>
  <c r="BI22" i="6"/>
  <c r="W174" i="8"/>
  <c r="BJ22" i="6"/>
  <c r="X174" i="8"/>
  <c r="BK22" i="6"/>
  <c r="Y174" i="8"/>
  <c r="BL22" i="6"/>
  <c r="Z174" i="8"/>
  <c r="BM22" i="6"/>
  <c r="AA174" i="8"/>
  <c r="BN22" i="6"/>
  <c r="AB174" i="8"/>
  <c r="BO22" i="6"/>
  <c r="AC174" i="8"/>
  <c r="BP22" i="6"/>
  <c r="AD174" i="8"/>
  <c r="BQ22" i="6"/>
  <c r="AE174" i="8"/>
  <c r="BR22" i="6"/>
  <c r="AF174" i="8"/>
  <c r="BS22" i="6"/>
  <c r="AG174" i="8"/>
  <c r="BT22" i="6"/>
  <c r="AH174" i="8"/>
  <c r="BU22" i="6"/>
  <c r="E175" i="8"/>
  <c r="AR23" i="6"/>
  <c r="F175" i="8"/>
  <c r="AS23" i="6"/>
  <c r="G175" i="8"/>
  <c r="H175" i="8"/>
  <c r="AU23" i="6"/>
  <c r="I175" i="8"/>
  <c r="AV23" i="6"/>
  <c r="J175" i="8"/>
  <c r="AW23" i="6"/>
  <c r="K175" i="8"/>
  <c r="AX23" i="6"/>
  <c r="L175" i="8"/>
  <c r="AY23" i="6"/>
  <c r="M175" i="8"/>
  <c r="AZ23" i="6"/>
  <c r="N175" i="8"/>
  <c r="BA23" i="6"/>
  <c r="O175" i="8"/>
  <c r="P175" i="8"/>
  <c r="BC23" i="6"/>
  <c r="Q175" i="8"/>
  <c r="BD23" i="6"/>
  <c r="R175" i="8"/>
  <c r="BE23" i="6"/>
  <c r="S175" i="8"/>
  <c r="BF23" i="6"/>
  <c r="T175" i="8"/>
  <c r="BG23" i="6"/>
  <c r="U175" i="8"/>
  <c r="BH23" i="6"/>
  <c r="V175" i="8"/>
  <c r="BI23" i="6"/>
  <c r="W175" i="8"/>
  <c r="X175" i="8"/>
  <c r="BK23" i="6"/>
  <c r="Y175" i="8"/>
  <c r="BL23" i="6"/>
  <c r="Z175" i="8"/>
  <c r="BM23" i="6"/>
  <c r="AA175" i="8"/>
  <c r="BN23" i="6"/>
  <c r="AB175" i="8"/>
  <c r="BO23" i="6"/>
  <c r="AC175" i="8"/>
  <c r="BP23" i="6"/>
  <c r="AD175" i="8"/>
  <c r="BQ23" i="6"/>
  <c r="AE175" i="8"/>
  <c r="AF175" i="8"/>
  <c r="BS23" i="6"/>
  <c r="AG175" i="8"/>
  <c r="BT23" i="6"/>
  <c r="AH175" i="8"/>
  <c r="BU23" i="6"/>
  <c r="E176" i="8"/>
  <c r="AR24" i="6"/>
  <c r="F176" i="8"/>
  <c r="AS24" i="6"/>
  <c r="G176" i="8"/>
  <c r="AT24" i="6"/>
  <c r="H176" i="8"/>
  <c r="AU24" i="6"/>
  <c r="I176" i="8"/>
  <c r="AV24" i="6"/>
  <c r="J176" i="8"/>
  <c r="AW24" i="6"/>
  <c r="K176" i="8"/>
  <c r="AX24" i="6"/>
  <c r="L176" i="8"/>
  <c r="AY24" i="6"/>
  <c r="M176" i="8"/>
  <c r="AZ24" i="6"/>
  <c r="N176" i="8"/>
  <c r="BA24" i="6"/>
  <c r="O176" i="8"/>
  <c r="BB24" i="6"/>
  <c r="P176" i="8"/>
  <c r="BC24" i="6"/>
  <c r="Q176" i="8"/>
  <c r="BD24" i="6"/>
  <c r="R176" i="8"/>
  <c r="BE24" i="6"/>
  <c r="S176" i="8"/>
  <c r="BF24" i="6"/>
  <c r="T176" i="8"/>
  <c r="BG24" i="6"/>
  <c r="U176" i="8"/>
  <c r="BH24" i="6"/>
  <c r="V176" i="8"/>
  <c r="BI24" i="6"/>
  <c r="W176" i="8"/>
  <c r="BJ24" i="6"/>
  <c r="X176" i="8"/>
  <c r="BK24" i="6"/>
  <c r="Y176" i="8"/>
  <c r="BL24" i="6"/>
  <c r="Z176" i="8"/>
  <c r="BM24" i="6"/>
  <c r="AA176" i="8"/>
  <c r="BN24" i="6"/>
  <c r="AB176" i="8"/>
  <c r="BO24" i="6"/>
  <c r="AC176" i="8"/>
  <c r="BP24" i="6"/>
  <c r="AD176" i="8"/>
  <c r="BQ24" i="6"/>
  <c r="AE176" i="8"/>
  <c r="BR24" i="6"/>
  <c r="AF176" i="8"/>
  <c r="BS24" i="6"/>
  <c r="AG176" i="8"/>
  <c r="BT24" i="6"/>
  <c r="AH176" i="8"/>
  <c r="BU24" i="6"/>
  <c r="E177" i="8"/>
  <c r="AR25" i="6"/>
  <c r="F177" i="8"/>
  <c r="AS25" i="6"/>
  <c r="G177" i="8"/>
  <c r="AT25" i="6"/>
  <c r="H177" i="8"/>
  <c r="AU25" i="6"/>
  <c r="I177" i="8"/>
  <c r="AV25" i="6"/>
  <c r="J177" i="8"/>
  <c r="AW25" i="6"/>
  <c r="K177" i="8"/>
  <c r="AX25" i="6"/>
  <c r="L177" i="8"/>
  <c r="AY25" i="6"/>
  <c r="M177" i="8"/>
  <c r="AZ25" i="6"/>
  <c r="N177" i="8"/>
  <c r="BA25" i="6"/>
  <c r="O177" i="8"/>
  <c r="BB25" i="6"/>
  <c r="P177" i="8"/>
  <c r="BC25" i="6"/>
  <c r="Q177" i="8"/>
  <c r="BD25" i="6"/>
  <c r="R177" i="8"/>
  <c r="BE25" i="6"/>
  <c r="S177" i="8"/>
  <c r="BF25" i="6"/>
  <c r="T177" i="8"/>
  <c r="BG25" i="6"/>
  <c r="U177" i="8"/>
  <c r="BH25" i="6"/>
  <c r="V177" i="8"/>
  <c r="BI25" i="6"/>
  <c r="W177" i="8"/>
  <c r="BJ25" i="6"/>
  <c r="X177" i="8"/>
  <c r="BK25" i="6"/>
  <c r="Y177" i="8"/>
  <c r="BL25" i="6"/>
  <c r="Z177" i="8"/>
  <c r="BM25" i="6"/>
  <c r="AA177" i="8"/>
  <c r="BN25" i="6"/>
  <c r="AB177" i="8"/>
  <c r="BO25" i="6"/>
  <c r="AC177" i="8"/>
  <c r="BP25" i="6"/>
  <c r="AD177" i="8"/>
  <c r="BQ25" i="6"/>
  <c r="AE177" i="8"/>
  <c r="BR25" i="6"/>
  <c r="AF177" i="8"/>
  <c r="BS25" i="6"/>
  <c r="AG177" i="8"/>
  <c r="BT25" i="6"/>
  <c r="AH177" i="8"/>
  <c r="BU25" i="6"/>
  <c r="E178" i="8"/>
  <c r="AR26" i="6"/>
  <c r="F178" i="8"/>
  <c r="AS26" i="6"/>
  <c r="G178" i="8"/>
  <c r="AT26" i="6"/>
  <c r="H178" i="8"/>
  <c r="AU26" i="6"/>
  <c r="I178" i="8"/>
  <c r="AV26" i="6"/>
  <c r="J178" i="8"/>
  <c r="AW26" i="6"/>
  <c r="K178" i="8"/>
  <c r="AX26" i="6"/>
  <c r="L178" i="8"/>
  <c r="AY26" i="6"/>
  <c r="M178" i="8"/>
  <c r="AZ26" i="6"/>
  <c r="N178" i="8"/>
  <c r="BA26" i="6"/>
  <c r="O178" i="8"/>
  <c r="BB26" i="6"/>
  <c r="P178" i="8"/>
  <c r="BC26" i="6"/>
  <c r="Q178" i="8"/>
  <c r="BD26" i="6"/>
  <c r="R178" i="8"/>
  <c r="BE26" i="6"/>
  <c r="S178" i="8"/>
  <c r="BF26" i="6"/>
  <c r="T178" i="8"/>
  <c r="BG26" i="6"/>
  <c r="U178" i="8"/>
  <c r="BH26" i="6"/>
  <c r="V178" i="8"/>
  <c r="BI26" i="6"/>
  <c r="W178" i="8"/>
  <c r="BJ26" i="6"/>
  <c r="X178" i="8"/>
  <c r="BK26" i="6"/>
  <c r="Y178" i="8"/>
  <c r="BL26" i="6"/>
  <c r="Z178" i="8"/>
  <c r="BM26" i="6"/>
  <c r="AA178" i="8"/>
  <c r="BN26" i="6"/>
  <c r="AB178" i="8"/>
  <c r="BO26" i="6"/>
  <c r="AC178" i="8"/>
  <c r="BP26" i="6"/>
  <c r="AD178" i="8"/>
  <c r="BQ26" i="6"/>
  <c r="AE178" i="8"/>
  <c r="BR26" i="6"/>
  <c r="AF178" i="8"/>
  <c r="BS26" i="6"/>
  <c r="AG178" i="8"/>
  <c r="BT26" i="6"/>
  <c r="AH178" i="8"/>
  <c r="BU26" i="6"/>
  <c r="E179" i="8"/>
  <c r="AR27" i="6"/>
  <c r="F179" i="8"/>
  <c r="AS27" i="6"/>
  <c r="G179" i="8"/>
  <c r="AT27" i="6"/>
  <c r="H179" i="8"/>
  <c r="AU27" i="6"/>
  <c r="I179" i="8"/>
  <c r="AV27" i="6"/>
  <c r="J179" i="8"/>
  <c r="AW27" i="6"/>
  <c r="K179" i="8"/>
  <c r="AX27" i="6"/>
  <c r="L179" i="8"/>
  <c r="AY27" i="6"/>
  <c r="M179" i="8"/>
  <c r="AZ27" i="6"/>
  <c r="N179" i="8"/>
  <c r="BA27" i="6"/>
  <c r="O179" i="8"/>
  <c r="BB27" i="6"/>
  <c r="P179" i="8"/>
  <c r="BC27" i="6"/>
  <c r="Q179" i="8"/>
  <c r="BD27" i="6"/>
  <c r="R179" i="8"/>
  <c r="BE27" i="6"/>
  <c r="S179" i="8"/>
  <c r="BF27" i="6"/>
  <c r="T179" i="8"/>
  <c r="BG27" i="6"/>
  <c r="U179" i="8"/>
  <c r="BH27" i="6"/>
  <c r="V179" i="8"/>
  <c r="BI27" i="6"/>
  <c r="W179" i="8"/>
  <c r="BJ27" i="6"/>
  <c r="X179" i="8"/>
  <c r="BK27" i="6"/>
  <c r="Y179" i="8"/>
  <c r="BL27" i="6"/>
  <c r="Z179" i="8"/>
  <c r="BM27" i="6"/>
  <c r="AA179" i="8"/>
  <c r="BN27" i="6"/>
  <c r="AB179" i="8"/>
  <c r="BO27" i="6"/>
  <c r="AC179" i="8"/>
  <c r="BP27" i="6"/>
  <c r="AD179" i="8"/>
  <c r="BQ27" i="6"/>
  <c r="AE179" i="8"/>
  <c r="BR27" i="6"/>
  <c r="AF179" i="8"/>
  <c r="BS27" i="6"/>
  <c r="AG179" i="8"/>
  <c r="BT27" i="6"/>
  <c r="AH179" i="8"/>
  <c r="BU27" i="6"/>
  <c r="E180" i="8"/>
  <c r="F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AD180" i="8"/>
  <c r="AE180" i="8"/>
  <c r="AF180" i="8"/>
  <c r="AG180" i="8"/>
  <c r="AH180" i="8"/>
  <c r="E181" i="8"/>
  <c r="F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AD181" i="8"/>
  <c r="AE181" i="8"/>
  <c r="AF181" i="8"/>
  <c r="AG181" i="8"/>
  <c r="AH181" i="8"/>
  <c r="E182" i="8"/>
  <c r="F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AD182" i="8"/>
  <c r="AE182" i="8"/>
  <c r="AF182" i="8"/>
  <c r="AG182" i="8"/>
  <c r="AH182" i="8"/>
  <c r="E183" i="8"/>
  <c r="F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AD183" i="8"/>
  <c r="AE183" i="8"/>
  <c r="AF183" i="8"/>
  <c r="AG183" i="8"/>
  <c r="AH183" i="8"/>
  <c r="E184" i="8"/>
  <c r="F184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AD184" i="8"/>
  <c r="AE184" i="8"/>
  <c r="AF184" i="8"/>
  <c r="AG184" i="8"/>
  <c r="AH184" i="8"/>
  <c r="E185" i="8"/>
  <c r="F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AD185" i="8"/>
  <c r="AE185" i="8"/>
  <c r="AF185" i="8"/>
  <c r="AG185" i="8"/>
  <c r="AH185" i="8"/>
  <c r="E186" i="8"/>
  <c r="F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AD186" i="8"/>
  <c r="AE186" i="8"/>
  <c r="AF186" i="8"/>
  <c r="AG186" i="8"/>
  <c r="AH186" i="8"/>
  <c r="E187" i="8"/>
  <c r="F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AD187" i="8"/>
  <c r="AE187" i="8"/>
  <c r="AF187" i="8"/>
  <c r="AG187" i="8"/>
  <c r="AH187" i="8"/>
  <c r="E188" i="8"/>
  <c r="F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AD188" i="8"/>
  <c r="AE188" i="8"/>
  <c r="AF188" i="8"/>
  <c r="AG188" i="8"/>
  <c r="AH188" i="8"/>
  <c r="E189" i="8"/>
  <c r="F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AD189" i="8"/>
  <c r="AE189" i="8"/>
  <c r="AF189" i="8"/>
  <c r="AG189" i="8"/>
  <c r="AH189" i="8"/>
  <c r="E190" i="8"/>
  <c r="F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AD190" i="8"/>
  <c r="AE190" i="8"/>
  <c r="AF190" i="8"/>
  <c r="AG190" i="8"/>
  <c r="AH190" i="8"/>
  <c r="E191" i="8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AD191" i="8"/>
  <c r="AE191" i="8"/>
  <c r="AF191" i="8"/>
  <c r="AG191" i="8"/>
  <c r="AH191" i="8"/>
  <c r="E192" i="8"/>
  <c r="F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AD192" i="8"/>
  <c r="AE192" i="8"/>
  <c r="AF192" i="8"/>
  <c r="AG192" i="8"/>
  <c r="AH192" i="8"/>
  <c r="E193" i="8"/>
  <c r="F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AD193" i="8"/>
  <c r="AE193" i="8"/>
  <c r="AF193" i="8"/>
  <c r="AG193" i="8"/>
  <c r="AH193" i="8"/>
  <c r="E194" i="8"/>
  <c r="F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AD194" i="8"/>
  <c r="AE194" i="8"/>
  <c r="AF194" i="8"/>
  <c r="AG194" i="8"/>
  <c r="AH194" i="8"/>
  <c r="E195" i="8"/>
  <c r="F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AD195" i="8"/>
  <c r="AE195" i="8"/>
  <c r="AF195" i="8"/>
  <c r="AG195" i="8"/>
  <c r="AH195" i="8"/>
  <c r="E196" i="8"/>
  <c r="F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AD196" i="8"/>
  <c r="AE196" i="8"/>
  <c r="AF196" i="8"/>
  <c r="AG196" i="8"/>
  <c r="AH196" i="8"/>
  <c r="E197" i="8"/>
  <c r="F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AD197" i="8"/>
  <c r="AE197" i="8"/>
  <c r="AF197" i="8"/>
  <c r="AG197" i="8"/>
  <c r="AH197" i="8"/>
  <c r="E198" i="8"/>
  <c r="F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AD198" i="8"/>
  <c r="AE198" i="8"/>
  <c r="AF198" i="8"/>
  <c r="AG198" i="8"/>
  <c r="AH198" i="8"/>
  <c r="E199" i="8"/>
  <c r="F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AD199" i="8"/>
  <c r="AE199" i="8"/>
  <c r="AF199" i="8"/>
  <c r="AG199" i="8"/>
  <c r="AH199" i="8"/>
  <c r="E200" i="8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AD200" i="8"/>
  <c r="AE200" i="8"/>
  <c r="AF200" i="8"/>
  <c r="AG200" i="8"/>
  <c r="AH200" i="8"/>
  <c r="E201" i="8"/>
  <c r="F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AD201" i="8"/>
  <c r="AE201" i="8"/>
  <c r="AF201" i="8"/>
  <c r="AG201" i="8"/>
  <c r="AH201" i="8"/>
  <c r="E202" i="8"/>
  <c r="F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AD202" i="8"/>
  <c r="AE202" i="8"/>
  <c r="AF202" i="8"/>
  <c r="AG202" i="8"/>
  <c r="AH202" i="8"/>
  <c r="E203" i="8"/>
  <c r="F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AD203" i="8"/>
  <c r="AE203" i="8"/>
  <c r="AF203" i="8"/>
  <c r="AG203" i="8"/>
  <c r="AH203" i="8"/>
  <c r="E204" i="8"/>
  <c r="F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AD204" i="8"/>
  <c r="AE204" i="8"/>
  <c r="AF204" i="8"/>
  <c r="AG204" i="8"/>
  <c r="AH204" i="8"/>
  <c r="E205" i="8"/>
  <c r="F205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AD205" i="8"/>
  <c r="AE205" i="8"/>
  <c r="AF205" i="8"/>
  <c r="AG205" i="8"/>
  <c r="AH205" i="8"/>
  <c r="E206" i="8"/>
  <c r="F206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AD206" i="8"/>
  <c r="AE206" i="8"/>
  <c r="AF206" i="8"/>
  <c r="AG206" i="8"/>
  <c r="AH206" i="8"/>
  <c r="E207" i="8"/>
  <c r="F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AD207" i="8"/>
  <c r="AE207" i="8"/>
  <c r="AF207" i="8"/>
  <c r="AG207" i="8"/>
  <c r="AH207" i="8"/>
  <c r="E208" i="8"/>
  <c r="F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AD208" i="8"/>
  <c r="AE208" i="8"/>
  <c r="AF208" i="8"/>
  <c r="AG208" i="8"/>
  <c r="AH208" i="8"/>
  <c r="E209" i="8"/>
  <c r="F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AD209" i="8"/>
  <c r="AE209" i="8"/>
  <c r="AF209" i="8"/>
  <c r="AG209" i="8"/>
  <c r="AH209" i="8"/>
  <c r="E210" i="8"/>
  <c r="F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AD210" i="8"/>
  <c r="AE210" i="8"/>
  <c r="AF210" i="8"/>
  <c r="AG210" i="8"/>
  <c r="AH210" i="8"/>
  <c r="E211" i="8"/>
  <c r="F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AD211" i="8"/>
  <c r="AE211" i="8"/>
  <c r="AF211" i="8"/>
  <c r="AG211" i="8"/>
  <c r="AH211" i="8"/>
  <c r="E212" i="8"/>
  <c r="F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AD212" i="8"/>
  <c r="AE212" i="8"/>
  <c r="AF212" i="8"/>
  <c r="AG212" i="8"/>
  <c r="AH212" i="8"/>
  <c r="E213" i="8"/>
  <c r="F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AD213" i="8"/>
  <c r="AE213" i="8"/>
  <c r="AF213" i="8"/>
  <c r="AG213" i="8"/>
  <c r="AH213" i="8"/>
  <c r="E214" i="8"/>
  <c r="F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AD214" i="8"/>
  <c r="AE214" i="8"/>
  <c r="AF214" i="8"/>
  <c r="AG214" i="8"/>
  <c r="AH214" i="8"/>
  <c r="E215" i="8"/>
  <c r="F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AD215" i="8"/>
  <c r="AE215" i="8"/>
  <c r="AF215" i="8"/>
  <c r="AG215" i="8"/>
  <c r="AH215" i="8"/>
  <c r="E216" i="8"/>
  <c r="F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AD216" i="8"/>
  <c r="AE216" i="8"/>
  <c r="AF216" i="8"/>
  <c r="AG216" i="8"/>
  <c r="AH216" i="8"/>
  <c r="E217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AD217" i="8"/>
  <c r="AE217" i="8"/>
  <c r="AF217" i="8"/>
  <c r="AG217" i="8"/>
  <c r="AH217" i="8"/>
  <c r="E218" i="8"/>
  <c r="F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AD218" i="8"/>
  <c r="AE218" i="8"/>
  <c r="AF218" i="8"/>
  <c r="AG218" i="8"/>
  <c r="AH218" i="8"/>
  <c r="E219" i="8"/>
  <c r="F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AD219" i="8"/>
  <c r="AE219" i="8"/>
  <c r="AF219" i="8"/>
  <c r="AG219" i="8"/>
  <c r="AH219" i="8"/>
  <c r="E220" i="8"/>
  <c r="F220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AD220" i="8"/>
  <c r="AE220" i="8"/>
  <c r="AF220" i="8"/>
  <c r="AG220" i="8"/>
  <c r="AH220" i="8"/>
  <c r="E221" i="8"/>
  <c r="F221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AD221" i="8"/>
  <c r="AE221" i="8"/>
  <c r="AF221" i="8"/>
  <c r="AG221" i="8"/>
  <c r="AH221" i="8"/>
  <c r="E222" i="8"/>
  <c r="F222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AD222" i="8"/>
  <c r="AE222" i="8"/>
  <c r="AF222" i="8"/>
  <c r="AG222" i="8"/>
  <c r="AH222" i="8"/>
  <c r="E223" i="8"/>
  <c r="F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AD223" i="8"/>
  <c r="AE223" i="8"/>
  <c r="AF223" i="8"/>
  <c r="AG223" i="8"/>
  <c r="AH223" i="8"/>
  <c r="E224" i="8"/>
  <c r="F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AD224" i="8"/>
  <c r="AE224" i="8"/>
  <c r="AF224" i="8"/>
  <c r="AG224" i="8"/>
  <c r="AH224" i="8"/>
  <c r="E225" i="8"/>
  <c r="F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AD225" i="8"/>
  <c r="AE225" i="8"/>
  <c r="AF225" i="8"/>
  <c r="AG225" i="8"/>
  <c r="AH225" i="8"/>
  <c r="E226" i="8"/>
  <c r="F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AD226" i="8"/>
  <c r="AE226" i="8"/>
  <c r="AF226" i="8"/>
  <c r="AG226" i="8"/>
  <c r="AH226" i="8"/>
  <c r="E227" i="8"/>
  <c r="F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AD227" i="8"/>
  <c r="AE227" i="8"/>
  <c r="AF227" i="8"/>
  <c r="AG227" i="8"/>
  <c r="AH227" i="8"/>
  <c r="E228" i="8"/>
  <c r="F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AD228" i="8"/>
  <c r="AE228" i="8"/>
  <c r="AF228" i="8"/>
  <c r="AG228" i="8"/>
  <c r="AH228" i="8"/>
  <c r="E229" i="8"/>
  <c r="F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AD229" i="8"/>
  <c r="AE229" i="8"/>
  <c r="AF229" i="8"/>
  <c r="AG229" i="8"/>
  <c r="AH229" i="8"/>
  <c r="E230" i="8"/>
  <c r="F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AD230" i="8"/>
  <c r="AE230" i="8"/>
  <c r="AF230" i="8"/>
  <c r="AG230" i="8"/>
  <c r="AH230" i="8"/>
  <c r="E231" i="8"/>
  <c r="F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AD231" i="8"/>
  <c r="AE231" i="8"/>
  <c r="AF231" i="8"/>
  <c r="AG231" i="8"/>
  <c r="AH231" i="8"/>
  <c r="E232" i="8"/>
  <c r="AR10" i="6"/>
  <c r="F232" i="8"/>
  <c r="AS10" i="6"/>
  <c r="G232" i="8"/>
  <c r="AT10" i="6"/>
  <c r="H232" i="8"/>
  <c r="AU10" i="6"/>
  <c r="I232" i="8"/>
  <c r="AV10" i="6"/>
  <c r="J232" i="8"/>
  <c r="AW10" i="6"/>
  <c r="K232" i="8"/>
  <c r="AX10" i="6"/>
  <c r="L232" i="8"/>
  <c r="AY10" i="6"/>
  <c r="M232" i="8"/>
  <c r="AZ10" i="6"/>
  <c r="N232" i="8"/>
  <c r="BA10" i="6"/>
  <c r="O232" i="8"/>
  <c r="BB10" i="6"/>
  <c r="P232" i="8"/>
  <c r="BC10" i="6"/>
  <c r="Q232" i="8"/>
  <c r="BD10" i="6"/>
  <c r="R232" i="8"/>
  <c r="BE10" i="6"/>
  <c r="S232" i="8"/>
  <c r="BF10" i="6"/>
  <c r="T232" i="8"/>
  <c r="BG10" i="6"/>
  <c r="U232" i="8"/>
  <c r="BH10" i="6"/>
  <c r="V232" i="8"/>
  <c r="BI10" i="6"/>
  <c r="W232" i="8"/>
  <c r="BJ10" i="6"/>
  <c r="X232" i="8"/>
  <c r="BK10" i="6"/>
  <c r="Y232" i="8"/>
  <c r="BL10" i="6"/>
  <c r="Z232" i="8"/>
  <c r="BM10" i="6"/>
  <c r="AA232" i="8"/>
  <c r="BN10" i="6"/>
  <c r="AB232" i="8"/>
  <c r="BO10" i="6"/>
  <c r="AC232" i="8"/>
  <c r="BP10" i="6"/>
  <c r="AD232" i="8"/>
  <c r="BQ10" i="6"/>
  <c r="AE232" i="8"/>
  <c r="BR10" i="6"/>
  <c r="AF232" i="8"/>
  <c r="BS10" i="6"/>
  <c r="AG232" i="8"/>
  <c r="BT10" i="6"/>
  <c r="AH232" i="8"/>
  <c r="BU10" i="6"/>
  <c r="E233" i="8"/>
  <c r="AR11" i="6"/>
  <c r="F233" i="8"/>
  <c r="AS11" i="6"/>
  <c r="G233" i="8"/>
  <c r="AT11" i="6"/>
  <c r="H233" i="8"/>
  <c r="AU11" i="6"/>
  <c r="I233" i="8"/>
  <c r="AV11" i="6"/>
  <c r="J233" i="8"/>
  <c r="AW11" i="6"/>
  <c r="K233" i="8"/>
  <c r="AX11" i="6"/>
  <c r="L233" i="8"/>
  <c r="AY11" i="6"/>
  <c r="M233" i="8"/>
  <c r="AZ11" i="6"/>
  <c r="N233" i="8"/>
  <c r="BA11" i="6"/>
  <c r="O233" i="8"/>
  <c r="BB11" i="6"/>
  <c r="P233" i="8"/>
  <c r="BC11" i="6"/>
  <c r="Q233" i="8"/>
  <c r="BD11" i="6"/>
  <c r="R233" i="8"/>
  <c r="BE11" i="6"/>
  <c r="S233" i="8"/>
  <c r="BF11" i="6"/>
  <c r="T233" i="8"/>
  <c r="BG11" i="6"/>
  <c r="U233" i="8"/>
  <c r="BH11" i="6"/>
  <c r="V233" i="8"/>
  <c r="BI11" i="6"/>
  <c r="W233" i="8"/>
  <c r="BJ11" i="6"/>
  <c r="X233" i="8"/>
  <c r="BK11" i="6"/>
  <c r="Y233" i="8"/>
  <c r="BL11" i="6"/>
  <c r="Z233" i="8"/>
  <c r="BM11" i="6"/>
  <c r="AA233" i="8"/>
  <c r="BN11" i="6"/>
  <c r="AB233" i="8"/>
  <c r="BO11" i="6"/>
  <c r="AC233" i="8"/>
  <c r="BP11" i="6"/>
  <c r="AD233" i="8"/>
  <c r="BQ11" i="6"/>
  <c r="AE233" i="8"/>
  <c r="BR11" i="6"/>
  <c r="AF233" i="8"/>
  <c r="BS11" i="6"/>
  <c r="AG233" i="8"/>
  <c r="BT11" i="6"/>
  <c r="AH233" i="8"/>
  <c r="BU11" i="6"/>
  <c r="E234" i="8"/>
  <c r="AR12" i="6"/>
  <c r="F234" i="8"/>
  <c r="AS12" i="6"/>
  <c r="G234" i="8"/>
  <c r="AT12" i="6"/>
  <c r="H234" i="8"/>
  <c r="AU12" i="6"/>
  <c r="I234" i="8"/>
  <c r="AV12" i="6"/>
  <c r="J234" i="8"/>
  <c r="AW12" i="6"/>
  <c r="K234" i="8"/>
  <c r="AX12" i="6"/>
  <c r="L234" i="8"/>
  <c r="AY12" i="6"/>
  <c r="M234" i="8"/>
  <c r="AZ12" i="6"/>
  <c r="N234" i="8"/>
  <c r="BA12" i="6"/>
  <c r="O234" i="8"/>
  <c r="BB12" i="6"/>
  <c r="P234" i="8"/>
  <c r="BC12" i="6"/>
  <c r="Q234" i="8"/>
  <c r="BD12" i="6"/>
  <c r="R234" i="8"/>
  <c r="BE12" i="6"/>
  <c r="S234" i="8"/>
  <c r="BF12" i="6"/>
  <c r="T234" i="8"/>
  <c r="BG12" i="6"/>
  <c r="U234" i="8"/>
  <c r="BH12" i="6"/>
  <c r="V234" i="8"/>
  <c r="BI12" i="6"/>
  <c r="W234" i="8"/>
  <c r="X234" i="8"/>
  <c r="BK12" i="6"/>
  <c r="Y234" i="8"/>
  <c r="BL12" i="6"/>
  <c r="Z234" i="8"/>
  <c r="BM12" i="6"/>
  <c r="AA234" i="8"/>
  <c r="BN12" i="6"/>
  <c r="AB234" i="8"/>
  <c r="BO12" i="6"/>
  <c r="AC234" i="8"/>
  <c r="BP12" i="6"/>
  <c r="AD234" i="8"/>
  <c r="BQ12" i="6"/>
  <c r="AE234" i="8"/>
  <c r="AF234" i="8"/>
  <c r="BS12" i="6"/>
  <c r="AG234" i="8"/>
  <c r="BT12" i="6"/>
  <c r="AH234" i="8"/>
  <c r="BU12" i="6"/>
  <c r="E235" i="8"/>
  <c r="AR13" i="6"/>
  <c r="F235" i="8"/>
  <c r="AS13" i="6"/>
  <c r="G235" i="8"/>
  <c r="AT13" i="6"/>
  <c r="H235" i="8"/>
  <c r="AU13" i="6"/>
  <c r="I235" i="8"/>
  <c r="AV13" i="6"/>
  <c r="J235" i="8"/>
  <c r="AW13" i="6"/>
  <c r="K235" i="8"/>
  <c r="AX13" i="6"/>
  <c r="L235" i="8"/>
  <c r="AY13" i="6"/>
  <c r="M235" i="8"/>
  <c r="AZ13" i="6"/>
  <c r="N235" i="8"/>
  <c r="BA13" i="6"/>
  <c r="O235" i="8"/>
  <c r="BB13" i="6"/>
  <c r="P235" i="8"/>
  <c r="BC13" i="6"/>
  <c r="Q235" i="8"/>
  <c r="BD13" i="6"/>
  <c r="R235" i="8"/>
  <c r="BE13" i="6"/>
  <c r="S235" i="8"/>
  <c r="BF13" i="6"/>
  <c r="T235" i="8"/>
  <c r="BG13" i="6"/>
  <c r="U235" i="8"/>
  <c r="BH13" i="6"/>
  <c r="V235" i="8"/>
  <c r="BI13" i="6"/>
  <c r="W235" i="8"/>
  <c r="BJ13" i="6"/>
  <c r="X235" i="8"/>
  <c r="BK13" i="6"/>
  <c r="Y235" i="8"/>
  <c r="BL13" i="6"/>
  <c r="Z235" i="8"/>
  <c r="BM13" i="6"/>
  <c r="AA235" i="8"/>
  <c r="BN13" i="6"/>
  <c r="AB235" i="8"/>
  <c r="BO13" i="6"/>
  <c r="AC235" i="8"/>
  <c r="BP13" i="6"/>
  <c r="AD235" i="8"/>
  <c r="BQ13" i="6"/>
  <c r="AE235" i="8"/>
  <c r="BR13" i="6"/>
  <c r="AF235" i="8"/>
  <c r="BS13" i="6"/>
  <c r="AG235" i="8"/>
  <c r="BT13" i="6"/>
  <c r="AH235" i="8"/>
  <c r="BU13" i="6"/>
  <c r="E236" i="8"/>
  <c r="F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AD236" i="8"/>
  <c r="AE236" i="8"/>
  <c r="AF236" i="8"/>
  <c r="AG236" i="8"/>
  <c r="AH236" i="8"/>
  <c r="E237" i="8"/>
  <c r="F237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AD237" i="8"/>
  <c r="AE237" i="8"/>
  <c r="AF237" i="8"/>
  <c r="AG237" i="8"/>
  <c r="AH237" i="8"/>
  <c r="E238" i="8"/>
  <c r="F238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AD238" i="8"/>
  <c r="AE238" i="8"/>
  <c r="AF238" i="8"/>
  <c r="AG238" i="8"/>
  <c r="AH238" i="8"/>
  <c r="E239" i="8"/>
  <c r="F239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AD239" i="8"/>
  <c r="AE239" i="8"/>
  <c r="AF239" i="8"/>
  <c r="AG239" i="8"/>
  <c r="AH239" i="8"/>
  <c r="E240" i="8"/>
  <c r="F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AD240" i="8"/>
  <c r="AE240" i="8"/>
  <c r="AF240" i="8"/>
  <c r="AG240" i="8"/>
  <c r="AH240" i="8"/>
  <c r="E241" i="8"/>
  <c r="F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AD241" i="8"/>
  <c r="AE241" i="8"/>
  <c r="AF241" i="8"/>
  <c r="AG241" i="8"/>
  <c r="AH241" i="8"/>
  <c r="E242" i="8"/>
  <c r="F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AD242" i="8"/>
  <c r="AE242" i="8"/>
  <c r="AF242" i="8"/>
  <c r="AG242" i="8"/>
  <c r="AH242" i="8"/>
  <c r="E243" i="8"/>
  <c r="F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AD243" i="8"/>
  <c r="AE243" i="8"/>
  <c r="AF243" i="8"/>
  <c r="AG243" i="8"/>
  <c r="AH243" i="8"/>
  <c r="E244" i="8"/>
  <c r="F244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AD244" i="8"/>
  <c r="AE244" i="8"/>
  <c r="AF244" i="8"/>
  <c r="AG244" i="8"/>
  <c r="AH244" i="8"/>
  <c r="E245" i="8"/>
  <c r="F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AD245" i="8"/>
  <c r="AE245" i="8"/>
  <c r="AF245" i="8"/>
  <c r="AG245" i="8"/>
  <c r="AH245" i="8"/>
  <c r="E246" i="8"/>
  <c r="F246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AD246" i="8"/>
  <c r="AE246" i="8"/>
  <c r="AF246" i="8"/>
  <c r="AG246" i="8"/>
  <c r="AH246" i="8"/>
  <c r="E247" i="8"/>
  <c r="F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AD247" i="8"/>
  <c r="AE247" i="8"/>
  <c r="AF247" i="8"/>
  <c r="AG247" i="8"/>
  <c r="AH247" i="8"/>
  <c r="E248" i="8"/>
  <c r="F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AD248" i="8"/>
  <c r="AE248" i="8"/>
  <c r="AF248" i="8"/>
  <c r="AG248" i="8"/>
  <c r="AH248" i="8"/>
  <c r="E249" i="8"/>
  <c r="F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AD249" i="8"/>
  <c r="AE249" i="8"/>
  <c r="AF249" i="8"/>
  <c r="AG249" i="8"/>
  <c r="AH249" i="8"/>
  <c r="E250" i="8"/>
  <c r="F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AD250" i="8"/>
  <c r="AE250" i="8"/>
  <c r="AF250" i="8"/>
  <c r="AG250" i="8"/>
  <c r="AH250" i="8"/>
  <c r="E251" i="8"/>
  <c r="F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AD251" i="8"/>
  <c r="AE251" i="8"/>
  <c r="AF251" i="8"/>
  <c r="AG251" i="8"/>
  <c r="AH251" i="8"/>
  <c r="E252" i="8"/>
  <c r="F252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AD252" i="8"/>
  <c r="AE252" i="8"/>
  <c r="AF252" i="8"/>
  <c r="AG252" i="8"/>
  <c r="AH252" i="8"/>
  <c r="E253" i="8"/>
  <c r="AR40" i="6"/>
  <c r="F253" i="8"/>
  <c r="AS40" i="6"/>
  <c r="G253" i="8"/>
  <c r="AT40" i="6"/>
  <c r="H253" i="8"/>
  <c r="AU40" i="6"/>
  <c r="I253" i="8"/>
  <c r="AV40" i="6"/>
  <c r="J253" i="8"/>
  <c r="AW40" i="6"/>
  <c r="K253" i="8"/>
  <c r="AX40" i="6"/>
  <c r="L253" i="8"/>
  <c r="AY40" i="6"/>
  <c r="M253" i="8"/>
  <c r="AZ40" i="6"/>
  <c r="N253" i="8"/>
  <c r="BA40" i="6"/>
  <c r="O253" i="8"/>
  <c r="BB40" i="6"/>
  <c r="P253" i="8"/>
  <c r="BC40" i="6"/>
  <c r="Q253" i="8"/>
  <c r="BD40" i="6"/>
  <c r="R253" i="8"/>
  <c r="BE40" i="6"/>
  <c r="S253" i="8"/>
  <c r="BF40" i="6"/>
  <c r="T253" i="8"/>
  <c r="BG40" i="6"/>
  <c r="U253" i="8"/>
  <c r="BH40" i="6"/>
  <c r="V253" i="8"/>
  <c r="BI40" i="6"/>
  <c r="W253" i="8"/>
  <c r="BJ40" i="6"/>
  <c r="X253" i="8"/>
  <c r="BK40" i="6"/>
  <c r="Y253" i="8"/>
  <c r="BL40" i="6"/>
  <c r="Z253" i="8"/>
  <c r="BM40" i="6"/>
  <c r="AA253" i="8"/>
  <c r="BN40" i="6"/>
  <c r="AB253" i="8"/>
  <c r="BO40" i="6"/>
  <c r="AC253" i="8"/>
  <c r="BP40" i="6"/>
  <c r="AD253" i="8"/>
  <c r="BQ40" i="6"/>
  <c r="AE253" i="8"/>
  <c r="BR40" i="6"/>
  <c r="AF253" i="8"/>
  <c r="BS40" i="6"/>
  <c r="AG253" i="8"/>
  <c r="BT40" i="6"/>
  <c r="AH253" i="8"/>
  <c r="BU40" i="6"/>
  <c r="E254" i="8"/>
  <c r="AR41" i="6"/>
  <c r="F254" i="8"/>
  <c r="AS41" i="6"/>
  <c r="G254" i="8"/>
  <c r="AT41" i="6"/>
  <c r="H254" i="8"/>
  <c r="AU41" i="6"/>
  <c r="I254" i="8"/>
  <c r="AV41" i="6"/>
  <c r="J254" i="8"/>
  <c r="AW41" i="6"/>
  <c r="K254" i="8"/>
  <c r="AX41" i="6"/>
  <c r="L254" i="8"/>
  <c r="AY41" i="6"/>
  <c r="M254" i="8"/>
  <c r="AZ41" i="6"/>
  <c r="N254" i="8"/>
  <c r="BA41" i="6"/>
  <c r="O254" i="8"/>
  <c r="BB41" i="6"/>
  <c r="P254" i="8"/>
  <c r="BC41" i="6"/>
  <c r="Q254" i="8"/>
  <c r="BD41" i="6"/>
  <c r="R254" i="8"/>
  <c r="BE41" i="6"/>
  <c r="S254" i="8"/>
  <c r="BF41" i="6"/>
  <c r="T254" i="8"/>
  <c r="BG41" i="6"/>
  <c r="U254" i="8"/>
  <c r="BH41" i="6"/>
  <c r="V254" i="8"/>
  <c r="BI41" i="6"/>
  <c r="W254" i="8"/>
  <c r="BJ41" i="6"/>
  <c r="X254" i="8"/>
  <c r="BK41" i="6"/>
  <c r="Y254" i="8"/>
  <c r="BL41" i="6"/>
  <c r="Z254" i="8"/>
  <c r="BM41" i="6"/>
  <c r="AA254" i="8"/>
  <c r="BN41" i="6"/>
  <c r="AB254" i="8"/>
  <c r="BO41" i="6"/>
  <c r="AC254" i="8"/>
  <c r="BP41" i="6"/>
  <c r="AD254" i="8"/>
  <c r="BQ41" i="6"/>
  <c r="AE254" i="8"/>
  <c r="BR41" i="6"/>
  <c r="AF254" i="8"/>
  <c r="BS41" i="6"/>
  <c r="AG254" i="8"/>
  <c r="BT41" i="6"/>
  <c r="AH254" i="8"/>
  <c r="BU41" i="6"/>
  <c r="E255" i="8"/>
  <c r="F255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AD255" i="8"/>
  <c r="AE255" i="8"/>
  <c r="AF255" i="8"/>
  <c r="AG255" i="8"/>
  <c r="AH255" i="8"/>
  <c r="E256" i="8"/>
  <c r="AR42" i="6"/>
  <c r="F256" i="8"/>
  <c r="AS42" i="6"/>
  <c r="G256" i="8"/>
  <c r="AT42" i="6"/>
  <c r="H256" i="8"/>
  <c r="AU42" i="6"/>
  <c r="I256" i="8"/>
  <c r="AV42" i="6"/>
  <c r="J256" i="8"/>
  <c r="AW42" i="6"/>
  <c r="K256" i="8"/>
  <c r="AX42" i="6"/>
  <c r="L256" i="8"/>
  <c r="AY42" i="6"/>
  <c r="M256" i="8"/>
  <c r="AZ42" i="6"/>
  <c r="N256" i="8"/>
  <c r="BA42" i="6"/>
  <c r="O256" i="8"/>
  <c r="BB42" i="6"/>
  <c r="P256" i="8"/>
  <c r="BC42" i="6"/>
  <c r="Q256" i="8"/>
  <c r="BD42" i="6"/>
  <c r="R256" i="8"/>
  <c r="BE42" i="6"/>
  <c r="S256" i="8"/>
  <c r="BF42" i="6"/>
  <c r="T256" i="8"/>
  <c r="BG42" i="6"/>
  <c r="U256" i="8"/>
  <c r="BH42" i="6"/>
  <c r="V256" i="8"/>
  <c r="BI42" i="6"/>
  <c r="W256" i="8"/>
  <c r="BJ42" i="6"/>
  <c r="X256" i="8"/>
  <c r="BK42" i="6"/>
  <c r="Y256" i="8"/>
  <c r="BL42" i="6"/>
  <c r="Z256" i="8"/>
  <c r="BM42" i="6"/>
  <c r="AA256" i="8"/>
  <c r="BN42" i="6"/>
  <c r="AB256" i="8"/>
  <c r="BO42" i="6"/>
  <c r="AC256" i="8"/>
  <c r="BP42" i="6"/>
  <c r="AD256" i="8"/>
  <c r="BQ42" i="6"/>
  <c r="AE256" i="8"/>
  <c r="BR42" i="6"/>
  <c r="AF256" i="8"/>
  <c r="BS42" i="6"/>
  <c r="AG256" i="8"/>
  <c r="BT42" i="6"/>
  <c r="AH256" i="8"/>
  <c r="BU42" i="6"/>
  <c r="E257" i="8"/>
  <c r="AR43" i="6"/>
  <c r="F257" i="8"/>
  <c r="AS43" i="6"/>
  <c r="G257" i="8"/>
  <c r="AT43" i="6"/>
  <c r="H257" i="8"/>
  <c r="AU43" i="6"/>
  <c r="I257" i="8"/>
  <c r="AV43" i="6"/>
  <c r="J257" i="8"/>
  <c r="AW43" i="6"/>
  <c r="K257" i="8"/>
  <c r="AX43" i="6"/>
  <c r="L257" i="8"/>
  <c r="AY43" i="6"/>
  <c r="M257" i="8"/>
  <c r="AZ43" i="6"/>
  <c r="N257" i="8"/>
  <c r="BA43" i="6"/>
  <c r="O257" i="8"/>
  <c r="BB43" i="6"/>
  <c r="P257" i="8"/>
  <c r="BC43" i="6"/>
  <c r="Q257" i="8"/>
  <c r="BD43" i="6"/>
  <c r="R257" i="8"/>
  <c r="BE43" i="6"/>
  <c r="S257" i="8"/>
  <c r="BF43" i="6"/>
  <c r="T257" i="8"/>
  <c r="BG43" i="6"/>
  <c r="U257" i="8"/>
  <c r="BH43" i="6"/>
  <c r="V257" i="8"/>
  <c r="BI43" i="6"/>
  <c r="W257" i="8"/>
  <c r="BJ43" i="6"/>
  <c r="X257" i="8"/>
  <c r="BK43" i="6"/>
  <c r="Y257" i="8"/>
  <c r="BL43" i="6"/>
  <c r="Z257" i="8"/>
  <c r="BM43" i="6"/>
  <c r="AA257" i="8"/>
  <c r="BN43" i="6"/>
  <c r="AB257" i="8"/>
  <c r="BO43" i="6"/>
  <c r="AC257" i="8"/>
  <c r="BP43" i="6"/>
  <c r="AD257" i="8"/>
  <c r="BQ43" i="6"/>
  <c r="AE257" i="8"/>
  <c r="BR43" i="6"/>
  <c r="AF257" i="8"/>
  <c r="BS43" i="6"/>
  <c r="AG257" i="8"/>
  <c r="BT43" i="6"/>
  <c r="AH257" i="8"/>
  <c r="BU43" i="6"/>
  <c r="E258" i="8"/>
  <c r="AR44" i="6"/>
  <c r="F258" i="8"/>
  <c r="AS44" i="6"/>
  <c r="G258" i="8"/>
  <c r="AT44" i="6"/>
  <c r="H258" i="8"/>
  <c r="AU44" i="6"/>
  <c r="I258" i="8"/>
  <c r="AV44" i="6"/>
  <c r="J258" i="8"/>
  <c r="AW44" i="6"/>
  <c r="K258" i="8"/>
  <c r="AX44" i="6"/>
  <c r="L258" i="8"/>
  <c r="AY44" i="6"/>
  <c r="M258" i="8"/>
  <c r="AZ44" i="6"/>
  <c r="N258" i="8"/>
  <c r="BA44" i="6"/>
  <c r="O258" i="8"/>
  <c r="BB44" i="6"/>
  <c r="P258" i="8"/>
  <c r="BC44" i="6"/>
  <c r="Q258" i="8"/>
  <c r="BD44" i="6"/>
  <c r="R258" i="8"/>
  <c r="BE44" i="6"/>
  <c r="S258" i="8"/>
  <c r="BF44" i="6"/>
  <c r="T258" i="8"/>
  <c r="BG44" i="6"/>
  <c r="U258" i="8"/>
  <c r="BH44" i="6"/>
  <c r="V258" i="8"/>
  <c r="BI44" i="6"/>
  <c r="W258" i="8"/>
  <c r="BJ44" i="6"/>
  <c r="X258" i="8"/>
  <c r="BK44" i="6"/>
  <c r="Y258" i="8"/>
  <c r="BL44" i="6"/>
  <c r="Z258" i="8"/>
  <c r="BM44" i="6"/>
  <c r="AA258" i="8"/>
  <c r="BN44" i="6"/>
  <c r="AB258" i="8"/>
  <c r="BO44" i="6"/>
  <c r="AC258" i="8"/>
  <c r="BP44" i="6"/>
  <c r="AD258" i="8"/>
  <c r="BQ44" i="6"/>
  <c r="AE258" i="8"/>
  <c r="BR44" i="6"/>
  <c r="AF258" i="8"/>
  <c r="BS44" i="6"/>
  <c r="AG258" i="8"/>
  <c r="BT44" i="6"/>
  <c r="AH258" i="8"/>
  <c r="BU44" i="6"/>
  <c r="E259" i="8"/>
  <c r="AR45" i="6"/>
  <c r="F259" i="8"/>
  <c r="AS45" i="6"/>
  <c r="G259" i="8"/>
  <c r="AT45" i="6"/>
  <c r="H259" i="8"/>
  <c r="AU45" i="6"/>
  <c r="I259" i="8"/>
  <c r="AV45" i="6"/>
  <c r="J259" i="8"/>
  <c r="AW45" i="6"/>
  <c r="K259" i="8"/>
  <c r="AX45" i="6"/>
  <c r="L259" i="8"/>
  <c r="AY45" i="6"/>
  <c r="M259" i="8"/>
  <c r="AZ45" i="6"/>
  <c r="N259" i="8"/>
  <c r="BA45" i="6"/>
  <c r="O259" i="8"/>
  <c r="BB45" i="6"/>
  <c r="P259" i="8"/>
  <c r="BC45" i="6"/>
  <c r="Q259" i="8"/>
  <c r="BD45" i="6"/>
  <c r="R259" i="8"/>
  <c r="BE45" i="6"/>
  <c r="S259" i="8"/>
  <c r="BF45" i="6"/>
  <c r="T259" i="8"/>
  <c r="BG45" i="6"/>
  <c r="U259" i="8"/>
  <c r="BH45" i="6"/>
  <c r="V259" i="8"/>
  <c r="BI45" i="6"/>
  <c r="W259" i="8"/>
  <c r="BJ45" i="6"/>
  <c r="X259" i="8"/>
  <c r="BK45" i="6"/>
  <c r="Y259" i="8"/>
  <c r="BL45" i="6"/>
  <c r="Z259" i="8"/>
  <c r="BM45" i="6"/>
  <c r="AA259" i="8"/>
  <c r="BN45" i="6"/>
  <c r="AB259" i="8"/>
  <c r="BO45" i="6"/>
  <c r="AC259" i="8"/>
  <c r="BP45" i="6"/>
  <c r="AD259" i="8"/>
  <c r="BQ45" i="6"/>
  <c r="AE259" i="8"/>
  <c r="BR45" i="6"/>
  <c r="AF259" i="8"/>
  <c r="BS45" i="6"/>
  <c r="AG259" i="8"/>
  <c r="BT45" i="6"/>
  <c r="AH259" i="8"/>
  <c r="BU45" i="6"/>
  <c r="E260" i="8"/>
  <c r="F260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AD260" i="8"/>
  <c r="AE260" i="8"/>
  <c r="AF260" i="8"/>
  <c r="AG260" i="8"/>
  <c r="AH260" i="8"/>
  <c r="E261" i="8"/>
  <c r="F261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AD261" i="8"/>
  <c r="AE261" i="8"/>
  <c r="AF261" i="8"/>
  <c r="AG261" i="8"/>
  <c r="AH261" i="8"/>
  <c r="E262" i="8"/>
  <c r="F262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AD262" i="8"/>
  <c r="AE262" i="8"/>
  <c r="AF262" i="8"/>
  <c r="AG262" i="8"/>
  <c r="AH262" i="8"/>
  <c r="E263" i="8"/>
  <c r="F263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AD263" i="8"/>
  <c r="AE263" i="8"/>
  <c r="AF263" i="8"/>
  <c r="AG263" i="8"/>
  <c r="AH263" i="8"/>
  <c r="E264" i="8"/>
  <c r="F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AD264" i="8"/>
  <c r="AE264" i="8"/>
  <c r="AF264" i="8"/>
  <c r="AG264" i="8"/>
  <c r="AH264" i="8"/>
  <c r="E265" i="8"/>
  <c r="F265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AD265" i="8"/>
  <c r="AE265" i="8"/>
  <c r="AF265" i="8"/>
  <c r="AG265" i="8"/>
  <c r="AH265" i="8"/>
  <c r="E266" i="8"/>
  <c r="F266" i="8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AD266" i="8"/>
  <c r="AE266" i="8"/>
  <c r="AF266" i="8"/>
  <c r="AG266" i="8"/>
  <c r="AH266" i="8"/>
  <c r="E267" i="8"/>
  <c r="F267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AD267" i="8"/>
  <c r="AE267" i="8"/>
  <c r="AF267" i="8"/>
  <c r="AG267" i="8"/>
  <c r="AH267" i="8"/>
  <c r="E268" i="8"/>
  <c r="F268" i="8"/>
  <c r="G268" i="8"/>
  <c r="H268" i="8"/>
  <c r="I268" i="8"/>
  <c r="J268" i="8"/>
  <c r="K268" i="8"/>
  <c r="L268" i="8"/>
  <c r="M268" i="8"/>
  <c r="N268" i="8"/>
  <c r="O268" i="8"/>
  <c r="P268" i="8"/>
  <c r="Q268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AD268" i="8"/>
  <c r="AE268" i="8"/>
  <c r="AF268" i="8"/>
  <c r="AG268" i="8"/>
  <c r="AH268" i="8"/>
  <c r="E269" i="8"/>
  <c r="F269" i="8"/>
  <c r="G269" i="8"/>
  <c r="H269" i="8"/>
  <c r="I269" i="8"/>
  <c r="J269" i="8"/>
  <c r="K269" i="8"/>
  <c r="L269" i="8"/>
  <c r="M269" i="8"/>
  <c r="N269" i="8"/>
  <c r="O269" i="8"/>
  <c r="P269" i="8"/>
  <c r="Q269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AD269" i="8"/>
  <c r="AE269" i="8"/>
  <c r="AF269" i="8"/>
  <c r="AG269" i="8"/>
  <c r="AH269" i="8"/>
  <c r="E270" i="8"/>
  <c r="F270" i="8"/>
  <c r="G270" i="8"/>
  <c r="H270" i="8"/>
  <c r="I270" i="8"/>
  <c r="J270" i="8"/>
  <c r="K270" i="8"/>
  <c r="L270" i="8"/>
  <c r="M270" i="8"/>
  <c r="N270" i="8"/>
  <c r="O270" i="8"/>
  <c r="P270" i="8"/>
  <c r="Q270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AD270" i="8"/>
  <c r="AE270" i="8"/>
  <c r="AF270" i="8"/>
  <c r="AG270" i="8"/>
  <c r="AH270" i="8"/>
  <c r="E271" i="8"/>
  <c r="F271" i="8"/>
  <c r="G271" i="8"/>
  <c r="H271" i="8"/>
  <c r="I271" i="8"/>
  <c r="J271" i="8"/>
  <c r="K271" i="8"/>
  <c r="L271" i="8"/>
  <c r="M271" i="8"/>
  <c r="N271" i="8"/>
  <c r="O271" i="8"/>
  <c r="P271" i="8"/>
  <c r="Q271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AD271" i="8"/>
  <c r="AE271" i="8"/>
  <c r="AF271" i="8"/>
  <c r="AG271" i="8"/>
  <c r="AH271" i="8"/>
  <c r="E272" i="8"/>
  <c r="F272" i="8"/>
  <c r="G272" i="8"/>
  <c r="H272" i="8"/>
  <c r="I272" i="8"/>
  <c r="J272" i="8"/>
  <c r="K272" i="8"/>
  <c r="L272" i="8"/>
  <c r="M272" i="8"/>
  <c r="N272" i="8"/>
  <c r="O272" i="8"/>
  <c r="P272" i="8"/>
  <c r="Q272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AD272" i="8"/>
  <c r="AE272" i="8"/>
  <c r="AF272" i="8"/>
  <c r="AG272" i="8"/>
  <c r="AH272" i="8"/>
  <c r="E273" i="8"/>
  <c r="F273" i="8"/>
  <c r="G273" i="8"/>
  <c r="H273" i="8"/>
  <c r="I273" i="8"/>
  <c r="J273" i="8"/>
  <c r="K273" i="8"/>
  <c r="L273" i="8"/>
  <c r="M273" i="8"/>
  <c r="N273" i="8"/>
  <c r="O273" i="8"/>
  <c r="P273" i="8"/>
  <c r="Q273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AD273" i="8"/>
  <c r="AE273" i="8"/>
  <c r="AF273" i="8"/>
  <c r="AG273" i="8"/>
  <c r="AH273" i="8"/>
  <c r="E274" i="8"/>
  <c r="F274" i="8"/>
  <c r="G274" i="8"/>
  <c r="H274" i="8"/>
  <c r="I274" i="8"/>
  <c r="J274" i="8"/>
  <c r="K274" i="8"/>
  <c r="L274" i="8"/>
  <c r="M274" i="8"/>
  <c r="N274" i="8"/>
  <c r="O274" i="8"/>
  <c r="P274" i="8"/>
  <c r="Q274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AD274" i="8"/>
  <c r="AE274" i="8"/>
  <c r="AF274" i="8"/>
  <c r="AG274" i="8"/>
  <c r="AH274" i="8"/>
  <c r="E275" i="8"/>
  <c r="F275" i="8"/>
  <c r="G275" i="8"/>
  <c r="H275" i="8"/>
  <c r="I275" i="8"/>
  <c r="J275" i="8"/>
  <c r="K275" i="8"/>
  <c r="L275" i="8"/>
  <c r="M275" i="8"/>
  <c r="N275" i="8"/>
  <c r="O275" i="8"/>
  <c r="P275" i="8"/>
  <c r="Q275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AD275" i="8"/>
  <c r="AE275" i="8"/>
  <c r="AF275" i="8"/>
  <c r="AG275" i="8"/>
  <c r="AH275" i="8"/>
  <c r="E276" i="8"/>
  <c r="F276" i="8"/>
  <c r="G276" i="8"/>
  <c r="H276" i="8"/>
  <c r="I276" i="8"/>
  <c r="J276" i="8"/>
  <c r="K276" i="8"/>
  <c r="L276" i="8"/>
  <c r="M276" i="8"/>
  <c r="N276" i="8"/>
  <c r="O276" i="8"/>
  <c r="P276" i="8"/>
  <c r="Q276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AD276" i="8"/>
  <c r="AE276" i="8"/>
  <c r="AF276" i="8"/>
  <c r="AG276" i="8"/>
  <c r="AH276" i="8"/>
  <c r="E277" i="8"/>
  <c r="F277" i="8"/>
  <c r="G277" i="8"/>
  <c r="H277" i="8"/>
  <c r="I277" i="8"/>
  <c r="J277" i="8"/>
  <c r="K277" i="8"/>
  <c r="L277" i="8"/>
  <c r="M277" i="8"/>
  <c r="N277" i="8"/>
  <c r="O277" i="8"/>
  <c r="P277" i="8"/>
  <c r="Q277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AD277" i="8"/>
  <c r="AE277" i="8"/>
  <c r="AF277" i="8"/>
  <c r="AG277" i="8"/>
  <c r="AH277" i="8"/>
  <c r="E278" i="8"/>
  <c r="F278" i="8"/>
  <c r="G278" i="8"/>
  <c r="H278" i="8"/>
  <c r="I278" i="8"/>
  <c r="J278" i="8"/>
  <c r="K278" i="8"/>
  <c r="L278" i="8"/>
  <c r="M278" i="8"/>
  <c r="N278" i="8"/>
  <c r="O278" i="8"/>
  <c r="P278" i="8"/>
  <c r="Q278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AD278" i="8"/>
  <c r="AE278" i="8"/>
  <c r="AF278" i="8"/>
  <c r="AG278" i="8"/>
  <c r="AH278" i="8"/>
  <c r="E279" i="8"/>
  <c r="F279" i="8"/>
  <c r="G279" i="8"/>
  <c r="H279" i="8"/>
  <c r="I279" i="8"/>
  <c r="J279" i="8"/>
  <c r="K279" i="8"/>
  <c r="L279" i="8"/>
  <c r="M279" i="8"/>
  <c r="N279" i="8"/>
  <c r="O279" i="8"/>
  <c r="P279" i="8"/>
  <c r="Q279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AD279" i="8"/>
  <c r="AE279" i="8"/>
  <c r="AF279" i="8"/>
  <c r="AG279" i="8"/>
  <c r="AH279" i="8"/>
  <c r="E280" i="8"/>
  <c r="F280" i="8"/>
  <c r="G280" i="8"/>
  <c r="H280" i="8"/>
  <c r="I280" i="8"/>
  <c r="J280" i="8"/>
  <c r="K280" i="8"/>
  <c r="L280" i="8"/>
  <c r="M280" i="8"/>
  <c r="N280" i="8"/>
  <c r="O280" i="8"/>
  <c r="P280" i="8"/>
  <c r="Q280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AD280" i="8"/>
  <c r="AE280" i="8"/>
  <c r="AF280" i="8"/>
  <c r="AG280" i="8"/>
  <c r="AH280" i="8"/>
  <c r="E281" i="8"/>
  <c r="F281" i="8"/>
  <c r="G281" i="8"/>
  <c r="H281" i="8"/>
  <c r="I281" i="8"/>
  <c r="J281" i="8"/>
  <c r="K281" i="8"/>
  <c r="L281" i="8"/>
  <c r="M281" i="8"/>
  <c r="N281" i="8"/>
  <c r="O281" i="8"/>
  <c r="P281" i="8"/>
  <c r="Q281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AD281" i="8"/>
  <c r="AE281" i="8"/>
  <c r="AF281" i="8"/>
  <c r="AG281" i="8"/>
  <c r="AH281" i="8"/>
  <c r="E282" i="8"/>
  <c r="F282" i="8"/>
  <c r="G282" i="8"/>
  <c r="H282" i="8"/>
  <c r="I282" i="8"/>
  <c r="J282" i="8"/>
  <c r="K282" i="8"/>
  <c r="L282" i="8"/>
  <c r="M282" i="8"/>
  <c r="N282" i="8"/>
  <c r="O282" i="8"/>
  <c r="P282" i="8"/>
  <c r="Q282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AD282" i="8"/>
  <c r="AE282" i="8"/>
  <c r="AF282" i="8"/>
  <c r="AG282" i="8"/>
  <c r="AH282" i="8"/>
  <c r="E283" i="8"/>
  <c r="F283" i="8"/>
  <c r="G283" i="8"/>
  <c r="H283" i="8"/>
  <c r="I283" i="8"/>
  <c r="J283" i="8"/>
  <c r="K283" i="8"/>
  <c r="L283" i="8"/>
  <c r="M283" i="8"/>
  <c r="N283" i="8"/>
  <c r="O283" i="8"/>
  <c r="P283" i="8"/>
  <c r="Q283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AD283" i="8"/>
  <c r="AE283" i="8"/>
  <c r="AF283" i="8"/>
  <c r="AG283" i="8"/>
  <c r="AH283" i="8"/>
  <c r="E284" i="8"/>
  <c r="F284" i="8"/>
  <c r="G284" i="8"/>
  <c r="H284" i="8"/>
  <c r="I284" i="8"/>
  <c r="J284" i="8"/>
  <c r="K284" i="8"/>
  <c r="L284" i="8"/>
  <c r="M284" i="8"/>
  <c r="N284" i="8"/>
  <c r="O284" i="8"/>
  <c r="P284" i="8"/>
  <c r="Q284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AD284" i="8"/>
  <c r="AE284" i="8"/>
  <c r="AF284" i="8"/>
  <c r="AG284" i="8"/>
  <c r="AH284" i="8"/>
  <c r="E285" i="8"/>
  <c r="F285" i="8"/>
  <c r="G285" i="8"/>
  <c r="H285" i="8"/>
  <c r="I285" i="8"/>
  <c r="J285" i="8"/>
  <c r="K285" i="8"/>
  <c r="L285" i="8"/>
  <c r="M285" i="8"/>
  <c r="N285" i="8"/>
  <c r="O285" i="8"/>
  <c r="P285" i="8"/>
  <c r="Q285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AD285" i="8"/>
  <c r="AE285" i="8"/>
  <c r="AF285" i="8"/>
  <c r="AG285" i="8"/>
  <c r="AH285" i="8"/>
  <c r="E286" i="8"/>
  <c r="F286" i="8"/>
  <c r="G286" i="8"/>
  <c r="H286" i="8"/>
  <c r="I286" i="8"/>
  <c r="J286" i="8"/>
  <c r="K286" i="8"/>
  <c r="L286" i="8"/>
  <c r="M286" i="8"/>
  <c r="N286" i="8"/>
  <c r="O286" i="8"/>
  <c r="P286" i="8"/>
  <c r="Q286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AD286" i="8"/>
  <c r="AE286" i="8"/>
  <c r="AF286" i="8"/>
  <c r="AG286" i="8"/>
  <c r="AH286" i="8"/>
  <c r="E287" i="8"/>
  <c r="F287" i="8"/>
  <c r="G287" i="8"/>
  <c r="H287" i="8"/>
  <c r="I287" i="8"/>
  <c r="J287" i="8"/>
  <c r="K287" i="8"/>
  <c r="L287" i="8"/>
  <c r="M287" i="8"/>
  <c r="N287" i="8"/>
  <c r="O287" i="8"/>
  <c r="P287" i="8"/>
  <c r="Q287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AD287" i="8"/>
  <c r="AE287" i="8"/>
  <c r="AF287" i="8"/>
  <c r="AG287" i="8"/>
  <c r="AH287" i="8"/>
  <c r="E288" i="8"/>
  <c r="F288" i="8"/>
  <c r="G288" i="8"/>
  <c r="H288" i="8"/>
  <c r="I288" i="8"/>
  <c r="J288" i="8"/>
  <c r="K288" i="8"/>
  <c r="L288" i="8"/>
  <c r="M288" i="8"/>
  <c r="N288" i="8"/>
  <c r="O288" i="8"/>
  <c r="P288" i="8"/>
  <c r="Q288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AD288" i="8"/>
  <c r="AE288" i="8"/>
  <c r="AF288" i="8"/>
  <c r="AG288" i="8"/>
  <c r="AH288" i="8"/>
  <c r="E289" i="8"/>
  <c r="F289" i="8"/>
  <c r="G289" i="8"/>
  <c r="H289" i="8"/>
  <c r="I289" i="8"/>
  <c r="J289" i="8"/>
  <c r="K289" i="8"/>
  <c r="L289" i="8"/>
  <c r="M289" i="8"/>
  <c r="N289" i="8"/>
  <c r="O289" i="8"/>
  <c r="P289" i="8"/>
  <c r="Q289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AD289" i="8"/>
  <c r="AE289" i="8"/>
  <c r="AF289" i="8"/>
  <c r="AG289" i="8"/>
  <c r="AH289" i="8"/>
  <c r="E290" i="8"/>
  <c r="F290" i="8"/>
  <c r="G290" i="8"/>
  <c r="H290" i="8"/>
  <c r="I290" i="8"/>
  <c r="J290" i="8"/>
  <c r="K290" i="8"/>
  <c r="L290" i="8"/>
  <c r="M290" i="8"/>
  <c r="N290" i="8"/>
  <c r="O290" i="8"/>
  <c r="P290" i="8"/>
  <c r="Q290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AD290" i="8"/>
  <c r="AE290" i="8"/>
  <c r="AF290" i="8"/>
  <c r="AG290" i="8"/>
  <c r="AH290" i="8"/>
  <c r="E291" i="8"/>
  <c r="F291" i="8"/>
  <c r="G291" i="8"/>
  <c r="H291" i="8"/>
  <c r="I291" i="8"/>
  <c r="J291" i="8"/>
  <c r="K291" i="8"/>
  <c r="L291" i="8"/>
  <c r="M291" i="8"/>
  <c r="N291" i="8"/>
  <c r="O291" i="8"/>
  <c r="P291" i="8"/>
  <c r="Q291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AD291" i="8"/>
  <c r="AE291" i="8"/>
  <c r="AF291" i="8"/>
  <c r="AG291" i="8"/>
  <c r="AH291" i="8"/>
  <c r="E292" i="8"/>
  <c r="F292" i="8"/>
  <c r="G292" i="8"/>
  <c r="H292" i="8"/>
  <c r="I292" i="8"/>
  <c r="J292" i="8"/>
  <c r="K292" i="8"/>
  <c r="L292" i="8"/>
  <c r="M292" i="8"/>
  <c r="N292" i="8"/>
  <c r="O292" i="8"/>
  <c r="P292" i="8"/>
  <c r="Q292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AD292" i="8"/>
  <c r="AE292" i="8"/>
  <c r="AF292" i="8"/>
  <c r="AG292" i="8"/>
  <c r="AH292" i="8"/>
  <c r="E293" i="8"/>
  <c r="F293" i="8"/>
  <c r="G293" i="8"/>
  <c r="H293" i="8"/>
  <c r="I293" i="8"/>
  <c r="J293" i="8"/>
  <c r="K293" i="8"/>
  <c r="L293" i="8"/>
  <c r="M293" i="8"/>
  <c r="N293" i="8"/>
  <c r="O293" i="8"/>
  <c r="P293" i="8"/>
  <c r="Q293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AD293" i="8"/>
  <c r="AE293" i="8"/>
  <c r="AF293" i="8"/>
  <c r="AG293" i="8"/>
  <c r="AH293" i="8"/>
  <c r="E294" i="8"/>
  <c r="F294" i="8"/>
  <c r="G294" i="8"/>
  <c r="H294" i="8"/>
  <c r="I294" i="8"/>
  <c r="J294" i="8"/>
  <c r="K294" i="8"/>
  <c r="L294" i="8"/>
  <c r="M294" i="8"/>
  <c r="N294" i="8"/>
  <c r="O294" i="8"/>
  <c r="P294" i="8"/>
  <c r="Q294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AD294" i="8"/>
  <c r="AE294" i="8"/>
  <c r="AF294" i="8"/>
  <c r="AG294" i="8"/>
  <c r="AH294" i="8"/>
  <c r="E295" i="8"/>
  <c r="F295" i="8"/>
  <c r="G295" i="8"/>
  <c r="H295" i="8"/>
  <c r="I295" i="8"/>
  <c r="J295" i="8"/>
  <c r="K295" i="8"/>
  <c r="L295" i="8"/>
  <c r="M295" i="8"/>
  <c r="N295" i="8"/>
  <c r="O295" i="8"/>
  <c r="P295" i="8"/>
  <c r="Q295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AD295" i="8"/>
  <c r="AE295" i="8"/>
  <c r="AF295" i="8"/>
  <c r="AG295" i="8"/>
  <c r="AH295" i="8"/>
  <c r="E296" i="8"/>
  <c r="F296" i="8"/>
  <c r="G296" i="8"/>
  <c r="H296" i="8"/>
  <c r="I296" i="8"/>
  <c r="J296" i="8"/>
  <c r="K296" i="8"/>
  <c r="L296" i="8"/>
  <c r="M296" i="8"/>
  <c r="N296" i="8"/>
  <c r="O296" i="8"/>
  <c r="P296" i="8"/>
  <c r="Q296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AD296" i="8"/>
  <c r="AE296" i="8"/>
  <c r="AF296" i="8"/>
  <c r="AG296" i="8"/>
  <c r="AH296" i="8"/>
  <c r="E297" i="8"/>
  <c r="F297" i="8"/>
  <c r="G297" i="8"/>
  <c r="H297" i="8"/>
  <c r="I297" i="8"/>
  <c r="J297" i="8"/>
  <c r="K297" i="8"/>
  <c r="L297" i="8"/>
  <c r="M297" i="8"/>
  <c r="N297" i="8"/>
  <c r="O297" i="8"/>
  <c r="P297" i="8"/>
  <c r="Q297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AD297" i="8"/>
  <c r="AE297" i="8"/>
  <c r="AF297" i="8"/>
  <c r="AG297" i="8"/>
  <c r="AH297" i="8"/>
  <c r="E298" i="8"/>
  <c r="F298" i="8"/>
  <c r="G298" i="8"/>
  <c r="H298" i="8"/>
  <c r="I298" i="8"/>
  <c r="J298" i="8"/>
  <c r="K298" i="8"/>
  <c r="L298" i="8"/>
  <c r="M298" i="8"/>
  <c r="N298" i="8"/>
  <c r="O298" i="8"/>
  <c r="P298" i="8"/>
  <c r="Q298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AD298" i="8"/>
  <c r="AE298" i="8"/>
  <c r="AF298" i="8"/>
  <c r="AG298" i="8"/>
  <c r="AH298" i="8"/>
  <c r="E299" i="8"/>
  <c r="F299" i="8"/>
  <c r="G299" i="8"/>
  <c r="H299" i="8"/>
  <c r="I299" i="8"/>
  <c r="J299" i="8"/>
  <c r="K299" i="8"/>
  <c r="L299" i="8"/>
  <c r="M299" i="8"/>
  <c r="N299" i="8"/>
  <c r="O299" i="8"/>
  <c r="P299" i="8"/>
  <c r="Q299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AD299" i="8"/>
  <c r="AE299" i="8"/>
  <c r="AF299" i="8"/>
  <c r="AG299" i="8"/>
  <c r="AH299" i="8"/>
  <c r="E300" i="8"/>
  <c r="F300" i="8"/>
  <c r="G300" i="8"/>
  <c r="H300" i="8"/>
  <c r="I300" i="8"/>
  <c r="J300" i="8"/>
  <c r="K300" i="8"/>
  <c r="L300" i="8"/>
  <c r="M300" i="8"/>
  <c r="N300" i="8"/>
  <c r="O300" i="8"/>
  <c r="P300" i="8"/>
  <c r="Q300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AD300" i="8"/>
  <c r="AE300" i="8"/>
  <c r="AF300" i="8"/>
  <c r="AG300" i="8"/>
  <c r="AH300" i="8"/>
  <c r="E301" i="8"/>
  <c r="F301" i="8"/>
  <c r="G301" i="8"/>
  <c r="H301" i="8"/>
  <c r="I301" i="8"/>
  <c r="J301" i="8"/>
  <c r="K301" i="8"/>
  <c r="L301" i="8"/>
  <c r="M301" i="8"/>
  <c r="N301" i="8"/>
  <c r="O301" i="8"/>
  <c r="P301" i="8"/>
  <c r="Q301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AD301" i="8"/>
  <c r="AE301" i="8"/>
  <c r="AF301" i="8"/>
  <c r="AG301" i="8"/>
  <c r="AH301" i="8"/>
  <c r="E302" i="8"/>
  <c r="F302" i="8"/>
  <c r="G302" i="8"/>
  <c r="H302" i="8"/>
  <c r="I302" i="8"/>
  <c r="J302" i="8"/>
  <c r="K302" i="8"/>
  <c r="L302" i="8"/>
  <c r="M302" i="8"/>
  <c r="N302" i="8"/>
  <c r="O302" i="8"/>
  <c r="P302" i="8"/>
  <c r="Q302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AD302" i="8"/>
  <c r="AE302" i="8"/>
  <c r="AF302" i="8"/>
  <c r="AG302" i="8"/>
  <c r="AH302" i="8"/>
  <c r="E303" i="8"/>
  <c r="F303" i="8"/>
  <c r="G303" i="8"/>
  <c r="H303" i="8"/>
  <c r="I303" i="8"/>
  <c r="J303" i="8"/>
  <c r="K303" i="8"/>
  <c r="L303" i="8"/>
  <c r="M303" i="8"/>
  <c r="N303" i="8"/>
  <c r="O303" i="8"/>
  <c r="P303" i="8"/>
  <c r="Q303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AD303" i="8"/>
  <c r="AE303" i="8"/>
  <c r="AF303" i="8"/>
  <c r="AG303" i="8"/>
  <c r="AH303" i="8"/>
  <c r="E304" i="8"/>
  <c r="F304" i="8"/>
  <c r="G304" i="8"/>
  <c r="H304" i="8"/>
  <c r="I304" i="8"/>
  <c r="J304" i="8"/>
  <c r="K304" i="8"/>
  <c r="L304" i="8"/>
  <c r="M304" i="8"/>
  <c r="N304" i="8"/>
  <c r="O304" i="8"/>
  <c r="P304" i="8"/>
  <c r="Q304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AD304" i="8"/>
  <c r="AE304" i="8"/>
  <c r="AF304" i="8"/>
  <c r="AG304" i="8"/>
  <c r="AH304" i="8"/>
  <c r="E305" i="8"/>
  <c r="F305" i="8"/>
  <c r="G305" i="8"/>
  <c r="H305" i="8"/>
  <c r="I305" i="8"/>
  <c r="J305" i="8"/>
  <c r="K305" i="8"/>
  <c r="L305" i="8"/>
  <c r="M305" i="8"/>
  <c r="N305" i="8"/>
  <c r="O305" i="8"/>
  <c r="P305" i="8"/>
  <c r="Q305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AD305" i="8"/>
  <c r="AE305" i="8"/>
  <c r="AF305" i="8"/>
  <c r="AG305" i="8"/>
  <c r="AH305" i="8"/>
  <c r="E306" i="8"/>
  <c r="F306" i="8"/>
  <c r="G306" i="8"/>
  <c r="H306" i="8"/>
  <c r="I306" i="8"/>
  <c r="J306" i="8"/>
  <c r="K306" i="8"/>
  <c r="L306" i="8"/>
  <c r="M306" i="8"/>
  <c r="N306" i="8"/>
  <c r="O306" i="8"/>
  <c r="P306" i="8"/>
  <c r="Q306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AD306" i="8"/>
  <c r="AE306" i="8"/>
  <c r="AF306" i="8"/>
  <c r="AG306" i="8"/>
  <c r="AH306" i="8"/>
  <c r="E307" i="8"/>
  <c r="F307" i="8"/>
  <c r="G307" i="8"/>
  <c r="H307" i="8"/>
  <c r="I307" i="8"/>
  <c r="J307" i="8"/>
  <c r="K307" i="8"/>
  <c r="L307" i="8"/>
  <c r="M307" i="8"/>
  <c r="N307" i="8"/>
  <c r="O307" i="8"/>
  <c r="P307" i="8"/>
  <c r="Q307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AD307" i="8"/>
  <c r="AE307" i="8"/>
  <c r="AF307" i="8"/>
  <c r="AG307" i="8"/>
  <c r="AH307" i="8"/>
  <c r="E308" i="8"/>
  <c r="F308" i="8"/>
  <c r="G308" i="8"/>
  <c r="H308" i="8"/>
  <c r="I308" i="8"/>
  <c r="J308" i="8"/>
  <c r="K308" i="8"/>
  <c r="L308" i="8"/>
  <c r="M308" i="8"/>
  <c r="N308" i="8"/>
  <c r="O308" i="8"/>
  <c r="P308" i="8"/>
  <c r="Q308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AD308" i="8"/>
  <c r="AE308" i="8"/>
  <c r="AF308" i="8"/>
  <c r="AG308" i="8"/>
  <c r="AH308" i="8"/>
  <c r="E309" i="8"/>
  <c r="F309" i="8"/>
  <c r="G309" i="8"/>
  <c r="H309" i="8"/>
  <c r="I309" i="8"/>
  <c r="J309" i="8"/>
  <c r="K309" i="8"/>
  <c r="L309" i="8"/>
  <c r="M309" i="8"/>
  <c r="N309" i="8"/>
  <c r="O309" i="8"/>
  <c r="P309" i="8"/>
  <c r="Q309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AD309" i="8"/>
  <c r="AE309" i="8"/>
  <c r="AF309" i="8"/>
  <c r="AG309" i="8"/>
  <c r="AH309" i="8"/>
  <c r="E310" i="8"/>
  <c r="F310" i="8"/>
  <c r="G310" i="8"/>
  <c r="H310" i="8"/>
  <c r="I310" i="8"/>
  <c r="J310" i="8"/>
  <c r="K310" i="8"/>
  <c r="L310" i="8"/>
  <c r="M310" i="8"/>
  <c r="N310" i="8"/>
  <c r="O310" i="8"/>
  <c r="P310" i="8"/>
  <c r="Q310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AD310" i="8"/>
  <c r="AE310" i="8"/>
  <c r="AF310" i="8"/>
  <c r="AG310" i="8"/>
  <c r="AH310" i="8"/>
  <c r="E311" i="8"/>
  <c r="F311" i="8"/>
  <c r="G311" i="8"/>
  <c r="H311" i="8"/>
  <c r="I311" i="8"/>
  <c r="J311" i="8"/>
  <c r="K311" i="8"/>
  <c r="L311" i="8"/>
  <c r="M311" i="8"/>
  <c r="N311" i="8"/>
  <c r="O311" i="8"/>
  <c r="P311" i="8"/>
  <c r="Q311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AD311" i="8"/>
  <c r="AE311" i="8"/>
  <c r="AF311" i="8"/>
  <c r="AG311" i="8"/>
  <c r="AH311" i="8"/>
  <c r="E312" i="8"/>
  <c r="F312" i="8"/>
  <c r="G312" i="8"/>
  <c r="H312" i="8"/>
  <c r="I312" i="8"/>
  <c r="J312" i="8"/>
  <c r="K312" i="8"/>
  <c r="L312" i="8"/>
  <c r="M312" i="8"/>
  <c r="N312" i="8"/>
  <c r="O312" i="8"/>
  <c r="P312" i="8"/>
  <c r="Q312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AD312" i="8"/>
  <c r="AE312" i="8"/>
  <c r="AF312" i="8"/>
  <c r="AG312" i="8"/>
  <c r="AH312" i="8"/>
  <c r="E313" i="8"/>
  <c r="F313" i="8"/>
  <c r="G313" i="8"/>
  <c r="H313" i="8"/>
  <c r="I313" i="8"/>
  <c r="J313" i="8"/>
  <c r="K313" i="8"/>
  <c r="L313" i="8"/>
  <c r="M313" i="8"/>
  <c r="N313" i="8"/>
  <c r="O313" i="8"/>
  <c r="P313" i="8"/>
  <c r="Q313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AD313" i="8"/>
  <c r="AE313" i="8"/>
  <c r="AF313" i="8"/>
  <c r="AG313" i="8"/>
  <c r="AH313" i="8"/>
  <c r="E314" i="8"/>
  <c r="F314" i="8"/>
  <c r="G314" i="8"/>
  <c r="H314" i="8"/>
  <c r="I314" i="8"/>
  <c r="J314" i="8"/>
  <c r="K314" i="8"/>
  <c r="L314" i="8"/>
  <c r="M314" i="8"/>
  <c r="N314" i="8"/>
  <c r="O314" i="8"/>
  <c r="P314" i="8"/>
  <c r="Q314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AD314" i="8"/>
  <c r="AE314" i="8"/>
  <c r="AF314" i="8"/>
  <c r="AG314" i="8"/>
  <c r="AH314" i="8"/>
  <c r="E315" i="8"/>
  <c r="F315" i="8"/>
  <c r="G315" i="8"/>
  <c r="H315" i="8"/>
  <c r="I315" i="8"/>
  <c r="J315" i="8"/>
  <c r="K315" i="8"/>
  <c r="L315" i="8"/>
  <c r="M315" i="8"/>
  <c r="N315" i="8"/>
  <c r="O315" i="8"/>
  <c r="P315" i="8"/>
  <c r="Q315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AD315" i="8"/>
  <c r="AE315" i="8"/>
  <c r="AF315" i="8"/>
  <c r="AG315" i="8"/>
  <c r="AH315" i="8"/>
  <c r="E316" i="8"/>
  <c r="F316" i="8"/>
  <c r="G316" i="8"/>
  <c r="H316" i="8"/>
  <c r="I316" i="8"/>
  <c r="J316" i="8"/>
  <c r="K316" i="8"/>
  <c r="L316" i="8"/>
  <c r="M316" i="8"/>
  <c r="N316" i="8"/>
  <c r="O316" i="8"/>
  <c r="P316" i="8"/>
  <c r="Q316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AD316" i="8"/>
  <c r="AE316" i="8"/>
  <c r="AF316" i="8"/>
  <c r="AG316" i="8"/>
  <c r="AH316" i="8"/>
  <c r="E317" i="8"/>
  <c r="F317" i="8"/>
  <c r="G317" i="8"/>
  <c r="H317" i="8"/>
  <c r="I317" i="8"/>
  <c r="J317" i="8"/>
  <c r="K317" i="8"/>
  <c r="L317" i="8"/>
  <c r="M317" i="8"/>
  <c r="N317" i="8"/>
  <c r="O317" i="8"/>
  <c r="P317" i="8"/>
  <c r="Q317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AD317" i="8"/>
  <c r="AE317" i="8"/>
  <c r="AF317" i="8"/>
  <c r="AG317" i="8"/>
  <c r="AH317" i="8"/>
  <c r="E318" i="8"/>
  <c r="F318" i="8"/>
  <c r="G318" i="8"/>
  <c r="H318" i="8"/>
  <c r="I318" i="8"/>
  <c r="J318" i="8"/>
  <c r="K318" i="8"/>
  <c r="L318" i="8"/>
  <c r="M318" i="8"/>
  <c r="N318" i="8"/>
  <c r="O318" i="8"/>
  <c r="P318" i="8"/>
  <c r="Q318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AD318" i="8"/>
  <c r="AE318" i="8"/>
  <c r="AF318" i="8"/>
  <c r="AG318" i="8"/>
  <c r="AH318" i="8"/>
  <c r="E319" i="8"/>
  <c r="F319" i="8"/>
  <c r="AS92" i="6"/>
  <c r="G319" i="8"/>
  <c r="AT92" i="6"/>
  <c r="H319" i="8"/>
  <c r="AU92" i="6"/>
  <c r="I319" i="8"/>
  <c r="AV92" i="6"/>
  <c r="J319" i="8"/>
  <c r="AW92" i="6"/>
  <c r="K319" i="8"/>
  <c r="AX92" i="6"/>
  <c r="L319" i="8"/>
  <c r="AY92" i="6"/>
  <c r="M319" i="8"/>
  <c r="N319" i="8"/>
  <c r="BA92" i="6"/>
  <c r="O319" i="8"/>
  <c r="BB92" i="6"/>
  <c r="P319" i="8"/>
  <c r="BC92" i="6"/>
  <c r="Q319" i="8"/>
  <c r="BD92" i="6"/>
  <c r="R319" i="8"/>
  <c r="BE92" i="6"/>
  <c r="S319" i="8"/>
  <c r="BF92" i="6"/>
  <c r="T319" i="8"/>
  <c r="BG92" i="6"/>
  <c r="U319" i="8"/>
  <c r="V319" i="8"/>
  <c r="BI92" i="6"/>
  <c r="W319" i="8"/>
  <c r="BJ92" i="6"/>
  <c r="X319" i="8"/>
  <c r="BK92" i="6"/>
  <c r="Y319" i="8"/>
  <c r="BL92" i="6"/>
  <c r="Z319" i="8"/>
  <c r="BM92" i="6"/>
  <c r="AA319" i="8"/>
  <c r="BN92" i="6"/>
  <c r="AB319" i="8"/>
  <c r="BO92" i="6"/>
  <c r="AC319" i="8"/>
  <c r="AD319" i="8"/>
  <c r="BQ92" i="6"/>
  <c r="AE319" i="8"/>
  <c r="BR92" i="6"/>
  <c r="AF319" i="8"/>
  <c r="BS92" i="6"/>
  <c r="AG319" i="8"/>
  <c r="BT92" i="6"/>
  <c r="AH319" i="8"/>
  <c r="BU92" i="6"/>
  <c r="E320" i="8"/>
  <c r="F320" i="8"/>
  <c r="G320" i="8"/>
  <c r="H320" i="8"/>
  <c r="I320" i="8"/>
  <c r="J320" i="8"/>
  <c r="K320" i="8"/>
  <c r="L320" i="8"/>
  <c r="M320" i="8"/>
  <c r="N320" i="8"/>
  <c r="O320" i="8"/>
  <c r="P320" i="8"/>
  <c r="Q320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AD320" i="8"/>
  <c r="AE320" i="8"/>
  <c r="AF320" i="8"/>
  <c r="AG320" i="8"/>
  <c r="AH320" i="8"/>
  <c r="E321" i="8"/>
  <c r="F321" i="8"/>
  <c r="G321" i="8"/>
  <c r="H321" i="8"/>
  <c r="I321" i="8"/>
  <c r="J321" i="8"/>
  <c r="K321" i="8"/>
  <c r="L321" i="8"/>
  <c r="M321" i="8"/>
  <c r="N321" i="8"/>
  <c r="O321" i="8"/>
  <c r="P321" i="8"/>
  <c r="Q321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AD321" i="8"/>
  <c r="AE321" i="8"/>
  <c r="AF321" i="8"/>
  <c r="AG321" i="8"/>
  <c r="AH321" i="8"/>
  <c r="E322" i="8"/>
  <c r="F322" i="8"/>
  <c r="G322" i="8"/>
  <c r="H322" i="8"/>
  <c r="I322" i="8"/>
  <c r="J322" i="8"/>
  <c r="K322" i="8"/>
  <c r="L322" i="8"/>
  <c r="M322" i="8"/>
  <c r="N322" i="8"/>
  <c r="O322" i="8"/>
  <c r="P322" i="8"/>
  <c r="Q322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AD322" i="8"/>
  <c r="AE322" i="8"/>
  <c r="AF322" i="8"/>
  <c r="AG322" i="8"/>
  <c r="AH322" i="8"/>
  <c r="E323" i="8"/>
  <c r="F323" i="8"/>
  <c r="G323" i="8"/>
  <c r="H323" i="8"/>
  <c r="I323" i="8"/>
  <c r="J323" i="8"/>
  <c r="K323" i="8"/>
  <c r="L323" i="8"/>
  <c r="M323" i="8"/>
  <c r="N323" i="8"/>
  <c r="O323" i="8"/>
  <c r="P323" i="8"/>
  <c r="Q323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AD323" i="8"/>
  <c r="AE323" i="8"/>
  <c r="AF323" i="8"/>
  <c r="AG323" i="8"/>
  <c r="AH323" i="8"/>
  <c r="E324" i="8"/>
  <c r="F324" i="8"/>
  <c r="G324" i="8"/>
  <c r="H324" i="8"/>
  <c r="I324" i="8"/>
  <c r="J324" i="8"/>
  <c r="K324" i="8"/>
  <c r="L324" i="8"/>
  <c r="M324" i="8"/>
  <c r="N324" i="8"/>
  <c r="O324" i="8"/>
  <c r="P324" i="8"/>
  <c r="Q324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AD324" i="8"/>
  <c r="AE324" i="8"/>
  <c r="AF324" i="8"/>
  <c r="AG324" i="8"/>
  <c r="AH324" i="8"/>
  <c r="E325" i="8"/>
  <c r="F325" i="8"/>
  <c r="G325" i="8"/>
  <c r="H325" i="8"/>
  <c r="I325" i="8"/>
  <c r="J325" i="8"/>
  <c r="K325" i="8"/>
  <c r="L325" i="8"/>
  <c r="M325" i="8"/>
  <c r="N325" i="8"/>
  <c r="O325" i="8"/>
  <c r="P325" i="8"/>
  <c r="Q325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AD325" i="8"/>
  <c r="AE325" i="8"/>
  <c r="AF325" i="8"/>
  <c r="AG325" i="8"/>
  <c r="AH325" i="8"/>
  <c r="E326" i="8"/>
  <c r="F326" i="8"/>
  <c r="G326" i="8"/>
  <c r="H326" i="8"/>
  <c r="I326" i="8"/>
  <c r="J326" i="8"/>
  <c r="K326" i="8"/>
  <c r="L326" i="8"/>
  <c r="M326" i="8"/>
  <c r="N326" i="8"/>
  <c r="O326" i="8"/>
  <c r="P326" i="8"/>
  <c r="Q326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AD326" i="8"/>
  <c r="AE326" i="8"/>
  <c r="AF326" i="8"/>
  <c r="AG326" i="8"/>
  <c r="AH326" i="8"/>
  <c r="E327" i="8"/>
  <c r="F327" i="8"/>
  <c r="G327" i="8"/>
  <c r="H327" i="8"/>
  <c r="I327" i="8"/>
  <c r="J327" i="8"/>
  <c r="K327" i="8"/>
  <c r="L327" i="8"/>
  <c r="M327" i="8"/>
  <c r="N327" i="8"/>
  <c r="O327" i="8"/>
  <c r="P327" i="8"/>
  <c r="Q327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AD327" i="8"/>
  <c r="AE327" i="8"/>
  <c r="AF327" i="8"/>
  <c r="AG327" i="8"/>
  <c r="AH327" i="8"/>
  <c r="E328" i="8"/>
  <c r="F328" i="8"/>
  <c r="G328" i="8"/>
  <c r="H328" i="8"/>
  <c r="I328" i="8"/>
  <c r="J328" i="8"/>
  <c r="K328" i="8"/>
  <c r="L328" i="8"/>
  <c r="M328" i="8"/>
  <c r="N328" i="8"/>
  <c r="O328" i="8"/>
  <c r="P328" i="8"/>
  <c r="Q328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AD328" i="8"/>
  <c r="AE328" i="8"/>
  <c r="AF328" i="8"/>
  <c r="AG328" i="8"/>
  <c r="AH328" i="8"/>
  <c r="E329" i="8"/>
  <c r="F329" i="8"/>
  <c r="G329" i="8"/>
  <c r="H329" i="8"/>
  <c r="I329" i="8"/>
  <c r="J329" i="8"/>
  <c r="K329" i="8"/>
  <c r="L329" i="8"/>
  <c r="M329" i="8"/>
  <c r="N329" i="8"/>
  <c r="O329" i="8"/>
  <c r="P329" i="8"/>
  <c r="Q329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AD329" i="8"/>
  <c r="AE329" i="8"/>
  <c r="AF329" i="8"/>
  <c r="AG329" i="8"/>
  <c r="AH329" i="8"/>
  <c r="E330" i="8"/>
  <c r="F330" i="8"/>
  <c r="G330" i="8"/>
  <c r="H330" i="8"/>
  <c r="I330" i="8"/>
  <c r="J330" i="8"/>
  <c r="K330" i="8"/>
  <c r="L330" i="8"/>
  <c r="M330" i="8"/>
  <c r="N330" i="8"/>
  <c r="O330" i="8"/>
  <c r="P330" i="8"/>
  <c r="Q330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AD330" i="8"/>
  <c r="AE330" i="8"/>
  <c r="AF330" i="8"/>
  <c r="AG330" i="8"/>
  <c r="AH330" i="8"/>
  <c r="E331" i="8"/>
  <c r="F331" i="8"/>
  <c r="G331" i="8"/>
  <c r="H331" i="8"/>
  <c r="I331" i="8"/>
  <c r="J331" i="8"/>
  <c r="K331" i="8"/>
  <c r="L331" i="8"/>
  <c r="M331" i="8"/>
  <c r="N331" i="8"/>
  <c r="O331" i="8"/>
  <c r="P331" i="8"/>
  <c r="Q331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AD331" i="8"/>
  <c r="AE331" i="8"/>
  <c r="AF331" i="8"/>
  <c r="AG331" i="8"/>
  <c r="AH331" i="8"/>
  <c r="E332" i="8"/>
  <c r="F332" i="8"/>
  <c r="G332" i="8"/>
  <c r="H332" i="8"/>
  <c r="I332" i="8"/>
  <c r="J332" i="8"/>
  <c r="K332" i="8"/>
  <c r="L332" i="8"/>
  <c r="M332" i="8"/>
  <c r="N332" i="8"/>
  <c r="O332" i="8"/>
  <c r="P332" i="8"/>
  <c r="Q332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AD332" i="8"/>
  <c r="AE332" i="8"/>
  <c r="AF332" i="8"/>
  <c r="AG332" i="8"/>
  <c r="AH332" i="8"/>
  <c r="E333" i="8"/>
  <c r="F333" i="8"/>
  <c r="G333" i="8"/>
  <c r="H333" i="8"/>
  <c r="I333" i="8"/>
  <c r="J333" i="8"/>
  <c r="K333" i="8"/>
  <c r="L333" i="8"/>
  <c r="M333" i="8"/>
  <c r="N333" i="8"/>
  <c r="O333" i="8"/>
  <c r="P333" i="8"/>
  <c r="Q333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AD333" i="8"/>
  <c r="AE333" i="8"/>
  <c r="AF333" i="8"/>
  <c r="AG333" i="8"/>
  <c r="AH333" i="8"/>
  <c r="E334" i="8"/>
  <c r="F334" i="8"/>
  <c r="G334" i="8"/>
  <c r="H334" i="8"/>
  <c r="I334" i="8"/>
  <c r="J334" i="8"/>
  <c r="K334" i="8"/>
  <c r="L334" i="8"/>
  <c r="M334" i="8"/>
  <c r="N334" i="8"/>
  <c r="O334" i="8"/>
  <c r="P334" i="8"/>
  <c r="Q334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AD334" i="8"/>
  <c r="AE334" i="8"/>
  <c r="AF334" i="8"/>
  <c r="AG334" i="8"/>
  <c r="AH334" i="8"/>
  <c r="E335" i="8"/>
  <c r="F335" i="8"/>
  <c r="G335" i="8"/>
  <c r="H335" i="8"/>
  <c r="I335" i="8"/>
  <c r="J335" i="8"/>
  <c r="K335" i="8"/>
  <c r="L335" i="8"/>
  <c r="M335" i="8"/>
  <c r="N335" i="8"/>
  <c r="O335" i="8"/>
  <c r="P335" i="8"/>
  <c r="Q335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AD335" i="8"/>
  <c r="AE335" i="8"/>
  <c r="AF335" i="8"/>
  <c r="AG335" i="8"/>
  <c r="AH335" i="8"/>
  <c r="E336" i="8"/>
  <c r="F336" i="8"/>
  <c r="G336" i="8"/>
  <c r="H336" i="8"/>
  <c r="I336" i="8"/>
  <c r="J336" i="8"/>
  <c r="K336" i="8"/>
  <c r="L336" i="8"/>
  <c r="M336" i="8"/>
  <c r="N336" i="8"/>
  <c r="O336" i="8"/>
  <c r="P336" i="8"/>
  <c r="Q336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AD336" i="8"/>
  <c r="AE336" i="8"/>
  <c r="AF336" i="8"/>
  <c r="AG336" i="8"/>
  <c r="AH336" i="8"/>
  <c r="E337" i="8"/>
  <c r="F337" i="8"/>
  <c r="G337" i="8"/>
  <c r="H337" i="8"/>
  <c r="I337" i="8"/>
  <c r="J337" i="8"/>
  <c r="K337" i="8"/>
  <c r="L337" i="8"/>
  <c r="M337" i="8"/>
  <c r="N337" i="8"/>
  <c r="O337" i="8"/>
  <c r="P337" i="8"/>
  <c r="Q337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AD337" i="8"/>
  <c r="AE337" i="8"/>
  <c r="AF337" i="8"/>
  <c r="AG337" i="8"/>
  <c r="AH337" i="8"/>
  <c r="E338" i="8"/>
  <c r="F338" i="8"/>
  <c r="G338" i="8"/>
  <c r="H338" i="8"/>
  <c r="I338" i="8"/>
  <c r="J338" i="8"/>
  <c r="K338" i="8"/>
  <c r="L338" i="8"/>
  <c r="M338" i="8"/>
  <c r="N338" i="8"/>
  <c r="O338" i="8"/>
  <c r="P338" i="8"/>
  <c r="Q338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AD338" i="8"/>
  <c r="AE338" i="8"/>
  <c r="AF338" i="8"/>
  <c r="AG338" i="8"/>
  <c r="AH338" i="8"/>
  <c r="E339" i="8"/>
  <c r="F339" i="8"/>
  <c r="G339" i="8"/>
  <c r="H339" i="8"/>
  <c r="I339" i="8"/>
  <c r="J339" i="8"/>
  <c r="K339" i="8"/>
  <c r="L339" i="8"/>
  <c r="M339" i="8"/>
  <c r="N339" i="8"/>
  <c r="O339" i="8"/>
  <c r="P339" i="8"/>
  <c r="Q339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AD339" i="8"/>
  <c r="AE339" i="8"/>
  <c r="AF339" i="8"/>
  <c r="AG339" i="8"/>
  <c r="AH339" i="8"/>
  <c r="E340" i="8"/>
  <c r="F340" i="8"/>
  <c r="G340" i="8"/>
  <c r="H340" i="8"/>
  <c r="I340" i="8"/>
  <c r="J340" i="8"/>
  <c r="K340" i="8"/>
  <c r="L340" i="8"/>
  <c r="M340" i="8"/>
  <c r="N340" i="8"/>
  <c r="O340" i="8"/>
  <c r="P340" i="8"/>
  <c r="Q340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AD340" i="8"/>
  <c r="AE340" i="8"/>
  <c r="AF340" i="8"/>
  <c r="AG340" i="8"/>
  <c r="AH340" i="8"/>
  <c r="E341" i="8"/>
  <c r="F341" i="8"/>
  <c r="G341" i="8"/>
  <c r="H341" i="8"/>
  <c r="I341" i="8"/>
  <c r="J341" i="8"/>
  <c r="K341" i="8"/>
  <c r="L341" i="8"/>
  <c r="M341" i="8"/>
  <c r="N341" i="8"/>
  <c r="O341" i="8"/>
  <c r="P341" i="8"/>
  <c r="Q341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AD341" i="8"/>
  <c r="AE341" i="8"/>
  <c r="AF341" i="8"/>
  <c r="AG341" i="8"/>
  <c r="AH341" i="8"/>
  <c r="E342" i="8"/>
  <c r="F342" i="8"/>
  <c r="G342" i="8"/>
  <c r="H342" i="8"/>
  <c r="I342" i="8"/>
  <c r="J342" i="8"/>
  <c r="K342" i="8"/>
  <c r="L342" i="8"/>
  <c r="M342" i="8"/>
  <c r="N342" i="8"/>
  <c r="O342" i="8"/>
  <c r="P342" i="8"/>
  <c r="Q342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AD342" i="8"/>
  <c r="AE342" i="8"/>
  <c r="AF342" i="8"/>
  <c r="AG342" i="8"/>
  <c r="AH342" i="8"/>
  <c r="E343" i="8"/>
  <c r="F343" i="8"/>
  <c r="G343" i="8"/>
  <c r="H343" i="8"/>
  <c r="I343" i="8"/>
  <c r="J343" i="8"/>
  <c r="K343" i="8"/>
  <c r="L343" i="8"/>
  <c r="M343" i="8"/>
  <c r="N343" i="8"/>
  <c r="O343" i="8"/>
  <c r="P343" i="8"/>
  <c r="Q343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AD343" i="8"/>
  <c r="AE343" i="8"/>
  <c r="AF343" i="8"/>
  <c r="AG343" i="8"/>
  <c r="AH343" i="8"/>
  <c r="E344" i="8"/>
  <c r="F344" i="8"/>
  <c r="G344" i="8"/>
  <c r="H344" i="8"/>
  <c r="I344" i="8"/>
  <c r="J344" i="8"/>
  <c r="K344" i="8"/>
  <c r="L344" i="8"/>
  <c r="M344" i="8"/>
  <c r="N344" i="8"/>
  <c r="O344" i="8"/>
  <c r="P344" i="8"/>
  <c r="Q344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AD344" i="8"/>
  <c r="AE344" i="8"/>
  <c r="AF344" i="8"/>
  <c r="AG344" i="8"/>
  <c r="AH344" i="8"/>
  <c r="E345" i="8"/>
  <c r="F345" i="8"/>
  <c r="G345" i="8"/>
  <c r="H345" i="8"/>
  <c r="I345" i="8"/>
  <c r="J345" i="8"/>
  <c r="K345" i="8"/>
  <c r="L345" i="8"/>
  <c r="M345" i="8"/>
  <c r="N345" i="8"/>
  <c r="O345" i="8"/>
  <c r="P345" i="8"/>
  <c r="Q345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AD345" i="8"/>
  <c r="AE345" i="8"/>
  <c r="AF345" i="8"/>
  <c r="AG345" i="8"/>
  <c r="AH345" i="8"/>
  <c r="E346" i="8"/>
  <c r="F346" i="8"/>
  <c r="G346" i="8"/>
  <c r="H346" i="8"/>
  <c r="I346" i="8"/>
  <c r="J346" i="8"/>
  <c r="K346" i="8"/>
  <c r="L346" i="8"/>
  <c r="M346" i="8"/>
  <c r="N346" i="8"/>
  <c r="O346" i="8"/>
  <c r="P346" i="8"/>
  <c r="Q346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AD346" i="8"/>
  <c r="AE346" i="8"/>
  <c r="AF346" i="8"/>
  <c r="AG346" i="8"/>
  <c r="AH346" i="8"/>
  <c r="E347" i="8"/>
  <c r="F347" i="8"/>
  <c r="G347" i="8"/>
  <c r="H347" i="8"/>
  <c r="I347" i="8"/>
  <c r="J347" i="8"/>
  <c r="K347" i="8"/>
  <c r="L347" i="8"/>
  <c r="M347" i="8"/>
  <c r="N347" i="8"/>
  <c r="O347" i="8"/>
  <c r="P347" i="8"/>
  <c r="Q347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AD347" i="8"/>
  <c r="AE347" i="8"/>
  <c r="AF347" i="8"/>
  <c r="AG347" i="8"/>
  <c r="AH347" i="8"/>
  <c r="E348" i="8"/>
  <c r="F348" i="8"/>
  <c r="G348" i="8"/>
  <c r="H348" i="8"/>
  <c r="I348" i="8"/>
  <c r="J348" i="8"/>
  <c r="K348" i="8"/>
  <c r="L348" i="8"/>
  <c r="M348" i="8"/>
  <c r="N348" i="8"/>
  <c r="O348" i="8"/>
  <c r="P348" i="8"/>
  <c r="Q348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AD348" i="8"/>
  <c r="AE348" i="8"/>
  <c r="AF348" i="8"/>
  <c r="AG348" i="8"/>
  <c r="AH348" i="8"/>
  <c r="E349" i="8"/>
  <c r="F349" i="8"/>
  <c r="G349" i="8"/>
  <c r="H349" i="8"/>
  <c r="I349" i="8"/>
  <c r="J349" i="8"/>
  <c r="K349" i="8"/>
  <c r="L349" i="8"/>
  <c r="M349" i="8"/>
  <c r="N349" i="8"/>
  <c r="O349" i="8"/>
  <c r="P349" i="8"/>
  <c r="Q349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AD349" i="8"/>
  <c r="AE349" i="8"/>
  <c r="AF349" i="8"/>
  <c r="AG349" i="8"/>
  <c r="AH349" i="8"/>
  <c r="E350" i="8"/>
  <c r="F350" i="8"/>
  <c r="G350" i="8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AD350" i="8"/>
  <c r="AE350" i="8"/>
  <c r="AF350" i="8"/>
  <c r="AG350" i="8"/>
  <c r="AH350" i="8"/>
  <c r="E351" i="8"/>
  <c r="F351" i="8"/>
  <c r="G351" i="8"/>
  <c r="H351" i="8"/>
  <c r="I351" i="8"/>
  <c r="J351" i="8"/>
  <c r="K351" i="8"/>
  <c r="L351" i="8"/>
  <c r="M351" i="8"/>
  <c r="N351" i="8"/>
  <c r="O351" i="8"/>
  <c r="P351" i="8"/>
  <c r="Q351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AD351" i="8"/>
  <c r="AE351" i="8"/>
  <c r="AF351" i="8"/>
  <c r="AG351" i="8"/>
  <c r="AH351" i="8"/>
  <c r="E352" i="8"/>
  <c r="F352" i="8"/>
  <c r="G352" i="8"/>
  <c r="H352" i="8"/>
  <c r="I352" i="8"/>
  <c r="J352" i="8"/>
  <c r="K352" i="8"/>
  <c r="L352" i="8"/>
  <c r="M352" i="8"/>
  <c r="N352" i="8"/>
  <c r="O352" i="8"/>
  <c r="P352" i="8"/>
  <c r="Q352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AD352" i="8"/>
  <c r="AE352" i="8"/>
  <c r="AF352" i="8"/>
  <c r="AG352" i="8"/>
  <c r="AH352" i="8"/>
  <c r="E353" i="8"/>
  <c r="F353" i="8"/>
  <c r="G353" i="8"/>
  <c r="H353" i="8"/>
  <c r="I353" i="8"/>
  <c r="J353" i="8"/>
  <c r="K353" i="8"/>
  <c r="L353" i="8"/>
  <c r="M353" i="8"/>
  <c r="N353" i="8"/>
  <c r="O353" i="8"/>
  <c r="P353" i="8"/>
  <c r="Q353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AD353" i="8"/>
  <c r="AE353" i="8"/>
  <c r="AF353" i="8"/>
  <c r="AG353" i="8"/>
  <c r="AH353" i="8"/>
  <c r="E354" i="8"/>
  <c r="F354" i="8"/>
  <c r="G354" i="8"/>
  <c r="H354" i="8"/>
  <c r="I354" i="8"/>
  <c r="J354" i="8"/>
  <c r="K354" i="8"/>
  <c r="L354" i="8"/>
  <c r="M354" i="8"/>
  <c r="N354" i="8"/>
  <c r="O354" i="8"/>
  <c r="P354" i="8"/>
  <c r="Q354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AD354" i="8"/>
  <c r="AE354" i="8"/>
  <c r="AF354" i="8"/>
  <c r="AG354" i="8"/>
  <c r="AH354" i="8"/>
  <c r="E355" i="8"/>
  <c r="F355" i="8"/>
  <c r="G355" i="8"/>
  <c r="H355" i="8"/>
  <c r="I355" i="8"/>
  <c r="J355" i="8"/>
  <c r="K355" i="8"/>
  <c r="L355" i="8"/>
  <c r="M355" i="8"/>
  <c r="N355" i="8"/>
  <c r="O355" i="8"/>
  <c r="P355" i="8"/>
  <c r="Q355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AD355" i="8"/>
  <c r="AE355" i="8"/>
  <c r="AF355" i="8"/>
  <c r="AG355" i="8"/>
  <c r="AH355" i="8"/>
  <c r="E356" i="8"/>
  <c r="F356" i="8"/>
  <c r="G356" i="8"/>
  <c r="H356" i="8"/>
  <c r="I356" i="8"/>
  <c r="J356" i="8"/>
  <c r="K356" i="8"/>
  <c r="L356" i="8"/>
  <c r="M356" i="8"/>
  <c r="N356" i="8"/>
  <c r="O356" i="8"/>
  <c r="P356" i="8"/>
  <c r="Q356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AD356" i="8"/>
  <c r="AE356" i="8"/>
  <c r="AF356" i="8"/>
  <c r="AG356" i="8"/>
  <c r="AH356" i="8"/>
  <c r="E357" i="8"/>
  <c r="F357" i="8"/>
  <c r="G357" i="8"/>
  <c r="H357" i="8"/>
  <c r="I357" i="8"/>
  <c r="J357" i="8"/>
  <c r="K357" i="8"/>
  <c r="L357" i="8"/>
  <c r="M357" i="8"/>
  <c r="N357" i="8"/>
  <c r="O357" i="8"/>
  <c r="P357" i="8"/>
  <c r="Q357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AD357" i="8"/>
  <c r="AE357" i="8"/>
  <c r="AF357" i="8"/>
  <c r="AG357" i="8"/>
  <c r="AH357" i="8"/>
  <c r="E358" i="8"/>
  <c r="F358" i="8"/>
  <c r="G358" i="8"/>
  <c r="H358" i="8"/>
  <c r="I358" i="8"/>
  <c r="J358" i="8"/>
  <c r="K358" i="8"/>
  <c r="L358" i="8"/>
  <c r="M358" i="8"/>
  <c r="N358" i="8"/>
  <c r="O358" i="8"/>
  <c r="P358" i="8"/>
  <c r="Q358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AD358" i="8"/>
  <c r="AE358" i="8"/>
  <c r="AF358" i="8"/>
  <c r="AG358" i="8"/>
  <c r="AH358" i="8"/>
  <c r="E359" i="8"/>
  <c r="F359" i="8"/>
  <c r="G359" i="8"/>
  <c r="H359" i="8"/>
  <c r="I359" i="8"/>
  <c r="J359" i="8"/>
  <c r="K359" i="8"/>
  <c r="L359" i="8"/>
  <c r="M359" i="8"/>
  <c r="N359" i="8"/>
  <c r="O359" i="8"/>
  <c r="P359" i="8"/>
  <c r="Q359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AD359" i="8"/>
  <c r="AE359" i="8"/>
  <c r="AF359" i="8"/>
  <c r="AG359" i="8"/>
  <c r="AH359" i="8"/>
  <c r="E360" i="8"/>
  <c r="F360" i="8"/>
  <c r="G360" i="8"/>
  <c r="H360" i="8"/>
  <c r="I360" i="8"/>
  <c r="J360" i="8"/>
  <c r="K360" i="8"/>
  <c r="L360" i="8"/>
  <c r="M360" i="8"/>
  <c r="N360" i="8"/>
  <c r="O360" i="8"/>
  <c r="P360" i="8"/>
  <c r="Q360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AD360" i="8"/>
  <c r="AE360" i="8"/>
  <c r="AF360" i="8"/>
  <c r="AG360" i="8"/>
  <c r="AH360" i="8"/>
  <c r="E361" i="8"/>
  <c r="F361" i="8"/>
  <c r="G361" i="8"/>
  <c r="H361" i="8"/>
  <c r="I361" i="8"/>
  <c r="J361" i="8"/>
  <c r="K361" i="8"/>
  <c r="L361" i="8"/>
  <c r="M361" i="8"/>
  <c r="N361" i="8"/>
  <c r="O361" i="8"/>
  <c r="P361" i="8"/>
  <c r="Q361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AD361" i="8"/>
  <c r="AE361" i="8"/>
  <c r="AF361" i="8"/>
  <c r="AG361" i="8"/>
  <c r="AH361" i="8"/>
  <c r="E362" i="8"/>
  <c r="F362" i="8"/>
  <c r="G362" i="8"/>
  <c r="H362" i="8"/>
  <c r="I362" i="8"/>
  <c r="J362" i="8"/>
  <c r="K362" i="8"/>
  <c r="L362" i="8"/>
  <c r="M362" i="8"/>
  <c r="N362" i="8"/>
  <c r="O362" i="8"/>
  <c r="P362" i="8"/>
  <c r="Q362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AD362" i="8"/>
  <c r="AE362" i="8"/>
  <c r="AF362" i="8"/>
  <c r="AG362" i="8"/>
  <c r="AH362" i="8"/>
  <c r="E363" i="8"/>
  <c r="F363" i="8"/>
  <c r="G363" i="8"/>
  <c r="H363" i="8"/>
  <c r="I363" i="8"/>
  <c r="J363" i="8"/>
  <c r="K363" i="8"/>
  <c r="L363" i="8"/>
  <c r="M363" i="8"/>
  <c r="N363" i="8"/>
  <c r="O363" i="8"/>
  <c r="P363" i="8"/>
  <c r="Q363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AD363" i="8"/>
  <c r="AE363" i="8"/>
  <c r="AF363" i="8"/>
  <c r="AG363" i="8"/>
  <c r="AH363" i="8"/>
  <c r="E364" i="8"/>
  <c r="F364" i="8"/>
  <c r="G364" i="8"/>
  <c r="H364" i="8"/>
  <c r="I364" i="8"/>
  <c r="J364" i="8"/>
  <c r="K364" i="8"/>
  <c r="L364" i="8"/>
  <c r="M364" i="8"/>
  <c r="N364" i="8"/>
  <c r="O364" i="8"/>
  <c r="P364" i="8"/>
  <c r="Q364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AD364" i="8"/>
  <c r="AE364" i="8"/>
  <c r="AF364" i="8"/>
  <c r="AG364" i="8"/>
  <c r="AH364" i="8"/>
  <c r="E365" i="8"/>
  <c r="F365" i="8"/>
  <c r="G365" i="8"/>
  <c r="H365" i="8"/>
  <c r="I365" i="8"/>
  <c r="J365" i="8"/>
  <c r="K365" i="8"/>
  <c r="L365" i="8"/>
  <c r="M365" i="8"/>
  <c r="N365" i="8"/>
  <c r="O365" i="8"/>
  <c r="P365" i="8"/>
  <c r="Q365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AD365" i="8"/>
  <c r="AE365" i="8"/>
  <c r="AF365" i="8"/>
  <c r="AG365" i="8"/>
  <c r="AH365" i="8"/>
  <c r="E366" i="8"/>
  <c r="F366" i="8"/>
  <c r="G366" i="8"/>
  <c r="H366" i="8"/>
  <c r="I366" i="8"/>
  <c r="J366" i="8"/>
  <c r="K366" i="8"/>
  <c r="L366" i="8"/>
  <c r="M366" i="8"/>
  <c r="N366" i="8"/>
  <c r="O366" i="8"/>
  <c r="P366" i="8"/>
  <c r="Q366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AD366" i="8"/>
  <c r="AE366" i="8"/>
  <c r="AF366" i="8"/>
  <c r="AG366" i="8"/>
  <c r="AH366" i="8"/>
  <c r="E367" i="8"/>
  <c r="F367" i="8"/>
  <c r="G367" i="8"/>
  <c r="H367" i="8"/>
  <c r="I367" i="8"/>
  <c r="J367" i="8"/>
  <c r="K367" i="8"/>
  <c r="L367" i="8"/>
  <c r="M367" i="8"/>
  <c r="N367" i="8"/>
  <c r="O367" i="8"/>
  <c r="P367" i="8"/>
  <c r="Q367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AD367" i="8"/>
  <c r="AE367" i="8"/>
  <c r="AF367" i="8"/>
  <c r="AG367" i="8"/>
  <c r="AH367" i="8"/>
  <c r="E368" i="8"/>
  <c r="F368" i="8"/>
  <c r="G368" i="8"/>
  <c r="H368" i="8"/>
  <c r="I368" i="8"/>
  <c r="J368" i="8"/>
  <c r="K368" i="8"/>
  <c r="L368" i="8"/>
  <c r="M368" i="8"/>
  <c r="N368" i="8"/>
  <c r="O368" i="8"/>
  <c r="P368" i="8"/>
  <c r="Q368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AD368" i="8"/>
  <c r="AE368" i="8"/>
  <c r="AF368" i="8"/>
  <c r="AG368" i="8"/>
  <c r="AH368" i="8"/>
  <c r="E369" i="8"/>
  <c r="F369" i="8"/>
  <c r="G369" i="8"/>
  <c r="H369" i="8"/>
  <c r="I369" i="8"/>
  <c r="J369" i="8"/>
  <c r="K369" i="8"/>
  <c r="L369" i="8"/>
  <c r="M369" i="8"/>
  <c r="N369" i="8"/>
  <c r="O369" i="8"/>
  <c r="P369" i="8"/>
  <c r="Q369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AD369" i="8"/>
  <c r="AE369" i="8"/>
  <c r="AF369" i="8"/>
  <c r="AG369" i="8"/>
  <c r="AH369" i="8"/>
  <c r="E370" i="8"/>
  <c r="F370" i="8"/>
  <c r="G370" i="8"/>
  <c r="H370" i="8"/>
  <c r="I370" i="8"/>
  <c r="J370" i="8"/>
  <c r="K370" i="8"/>
  <c r="L370" i="8"/>
  <c r="M370" i="8"/>
  <c r="N370" i="8"/>
  <c r="O370" i="8"/>
  <c r="P370" i="8"/>
  <c r="Q370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AD370" i="8"/>
  <c r="AE370" i="8"/>
  <c r="AF370" i="8"/>
  <c r="AG370" i="8"/>
  <c r="AH370" i="8"/>
  <c r="E371" i="8"/>
  <c r="F371" i="8"/>
  <c r="G371" i="8"/>
  <c r="H371" i="8"/>
  <c r="I371" i="8"/>
  <c r="J371" i="8"/>
  <c r="K371" i="8"/>
  <c r="L371" i="8"/>
  <c r="M371" i="8"/>
  <c r="N371" i="8"/>
  <c r="O371" i="8"/>
  <c r="P371" i="8"/>
  <c r="Q371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AD371" i="8"/>
  <c r="AE371" i="8"/>
  <c r="AF371" i="8"/>
  <c r="AG371" i="8"/>
  <c r="AH371" i="8"/>
  <c r="E372" i="8"/>
  <c r="F372" i="8"/>
  <c r="G372" i="8"/>
  <c r="H372" i="8"/>
  <c r="I372" i="8"/>
  <c r="J372" i="8"/>
  <c r="K372" i="8"/>
  <c r="L372" i="8"/>
  <c r="M372" i="8"/>
  <c r="N372" i="8"/>
  <c r="O372" i="8"/>
  <c r="P372" i="8"/>
  <c r="Q372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AD372" i="8"/>
  <c r="AE372" i="8"/>
  <c r="AF372" i="8"/>
  <c r="AG372" i="8"/>
  <c r="AH372" i="8"/>
  <c r="E373" i="8"/>
  <c r="F373" i="8"/>
  <c r="G373" i="8"/>
  <c r="H373" i="8"/>
  <c r="I373" i="8"/>
  <c r="J373" i="8"/>
  <c r="K373" i="8"/>
  <c r="L373" i="8"/>
  <c r="M373" i="8"/>
  <c r="N373" i="8"/>
  <c r="O373" i="8"/>
  <c r="P373" i="8"/>
  <c r="Q373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AD373" i="8"/>
  <c r="AE373" i="8"/>
  <c r="AF373" i="8"/>
  <c r="AG373" i="8"/>
  <c r="AH373" i="8"/>
  <c r="E374" i="8"/>
  <c r="F374" i="8"/>
  <c r="G374" i="8"/>
  <c r="H374" i="8"/>
  <c r="I374" i="8"/>
  <c r="J374" i="8"/>
  <c r="K374" i="8"/>
  <c r="L374" i="8"/>
  <c r="M374" i="8"/>
  <c r="N374" i="8"/>
  <c r="O374" i="8"/>
  <c r="P374" i="8"/>
  <c r="Q374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AD374" i="8"/>
  <c r="AE374" i="8"/>
  <c r="AF374" i="8"/>
  <c r="AG374" i="8"/>
  <c r="AH374" i="8"/>
  <c r="E375" i="8"/>
  <c r="F375" i="8"/>
  <c r="G375" i="8"/>
  <c r="H375" i="8"/>
  <c r="I375" i="8"/>
  <c r="J375" i="8"/>
  <c r="K375" i="8"/>
  <c r="L375" i="8"/>
  <c r="M375" i="8"/>
  <c r="N375" i="8"/>
  <c r="O375" i="8"/>
  <c r="P375" i="8"/>
  <c r="Q375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AD375" i="8"/>
  <c r="AE375" i="8"/>
  <c r="AF375" i="8"/>
  <c r="AG375" i="8"/>
  <c r="AH375" i="8"/>
  <c r="E376" i="8"/>
  <c r="F376" i="8"/>
  <c r="G376" i="8"/>
  <c r="H376" i="8"/>
  <c r="I376" i="8"/>
  <c r="J376" i="8"/>
  <c r="K376" i="8"/>
  <c r="L376" i="8"/>
  <c r="M376" i="8"/>
  <c r="N376" i="8"/>
  <c r="O376" i="8"/>
  <c r="P376" i="8"/>
  <c r="Q376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AD376" i="8"/>
  <c r="AE376" i="8"/>
  <c r="AF376" i="8"/>
  <c r="AG376" i="8"/>
  <c r="AH376" i="8"/>
  <c r="E377" i="8"/>
  <c r="F377" i="8"/>
  <c r="G377" i="8"/>
  <c r="H377" i="8"/>
  <c r="I377" i="8"/>
  <c r="J377" i="8"/>
  <c r="K377" i="8"/>
  <c r="L377" i="8"/>
  <c r="M377" i="8"/>
  <c r="N377" i="8"/>
  <c r="O377" i="8"/>
  <c r="P377" i="8"/>
  <c r="Q377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AD377" i="8"/>
  <c r="AE377" i="8"/>
  <c r="AF377" i="8"/>
  <c r="AG377" i="8"/>
  <c r="AH377" i="8"/>
  <c r="E378" i="8"/>
  <c r="F378" i="8"/>
  <c r="G378" i="8"/>
  <c r="H378" i="8"/>
  <c r="I378" i="8"/>
  <c r="J378" i="8"/>
  <c r="K378" i="8"/>
  <c r="L378" i="8"/>
  <c r="M378" i="8"/>
  <c r="N378" i="8"/>
  <c r="O378" i="8"/>
  <c r="P378" i="8"/>
  <c r="Q378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AD378" i="8"/>
  <c r="AE378" i="8"/>
  <c r="AF378" i="8"/>
  <c r="AG378" i="8"/>
  <c r="AH378" i="8"/>
  <c r="E379" i="8"/>
  <c r="F379" i="8"/>
  <c r="G379" i="8"/>
  <c r="H379" i="8"/>
  <c r="I379" i="8"/>
  <c r="J379" i="8"/>
  <c r="K379" i="8"/>
  <c r="L379" i="8"/>
  <c r="M379" i="8"/>
  <c r="N379" i="8"/>
  <c r="O379" i="8"/>
  <c r="P379" i="8"/>
  <c r="Q379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AD379" i="8"/>
  <c r="AE379" i="8"/>
  <c r="AF379" i="8"/>
  <c r="AG379" i="8"/>
  <c r="AH379" i="8"/>
  <c r="E380" i="8"/>
  <c r="F380" i="8"/>
  <c r="G380" i="8"/>
  <c r="H380" i="8"/>
  <c r="I380" i="8"/>
  <c r="J380" i="8"/>
  <c r="K380" i="8"/>
  <c r="L380" i="8"/>
  <c r="M380" i="8"/>
  <c r="N380" i="8"/>
  <c r="O380" i="8"/>
  <c r="P380" i="8"/>
  <c r="Q380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AD380" i="8"/>
  <c r="AE380" i="8"/>
  <c r="AF380" i="8"/>
  <c r="AG380" i="8"/>
  <c r="AH380" i="8"/>
  <c r="E381" i="8"/>
  <c r="F381" i="8"/>
  <c r="G381" i="8"/>
  <c r="H381" i="8"/>
  <c r="I381" i="8"/>
  <c r="J381" i="8"/>
  <c r="K381" i="8"/>
  <c r="L381" i="8"/>
  <c r="M381" i="8"/>
  <c r="N381" i="8"/>
  <c r="O381" i="8"/>
  <c r="P381" i="8"/>
  <c r="Q381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AD381" i="8"/>
  <c r="AE381" i="8"/>
  <c r="AF381" i="8"/>
  <c r="AG381" i="8"/>
  <c r="AH381" i="8"/>
  <c r="E382" i="8"/>
  <c r="F382" i="8"/>
  <c r="G382" i="8"/>
  <c r="H382" i="8"/>
  <c r="I382" i="8"/>
  <c r="J382" i="8"/>
  <c r="K382" i="8"/>
  <c r="L382" i="8"/>
  <c r="M382" i="8"/>
  <c r="N382" i="8"/>
  <c r="O382" i="8"/>
  <c r="P382" i="8"/>
  <c r="Q382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AD382" i="8"/>
  <c r="AE382" i="8"/>
  <c r="AF382" i="8"/>
  <c r="AG382" i="8"/>
  <c r="AH382" i="8"/>
  <c r="E383" i="8"/>
  <c r="F383" i="8"/>
  <c r="G383" i="8"/>
  <c r="H383" i="8"/>
  <c r="I383" i="8"/>
  <c r="J383" i="8"/>
  <c r="K383" i="8"/>
  <c r="L383" i="8"/>
  <c r="M383" i="8"/>
  <c r="N383" i="8"/>
  <c r="O383" i="8"/>
  <c r="P383" i="8"/>
  <c r="Q383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AD383" i="8"/>
  <c r="AE383" i="8"/>
  <c r="AF383" i="8"/>
  <c r="AG383" i="8"/>
  <c r="AH383" i="8"/>
  <c r="E384" i="8"/>
  <c r="F384" i="8"/>
  <c r="G384" i="8"/>
  <c r="H384" i="8"/>
  <c r="I384" i="8"/>
  <c r="J384" i="8"/>
  <c r="K384" i="8"/>
  <c r="L384" i="8"/>
  <c r="M384" i="8"/>
  <c r="N384" i="8"/>
  <c r="O384" i="8"/>
  <c r="P384" i="8"/>
  <c r="Q384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AD384" i="8"/>
  <c r="AE384" i="8"/>
  <c r="AF384" i="8"/>
  <c r="AG384" i="8"/>
  <c r="AH384" i="8"/>
  <c r="E385" i="8"/>
  <c r="F385" i="8"/>
  <c r="G385" i="8"/>
  <c r="H385" i="8"/>
  <c r="I385" i="8"/>
  <c r="J385" i="8"/>
  <c r="K385" i="8"/>
  <c r="L385" i="8"/>
  <c r="M385" i="8"/>
  <c r="N385" i="8"/>
  <c r="O385" i="8"/>
  <c r="P385" i="8"/>
  <c r="Q385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AD385" i="8"/>
  <c r="AE385" i="8"/>
  <c r="AF385" i="8"/>
  <c r="AG385" i="8"/>
  <c r="AH385" i="8"/>
  <c r="E386" i="8"/>
  <c r="F386" i="8"/>
  <c r="G386" i="8"/>
  <c r="H386" i="8"/>
  <c r="I386" i="8"/>
  <c r="J386" i="8"/>
  <c r="K386" i="8"/>
  <c r="L386" i="8"/>
  <c r="M386" i="8"/>
  <c r="N386" i="8"/>
  <c r="O386" i="8"/>
  <c r="P386" i="8"/>
  <c r="Q38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AD386" i="8"/>
  <c r="AE386" i="8"/>
  <c r="AF386" i="8"/>
  <c r="AG386" i="8"/>
  <c r="AH386" i="8"/>
  <c r="E387" i="8"/>
  <c r="F387" i="8"/>
  <c r="G387" i="8"/>
  <c r="H387" i="8"/>
  <c r="I387" i="8"/>
  <c r="J387" i="8"/>
  <c r="K387" i="8"/>
  <c r="L387" i="8"/>
  <c r="M387" i="8"/>
  <c r="N387" i="8"/>
  <c r="O387" i="8"/>
  <c r="P387" i="8"/>
  <c r="Q387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AD387" i="8"/>
  <c r="AE387" i="8"/>
  <c r="AF387" i="8"/>
  <c r="AG387" i="8"/>
  <c r="AH387" i="8"/>
  <c r="E388" i="8"/>
  <c r="F388" i="8"/>
  <c r="G388" i="8"/>
  <c r="H388" i="8"/>
  <c r="I388" i="8"/>
  <c r="J388" i="8"/>
  <c r="K388" i="8"/>
  <c r="L388" i="8"/>
  <c r="M388" i="8"/>
  <c r="N388" i="8"/>
  <c r="O388" i="8"/>
  <c r="P388" i="8"/>
  <c r="Q388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AD388" i="8"/>
  <c r="AE388" i="8"/>
  <c r="AF388" i="8"/>
  <c r="AG388" i="8"/>
  <c r="AH388" i="8"/>
  <c r="E389" i="8"/>
  <c r="F389" i="8"/>
  <c r="G389" i="8"/>
  <c r="H389" i="8"/>
  <c r="I389" i="8"/>
  <c r="J389" i="8"/>
  <c r="K389" i="8"/>
  <c r="L389" i="8"/>
  <c r="M389" i="8"/>
  <c r="N389" i="8"/>
  <c r="O389" i="8"/>
  <c r="P389" i="8"/>
  <c r="Q389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AD389" i="8"/>
  <c r="AE389" i="8"/>
  <c r="AF389" i="8"/>
  <c r="AG389" i="8"/>
  <c r="AH389" i="8"/>
  <c r="E390" i="8"/>
  <c r="AR31" i="6"/>
  <c r="F390" i="8"/>
  <c r="AS31" i="6"/>
  <c r="G390" i="8"/>
  <c r="AT31" i="6"/>
  <c r="H390" i="8"/>
  <c r="AU31" i="6"/>
  <c r="I390" i="8"/>
  <c r="AV31" i="6"/>
  <c r="J390" i="8"/>
  <c r="AW31" i="6"/>
  <c r="K390" i="8"/>
  <c r="AX31" i="6"/>
  <c r="L390" i="8"/>
  <c r="AY31" i="6"/>
  <c r="M390" i="8"/>
  <c r="AZ31" i="6"/>
  <c r="N390" i="8"/>
  <c r="BA31" i="6"/>
  <c r="O390" i="8"/>
  <c r="BB31" i="6"/>
  <c r="P390" i="8"/>
  <c r="BC31" i="6"/>
  <c r="Q390" i="8"/>
  <c r="BD31" i="6"/>
  <c r="R390" i="8"/>
  <c r="BE31" i="6"/>
  <c r="S390" i="8"/>
  <c r="BF31" i="6"/>
  <c r="T390" i="8"/>
  <c r="BG31" i="6"/>
  <c r="U390" i="8"/>
  <c r="BH31" i="6"/>
  <c r="V390" i="8"/>
  <c r="BI31" i="6"/>
  <c r="W390" i="8"/>
  <c r="BJ31" i="6"/>
  <c r="X390" i="8"/>
  <c r="BK31" i="6"/>
  <c r="Y390" i="8"/>
  <c r="BL31" i="6"/>
  <c r="Z390" i="8"/>
  <c r="BM31" i="6"/>
  <c r="AA390" i="8"/>
  <c r="BN31" i="6"/>
  <c r="AB390" i="8"/>
  <c r="BO31" i="6"/>
  <c r="AC390" i="8"/>
  <c r="BP31" i="6"/>
  <c r="AD390" i="8"/>
  <c r="BQ31" i="6"/>
  <c r="AE390" i="8"/>
  <c r="BR31" i="6"/>
  <c r="AF390" i="8"/>
  <c r="BS31" i="6"/>
  <c r="AG390" i="8"/>
  <c r="BT31" i="6"/>
  <c r="AH390" i="8"/>
  <c r="BU31" i="6"/>
  <c r="E391" i="8"/>
  <c r="F391" i="8"/>
  <c r="G391" i="8"/>
  <c r="H391" i="8"/>
  <c r="I391" i="8"/>
  <c r="J391" i="8"/>
  <c r="K391" i="8"/>
  <c r="L391" i="8"/>
  <c r="M391" i="8"/>
  <c r="N391" i="8"/>
  <c r="O391" i="8"/>
  <c r="P391" i="8"/>
  <c r="Q391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AD391" i="8"/>
  <c r="AE391" i="8"/>
  <c r="AF391" i="8"/>
  <c r="AG391" i="8"/>
  <c r="AH391" i="8"/>
  <c r="E392" i="8"/>
  <c r="F392" i="8"/>
  <c r="G392" i="8"/>
  <c r="H392" i="8"/>
  <c r="I392" i="8"/>
  <c r="J392" i="8"/>
  <c r="K392" i="8"/>
  <c r="L392" i="8"/>
  <c r="M392" i="8"/>
  <c r="N392" i="8"/>
  <c r="O392" i="8"/>
  <c r="P392" i="8"/>
  <c r="Q392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AD392" i="8"/>
  <c r="AE392" i="8"/>
  <c r="AF392" i="8"/>
  <c r="AG392" i="8"/>
  <c r="AH392" i="8"/>
  <c r="E393" i="8"/>
  <c r="F393" i="8"/>
  <c r="G393" i="8"/>
  <c r="H393" i="8"/>
  <c r="I393" i="8"/>
  <c r="J393" i="8"/>
  <c r="K393" i="8"/>
  <c r="L393" i="8"/>
  <c r="M393" i="8"/>
  <c r="N393" i="8"/>
  <c r="O393" i="8"/>
  <c r="P393" i="8"/>
  <c r="Q393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AD393" i="8"/>
  <c r="AE393" i="8"/>
  <c r="AF393" i="8"/>
  <c r="AG393" i="8"/>
  <c r="AH393" i="8"/>
  <c r="E394" i="8"/>
  <c r="F394" i="8"/>
  <c r="G394" i="8"/>
  <c r="H394" i="8"/>
  <c r="I394" i="8"/>
  <c r="J394" i="8"/>
  <c r="K394" i="8"/>
  <c r="L394" i="8"/>
  <c r="M394" i="8"/>
  <c r="N394" i="8"/>
  <c r="O394" i="8"/>
  <c r="P394" i="8"/>
  <c r="Q394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AD394" i="8"/>
  <c r="AE394" i="8"/>
  <c r="AF394" i="8"/>
  <c r="AG394" i="8"/>
  <c r="AH394" i="8"/>
  <c r="E395" i="8"/>
  <c r="F395" i="8"/>
  <c r="G395" i="8"/>
  <c r="H395" i="8"/>
  <c r="I395" i="8"/>
  <c r="J395" i="8"/>
  <c r="K395" i="8"/>
  <c r="L395" i="8"/>
  <c r="M395" i="8"/>
  <c r="N395" i="8"/>
  <c r="O395" i="8"/>
  <c r="P395" i="8"/>
  <c r="Q395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AD395" i="8"/>
  <c r="AE395" i="8"/>
  <c r="AF395" i="8"/>
  <c r="AG395" i="8"/>
  <c r="AH395" i="8"/>
  <c r="E396" i="8"/>
  <c r="F396" i="8"/>
  <c r="G396" i="8"/>
  <c r="H396" i="8"/>
  <c r="I396" i="8"/>
  <c r="J396" i="8"/>
  <c r="K396" i="8"/>
  <c r="L396" i="8"/>
  <c r="M396" i="8"/>
  <c r="N396" i="8"/>
  <c r="O396" i="8"/>
  <c r="P396" i="8"/>
  <c r="Q396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AD396" i="8"/>
  <c r="AE396" i="8"/>
  <c r="AF396" i="8"/>
  <c r="AG396" i="8"/>
  <c r="AH396" i="8"/>
  <c r="E397" i="8"/>
  <c r="F397" i="8"/>
  <c r="G397" i="8"/>
  <c r="H397" i="8"/>
  <c r="I397" i="8"/>
  <c r="J397" i="8"/>
  <c r="K397" i="8"/>
  <c r="L397" i="8"/>
  <c r="M397" i="8"/>
  <c r="N397" i="8"/>
  <c r="O397" i="8"/>
  <c r="P397" i="8"/>
  <c r="Q397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AD397" i="8"/>
  <c r="AE397" i="8"/>
  <c r="AF397" i="8"/>
  <c r="AG397" i="8"/>
  <c r="AH397" i="8"/>
  <c r="E398" i="8"/>
  <c r="F398" i="8"/>
  <c r="G398" i="8"/>
  <c r="H398" i="8"/>
  <c r="I398" i="8"/>
  <c r="J398" i="8"/>
  <c r="K398" i="8"/>
  <c r="L398" i="8"/>
  <c r="M398" i="8"/>
  <c r="N398" i="8"/>
  <c r="O398" i="8"/>
  <c r="P398" i="8"/>
  <c r="Q398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AD398" i="8"/>
  <c r="AE398" i="8"/>
  <c r="AF398" i="8"/>
  <c r="AG398" i="8"/>
  <c r="AH398" i="8"/>
  <c r="E399" i="8"/>
  <c r="F399" i="8"/>
  <c r="G399" i="8"/>
  <c r="H399" i="8"/>
  <c r="I399" i="8"/>
  <c r="J399" i="8"/>
  <c r="K399" i="8"/>
  <c r="L399" i="8"/>
  <c r="M399" i="8"/>
  <c r="N399" i="8"/>
  <c r="O399" i="8"/>
  <c r="P399" i="8"/>
  <c r="Q399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AD399" i="8"/>
  <c r="AE399" i="8"/>
  <c r="AF399" i="8"/>
  <c r="AG399" i="8"/>
  <c r="AH399" i="8"/>
  <c r="E400" i="8"/>
  <c r="F400" i="8"/>
  <c r="G400" i="8"/>
  <c r="H400" i="8"/>
  <c r="I400" i="8"/>
  <c r="J400" i="8"/>
  <c r="K400" i="8"/>
  <c r="L400" i="8"/>
  <c r="M400" i="8"/>
  <c r="N400" i="8"/>
  <c r="O400" i="8"/>
  <c r="P400" i="8"/>
  <c r="Q400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AD400" i="8"/>
  <c r="AE400" i="8"/>
  <c r="AF400" i="8"/>
  <c r="AG400" i="8"/>
  <c r="AH400" i="8"/>
  <c r="E401" i="8"/>
  <c r="F401" i="8"/>
  <c r="G401" i="8"/>
  <c r="H401" i="8"/>
  <c r="I401" i="8"/>
  <c r="J401" i="8"/>
  <c r="K401" i="8"/>
  <c r="L401" i="8"/>
  <c r="M401" i="8"/>
  <c r="N401" i="8"/>
  <c r="O401" i="8"/>
  <c r="P401" i="8"/>
  <c r="Q401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AD401" i="8"/>
  <c r="AE401" i="8"/>
  <c r="AF401" i="8"/>
  <c r="AG401" i="8"/>
  <c r="AH401" i="8"/>
  <c r="E402" i="8"/>
  <c r="F402" i="8"/>
  <c r="G402" i="8"/>
  <c r="H402" i="8"/>
  <c r="I402" i="8"/>
  <c r="J402" i="8"/>
  <c r="K402" i="8"/>
  <c r="L402" i="8"/>
  <c r="M402" i="8"/>
  <c r="N402" i="8"/>
  <c r="O402" i="8"/>
  <c r="P402" i="8"/>
  <c r="Q402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AD402" i="8"/>
  <c r="AE402" i="8"/>
  <c r="AF402" i="8"/>
  <c r="AG402" i="8"/>
  <c r="AH402" i="8"/>
  <c r="E403" i="8"/>
  <c r="F403" i="8"/>
  <c r="G403" i="8"/>
  <c r="H403" i="8"/>
  <c r="I403" i="8"/>
  <c r="J403" i="8"/>
  <c r="K403" i="8"/>
  <c r="L403" i="8"/>
  <c r="M403" i="8"/>
  <c r="N403" i="8"/>
  <c r="O403" i="8"/>
  <c r="P403" i="8"/>
  <c r="Q403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AD403" i="8"/>
  <c r="AE403" i="8"/>
  <c r="AF403" i="8"/>
  <c r="AG403" i="8"/>
  <c r="AH403" i="8"/>
  <c r="E404" i="8"/>
  <c r="F404" i="8"/>
  <c r="G404" i="8"/>
  <c r="H404" i="8"/>
  <c r="I404" i="8"/>
  <c r="J404" i="8"/>
  <c r="K404" i="8"/>
  <c r="L404" i="8"/>
  <c r="M404" i="8"/>
  <c r="N404" i="8"/>
  <c r="O404" i="8"/>
  <c r="P404" i="8"/>
  <c r="Q404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AD404" i="8"/>
  <c r="AE404" i="8"/>
  <c r="AF404" i="8"/>
  <c r="AG404" i="8"/>
  <c r="AH404" i="8"/>
  <c r="E405" i="8"/>
  <c r="F405" i="8"/>
  <c r="G405" i="8"/>
  <c r="H405" i="8"/>
  <c r="I405" i="8"/>
  <c r="J405" i="8"/>
  <c r="K405" i="8"/>
  <c r="L405" i="8"/>
  <c r="M405" i="8"/>
  <c r="N405" i="8"/>
  <c r="O405" i="8"/>
  <c r="P405" i="8"/>
  <c r="Q405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AD405" i="8"/>
  <c r="AE405" i="8"/>
  <c r="AF405" i="8"/>
  <c r="AG405" i="8"/>
  <c r="AH405" i="8"/>
  <c r="E406" i="8"/>
  <c r="F406" i="8"/>
  <c r="G406" i="8"/>
  <c r="H406" i="8"/>
  <c r="I406" i="8"/>
  <c r="J406" i="8"/>
  <c r="K406" i="8"/>
  <c r="L406" i="8"/>
  <c r="M406" i="8"/>
  <c r="N406" i="8"/>
  <c r="O406" i="8"/>
  <c r="P406" i="8"/>
  <c r="Q406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D406" i="8"/>
  <c r="AE406" i="8"/>
  <c r="AF406" i="8"/>
  <c r="AG406" i="8"/>
  <c r="AH406" i="8"/>
  <c r="E407" i="8"/>
  <c r="AR35" i="6"/>
  <c r="F407" i="8"/>
  <c r="AS35" i="6"/>
  <c r="G407" i="8"/>
  <c r="AT35" i="6"/>
  <c r="H407" i="8"/>
  <c r="AU35" i="6"/>
  <c r="I407" i="8"/>
  <c r="AV35" i="6"/>
  <c r="J407" i="8"/>
  <c r="AW35" i="6"/>
  <c r="K407" i="8"/>
  <c r="AX35" i="6"/>
  <c r="L407" i="8"/>
  <c r="AY35" i="6"/>
  <c r="M407" i="8"/>
  <c r="AZ35" i="6"/>
  <c r="N407" i="8"/>
  <c r="BA35" i="6"/>
  <c r="O407" i="8"/>
  <c r="BB35" i="6"/>
  <c r="P407" i="8"/>
  <c r="BC35" i="6"/>
  <c r="Q407" i="8"/>
  <c r="BD35" i="6"/>
  <c r="R407" i="8"/>
  <c r="BE35" i="6"/>
  <c r="S407" i="8"/>
  <c r="BF35" i="6"/>
  <c r="T407" i="8"/>
  <c r="BG35" i="6"/>
  <c r="U407" i="8"/>
  <c r="BH35" i="6"/>
  <c r="V407" i="8"/>
  <c r="BI35" i="6"/>
  <c r="W407" i="8"/>
  <c r="BJ35" i="6"/>
  <c r="X407" i="8"/>
  <c r="BK35" i="6"/>
  <c r="Y407" i="8"/>
  <c r="BL35" i="6"/>
  <c r="Z407" i="8"/>
  <c r="BM35" i="6"/>
  <c r="AA407" i="8"/>
  <c r="BN35" i="6"/>
  <c r="AB407" i="8"/>
  <c r="BO35" i="6"/>
  <c r="AC407" i="8"/>
  <c r="BP35" i="6"/>
  <c r="AD407" i="8"/>
  <c r="BQ35" i="6"/>
  <c r="AE407" i="8"/>
  <c r="BR35" i="6"/>
  <c r="AF407" i="8"/>
  <c r="BS35" i="6"/>
  <c r="AG407" i="8"/>
  <c r="BT35" i="6"/>
  <c r="AH407" i="8"/>
  <c r="BU35" i="6"/>
  <c r="E408" i="8"/>
  <c r="AR36" i="6"/>
  <c r="F408" i="8"/>
  <c r="AS36" i="6"/>
  <c r="G408" i="8"/>
  <c r="AT36" i="6"/>
  <c r="H408" i="8"/>
  <c r="AU36" i="6"/>
  <c r="I408" i="8"/>
  <c r="AV36" i="6"/>
  <c r="J408" i="8"/>
  <c r="AW36" i="6"/>
  <c r="K408" i="8"/>
  <c r="AX36" i="6"/>
  <c r="L408" i="8"/>
  <c r="AY36" i="6"/>
  <c r="M408" i="8"/>
  <c r="AZ36" i="6"/>
  <c r="N408" i="8"/>
  <c r="BA36" i="6"/>
  <c r="O408" i="8"/>
  <c r="BB36" i="6"/>
  <c r="P408" i="8"/>
  <c r="BC36" i="6"/>
  <c r="Q408" i="8"/>
  <c r="BD36" i="6"/>
  <c r="R408" i="8"/>
  <c r="BE36" i="6"/>
  <c r="S408" i="8"/>
  <c r="BF36" i="6"/>
  <c r="T408" i="8"/>
  <c r="BG36" i="6"/>
  <c r="U408" i="8"/>
  <c r="BH36" i="6"/>
  <c r="V408" i="8"/>
  <c r="BI36" i="6"/>
  <c r="W408" i="8"/>
  <c r="BJ36" i="6"/>
  <c r="X408" i="8"/>
  <c r="BK36" i="6"/>
  <c r="Y408" i="8"/>
  <c r="BL36" i="6"/>
  <c r="Z408" i="8"/>
  <c r="BM36" i="6"/>
  <c r="AA408" i="8"/>
  <c r="BN36" i="6"/>
  <c r="AB408" i="8"/>
  <c r="BO36" i="6"/>
  <c r="AC408" i="8"/>
  <c r="BP36" i="6"/>
  <c r="AD408" i="8"/>
  <c r="BQ36" i="6"/>
  <c r="AE408" i="8"/>
  <c r="BR36" i="6"/>
  <c r="AF408" i="8"/>
  <c r="BS36" i="6"/>
  <c r="AG408" i="8"/>
  <c r="BT36" i="6"/>
  <c r="AH408" i="8"/>
  <c r="BU36" i="6"/>
  <c r="E409" i="8"/>
  <c r="AR37" i="6"/>
  <c r="F409" i="8"/>
  <c r="AS37" i="6"/>
  <c r="G409" i="8"/>
  <c r="AT37" i="6"/>
  <c r="H409" i="8"/>
  <c r="AU37" i="6"/>
  <c r="I409" i="8"/>
  <c r="AV37" i="6"/>
  <c r="J409" i="8"/>
  <c r="AW37" i="6"/>
  <c r="K409" i="8"/>
  <c r="AX37" i="6"/>
  <c r="L409" i="8"/>
  <c r="AY37" i="6"/>
  <c r="M409" i="8"/>
  <c r="AZ37" i="6"/>
  <c r="N409" i="8"/>
  <c r="BA37" i="6"/>
  <c r="O409" i="8"/>
  <c r="BB37" i="6"/>
  <c r="P409" i="8"/>
  <c r="BC37" i="6"/>
  <c r="Q409" i="8"/>
  <c r="BD37" i="6"/>
  <c r="R409" i="8"/>
  <c r="BE37" i="6"/>
  <c r="S409" i="8"/>
  <c r="BF37" i="6"/>
  <c r="T409" i="8"/>
  <c r="BG37" i="6"/>
  <c r="U409" i="8"/>
  <c r="BH37" i="6"/>
  <c r="V409" i="8"/>
  <c r="BI37" i="6"/>
  <c r="W409" i="8"/>
  <c r="BJ37" i="6"/>
  <c r="X409" i="8"/>
  <c r="BK37" i="6"/>
  <c r="Y409" i="8"/>
  <c r="BL37" i="6"/>
  <c r="Z409" i="8"/>
  <c r="BM37" i="6"/>
  <c r="AA409" i="8"/>
  <c r="BN37" i="6"/>
  <c r="AB409" i="8"/>
  <c r="BO37" i="6"/>
  <c r="AC409" i="8"/>
  <c r="BP37" i="6"/>
  <c r="AD409" i="8"/>
  <c r="BQ37" i="6"/>
  <c r="AE409" i="8"/>
  <c r="BR37" i="6"/>
  <c r="AF409" i="8"/>
  <c r="BS37" i="6"/>
  <c r="AG409" i="8"/>
  <c r="BT37" i="6"/>
  <c r="AH409" i="8"/>
  <c r="BU37" i="6"/>
  <c r="E410" i="8"/>
  <c r="AR38" i="6"/>
  <c r="F410" i="8"/>
  <c r="AS38" i="6"/>
  <c r="G410" i="8"/>
  <c r="AT38" i="6"/>
  <c r="H410" i="8"/>
  <c r="AU38" i="6"/>
  <c r="I410" i="8"/>
  <c r="AV38" i="6"/>
  <c r="J410" i="8"/>
  <c r="AW38" i="6"/>
  <c r="K410" i="8"/>
  <c r="AX38" i="6"/>
  <c r="L410" i="8"/>
  <c r="AY38" i="6"/>
  <c r="M410" i="8"/>
  <c r="AZ38" i="6"/>
  <c r="N410" i="8"/>
  <c r="BA38" i="6"/>
  <c r="O410" i="8"/>
  <c r="BB38" i="6"/>
  <c r="P410" i="8"/>
  <c r="BC38" i="6"/>
  <c r="Q410" i="8"/>
  <c r="BD38" i="6"/>
  <c r="R410" i="8"/>
  <c r="BE38" i="6"/>
  <c r="S410" i="8"/>
  <c r="BF38" i="6"/>
  <c r="T410" i="8"/>
  <c r="BG38" i="6"/>
  <c r="U410" i="8"/>
  <c r="BH38" i="6"/>
  <c r="V410" i="8"/>
  <c r="BI38" i="6"/>
  <c r="W410" i="8"/>
  <c r="BJ38" i="6"/>
  <c r="X410" i="8"/>
  <c r="BK38" i="6"/>
  <c r="Y410" i="8"/>
  <c r="BL38" i="6"/>
  <c r="Z410" i="8"/>
  <c r="BM38" i="6"/>
  <c r="AA410" i="8"/>
  <c r="BN38" i="6"/>
  <c r="AB410" i="8"/>
  <c r="BO38" i="6"/>
  <c r="AC410" i="8"/>
  <c r="BP38" i="6"/>
  <c r="AD410" i="8"/>
  <c r="BQ38" i="6"/>
  <c r="AE410" i="8"/>
  <c r="BR38" i="6"/>
  <c r="AF410" i="8"/>
  <c r="BS38" i="6"/>
  <c r="AG410" i="8"/>
  <c r="BT38" i="6"/>
  <c r="AH410" i="8"/>
  <c r="BU38" i="6"/>
  <c r="E411" i="8"/>
  <c r="F411" i="8"/>
  <c r="G411" i="8"/>
  <c r="H411" i="8"/>
  <c r="I411" i="8"/>
  <c r="J411" i="8"/>
  <c r="K411" i="8"/>
  <c r="L411" i="8"/>
  <c r="M411" i="8"/>
  <c r="N411" i="8"/>
  <c r="O411" i="8"/>
  <c r="P411" i="8"/>
  <c r="Q411" i="8"/>
  <c r="R411" i="8"/>
  <c r="S411" i="8"/>
  <c r="T411" i="8"/>
  <c r="U411" i="8"/>
  <c r="V411" i="8"/>
  <c r="W411" i="8"/>
  <c r="X411" i="8"/>
  <c r="Y411" i="8"/>
  <c r="Z411" i="8"/>
  <c r="AA411" i="8"/>
  <c r="AB411" i="8"/>
  <c r="AC411" i="8"/>
  <c r="AD411" i="8"/>
  <c r="AE411" i="8"/>
  <c r="AF411" i="8"/>
  <c r="AG411" i="8"/>
  <c r="AH411" i="8"/>
  <c r="E412" i="8"/>
  <c r="AR39" i="6"/>
  <c r="F412" i="8"/>
  <c r="AS39" i="6"/>
  <c r="G412" i="8"/>
  <c r="AT39" i="6"/>
  <c r="H412" i="8"/>
  <c r="AU39" i="6"/>
  <c r="I412" i="8"/>
  <c r="AV39" i="6"/>
  <c r="J412" i="8"/>
  <c r="AW39" i="6"/>
  <c r="K412" i="8"/>
  <c r="AX39" i="6"/>
  <c r="L412" i="8"/>
  <c r="AY39" i="6"/>
  <c r="M412" i="8"/>
  <c r="AZ39" i="6"/>
  <c r="N412" i="8"/>
  <c r="BA39" i="6"/>
  <c r="O412" i="8"/>
  <c r="BB39" i="6"/>
  <c r="P412" i="8"/>
  <c r="BC39" i="6"/>
  <c r="Q412" i="8"/>
  <c r="BD39" i="6"/>
  <c r="R412" i="8"/>
  <c r="BE39" i="6"/>
  <c r="S412" i="8"/>
  <c r="BF39" i="6"/>
  <c r="T412" i="8"/>
  <c r="BG39" i="6"/>
  <c r="U412" i="8"/>
  <c r="BH39" i="6"/>
  <c r="V412" i="8"/>
  <c r="BI39" i="6"/>
  <c r="W412" i="8"/>
  <c r="BJ39" i="6"/>
  <c r="X412" i="8"/>
  <c r="BK39" i="6"/>
  <c r="Y412" i="8"/>
  <c r="BL39" i="6"/>
  <c r="Z412" i="8"/>
  <c r="BM39" i="6"/>
  <c r="AA412" i="8"/>
  <c r="BN39" i="6"/>
  <c r="AB412" i="8"/>
  <c r="BO39" i="6"/>
  <c r="AC412" i="8"/>
  <c r="BP39" i="6"/>
  <c r="AD412" i="8"/>
  <c r="BQ39" i="6"/>
  <c r="AE412" i="8"/>
  <c r="BR39" i="6"/>
  <c r="AF412" i="8"/>
  <c r="BS39" i="6"/>
  <c r="AG412" i="8"/>
  <c r="BT39" i="6"/>
  <c r="AH412" i="8"/>
  <c r="BU39" i="6"/>
  <c r="E413" i="8"/>
  <c r="AR113" i="6"/>
  <c r="F413" i="8"/>
  <c r="AS113" i="6"/>
  <c r="G413" i="8"/>
  <c r="AT113" i="6"/>
  <c r="H413" i="8"/>
  <c r="AU113" i="6"/>
  <c r="I413" i="8"/>
  <c r="AV113" i="6"/>
  <c r="J413" i="8"/>
  <c r="AW113" i="6"/>
  <c r="K413" i="8"/>
  <c r="AX113" i="6"/>
  <c r="L413" i="8"/>
  <c r="AY113" i="6"/>
  <c r="M413" i="8"/>
  <c r="AZ113" i="6"/>
  <c r="N413" i="8"/>
  <c r="BA113" i="6"/>
  <c r="O413" i="8"/>
  <c r="BB113" i="6"/>
  <c r="P413" i="8"/>
  <c r="BC113" i="6"/>
  <c r="Q413" i="8"/>
  <c r="BD113" i="6"/>
  <c r="R413" i="8"/>
  <c r="BE113" i="6"/>
  <c r="S413" i="8"/>
  <c r="BF113" i="6"/>
  <c r="T413" i="8"/>
  <c r="BG113" i="6"/>
  <c r="U413" i="8"/>
  <c r="BH113" i="6"/>
  <c r="V413" i="8"/>
  <c r="BI113" i="6"/>
  <c r="W413" i="8"/>
  <c r="BJ113" i="6"/>
  <c r="X413" i="8"/>
  <c r="BK113" i="6"/>
  <c r="Y413" i="8"/>
  <c r="BL113" i="6"/>
  <c r="Z413" i="8"/>
  <c r="BM113" i="6"/>
  <c r="AA413" i="8"/>
  <c r="BN113" i="6"/>
  <c r="AB413" i="8"/>
  <c r="BO113" i="6"/>
  <c r="AC413" i="8"/>
  <c r="BP113" i="6"/>
  <c r="AD413" i="8"/>
  <c r="BQ113" i="6"/>
  <c r="AE413" i="8"/>
  <c r="BR113" i="6"/>
  <c r="AF413" i="8"/>
  <c r="BS113" i="6"/>
  <c r="AG413" i="8"/>
  <c r="BT113" i="6"/>
  <c r="AH413" i="8"/>
  <c r="BU113" i="6"/>
  <c r="E414" i="8"/>
  <c r="AR114" i="6"/>
  <c r="F414" i="8"/>
  <c r="AS114" i="6"/>
  <c r="G414" i="8"/>
  <c r="AT114" i="6"/>
  <c r="H414" i="8"/>
  <c r="AU114" i="6"/>
  <c r="I414" i="8"/>
  <c r="AV114" i="6"/>
  <c r="J414" i="8"/>
  <c r="AW114" i="6"/>
  <c r="K414" i="8"/>
  <c r="AX114" i="6"/>
  <c r="L414" i="8"/>
  <c r="AY114" i="6"/>
  <c r="M414" i="8"/>
  <c r="AZ114" i="6"/>
  <c r="N414" i="8"/>
  <c r="BA114" i="6"/>
  <c r="O414" i="8"/>
  <c r="BB114" i="6"/>
  <c r="P414" i="8"/>
  <c r="BC114" i="6"/>
  <c r="Q414" i="8"/>
  <c r="BD114" i="6"/>
  <c r="R414" i="8"/>
  <c r="BE114" i="6"/>
  <c r="S414" i="8"/>
  <c r="BF114" i="6"/>
  <c r="T414" i="8"/>
  <c r="BG114" i="6"/>
  <c r="U414" i="8"/>
  <c r="BH114" i="6"/>
  <c r="V414" i="8"/>
  <c r="BI114" i="6"/>
  <c r="W414" i="8"/>
  <c r="BJ114" i="6"/>
  <c r="X414" i="8"/>
  <c r="BK114" i="6"/>
  <c r="Y414" i="8"/>
  <c r="BL114" i="6"/>
  <c r="Z414" i="8"/>
  <c r="BM114" i="6"/>
  <c r="AA414" i="8"/>
  <c r="BN114" i="6"/>
  <c r="AB414" i="8"/>
  <c r="BO114" i="6"/>
  <c r="AC414" i="8"/>
  <c r="BP114" i="6"/>
  <c r="AD414" i="8"/>
  <c r="BQ114" i="6"/>
  <c r="AE414" i="8"/>
  <c r="BR114" i="6"/>
  <c r="AF414" i="8"/>
  <c r="BS114" i="6"/>
  <c r="AG414" i="8"/>
  <c r="BT114" i="6"/>
  <c r="AH414" i="8"/>
  <c r="BU114" i="6"/>
  <c r="E415" i="8"/>
  <c r="AR115" i="6"/>
  <c r="F415" i="8"/>
  <c r="AS115" i="6"/>
  <c r="G415" i="8"/>
  <c r="AT115" i="6"/>
  <c r="H415" i="8"/>
  <c r="AU115" i="6"/>
  <c r="I415" i="8"/>
  <c r="AV115" i="6"/>
  <c r="J415" i="8"/>
  <c r="AW115" i="6"/>
  <c r="K415" i="8"/>
  <c r="AX115" i="6"/>
  <c r="L415" i="8"/>
  <c r="AY115" i="6"/>
  <c r="M415" i="8"/>
  <c r="AZ115" i="6"/>
  <c r="N415" i="8"/>
  <c r="BA115" i="6"/>
  <c r="O415" i="8"/>
  <c r="BB115" i="6"/>
  <c r="P415" i="8"/>
  <c r="BC115" i="6"/>
  <c r="Q415" i="8"/>
  <c r="BD115" i="6"/>
  <c r="R415" i="8"/>
  <c r="BE115" i="6"/>
  <c r="S415" i="8"/>
  <c r="T415" i="8"/>
  <c r="BG115" i="6"/>
  <c r="U415" i="8"/>
  <c r="BH115" i="6"/>
  <c r="V415" i="8"/>
  <c r="BI115" i="6"/>
  <c r="W415" i="8"/>
  <c r="BJ115" i="6"/>
  <c r="X415" i="8"/>
  <c r="BK115" i="6"/>
  <c r="Y415" i="8"/>
  <c r="BL115" i="6"/>
  <c r="Z415" i="8"/>
  <c r="BM115" i="6"/>
  <c r="AA415" i="8"/>
  <c r="BN115" i="6"/>
  <c r="AB415" i="8"/>
  <c r="BO115" i="6"/>
  <c r="AC415" i="8"/>
  <c r="BP115" i="6"/>
  <c r="AD415" i="8"/>
  <c r="BQ115" i="6"/>
  <c r="AE415" i="8"/>
  <c r="BR115" i="6"/>
  <c r="AF415" i="8"/>
  <c r="BS115" i="6"/>
  <c r="AG415" i="8"/>
  <c r="BT115" i="6"/>
  <c r="AH415" i="8"/>
  <c r="BU115" i="6"/>
  <c r="E416" i="8"/>
  <c r="AR116" i="6"/>
  <c r="F416" i="8"/>
  <c r="AS116" i="6"/>
  <c r="G416" i="8"/>
  <c r="AT116" i="6"/>
  <c r="H416" i="8"/>
  <c r="AU116" i="6"/>
  <c r="I416" i="8"/>
  <c r="AV116" i="6"/>
  <c r="J416" i="8"/>
  <c r="AW116" i="6"/>
  <c r="K416" i="8"/>
  <c r="AX116" i="6"/>
  <c r="L416" i="8"/>
  <c r="AY116" i="6"/>
  <c r="M416" i="8"/>
  <c r="AZ116" i="6"/>
  <c r="N416" i="8"/>
  <c r="BA116" i="6"/>
  <c r="O416" i="8"/>
  <c r="BB116" i="6"/>
  <c r="P416" i="8"/>
  <c r="BC116" i="6"/>
  <c r="Q416" i="8"/>
  <c r="BD116" i="6"/>
  <c r="R416" i="8"/>
  <c r="BE116" i="6"/>
  <c r="S416" i="8"/>
  <c r="BF116" i="6"/>
  <c r="T416" i="8"/>
  <c r="BG116" i="6"/>
  <c r="U416" i="8"/>
  <c r="V416" i="8"/>
  <c r="BI116" i="6"/>
  <c r="W416" i="8"/>
  <c r="BJ116" i="6"/>
  <c r="X416" i="8"/>
  <c r="BK116" i="6"/>
  <c r="Y416" i="8"/>
  <c r="BL116" i="6"/>
  <c r="Z416" i="8"/>
  <c r="BM116" i="6"/>
  <c r="AA416" i="8"/>
  <c r="BN116" i="6"/>
  <c r="AB416" i="8"/>
  <c r="BO116" i="6"/>
  <c r="AC416" i="8"/>
  <c r="BP116" i="6"/>
  <c r="AD416" i="8"/>
  <c r="BQ116" i="6"/>
  <c r="AE416" i="8"/>
  <c r="BR116" i="6"/>
  <c r="AF416" i="8"/>
  <c r="BS116" i="6"/>
  <c r="AG416" i="8"/>
  <c r="BT116" i="6"/>
  <c r="AH416" i="8"/>
  <c r="BU116" i="6"/>
  <c r="E417" i="8"/>
  <c r="AR117" i="6"/>
  <c r="F417" i="8"/>
  <c r="AS117" i="6"/>
  <c r="G417" i="8"/>
  <c r="AT117" i="6"/>
  <c r="H417" i="8"/>
  <c r="AU117" i="6"/>
  <c r="I417" i="8"/>
  <c r="AV117" i="6"/>
  <c r="J417" i="8"/>
  <c r="AW117" i="6"/>
  <c r="K417" i="8"/>
  <c r="AX117" i="6"/>
  <c r="L417" i="8"/>
  <c r="AY117" i="6"/>
  <c r="M417" i="8"/>
  <c r="AZ117" i="6"/>
  <c r="N417" i="8"/>
  <c r="BA117" i="6"/>
  <c r="O417" i="8"/>
  <c r="BB117" i="6"/>
  <c r="P417" i="8"/>
  <c r="BC117" i="6"/>
  <c r="Q417" i="8"/>
  <c r="BD117" i="6"/>
  <c r="R417" i="8"/>
  <c r="BE117" i="6"/>
  <c r="S417" i="8"/>
  <c r="BF117" i="6"/>
  <c r="T417" i="8"/>
  <c r="BG117" i="6"/>
  <c r="U417" i="8"/>
  <c r="BH117" i="6"/>
  <c r="V417" i="8"/>
  <c r="BI117" i="6"/>
  <c r="W417" i="8"/>
  <c r="BJ117" i="6"/>
  <c r="X417" i="8"/>
  <c r="BK117" i="6"/>
  <c r="Y417" i="8"/>
  <c r="BL117" i="6"/>
  <c r="Z417" i="8"/>
  <c r="BM117" i="6"/>
  <c r="AA417" i="8"/>
  <c r="BN117" i="6"/>
  <c r="AB417" i="8"/>
  <c r="BO117" i="6"/>
  <c r="AC417" i="8"/>
  <c r="BP117" i="6"/>
  <c r="AD417" i="8"/>
  <c r="BQ117" i="6"/>
  <c r="AE417" i="8"/>
  <c r="BR117" i="6"/>
  <c r="AF417" i="8"/>
  <c r="BS117" i="6"/>
  <c r="AG417" i="8"/>
  <c r="BT117" i="6"/>
  <c r="AH417" i="8"/>
  <c r="BU117" i="6"/>
  <c r="E418" i="8"/>
  <c r="AR118" i="6"/>
  <c r="F418" i="8"/>
  <c r="AS118" i="6"/>
  <c r="G418" i="8"/>
  <c r="AT118" i="6"/>
  <c r="H418" i="8"/>
  <c r="AU118" i="6"/>
  <c r="I418" i="8"/>
  <c r="AV118" i="6"/>
  <c r="J418" i="8"/>
  <c r="AW118" i="6"/>
  <c r="K418" i="8"/>
  <c r="AX118" i="6"/>
  <c r="L418" i="8"/>
  <c r="AY118" i="6"/>
  <c r="M418" i="8"/>
  <c r="AZ118" i="6"/>
  <c r="N418" i="8"/>
  <c r="O418" i="8"/>
  <c r="BB118" i="6"/>
  <c r="P418" i="8"/>
  <c r="BC118" i="6"/>
  <c r="Q418" i="8"/>
  <c r="BD118" i="6"/>
  <c r="R418" i="8"/>
  <c r="BE118" i="6"/>
  <c r="S418" i="8"/>
  <c r="BF118" i="6"/>
  <c r="T418" i="8"/>
  <c r="BG118" i="6"/>
  <c r="U418" i="8"/>
  <c r="BH118" i="6"/>
  <c r="V418" i="8"/>
  <c r="BI118" i="6"/>
  <c r="W418" i="8"/>
  <c r="BJ118" i="6"/>
  <c r="X418" i="8"/>
  <c r="BK118" i="6"/>
  <c r="Y418" i="8"/>
  <c r="BL118" i="6"/>
  <c r="Z418" i="8"/>
  <c r="BM118" i="6"/>
  <c r="AA418" i="8"/>
  <c r="BN118" i="6"/>
  <c r="AB418" i="8"/>
  <c r="BO118" i="6"/>
  <c r="AC418" i="8"/>
  <c r="BP118" i="6"/>
  <c r="AD418" i="8"/>
  <c r="BQ118" i="6"/>
  <c r="AE418" i="8"/>
  <c r="BR118" i="6"/>
  <c r="AF418" i="8"/>
  <c r="BS118" i="6"/>
  <c r="AG418" i="8"/>
  <c r="BT118" i="6"/>
  <c r="AH418" i="8"/>
  <c r="BU118" i="6"/>
  <c r="E419" i="8"/>
  <c r="F419" i="8"/>
  <c r="G419" i="8"/>
  <c r="H419" i="8"/>
  <c r="I419" i="8"/>
  <c r="J419" i="8"/>
  <c r="K419" i="8"/>
  <c r="L419" i="8"/>
  <c r="M419" i="8"/>
  <c r="N419" i="8"/>
  <c r="O419" i="8"/>
  <c r="P419" i="8"/>
  <c r="Q419" i="8"/>
  <c r="R419" i="8"/>
  <c r="S419" i="8"/>
  <c r="T419" i="8"/>
  <c r="U419" i="8"/>
  <c r="V419" i="8"/>
  <c r="W419" i="8"/>
  <c r="X419" i="8"/>
  <c r="Y419" i="8"/>
  <c r="Z419" i="8"/>
  <c r="AA419" i="8"/>
  <c r="AB419" i="8"/>
  <c r="AC419" i="8"/>
  <c r="AD419" i="8"/>
  <c r="AE419" i="8"/>
  <c r="AF419" i="8"/>
  <c r="AG419" i="8"/>
  <c r="AH419" i="8"/>
  <c r="E420" i="8"/>
  <c r="F420" i="8"/>
  <c r="G420" i="8"/>
  <c r="H420" i="8"/>
  <c r="I420" i="8"/>
  <c r="J420" i="8"/>
  <c r="K420" i="8"/>
  <c r="L420" i="8"/>
  <c r="M420" i="8"/>
  <c r="N420" i="8"/>
  <c r="O420" i="8"/>
  <c r="P420" i="8"/>
  <c r="Q420" i="8"/>
  <c r="R420" i="8"/>
  <c r="S420" i="8"/>
  <c r="T420" i="8"/>
  <c r="U420" i="8"/>
  <c r="V420" i="8"/>
  <c r="W420" i="8"/>
  <c r="X420" i="8"/>
  <c r="Y420" i="8"/>
  <c r="Z420" i="8"/>
  <c r="AA420" i="8"/>
  <c r="AB420" i="8"/>
  <c r="AC420" i="8"/>
  <c r="AD420" i="8"/>
  <c r="AE420" i="8"/>
  <c r="AF420" i="8"/>
  <c r="AG420" i="8"/>
  <c r="AH420" i="8"/>
  <c r="E421" i="8"/>
  <c r="F421" i="8"/>
  <c r="G421" i="8"/>
  <c r="H421" i="8"/>
  <c r="I421" i="8"/>
  <c r="J421" i="8"/>
  <c r="K421" i="8"/>
  <c r="L421" i="8"/>
  <c r="M421" i="8"/>
  <c r="N421" i="8"/>
  <c r="O421" i="8"/>
  <c r="P421" i="8"/>
  <c r="Q421" i="8"/>
  <c r="R421" i="8"/>
  <c r="S421" i="8"/>
  <c r="T421" i="8"/>
  <c r="U421" i="8"/>
  <c r="V421" i="8"/>
  <c r="W421" i="8"/>
  <c r="X421" i="8"/>
  <c r="Y421" i="8"/>
  <c r="Z421" i="8"/>
  <c r="AA421" i="8"/>
  <c r="AB421" i="8"/>
  <c r="AC421" i="8"/>
  <c r="AD421" i="8"/>
  <c r="AE421" i="8"/>
  <c r="AF421" i="8"/>
  <c r="AG421" i="8"/>
  <c r="AH421" i="8"/>
  <c r="E422" i="8"/>
  <c r="F422" i="8"/>
  <c r="G422" i="8"/>
  <c r="H422" i="8"/>
  <c r="I422" i="8"/>
  <c r="J422" i="8"/>
  <c r="K422" i="8"/>
  <c r="L422" i="8"/>
  <c r="M422" i="8"/>
  <c r="N422" i="8"/>
  <c r="O422" i="8"/>
  <c r="P422" i="8"/>
  <c r="Q422" i="8"/>
  <c r="R422" i="8"/>
  <c r="S422" i="8"/>
  <c r="T422" i="8"/>
  <c r="U422" i="8"/>
  <c r="V422" i="8"/>
  <c r="W422" i="8"/>
  <c r="X422" i="8"/>
  <c r="Y422" i="8"/>
  <c r="Z422" i="8"/>
  <c r="AA422" i="8"/>
  <c r="AB422" i="8"/>
  <c r="AC422" i="8"/>
  <c r="AD422" i="8"/>
  <c r="AE422" i="8"/>
  <c r="AF422" i="8"/>
  <c r="AG422" i="8"/>
  <c r="AH422" i="8"/>
  <c r="E423" i="8"/>
  <c r="F423" i="8"/>
  <c r="G423" i="8"/>
  <c r="H423" i="8"/>
  <c r="I423" i="8"/>
  <c r="J423" i="8"/>
  <c r="K423" i="8"/>
  <c r="L423" i="8"/>
  <c r="M423" i="8"/>
  <c r="N423" i="8"/>
  <c r="O423" i="8"/>
  <c r="P423" i="8"/>
  <c r="Q423" i="8"/>
  <c r="R423" i="8"/>
  <c r="S423" i="8"/>
  <c r="T423" i="8"/>
  <c r="U423" i="8"/>
  <c r="V423" i="8"/>
  <c r="W423" i="8"/>
  <c r="X423" i="8"/>
  <c r="Y423" i="8"/>
  <c r="Z423" i="8"/>
  <c r="AA423" i="8"/>
  <c r="AB423" i="8"/>
  <c r="AC423" i="8"/>
  <c r="AD423" i="8"/>
  <c r="AE423" i="8"/>
  <c r="AF423" i="8"/>
  <c r="AG423" i="8"/>
  <c r="AH423" i="8"/>
  <c r="E424" i="8"/>
  <c r="F424" i="8"/>
  <c r="G424" i="8"/>
  <c r="H424" i="8"/>
  <c r="I424" i="8"/>
  <c r="J424" i="8"/>
  <c r="K424" i="8"/>
  <c r="L424" i="8"/>
  <c r="M424" i="8"/>
  <c r="N424" i="8"/>
  <c r="O424" i="8"/>
  <c r="P424" i="8"/>
  <c r="Q424" i="8"/>
  <c r="R424" i="8"/>
  <c r="S424" i="8"/>
  <c r="T424" i="8"/>
  <c r="U424" i="8"/>
  <c r="V424" i="8"/>
  <c r="W424" i="8"/>
  <c r="X424" i="8"/>
  <c r="Y424" i="8"/>
  <c r="Z424" i="8"/>
  <c r="AA424" i="8"/>
  <c r="AB424" i="8"/>
  <c r="AC424" i="8"/>
  <c r="AD424" i="8"/>
  <c r="AE424" i="8"/>
  <c r="AF424" i="8"/>
  <c r="AG424" i="8"/>
  <c r="AH424" i="8"/>
  <c r="E425" i="8"/>
  <c r="F425" i="8"/>
  <c r="G425" i="8"/>
  <c r="H425" i="8"/>
  <c r="I425" i="8"/>
  <c r="J425" i="8"/>
  <c r="K425" i="8"/>
  <c r="L425" i="8"/>
  <c r="M425" i="8"/>
  <c r="N425" i="8"/>
  <c r="O425" i="8"/>
  <c r="P425" i="8"/>
  <c r="Q425" i="8"/>
  <c r="R425" i="8"/>
  <c r="S425" i="8"/>
  <c r="T425" i="8"/>
  <c r="U425" i="8"/>
  <c r="V425" i="8"/>
  <c r="W425" i="8"/>
  <c r="X425" i="8"/>
  <c r="Y425" i="8"/>
  <c r="Z425" i="8"/>
  <c r="AA425" i="8"/>
  <c r="AB425" i="8"/>
  <c r="AC425" i="8"/>
  <c r="AD425" i="8"/>
  <c r="AE425" i="8"/>
  <c r="AF425" i="8"/>
  <c r="AG425" i="8"/>
  <c r="AH425" i="8"/>
  <c r="E426" i="8"/>
  <c r="F426" i="8"/>
  <c r="G426" i="8"/>
  <c r="H426" i="8"/>
  <c r="I426" i="8"/>
  <c r="J426" i="8"/>
  <c r="K426" i="8"/>
  <c r="L426" i="8"/>
  <c r="M426" i="8"/>
  <c r="N426" i="8"/>
  <c r="O426" i="8"/>
  <c r="P426" i="8"/>
  <c r="Q426" i="8"/>
  <c r="R426" i="8"/>
  <c r="S426" i="8"/>
  <c r="T426" i="8"/>
  <c r="U426" i="8"/>
  <c r="V426" i="8"/>
  <c r="W426" i="8"/>
  <c r="X426" i="8"/>
  <c r="Y426" i="8"/>
  <c r="Z426" i="8"/>
  <c r="AA426" i="8"/>
  <c r="AB426" i="8"/>
  <c r="AC426" i="8"/>
  <c r="AD426" i="8"/>
  <c r="AE426" i="8"/>
  <c r="AF426" i="8"/>
  <c r="AG426" i="8"/>
  <c r="AH426" i="8"/>
  <c r="E427" i="8"/>
  <c r="F427" i="8"/>
  <c r="G427" i="8"/>
  <c r="H427" i="8"/>
  <c r="I427" i="8"/>
  <c r="J427" i="8"/>
  <c r="K427" i="8"/>
  <c r="L427" i="8"/>
  <c r="M427" i="8"/>
  <c r="N427" i="8"/>
  <c r="O427" i="8"/>
  <c r="P427" i="8"/>
  <c r="Q427" i="8"/>
  <c r="R427" i="8"/>
  <c r="S427" i="8"/>
  <c r="T427" i="8"/>
  <c r="U427" i="8"/>
  <c r="V427" i="8"/>
  <c r="W427" i="8"/>
  <c r="X427" i="8"/>
  <c r="Y427" i="8"/>
  <c r="Z427" i="8"/>
  <c r="AA427" i="8"/>
  <c r="AB427" i="8"/>
  <c r="AC427" i="8"/>
  <c r="AD427" i="8"/>
  <c r="AE427" i="8"/>
  <c r="AF427" i="8"/>
  <c r="AG427" i="8"/>
  <c r="AH427" i="8"/>
  <c r="E428" i="8"/>
  <c r="F428" i="8"/>
  <c r="G428" i="8"/>
  <c r="H428" i="8"/>
  <c r="I428" i="8"/>
  <c r="J428" i="8"/>
  <c r="K428" i="8"/>
  <c r="L428" i="8"/>
  <c r="M428" i="8"/>
  <c r="N428" i="8"/>
  <c r="O428" i="8"/>
  <c r="P428" i="8"/>
  <c r="Q428" i="8"/>
  <c r="R428" i="8"/>
  <c r="S428" i="8"/>
  <c r="T428" i="8"/>
  <c r="U428" i="8"/>
  <c r="V428" i="8"/>
  <c r="W428" i="8"/>
  <c r="X428" i="8"/>
  <c r="Y428" i="8"/>
  <c r="Z428" i="8"/>
  <c r="AA428" i="8"/>
  <c r="AB428" i="8"/>
  <c r="AC428" i="8"/>
  <c r="AD428" i="8"/>
  <c r="AE428" i="8"/>
  <c r="AF428" i="8"/>
  <c r="AG428" i="8"/>
  <c r="AH428" i="8"/>
  <c r="E429" i="8"/>
  <c r="F429" i="8"/>
  <c r="G429" i="8"/>
  <c r="H429" i="8"/>
  <c r="I429" i="8"/>
  <c r="J429" i="8"/>
  <c r="K429" i="8"/>
  <c r="L429" i="8"/>
  <c r="M429" i="8"/>
  <c r="N429" i="8"/>
  <c r="O429" i="8"/>
  <c r="P429" i="8"/>
  <c r="Q429" i="8"/>
  <c r="R429" i="8"/>
  <c r="S429" i="8"/>
  <c r="T429" i="8"/>
  <c r="U429" i="8"/>
  <c r="V429" i="8"/>
  <c r="W429" i="8"/>
  <c r="X429" i="8"/>
  <c r="Y429" i="8"/>
  <c r="Z429" i="8"/>
  <c r="AA429" i="8"/>
  <c r="AB429" i="8"/>
  <c r="AC429" i="8"/>
  <c r="AD429" i="8"/>
  <c r="AE429" i="8"/>
  <c r="AF429" i="8"/>
  <c r="AG429" i="8"/>
  <c r="AH429" i="8"/>
  <c r="E430" i="8"/>
  <c r="F430" i="8"/>
  <c r="G430" i="8"/>
  <c r="H430" i="8"/>
  <c r="I430" i="8"/>
  <c r="J430" i="8"/>
  <c r="K430" i="8"/>
  <c r="L430" i="8"/>
  <c r="M430" i="8"/>
  <c r="N430" i="8"/>
  <c r="O430" i="8"/>
  <c r="P430" i="8"/>
  <c r="Q430" i="8"/>
  <c r="R430" i="8"/>
  <c r="S430" i="8"/>
  <c r="T430" i="8"/>
  <c r="U430" i="8"/>
  <c r="V430" i="8"/>
  <c r="W430" i="8"/>
  <c r="X430" i="8"/>
  <c r="Y430" i="8"/>
  <c r="Z430" i="8"/>
  <c r="AA430" i="8"/>
  <c r="AB430" i="8"/>
  <c r="AC430" i="8"/>
  <c r="AD430" i="8"/>
  <c r="AE430" i="8"/>
  <c r="AF430" i="8"/>
  <c r="AG430" i="8"/>
  <c r="AH430" i="8"/>
  <c r="E431" i="8"/>
  <c r="F431" i="8"/>
  <c r="G431" i="8"/>
  <c r="H431" i="8"/>
  <c r="I431" i="8"/>
  <c r="J431" i="8"/>
  <c r="K431" i="8"/>
  <c r="L431" i="8"/>
  <c r="M431" i="8"/>
  <c r="N431" i="8"/>
  <c r="O431" i="8"/>
  <c r="P431" i="8"/>
  <c r="Q431" i="8"/>
  <c r="R431" i="8"/>
  <c r="S431" i="8"/>
  <c r="T431" i="8"/>
  <c r="U431" i="8"/>
  <c r="V431" i="8"/>
  <c r="W431" i="8"/>
  <c r="X431" i="8"/>
  <c r="Y431" i="8"/>
  <c r="Z431" i="8"/>
  <c r="AA431" i="8"/>
  <c r="AB431" i="8"/>
  <c r="AC431" i="8"/>
  <c r="AD431" i="8"/>
  <c r="AE431" i="8"/>
  <c r="AF431" i="8"/>
  <c r="AG431" i="8"/>
  <c r="AH431" i="8"/>
  <c r="E432" i="8"/>
  <c r="F432" i="8"/>
  <c r="G432" i="8"/>
  <c r="H432" i="8"/>
  <c r="I432" i="8"/>
  <c r="J432" i="8"/>
  <c r="K432" i="8"/>
  <c r="L432" i="8"/>
  <c r="M432" i="8"/>
  <c r="N432" i="8"/>
  <c r="O432" i="8"/>
  <c r="P432" i="8"/>
  <c r="Q432" i="8"/>
  <c r="R432" i="8"/>
  <c r="S432" i="8"/>
  <c r="T432" i="8"/>
  <c r="U432" i="8"/>
  <c r="V432" i="8"/>
  <c r="W432" i="8"/>
  <c r="X432" i="8"/>
  <c r="Y432" i="8"/>
  <c r="Z432" i="8"/>
  <c r="AA432" i="8"/>
  <c r="AB432" i="8"/>
  <c r="AC432" i="8"/>
  <c r="AD432" i="8"/>
  <c r="AE432" i="8"/>
  <c r="AF432" i="8"/>
  <c r="AG432" i="8"/>
  <c r="AH432" i="8"/>
  <c r="E433" i="8"/>
  <c r="F433" i="8"/>
  <c r="G433" i="8"/>
  <c r="H433" i="8"/>
  <c r="I433" i="8"/>
  <c r="J433" i="8"/>
  <c r="K433" i="8"/>
  <c r="L433" i="8"/>
  <c r="M433" i="8"/>
  <c r="N433" i="8"/>
  <c r="O433" i="8"/>
  <c r="P433" i="8"/>
  <c r="Q433" i="8"/>
  <c r="R433" i="8"/>
  <c r="S433" i="8"/>
  <c r="T433" i="8"/>
  <c r="U433" i="8"/>
  <c r="V433" i="8"/>
  <c r="W433" i="8"/>
  <c r="X433" i="8"/>
  <c r="Y433" i="8"/>
  <c r="Z433" i="8"/>
  <c r="AA433" i="8"/>
  <c r="AB433" i="8"/>
  <c r="AC433" i="8"/>
  <c r="AD433" i="8"/>
  <c r="AE433" i="8"/>
  <c r="AF433" i="8"/>
  <c r="AG433" i="8"/>
  <c r="AH433" i="8"/>
  <c r="E434" i="8"/>
  <c r="F434" i="8"/>
  <c r="G434" i="8"/>
  <c r="H434" i="8"/>
  <c r="I434" i="8"/>
  <c r="J434" i="8"/>
  <c r="K434" i="8"/>
  <c r="L434" i="8"/>
  <c r="M434" i="8"/>
  <c r="N434" i="8"/>
  <c r="O434" i="8"/>
  <c r="P434" i="8"/>
  <c r="Q434" i="8"/>
  <c r="R434" i="8"/>
  <c r="S434" i="8"/>
  <c r="T434" i="8"/>
  <c r="U434" i="8"/>
  <c r="V434" i="8"/>
  <c r="W434" i="8"/>
  <c r="X434" i="8"/>
  <c r="Y434" i="8"/>
  <c r="Z434" i="8"/>
  <c r="AA434" i="8"/>
  <c r="AB434" i="8"/>
  <c r="AC434" i="8"/>
  <c r="AD434" i="8"/>
  <c r="AE434" i="8"/>
  <c r="AF434" i="8"/>
  <c r="AG434" i="8"/>
  <c r="AH434" i="8"/>
  <c r="E435" i="8"/>
  <c r="F435" i="8"/>
  <c r="G435" i="8"/>
  <c r="H435" i="8"/>
  <c r="I435" i="8"/>
  <c r="J435" i="8"/>
  <c r="K435" i="8"/>
  <c r="L435" i="8"/>
  <c r="M435" i="8"/>
  <c r="N435" i="8"/>
  <c r="O435" i="8"/>
  <c r="P435" i="8"/>
  <c r="Q435" i="8"/>
  <c r="R435" i="8"/>
  <c r="S435" i="8"/>
  <c r="T435" i="8"/>
  <c r="U435" i="8"/>
  <c r="V435" i="8"/>
  <c r="W435" i="8"/>
  <c r="X435" i="8"/>
  <c r="Y435" i="8"/>
  <c r="Z435" i="8"/>
  <c r="AA435" i="8"/>
  <c r="AB435" i="8"/>
  <c r="AC435" i="8"/>
  <c r="AD435" i="8"/>
  <c r="AE435" i="8"/>
  <c r="AF435" i="8"/>
  <c r="AG435" i="8"/>
  <c r="AH435" i="8"/>
  <c r="E436" i="8"/>
  <c r="F436" i="8"/>
  <c r="G436" i="8"/>
  <c r="H436" i="8"/>
  <c r="I436" i="8"/>
  <c r="J436" i="8"/>
  <c r="K436" i="8"/>
  <c r="L436" i="8"/>
  <c r="M436" i="8"/>
  <c r="N436" i="8"/>
  <c r="O436" i="8"/>
  <c r="P436" i="8"/>
  <c r="Q436" i="8"/>
  <c r="R436" i="8"/>
  <c r="S436" i="8"/>
  <c r="T436" i="8"/>
  <c r="U436" i="8"/>
  <c r="V436" i="8"/>
  <c r="W436" i="8"/>
  <c r="X436" i="8"/>
  <c r="Y436" i="8"/>
  <c r="Z436" i="8"/>
  <c r="AA436" i="8"/>
  <c r="AB436" i="8"/>
  <c r="AC436" i="8"/>
  <c r="AD436" i="8"/>
  <c r="AE436" i="8"/>
  <c r="AF436" i="8"/>
  <c r="AG436" i="8"/>
  <c r="AH436" i="8"/>
  <c r="E437" i="8"/>
  <c r="F437" i="8"/>
  <c r="G437" i="8"/>
  <c r="H437" i="8"/>
  <c r="I437" i="8"/>
  <c r="J437" i="8"/>
  <c r="K437" i="8"/>
  <c r="L437" i="8"/>
  <c r="M437" i="8"/>
  <c r="N437" i="8"/>
  <c r="O437" i="8"/>
  <c r="P437" i="8"/>
  <c r="Q437" i="8"/>
  <c r="R437" i="8"/>
  <c r="S437" i="8"/>
  <c r="T437" i="8"/>
  <c r="U437" i="8"/>
  <c r="V437" i="8"/>
  <c r="W437" i="8"/>
  <c r="X437" i="8"/>
  <c r="Y437" i="8"/>
  <c r="Z437" i="8"/>
  <c r="AA437" i="8"/>
  <c r="AB437" i="8"/>
  <c r="AC437" i="8"/>
  <c r="AD437" i="8"/>
  <c r="AE437" i="8"/>
  <c r="AF437" i="8"/>
  <c r="AG437" i="8"/>
  <c r="AH437" i="8"/>
  <c r="E438" i="8"/>
  <c r="F438" i="8"/>
  <c r="G438" i="8"/>
  <c r="H438" i="8"/>
  <c r="I438" i="8"/>
  <c r="J438" i="8"/>
  <c r="K438" i="8"/>
  <c r="L438" i="8"/>
  <c r="M438" i="8"/>
  <c r="N438" i="8"/>
  <c r="O438" i="8"/>
  <c r="P438" i="8"/>
  <c r="Q438" i="8"/>
  <c r="R438" i="8"/>
  <c r="S438" i="8"/>
  <c r="T438" i="8"/>
  <c r="U438" i="8"/>
  <c r="V438" i="8"/>
  <c r="W438" i="8"/>
  <c r="X438" i="8"/>
  <c r="Y438" i="8"/>
  <c r="Z438" i="8"/>
  <c r="AA438" i="8"/>
  <c r="AB438" i="8"/>
  <c r="AC438" i="8"/>
  <c r="AD438" i="8"/>
  <c r="AE438" i="8"/>
  <c r="AF438" i="8"/>
  <c r="AG438" i="8"/>
  <c r="AH438" i="8"/>
  <c r="E439" i="8"/>
  <c r="F439" i="8"/>
  <c r="G439" i="8"/>
  <c r="H439" i="8"/>
  <c r="I439" i="8"/>
  <c r="J439" i="8"/>
  <c r="K439" i="8"/>
  <c r="L439" i="8"/>
  <c r="M439" i="8"/>
  <c r="N439" i="8"/>
  <c r="O439" i="8"/>
  <c r="P439" i="8"/>
  <c r="Q439" i="8"/>
  <c r="R439" i="8"/>
  <c r="S439" i="8"/>
  <c r="T439" i="8"/>
  <c r="U439" i="8"/>
  <c r="V439" i="8"/>
  <c r="W439" i="8"/>
  <c r="X439" i="8"/>
  <c r="Y439" i="8"/>
  <c r="Z439" i="8"/>
  <c r="AA439" i="8"/>
  <c r="AB439" i="8"/>
  <c r="AC439" i="8"/>
  <c r="AD439" i="8"/>
  <c r="AE439" i="8"/>
  <c r="AF439" i="8"/>
  <c r="AG439" i="8"/>
  <c r="AH439" i="8"/>
  <c r="E440" i="8"/>
  <c r="F440" i="8"/>
  <c r="G440" i="8"/>
  <c r="H440" i="8"/>
  <c r="I440" i="8"/>
  <c r="J440" i="8"/>
  <c r="K440" i="8"/>
  <c r="L440" i="8"/>
  <c r="M440" i="8"/>
  <c r="N440" i="8"/>
  <c r="O440" i="8"/>
  <c r="P440" i="8"/>
  <c r="Q440" i="8"/>
  <c r="R440" i="8"/>
  <c r="S440" i="8"/>
  <c r="T440" i="8"/>
  <c r="U440" i="8"/>
  <c r="V440" i="8"/>
  <c r="W440" i="8"/>
  <c r="X440" i="8"/>
  <c r="Y440" i="8"/>
  <c r="Z440" i="8"/>
  <c r="AA440" i="8"/>
  <c r="AB440" i="8"/>
  <c r="AC440" i="8"/>
  <c r="AD440" i="8"/>
  <c r="AE440" i="8"/>
  <c r="AF440" i="8"/>
  <c r="AG440" i="8"/>
  <c r="AH440" i="8"/>
  <c r="E441" i="8"/>
  <c r="F441" i="8"/>
  <c r="G441" i="8"/>
  <c r="H441" i="8"/>
  <c r="I441" i="8"/>
  <c r="J441" i="8"/>
  <c r="K441" i="8"/>
  <c r="L441" i="8"/>
  <c r="M441" i="8"/>
  <c r="N441" i="8"/>
  <c r="O441" i="8"/>
  <c r="P441" i="8"/>
  <c r="Q441" i="8"/>
  <c r="R441" i="8"/>
  <c r="S441" i="8"/>
  <c r="T441" i="8"/>
  <c r="U441" i="8"/>
  <c r="V441" i="8"/>
  <c r="W441" i="8"/>
  <c r="X441" i="8"/>
  <c r="Y441" i="8"/>
  <c r="Z441" i="8"/>
  <c r="AA441" i="8"/>
  <c r="AB441" i="8"/>
  <c r="AC441" i="8"/>
  <c r="AD441" i="8"/>
  <c r="AE441" i="8"/>
  <c r="AF441" i="8"/>
  <c r="AG441" i="8"/>
  <c r="AH441" i="8"/>
  <c r="E442" i="8"/>
  <c r="F442" i="8"/>
  <c r="G442" i="8"/>
  <c r="H442" i="8"/>
  <c r="I442" i="8"/>
  <c r="J442" i="8"/>
  <c r="K442" i="8"/>
  <c r="L442" i="8"/>
  <c r="M442" i="8"/>
  <c r="N442" i="8"/>
  <c r="O442" i="8"/>
  <c r="P442" i="8"/>
  <c r="Q442" i="8"/>
  <c r="R442" i="8"/>
  <c r="S442" i="8"/>
  <c r="T442" i="8"/>
  <c r="U442" i="8"/>
  <c r="V442" i="8"/>
  <c r="W442" i="8"/>
  <c r="X442" i="8"/>
  <c r="Y442" i="8"/>
  <c r="Z442" i="8"/>
  <c r="AA442" i="8"/>
  <c r="AB442" i="8"/>
  <c r="AC442" i="8"/>
  <c r="AD442" i="8"/>
  <c r="AE442" i="8"/>
  <c r="AF442" i="8"/>
  <c r="AG442" i="8"/>
  <c r="AH442" i="8"/>
  <c r="E443" i="8"/>
  <c r="F443" i="8"/>
  <c r="G443" i="8"/>
  <c r="H443" i="8"/>
  <c r="I443" i="8"/>
  <c r="J443" i="8"/>
  <c r="K443" i="8"/>
  <c r="L443" i="8"/>
  <c r="M443" i="8"/>
  <c r="N443" i="8"/>
  <c r="O443" i="8"/>
  <c r="P443" i="8"/>
  <c r="Q443" i="8"/>
  <c r="R443" i="8"/>
  <c r="S443" i="8"/>
  <c r="T443" i="8"/>
  <c r="U443" i="8"/>
  <c r="V443" i="8"/>
  <c r="W443" i="8"/>
  <c r="X443" i="8"/>
  <c r="Y443" i="8"/>
  <c r="Z443" i="8"/>
  <c r="AA443" i="8"/>
  <c r="AB443" i="8"/>
  <c r="AC443" i="8"/>
  <c r="AD443" i="8"/>
  <c r="AE443" i="8"/>
  <c r="AF443" i="8"/>
  <c r="AG443" i="8"/>
  <c r="AH443" i="8"/>
  <c r="E444" i="8"/>
  <c r="F444" i="8"/>
  <c r="G444" i="8"/>
  <c r="H444" i="8"/>
  <c r="I444" i="8"/>
  <c r="J444" i="8"/>
  <c r="K444" i="8"/>
  <c r="L444" i="8"/>
  <c r="M444" i="8"/>
  <c r="N444" i="8"/>
  <c r="O444" i="8"/>
  <c r="P444" i="8"/>
  <c r="Q444" i="8"/>
  <c r="R444" i="8"/>
  <c r="S444" i="8"/>
  <c r="T444" i="8"/>
  <c r="U444" i="8"/>
  <c r="V444" i="8"/>
  <c r="W444" i="8"/>
  <c r="X444" i="8"/>
  <c r="Y444" i="8"/>
  <c r="Z444" i="8"/>
  <c r="AA444" i="8"/>
  <c r="AB444" i="8"/>
  <c r="AC444" i="8"/>
  <c r="AD444" i="8"/>
  <c r="AE444" i="8"/>
  <c r="AF444" i="8"/>
  <c r="AG444" i="8"/>
  <c r="AH444" i="8"/>
  <c r="E445" i="8"/>
  <c r="F445" i="8"/>
  <c r="G445" i="8"/>
  <c r="H445" i="8"/>
  <c r="I445" i="8"/>
  <c r="J445" i="8"/>
  <c r="K445" i="8"/>
  <c r="L445" i="8"/>
  <c r="M445" i="8"/>
  <c r="N445" i="8"/>
  <c r="O445" i="8"/>
  <c r="P445" i="8"/>
  <c r="Q445" i="8"/>
  <c r="R445" i="8"/>
  <c r="S445" i="8"/>
  <c r="T445" i="8"/>
  <c r="U445" i="8"/>
  <c r="V445" i="8"/>
  <c r="W445" i="8"/>
  <c r="X445" i="8"/>
  <c r="Y445" i="8"/>
  <c r="Z445" i="8"/>
  <c r="AA445" i="8"/>
  <c r="AB445" i="8"/>
  <c r="AC445" i="8"/>
  <c r="AD445" i="8"/>
  <c r="AE445" i="8"/>
  <c r="AF445" i="8"/>
  <c r="AG445" i="8"/>
  <c r="AH445" i="8"/>
  <c r="E446" i="8"/>
  <c r="F446" i="8"/>
  <c r="G446" i="8"/>
  <c r="H446" i="8"/>
  <c r="I446" i="8"/>
  <c r="J446" i="8"/>
  <c r="K446" i="8"/>
  <c r="L446" i="8"/>
  <c r="M446" i="8"/>
  <c r="N446" i="8"/>
  <c r="O446" i="8"/>
  <c r="P446" i="8"/>
  <c r="Q446" i="8"/>
  <c r="R446" i="8"/>
  <c r="S446" i="8"/>
  <c r="T446" i="8"/>
  <c r="U446" i="8"/>
  <c r="V446" i="8"/>
  <c r="W446" i="8"/>
  <c r="X446" i="8"/>
  <c r="Y446" i="8"/>
  <c r="Z446" i="8"/>
  <c r="AA446" i="8"/>
  <c r="AB446" i="8"/>
  <c r="AC446" i="8"/>
  <c r="AD446" i="8"/>
  <c r="AE446" i="8"/>
  <c r="AF446" i="8"/>
  <c r="AG446" i="8"/>
  <c r="AH446" i="8"/>
  <c r="E447" i="8"/>
  <c r="F447" i="8"/>
  <c r="G447" i="8"/>
  <c r="H447" i="8"/>
  <c r="I447" i="8"/>
  <c r="J447" i="8"/>
  <c r="K447" i="8"/>
  <c r="L447" i="8"/>
  <c r="M447" i="8"/>
  <c r="N447" i="8"/>
  <c r="O447" i="8"/>
  <c r="P447" i="8"/>
  <c r="Q447" i="8"/>
  <c r="R447" i="8"/>
  <c r="S447" i="8"/>
  <c r="T447" i="8"/>
  <c r="U447" i="8"/>
  <c r="V447" i="8"/>
  <c r="W447" i="8"/>
  <c r="X447" i="8"/>
  <c r="Y447" i="8"/>
  <c r="Z447" i="8"/>
  <c r="AA447" i="8"/>
  <c r="AB447" i="8"/>
  <c r="AC447" i="8"/>
  <c r="AD447" i="8"/>
  <c r="AE447" i="8"/>
  <c r="AF447" i="8"/>
  <c r="AG447" i="8"/>
  <c r="AH447" i="8"/>
  <c r="E448" i="8"/>
  <c r="F448" i="8"/>
  <c r="G448" i="8"/>
  <c r="H448" i="8"/>
  <c r="I448" i="8"/>
  <c r="J448" i="8"/>
  <c r="K448" i="8"/>
  <c r="L448" i="8"/>
  <c r="M448" i="8"/>
  <c r="N448" i="8"/>
  <c r="O448" i="8"/>
  <c r="P448" i="8"/>
  <c r="Q448" i="8"/>
  <c r="R448" i="8"/>
  <c r="S448" i="8"/>
  <c r="T448" i="8"/>
  <c r="U448" i="8"/>
  <c r="V448" i="8"/>
  <c r="W448" i="8"/>
  <c r="X448" i="8"/>
  <c r="Y448" i="8"/>
  <c r="Z448" i="8"/>
  <c r="AA448" i="8"/>
  <c r="AB448" i="8"/>
  <c r="AC448" i="8"/>
  <c r="AD448" i="8"/>
  <c r="AE448" i="8"/>
  <c r="AF448" i="8"/>
  <c r="AG448" i="8"/>
  <c r="AH448" i="8"/>
  <c r="E449" i="8"/>
  <c r="F449" i="8"/>
  <c r="G449" i="8"/>
  <c r="H449" i="8"/>
  <c r="I449" i="8"/>
  <c r="J449" i="8"/>
  <c r="K449" i="8"/>
  <c r="L449" i="8"/>
  <c r="M449" i="8"/>
  <c r="N449" i="8"/>
  <c r="O449" i="8"/>
  <c r="P449" i="8"/>
  <c r="Q449" i="8"/>
  <c r="R449" i="8"/>
  <c r="S449" i="8"/>
  <c r="T449" i="8"/>
  <c r="U449" i="8"/>
  <c r="V449" i="8"/>
  <c r="W449" i="8"/>
  <c r="X449" i="8"/>
  <c r="Y449" i="8"/>
  <c r="Z449" i="8"/>
  <c r="AA449" i="8"/>
  <c r="AB449" i="8"/>
  <c r="AC449" i="8"/>
  <c r="AD449" i="8"/>
  <c r="AE449" i="8"/>
  <c r="AF449" i="8"/>
  <c r="AG449" i="8"/>
  <c r="AH449" i="8"/>
  <c r="E450" i="8"/>
  <c r="F450" i="8"/>
  <c r="G450" i="8"/>
  <c r="H450" i="8"/>
  <c r="I450" i="8"/>
  <c r="J450" i="8"/>
  <c r="K450" i="8"/>
  <c r="L450" i="8"/>
  <c r="M450" i="8"/>
  <c r="N450" i="8"/>
  <c r="O450" i="8"/>
  <c r="P450" i="8"/>
  <c r="Q450" i="8"/>
  <c r="R450" i="8"/>
  <c r="S450" i="8"/>
  <c r="T450" i="8"/>
  <c r="U450" i="8"/>
  <c r="V450" i="8"/>
  <c r="W450" i="8"/>
  <c r="X450" i="8"/>
  <c r="Y450" i="8"/>
  <c r="Z450" i="8"/>
  <c r="AA450" i="8"/>
  <c r="AB450" i="8"/>
  <c r="AC450" i="8"/>
  <c r="AD450" i="8"/>
  <c r="AE450" i="8"/>
  <c r="AF450" i="8"/>
  <c r="AG450" i="8"/>
  <c r="AH450" i="8"/>
  <c r="E451" i="8"/>
  <c r="F451" i="8"/>
  <c r="G451" i="8"/>
  <c r="H451" i="8"/>
  <c r="I451" i="8"/>
  <c r="J451" i="8"/>
  <c r="K451" i="8"/>
  <c r="L451" i="8"/>
  <c r="M451" i="8"/>
  <c r="N451" i="8"/>
  <c r="O451" i="8"/>
  <c r="P451" i="8"/>
  <c r="Q451" i="8"/>
  <c r="R451" i="8"/>
  <c r="S451" i="8"/>
  <c r="T451" i="8"/>
  <c r="U451" i="8"/>
  <c r="V451" i="8"/>
  <c r="W451" i="8"/>
  <c r="X451" i="8"/>
  <c r="Y451" i="8"/>
  <c r="Z451" i="8"/>
  <c r="AA451" i="8"/>
  <c r="AB451" i="8"/>
  <c r="AC451" i="8"/>
  <c r="AD451" i="8"/>
  <c r="AE451" i="8"/>
  <c r="AF451" i="8"/>
  <c r="AG451" i="8"/>
  <c r="AH451" i="8"/>
  <c r="E452" i="8"/>
  <c r="F452" i="8"/>
  <c r="G452" i="8"/>
  <c r="H452" i="8"/>
  <c r="I452" i="8"/>
  <c r="J452" i="8"/>
  <c r="K452" i="8"/>
  <c r="L452" i="8"/>
  <c r="M452" i="8"/>
  <c r="N452" i="8"/>
  <c r="O452" i="8"/>
  <c r="P452" i="8"/>
  <c r="Q452" i="8"/>
  <c r="R452" i="8"/>
  <c r="S452" i="8"/>
  <c r="T452" i="8"/>
  <c r="U452" i="8"/>
  <c r="V452" i="8"/>
  <c r="W452" i="8"/>
  <c r="X452" i="8"/>
  <c r="Y452" i="8"/>
  <c r="Z452" i="8"/>
  <c r="AA452" i="8"/>
  <c r="AB452" i="8"/>
  <c r="AC452" i="8"/>
  <c r="AD452" i="8"/>
  <c r="AE452" i="8"/>
  <c r="AF452" i="8"/>
  <c r="AG452" i="8"/>
  <c r="AH452" i="8"/>
  <c r="E453" i="8"/>
  <c r="AR16" i="6"/>
  <c r="F453" i="8"/>
  <c r="AS16" i="6"/>
  <c r="G453" i="8"/>
  <c r="AT16" i="6"/>
  <c r="H453" i="8"/>
  <c r="AU16" i="6"/>
  <c r="I453" i="8"/>
  <c r="AV16" i="6"/>
  <c r="J453" i="8"/>
  <c r="AW16" i="6"/>
  <c r="K453" i="8"/>
  <c r="AX16" i="6"/>
  <c r="L453" i="8"/>
  <c r="AY16" i="6"/>
  <c r="M453" i="8"/>
  <c r="AZ16" i="6"/>
  <c r="N453" i="8"/>
  <c r="BA16" i="6"/>
  <c r="O453" i="8"/>
  <c r="BB16" i="6"/>
  <c r="P453" i="8"/>
  <c r="BC16" i="6"/>
  <c r="Q453" i="8"/>
  <c r="BD16" i="6"/>
  <c r="R453" i="8"/>
  <c r="BE16" i="6"/>
  <c r="S453" i="8"/>
  <c r="BF16" i="6"/>
  <c r="T453" i="8"/>
  <c r="BG16" i="6"/>
  <c r="U453" i="8"/>
  <c r="BH16" i="6"/>
  <c r="V453" i="8"/>
  <c r="BI16" i="6"/>
  <c r="W453" i="8"/>
  <c r="BJ16" i="6"/>
  <c r="X453" i="8"/>
  <c r="BK16" i="6"/>
  <c r="Y453" i="8"/>
  <c r="BL16" i="6"/>
  <c r="Z453" i="8"/>
  <c r="BM16" i="6"/>
  <c r="AA453" i="8"/>
  <c r="BN16" i="6"/>
  <c r="AB453" i="8"/>
  <c r="BO16" i="6"/>
  <c r="AC453" i="8"/>
  <c r="BP16" i="6"/>
  <c r="AD453" i="8"/>
  <c r="BQ16" i="6"/>
  <c r="AE453" i="8"/>
  <c r="BR16" i="6"/>
  <c r="AF453" i="8"/>
  <c r="BS16" i="6"/>
  <c r="AG453" i="8"/>
  <c r="BT16" i="6"/>
  <c r="AH453" i="8"/>
  <c r="BU16" i="6"/>
  <c r="E454" i="8"/>
  <c r="AR17" i="6"/>
  <c r="F454" i="8"/>
  <c r="AS17" i="6"/>
  <c r="G454" i="8"/>
  <c r="AT17" i="6"/>
  <c r="H454" i="8"/>
  <c r="AU17" i="6"/>
  <c r="I454" i="8"/>
  <c r="AV17" i="6"/>
  <c r="J454" i="8"/>
  <c r="AW17" i="6"/>
  <c r="K454" i="8"/>
  <c r="AX17" i="6"/>
  <c r="L454" i="8"/>
  <c r="AY17" i="6"/>
  <c r="M454" i="8"/>
  <c r="AZ17" i="6"/>
  <c r="N454" i="8"/>
  <c r="BA17" i="6"/>
  <c r="O454" i="8"/>
  <c r="BB17" i="6"/>
  <c r="P454" i="8"/>
  <c r="BC17" i="6"/>
  <c r="Q454" i="8"/>
  <c r="BD17" i="6"/>
  <c r="R454" i="8"/>
  <c r="BE17" i="6"/>
  <c r="S454" i="8"/>
  <c r="BF17" i="6"/>
  <c r="T454" i="8"/>
  <c r="BG17" i="6"/>
  <c r="U454" i="8"/>
  <c r="BH17" i="6"/>
  <c r="V454" i="8"/>
  <c r="BI17" i="6"/>
  <c r="W454" i="8"/>
  <c r="BJ17" i="6"/>
  <c r="X454" i="8"/>
  <c r="BK17" i="6"/>
  <c r="Y454" i="8"/>
  <c r="BL17" i="6"/>
  <c r="Z454" i="8"/>
  <c r="BM17" i="6"/>
  <c r="AA454" i="8"/>
  <c r="BN17" i="6"/>
  <c r="AB454" i="8"/>
  <c r="BO17" i="6"/>
  <c r="AC454" i="8"/>
  <c r="BP17" i="6"/>
  <c r="AD454" i="8"/>
  <c r="BQ17" i="6"/>
  <c r="AE454" i="8"/>
  <c r="BR17" i="6"/>
  <c r="AF454" i="8"/>
  <c r="BS17" i="6"/>
  <c r="AG454" i="8"/>
  <c r="BT17" i="6"/>
  <c r="AH454" i="8"/>
  <c r="BU17" i="6"/>
  <c r="E455" i="8"/>
  <c r="F455" i="8"/>
  <c r="G455" i="8"/>
  <c r="H455" i="8"/>
  <c r="I455" i="8"/>
  <c r="J455" i="8"/>
  <c r="K455" i="8"/>
  <c r="L455" i="8"/>
  <c r="M455" i="8"/>
  <c r="N455" i="8"/>
  <c r="O455" i="8"/>
  <c r="P455" i="8"/>
  <c r="Q455" i="8"/>
  <c r="R455" i="8"/>
  <c r="S455" i="8"/>
  <c r="T455" i="8"/>
  <c r="U455" i="8"/>
  <c r="V455" i="8"/>
  <c r="W455" i="8"/>
  <c r="X455" i="8"/>
  <c r="Y455" i="8"/>
  <c r="Z455" i="8"/>
  <c r="AA455" i="8"/>
  <c r="AB455" i="8"/>
  <c r="AC455" i="8"/>
  <c r="AD455" i="8"/>
  <c r="AE455" i="8"/>
  <c r="AF455" i="8"/>
  <c r="AG455" i="8"/>
  <c r="AH455" i="8"/>
  <c r="E456" i="8"/>
  <c r="F456" i="8"/>
  <c r="G456" i="8"/>
  <c r="H456" i="8"/>
  <c r="I456" i="8"/>
  <c r="J456" i="8"/>
  <c r="K456" i="8"/>
  <c r="L456" i="8"/>
  <c r="M456" i="8"/>
  <c r="N456" i="8"/>
  <c r="O456" i="8"/>
  <c r="P456" i="8"/>
  <c r="Q456" i="8"/>
  <c r="R456" i="8"/>
  <c r="S456" i="8"/>
  <c r="T456" i="8"/>
  <c r="U456" i="8"/>
  <c r="V456" i="8"/>
  <c r="W456" i="8"/>
  <c r="X456" i="8"/>
  <c r="Y456" i="8"/>
  <c r="Z456" i="8"/>
  <c r="AA456" i="8"/>
  <c r="AB456" i="8"/>
  <c r="AC456" i="8"/>
  <c r="AD456" i="8"/>
  <c r="AE456" i="8"/>
  <c r="AF456" i="8"/>
  <c r="AG456" i="8"/>
  <c r="AH456" i="8"/>
  <c r="E457" i="8"/>
  <c r="F457" i="8"/>
  <c r="G457" i="8"/>
  <c r="H457" i="8"/>
  <c r="I457" i="8"/>
  <c r="J457" i="8"/>
  <c r="K457" i="8"/>
  <c r="L457" i="8"/>
  <c r="M457" i="8"/>
  <c r="N457" i="8"/>
  <c r="O457" i="8"/>
  <c r="P457" i="8"/>
  <c r="Q457" i="8"/>
  <c r="R457" i="8"/>
  <c r="S457" i="8"/>
  <c r="T457" i="8"/>
  <c r="U457" i="8"/>
  <c r="V457" i="8"/>
  <c r="W457" i="8"/>
  <c r="X457" i="8"/>
  <c r="Y457" i="8"/>
  <c r="Z457" i="8"/>
  <c r="AA457" i="8"/>
  <c r="AB457" i="8"/>
  <c r="AC457" i="8"/>
  <c r="AD457" i="8"/>
  <c r="AE457" i="8"/>
  <c r="AF457" i="8"/>
  <c r="AG457" i="8"/>
  <c r="AH457" i="8"/>
  <c r="E458" i="8"/>
  <c r="F458" i="8"/>
  <c r="G458" i="8"/>
  <c r="H458" i="8"/>
  <c r="I458" i="8"/>
  <c r="J458" i="8"/>
  <c r="K458" i="8"/>
  <c r="L458" i="8"/>
  <c r="M458" i="8"/>
  <c r="N458" i="8"/>
  <c r="O458" i="8"/>
  <c r="P458" i="8"/>
  <c r="Q458" i="8"/>
  <c r="R458" i="8"/>
  <c r="S458" i="8"/>
  <c r="T458" i="8"/>
  <c r="U458" i="8"/>
  <c r="V458" i="8"/>
  <c r="W458" i="8"/>
  <c r="X458" i="8"/>
  <c r="Y458" i="8"/>
  <c r="Z458" i="8"/>
  <c r="AA458" i="8"/>
  <c r="AB458" i="8"/>
  <c r="AC458" i="8"/>
  <c r="AD458" i="8"/>
  <c r="AE458" i="8"/>
  <c r="AF458" i="8"/>
  <c r="AG458" i="8"/>
  <c r="AH458" i="8"/>
  <c r="E459" i="8"/>
  <c r="F459" i="8"/>
  <c r="G459" i="8"/>
  <c r="H459" i="8"/>
  <c r="I459" i="8"/>
  <c r="J459" i="8"/>
  <c r="K459" i="8"/>
  <c r="L459" i="8"/>
  <c r="M459" i="8"/>
  <c r="N459" i="8"/>
  <c r="O459" i="8"/>
  <c r="P459" i="8"/>
  <c r="Q459" i="8"/>
  <c r="R459" i="8"/>
  <c r="S459" i="8"/>
  <c r="T459" i="8"/>
  <c r="U459" i="8"/>
  <c r="V459" i="8"/>
  <c r="W459" i="8"/>
  <c r="X459" i="8"/>
  <c r="Y459" i="8"/>
  <c r="Z459" i="8"/>
  <c r="AA459" i="8"/>
  <c r="AB459" i="8"/>
  <c r="AC459" i="8"/>
  <c r="AD459" i="8"/>
  <c r="AE459" i="8"/>
  <c r="AF459" i="8"/>
  <c r="AG459" i="8"/>
  <c r="AH459" i="8"/>
  <c r="E460" i="8"/>
  <c r="F460" i="8"/>
  <c r="G460" i="8"/>
  <c r="H460" i="8"/>
  <c r="I460" i="8"/>
  <c r="J460" i="8"/>
  <c r="K460" i="8"/>
  <c r="L460" i="8"/>
  <c r="M460" i="8"/>
  <c r="N460" i="8"/>
  <c r="O460" i="8"/>
  <c r="P460" i="8"/>
  <c r="Q460" i="8"/>
  <c r="R460" i="8"/>
  <c r="S460" i="8"/>
  <c r="T460" i="8"/>
  <c r="U460" i="8"/>
  <c r="V460" i="8"/>
  <c r="W460" i="8"/>
  <c r="X460" i="8"/>
  <c r="Y460" i="8"/>
  <c r="Z460" i="8"/>
  <c r="AA460" i="8"/>
  <c r="AB460" i="8"/>
  <c r="AC460" i="8"/>
  <c r="AD460" i="8"/>
  <c r="AE460" i="8"/>
  <c r="AF460" i="8"/>
  <c r="AG460" i="8"/>
  <c r="AH460" i="8"/>
  <c r="E461" i="8"/>
  <c r="F461" i="8"/>
  <c r="G461" i="8"/>
  <c r="H461" i="8"/>
  <c r="I461" i="8"/>
  <c r="J461" i="8"/>
  <c r="K461" i="8"/>
  <c r="L461" i="8"/>
  <c r="M461" i="8"/>
  <c r="N461" i="8"/>
  <c r="O461" i="8"/>
  <c r="P461" i="8"/>
  <c r="Q461" i="8"/>
  <c r="R461" i="8"/>
  <c r="S461" i="8"/>
  <c r="T461" i="8"/>
  <c r="U461" i="8"/>
  <c r="V461" i="8"/>
  <c r="W461" i="8"/>
  <c r="X461" i="8"/>
  <c r="Y461" i="8"/>
  <c r="Z461" i="8"/>
  <c r="AA461" i="8"/>
  <c r="AB461" i="8"/>
  <c r="AC461" i="8"/>
  <c r="AD461" i="8"/>
  <c r="AE461" i="8"/>
  <c r="AF461" i="8"/>
  <c r="AG461" i="8"/>
  <c r="AH461" i="8"/>
  <c r="E462" i="8"/>
  <c r="F462" i="8"/>
  <c r="G462" i="8"/>
  <c r="H462" i="8"/>
  <c r="I462" i="8"/>
  <c r="J462" i="8"/>
  <c r="K462" i="8"/>
  <c r="L462" i="8"/>
  <c r="M462" i="8"/>
  <c r="N462" i="8"/>
  <c r="O462" i="8"/>
  <c r="P462" i="8"/>
  <c r="Q462" i="8"/>
  <c r="R462" i="8"/>
  <c r="S462" i="8"/>
  <c r="T462" i="8"/>
  <c r="U462" i="8"/>
  <c r="V462" i="8"/>
  <c r="W462" i="8"/>
  <c r="X462" i="8"/>
  <c r="Y462" i="8"/>
  <c r="Z462" i="8"/>
  <c r="AA462" i="8"/>
  <c r="AB462" i="8"/>
  <c r="AC462" i="8"/>
  <c r="AD462" i="8"/>
  <c r="AE462" i="8"/>
  <c r="AF462" i="8"/>
  <c r="AG462" i="8"/>
  <c r="AH462" i="8"/>
  <c r="E463" i="8"/>
  <c r="F463" i="8"/>
  <c r="G463" i="8"/>
  <c r="H463" i="8"/>
  <c r="I463" i="8"/>
  <c r="J463" i="8"/>
  <c r="K463" i="8"/>
  <c r="L463" i="8"/>
  <c r="M463" i="8"/>
  <c r="N463" i="8"/>
  <c r="O463" i="8"/>
  <c r="P463" i="8"/>
  <c r="Q463" i="8"/>
  <c r="R463" i="8"/>
  <c r="S463" i="8"/>
  <c r="T463" i="8"/>
  <c r="U463" i="8"/>
  <c r="V463" i="8"/>
  <c r="W463" i="8"/>
  <c r="X463" i="8"/>
  <c r="Y463" i="8"/>
  <c r="Z463" i="8"/>
  <c r="AA463" i="8"/>
  <c r="AB463" i="8"/>
  <c r="AC463" i="8"/>
  <c r="AD463" i="8"/>
  <c r="AE463" i="8"/>
  <c r="AF463" i="8"/>
  <c r="AG463" i="8"/>
  <c r="AH463" i="8"/>
  <c r="E464" i="8"/>
  <c r="F464" i="8"/>
  <c r="G464" i="8"/>
  <c r="H464" i="8"/>
  <c r="I464" i="8"/>
  <c r="J464" i="8"/>
  <c r="K464" i="8"/>
  <c r="L464" i="8"/>
  <c r="M464" i="8"/>
  <c r="N464" i="8"/>
  <c r="O464" i="8"/>
  <c r="P464" i="8"/>
  <c r="Q464" i="8"/>
  <c r="R464" i="8"/>
  <c r="S464" i="8"/>
  <c r="T464" i="8"/>
  <c r="U464" i="8"/>
  <c r="V464" i="8"/>
  <c r="W464" i="8"/>
  <c r="X464" i="8"/>
  <c r="Y464" i="8"/>
  <c r="Z464" i="8"/>
  <c r="AA464" i="8"/>
  <c r="AB464" i="8"/>
  <c r="AC464" i="8"/>
  <c r="AD464" i="8"/>
  <c r="AE464" i="8"/>
  <c r="AF464" i="8"/>
  <c r="AG464" i="8"/>
  <c r="AH464" i="8"/>
  <c r="E465" i="8"/>
  <c r="F465" i="8"/>
  <c r="G465" i="8"/>
  <c r="H465" i="8"/>
  <c r="I465" i="8"/>
  <c r="J465" i="8"/>
  <c r="K465" i="8"/>
  <c r="L465" i="8"/>
  <c r="M465" i="8"/>
  <c r="N465" i="8"/>
  <c r="O465" i="8"/>
  <c r="P465" i="8"/>
  <c r="Q465" i="8"/>
  <c r="R465" i="8"/>
  <c r="S465" i="8"/>
  <c r="T465" i="8"/>
  <c r="U465" i="8"/>
  <c r="V465" i="8"/>
  <c r="W465" i="8"/>
  <c r="X465" i="8"/>
  <c r="Y465" i="8"/>
  <c r="Z465" i="8"/>
  <c r="AA465" i="8"/>
  <c r="AB465" i="8"/>
  <c r="AC465" i="8"/>
  <c r="AD465" i="8"/>
  <c r="AE465" i="8"/>
  <c r="AF465" i="8"/>
  <c r="AG465" i="8"/>
  <c r="AH465" i="8"/>
  <c r="E466" i="8"/>
  <c r="F466" i="8"/>
  <c r="G466" i="8"/>
  <c r="H466" i="8"/>
  <c r="I466" i="8"/>
  <c r="J466" i="8"/>
  <c r="K466" i="8"/>
  <c r="L466" i="8"/>
  <c r="M466" i="8"/>
  <c r="N466" i="8"/>
  <c r="O466" i="8"/>
  <c r="P466" i="8"/>
  <c r="Q466" i="8"/>
  <c r="R466" i="8"/>
  <c r="S466" i="8"/>
  <c r="T466" i="8"/>
  <c r="U466" i="8"/>
  <c r="V466" i="8"/>
  <c r="W466" i="8"/>
  <c r="X466" i="8"/>
  <c r="Y466" i="8"/>
  <c r="Z466" i="8"/>
  <c r="AA466" i="8"/>
  <c r="AB466" i="8"/>
  <c r="AC466" i="8"/>
  <c r="AD466" i="8"/>
  <c r="AE466" i="8"/>
  <c r="AF466" i="8"/>
  <c r="AG466" i="8"/>
  <c r="AH466" i="8"/>
  <c r="E467" i="8"/>
  <c r="F467" i="8"/>
  <c r="G467" i="8"/>
  <c r="H467" i="8"/>
  <c r="I467" i="8"/>
  <c r="J467" i="8"/>
  <c r="K467" i="8"/>
  <c r="L467" i="8"/>
  <c r="M467" i="8"/>
  <c r="N467" i="8"/>
  <c r="O467" i="8"/>
  <c r="P467" i="8"/>
  <c r="Q467" i="8"/>
  <c r="R467" i="8"/>
  <c r="S467" i="8"/>
  <c r="T467" i="8"/>
  <c r="U467" i="8"/>
  <c r="V467" i="8"/>
  <c r="W467" i="8"/>
  <c r="X467" i="8"/>
  <c r="Y467" i="8"/>
  <c r="Z467" i="8"/>
  <c r="AA467" i="8"/>
  <c r="AB467" i="8"/>
  <c r="AC467" i="8"/>
  <c r="AD467" i="8"/>
  <c r="AE467" i="8"/>
  <c r="AF467" i="8"/>
  <c r="AG467" i="8"/>
  <c r="AH467" i="8"/>
  <c r="E468" i="8"/>
  <c r="F468" i="8"/>
  <c r="G468" i="8"/>
  <c r="H468" i="8"/>
  <c r="I468" i="8"/>
  <c r="J468" i="8"/>
  <c r="K468" i="8"/>
  <c r="L468" i="8"/>
  <c r="M468" i="8"/>
  <c r="N468" i="8"/>
  <c r="O468" i="8"/>
  <c r="P468" i="8"/>
  <c r="Q468" i="8"/>
  <c r="R468" i="8"/>
  <c r="S468" i="8"/>
  <c r="T468" i="8"/>
  <c r="U468" i="8"/>
  <c r="V468" i="8"/>
  <c r="W468" i="8"/>
  <c r="X468" i="8"/>
  <c r="Y468" i="8"/>
  <c r="Z468" i="8"/>
  <c r="AA468" i="8"/>
  <c r="AB468" i="8"/>
  <c r="AC468" i="8"/>
  <c r="AD468" i="8"/>
  <c r="AE468" i="8"/>
  <c r="AF468" i="8"/>
  <c r="AG468" i="8"/>
  <c r="AH468" i="8"/>
  <c r="E469" i="8"/>
  <c r="F469" i="8"/>
  <c r="G469" i="8"/>
  <c r="H469" i="8"/>
  <c r="I469" i="8"/>
  <c r="J469" i="8"/>
  <c r="K469" i="8"/>
  <c r="L469" i="8"/>
  <c r="M469" i="8"/>
  <c r="N469" i="8"/>
  <c r="O469" i="8"/>
  <c r="P469" i="8"/>
  <c r="Q469" i="8"/>
  <c r="R469" i="8"/>
  <c r="S469" i="8"/>
  <c r="T469" i="8"/>
  <c r="U469" i="8"/>
  <c r="V469" i="8"/>
  <c r="W469" i="8"/>
  <c r="X469" i="8"/>
  <c r="Y469" i="8"/>
  <c r="Z469" i="8"/>
  <c r="AA469" i="8"/>
  <c r="AB469" i="8"/>
  <c r="AC469" i="8"/>
  <c r="AD469" i="8"/>
  <c r="AE469" i="8"/>
  <c r="AF469" i="8"/>
  <c r="AG469" i="8"/>
  <c r="AH469" i="8"/>
  <c r="E470" i="8"/>
  <c r="F470" i="8"/>
  <c r="G470" i="8"/>
  <c r="H470" i="8"/>
  <c r="I470" i="8"/>
  <c r="J470" i="8"/>
  <c r="K470" i="8"/>
  <c r="L470" i="8"/>
  <c r="M470" i="8"/>
  <c r="N470" i="8"/>
  <c r="O470" i="8"/>
  <c r="P470" i="8"/>
  <c r="Q470" i="8"/>
  <c r="R470" i="8"/>
  <c r="S470" i="8"/>
  <c r="T470" i="8"/>
  <c r="U470" i="8"/>
  <c r="V470" i="8"/>
  <c r="W470" i="8"/>
  <c r="X470" i="8"/>
  <c r="Y470" i="8"/>
  <c r="Z470" i="8"/>
  <c r="AA470" i="8"/>
  <c r="AB470" i="8"/>
  <c r="AC470" i="8"/>
  <c r="AD470" i="8"/>
  <c r="AE470" i="8"/>
  <c r="AF470" i="8"/>
  <c r="AG470" i="8"/>
  <c r="AH470" i="8"/>
  <c r="E471" i="8"/>
  <c r="F471" i="8"/>
  <c r="G471" i="8"/>
  <c r="H471" i="8"/>
  <c r="I471" i="8"/>
  <c r="J471" i="8"/>
  <c r="K471" i="8"/>
  <c r="L471" i="8"/>
  <c r="M471" i="8"/>
  <c r="N471" i="8"/>
  <c r="O471" i="8"/>
  <c r="P471" i="8"/>
  <c r="Q471" i="8"/>
  <c r="R471" i="8"/>
  <c r="S471" i="8"/>
  <c r="T471" i="8"/>
  <c r="U471" i="8"/>
  <c r="V471" i="8"/>
  <c r="W471" i="8"/>
  <c r="X471" i="8"/>
  <c r="Y471" i="8"/>
  <c r="Z471" i="8"/>
  <c r="AA471" i="8"/>
  <c r="AB471" i="8"/>
  <c r="AC471" i="8"/>
  <c r="AD471" i="8"/>
  <c r="AE471" i="8"/>
  <c r="AF471" i="8"/>
  <c r="AG471" i="8"/>
  <c r="AH471" i="8"/>
  <c r="E472" i="8"/>
  <c r="F472" i="8"/>
  <c r="G472" i="8"/>
  <c r="H472" i="8"/>
  <c r="I472" i="8"/>
  <c r="J472" i="8"/>
  <c r="K472" i="8"/>
  <c r="L472" i="8"/>
  <c r="M472" i="8"/>
  <c r="N472" i="8"/>
  <c r="O472" i="8"/>
  <c r="P472" i="8"/>
  <c r="Q472" i="8"/>
  <c r="R472" i="8"/>
  <c r="S472" i="8"/>
  <c r="T472" i="8"/>
  <c r="U472" i="8"/>
  <c r="V472" i="8"/>
  <c r="W472" i="8"/>
  <c r="X472" i="8"/>
  <c r="Y472" i="8"/>
  <c r="Z472" i="8"/>
  <c r="AA472" i="8"/>
  <c r="AB472" i="8"/>
  <c r="AC472" i="8"/>
  <c r="AD472" i="8"/>
  <c r="AE472" i="8"/>
  <c r="AF472" i="8"/>
  <c r="AG472" i="8"/>
  <c r="AH472" i="8"/>
  <c r="E473" i="8"/>
  <c r="F473" i="8"/>
  <c r="G473" i="8"/>
  <c r="H473" i="8"/>
  <c r="I473" i="8"/>
  <c r="J473" i="8"/>
  <c r="K473" i="8"/>
  <c r="L473" i="8"/>
  <c r="M473" i="8"/>
  <c r="N473" i="8"/>
  <c r="O473" i="8"/>
  <c r="P473" i="8"/>
  <c r="Q473" i="8"/>
  <c r="R473" i="8"/>
  <c r="S473" i="8"/>
  <c r="T473" i="8"/>
  <c r="U473" i="8"/>
  <c r="V473" i="8"/>
  <c r="W473" i="8"/>
  <c r="X473" i="8"/>
  <c r="Y473" i="8"/>
  <c r="Z473" i="8"/>
  <c r="AA473" i="8"/>
  <c r="AB473" i="8"/>
  <c r="AC473" i="8"/>
  <c r="AD473" i="8"/>
  <c r="AE473" i="8"/>
  <c r="AF473" i="8"/>
  <c r="AG473" i="8"/>
  <c r="AH473" i="8"/>
  <c r="E474" i="8"/>
  <c r="F474" i="8"/>
  <c r="G474" i="8"/>
  <c r="H474" i="8"/>
  <c r="I474" i="8"/>
  <c r="J474" i="8"/>
  <c r="K474" i="8"/>
  <c r="L474" i="8"/>
  <c r="M474" i="8"/>
  <c r="N474" i="8"/>
  <c r="O474" i="8"/>
  <c r="P474" i="8"/>
  <c r="Q474" i="8"/>
  <c r="R474" i="8"/>
  <c r="S474" i="8"/>
  <c r="T474" i="8"/>
  <c r="U474" i="8"/>
  <c r="V474" i="8"/>
  <c r="W474" i="8"/>
  <c r="X474" i="8"/>
  <c r="Y474" i="8"/>
  <c r="Z474" i="8"/>
  <c r="AA474" i="8"/>
  <c r="AB474" i="8"/>
  <c r="AC474" i="8"/>
  <c r="AD474" i="8"/>
  <c r="AE474" i="8"/>
  <c r="AF474" i="8"/>
  <c r="AG474" i="8"/>
  <c r="AH474" i="8"/>
  <c r="E475" i="8"/>
  <c r="F475" i="8"/>
  <c r="G475" i="8"/>
  <c r="H475" i="8"/>
  <c r="I475" i="8"/>
  <c r="J475" i="8"/>
  <c r="K475" i="8"/>
  <c r="L475" i="8"/>
  <c r="M475" i="8"/>
  <c r="N475" i="8"/>
  <c r="O475" i="8"/>
  <c r="P475" i="8"/>
  <c r="Q475" i="8"/>
  <c r="R475" i="8"/>
  <c r="S475" i="8"/>
  <c r="T475" i="8"/>
  <c r="U475" i="8"/>
  <c r="V475" i="8"/>
  <c r="W475" i="8"/>
  <c r="X475" i="8"/>
  <c r="Y475" i="8"/>
  <c r="Z475" i="8"/>
  <c r="AA475" i="8"/>
  <c r="AB475" i="8"/>
  <c r="AC475" i="8"/>
  <c r="AD475" i="8"/>
  <c r="AE475" i="8"/>
  <c r="AF475" i="8"/>
  <c r="AG475" i="8"/>
  <c r="AH475" i="8"/>
  <c r="E476" i="8"/>
  <c r="F476" i="8"/>
  <c r="G476" i="8"/>
  <c r="H476" i="8"/>
  <c r="I476" i="8"/>
  <c r="J476" i="8"/>
  <c r="K476" i="8"/>
  <c r="L476" i="8"/>
  <c r="M476" i="8"/>
  <c r="N476" i="8"/>
  <c r="O476" i="8"/>
  <c r="P476" i="8"/>
  <c r="Q476" i="8"/>
  <c r="R476" i="8"/>
  <c r="S476" i="8"/>
  <c r="T476" i="8"/>
  <c r="U476" i="8"/>
  <c r="V476" i="8"/>
  <c r="W476" i="8"/>
  <c r="X476" i="8"/>
  <c r="Y476" i="8"/>
  <c r="Z476" i="8"/>
  <c r="AA476" i="8"/>
  <c r="AB476" i="8"/>
  <c r="AC476" i="8"/>
  <c r="AD476" i="8"/>
  <c r="AE476" i="8"/>
  <c r="AF476" i="8"/>
  <c r="AG476" i="8"/>
  <c r="AH476" i="8"/>
  <c r="E477" i="8"/>
  <c r="F477" i="8"/>
  <c r="G477" i="8"/>
  <c r="H477" i="8"/>
  <c r="I477" i="8"/>
  <c r="J477" i="8"/>
  <c r="K477" i="8"/>
  <c r="L477" i="8"/>
  <c r="M477" i="8"/>
  <c r="N477" i="8"/>
  <c r="O477" i="8"/>
  <c r="P477" i="8"/>
  <c r="Q477" i="8"/>
  <c r="R477" i="8"/>
  <c r="S477" i="8"/>
  <c r="T477" i="8"/>
  <c r="U477" i="8"/>
  <c r="V477" i="8"/>
  <c r="W477" i="8"/>
  <c r="X477" i="8"/>
  <c r="Y477" i="8"/>
  <c r="Z477" i="8"/>
  <c r="AA477" i="8"/>
  <c r="AB477" i="8"/>
  <c r="AC477" i="8"/>
  <c r="AD477" i="8"/>
  <c r="AE477" i="8"/>
  <c r="AF477" i="8"/>
  <c r="AG477" i="8"/>
  <c r="AH477" i="8"/>
  <c r="E478" i="8"/>
  <c r="F478" i="8"/>
  <c r="G478" i="8"/>
  <c r="H478" i="8"/>
  <c r="I478" i="8"/>
  <c r="J478" i="8"/>
  <c r="K478" i="8"/>
  <c r="L478" i="8"/>
  <c r="M478" i="8"/>
  <c r="N478" i="8"/>
  <c r="O478" i="8"/>
  <c r="P478" i="8"/>
  <c r="Q478" i="8"/>
  <c r="R478" i="8"/>
  <c r="S478" i="8"/>
  <c r="T478" i="8"/>
  <c r="U478" i="8"/>
  <c r="V478" i="8"/>
  <c r="W478" i="8"/>
  <c r="X478" i="8"/>
  <c r="Y478" i="8"/>
  <c r="Z478" i="8"/>
  <c r="AA478" i="8"/>
  <c r="AB478" i="8"/>
  <c r="AC478" i="8"/>
  <c r="AD478" i="8"/>
  <c r="AE478" i="8"/>
  <c r="AF478" i="8"/>
  <c r="AG478" i="8"/>
  <c r="AH478" i="8"/>
  <c r="E479" i="8"/>
  <c r="F479" i="8"/>
  <c r="G479" i="8"/>
  <c r="H479" i="8"/>
  <c r="I479" i="8"/>
  <c r="J479" i="8"/>
  <c r="K479" i="8"/>
  <c r="L479" i="8"/>
  <c r="M479" i="8"/>
  <c r="N479" i="8"/>
  <c r="O479" i="8"/>
  <c r="P479" i="8"/>
  <c r="Q479" i="8"/>
  <c r="R479" i="8"/>
  <c r="S479" i="8"/>
  <c r="T479" i="8"/>
  <c r="U479" i="8"/>
  <c r="V479" i="8"/>
  <c r="W479" i="8"/>
  <c r="X479" i="8"/>
  <c r="Y479" i="8"/>
  <c r="Z479" i="8"/>
  <c r="AA479" i="8"/>
  <c r="AB479" i="8"/>
  <c r="AC479" i="8"/>
  <c r="AD479" i="8"/>
  <c r="AE479" i="8"/>
  <c r="AF479" i="8"/>
  <c r="AG479" i="8"/>
  <c r="AH479" i="8"/>
  <c r="E480" i="8"/>
  <c r="F480" i="8"/>
  <c r="G480" i="8"/>
  <c r="H480" i="8"/>
  <c r="I480" i="8"/>
  <c r="J480" i="8"/>
  <c r="K480" i="8"/>
  <c r="L480" i="8"/>
  <c r="M480" i="8"/>
  <c r="N480" i="8"/>
  <c r="O480" i="8"/>
  <c r="P480" i="8"/>
  <c r="Q480" i="8"/>
  <c r="R480" i="8"/>
  <c r="S480" i="8"/>
  <c r="T480" i="8"/>
  <c r="U480" i="8"/>
  <c r="V480" i="8"/>
  <c r="W480" i="8"/>
  <c r="X480" i="8"/>
  <c r="Y480" i="8"/>
  <c r="Z480" i="8"/>
  <c r="AA480" i="8"/>
  <c r="AB480" i="8"/>
  <c r="AC480" i="8"/>
  <c r="AD480" i="8"/>
  <c r="AE480" i="8"/>
  <c r="AF480" i="8"/>
  <c r="AG480" i="8"/>
  <c r="AH480" i="8"/>
  <c r="E481" i="8"/>
  <c r="F481" i="8"/>
  <c r="G481" i="8"/>
  <c r="H481" i="8"/>
  <c r="I481" i="8"/>
  <c r="J481" i="8"/>
  <c r="K481" i="8"/>
  <c r="L481" i="8"/>
  <c r="M481" i="8"/>
  <c r="N481" i="8"/>
  <c r="O481" i="8"/>
  <c r="P481" i="8"/>
  <c r="Q481" i="8"/>
  <c r="R481" i="8"/>
  <c r="S481" i="8"/>
  <c r="T481" i="8"/>
  <c r="U481" i="8"/>
  <c r="V481" i="8"/>
  <c r="W481" i="8"/>
  <c r="X481" i="8"/>
  <c r="Y481" i="8"/>
  <c r="Z481" i="8"/>
  <c r="AA481" i="8"/>
  <c r="AB481" i="8"/>
  <c r="AC481" i="8"/>
  <c r="AD481" i="8"/>
  <c r="AE481" i="8"/>
  <c r="AF481" i="8"/>
  <c r="AG481" i="8"/>
  <c r="AH481" i="8"/>
  <c r="E482" i="8"/>
  <c r="F482" i="8"/>
  <c r="G482" i="8"/>
  <c r="H482" i="8"/>
  <c r="I482" i="8"/>
  <c r="J482" i="8"/>
  <c r="K482" i="8"/>
  <c r="L482" i="8"/>
  <c r="M482" i="8"/>
  <c r="N482" i="8"/>
  <c r="O482" i="8"/>
  <c r="P482" i="8"/>
  <c r="Q482" i="8"/>
  <c r="R482" i="8"/>
  <c r="S482" i="8"/>
  <c r="T482" i="8"/>
  <c r="U482" i="8"/>
  <c r="V482" i="8"/>
  <c r="W482" i="8"/>
  <c r="X482" i="8"/>
  <c r="Y482" i="8"/>
  <c r="Z482" i="8"/>
  <c r="AA482" i="8"/>
  <c r="AB482" i="8"/>
  <c r="AC482" i="8"/>
  <c r="AD482" i="8"/>
  <c r="AE482" i="8"/>
  <c r="AF482" i="8"/>
  <c r="AG482" i="8"/>
  <c r="AH482" i="8"/>
  <c r="E483" i="8"/>
  <c r="F483" i="8"/>
  <c r="G483" i="8"/>
  <c r="H483" i="8"/>
  <c r="I483" i="8"/>
  <c r="J483" i="8"/>
  <c r="K483" i="8"/>
  <c r="L483" i="8"/>
  <c r="M483" i="8"/>
  <c r="N483" i="8"/>
  <c r="O483" i="8"/>
  <c r="P483" i="8"/>
  <c r="Q483" i="8"/>
  <c r="R483" i="8"/>
  <c r="S483" i="8"/>
  <c r="T483" i="8"/>
  <c r="U483" i="8"/>
  <c r="V483" i="8"/>
  <c r="W483" i="8"/>
  <c r="X483" i="8"/>
  <c r="Y483" i="8"/>
  <c r="Z483" i="8"/>
  <c r="AA483" i="8"/>
  <c r="AB483" i="8"/>
  <c r="AC483" i="8"/>
  <c r="AD483" i="8"/>
  <c r="AE483" i="8"/>
  <c r="AF483" i="8"/>
  <c r="AG483" i="8"/>
  <c r="AH483" i="8"/>
  <c r="E484" i="8"/>
  <c r="F484" i="8"/>
  <c r="G484" i="8"/>
  <c r="H484" i="8"/>
  <c r="I484" i="8"/>
  <c r="J484" i="8"/>
  <c r="K484" i="8"/>
  <c r="L484" i="8"/>
  <c r="M484" i="8"/>
  <c r="N484" i="8"/>
  <c r="O484" i="8"/>
  <c r="P484" i="8"/>
  <c r="Q484" i="8"/>
  <c r="R484" i="8"/>
  <c r="S484" i="8"/>
  <c r="T484" i="8"/>
  <c r="U484" i="8"/>
  <c r="V484" i="8"/>
  <c r="W484" i="8"/>
  <c r="X484" i="8"/>
  <c r="Y484" i="8"/>
  <c r="Z484" i="8"/>
  <c r="AA484" i="8"/>
  <c r="AB484" i="8"/>
  <c r="AC484" i="8"/>
  <c r="AD484" i="8"/>
  <c r="AE484" i="8"/>
  <c r="AF484" i="8"/>
  <c r="AG484" i="8"/>
  <c r="AH484" i="8"/>
  <c r="E485" i="8"/>
  <c r="F485" i="8"/>
  <c r="G485" i="8"/>
  <c r="H485" i="8"/>
  <c r="I485" i="8"/>
  <c r="J485" i="8"/>
  <c r="K485" i="8"/>
  <c r="L485" i="8"/>
  <c r="M485" i="8"/>
  <c r="N485" i="8"/>
  <c r="O485" i="8"/>
  <c r="P485" i="8"/>
  <c r="Q485" i="8"/>
  <c r="R485" i="8"/>
  <c r="S485" i="8"/>
  <c r="T485" i="8"/>
  <c r="U485" i="8"/>
  <c r="V485" i="8"/>
  <c r="W485" i="8"/>
  <c r="X485" i="8"/>
  <c r="Y485" i="8"/>
  <c r="Z485" i="8"/>
  <c r="AA485" i="8"/>
  <c r="AB485" i="8"/>
  <c r="AC485" i="8"/>
  <c r="AD485" i="8"/>
  <c r="AE485" i="8"/>
  <c r="AF485" i="8"/>
  <c r="AG485" i="8"/>
  <c r="AH485" i="8"/>
  <c r="E486" i="8"/>
  <c r="F486" i="8"/>
  <c r="G486" i="8"/>
  <c r="H486" i="8"/>
  <c r="I486" i="8"/>
  <c r="J486" i="8"/>
  <c r="K486" i="8"/>
  <c r="L486" i="8"/>
  <c r="M486" i="8"/>
  <c r="N486" i="8"/>
  <c r="O486" i="8"/>
  <c r="P486" i="8"/>
  <c r="Q486" i="8"/>
  <c r="R486" i="8"/>
  <c r="S486" i="8"/>
  <c r="T486" i="8"/>
  <c r="U486" i="8"/>
  <c r="V486" i="8"/>
  <c r="W486" i="8"/>
  <c r="X486" i="8"/>
  <c r="Y486" i="8"/>
  <c r="Z486" i="8"/>
  <c r="AA486" i="8"/>
  <c r="AB486" i="8"/>
  <c r="AC486" i="8"/>
  <c r="AD486" i="8"/>
  <c r="AE486" i="8"/>
  <c r="AF486" i="8"/>
  <c r="AG486" i="8"/>
  <c r="AH486" i="8"/>
  <c r="E487" i="8"/>
  <c r="F487" i="8"/>
  <c r="G487" i="8"/>
  <c r="H487" i="8"/>
  <c r="I487" i="8"/>
  <c r="J487" i="8"/>
  <c r="K487" i="8"/>
  <c r="L487" i="8"/>
  <c r="M487" i="8"/>
  <c r="N487" i="8"/>
  <c r="O487" i="8"/>
  <c r="P487" i="8"/>
  <c r="Q487" i="8"/>
  <c r="R487" i="8"/>
  <c r="S487" i="8"/>
  <c r="T487" i="8"/>
  <c r="U487" i="8"/>
  <c r="V487" i="8"/>
  <c r="W487" i="8"/>
  <c r="X487" i="8"/>
  <c r="Y487" i="8"/>
  <c r="Z487" i="8"/>
  <c r="AA487" i="8"/>
  <c r="AB487" i="8"/>
  <c r="AC487" i="8"/>
  <c r="AD487" i="8"/>
  <c r="AE487" i="8"/>
  <c r="AF487" i="8"/>
  <c r="AG487" i="8"/>
  <c r="AH487" i="8"/>
  <c r="E488" i="8"/>
  <c r="F488" i="8"/>
  <c r="G488" i="8"/>
  <c r="H488" i="8"/>
  <c r="I488" i="8"/>
  <c r="J488" i="8"/>
  <c r="K488" i="8"/>
  <c r="L488" i="8"/>
  <c r="M488" i="8"/>
  <c r="N488" i="8"/>
  <c r="O488" i="8"/>
  <c r="P488" i="8"/>
  <c r="Q488" i="8"/>
  <c r="R488" i="8"/>
  <c r="S488" i="8"/>
  <c r="T488" i="8"/>
  <c r="U488" i="8"/>
  <c r="V488" i="8"/>
  <c r="W488" i="8"/>
  <c r="X488" i="8"/>
  <c r="Y488" i="8"/>
  <c r="Z488" i="8"/>
  <c r="AA488" i="8"/>
  <c r="AB488" i="8"/>
  <c r="AC488" i="8"/>
  <c r="AD488" i="8"/>
  <c r="AE488" i="8"/>
  <c r="AF488" i="8"/>
  <c r="AG488" i="8"/>
  <c r="AH488" i="8"/>
  <c r="E489" i="8"/>
  <c r="F489" i="8"/>
  <c r="G489" i="8"/>
  <c r="H489" i="8"/>
  <c r="I489" i="8"/>
  <c r="J489" i="8"/>
  <c r="K489" i="8"/>
  <c r="L489" i="8"/>
  <c r="M489" i="8"/>
  <c r="N489" i="8"/>
  <c r="O489" i="8"/>
  <c r="P489" i="8"/>
  <c r="Q489" i="8"/>
  <c r="R489" i="8"/>
  <c r="S489" i="8"/>
  <c r="T489" i="8"/>
  <c r="U489" i="8"/>
  <c r="V489" i="8"/>
  <c r="W489" i="8"/>
  <c r="X489" i="8"/>
  <c r="Y489" i="8"/>
  <c r="Z489" i="8"/>
  <c r="AA489" i="8"/>
  <c r="AB489" i="8"/>
  <c r="AC489" i="8"/>
  <c r="AD489" i="8"/>
  <c r="AE489" i="8"/>
  <c r="AF489" i="8"/>
  <c r="AG489" i="8"/>
  <c r="AH489" i="8"/>
  <c r="E490" i="8"/>
  <c r="F490" i="8"/>
  <c r="G490" i="8"/>
  <c r="H490" i="8"/>
  <c r="I490" i="8"/>
  <c r="J490" i="8"/>
  <c r="K490" i="8"/>
  <c r="L490" i="8"/>
  <c r="M490" i="8"/>
  <c r="N490" i="8"/>
  <c r="O490" i="8"/>
  <c r="P490" i="8"/>
  <c r="Q490" i="8"/>
  <c r="R490" i="8"/>
  <c r="S490" i="8"/>
  <c r="T490" i="8"/>
  <c r="U490" i="8"/>
  <c r="V490" i="8"/>
  <c r="W490" i="8"/>
  <c r="X490" i="8"/>
  <c r="Y490" i="8"/>
  <c r="Z490" i="8"/>
  <c r="AA490" i="8"/>
  <c r="AB490" i="8"/>
  <c r="AC490" i="8"/>
  <c r="AD490" i="8"/>
  <c r="AE490" i="8"/>
  <c r="AF490" i="8"/>
  <c r="AG490" i="8"/>
  <c r="AH490" i="8"/>
  <c r="E491" i="8"/>
  <c r="F491" i="8"/>
  <c r="G491" i="8"/>
  <c r="H491" i="8"/>
  <c r="I491" i="8"/>
  <c r="J491" i="8"/>
  <c r="K491" i="8"/>
  <c r="L491" i="8"/>
  <c r="M491" i="8"/>
  <c r="N491" i="8"/>
  <c r="O491" i="8"/>
  <c r="P491" i="8"/>
  <c r="Q491" i="8"/>
  <c r="R491" i="8"/>
  <c r="S491" i="8"/>
  <c r="T491" i="8"/>
  <c r="U491" i="8"/>
  <c r="V491" i="8"/>
  <c r="W491" i="8"/>
  <c r="X491" i="8"/>
  <c r="Y491" i="8"/>
  <c r="Z491" i="8"/>
  <c r="AA491" i="8"/>
  <c r="AB491" i="8"/>
  <c r="AC491" i="8"/>
  <c r="AD491" i="8"/>
  <c r="AE491" i="8"/>
  <c r="AF491" i="8"/>
  <c r="AG491" i="8"/>
  <c r="AH491" i="8"/>
  <c r="E492" i="8"/>
  <c r="F492" i="8"/>
  <c r="G492" i="8"/>
  <c r="H492" i="8"/>
  <c r="I492" i="8"/>
  <c r="J492" i="8"/>
  <c r="K492" i="8"/>
  <c r="L492" i="8"/>
  <c r="M492" i="8"/>
  <c r="N492" i="8"/>
  <c r="O492" i="8"/>
  <c r="P492" i="8"/>
  <c r="Q492" i="8"/>
  <c r="R492" i="8"/>
  <c r="S492" i="8"/>
  <c r="T492" i="8"/>
  <c r="U492" i="8"/>
  <c r="V492" i="8"/>
  <c r="W492" i="8"/>
  <c r="X492" i="8"/>
  <c r="Y492" i="8"/>
  <c r="Z492" i="8"/>
  <c r="AA492" i="8"/>
  <c r="AB492" i="8"/>
  <c r="AC492" i="8"/>
  <c r="AD492" i="8"/>
  <c r="AE492" i="8"/>
  <c r="AF492" i="8"/>
  <c r="AG492" i="8"/>
  <c r="AH492" i="8"/>
  <c r="E493" i="8"/>
  <c r="F493" i="8"/>
  <c r="G493" i="8"/>
  <c r="H493" i="8"/>
  <c r="I493" i="8"/>
  <c r="J493" i="8"/>
  <c r="K493" i="8"/>
  <c r="L493" i="8"/>
  <c r="M493" i="8"/>
  <c r="N493" i="8"/>
  <c r="O493" i="8"/>
  <c r="P493" i="8"/>
  <c r="Q493" i="8"/>
  <c r="R493" i="8"/>
  <c r="S493" i="8"/>
  <c r="T493" i="8"/>
  <c r="U493" i="8"/>
  <c r="V493" i="8"/>
  <c r="W493" i="8"/>
  <c r="X493" i="8"/>
  <c r="Y493" i="8"/>
  <c r="Z493" i="8"/>
  <c r="AA493" i="8"/>
  <c r="AB493" i="8"/>
  <c r="AC493" i="8"/>
  <c r="AD493" i="8"/>
  <c r="AE493" i="8"/>
  <c r="AF493" i="8"/>
  <c r="AG493" i="8"/>
  <c r="AH493" i="8"/>
  <c r="E494" i="8"/>
  <c r="F494" i="8"/>
  <c r="G494" i="8"/>
  <c r="H494" i="8"/>
  <c r="I494" i="8"/>
  <c r="J494" i="8"/>
  <c r="K494" i="8"/>
  <c r="L494" i="8"/>
  <c r="M494" i="8"/>
  <c r="N494" i="8"/>
  <c r="O494" i="8"/>
  <c r="P494" i="8"/>
  <c r="Q494" i="8"/>
  <c r="R494" i="8"/>
  <c r="S494" i="8"/>
  <c r="T494" i="8"/>
  <c r="U494" i="8"/>
  <c r="V494" i="8"/>
  <c r="W494" i="8"/>
  <c r="X494" i="8"/>
  <c r="Y494" i="8"/>
  <c r="Z494" i="8"/>
  <c r="AA494" i="8"/>
  <c r="AB494" i="8"/>
  <c r="AC494" i="8"/>
  <c r="AD494" i="8"/>
  <c r="AE494" i="8"/>
  <c r="AF494" i="8"/>
  <c r="AG494" i="8"/>
  <c r="AH494" i="8"/>
  <c r="E495" i="8"/>
  <c r="F495" i="8"/>
  <c r="G495" i="8"/>
  <c r="H495" i="8"/>
  <c r="I495" i="8"/>
  <c r="J495" i="8"/>
  <c r="K495" i="8"/>
  <c r="L495" i="8"/>
  <c r="M495" i="8"/>
  <c r="N495" i="8"/>
  <c r="O495" i="8"/>
  <c r="P495" i="8"/>
  <c r="Q495" i="8"/>
  <c r="R495" i="8"/>
  <c r="S495" i="8"/>
  <c r="T495" i="8"/>
  <c r="U495" i="8"/>
  <c r="V495" i="8"/>
  <c r="W495" i="8"/>
  <c r="X495" i="8"/>
  <c r="Y495" i="8"/>
  <c r="Z495" i="8"/>
  <c r="AA495" i="8"/>
  <c r="AB495" i="8"/>
  <c r="AC495" i="8"/>
  <c r="AD495" i="8"/>
  <c r="AE495" i="8"/>
  <c r="AF495" i="8"/>
  <c r="AG495" i="8"/>
  <c r="AH495" i="8"/>
  <c r="E496" i="8"/>
  <c r="F496" i="8"/>
  <c r="G496" i="8"/>
  <c r="H496" i="8"/>
  <c r="I496" i="8"/>
  <c r="J496" i="8"/>
  <c r="K496" i="8"/>
  <c r="L496" i="8"/>
  <c r="M496" i="8"/>
  <c r="N496" i="8"/>
  <c r="O496" i="8"/>
  <c r="P496" i="8"/>
  <c r="Q496" i="8"/>
  <c r="R496" i="8"/>
  <c r="S496" i="8"/>
  <c r="T496" i="8"/>
  <c r="U496" i="8"/>
  <c r="V496" i="8"/>
  <c r="W496" i="8"/>
  <c r="X496" i="8"/>
  <c r="Y496" i="8"/>
  <c r="Z496" i="8"/>
  <c r="AA496" i="8"/>
  <c r="AB496" i="8"/>
  <c r="AC496" i="8"/>
  <c r="AD496" i="8"/>
  <c r="AE496" i="8"/>
  <c r="AF496" i="8"/>
  <c r="AG496" i="8"/>
  <c r="AH496" i="8"/>
  <c r="E497" i="8"/>
  <c r="AR46" i="6"/>
  <c r="F497" i="8"/>
  <c r="AS46" i="6"/>
  <c r="G497" i="8"/>
  <c r="AT46" i="6"/>
  <c r="H497" i="8"/>
  <c r="AU46" i="6"/>
  <c r="I497" i="8"/>
  <c r="AV46" i="6"/>
  <c r="J497" i="8"/>
  <c r="AW46" i="6"/>
  <c r="K497" i="8"/>
  <c r="AX46" i="6"/>
  <c r="L497" i="8"/>
  <c r="AY46" i="6"/>
  <c r="M497" i="8"/>
  <c r="AZ46" i="6"/>
  <c r="N497" i="8"/>
  <c r="BA46" i="6"/>
  <c r="O497" i="8"/>
  <c r="BB46" i="6"/>
  <c r="P497" i="8"/>
  <c r="BC46" i="6"/>
  <c r="Q497" i="8"/>
  <c r="BD46" i="6"/>
  <c r="R497" i="8"/>
  <c r="BE46" i="6"/>
  <c r="S497" i="8"/>
  <c r="BF46" i="6"/>
  <c r="T497" i="8"/>
  <c r="BG46" i="6"/>
  <c r="U497" i="8"/>
  <c r="BH46" i="6"/>
  <c r="V497" i="8"/>
  <c r="BI46" i="6"/>
  <c r="W497" i="8"/>
  <c r="BJ46" i="6"/>
  <c r="X497" i="8"/>
  <c r="BK46" i="6"/>
  <c r="Y497" i="8"/>
  <c r="BL46" i="6"/>
  <c r="Z497" i="8"/>
  <c r="BM46" i="6"/>
  <c r="AA497" i="8"/>
  <c r="BN46" i="6"/>
  <c r="AB497" i="8"/>
  <c r="BO46" i="6"/>
  <c r="AC497" i="8"/>
  <c r="BP46" i="6"/>
  <c r="AD497" i="8"/>
  <c r="BQ46" i="6"/>
  <c r="AE497" i="8"/>
  <c r="BR46" i="6"/>
  <c r="AF497" i="8"/>
  <c r="BS46" i="6"/>
  <c r="AG497" i="8"/>
  <c r="BT46" i="6"/>
  <c r="AH497" i="8"/>
  <c r="BU46" i="6"/>
  <c r="E498" i="8"/>
  <c r="AR47" i="6"/>
  <c r="F498" i="8"/>
  <c r="AS47" i="6"/>
  <c r="G498" i="8"/>
  <c r="AT47" i="6"/>
  <c r="H498" i="8"/>
  <c r="AU47" i="6"/>
  <c r="I498" i="8"/>
  <c r="AV47" i="6"/>
  <c r="J498" i="8"/>
  <c r="AW47" i="6"/>
  <c r="K498" i="8"/>
  <c r="AX47" i="6"/>
  <c r="L498" i="8"/>
  <c r="AY47" i="6"/>
  <c r="M498" i="8"/>
  <c r="AZ47" i="6"/>
  <c r="N498" i="8"/>
  <c r="BA47" i="6"/>
  <c r="O498" i="8"/>
  <c r="BB47" i="6"/>
  <c r="P498" i="8"/>
  <c r="BC47" i="6"/>
  <c r="Q498" i="8"/>
  <c r="BD47" i="6"/>
  <c r="R498" i="8"/>
  <c r="BE47" i="6"/>
  <c r="S498" i="8"/>
  <c r="BF47" i="6"/>
  <c r="T498" i="8"/>
  <c r="BG47" i="6"/>
  <c r="U498" i="8"/>
  <c r="BH47" i="6"/>
  <c r="V498" i="8"/>
  <c r="BI47" i="6"/>
  <c r="W498" i="8"/>
  <c r="BJ47" i="6"/>
  <c r="X498" i="8"/>
  <c r="BK47" i="6"/>
  <c r="Y498" i="8"/>
  <c r="BL47" i="6"/>
  <c r="Z498" i="8"/>
  <c r="BM47" i="6"/>
  <c r="AA498" i="8"/>
  <c r="BN47" i="6"/>
  <c r="AB498" i="8"/>
  <c r="BO47" i="6"/>
  <c r="AC498" i="8"/>
  <c r="BP47" i="6"/>
  <c r="AD498" i="8"/>
  <c r="BQ47" i="6"/>
  <c r="AE498" i="8"/>
  <c r="BR47" i="6"/>
  <c r="AF498" i="8"/>
  <c r="BS47" i="6"/>
  <c r="AG498" i="8"/>
  <c r="BT47" i="6"/>
  <c r="AH498" i="8"/>
  <c r="BU47" i="6"/>
  <c r="E499" i="8"/>
  <c r="AR48" i="6"/>
  <c r="F499" i="8"/>
  <c r="AS48" i="6"/>
  <c r="G499" i="8"/>
  <c r="AT48" i="6"/>
  <c r="H499" i="8"/>
  <c r="AU48" i="6"/>
  <c r="I499" i="8"/>
  <c r="AV48" i="6"/>
  <c r="J499" i="8"/>
  <c r="AW48" i="6"/>
  <c r="K499" i="8"/>
  <c r="AX48" i="6"/>
  <c r="L499" i="8"/>
  <c r="AY48" i="6"/>
  <c r="M499" i="8"/>
  <c r="AZ48" i="6"/>
  <c r="N499" i="8"/>
  <c r="BA48" i="6"/>
  <c r="O499" i="8"/>
  <c r="BB48" i="6"/>
  <c r="P499" i="8"/>
  <c r="BC48" i="6"/>
  <c r="Q499" i="8"/>
  <c r="BD48" i="6"/>
  <c r="R499" i="8"/>
  <c r="BE48" i="6"/>
  <c r="S499" i="8"/>
  <c r="BF48" i="6"/>
  <c r="T499" i="8"/>
  <c r="BG48" i="6"/>
  <c r="U499" i="8"/>
  <c r="BH48" i="6"/>
  <c r="V499" i="8"/>
  <c r="BI48" i="6"/>
  <c r="W499" i="8"/>
  <c r="BJ48" i="6"/>
  <c r="X499" i="8"/>
  <c r="BK48" i="6"/>
  <c r="Y499" i="8"/>
  <c r="BL48" i="6"/>
  <c r="Z499" i="8"/>
  <c r="BM48" i="6"/>
  <c r="AA499" i="8"/>
  <c r="BN48" i="6"/>
  <c r="AB499" i="8"/>
  <c r="BO48" i="6"/>
  <c r="AC499" i="8"/>
  <c r="BP48" i="6"/>
  <c r="AD499" i="8"/>
  <c r="BQ48" i="6"/>
  <c r="AE499" i="8"/>
  <c r="BR48" i="6"/>
  <c r="AF499" i="8"/>
  <c r="BS48" i="6"/>
  <c r="AG499" i="8"/>
  <c r="BT48" i="6"/>
  <c r="AH499" i="8"/>
  <c r="BU48" i="6"/>
  <c r="E500" i="8"/>
  <c r="AR49" i="6"/>
  <c r="F500" i="8"/>
  <c r="AS49" i="6"/>
  <c r="G500" i="8"/>
  <c r="AT49" i="6"/>
  <c r="H500" i="8"/>
  <c r="AU49" i="6"/>
  <c r="I500" i="8"/>
  <c r="AV49" i="6"/>
  <c r="J500" i="8"/>
  <c r="AW49" i="6"/>
  <c r="K500" i="8"/>
  <c r="AX49" i="6"/>
  <c r="L500" i="8"/>
  <c r="AY49" i="6"/>
  <c r="M500" i="8"/>
  <c r="AZ49" i="6"/>
  <c r="N500" i="8"/>
  <c r="BA49" i="6"/>
  <c r="O500" i="8"/>
  <c r="BB49" i="6"/>
  <c r="P500" i="8"/>
  <c r="BC49" i="6"/>
  <c r="Q500" i="8"/>
  <c r="BD49" i="6"/>
  <c r="R500" i="8"/>
  <c r="BE49" i="6"/>
  <c r="S500" i="8"/>
  <c r="BF49" i="6"/>
  <c r="T500" i="8"/>
  <c r="BG49" i="6"/>
  <c r="U500" i="8"/>
  <c r="BH49" i="6"/>
  <c r="V500" i="8"/>
  <c r="BI49" i="6"/>
  <c r="W500" i="8"/>
  <c r="BJ49" i="6"/>
  <c r="X500" i="8"/>
  <c r="BK49" i="6"/>
  <c r="Y500" i="8"/>
  <c r="BL49" i="6"/>
  <c r="Z500" i="8"/>
  <c r="BM49" i="6"/>
  <c r="AA500" i="8"/>
  <c r="BN49" i="6"/>
  <c r="AB500" i="8"/>
  <c r="BO49" i="6"/>
  <c r="AC500" i="8"/>
  <c r="BP49" i="6"/>
  <c r="AD500" i="8"/>
  <c r="BQ49" i="6"/>
  <c r="AE500" i="8"/>
  <c r="BR49" i="6"/>
  <c r="AF500" i="8"/>
  <c r="BS49" i="6"/>
  <c r="AG500" i="8"/>
  <c r="BT49" i="6"/>
  <c r="AH500" i="8"/>
  <c r="BU49" i="6"/>
  <c r="E501" i="8"/>
  <c r="F501" i="8"/>
  <c r="G501" i="8"/>
  <c r="H501" i="8"/>
  <c r="I501" i="8"/>
  <c r="J501" i="8"/>
  <c r="K501" i="8"/>
  <c r="L501" i="8"/>
  <c r="M501" i="8"/>
  <c r="N501" i="8"/>
  <c r="O501" i="8"/>
  <c r="P501" i="8"/>
  <c r="Q501" i="8"/>
  <c r="R501" i="8"/>
  <c r="S501" i="8"/>
  <c r="T501" i="8"/>
  <c r="U501" i="8"/>
  <c r="V501" i="8"/>
  <c r="W501" i="8"/>
  <c r="X501" i="8"/>
  <c r="Y501" i="8"/>
  <c r="Z501" i="8"/>
  <c r="AA501" i="8"/>
  <c r="AB501" i="8"/>
  <c r="AC501" i="8"/>
  <c r="AD501" i="8"/>
  <c r="AE501" i="8"/>
  <c r="AF501" i="8"/>
  <c r="AG501" i="8"/>
  <c r="AH501" i="8"/>
  <c r="E502" i="8"/>
  <c r="F502" i="8"/>
  <c r="G502" i="8"/>
  <c r="H502" i="8"/>
  <c r="I502" i="8"/>
  <c r="J502" i="8"/>
  <c r="K502" i="8"/>
  <c r="L502" i="8"/>
  <c r="M502" i="8"/>
  <c r="N502" i="8"/>
  <c r="O502" i="8"/>
  <c r="P502" i="8"/>
  <c r="Q502" i="8"/>
  <c r="R502" i="8"/>
  <c r="S502" i="8"/>
  <c r="T502" i="8"/>
  <c r="U502" i="8"/>
  <c r="V502" i="8"/>
  <c r="W502" i="8"/>
  <c r="X502" i="8"/>
  <c r="Y502" i="8"/>
  <c r="Z502" i="8"/>
  <c r="AA502" i="8"/>
  <c r="AB502" i="8"/>
  <c r="AC502" i="8"/>
  <c r="AD502" i="8"/>
  <c r="AE502" i="8"/>
  <c r="AF502" i="8"/>
  <c r="AG502" i="8"/>
  <c r="AH502" i="8"/>
  <c r="E503" i="8"/>
  <c r="F503" i="8"/>
  <c r="G503" i="8"/>
  <c r="H503" i="8"/>
  <c r="I503" i="8"/>
  <c r="J503" i="8"/>
  <c r="K503" i="8"/>
  <c r="L503" i="8"/>
  <c r="M503" i="8"/>
  <c r="N503" i="8"/>
  <c r="O503" i="8"/>
  <c r="P503" i="8"/>
  <c r="Q503" i="8"/>
  <c r="R503" i="8"/>
  <c r="S503" i="8"/>
  <c r="T503" i="8"/>
  <c r="U503" i="8"/>
  <c r="V503" i="8"/>
  <c r="W503" i="8"/>
  <c r="X503" i="8"/>
  <c r="Y503" i="8"/>
  <c r="Z503" i="8"/>
  <c r="AA503" i="8"/>
  <c r="AB503" i="8"/>
  <c r="AC503" i="8"/>
  <c r="AD503" i="8"/>
  <c r="AE503" i="8"/>
  <c r="AF503" i="8"/>
  <c r="AG503" i="8"/>
  <c r="AH503" i="8"/>
  <c r="E504" i="8"/>
  <c r="F504" i="8"/>
  <c r="G504" i="8"/>
  <c r="H504" i="8"/>
  <c r="I504" i="8"/>
  <c r="J504" i="8"/>
  <c r="K504" i="8"/>
  <c r="L504" i="8"/>
  <c r="M504" i="8"/>
  <c r="N504" i="8"/>
  <c r="O504" i="8"/>
  <c r="P504" i="8"/>
  <c r="Q504" i="8"/>
  <c r="R504" i="8"/>
  <c r="S504" i="8"/>
  <c r="T504" i="8"/>
  <c r="U504" i="8"/>
  <c r="V504" i="8"/>
  <c r="W504" i="8"/>
  <c r="X504" i="8"/>
  <c r="Y504" i="8"/>
  <c r="Z504" i="8"/>
  <c r="AA504" i="8"/>
  <c r="AB504" i="8"/>
  <c r="AC504" i="8"/>
  <c r="AD504" i="8"/>
  <c r="AE504" i="8"/>
  <c r="AF504" i="8"/>
  <c r="AG504" i="8"/>
  <c r="AH504" i="8"/>
  <c r="E505" i="8"/>
  <c r="F505" i="8"/>
  <c r="G505" i="8"/>
  <c r="H505" i="8"/>
  <c r="I505" i="8"/>
  <c r="J505" i="8"/>
  <c r="K505" i="8"/>
  <c r="L505" i="8"/>
  <c r="M505" i="8"/>
  <c r="N505" i="8"/>
  <c r="O505" i="8"/>
  <c r="P505" i="8"/>
  <c r="Q505" i="8"/>
  <c r="R505" i="8"/>
  <c r="S505" i="8"/>
  <c r="T505" i="8"/>
  <c r="U505" i="8"/>
  <c r="V505" i="8"/>
  <c r="W505" i="8"/>
  <c r="X505" i="8"/>
  <c r="Y505" i="8"/>
  <c r="Z505" i="8"/>
  <c r="AA505" i="8"/>
  <c r="AB505" i="8"/>
  <c r="AC505" i="8"/>
  <c r="AD505" i="8"/>
  <c r="AE505" i="8"/>
  <c r="AF505" i="8"/>
  <c r="AG505" i="8"/>
  <c r="AH505" i="8"/>
  <c r="E506" i="8"/>
  <c r="F506" i="8"/>
  <c r="G506" i="8"/>
  <c r="H506" i="8"/>
  <c r="I506" i="8"/>
  <c r="J506" i="8"/>
  <c r="K506" i="8"/>
  <c r="L506" i="8"/>
  <c r="M506" i="8"/>
  <c r="N506" i="8"/>
  <c r="O506" i="8"/>
  <c r="P506" i="8"/>
  <c r="Q506" i="8"/>
  <c r="R506" i="8"/>
  <c r="S506" i="8"/>
  <c r="T506" i="8"/>
  <c r="U506" i="8"/>
  <c r="V506" i="8"/>
  <c r="W506" i="8"/>
  <c r="X506" i="8"/>
  <c r="Y506" i="8"/>
  <c r="Z506" i="8"/>
  <c r="AA506" i="8"/>
  <c r="AB506" i="8"/>
  <c r="AC506" i="8"/>
  <c r="AD506" i="8"/>
  <c r="AE506" i="8"/>
  <c r="AF506" i="8"/>
  <c r="AG506" i="8"/>
  <c r="AH506" i="8"/>
  <c r="E507" i="8"/>
  <c r="F507" i="8"/>
  <c r="G507" i="8"/>
  <c r="H507" i="8"/>
  <c r="I507" i="8"/>
  <c r="J507" i="8"/>
  <c r="K507" i="8"/>
  <c r="L507" i="8"/>
  <c r="M507" i="8"/>
  <c r="N507" i="8"/>
  <c r="O507" i="8"/>
  <c r="P507" i="8"/>
  <c r="Q507" i="8"/>
  <c r="R507" i="8"/>
  <c r="S507" i="8"/>
  <c r="T507" i="8"/>
  <c r="U507" i="8"/>
  <c r="V507" i="8"/>
  <c r="W507" i="8"/>
  <c r="X507" i="8"/>
  <c r="Y507" i="8"/>
  <c r="Z507" i="8"/>
  <c r="AA507" i="8"/>
  <c r="AB507" i="8"/>
  <c r="AC507" i="8"/>
  <c r="AD507" i="8"/>
  <c r="AE507" i="8"/>
  <c r="AF507" i="8"/>
  <c r="AG507" i="8"/>
  <c r="AH507" i="8"/>
  <c r="E508" i="8"/>
  <c r="F508" i="8"/>
  <c r="G508" i="8"/>
  <c r="H508" i="8"/>
  <c r="I508" i="8"/>
  <c r="J508" i="8"/>
  <c r="K508" i="8"/>
  <c r="L508" i="8"/>
  <c r="M508" i="8"/>
  <c r="N508" i="8"/>
  <c r="O508" i="8"/>
  <c r="P508" i="8"/>
  <c r="Q508" i="8"/>
  <c r="R508" i="8"/>
  <c r="S508" i="8"/>
  <c r="T508" i="8"/>
  <c r="U508" i="8"/>
  <c r="V508" i="8"/>
  <c r="W508" i="8"/>
  <c r="X508" i="8"/>
  <c r="Y508" i="8"/>
  <c r="Z508" i="8"/>
  <c r="AA508" i="8"/>
  <c r="AB508" i="8"/>
  <c r="AC508" i="8"/>
  <c r="AD508" i="8"/>
  <c r="AE508" i="8"/>
  <c r="AF508" i="8"/>
  <c r="AG508" i="8"/>
  <c r="AH508" i="8"/>
  <c r="E509" i="8"/>
  <c r="F509" i="8"/>
  <c r="G509" i="8"/>
  <c r="H509" i="8"/>
  <c r="I509" i="8"/>
  <c r="J509" i="8"/>
  <c r="K509" i="8"/>
  <c r="L509" i="8"/>
  <c r="M509" i="8"/>
  <c r="N509" i="8"/>
  <c r="O509" i="8"/>
  <c r="P509" i="8"/>
  <c r="Q509" i="8"/>
  <c r="R509" i="8"/>
  <c r="S509" i="8"/>
  <c r="T509" i="8"/>
  <c r="U509" i="8"/>
  <c r="V509" i="8"/>
  <c r="W509" i="8"/>
  <c r="X509" i="8"/>
  <c r="Y509" i="8"/>
  <c r="Z509" i="8"/>
  <c r="AA509" i="8"/>
  <c r="AB509" i="8"/>
  <c r="AC509" i="8"/>
  <c r="AD509" i="8"/>
  <c r="AE509" i="8"/>
  <c r="AF509" i="8"/>
  <c r="AG509" i="8"/>
  <c r="AH509" i="8"/>
  <c r="E510" i="8"/>
  <c r="F510" i="8"/>
  <c r="G510" i="8"/>
  <c r="H510" i="8"/>
  <c r="I510" i="8"/>
  <c r="J510" i="8"/>
  <c r="K510" i="8"/>
  <c r="L510" i="8"/>
  <c r="M510" i="8"/>
  <c r="N510" i="8"/>
  <c r="O510" i="8"/>
  <c r="P510" i="8"/>
  <c r="Q510" i="8"/>
  <c r="R510" i="8"/>
  <c r="S510" i="8"/>
  <c r="T510" i="8"/>
  <c r="U510" i="8"/>
  <c r="V510" i="8"/>
  <c r="W510" i="8"/>
  <c r="X510" i="8"/>
  <c r="Y510" i="8"/>
  <c r="Z510" i="8"/>
  <c r="AA510" i="8"/>
  <c r="AB510" i="8"/>
  <c r="AC510" i="8"/>
  <c r="AD510" i="8"/>
  <c r="AE510" i="8"/>
  <c r="AF510" i="8"/>
  <c r="AG510" i="8"/>
  <c r="AH510" i="8"/>
  <c r="E511" i="8"/>
  <c r="F511" i="8"/>
  <c r="G511" i="8"/>
  <c r="H511" i="8"/>
  <c r="I511" i="8"/>
  <c r="J511" i="8"/>
  <c r="K511" i="8"/>
  <c r="L511" i="8"/>
  <c r="M511" i="8"/>
  <c r="N511" i="8"/>
  <c r="O511" i="8"/>
  <c r="P511" i="8"/>
  <c r="Q511" i="8"/>
  <c r="R511" i="8"/>
  <c r="S511" i="8"/>
  <c r="T511" i="8"/>
  <c r="U511" i="8"/>
  <c r="V511" i="8"/>
  <c r="W511" i="8"/>
  <c r="X511" i="8"/>
  <c r="Y511" i="8"/>
  <c r="Z511" i="8"/>
  <c r="AA511" i="8"/>
  <c r="AB511" i="8"/>
  <c r="AC511" i="8"/>
  <c r="AD511" i="8"/>
  <c r="AE511" i="8"/>
  <c r="AF511" i="8"/>
  <c r="AG511" i="8"/>
  <c r="AH511" i="8"/>
  <c r="E512" i="8"/>
  <c r="F512" i="8"/>
  <c r="G512" i="8"/>
  <c r="H512" i="8"/>
  <c r="I512" i="8"/>
  <c r="J512" i="8"/>
  <c r="K512" i="8"/>
  <c r="L512" i="8"/>
  <c r="M512" i="8"/>
  <c r="N512" i="8"/>
  <c r="O512" i="8"/>
  <c r="P512" i="8"/>
  <c r="Q512" i="8"/>
  <c r="R512" i="8"/>
  <c r="S512" i="8"/>
  <c r="T512" i="8"/>
  <c r="U512" i="8"/>
  <c r="V512" i="8"/>
  <c r="W512" i="8"/>
  <c r="X512" i="8"/>
  <c r="Y512" i="8"/>
  <c r="Z512" i="8"/>
  <c r="AA512" i="8"/>
  <c r="AB512" i="8"/>
  <c r="AC512" i="8"/>
  <c r="AD512" i="8"/>
  <c r="AE512" i="8"/>
  <c r="AF512" i="8"/>
  <c r="AG512" i="8"/>
  <c r="AH512" i="8"/>
  <c r="E513" i="8"/>
  <c r="F513" i="8"/>
  <c r="G513" i="8"/>
  <c r="H513" i="8"/>
  <c r="I513" i="8"/>
  <c r="J513" i="8"/>
  <c r="K513" i="8"/>
  <c r="L513" i="8"/>
  <c r="M513" i="8"/>
  <c r="N513" i="8"/>
  <c r="O513" i="8"/>
  <c r="P513" i="8"/>
  <c r="Q513" i="8"/>
  <c r="R513" i="8"/>
  <c r="S513" i="8"/>
  <c r="T513" i="8"/>
  <c r="U513" i="8"/>
  <c r="V513" i="8"/>
  <c r="W513" i="8"/>
  <c r="X513" i="8"/>
  <c r="Y513" i="8"/>
  <c r="Z513" i="8"/>
  <c r="AA513" i="8"/>
  <c r="AB513" i="8"/>
  <c r="AC513" i="8"/>
  <c r="AD513" i="8"/>
  <c r="AE513" i="8"/>
  <c r="AF513" i="8"/>
  <c r="AG513" i="8"/>
  <c r="AH513" i="8"/>
  <c r="E514" i="8"/>
  <c r="F514" i="8"/>
  <c r="G514" i="8"/>
  <c r="H514" i="8"/>
  <c r="I514" i="8"/>
  <c r="J514" i="8"/>
  <c r="K514" i="8"/>
  <c r="L514" i="8"/>
  <c r="M514" i="8"/>
  <c r="N514" i="8"/>
  <c r="O514" i="8"/>
  <c r="P514" i="8"/>
  <c r="Q514" i="8"/>
  <c r="R514" i="8"/>
  <c r="S514" i="8"/>
  <c r="T514" i="8"/>
  <c r="U514" i="8"/>
  <c r="V514" i="8"/>
  <c r="W514" i="8"/>
  <c r="X514" i="8"/>
  <c r="Y514" i="8"/>
  <c r="Z514" i="8"/>
  <c r="AA514" i="8"/>
  <c r="AB514" i="8"/>
  <c r="AC514" i="8"/>
  <c r="AD514" i="8"/>
  <c r="AE514" i="8"/>
  <c r="AF514" i="8"/>
  <c r="AG514" i="8"/>
  <c r="AH514" i="8"/>
  <c r="E515" i="8"/>
  <c r="F515" i="8"/>
  <c r="G515" i="8"/>
  <c r="H515" i="8"/>
  <c r="I515" i="8"/>
  <c r="J515" i="8"/>
  <c r="K515" i="8"/>
  <c r="L515" i="8"/>
  <c r="M515" i="8"/>
  <c r="N515" i="8"/>
  <c r="O515" i="8"/>
  <c r="P515" i="8"/>
  <c r="Q515" i="8"/>
  <c r="R515" i="8"/>
  <c r="S515" i="8"/>
  <c r="T515" i="8"/>
  <c r="U515" i="8"/>
  <c r="V515" i="8"/>
  <c r="W515" i="8"/>
  <c r="X515" i="8"/>
  <c r="Y515" i="8"/>
  <c r="Z515" i="8"/>
  <c r="AA515" i="8"/>
  <c r="AB515" i="8"/>
  <c r="AC515" i="8"/>
  <c r="AD515" i="8"/>
  <c r="AE515" i="8"/>
  <c r="AF515" i="8"/>
  <c r="AG515" i="8"/>
  <c r="AH515" i="8"/>
  <c r="E516" i="8"/>
  <c r="F516" i="8"/>
  <c r="G516" i="8"/>
  <c r="H516" i="8"/>
  <c r="I516" i="8"/>
  <c r="J516" i="8"/>
  <c r="K516" i="8"/>
  <c r="L516" i="8"/>
  <c r="M516" i="8"/>
  <c r="N516" i="8"/>
  <c r="O516" i="8"/>
  <c r="P516" i="8"/>
  <c r="Q516" i="8"/>
  <c r="R516" i="8"/>
  <c r="S516" i="8"/>
  <c r="T516" i="8"/>
  <c r="U516" i="8"/>
  <c r="V516" i="8"/>
  <c r="W516" i="8"/>
  <c r="X516" i="8"/>
  <c r="Y516" i="8"/>
  <c r="Z516" i="8"/>
  <c r="AA516" i="8"/>
  <c r="AB516" i="8"/>
  <c r="AC516" i="8"/>
  <c r="AD516" i="8"/>
  <c r="AE516" i="8"/>
  <c r="AF516" i="8"/>
  <c r="AG516" i="8"/>
  <c r="AH516" i="8"/>
  <c r="E517" i="8"/>
  <c r="F517" i="8"/>
  <c r="G517" i="8"/>
  <c r="H517" i="8"/>
  <c r="I517" i="8"/>
  <c r="J517" i="8"/>
  <c r="K517" i="8"/>
  <c r="L517" i="8"/>
  <c r="M517" i="8"/>
  <c r="N517" i="8"/>
  <c r="O517" i="8"/>
  <c r="P517" i="8"/>
  <c r="Q517" i="8"/>
  <c r="R517" i="8"/>
  <c r="S517" i="8"/>
  <c r="T517" i="8"/>
  <c r="U517" i="8"/>
  <c r="V517" i="8"/>
  <c r="W517" i="8"/>
  <c r="X517" i="8"/>
  <c r="Y517" i="8"/>
  <c r="Z517" i="8"/>
  <c r="AA517" i="8"/>
  <c r="AB517" i="8"/>
  <c r="AC517" i="8"/>
  <c r="AD517" i="8"/>
  <c r="AE517" i="8"/>
  <c r="AF517" i="8"/>
  <c r="AG517" i="8"/>
  <c r="AH517" i="8"/>
  <c r="E518" i="8"/>
  <c r="F518" i="8"/>
  <c r="G518" i="8"/>
  <c r="H518" i="8"/>
  <c r="I518" i="8"/>
  <c r="J518" i="8"/>
  <c r="K518" i="8"/>
  <c r="L518" i="8"/>
  <c r="M518" i="8"/>
  <c r="N518" i="8"/>
  <c r="O518" i="8"/>
  <c r="P518" i="8"/>
  <c r="Q518" i="8"/>
  <c r="R518" i="8"/>
  <c r="S518" i="8"/>
  <c r="T518" i="8"/>
  <c r="U518" i="8"/>
  <c r="V518" i="8"/>
  <c r="W518" i="8"/>
  <c r="X518" i="8"/>
  <c r="Y518" i="8"/>
  <c r="Z518" i="8"/>
  <c r="AA518" i="8"/>
  <c r="AB518" i="8"/>
  <c r="AC518" i="8"/>
  <c r="AD518" i="8"/>
  <c r="AE518" i="8"/>
  <c r="AF518" i="8"/>
  <c r="AG518" i="8"/>
  <c r="AH518" i="8"/>
  <c r="E519" i="8"/>
  <c r="F519" i="8"/>
  <c r="G519" i="8"/>
  <c r="H519" i="8"/>
  <c r="I519" i="8"/>
  <c r="J519" i="8"/>
  <c r="K519" i="8"/>
  <c r="L519" i="8"/>
  <c r="M519" i="8"/>
  <c r="N519" i="8"/>
  <c r="O519" i="8"/>
  <c r="P519" i="8"/>
  <c r="Q519" i="8"/>
  <c r="R519" i="8"/>
  <c r="S519" i="8"/>
  <c r="T519" i="8"/>
  <c r="U519" i="8"/>
  <c r="V519" i="8"/>
  <c r="W519" i="8"/>
  <c r="X519" i="8"/>
  <c r="Y519" i="8"/>
  <c r="Z519" i="8"/>
  <c r="AA519" i="8"/>
  <c r="AB519" i="8"/>
  <c r="AC519" i="8"/>
  <c r="AD519" i="8"/>
  <c r="AE519" i="8"/>
  <c r="AF519" i="8"/>
  <c r="AG519" i="8"/>
  <c r="AH519" i="8"/>
  <c r="E520" i="8"/>
  <c r="F520" i="8"/>
  <c r="G520" i="8"/>
  <c r="H520" i="8"/>
  <c r="I520" i="8"/>
  <c r="J520" i="8"/>
  <c r="K520" i="8"/>
  <c r="L520" i="8"/>
  <c r="M520" i="8"/>
  <c r="N520" i="8"/>
  <c r="O520" i="8"/>
  <c r="P520" i="8"/>
  <c r="Q520" i="8"/>
  <c r="R520" i="8"/>
  <c r="S520" i="8"/>
  <c r="T520" i="8"/>
  <c r="U520" i="8"/>
  <c r="V520" i="8"/>
  <c r="W520" i="8"/>
  <c r="X520" i="8"/>
  <c r="Y520" i="8"/>
  <c r="Z520" i="8"/>
  <c r="AA520" i="8"/>
  <c r="AB520" i="8"/>
  <c r="AC520" i="8"/>
  <c r="AD520" i="8"/>
  <c r="AE520" i="8"/>
  <c r="AF520" i="8"/>
  <c r="AG520" i="8"/>
  <c r="AH520" i="8"/>
  <c r="E521" i="8"/>
  <c r="F521" i="8"/>
  <c r="G521" i="8"/>
  <c r="H521" i="8"/>
  <c r="I521" i="8"/>
  <c r="J521" i="8"/>
  <c r="K521" i="8"/>
  <c r="L521" i="8"/>
  <c r="M521" i="8"/>
  <c r="N521" i="8"/>
  <c r="O521" i="8"/>
  <c r="P521" i="8"/>
  <c r="Q521" i="8"/>
  <c r="R521" i="8"/>
  <c r="S521" i="8"/>
  <c r="T521" i="8"/>
  <c r="U521" i="8"/>
  <c r="V521" i="8"/>
  <c r="W521" i="8"/>
  <c r="X521" i="8"/>
  <c r="Y521" i="8"/>
  <c r="Z521" i="8"/>
  <c r="AA521" i="8"/>
  <c r="AB521" i="8"/>
  <c r="AC521" i="8"/>
  <c r="AD521" i="8"/>
  <c r="AE521" i="8"/>
  <c r="AF521" i="8"/>
  <c r="AG521" i="8"/>
  <c r="AH521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Z2" i="8"/>
  <c r="AA2" i="8"/>
  <c r="AB2" i="8"/>
  <c r="AC2" i="8"/>
  <c r="AD2" i="8"/>
  <c r="AE2" i="8"/>
  <c r="AF2" i="8"/>
  <c r="AG2" i="8"/>
  <c r="AH2" i="8"/>
  <c r="F2" i="8"/>
  <c r="E2" i="8"/>
  <c r="C62" i="16" a="1"/>
  <c r="C62" i="16"/>
  <c r="D90" i="16" a="1"/>
  <c r="D90" i="16"/>
  <c r="E90" i="16" a="1"/>
  <c r="E90" i="16"/>
  <c r="F90" i="16" a="1"/>
  <c r="F90" i="16"/>
  <c r="G90" i="16" a="1"/>
  <c r="G90" i="16"/>
  <c r="H90" i="16" a="1"/>
  <c r="H90" i="16"/>
  <c r="I90" i="16" a="1"/>
  <c r="I90" i="16"/>
  <c r="J90" i="16" a="1"/>
  <c r="J90" i="16"/>
  <c r="K90" i="16" a="1"/>
  <c r="K90" i="16"/>
  <c r="L90" i="16" a="1"/>
  <c r="L90" i="16"/>
  <c r="M90" i="16" a="1"/>
  <c r="M90" i="16"/>
  <c r="N90" i="16" a="1"/>
  <c r="N90" i="16"/>
  <c r="O90" i="16" a="1"/>
  <c r="O90" i="16"/>
  <c r="P90" i="16" a="1"/>
  <c r="P90" i="16"/>
  <c r="Q90" i="16" a="1"/>
  <c r="Q90" i="16"/>
  <c r="R90" i="16" a="1"/>
  <c r="R90" i="16"/>
  <c r="S90" i="16" a="1"/>
  <c r="S90" i="16"/>
  <c r="T90" i="16" a="1"/>
  <c r="T90" i="16"/>
  <c r="U90" i="16" a="1"/>
  <c r="U90" i="16"/>
  <c r="V90" i="16" a="1"/>
  <c r="V90" i="16"/>
  <c r="W90" i="16" a="1"/>
  <c r="W90" i="16"/>
  <c r="X90" i="16" a="1"/>
  <c r="X90" i="16"/>
  <c r="Y90" i="16" a="1"/>
  <c r="Y90" i="16"/>
  <c r="Z90" i="16" a="1"/>
  <c r="Z90" i="16"/>
  <c r="AA90" i="16" a="1"/>
  <c r="AA90" i="16"/>
  <c r="AB90" i="16" a="1"/>
  <c r="AB90" i="16"/>
  <c r="AC90" i="16" a="1"/>
  <c r="AC90" i="16"/>
  <c r="AD90" i="16" a="1"/>
  <c r="AD90" i="16"/>
  <c r="AE90" i="16" a="1"/>
  <c r="AE90" i="16"/>
  <c r="D91" i="16" a="1"/>
  <c r="D91" i="16"/>
  <c r="E91" i="16" a="1"/>
  <c r="E91" i="16"/>
  <c r="F91" i="16" a="1"/>
  <c r="F91" i="16"/>
  <c r="G91" i="16" a="1"/>
  <c r="G91" i="16"/>
  <c r="H91" i="16" a="1"/>
  <c r="H91" i="16"/>
  <c r="I91" i="16" a="1"/>
  <c r="I91" i="16"/>
  <c r="J91" i="16" a="1"/>
  <c r="J91" i="16"/>
  <c r="K91" i="16" a="1"/>
  <c r="K91" i="16"/>
  <c r="L91" i="16" a="1"/>
  <c r="L91" i="16"/>
  <c r="M91" i="16" a="1"/>
  <c r="M91" i="16"/>
  <c r="N91" i="16" a="1"/>
  <c r="N91" i="16"/>
  <c r="O91" i="16" a="1"/>
  <c r="O91" i="16"/>
  <c r="P91" i="16" a="1"/>
  <c r="P91" i="16"/>
  <c r="Q91" i="16" a="1"/>
  <c r="Q91" i="16"/>
  <c r="R91" i="16" a="1"/>
  <c r="R91" i="16"/>
  <c r="S91" i="16" a="1"/>
  <c r="S91" i="16"/>
  <c r="T91" i="16" a="1"/>
  <c r="T91" i="16"/>
  <c r="U91" i="16" a="1"/>
  <c r="U91" i="16"/>
  <c r="V91" i="16" a="1"/>
  <c r="V91" i="16"/>
  <c r="W91" i="16" a="1"/>
  <c r="W91" i="16"/>
  <c r="X91" i="16" a="1"/>
  <c r="X91" i="16"/>
  <c r="Y91" i="16" a="1"/>
  <c r="Y91" i="16"/>
  <c r="Z91" i="16" a="1"/>
  <c r="Z91" i="16"/>
  <c r="AA91" i="16" a="1"/>
  <c r="AA91" i="16"/>
  <c r="AB91" i="16" a="1"/>
  <c r="AB91" i="16"/>
  <c r="AC91" i="16" a="1"/>
  <c r="AC91" i="16"/>
  <c r="AD91" i="16" a="1"/>
  <c r="AD91" i="16"/>
  <c r="AE91" i="16" a="1"/>
  <c r="AE91" i="16"/>
  <c r="D92" i="16" a="1"/>
  <c r="D92" i="16"/>
  <c r="E92" i="16" a="1"/>
  <c r="E92" i="16"/>
  <c r="F92" i="16" a="1"/>
  <c r="F92" i="16"/>
  <c r="G92" i="16" a="1"/>
  <c r="G92" i="16"/>
  <c r="H92" i="16" a="1"/>
  <c r="H92" i="16"/>
  <c r="I92" i="16" a="1"/>
  <c r="I92" i="16"/>
  <c r="J92" i="16" a="1"/>
  <c r="J92" i="16"/>
  <c r="K92" i="16" a="1"/>
  <c r="K92" i="16"/>
  <c r="L92" i="16" a="1"/>
  <c r="L92" i="16"/>
  <c r="M92" i="16" a="1"/>
  <c r="M92" i="16"/>
  <c r="N92" i="16" a="1"/>
  <c r="N92" i="16"/>
  <c r="O92" i="16" a="1"/>
  <c r="O92" i="16"/>
  <c r="P92" i="16" a="1"/>
  <c r="P92" i="16"/>
  <c r="Q92" i="16" a="1"/>
  <c r="Q92" i="16"/>
  <c r="R92" i="16" a="1"/>
  <c r="R92" i="16"/>
  <c r="S92" i="16" a="1"/>
  <c r="S92" i="16"/>
  <c r="T92" i="16" a="1"/>
  <c r="T92" i="16"/>
  <c r="U92" i="16" a="1"/>
  <c r="U92" i="16"/>
  <c r="V92" i="16" a="1"/>
  <c r="V92" i="16"/>
  <c r="W92" i="16" a="1"/>
  <c r="W92" i="16"/>
  <c r="X92" i="16" a="1"/>
  <c r="X92" i="16"/>
  <c r="Y92" i="16" a="1"/>
  <c r="Y92" i="16"/>
  <c r="Z92" i="16" a="1"/>
  <c r="Z92" i="16"/>
  <c r="AA92" i="16" a="1"/>
  <c r="AA92" i="16"/>
  <c r="AB92" i="16" a="1"/>
  <c r="AB92" i="16"/>
  <c r="AC92" i="16" a="1"/>
  <c r="AC92" i="16"/>
  <c r="AD92" i="16" a="1"/>
  <c r="AD92" i="16"/>
  <c r="AE92" i="16" a="1"/>
  <c r="AE92" i="16"/>
  <c r="D93" i="16" a="1"/>
  <c r="D93" i="16"/>
  <c r="E93" i="16" a="1"/>
  <c r="E93" i="16"/>
  <c r="F93" i="16" a="1"/>
  <c r="F93" i="16"/>
  <c r="G93" i="16" a="1"/>
  <c r="G93" i="16"/>
  <c r="H93" i="16" a="1"/>
  <c r="H93" i="16"/>
  <c r="I93" i="16" a="1"/>
  <c r="I93" i="16"/>
  <c r="J93" i="16" a="1"/>
  <c r="J93" i="16"/>
  <c r="K93" i="16" a="1"/>
  <c r="K93" i="16"/>
  <c r="L93" i="16" a="1"/>
  <c r="L93" i="16"/>
  <c r="M93" i="16" a="1"/>
  <c r="M93" i="16"/>
  <c r="N93" i="16" a="1"/>
  <c r="N93" i="16"/>
  <c r="O93" i="16" a="1"/>
  <c r="O93" i="16"/>
  <c r="P93" i="16" a="1"/>
  <c r="P93" i="16"/>
  <c r="Q93" i="16" a="1"/>
  <c r="Q93" i="16"/>
  <c r="R93" i="16" a="1"/>
  <c r="R93" i="16"/>
  <c r="S93" i="16" a="1"/>
  <c r="S93" i="16"/>
  <c r="T93" i="16" a="1"/>
  <c r="T93" i="16"/>
  <c r="U93" i="16" a="1"/>
  <c r="U93" i="16"/>
  <c r="V93" i="16" a="1"/>
  <c r="V93" i="16"/>
  <c r="W93" i="16" a="1"/>
  <c r="W93" i="16"/>
  <c r="X93" i="16" a="1"/>
  <c r="X93" i="16"/>
  <c r="Y93" i="16" a="1"/>
  <c r="Y93" i="16"/>
  <c r="Z93" i="16" a="1"/>
  <c r="Z93" i="16"/>
  <c r="AA93" i="16" a="1"/>
  <c r="AA93" i="16"/>
  <c r="AB93" i="16" a="1"/>
  <c r="AB93" i="16"/>
  <c r="AC93" i="16" a="1"/>
  <c r="AC93" i="16"/>
  <c r="AD93" i="16" a="1"/>
  <c r="AD93" i="16"/>
  <c r="AE93" i="16" a="1"/>
  <c r="AE93" i="16"/>
  <c r="D83" i="16" a="1"/>
  <c r="D83" i="16"/>
  <c r="E83" i="16" a="1"/>
  <c r="E83" i="16"/>
  <c r="F83" i="16" a="1"/>
  <c r="F83" i="16"/>
  <c r="G83" i="16" a="1"/>
  <c r="G83" i="16"/>
  <c r="H83" i="16" a="1"/>
  <c r="H83" i="16"/>
  <c r="I83" i="16" a="1"/>
  <c r="I83" i="16"/>
  <c r="J83" i="16" a="1"/>
  <c r="J83" i="16"/>
  <c r="K83" i="16" a="1"/>
  <c r="K83" i="16"/>
  <c r="L83" i="16" a="1"/>
  <c r="L83" i="16"/>
  <c r="M83" i="16" a="1"/>
  <c r="M83" i="16"/>
  <c r="N83" i="16" a="1"/>
  <c r="N83" i="16"/>
  <c r="O83" i="16" a="1"/>
  <c r="O83" i="16"/>
  <c r="P83" i="16" a="1"/>
  <c r="P83" i="16"/>
  <c r="Q83" i="16" a="1"/>
  <c r="Q83" i="16"/>
  <c r="R83" i="16" a="1"/>
  <c r="R83" i="16"/>
  <c r="S83" i="16" a="1"/>
  <c r="S83" i="16"/>
  <c r="T83" i="16" a="1"/>
  <c r="T83" i="16"/>
  <c r="U83" i="16" a="1"/>
  <c r="U83" i="16"/>
  <c r="V83" i="16" a="1"/>
  <c r="V83" i="16"/>
  <c r="W83" i="16" a="1"/>
  <c r="W83" i="16"/>
  <c r="X83" i="16" a="1"/>
  <c r="X83" i="16"/>
  <c r="Y83" i="16" a="1"/>
  <c r="Y83" i="16"/>
  <c r="Z83" i="16" a="1"/>
  <c r="Z83" i="16"/>
  <c r="AA83" i="16" a="1"/>
  <c r="AA83" i="16"/>
  <c r="AB83" i="16" a="1"/>
  <c r="AB83" i="16"/>
  <c r="AC83" i="16" a="1"/>
  <c r="AC83" i="16"/>
  <c r="AD83" i="16" a="1"/>
  <c r="AD83" i="16"/>
  <c r="AE83" i="16" a="1"/>
  <c r="AE83" i="16"/>
  <c r="D84" i="16" a="1"/>
  <c r="D84" i="16"/>
  <c r="E84" i="16" a="1"/>
  <c r="E84" i="16"/>
  <c r="F84" i="16" a="1"/>
  <c r="F84" i="16"/>
  <c r="G84" i="16" a="1"/>
  <c r="G84" i="16"/>
  <c r="H84" i="16" a="1"/>
  <c r="H84" i="16"/>
  <c r="I84" i="16" a="1"/>
  <c r="I84" i="16"/>
  <c r="J84" i="16" a="1"/>
  <c r="J84" i="16"/>
  <c r="K84" i="16" a="1"/>
  <c r="K84" i="16"/>
  <c r="L84" i="16" a="1"/>
  <c r="L84" i="16"/>
  <c r="M84" i="16" a="1"/>
  <c r="M84" i="16"/>
  <c r="N84" i="16" a="1"/>
  <c r="N84" i="16"/>
  <c r="O84" i="16" a="1"/>
  <c r="O84" i="16"/>
  <c r="P84" i="16" a="1"/>
  <c r="P84" i="16"/>
  <c r="Q84" i="16" a="1"/>
  <c r="Q84" i="16"/>
  <c r="R84" i="16" a="1"/>
  <c r="R84" i="16"/>
  <c r="S84" i="16" a="1"/>
  <c r="S84" i="16"/>
  <c r="T84" i="16" a="1"/>
  <c r="T84" i="16"/>
  <c r="U84" i="16" a="1"/>
  <c r="U84" i="16"/>
  <c r="V84" i="16" a="1"/>
  <c r="V84" i="16"/>
  <c r="W84" i="16" a="1"/>
  <c r="W84" i="16"/>
  <c r="X84" i="16" a="1"/>
  <c r="X84" i="16"/>
  <c r="Y84" i="16" a="1"/>
  <c r="Y84" i="16"/>
  <c r="Z84" i="16" a="1"/>
  <c r="Z84" i="16"/>
  <c r="AA84" i="16" a="1"/>
  <c r="AA84" i="16"/>
  <c r="AB84" i="16" a="1"/>
  <c r="AB84" i="16"/>
  <c r="AC84" i="16" a="1"/>
  <c r="AC84" i="16"/>
  <c r="AD84" i="16" a="1"/>
  <c r="AD84" i="16"/>
  <c r="AE84" i="16" a="1"/>
  <c r="AE84" i="16"/>
  <c r="D85" i="16" a="1"/>
  <c r="D85" i="16"/>
  <c r="E85" i="16" a="1"/>
  <c r="E85" i="16"/>
  <c r="F85" i="16" a="1"/>
  <c r="F85" i="16"/>
  <c r="G85" i="16" a="1"/>
  <c r="G85" i="16"/>
  <c r="H85" i="16" a="1"/>
  <c r="H85" i="16"/>
  <c r="I85" i="16" a="1"/>
  <c r="I85" i="16"/>
  <c r="J85" i="16" a="1"/>
  <c r="J85" i="16"/>
  <c r="K85" i="16" a="1"/>
  <c r="K85" i="16"/>
  <c r="L85" i="16" a="1"/>
  <c r="L85" i="16"/>
  <c r="M85" i="16" a="1"/>
  <c r="M85" i="16"/>
  <c r="N85" i="16" a="1"/>
  <c r="N85" i="16"/>
  <c r="O85" i="16" a="1"/>
  <c r="O85" i="16"/>
  <c r="P85" i="16" a="1"/>
  <c r="P85" i="16"/>
  <c r="Q85" i="16" a="1"/>
  <c r="Q85" i="16"/>
  <c r="R85" i="16" a="1"/>
  <c r="R85" i="16"/>
  <c r="S85" i="16" a="1"/>
  <c r="S85" i="16"/>
  <c r="T85" i="16" a="1"/>
  <c r="T85" i="16"/>
  <c r="U85" i="16" a="1"/>
  <c r="U85" i="16"/>
  <c r="V85" i="16" a="1"/>
  <c r="V85" i="16"/>
  <c r="W85" i="16" a="1"/>
  <c r="W85" i="16"/>
  <c r="X85" i="16" a="1"/>
  <c r="X85" i="16"/>
  <c r="Y85" i="16" a="1"/>
  <c r="Y85" i="16"/>
  <c r="Z85" i="16" a="1"/>
  <c r="Z85" i="16"/>
  <c r="AA85" i="16" a="1"/>
  <c r="AA85" i="16"/>
  <c r="AB85" i="16" a="1"/>
  <c r="AB85" i="16"/>
  <c r="AC85" i="16" a="1"/>
  <c r="AC85" i="16"/>
  <c r="AD85" i="16" a="1"/>
  <c r="AD85" i="16"/>
  <c r="AE85" i="16" a="1"/>
  <c r="AE85" i="16"/>
  <c r="D86" i="16" a="1"/>
  <c r="D86" i="16"/>
  <c r="E86" i="16" a="1"/>
  <c r="E86" i="16"/>
  <c r="F86" i="16" a="1"/>
  <c r="F86" i="16"/>
  <c r="G86" i="16" a="1"/>
  <c r="G86" i="16"/>
  <c r="H86" i="16" a="1"/>
  <c r="H86" i="16"/>
  <c r="I86" i="16" a="1"/>
  <c r="I86" i="16"/>
  <c r="J86" i="16" a="1"/>
  <c r="J86" i="16"/>
  <c r="K86" i="16" a="1"/>
  <c r="K86" i="16"/>
  <c r="L86" i="16" a="1"/>
  <c r="L86" i="16"/>
  <c r="M86" i="16" a="1"/>
  <c r="M86" i="16"/>
  <c r="N86" i="16" a="1"/>
  <c r="N86" i="16"/>
  <c r="O86" i="16" a="1"/>
  <c r="O86" i="16"/>
  <c r="P86" i="16" a="1"/>
  <c r="P86" i="16"/>
  <c r="Q86" i="16" a="1"/>
  <c r="Q86" i="16"/>
  <c r="R86" i="16" a="1"/>
  <c r="R86" i="16"/>
  <c r="S86" i="16" a="1"/>
  <c r="S86" i="16"/>
  <c r="T86" i="16" a="1"/>
  <c r="T86" i="16"/>
  <c r="U86" i="16" a="1"/>
  <c r="U86" i="16"/>
  <c r="V86" i="16" a="1"/>
  <c r="V86" i="16"/>
  <c r="W86" i="16" a="1"/>
  <c r="W86" i="16"/>
  <c r="X86" i="16" a="1"/>
  <c r="X86" i="16"/>
  <c r="Y86" i="16" a="1"/>
  <c r="Y86" i="16"/>
  <c r="Z86" i="16" a="1"/>
  <c r="Z86" i="16"/>
  <c r="AA86" i="16" a="1"/>
  <c r="AA86" i="16"/>
  <c r="AB86" i="16" a="1"/>
  <c r="AB86" i="16"/>
  <c r="AC86" i="16" a="1"/>
  <c r="AC86" i="16"/>
  <c r="AD86" i="16" a="1"/>
  <c r="AD86" i="16"/>
  <c r="AE86" i="16" a="1"/>
  <c r="AE86" i="16"/>
  <c r="D76" i="16" a="1"/>
  <c r="D76" i="16"/>
  <c r="E76" i="16" a="1"/>
  <c r="E76" i="16"/>
  <c r="F76" i="16" a="1"/>
  <c r="F76" i="16"/>
  <c r="G76" i="16" a="1"/>
  <c r="G76" i="16"/>
  <c r="H76" i="16" a="1"/>
  <c r="H76" i="16"/>
  <c r="I76" i="16" a="1"/>
  <c r="I76" i="16"/>
  <c r="J76" i="16" a="1"/>
  <c r="J76" i="16"/>
  <c r="K76" i="16" a="1"/>
  <c r="K76" i="16"/>
  <c r="L76" i="16" a="1"/>
  <c r="L76" i="16"/>
  <c r="M76" i="16" a="1"/>
  <c r="M76" i="16"/>
  <c r="N76" i="16" a="1"/>
  <c r="N76" i="16"/>
  <c r="O76" i="16" a="1"/>
  <c r="O76" i="16"/>
  <c r="P76" i="16" a="1"/>
  <c r="P76" i="16"/>
  <c r="Q76" i="16" a="1"/>
  <c r="Q76" i="16"/>
  <c r="R76" i="16" a="1"/>
  <c r="R76" i="16"/>
  <c r="S76" i="16" a="1"/>
  <c r="S76" i="16"/>
  <c r="T76" i="16" a="1"/>
  <c r="T76" i="16"/>
  <c r="U76" i="16" a="1"/>
  <c r="U76" i="16"/>
  <c r="V76" i="16" a="1"/>
  <c r="V76" i="16"/>
  <c r="W76" i="16" a="1"/>
  <c r="W76" i="16"/>
  <c r="X76" i="16" a="1"/>
  <c r="X76" i="16"/>
  <c r="Y76" i="16" a="1"/>
  <c r="Y76" i="16"/>
  <c r="Z76" i="16" a="1"/>
  <c r="Z76" i="16"/>
  <c r="AA76" i="16" a="1"/>
  <c r="AA76" i="16"/>
  <c r="AB76" i="16" a="1"/>
  <c r="AB76" i="16"/>
  <c r="AC76" i="16" a="1"/>
  <c r="AC76" i="16"/>
  <c r="AD76" i="16" a="1"/>
  <c r="AD76" i="16"/>
  <c r="AE76" i="16" a="1"/>
  <c r="AE76" i="16"/>
  <c r="D77" i="16" a="1"/>
  <c r="D77" i="16"/>
  <c r="E77" i="16" a="1"/>
  <c r="E77" i="16"/>
  <c r="F77" i="16" a="1"/>
  <c r="F77" i="16"/>
  <c r="G77" i="16" a="1"/>
  <c r="G77" i="16"/>
  <c r="H77" i="16" a="1"/>
  <c r="H77" i="16"/>
  <c r="I77" i="16" a="1"/>
  <c r="I77" i="16"/>
  <c r="J77" i="16" a="1"/>
  <c r="J77" i="16"/>
  <c r="K77" i="16" a="1"/>
  <c r="K77" i="16"/>
  <c r="L77" i="16" a="1"/>
  <c r="L77" i="16"/>
  <c r="M77" i="16" a="1"/>
  <c r="M77" i="16"/>
  <c r="N77" i="16" a="1"/>
  <c r="N77" i="16"/>
  <c r="O77" i="16" a="1"/>
  <c r="O77" i="16"/>
  <c r="P77" i="16" a="1"/>
  <c r="P77" i="16"/>
  <c r="Q77" i="16" a="1"/>
  <c r="Q77" i="16"/>
  <c r="R77" i="16" a="1"/>
  <c r="R77" i="16"/>
  <c r="S77" i="16" a="1"/>
  <c r="S77" i="16"/>
  <c r="T77" i="16" a="1"/>
  <c r="T77" i="16"/>
  <c r="U77" i="16" a="1"/>
  <c r="U77" i="16"/>
  <c r="V77" i="16" a="1"/>
  <c r="V77" i="16"/>
  <c r="W77" i="16" a="1"/>
  <c r="W77" i="16"/>
  <c r="X77" i="16" a="1"/>
  <c r="X77" i="16"/>
  <c r="Y77" i="16" a="1"/>
  <c r="Y77" i="16"/>
  <c r="Z77" i="16" a="1"/>
  <c r="Z77" i="16"/>
  <c r="AA77" i="16" a="1"/>
  <c r="AA77" i="16"/>
  <c r="AB77" i="16" a="1"/>
  <c r="AB77" i="16"/>
  <c r="AC77" i="16" a="1"/>
  <c r="AC77" i="16"/>
  <c r="AD77" i="16" a="1"/>
  <c r="AD77" i="16"/>
  <c r="AE77" i="16" a="1"/>
  <c r="AE77" i="16"/>
  <c r="D78" i="16" a="1"/>
  <c r="D78" i="16"/>
  <c r="E78" i="16" a="1"/>
  <c r="E78" i="16"/>
  <c r="F78" i="16" a="1"/>
  <c r="F78" i="16"/>
  <c r="G78" i="16" a="1"/>
  <c r="G78" i="16"/>
  <c r="H78" i="16" a="1"/>
  <c r="H78" i="16"/>
  <c r="I78" i="16" a="1"/>
  <c r="I78" i="16"/>
  <c r="J78" i="16" a="1"/>
  <c r="J78" i="16"/>
  <c r="K78" i="16" a="1"/>
  <c r="K78" i="16"/>
  <c r="L78" i="16" a="1"/>
  <c r="L78" i="16"/>
  <c r="M78" i="16" a="1"/>
  <c r="M78" i="16"/>
  <c r="N78" i="16" a="1"/>
  <c r="N78" i="16"/>
  <c r="O78" i="16" a="1"/>
  <c r="O78" i="16"/>
  <c r="P78" i="16" a="1"/>
  <c r="P78" i="16"/>
  <c r="Q78" i="16" a="1"/>
  <c r="Q78" i="16"/>
  <c r="R78" i="16" a="1"/>
  <c r="R78" i="16"/>
  <c r="S78" i="16" a="1"/>
  <c r="S78" i="16"/>
  <c r="T78" i="16" a="1"/>
  <c r="T78" i="16"/>
  <c r="U78" i="16" a="1"/>
  <c r="U78" i="16"/>
  <c r="V78" i="16" a="1"/>
  <c r="V78" i="16"/>
  <c r="W78" i="16" a="1"/>
  <c r="W78" i="16"/>
  <c r="X78" i="16" a="1"/>
  <c r="X78" i="16"/>
  <c r="Y78" i="16" a="1"/>
  <c r="Y78" i="16"/>
  <c r="Z78" i="16" a="1"/>
  <c r="Z78" i="16"/>
  <c r="AA78" i="16" a="1"/>
  <c r="AA78" i="16"/>
  <c r="AB78" i="16" a="1"/>
  <c r="AB78" i="16"/>
  <c r="AC78" i="16" a="1"/>
  <c r="AC78" i="16"/>
  <c r="AD78" i="16" a="1"/>
  <c r="AD78" i="16"/>
  <c r="AE78" i="16" a="1"/>
  <c r="AE78" i="16"/>
  <c r="D79" i="16" a="1"/>
  <c r="D79" i="16"/>
  <c r="E79" i="16" a="1"/>
  <c r="E79" i="16"/>
  <c r="F79" i="16" a="1"/>
  <c r="F79" i="16"/>
  <c r="G79" i="16" a="1"/>
  <c r="G79" i="16"/>
  <c r="H79" i="16" a="1"/>
  <c r="H79" i="16"/>
  <c r="I79" i="16" a="1"/>
  <c r="I79" i="16"/>
  <c r="J79" i="16" a="1"/>
  <c r="J79" i="16"/>
  <c r="K79" i="16" a="1"/>
  <c r="K79" i="16"/>
  <c r="L79" i="16" a="1"/>
  <c r="L79" i="16"/>
  <c r="M79" i="16" a="1"/>
  <c r="M79" i="16"/>
  <c r="N79" i="16" a="1"/>
  <c r="N79" i="16"/>
  <c r="O79" i="16" a="1"/>
  <c r="O79" i="16"/>
  <c r="P79" i="16" a="1"/>
  <c r="P79" i="16"/>
  <c r="Q79" i="16" a="1"/>
  <c r="Q79" i="16"/>
  <c r="R79" i="16" a="1"/>
  <c r="R79" i="16"/>
  <c r="S79" i="16" a="1"/>
  <c r="S79" i="16"/>
  <c r="T79" i="16" a="1"/>
  <c r="T79" i="16"/>
  <c r="U79" i="16" a="1"/>
  <c r="U79" i="16"/>
  <c r="V79" i="16" a="1"/>
  <c r="V79" i="16"/>
  <c r="W79" i="16" a="1"/>
  <c r="W79" i="16"/>
  <c r="X79" i="16" a="1"/>
  <c r="X79" i="16"/>
  <c r="Y79" i="16" a="1"/>
  <c r="Y79" i="16"/>
  <c r="Z79" i="16" a="1"/>
  <c r="Z79" i="16"/>
  <c r="AA79" i="16" a="1"/>
  <c r="AA79" i="16"/>
  <c r="AB79" i="16" a="1"/>
  <c r="AB79" i="16"/>
  <c r="AC79" i="16" a="1"/>
  <c r="AC79" i="16"/>
  <c r="AD79" i="16" a="1"/>
  <c r="AD79" i="16"/>
  <c r="AE79" i="16" a="1"/>
  <c r="AE79" i="16"/>
  <c r="D69" i="16" a="1"/>
  <c r="D69" i="16"/>
  <c r="E69" i="16" a="1"/>
  <c r="E69" i="16"/>
  <c r="F69" i="16" a="1"/>
  <c r="F69" i="16"/>
  <c r="G69" i="16" a="1"/>
  <c r="G69" i="16"/>
  <c r="H69" i="16" a="1"/>
  <c r="H69" i="16"/>
  <c r="I69" i="16" a="1"/>
  <c r="I69" i="16"/>
  <c r="J69" i="16" a="1"/>
  <c r="J69" i="16"/>
  <c r="K69" i="16" a="1"/>
  <c r="K69" i="16"/>
  <c r="L69" i="16" a="1"/>
  <c r="L69" i="16"/>
  <c r="M69" i="16" a="1"/>
  <c r="M69" i="16"/>
  <c r="N69" i="16" a="1"/>
  <c r="N69" i="16"/>
  <c r="O69" i="16" a="1"/>
  <c r="O69" i="16"/>
  <c r="P69" i="16" a="1"/>
  <c r="P69" i="16"/>
  <c r="Q69" i="16" a="1"/>
  <c r="Q69" i="16"/>
  <c r="R69" i="16" a="1"/>
  <c r="R69" i="16"/>
  <c r="S69" i="16" a="1"/>
  <c r="S69" i="16"/>
  <c r="T69" i="16" a="1"/>
  <c r="T69" i="16"/>
  <c r="U69" i="16" a="1"/>
  <c r="U69" i="16"/>
  <c r="V69" i="16" a="1"/>
  <c r="V69" i="16"/>
  <c r="W69" i="16" a="1"/>
  <c r="W69" i="16"/>
  <c r="X69" i="16" a="1"/>
  <c r="X69" i="16"/>
  <c r="Y69" i="16" a="1"/>
  <c r="Y69" i="16"/>
  <c r="Z69" i="16" a="1"/>
  <c r="Z69" i="16"/>
  <c r="AA69" i="16" a="1"/>
  <c r="AA69" i="16"/>
  <c r="AB69" i="16" a="1"/>
  <c r="AB69" i="16"/>
  <c r="AC69" i="16" a="1"/>
  <c r="AC69" i="16"/>
  <c r="AD69" i="16" a="1"/>
  <c r="AD69" i="16"/>
  <c r="AE69" i="16" a="1"/>
  <c r="AE69" i="16"/>
  <c r="D70" i="16" a="1"/>
  <c r="D70" i="16"/>
  <c r="E70" i="16" a="1"/>
  <c r="E70" i="16"/>
  <c r="F70" i="16" a="1"/>
  <c r="F70" i="16"/>
  <c r="G70" i="16" a="1"/>
  <c r="G70" i="16"/>
  <c r="H70" i="16" a="1"/>
  <c r="H70" i="16"/>
  <c r="I70" i="16" a="1"/>
  <c r="I70" i="16"/>
  <c r="J70" i="16" a="1"/>
  <c r="J70" i="16"/>
  <c r="K70" i="16" a="1"/>
  <c r="K70" i="16"/>
  <c r="L70" i="16" a="1"/>
  <c r="L70" i="16"/>
  <c r="M70" i="16" a="1"/>
  <c r="M70" i="16"/>
  <c r="N70" i="16" a="1"/>
  <c r="N70" i="16"/>
  <c r="O70" i="16" a="1"/>
  <c r="O70" i="16"/>
  <c r="P70" i="16" a="1"/>
  <c r="P70" i="16"/>
  <c r="Q70" i="16" a="1"/>
  <c r="Q70" i="16"/>
  <c r="R70" i="16" a="1"/>
  <c r="R70" i="16"/>
  <c r="S70" i="16" a="1"/>
  <c r="S70" i="16"/>
  <c r="T70" i="16" a="1"/>
  <c r="T70" i="16"/>
  <c r="U70" i="16" a="1"/>
  <c r="U70" i="16"/>
  <c r="V70" i="16" a="1"/>
  <c r="V70" i="16"/>
  <c r="W70" i="16" a="1"/>
  <c r="W70" i="16"/>
  <c r="X70" i="16" a="1"/>
  <c r="X70" i="16"/>
  <c r="Y70" i="16" a="1"/>
  <c r="Y70" i="16"/>
  <c r="Z70" i="16" a="1"/>
  <c r="Z70" i="16"/>
  <c r="AA70" i="16" a="1"/>
  <c r="AA70" i="16"/>
  <c r="AB70" i="16" a="1"/>
  <c r="AB70" i="16"/>
  <c r="AC70" i="16" a="1"/>
  <c r="AC70" i="16"/>
  <c r="AD70" i="16" a="1"/>
  <c r="AD70" i="16"/>
  <c r="AE70" i="16" a="1"/>
  <c r="AE70" i="16"/>
  <c r="D71" i="16" a="1"/>
  <c r="D71" i="16"/>
  <c r="E71" i="16" a="1"/>
  <c r="E71" i="16"/>
  <c r="F71" i="16" a="1"/>
  <c r="F71" i="16"/>
  <c r="G71" i="16" a="1"/>
  <c r="G71" i="16"/>
  <c r="H71" i="16" a="1"/>
  <c r="H71" i="16"/>
  <c r="I71" i="16" a="1"/>
  <c r="I71" i="16"/>
  <c r="J71" i="16" a="1"/>
  <c r="J71" i="16"/>
  <c r="K71" i="16" a="1"/>
  <c r="K71" i="16"/>
  <c r="L71" i="16" a="1"/>
  <c r="L71" i="16"/>
  <c r="M71" i="16" a="1"/>
  <c r="M71" i="16"/>
  <c r="N71" i="16" a="1"/>
  <c r="N71" i="16"/>
  <c r="O71" i="16" a="1"/>
  <c r="O71" i="16"/>
  <c r="P71" i="16" a="1"/>
  <c r="P71" i="16"/>
  <c r="Q71" i="16" a="1"/>
  <c r="Q71" i="16"/>
  <c r="R71" i="16" a="1"/>
  <c r="R71" i="16"/>
  <c r="S71" i="16" a="1"/>
  <c r="S71" i="16"/>
  <c r="T71" i="16" a="1"/>
  <c r="T71" i="16"/>
  <c r="U71" i="16" a="1"/>
  <c r="U71" i="16"/>
  <c r="V71" i="16" a="1"/>
  <c r="V71" i="16"/>
  <c r="W71" i="16" a="1"/>
  <c r="W71" i="16"/>
  <c r="X71" i="16" a="1"/>
  <c r="X71" i="16"/>
  <c r="Y71" i="16" a="1"/>
  <c r="Y71" i="16"/>
  <c r="Z71" i="16" a="1"/>
  <c r="Z71" i="16"/>
  <c r="AA71" i="16" a="1"/>
  <c r="AA71" i="16"/>
  <c r="AB71" i="16" a="1"/>
  <c r="AB71" i="16"/>
  <c r="AC71" i="16" a="1"/>
  <c r="AC71" i="16"/>
  <c r="AD71" i="16" a="1"/>
  <c r="AD71" i="16"/>
  <c r="AE71" i="16" a="1"/>
  <c r="AE71" i="16"/>
  <c r="D72" i="16" a="1"/>
  <c r="D72" i="16"/>
  <c r="E72" i="16" a="1"/>
  <c r="E72" i="16"/>
  <c r="F72" i="16" a="1"/>
  <c r="F72" i="16"/>
  <c r="G72" i="16" a="1"/>
  <c r="G72" i="16"/>
  <c r="H72" i="16" a="1"/>
  <c r="H72" i="16"/>
  <c r="I72" i="16" a="1"/>
  <c r="I72" i="16"/>
  <c r="J72" i="16" a="1"/>
  <c r="J72" i="16"/>
  <c r="K72" i="16" a="1"/>
  <c r="K72" i="16"/>
  <c r="L72" i="16" a="1"/>
  <c r="L72" i="16"/>
  <c r="M72" i="16" a="1"/>
  <c r="M72" i="16"/>
  <c r="N72" i="16" a="1"/>
  <c r="N72" i="16"/>
  <c r="O72" i="16" a="1"/>
  <c r="O72" i="16"/>
  <c r="P72" i="16" a="1"/>
  <c r="P72" i="16"/>
  <c r="Q72" i="16" a="1"/>
  <c r="Q72" i="16"/>
  <c r="R72" i="16" a="1"/>
  <c r="R72" i="16"/>
  <c r="S72" i="16" a="1"/>
  <c r="S72" i="16"/>
  <c r="T72" i="16" a="1"/>
  <c r="T72" i="16"/>
  <c r="U72" i="16" a="1"/>
  <c r="U72" i="16"/>
  <c r="V72" i="16" a="1"/>
  <c r="V72" i="16"/>
  <c r="W72" i="16" a="1"/>
  <c r="W72" i="16"/>
  <c r="X72" i="16" a="1"/>
  <c r="X72" i="16"/>
  <c r="Y72" i="16" a="1"/>
  <c r="Y72" i="16"/>
  <c r="Z72" i="16" a="1"/>
  <c r="Z72" i="16"/>
  <c r="AA72" i="16" a="1"/>
  <c r="AA72" i="16"/>
  <c r="AB72" i="16" a="1"/>
  <c r="AB72" i="16"/>
  <c r="AC72" i="16" a="1"/>
  <c r="AC72" i="16"/>
  <c r="AD72" i="16" a="1"/>
  <c r="AD72" i="16"/>
  <c r="AE72" i="16" a="1"/>
  <c r="AE72" i="16"/>
  <c r="C93" i="16" a="1"/>
  <c r="C93" i="16"/>
  <c r="C92" i="16" a="1"/>
  <c r="C92" i="16"/>
  <c r="C91" i="16" a="1"/>
  <c r="C91" i="16"/>
  <c r="C90" i="16" a="1"/>
  <c r="C90" i="16"/>
  <c r="C86" i="16" a="1"/>
  <c r="C86" i="16"/>
  <c r="C85" i="16" a="1"/>
  <c r="C85" i="16"/>
  <c r="C84" i="16" a="1"/>
  <c r="C84" i="16"/>
  <c r="C83" i="16" a="1"/>
  <c r="C83" i="16"/>
  <c r="C79" i="16" a="1"/>
  <c r="C79" i="16"/>
  <c r="C78" i="16" a="1"/>
  <c r="C78" i="16"/>
  <c r="C77" i="16" a="1"/>
  <c r="C77" i="16"/>
  <c r="C76" i="16" a="1"/>
  <c r="C76" i="16"/>
  <c r="C72" i="16" a="1"/>
  <c r="C72" i="16"/>
  <c r="C71" i="16" a="1"/>
  <c r="C71" i="16"/>
  <c r="C70" i="16" a="1"/>
  <c r="C70" i="16"/>
  <c r="C69" i="16" a="1"/>
  <c r="C69" i="16"/>
  <c r="D62" i="16" a="1"/>
  <c r="D62" i="16"/>
  <c r="E62" i="16" a="1"/>
  <c r="E62" i="16"/>
  <c r="F62" i="16" a="1"/>
  <c r="F62" i="16"/>
  <c r="G62" i="16" a="1"/>
  <c r="G62" i="16"/>
  <c r="H62" i="16" a="1"/>
  <c r="H62" i="16"/>
  <c r="I62" i="16" a="1"/>
  <c r="I62" i="16"/>
  <c r="J62" i="16" a="1"/>
  <c r="J62" i="16"/>
  <c r="K62" i="16" a="1"/>
  <c r="K62" i="16"/>
  <c r="K55" i="16"/>
  <c r="L62" i="16" a="1"/>
  <c r="L62" i="16"/>
  <c r="M62" i="16" a="1"/>
  <c r="M62" i="16"/>
  <c r="N62" i="16" a="1"/>
  <c r="N62" i="16"/>
  <c r="O62" i="16" a="1"/>
  <c r="O62" i="16"/>
  <c r="P62" i="16" a="1"/>
  <c r="P62" i="16"/>
  <c r="Q62" i="16" a="1"/>
  <c r="Q62" i="16"/>
  <c r="Q55" i="16"/>
  <c r="R62" i="16" a="1"/>
  <c r="R62" i="16"/>
  <c r="S62" i="16" a="1"/>
  <c r="S62" i="16"/>
  <c r="T62" i="16" a="1"/>
  <c r="T62" i="16"/>
  <c r="U62" i="16" a="1"/>
  <c r="U62" i="16"/>
  <c r="V62" i="16" a="1"/>
  <c r="V62" i="16"/>
  <c r="W62" i="16" a="1"/>
  <c r="W62" i="16"/>
  <c r="X62" i="16" a="1"/>
  <c r="X62" i="16"/>
  <c r="Y62" i="16" a="1"/>
  <c r="Y62" i="16"/>
  <c r="Y55" i="16"/>
  <c r="Z62" i="16" a="1"/>
  <c r="Z62" i="16"/>
  <c r="AA62" i="16" a="1"/>
  <c r="AA62" i="16"/>
  <c r="AB62" i="16" a="1"/>
  <c r="AB62" i="16"/>
  <c r="AC62" i="16" a="1"/>
  <c r="AC62" i="16"/>
  <c r="AD62" i="16" a="1"/>
  <c r="AD62" i="16"/>
  <c r="AD55" i="16"/>
  <c r="AE62" i="16" a="1"/>
  <c r="AE62" i="16"/>
  <c r="D63" i="16" a="1"/>
  <c r="D63" i="16"/>
  <c r="E63" i="16" a="1"/>
  <c r="E63" i="16"/>
  <c r="F63" i="16" a="1"/>
  <c r="F63" i="16"/>
  <c r="G63" i="16" a="1"/>
  <c r="G63" i="16"/>
  <c r="H63" i="16" a="1"/>
  <c r="H63" i="16"/>
  <c r="I63" i="16" a="1"/>
  <c r="I63" i="16"/>
  <c r="J63" i="16" a="1"/>
  <c r="J63" i="16"/>
  <c r="J56" i="16"/>
  <c r="K63" i="16" a="1"/>
  <c r="K63" i="16"/>
  <c r="L63" i="16" a="1"/>
  <c r="L63" i="16"/>
  <c r="M63" i="16" a="1"/>
  <c r="M63" i="16"/>
  <c r="N63" i="16" a="1"/>
  <c r="N63" i="16"/>
  <c r="O63" i="16" a="1"/>
  <c r="O63" i="16"/>
  <c r="P63" i="16" a="1"/>
  <c r="P63" i="16"/>
  <c r="Q63" i="16" a="1"/>
  <c r="Q63" i="16"/>
  <c r="R63" i="16" a="1"/>
  <c r="R63" i="16"/>
  <c r="R56" i="16"/>
  <c r="S63" i="16" a="1"/>
  <c r="S63" i="16"/>
  <c r="T63" i="16" a="1"/>
  <c r="T63" i="16"/>
  <c r="U63" i="16" a="1"/>
  <c r="U63" i="16"/>
  <c r="U56" i="16"/>
  <c r="V63" i="16" a="1"/>
  <c r="V63" i="16"/>
  <c r="W63" i="16" a="1"/>
  <c r="W63" i="16"/>
  <c r="X63" i="16" a="1"/>
  <c r="X63" i="16"/>
  <c r="Y63" i="16" a="1"/>
  <c r="Y63" i="16"/>
  <c r="Z63" i="16" a="1"/>
  <c r="Z63" i="16"/>
  <c r="AA63" i="16" a="1"/>
  <c r="AA63" i="16"/>
  <c r="AB63" i="16" a="1"/>
  <c r="AB63" i="16"/>
  <c r="AC63" i="16" a="1"/>
  <c r="AC63" i="16"/>
  <c r="AD63" i="16" a="1"/>
  <c r="AD63" i="16"/>
  <c r="AE63" i="16" a="1"/>
  <c r="AE63" i="16"/>
  <c r="D64" i="16" a="1"/>
  <c r="D64" i="16"/>
  <c r="E64" i="16" a="1"/>
  <c r="E64" i="16"/>
  <c r="F64" i="16" a="1"/>
  <c r="F64" i="16"/>
  <c r="G64" i="16" a="1"/>
  <c r="G64" i="16"/>
  <c r="H64" i="16" a="1"/>
  <c r="H64" i="16"/>
  <c r="I64" i="16" a="1"/>
  <c r="I64" i="16"/>
  <c r="J64" i="16" a="1"/>
  <c r="J64" i="16"/>
  <c r="K64" i="16" a="1"/>
  <c r="K64" i="16"/>
  <c r="L64" i="16" a="1"/>
  <c r="L64" i="16"/>
  <c r="M64" i="16" a="1"/>
  <c r="M64" i="16"/>
  <c r="N64" i="16" a="1"/>
  <c r="N64" i="16"/>
  <c r="N57" i="16"/>
  <c r="O64" i="16" a="1"/>
  <c r="O64" i="16"/>
  <c r="P64" i="16" a="1"/>
  <c r="P64" i="16"/>
  <c r="Q64" i="16" a="1"/>
  <c r="Q64" i="16"/>
  <c r="R64" i="16" a="1"/>
  <c r="R64" i="16"/>
  <c r="S64" i="16" a="1"/>
  <c r="S64" i="16"/>
  <c r="T64" i="16" a="1"/>
  <c r="T64" i="16"/>
  <c r="U64" i="16" a="1"/>
  <c r="U64" i="16"/>
  <c r="V64" i="16" a="1"/>
  <c r="V64" i="16"/>
  <c r="V57" i="16"/>
  <c r="W64" i="16" a="1"/>
  <c r="W64" i="16"/>
  <c r="X64" i="16" a="1"/>
  <c r="X64" i="16"/>
  <c r="Y64" i="16" a="1"/>
  <c r="Y64" i="16"/>
  <c r="Z64" i="16" a="1"/>
  <c r="Z64" i="16"/>
  <c r="AA64" i="16" a="1"/>
  <c r="AA64" i="16"/>
  <c r="AB64" i="16" a="1"/>
  <c r="AB64" i="16"/>
  <c r="AC64" i="16" a="1"/>
  <c r="AC64" i="16"/>
  <c r="AD64" i="16" a="1"/>
  <c r="AD64" i="16"/>
  <c r="AD57" i="16"/>
  <c r="AE64" i="16" a="1"/>
  <c r="AE64" i="16"/>
  <c r="D65" i="16" a="1"/>
  <c r="D65" i="16"/>
  <c r="E65" i="16" a="1"/>
  <c r="E65" i="16"/>
  <c r="F65" i="16" a="1"/>
  <c r="F65" i="16"/>
  <c r="G65" i="16" a="1"/>
  <c r="G65" i="16"/>
  <c r="H65" i="16" a="1"/>
  <c r="H65" i="16"/>
  <c r="I65" i="16" a="1"/>
  <c r="I65" i="16"/>
  <c r="I58" i="16"/>
  <c r="J65" i="16" a="1"/>
  <c r="J65" i="16"/>
  <c r="J58" i="16"/>
  <c r="K65" i="16" a="1"/>
  <c r="K65" i="16"/>
  <c r="L65" i="16" a="1"/>
  <c r="L65" i="16"/>
  <c r="M65" i="16" a="1"/>
  <c r="M65" i="16"/>
  <c r="N65" i="16" a="1"/>
  <c r="N65" i="16"/>
  <c r="O65" i="16" a="1"/>
  <c r="O65" i="16"/>
  <c r="P65" i="16" a="1"/>
  <c r="P65" i="16"/>
  <c r="Q65" i="16" a="1"/>
  <c r="Q65" i="16"/>
  <c r="Q58" i="16"/>
  <c r="R65" i="16" a="1"/>
  <c r="R65" i="16"/>
  <c r="S65" i="16" a="1"/>
  <c r="S65" i="16"/>
  <c r="T65" i="16" a="1"/>
  <c r="T65" i="16"/>
  <c r="U65" i="16" a="1"/>
  <c r="U65" i="16"/>
  <c r="V65" i="16" a="1"/>
  <c r="V65" i="16"/>
  <c r="W65" i="16" a="1"/>
  <c r="W65" i="16"/>
  <c r="X65" i="16" a="1"/>
  <c r="X65" i="16"/>
  <c r="Y65" i="16" a="1"/>
  <c r="Y65" i="16"/>
  <c r="Z65" i="16" a="1"/>
  <c r="Z65" i="16"/>
  <c r="AA65" i="16" a="1"/>
  <c r="AA65" i="16"/>
  <c r="AB65" i="16" a="1"/>
  <c r="AB65" i="16"/>
  <c r="AC65" i="16" a="1"/>
  <c r="AC65" i="16"/>
  <c r="AD65" i="16" a="1"/>
  <c r="AD65" i="16"/>
  <c r="AE65" i="16" a="1"/>
  <c r="AE65" i="16"/>
  <c r="C65" i="16" a="1"/>
  <c r="C65" i="16"/>
  <c r="C64" i="16" a="1"/>
  <c r="C64" i="16"/>
  <c r="C57" i="16"/>
  <c r="C63" i="16" a="1"/>
  <c r="C63" i="16"/>
  <c r="L58" i="16"/>
  <c r="X57" i="16"/>
  <c r="V56" i="16"/>
  <c r="AA58" i="16"/>
  <c r="D56" i="16"/>
  <c r="C56" i="16"/>
  <c r="Z58" i="16"/>
  <c r="I55" i="16"/>
  <c r="X58" i="16"/>
  <c r="T57" i="16"/>
  <c r="L57" i="16"/>
  <c r="G55" i="16"/>
  <c r="P58" i="16"/>
  <c r="D57" i="16"/>
  <c r="Y56" i="16"/>
  <c r="Q56" i="16"/>
  <c r="U55" i="16"/>
  <c r="N55" i="16"/>
  <c r="F55" i="16"/>
  <c r="AD58" i="16"/>
  <c r="U58" i="16"/>
  <c r="Y57" i="16"/>
  <c r="Q57" i="16"/>
  <c r="I57" i="16"/>
  <c r="D55" i="16"/>
  <c r="R55" i="16"/>
  <c r="T58" i="16"/>
  <c r="H56" i="16"/>
  <c r="AB58" i="16"/>
  <c r="AB55" i="16"/>
  <c r="T55" i="16"/>
  <c r="M55" i="16"/>
  <c r="E55" i="16"/>
  <c r="AC57" i="16"/>
  <c r="M57" i="16"/>
  <c r="F57" i="16"/>
  <c r="M58" i="16"/>
  <c r="W57" i="16"/>
  <c r="K56" i="16"/>
  <c r="W58" i="16"/>
  <c r="P57" i="16"/>
  <c r="X56" i="16"/>
  <c r="X55" i="16"/>
  <c r="Z55" i="16"/>
  <c r="AE56" i="16"/>
  <c r="AC58" i="16"/>
  <c r="O58" i="16"/>
  <c r="H58" i="16"/>
  <c r="H57" i="16"/>
  <c r="W56" i="16"/>
  <c r="P56" i="16"/>
  <c r="I56" i="16"/>
  <c r="P55" i="16"/>
  <c r="J57" i="16"/>
  <c r="N56" i="16"/>
  <c r="Z57" i="16"/>
  <c r="AE58" i="16"/>
  <c r="G58" i="16"/>
  <c r="G57" i="16"/>
  <c r="AC56" i="16"/>
  <c r="AC55" i="16"/>
  <c r="H55" i="16"/>
  <c r="AB57" i="16"/>
  <c r="U57" i="16"/>
  <c r="AB56" i="16"/>
  <c r="G56" i="16"/>
  <c r="V55" i="16"/>
  <c r="AD56" i="16"/>
  <c r="V58" i="16"/>
  <c r="AA57" i="16"/>
  <c r="T56" i="16"/>
  <c r="M56" i="16"/>
  <c r="N58" i="16"/>
  <c r="AE57" i="16"/>
  <c r="AE55" i="16"/>
  <c r="E58" i="16"/>
  <c r="S57" i="16"/>
  <c r="E57" i="16"/>
  <c r="L56" i="16"/>
  <c r="E56" i="16"/>
  <c r="R57" i="16"/>
  <c r="J55" i="16"/>
  <c r="C58" i="16"/>
  <c r="Y58" i="16"/>
  <c r="R58" i="16"/>
  <c r="D58" i="16"/>
  <c r="K57" i="16"/>
  <c r="Z56" i="16"/>
  <c r="S55" i="16"/>
  <c r="L55" i="16"/>
  <c r="F58" i="16"/>
  <c r="F56" i="16"/>
  <c r="O57" i="16"/>
  <c r="W55" i="16"/>
  <c r="O56" i="16"/>
  <c r="O55" i="16"/>
  <c r="S58" i="16"/>
  <c r="AA56" i="16"/>
  <c r="AA55" i="16"/>
  <c r="K58" i="16"/>
  <c r="S56" i="16"/>
  <c r="C55" i="16"/>
  <c r="G119" i="12"/>
  <c r="H119" i="12"/>
  <c r="I119" i="12"/>
  <c r="J119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Y119" i="12"/>
  <c r="Z119" i="12"/>
  <c r="AA119" i="12"/>
  <c r="AB119" i="12"/>
  <c r="AC119" i="12"/>
  <c r="AD119" i="12"/>
  <c r="AE119" i="12"/>
  <c r="AF119" i="12"/>
  <c r="AG119" i="12"/>
  <c r="AH119" i="12"/>
  <c r="G121" i="12"/>
  <c r="H121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Y121" i="12"/>
  <c r="Z121" i="12"/>
  <c r="AA121" i="12"/>
  <c r="AB121" i="12"/>
  <c r="AC121" i="12"/>
  <c r="AD121" i="12"/>
  <c r="AE121" i="12"/>
  <c r="AF121" i="12"/>
  <c r="AG121" i="12"/>
  <c r="AH121" i="12"/>
  <c r="G122" i="12"/>
  <c r="H122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Z122" i="12"/>
  <c r="AA122" i="12"/>
  <c r="AB122" i="12"/>
  <c r="AC122" i="12"/>
  <c r="AD122" i="12"/>
  <c r="AE122" i="12"/>
  <c r="AF122" i="12"/>
  <c r="AG122" i="12"/>
  <c r="AH122" i="12"/>
  <c r="G124" i="12"/>
  <c r="H124" i="12"/>
  <c r="I124" i="12"/>
  <c r="J124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Y124" i="12"/>
  <c r="Z124" i="12"/>
  <c r="AA124" i="12"/>
  <c r="AB124" i="12"/>
  <c r="AC124" i="12"/>
  <c r="AD124" i="12"/>
  <c r="AE124" i="12"/>
  <c r="AF124" i="12"/>
  <c r="AG124" i="12"/>
  <c r="AH124" i="12"/>
  <c r="G125" i="12"/>
  <c r="H125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Y125" i="12"/>
  <c r="Z125" i="12"/>
  <c r="AA125" i="12"/>
  <c r="AB125" i="12"/>
  <c r="AC125" i="12"/>
  <c r="AD125" i="12"/>
  <c r="AE125" i="12"/>
  <c r="AF125" i="12"/>
  <c r="AG125" i="12"/>
  <c r="AH125" i="12"/>
  <c r="G127" i="12"/>
  <c r="H127" i="12"/>
  <c r="I127" i="12"/>
  <c r="J127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Y127" i="12"/>
  <c r="Z127" i="12"/>
  <c r="AA127" i="12"/>
  <c r="AB127" i="12"/>
  <c r="AC127" i="12"/>
  <c r="AD127" i="12"/>
  <c r="AE127" i="12"/>
  <c r="AF127" i="12"/>
  <c r="AG127" i="12"/>
  <c r="AH127" i="12"/>
  <c r="G128" i="12"/>
  <c r="H128" i="12"/>
  <c r="I128" i="12"/>
  <c r="J128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Y128" i="12"/>
  <c r="Z128" i="12"/>
  <c r="AA128" i="12"/>
  <c r="AB128" i="12"/>
  <c r="AC128" i="12"/>
  <c r="AD128" i="12"/>
  <c r="AE128" i="12"/>
  <c r="AF128" i="12"/>
  <c r="AG128" i="12"/>
  <c r="AH128" i="12"/>
  <c r="G130" i="12"/>
  <c r="H130" i="12"/>
  <c r="I130" i="12"/>
  <c r="J130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Y130" i="12"/>
  <c r="Z130" i="12"/>
  <c r="AA130" i="12"/>
  <c r="AB130" i="12"/>
  <c r="AC130" i="12"/>
  <c r="AD130" i="12"/>
  <c r="AE130" i="12"/>
  <c r="AF130" i="12"/>
  <c r="AG130" i="12"/>
  <c r="AH130" i="12"/>
  <c r="G131" i="12"/>
  <c r="H131" i="12"/>
  <c r="I131" i="12"/>
  <c r="J131" i="12"/>
  <c r="K131" i="12"/>
  <c r="L131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Y131" i="12"/>
  <c r="Z131" i="12"/>
  <c r="AA131" i="12"/>
  <c r="AB131" i="12"/>
  <c r="AC131" i="12"/>
  <c r="AD131" i="12"/>
  <c r="AE131" i="12"/>
  <c r="AF131" i="12"/>
  <c r="AG131" i="12"/>
  <c r="AH131" i="12"/>
  <c r="G133" i="12"/>
  <c r="H133" i="12"/>
  <c r="I133" i="12"/>
  <c r="J133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Y133" i="12"/>
  <c r="Z133" i="12"/>
  <c r="AA133" i="12"/>
  <c r="AB133" i="12"/>
  <c r="AC133" i="12"/>
  <c r="AD133" i="12"/>
  <c r="AE133" i="12"/>
  <c r="AF133" i="12"/>
  <c r="AG133" i="12"/>
  <c r="AH133" i="12"/>
  <c r="F133" i="12"/>
  <c r="F121" i="12"/>
  <c r="F122" i="12"/>
  <c r="F124" i="12"/>
  <c r="F125" i="12"/>
  <c r="F127" i="12"/>
  <c r="F128" i="12"/>
  <c r="F130" i="12"/>
  <c r="F131" i="12"/>
  <c r="F119" i="12"/>
  <c r="F79" i="12"/>
  <c r="F3" i="12"/>
  <c r="B160" i="3"/>
  <c r="B161" i="3"/>
  <c r="B162" i="3"/>
  <c r="B163" i="3"/>
  <c r="B164" i="3"/>
  <c r="B165" i="3"/>
  <c r="B166" i="3"/>
  <c r="B167" i="3"/>
  <c r="B168" i="3"/>
  <c r="DB143" i="6"/>
  <c r="DC143" i="6"/>
  <c r="DD143" i="6"/>
  <c r="DE143" i="6"/>
  <c r="DF143" i="6"/>
  <c r="DG143" i="6"/>
  <c r="DH143" i="6"/>
  <c r="DI143" i="6"/>
  <c r="DJ143" i="6"/>
  <c r="DK143" i="6"/>
  <c r="DL143" i="6"/>
  <c r="DM143" i="6"/>
  <c r="DN143" i="6"/>
  <c r="DO143" i="6"/>
  <c r="DP143" i="6"/>
  <c r="DB144" i="6"/>
  <c r="DC144" i="6"/>
  <c r="DD144" i="6"/>
  <c r="DE144" i="6"/>
  <c r="DF144" i="6"/>
  <c r="DG144" i="6"/>
  <c r="DH144" i="6"/>
  <c r="DI144" i="6"/>
  <c r="DJ144" i="6"/>
  <c r="DK144" i="6"/>
  <c r="DL144" i="6"/>
  <c r="DM144" i="6"/>
  <c r="DN144" i="6"/>
  <c r="DO144" i="6"/>
  <c r="DP144" i="6"/>
  <c r="DB145" i="6"/>
  <c r="DC145" i="6"/>
  <c r="DD145" i="6"/>
  <c r="DE145" i="6"/>
  <c r="DF145" i="6"/>
  <c r="DG145" i="6"/>
  <c r="DH145" i="6"/>
  <c r="DI145" i="6"/>
  <c r="DJ145" i="6"/>
  <c r="DK145" i="6"/>
  <c r="DL145" i="6"/>
  <c r="DM145" i="6"/>
  <c r="DN145" i="6"/>
  <c r="DO145" i="6"/>
  <c r="DP145" i="6"/>
  <c r="DB146" i="6"/>
  <c r="DC146" i="6"/>
  <c r="DD146" i="6"/>
  <c r="DE146" i="6"/>
  <c r="DF146" i="6"/>
  <c r="DG146" i="6"/>
  <c r="DH146" i="6"/>
  <c r="DI146" i="6"/>
  <c r="DJ146" i="6"/>
  <c r="DK146" i="6"/>
  <c r="DL146" i="6"/>
  <c r="DM146" i="6"/>
  <c r="DN146" i="6"/>
  <c r="DO146" i="6"/>
  <c r="DP146" i="6"/>
  <c r="DB147" i="6"/>
  <c r="DC147" i="6"/>
  <c r="DD147" i="6"/>
  <c r="DE147" i="6"/>
  <c r="DF147" i="6"/>
  <c r="DG147" i="6"/>
  <c r="DH147" i="6"/>
  <c r="DI147" i="6"/>
  <c r="DJ147" i="6"/>
  <c r="DK147" i="6"/>
  <c r="DL147" i="6"/>
  <c r="DM147" i="6"/>
  <c r="DN147" i="6"/>
  <c r="DO147" i="6"/>
  <c r="DP147" i="6"/>
  <c r="DA144" i="6"/>
  <c r="DA145" i="6"/>
  <c r="DA146" i="6"/>
  <c r="DA147" i="6"/>
  <c r="DA143" i="6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22" i="12"/>
  <c r="G254" i="12"/>
  <c r="H254" i="12"/>
  <c r="I254" i="12"/>
  <c r="J254" i="12"/>
  <c r="K254" i="12"/>
  <c r="L254" i="12"/>
  <c r="M254" i="12"/>
  <c r="N254" i="12"/>
  <c r="O254" i="12"/>
  <c r="P254" i="12"/>
  <c r="Q254" i="12"/>
  <c r="R254" i="12"/>
  <c r="S254" i="12"/>
  <c r="T254" i="12"/>
  <c r="U254" i="12"/>
  <c r="V254" i="12"/>
  <c r="W254" i="12"/>
  <c r="X254" i="12"/>
  <c r="Y254" i="12"/>
  <c r="Z254" i="12"/>
  <c r="AA254" i="12"/>
  <c r="AB254" i="12"/>
  <c r="AC254" i="12"/>
  <c r="AD254" i="12"/>
  <c r="AE254" i="12"/>
  <c r="AF254" i="12"/>
  <c r="AG254" i="12"/>
  <c r="AH254" i="12"/>
  <c r="B254" i="12"/>
  <c r="B255" i="12"/>
  <c r="D255" i="12"/>
  <c r="B256" i="12"/>
  <c r="E256" i="12"/>
  <c r="B257" i="12"/>
  <c r="C257" i="12"/>
  <c r="I257" i="12"/>
  <c r="B258" i="12"/>
  <c r="D258" i="12"/>
  <c r="B259" i="12"/>
  <c r="D259" i="12"/>
  <c r="B260" i="12"/>
  <c r="E260" i="12"/>
  <c r="B261" i="12"/>
  <c r="E261" i="12"/>
  <c r="B262" i="12"/>
  <c r="E262" i="12"/>
  <c r="B263" i="12"/>
  <c r="C263" i="12"/>
  <c r="AC263" i="12"/>
  <c r="B264" i="12"/>
  <c r="E264" i="12"/>
  <c r="B265" i="12"/>
  <c r="D265" i="12"/>
  <c r="B266" i="12"/>
  <c r="D266" i="12"/>
  <c r="B267" i="12"/>
  <c r="D267" i="12"/>
  <c r="B268" i="12"/>
  <c r="E268" i="12"/>
  <c r="B269" i="12"/>
  <c r="E269" i="12"/>
  <c r="B270" i="12"/>
  <c r="E270" i="12"/>
  <c r="B271" i="12"/>
  <c r="C271" i="12"/>
  <c r="I271" i="12"/>
  <c r="B272" i="12"/>
  <c r="E272" i="12"/>
  <c r="B273" i="12"/>
  <c r="D273" i="12"/>
  <c r="B274" i="12"/>
  <c r="D274" i="12"/>
  <c r="B275" i="12"/>
  <c r="D275" i="12"/>
  <c r="B276" i="12"/>
  <c r="E276" i="12"/>
  <c r="B277" i="12"/>
  <c r="E277" i="12"/>
  <c r="B278" i="12"/>
  <c r="E278" i="12"/>
  <c r="B279" i="12"/>
  <c r="C279" i="12"/>
  <c r="F279" i="12"/>
  <c r="B280" i="12"/>
  <c r="C280" i="12"/>
  <c r="K280" i="12"/>
  <c r="B281" i="12"/>
  <c r="D281" i="12"/>
  <c r="B282" i="12"/>
  <c r="D282" i="12"/>
  <c r="B283" i="12"/>
  <c r="D283" i="12"/>
  <c r="B284" i="12"/>
  <c r="E284" i="12"/>
  <c r="B285" i="12"/>
  <c r="E285" i="12"/>
  <c r="B286" i="12"/>
  <c r="E286" i="12"/>
  <c r="B287" i="12"/>
  <c r="C287" i="12"/>
  <c r="M287" i="12"/>
  <c r="B288" i="12"/>
  <c r="C288" i="12"/>
  <c r="AE288" i="12"/>
  <c r="B289" i="12"/>
  <c r="C289" i="12"/>
  <c r="O289" i="12"/>
  <c r="B290" i="12"/>
  <c r="D290" i="12"/>
  <c r="B291" i="12"/>
  <c r="D291" i="12"/>
  <c r="B292" i="12"/>
  <c r="E292" i="12"/>
  <c r="B293" i="12"/>
  <c r="E293" i="12"/>
  <c r="B294" i="12"/>
  <c r="E294" i="12"/>
  <c r="B295" i="12"/>
  <c r="D295" i="12"/>
  <c r="B296" i="12"/>
  <c r="C296" i="12"/>
  <c r="G296" i="12"/>
  <c r="B297" i="12"/>
  <c r="D297" i="12"/>
  <c r="B298" i="12"/>
  <c r="D298" i="12"/>
  <c r="B299" i="12"/>
  <c r="D299" i="12"/>
  <c r="B300" i="12"/>
  <c r="E300" i="12"/>
  <c r="B301" i="12"/>
  <c r="C301" i="12"/>
  <c r="P301" i="12"/>
  <c r="B302" i="12"/>
  <c r="E302" i="12"/>
  <c r="B303" i="12"/>
  <c r="C303" i="12"/>
  <c r="AB303" i="12"/>
  <c r="B304" i="12"/>
  <c r="E304" i="12"/>
  <c r="B305" i="12"/>
  <c r="D305" i="12"/>
  <c r="B306" i="12"/>
  <c r="D306" i="12"/>
  <c r="B307" i="12"/>
  <c r="D307" i="12"/>
  <c r="B308" i="12"/>
  <c r="E308" i="12"/>
  <c r="B309" i="12"/>
  <c r="C309" i="12"/>
  <c r="G309" i="12"/>
  <c r="B310" i="12"/>
  <c r="E310" i="12"/>
  <c r="B311" i="12"/>
  <c r="C311" i="12"/>
  <c r="AD311" i="12"/>
  <c r="B312" i="12"/>
  <c r="E312" i="12"/>
  <c r="B313" i="12"/>
  <c r="D313" i="12"/>
  <c r="B314" i="12"/>
  <c r="D314" i="12"/>
  <c r="B315" i="12"/>
  <c r="D315" i="12"/>
  <c r="B316" i="12"/>
  <c r="E316" i="12"/>
  <c r="B317" i="12"/>
  <c r="C317" i="12"/>
  <c r="U317" i="12"/>
  <c r="B318" i="12"/>
  <c r="E318" i="12"/>
  <c r="B319" i="12"/>
  <c r="C319" i="12"/>
  <c r="U319" i="12"/>
  <c r="B320" i="12"/>
  <c r="E320" i="12"/>
  <c r="B321" i="12"/>
  <c r="D321" i="12"/>
  <c r="B322" i="12"/>
  <c r="D322" i="12"/>
  <c r="B323" i="12"/>
  <c r="D323" i="12"/>
  <c r="B324" i="12"/>
  <c r="D324" i="12"/>
  <c r="B325" i="12"/>
  <c r="D325" i="12"/>
  <c r="B326" i="12"/>
  <c r="D326" i="12"/>
  <c r="B327" i="12"/>
  <c r="D327" i="12"/>
  <c r="B328" i="12"/>
  <c r="D328" i="12"/>
  <c r="B329" i="12"/>
  <c r="D329" i="12"/>
  <c r="B330" i="12"/>
  <c r="D330" i="12"/>
  <c r="B331" i="12"/>
  <c r="D331" i="12"/>
  <c r="B332" i="12"/>
  <c r="D332" i="12"/>
  <c r="B333" i="12"/>
  <c r="D333" i="12"/>
  <c r="B334" i="12"/>
  <c r="D334" i="12"/>
  <c r="B335" i="12"/>
  <c r="D335" i="12"/>
  <c r="B336" i="12"/>
  <c r="D336" i="12"/>
  <c r="B337" i="12"/>
  <c r="D337" i="12"/>
  <c r="B338" i="12"/>
  <c r="D338" i="12"/>
  <c r="B339" i="12"/>
  <c r="D339" i="12"/>
  <c r="B340" i="12"/>
  <c r="D340" i="12"/>
  <c r="B341" i="12"/>
  <c r="C341" i="12"/>
  <c r="B342" i="12"/>
  <c r="D342" i="12"/>
  <c r="B343" i="12"/>
  <c r="D343" i="12"/>
  <c r="B344" i="12"/>
  <c r="D344" i="12"/>
  <c r="B345" i="12"/>
  <c r="D345" i="12"/>
  <c r="B346" i="12"/>
  <c r="D346" i="12"/>
  <c r="B347" i="12"/>
  <c r="D347" i="12"/>
  <c r="B348" i="12"/>
  <c r="D348" i="12"/>
  <c r="B349" i="12"/>
  <c r="D349" i="12"/>
  <c r="B350" i="12"/>
  <c r="D350" i="12"/>
  <c r="B351" i="12"/>
  <c r="D351" i="12"/>
  <c r="B352" i="12"/>
  <c r="D352" i="12"/>
  <c r="B353" i="12"/>
  <c r="D353" i="12"/>
  <c r="B354" i="12"/>
  <c r="D354" i="12"/>
  <c r="B355" i="12"/>
  <c r="D355" i="12"/>
  <c r="B356" i="12"/>
  <c r="D356" i="12"/>
  <c r="B357" i="12"/>
  <c r="D357" i="12"/>
  <c r="B358" i="12"/>
  <c r="D358" i="12"/>
  <c r="B359" i="12"/>
  <c r="D359" i="12"/>
  <c r="B360" i="12"/>
  <c r="D360" i="12"/>
  <c r="B361" i="12"/>
  <c r="D361" i="12"/>
  <c r="B362" i="12"/>
  <c r="D362" i="12"/>
  <c r="B363" i="12"/>
  <c r="D363" i="12"/>
  <c r="B364" i="12"/>
  <c r="D364" i="12"/>
  <c r="B365" i="12"/>
  <c r="D365" i="12"/>
  <c r="B366" i="12"/>
  <c r="D366" i="12"/>
  <c r="B367" i="12"/>
  <c r="D367" i="12"/>
  <c r="B368" i="12"/>
  <c r="D368" i="12"/>
  <c r="B369" i="12"/>
  <c r="D369" i="12"/>
  <c r="B370" i="12"/>
  <c r="D370" i="12"/>
  <c r="B371" i="12"/>
  <c r="D371" i="12"/>
  <c r="B372" i="12"/>
  <c r="D372" i="12"/>
  <c r="B373" i="12"/>
  <c r="C373" i="12"/>
  <c r="Q373" i="12"/>
  <c r="B374" i="12"/>
  <c r="D374" i="12"/>
  <c r="B375" i="12"/>
  <c r="C375" i="12"/>
  <c r="AB375" i="12"/>
  <c r="B376" i="12"/>
  <c r="D376" i="12"/>
  <c r="B377" i="12"/>
  <c r="D377" i="12"/>
  <c r="B378" i="12"/>
  <c r="D378" i="12"/>
  <c r="B379" i="12"/>
  <c r="D379" i="12"/>
  <c r="B380" i="12"/>
  <c r="D380" i="12"/>
  <c r="B381" i="12"/>
  <c r="D381" i="12"/>
  <c r="B382" i="12"/>
  <c r="D382" i="12"/>
  <c r="B383" i="12"/>
  <c r="D383" i="12"/>
  <c r="B384" i="12"/>
  <c r="D384" i="12"/>
  <c r="B385" i="12"/>
  <c r="D385" i="12"/>
  <c r="B386" i="12"/>
  <c r="D386" i="12"/>
  <c r="B387" i="12"/>
  <c r="D387" i="12"/>
  <c r="B388" i="12"/>
  <c r="D388" i="12"/>
  <c r="B389" i="12"/>
  <c r="D389" i="12"/>
  <c r="B390" i="12"/>
  <c r="D390" i="12"/>
  <c r="B391" i="12"/>
  <c r="D391" i="12"/>
  <c r="B392" i="12"/>
  <c r="D392" i="12"/>
  <c r="B393" i="12"/>
  <c r="D393" i="12"/>
  <c r="B394" i="12"/>
  <c r="D394" i="12"/>
  <c r="B395" i="12"/>
  <c r="D395" i="12"/>
  <c r="B396" i="12"/>
  <c r="D396" i="12"/>
  <c r="B397" i="12"/>
  <c r="D397" i="12"/>
  <c r="B398" i="12"/>
  <c r="D398" i="12"/>
  <c r="B399" i="12"/>
  <c r="D399" i="12"/>
  <c r="B400" i="12"/>
  <c r="D400" i="12"/>
  <c r="B401" i="12"/>
  <c r="D401" i="12"/>
  <c r="B402" i="12"/>
  <c r="D402" i="12"/>
  <c r="B403" i="12"/>
  <c r="D403" i="12"/>
  <c r="B404" i="12"/>
  <c r="D404" i="12"/>
  <c r="B405" i="12"/>
  <c r="C405" i="12"/>
  <c r="B406" i="12"/>
  <c r="D406" i="12"/>
  <c r="B407" i="12"/>
  <c r="C407" i="12"/>
  <c r="AA407" i="12"/>
  <c r="B408" i="12"/>
  <c r="D408" i="12"/>
  <c r="B409" i="12"/>
  <c r="D409" i="12"/>
  <c r="B410" i="12"/>
  <c r="D410" i="12"/>
  <c r="B411" i="12"/>
  <c r="D411" i="12"/>
  <c r="B412" i="12"/>
  <c r="D412" i="12"/>
  <c r="B413" i="12"/>
  <c r="D413" i="12"/>
  <c r="B414" i="12"/>
  <c r="D414" i="12"/>
  <c r="B415" i="12"/>
  <c r="D415" i="12"/>
  <c r="B416" i="12"/>
  <c r="D416" i="12"/>
  <c r="B417" i="12"/>
  <c r="D417" i="12"/>
  <c r="B418" i="12"/>
  <c r="D418" i="12"/>
  <c r="B419" i="12"/>
  <c r="D419" i="12"/>
  <c r="B420" i="12"/>
  <c r="D420" i="12"/>
  <c r="B421" i="12"/>
  <c r="D421" i="12"/>
  <c r="B422" i="12"/>
  <c r="D422" i="12"/>
  <c r="B423" i="12"/>
  <c r="D423" i="12"/>
  <c r="B424" i="12"/>
  <c r="D424" i="12"/>
  <c r="B425" i="12"/>
  <c r="D425" i="12"/>
  <c r="B426" i="12"/>
  <c r="D426" i="12"/>
  <c r="B427" i="12"/>
  <c r="D427" i="12"/>
  <c r="B428" i="12"/>
  <c r="D428" i="12"/>
  <c r="B429" i="12"/>
  <c r="D429" i="12"/>
  <c r="B430" i="12"/>
  <c r="D430" i="12"/>
  <c r="B431" i="12"/>
  <c r="D431" i="12"/>
  <c r="B432" i="12"/>
  <c r="D432" i="12"/>
  <c r="B433" i="12"/>
  <c r="D433" i="12"/>
  <c r="B434" i="12"/>
  <c r="D434" i="12"/>
  <c r="B435" i="12"/>
  <c r="D435" i="12"/>
  <c r="B436" i="12"/>
  <c r="D436" i="12"/>
  <c r="B437" i="12"/>
  <c r="C437" i="12"/>
  <c r="B438" i="12"/>
  <c r="D438" i="12"/>
  <c r="B439" i="12"/>
  <c r="C439" i="12"/>
  <c r="V439" i="12"/>
  <c r="B440" i="12"/>
  <c r="D440" i="12"/>
  <c r="B441" i="12"/>
  <c r="D441" i="12"/>
  <c r="B442" i="12"/>
  <c r="D442" i="12"/>
  <c r="B443" i="12"/>
  <c r="D443" i="12"/>
  <c r="B444" i="12"/>
  <c r="D444" i="12"/>
  <c r="B445" i="12"/>
  <c r="D445" i="12"/>
  <c r="B446" i="12"/>
  <c r="D446" i="12"/>
  <c r="B447" i="12"/>
  <c r="D447" i="12"/>
  <c r="B448" i="12"/>
  <c r="D448" i="12"/>
  <c r="B449" i="12"/>
  <c r="D449" i="12"/>
  <c r="B450" i="12"/>
  <c r="D450" i="12"/>
  <c r="B451" i="12"/>
  <c r="D451" i="12"/>
  <c r="B452" i="12"/>
  <c r="D452" i="12"/>
  <c r="B453" i="12"/>
  <c r="D453" i="12"/>
  <c r="B454" i="12"/>
  <c r="D454" i="12"/>
  <c r="B455" i="12"/>
  <c r="D455" i="12"/>
  <c r="B456" i="12"/>
  <c r="D456" i="12"/>
  <c r="B457" i="12"/>
  <c r="D457" i="12"/>
  <c r="B458" i="12"/>
  <c r="D458" i="12"/>
  <c r="B459" i="12"/>
  <c r="D459" i="12"/>
  <c r="B460" i="12"/>
  <c r="D460" i="12"/>
  <c r="B461" i="12"/>
  <c r="D461" i="12"/>
  <c r="B462" i="12"/>
  <c r="D462" i="12"/>
  <c r="B463" i="12"/>
  <c r="D463" i="12"/>
  <c r="B464" i="12"/>
  <c r="D464" i="12"/>
  <c r="B465" i="12"/>
  <c r="D465" i="12"/>
  <c r="B466" i="12"/>
  <c r="D466" i="12"/>
  <c r="B467" i="12"/>
  <c r="D467" i="12"/>
  <c r="B468" i="12"/>
  <c r="D468" i="12"/>
  <c r="B469" i="12"/>
  <c r="C469" i="12"/>
  <c r="M469" i="12"/>
  <c r="B470" i="12"/>
  <c r="D470" i="12"/>
  <c r="B471" i="12"/>
  <c r="C471" i="12"/>
  <c r="O471" i="12"/>
  <c r="B472" i="12"/>
  <c r="D472" i="12"/>
  <c r="B473" i="12"/>
  <c r="D473" i="12"/>
  <c r="B474" i="12"/>
  <c r="D474" i="12"/>
  <c r="B475" i="12"/>
  <c r="D475" i="12"/>
  <c r="B476" i="12"/>
  <c r="D476" i="12"/>
  <c r="B477" i="12"/>
  <c r="D477" i="12"/>
  <c r="B478" i="12"/>
  <c r="D478" i="12"/>
  <c r="B479" i="12"/>
  <c r="D479" i="12"/>
  <c r="B480" i="12"/>
  <c r="D480" i="12"/>
  <c r="B481" i="12"/>
  <c r="D481" i="12"/>
  <c r="B482" i="12"/>
  <c r="D482" i="12"/>
  <c r="B483" i="12"/>
  <c r="D483" i="12"/>
  <c r="B484" i="12"/>
  <c r="D484" i="12"/>
  <c r="B485" i="12"/>
  <c r="D485" i="12"/>
  <c r="B486" i="12"/>
  <c r="D486" i="12"/>
  <c r="B487" i="12"/>
  <c r="D487" i="12"/>
  <c r="B488" i="12"/>
  <c r="D488" i="12"/>
  <c r="B489" i="12"/>
  <c r="D489" i="12"/>
  <c r="B490" i="12"/>
  <c r="D490" i="12"/>
  <c r="B491" i="12"/>
  <c r="D491" i="12"/>
  <c r="B492" i="12"/>
  <c r="D492" i="12"/>
  <c r="B493" i="12"/>
  <c r="D493" i="12"/>
  <c r="B494" i="12"/>
  <c r="D494" i="12"/>
  <c r="B495" i="12"/>
  <c r="D495" i="12"/>
  <c r="B496" i="12"/>
  <c r="D496" i="12"/>
  <c r="B497" i="12"/>
  <c r="D497" i="12"/>
  <c r="B498" i="12"/>
  <c r="D498" i="12"/>
  <c r="B499" i="12"/>
  <c r="D499" i="12"/>
  <c r="B500" i="12"/>
  <c r="D500" i="12"/>
  <c r="B501" i="12"/>
  <c r="C501" i="12"/>
  <c r="AG501" i="12"/>
  <c r="B502" i="12"/>
  <c r="D502" i="12"/>
  <c r="B503" i="12"/>
  <c r="C503" i="12"/>
  <c r="G503" i="12"/>
  <c r="B504" i="12"/>
  <c r="D504" i="12"/>
  <c r="B505" i="12"/>
  <c r="D505" i="12"/>
  <c r="B506" i="12"/>
  <c r="D506" i="12"/>
  <c r="B507" i="12"/>
  <c r="D507" i="12"/>
  <c r="B508" i="12"/>
  <c r="D508" i="12"/>
  <c r="B509" i="12"/>
  <c r="D509" i="12"/>
  <c r="B510" i="12"/>
  <c r="D510" i="12"/>
  <c r="B511" i="12"/>
  <c r="D511" i="12"/>
  <c r="B512" i="12"/>
  <c r="D512" i="12"/>
  <c r="B513" i="12"/>
  <c r="D513" i="12"/>
  <c r="B514" i="12"/>
  <c r="D514" i="12"/>
  <c r="B515" i="12"/>
  <c r="D515" i="12"/>
  <c r="B516" i="12"/>
  <c r="D516" i="12"/>
  <c r="B517" i="12"/>
  <c r="D517" i="12"/>
  <c r="B518" i="12"/>
  <c r="D518" i="12"/>
  <c r="B519" i="12"/>
  <c r="D519" i="12"/>
  <c r="B520" i="12"/>
  <c r="D520" i="12"/>
  <c r="B521" i="12"/>
  <c r="D521" i="12"/>
  <c r="B522" i="12"/>
  <c r="D522" i="12"/>
  <c r="B523" i="12"/>
  <c r="D523" i="12"/>
  <c r="B524" i="12"/>
  <c r="D524" i="12"/>
  <c r="B525" i="12"/>
  <c r="D525" i="12"/>
  <c r="B526" i="12"/>
  <c r="D526" i="12"/>
  <c r="B527" i="12"/>
  <c r="D527" i="12"/>
  <c r="B528" i="12"/>
  <c r="D528" i="12"/>
  <c r="B529" i="12"/>
  <c r="D529" i="12"/>
  <c r="B530" i="12"/>
  <c r="D530" i="12"/>
  <c r="B531" i="12"/>
  <c r="D531" i="12"/>
  <c r="B532" i="12"/>
  <c r="D532" i="12"/>
  <c r="B533" i="12"/>
  <c r="C533" i="12"/>
  <c r="AC533" i="12"/>
  <c r="B534" i="12"/>
  <c r="D534" i="12"/>
  <c r="B535" i="12"/>
  <c r="C535" i="12"/>
  <c r="R535" i="12"/>
  <c r="B536" i="12"/>
  <c r="D536" i="12"/>
  <c r="B537" i="12"/>
  <c r="D537" i="12"/>
  <c r="B538" i="12"/>
  <c r="D538" i="12"/>
  <c r="B539" i="12"/>
  <c r="D539" i="12"/>
  <c r="B540" i="12"/>
  <c r="D540" i="12"/>
  <c r="B541" i="12"/>
  <c r="D541" i="12"/>
  <c r="B542" i="12"/>
  <c r="D542" i="12"/>
  <c r="B543" i="12"/>
  <c r="D543" i="12"/>
  <c r="B544" i="12"/>
  <c r="D544" i="12"/>
  <c r="B545" i="12"/>
  <c r="D545" i="12"/>
  <c r="B546" i="12"/>
  <c r="D546" i="12"/>
  <c r="B547" i="12"/>
  <c r="D547" i="12"/>
  <c r="B548" i="12"/>
  <c r="D548" i="12"/>
  <c r="B549" i="12"/>
  <c r="D549" i="12"/>
  <c r="B550" i="12"/>
  <c r="D550" i="12"/>
  <c r="B551" i="12"/>
  <c r="D551" i="12"/>
  <c r="B552" i="12"/>
  <c r="D552" i="12"/>
  <c r="B553" i="12"/>
  <c r="D553" i="12"/>
  <c r="B554" i="12"/>
  <c r="D554" i="12"/>
  <c r="B555" i="12"/>
  <c r="D555" i="12"/>
  <c r="B556" i="12"/>
  <c r="D556" i="12"/>
  <c r="B557" i="12"/>
  <c r="D557" i="12"/>
  <c r="B558" i="12"/>
  <c r="D558" i="12"/>
  <c r="B559" i="12"/>
  <c r="D559" i="12"/>
  <c r="B560" i="12"/>
  <c r="D560" i="12"/>
  <c r="B561" i="12"/>
  <c r="D561" i="12"/>
  <c r="B562" i="12"/>
  <c r="D562" i="12"/>
  <c r="B563" i="12"/>
  <c r="D563" i="12"/>
  <c r="B564" i="12"/>
  <c r="D564" i="12"/>
  <c r="B565" i="12"/>
  <c r="C565" i="12"/>
  <c r="B566" i="12"/>
  <c r="D566" i="12"/>
  <c r="B567" i="12"/>
  <c r="D567" i="12"/>
  <c r="B568" i="12"/>
  <c r="D568" i="12"/>
  <c r="B569" i="12"/>
  <c r="D569" i="12"/>
  <c r="B570" i="12"/>
  <c r="D570" i="12"/>
  <c r="B571" i="12"/>
  <c r="D571" i="12"/>
  <c r="B572" i="12"/>
  <c r="D572" i="12"/>
  <c r="B573" i="12"/>
  <c r="D573" i="12"/>
  <c r="B574" i="12"/>
  <c r="D574" i="12"/>
  <c r="B575" i="12"/>
  <c r="D575" i="12"/>
  <c r="B576" i="12"/>
  <c r="D576" i="12"/>
  <c r="B577" i="12"/>
  <c r="D577" i="12"/>
  <c r="B578" i="12"/>
  <c r="D578" i="12"/>
  <c r="B579" i="12"/>
  <c r="D579" i="12"/>
  <c r="B580" i="12"/>
  <c r="D580" i="12"/>
  <c r="B581" i="12"/>
  <c r="D581" i="12"/>
  <c r="B582" i="12"/>
  <c r="D582" i="12"/>
  <c r="B583" i="12"/>
  <c r="D583" i="12"/>
  <c r="B584" i="12"/>
  <c r="D584" i="12"/>
  <c r="B585" i="12"/>
  <c r="D585" i="12"/>
  <c r="B586" i="12"/>
  <c r="D586" i="12"/>
  <c r="B587" i="12"/>
  <c r="D587" i="12"/>
  <c r="B588" i="12"/>
  <c r="D588" i="12"/>
  <c r="B589" i="12"/>
  <c r="D589" i="12"/>
  <c r="B590" i="12"/>
  <c r="D590" i="12"/>
  <c r="B591" i="12"/>
  <c r="D591" i="12"/>
  <c r="B592" i="12"/>
  <c r="D592" i="12"/>
  <c r="B593" i="12"/>
  <c r="D593" i="12"/>
  <c r="B594" i="12"/>
  <c r="D594" i="12"/>
  <c r="B595" i="12"/>
  <c r="D595" i="12"/>
  <c r="B596" i="12"/>
  <c r="D596" i="12"/>
  <c r="B597" i="12"/>
  <c r="C597" i="12"/>
  <c r="B598" i="12"/>
  <c r="D598" i="12"/>
  <c r="B599" i="12"/>
  <c r="D599" i="12"/>
  <c r="B600" i="12"/>
  <c r="D600" i="12"/>
  <c r="B601" i="12"/>
  <c r="D601" i="12"/>
  <c r="B602" i="12"/>
  <c r="D602" i="12"/>
  <c r="B603" i="12"/>
  <c r="D603" i="12"/>
  <c r="B604" i="12"/>
  <c r="D604" i="12"/>
  <c r="B605" i="12"/>
  <c r="D605" i="12"/>
  <c r="B606" i="12"/>
  <c r="D606" i="12"/>
  <c r="B607" i="12"/>
  <c r="D607" i="12"/>
  <c r="B608" i="12"/>
  <c r="D608" i="12"/>
  <c r="B609" i="12"/>
  <c r="D609" i="12"/>
  <c r="B610" i="12"/>
  <c r="D610" i="12"/>
  <c r="B611" i="12"/>
  <c r="D611" i="12"/>
  <c r="B612" i="12"/>
  <c r="D612" i="12"/>
  <c r="B613" i="12"/>
  <c r="D613" i="12"/>
  <c r="B614" i="12"/>
  <c r="D614" i="12"/>
  <c r="B615" i="12"/>
  <c r="D615" i="12"/>
  <c r="B616" i="12"/>
  <c r="D616" i="12"/>
  <c r="B617" i="12"/>
  <c r="D617" i="12"/>
  <c r="B618" i="12"/>
  <c r="D618" i="12"/>
  <c r="B619" i="12"/>
  <c r="D619" i="12"/>
  <c r="B620" i="12"/>
  <c r="D620" i="12"/>
  <c r="B621" i="12"/>
  <c r="D621" i="12"/>
  <c r="B622" i="12"/>
  <c r="D622" i="12"/>
  <c r="B623" i="12"/>
  <c r="D623" i="12"/>
  <c r="B624" i="12"/>
  <c r="D624" i="12"/>
  <c r="B625" i="12"/>
  <c r="D625" i="12"/>
  <c r="B626" i="12"/>
  <c r="D626" i="12"/>
  <c r="B627" i="12"/>
  <c r="D627" i="12"/>
  <c r="B628" i="12"/>
  <c r="D628" i="12"/>
  <c r="B629" i="12"/>
  <c r="C629" i="12"/>
  <c r="R629" i="12"/>
  <c r="B630" i="12"/>
  <c r="D630" i="12"/>
  <c r="B631" i="12"/>
  <c r="C631" i="12"/>
  <c r="AC631" i="12"/>
  <c r="B632" i="12"/>
  <c r="D632" i="12"/>
  <c r="B633" i="12"/>
  <c r="D633" i="12"/>
  <c r="B634" i="12"/>
  <c r="D634" i="12"/>
  <c r="B635" i="12"/>
  <c r="D635" i="12"/>
  <c r="B636" i="12"/>
  <c r="D636" i="12"/>
  <c r="B637" i="12"/>
  <c r="D637" i="12"/>
  <c r="B638" i="12"/>
  <c r="D638" i="12"/>
  <c r="B639" i="12"/>
  <c r="D639" i="12"/>
  <c r="B640" i="12"/>
  <c r="D640" i="12"/>
  <c r="B641" i="12"/>
  <c r="D641" i="12"/>
  <c r="B642" i="12"/>
  <c r="D642" i="12"/>
  <c r="B643" i="12"/>
  <c r="D643" i="12"/>
  <c r="B644" i="12"/>
  <c r="D644" i="12"/>
  <c r="B645" i="12"/>
  <c r="D645" i="12"/>
  <c r="B646" i="12"/>
  <c r="D646" i="12"/>
  <c r="B647" i="12"/>
  <c r="D647" i="12"/>
  <c r="B648" i="12"/>
  <c r="D648" i="12"/>
  <c r="B649" i="12"/>
  <c r="D649" i="12"/>
  <c r="B650" i="12"/>
  <c r="D650" i="12"/>
  <c r="B651" i="12"/>
  <c r="D651" i="12"/>
  <c r="B652" i="12"/>
  <c r="D652" i="12"/>
  <c r="B653" i="12"/>
  <c r="D653" i="12"/>
  <c r="B654" i="12"/>
  <c r="D654" i="12"/>
  <c r="B655" i="12"/>
  <c r="D655" i="12"/>
  <c r="B656" i="12"/>
  <c r="D656" i="12"/>
  <c r="B657" i="12"/>
  <c r="D657" i="12"/>
  <c r="B658" i="12"/>
  <c r="D658" i="12"/>
  <c r="B659" i="12"/>
  <c r="D659" i="12"/>
  <c r="B660" i="12"/>
  <c r="D660" i="12"/>
  <c r="B661" i="12"/>
  <c r="C661" i="12"/>
  <c r="B662" i="12"/>
  <c r="D662" i="12"/>
  <c r="B663" i="12"/>
  <c r="C663" i="12"/>
  <c r="B664" i="12"/>
  <c r="D664" i="12"/>
  <c r="B665" i="12"/>
  <c r="D665" i="12"/>
  <c r="B666" i="12"/>
  <c r="D666" i="12"/>
  <c r="B667" i="12"/>
  <c r="D667" i="12"/>
  <c r="B668" i="12"/>
  <c r="D668" i="12"/>
  <c r="B669" i="12"/>
  <c r="D669" i="12"/>
  <c r="B670" i="12"/>
  <c r="D670" i="12"/>
  <c r="B671" i="12"/>
  <c r="D671" i="12"/>
  <c r="B672" i="12"/>
  <c r="D672" i="12"/>
  <c r="B673" i="12"/>
  <c r="D673" i="12"/>
  <c r="B674" i="12"/>
  <c r="D674" i="12"/>
  <c r="B675" i="12"/>
  <c r="D675" i="12"/>
  <c r="B676" i="12"/>
  <c r="D676" i="12"/>
  <c r="B677" i="12"/>
  <c r="D677" i="12"/>
  <c r="B678" i="12"/>
  <c r="D678" i="12"/>
  <c r="B679" i="12"/>
  <c r="D679" i="12"/>
  <c r="B680" i="12"/>
  <c r="D680" i="12"/>
  <c r="B681" i="12"/>
  <c r="D681" i="12"/>
  <c r="B682" i="12"/>
  <c r="D682" i="12"/>
  <c r="B683" i="12"/>
  <c r="D683" i="12"/>
  <c r="B684" i="12"/>
  <c r="D684" i="12"/>
  <c r="B685" i="12"/>
  <c r="D685" i="12"/>
  <c r="B686" i="12"/>
  <c r="D686" i="12"/>
  <c r="B687" i="12"/>
  <c r="D687" i="12"/>
  <c r="B688" i="12"/>
  <c r="D688" i="12"/>
  <c r="B689" i="12"/>
  <c r="D689" i="12"/>
  <c r="B690" i="12"/>
  <c r="D690" i="12"/>
  <c r="B691" i="12"/>
  <c r="D691" i="12"/>
  <c r="B692" i="12"/>
  <c r="D692" i="12"/>
  <c r="B693" i="12"/>
  <c r="C693" i="12"/>
  <c r="AF693" i="12"/>
  <c r="B694" i="12"/>
  <c r="D694" i="12"/>
  <c r="B695" i="12"/>
  <c r="C695" i="12"/>
  <c r="AH695" i="12"/>
  <c r="B696" i="12"/>
  <c r="D696" i="12"/>
  <c r="B697" i="12"/>
  <c r="D697" i="12"/>
  <c r="B698" i="12"/>
  <c r="D698" i="12"/>
  <c r="B699" i="12"/>
  <c r="D699" i="12"/>
  <c r="B700" i="12"/>
  <c r="D700" i="12"/>
  <c r="B701" i="12"/>
  <c r="D701" i="12"/>
  <c r="B702" i="12"/>
  <c r="D702" i="12"/>
  <c r="B703" i="12"/>
  <c r="D703" i="12"/>
  <c r="B704" i="12"/>
  <c r="D704" i="12"/>
  <c r="B705" i="12"/>
  <c r="D705" i="12"/>
  <c r="B706" i="12"/>
  <c r="D706" i="12"/>
  <c r="B707" i="12"/>
  <c r="D707" i="12"/>
  <c r="B708" i="12"/>
  <c r="D708" i="12"/>
  <c r="B709" i="12"/>
  <c r="D709" i="12"/>
  <c r="B710" i="12"/>
  <c r="D710" i="12"/>
  <c r="B711" i="12"/>
  <c r="D711" i="12"/>
  <c r="B712" i="12"/>
  <c r="D712" i="12"/>
  <c r="B713" i="12"/>
  <c r="D713" i="12"/>
  <c r="B714" i="12"/>
  <c r="D714" i="12"/>
  <c r="B715" i="12"/>
  <c r="D715" i="12"/>
  <c r="B716" i="12"/>
  <c r="D716" i="12"/>
  <c r="B717" i="12"/>
  <c r="D717" i="12"/>
  <c r="B718" i="12"/>
  <c r="D718" i="12"/>
  <c r="B719" i="12"/>
  <c r="D719" i="12"/>
  <c r="B720" i="12"/>
  <c r="D720" i="12"/>
  <c r="B721" i="12"/>
  <c r="D721" i="12"/>
  <c r="B722" i="12"/>
  <c r="D722" i="12"/>
  <c r="B723" i="12"/>
  <c r="D723" i="12"/>
  <c r="B724" i="12"/>
  <c r="D724" i="12"/>
  <c r="B725" i="12"/>
  <c r="C725" i="12"/>
  <c r="B726" i="12"/>
  <c r="D726" i="12"/>
  <c r="B727" i="12"/>
  <c r="C727" i="12"/>
  <c r="B728" i="12"/>
  <c r="D728" i="12"/>
  <c r="B729" i="12"/>
  <c r="D729" i="12"/>
  <c r="B730" i="12"/>
  <c r="D730" i="12"/>
  <c r="B731" i="12"/>
  <c r="D731" i="12"/>
  <c r="B732" i="12"/>
  <c r="D732" i="12"/>
  <c r="B733" i="12"/>
  <c r="D733" i="12"/>
  <c r="B734" i="12"/>
  <c r="D734" i="12"/>
  <c r="B735" i="12"/>
  <c r="D735" i="12"/>
  <c r="B736" i="12"/>
  <c r="D736" i="12"/>
  <c r="B737" i="12"/>
  <c r="D737" i="12"/>
  <c r="B738" i="12"/>
  <c r="D738" i="12"/>
  <c r="B739" i="12"/>
  <c r="D739" i="12"/>
  <c r="B740" i="12"/>
  <c r="D740" i="12"/>
  <c r="B741" i="12"/>
  <c r="D741" i="12"/>
  <c r="B742" i="12"/>
  <c r="D742" i="12"/>
  <c r="B743" i="12"/>
  <c r="D743" i="12"/>
  <c r="B744" i="12"/>
  <c r="D744" i="12"/>
  <c r="B745" i="12"/>
  <c r="D745" i="12"/>
  <c r="B746" i="12"/>
  <c r="D746" i="12"/>
  <c r="B747" i="12"/>
  <c r="D747" i="12"/>
  <c r="B748" i="12"/>
  <c r="D748" i="12"/>
  <c r="B749" i="12"/>
  <c r="D749" i="12"/>
  <c r="B750" i="12"/>
  <c r="D750" i="12"/>
  <c r="B751" i="12"/>
  <c r="D751" i="12"/>
  <c r="B752" i="12"/>
  <c r="D752" i="12"/>
  <c r="B753" i="12"/>
  <c r="D753" i="12"/>
  <c r="B754" i="12"/>
  <c r="D754" i="12"/>
  <c r="B755" i="12"/>
  <c r="D755" i="12"/>
  <c r="B756" i="12"/>
  <c r="D756" i="12"/>
  <c r="B757" i="12"/>
  <c r="D757" i="12"/>
  <c r="B758" i="12"/>
  <c r="D758" i="12"/>
  <c r="B759" i="12"/>
  <c r="D759" i="12"/>
  <c r="B760" i="12"/>
  <c r="D760" i="12"/>
  <c r="B761" i="12"/>
  <c r="D761" i="12"/>
  <c r="B762" i="12"/>
  <c r="D762" i="12"/>
  <c r="B763" i="12"/>
  <c r="D763" i="12"/>
  <c r="B764" i="12"/>
  <c r="D764" i="12"/>
  <c r="B765" i="12"/>
  <c r="D765" i="12"/>
  <c r="B766" i="12"/>
  <c r="D766" i="12"/>
  <c r="B767" i="12"/>
  <c r="D767" i="12"/>
  <c r="B768" i="12"/>
  <c r="D768" i="12"/>
  <c r="B769" i="12"/>
  <c r="D769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254" i="12"/>
  <c r="G17" i="12"/>
  <c r="G148" i="12"/>
  <c r="H17" i="12"/>
  <c r="H148" i="12"/>
  <c r="I17" i="12"/>
  <c r="I148" i="12"/>
  <c r="J17" i="12"/>
  <c r="J148" i="12"/>
  <c r="K17" i="12"/>
  <c r="K148" i="12"/>
  <c r="L17" i="12"/>
  <c r="L148" i="12"/>
  <c r="M17" i="12"/>
  <c r="M148" i="12"/>
  <c r="N17" i="12"/>
  <c r="N148" i="12"/>
  <c r="O17" i="12"/>
  <c r="O148" i="12"/>
  <c r="P17" i="12"/>
  <c r="P148" i="12"/>
  <c r="Q17" i="12"/>
  <c r="Q148" i="12"/>
  <c r="R17" i="12"/>
  <c r="R148" i="12"/>
  <c r="S17" i="12"/>
  <c r="S148" i="12"/>
  <c r="T17" i="12"/>
  <c r="T148" i="12"/>
  <c r="U17" i="12"/>
  <c r="U148" i="12"/>
  <c r="V17" i="12"/>
  <c r="V148" i="12"/>
  <c r="W17" i="12"/>
  <c r="W148" i="12"/>
  <c r="X17" i="12"/>
  <c r="X148" i="12"/>
  <c r="Y17" i="12"/>
  <c r="Y148" i="12"/>
  <c r="Z17" i="12"/>
  <c r="Z148" i="12"/>
  <c r="AA17" i="12"/>
  <c r="AA148" i="12"/>
  <c r="AB17" i="12"/>
  <c r="AB148" i="12"/>
  <c r="AC17" i="12"/>
  <c r="AC148" i="12"/>
  <c r="AD17" i="12"/>
  <c r="AD148" i="12"/>
  <c r="AE17" i="12"/>
  <c r="AE148" i="12"/>
  <c r="AF17" i="12"/>
  <c r="AF148" i="12"/>
  <c r="AG17" i="12"/>
  <c r="AG148" i="12"/>
  <c r="AH17" i="12"/>
  <c r="AH14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AD18" i="12"/>
  <c r="AE18" i="12"/>
  <c r="AF18" i="12"/>
  <c r="AG18" i="12"/>
  <c r="AH18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AD19" i="12"/>
  <c r="AE19" i="12"/>
  <c r="AF19" i="12"/>
  <c r="AG19" i="12"/>
  <c r="AH19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AD20" i="12"/>
  <c r="AE20" i="12"/>
  <c r="AF20" i="12"/>
  <c r="AG20" i="12"/>
  <c r="AH20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AD21" i="12"/>
  <c r="AE21" i="12"/>
  <c r="AF21" i="12"/>
  <c r="AG21" i="12"/>
  <c r="AH21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C22" i="12"/>
  <c r="AD22" i="12"/>
  <c r="AE22" i="12"/>
  <c r="AF22" i="12"/>
  <c r="AG22" i="12"/>
  <c r="AH22" i="12"/>
  <c r="F18" i="12"/>
  <c r="F19" i="12"/>
  <c r="F20" i="12"/>
  <c r="F21" i="12"/>
  <c r="F22" i="12"/>
  <c r="G37" i="12"/>
  <c r="G163" i="12"/>
  <c r="H37" i="12"/>
  <c r="H163" i="12"/>
  <c r="I37" i="12"/>
  <c r="I163" i="12"/>
  <c r="J37" i="12"/>
  <c r="J163" i="12"/>
  <c r="K37" i="12"/>
  <c r="K163" i="12"/>
  <c r="L37" i="12"/>
  <c r="L163" i="12"/>
  <c r="M37" i="12"/>
  <c r="M163" i="12"/>
  <c r="N37" i="12"/>
  <c r="N163" i="12"/>
  <c r="O37" i="12"/>
  <c r="O163" i="12"/>
  <c r="P37" i="12"/>
  <c r="P163" i="12"/>
  <c r="Q37" i="12"/>
  <c r="Q163" i="12"/>
  <c r="R37" i="12"/>
  <c r="R163" i="12"/>
  <c r="S37" i="12"/>
  <c r="S163" i="12"/>
  <c r="T37" i="12"/>
  <c r="T163" i="12"/>
  <c r="U37" i="12"/>
  <c r="U163" i="12"/>
  <c r="V37" i="12"/>
  <c r="V163" i="12"/>
  <c r="W37" i="12"/>
  <c r="W163" i="12"/>
  <c r="X37" i="12"/>
  <c r="X163" i="12"/>
  <c r="Y37" i="12"/>
  <c r="Y163" i="12"/>
  <c r="Z37" i="12"/>
  <c r="Z163" i="12"/>
  <c r="AA37" i="12"/>
  <c r="AA163" i="12"/>
  <c r="AB37" i="12"/>
  <c r="AB163" i="12"/>
  <c r="AC37" i="12"/>
  <c r="AC163" i="12"/>
  <c r="AD37" i="12"/>
  <c r="AD163" i="12"/>
  <c r="AE37" i="12"/>
  <c r="AE163" i="12"/>
  <c r="AF37" i="12"/>
  <c r="AF163" i="12"/>
  <c r="AG37" i="12"/>
  <c r="AG163" i="12"/>
  <c r="AH37" i="12"/>
  <c r="AH163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AF38" i="12"/>
  <c r="AG38" i="12"/>
  <c r="AH38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D39" i="12"/>
  <c r="AE39" i="12"/>
  <c r="AF39" i="12"/>
  <c r="AG39" i="12"/>
  <c r="AH39" i="12"/>
  <c r="G40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D40" i="12"/>
  <c r="AE40" i="12"/>
  <c r="AF40" i="12"/>
  <c r="AG40" i="12"/>
  <c r="AH40" i="12"/>
  <c r="G41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D41" i="12"/>
  <c r="AE41" i="12"/>
  <c r="AF41" i="12"/>
  <c r="AG41" i="12"/>
  <c r="AH41" i="12"/>
  <c r="G42" i="12"/>
  <c r="H42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AD42" i="12"/>
  <c r="AE42" i="12"/>
  <c r="AF42" i="12"/>
  <c r="AG42" i="12"/>
  <c r="AH42" i="12"/>
  <c r="F38" i="12"/>
  <c r="F39" i="12"/>
  <c r="F40" i="12"/>
  <c r="F41" i="12"/>
  <c r="F42" i="12"/>
  <c r="G57" i="12"/>
  <c r="G178" i="12"/>
  <c r="H57" i="12"/>
  <c r="I57" i="12"/>
  <c r="I178" i="12"/>
  <c r="J57" i="12"/>
  <c r="K57" i="12"/>
  <c r="L57" i="12"/>
  <c r="M57" i="12"/>
  <c r="M178" i="12"/>
  <c r="N57" i="12"/>
  <c r="N178" i="12"/>
  <c r="O57" i="12"/>
  <c r="O178" i="12"/>
  <c r="P57" i="12"/>
  <c r="P178" i="12"/>
  <c r="Q57" i="12"/>
  <c r="Q178" i="12"/>
  <c r="R57" i="12"/>
  <c r="R178" i="12"/>
  <c r="S57" i="12"/>
  <c r="S178" i="12"/>
  <c r="T57" i="12"/>
  <c r="T178" i="12"/>
  <c r="U57" i="12"/>
  <c r="U178" i="12"/>
  <c r="V57" i="12"/>
  <c r="V178" i="12"/>
  <c r="W57" i="12"/>
  <c r="W178" i="12"/>
  <c r="X57" i="12"/>
  <c r="X178" i="12"/>
  <c r="Y57" i="12"/>
  <c r="Y178" i="12"/>
  <c r="Z57" i="12"/>
  <c r="Z178" i="12"/>
  <c r="AA57" i="12"/>
  <c r="AA178" i="12"/>
  <c r="AB57" i="12"/>
  <c r="AB178" i="12"/>
  <c r="AC57" i="12"/>
  <c r="AC178" i="12"/>
  <c r="AD57" i="12"/>
  <c r="AD178" i="12"/>
  <c r="AE57" i="12"/>
  <c r="AE178" i="12"/>
  <c r="AF57" i="12"/>
  <c r="AF178" i="12"/>
  <c r="AG57" i="12"/>
  <c r="AG178" i="12"/>
  <c r="AH57" i="12"/>
  <c r="AH178" i="12"/>
  <c r="G58" i="12"/>
  <c r="H58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AD58" i="12"/>
  <c r="AE58" i="12"/>
  <c r="AF58" i="12"/>
  <c r="AG58" i="12"/>
  <c r="AH58" i="12"/>
  <c r="G59" i="12"/>
  <c r="H59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AD59" i="12"/>
  <c r="AE59" i="12"/>
  <c r="AF59" i="12"/>
  <c r="AG59" i="12"/>
  <c r="AH59" i="12"/>
  <c r="G60" i="12"/>
  <c r="H60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AB60" i="12"/>
  <c r="AC60" i="12"/>
  <c r="AD60" i="12"/>
  <c r="AE60" i="12"/>
  <c r="AF60" i="12"/>
  <c r="AG60" i="12"/>
  <c r="AH60" i="12"/>
  <c r="G61" i="12"/>
  <c r="H61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AB61" i="12"/>
  <c r="AC61" i="12"/>
  <c r="AD61" i="12"/>
  <c r="AE61" i="12"/>
  <c r="AF61" i="12"/>
  <c r="AG61" i="12"/>
  <c r="AH61" i="12"/>
  <c r="G62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AD62" i="12"/>
  <c r="AE62" i="12"/>
  <c r="AF62" i="12"/>
  <c r="AG62" i="12"/>
  <c r="AH62" i="12"/>
  <c r="F58" i="12"/>
  <c r="F59" i="12"/>
  <c r="F60" i="12"/>
  <c r="F61" i="12"/>
  <c r="F62" i="12"/>
  <c r="G78" i="12"/>
  <c r="H78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AB78" i="12"/>
  <c r="AC78" i="12"/>
  <c r="AD78" i="12"/>
  <c r="AE78" i="12"/>
  <c r="AF78" i="12"/>
  <c r="AG78" i="12"/>
  <c r="AH78" i="12"/>
  <c r="G79" i="12"/>
  <c r="H79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AD79" i="12"/>
  <c r="AE79" i="12"/>
  <c r="AF79" i="12"/>
  <c r="AG79" i="12"/>
  <c r="AH79" i="12"/>
  <c r="G80" i="12"/>
  <c r="H80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AD80" i="12"/>
  <c r="AE80" i="12"/>
  <c r="AF80" i="12"/>
  <c r="AG80" i="12"/>
  <c r="AH80" i="12"/>
  <c r="G81" i="12"/>
  <c r="H81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AB81" i="12"/>
  <c r="AC81" i="12"/>
  <c r="AD81" i="12"/>
  <c r="AE81" i="12"/>
  <c r="AF81" i="12"/>
  <c r="AG81" i="12"/>
  <c r="AH81" i="12"/>
  <c r="G82" i="12"/>
  <c r="H82" i="12"/>
  <c r="I82" i="12"/>
  <c r="J82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AD82" i="12"/>
  <c r="AE82" i="12"/>
  <c r="AF82" i="12"/>
  <c r="AG82" i="12"/>
  <c r="AH82" i="12"/>
  <c r="F78" i="12"/>
  <c r="F80" i="12"/>
  <c r="F81" i="12"/>
  <c r="F82" i="12"/>
  <c r="G98" i="12"/>
  <c r="H98" i="12"/>
  <c r="I98" i="12"/>
  <c r="J98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C98" i="12"/>
  <c r="AD98" i="12"/>
  <c r="AE98" i="12"/>
  <c r="AF98" i="12"/>
  <c r="AG98" i="12"/>
  <c r="AH98" i="12"/>
  <c r="G99" i="12"/>
  <c r="H99" i="12"/>
  <c r="I99" i="12"/>
  <c r="J99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C99" i="12"/>
  <c r="AD99" i="12"/>
  <c r="AE99" i="12"/>
  <c r="AF99" i="12"/>
  <c r="AG99" i="12"/>
  <c r="AH99" i="12"/>
  <c r="G100" i="12"/>
  <c r="H100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C100" i="12"/>
  <c r="AD100" i="12"/>
  <c r="AE100" i="12"/>
  <c r="AF100" i="12"/>
  <c r="AG100" i="12"/>
  <c r="AH100" i="12"/>
  <c r="G101" i="12"/>
  <c r="H101" i="12"/>
  <c r="I101" i="12"/>
  <c r="J101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Y101" i="12"/>
  <c r="Z101" i="12"/>
  <c r="AA101" i="12"/>
  <c r="AB101" i="12"/>
  <c r="AC101" i="12"/>
  <c r="AD101" i="12"/>
  <c r="AE101" i="12"/>
  <c r="AF101" i="12"/>
  <c r="AG101" i="12"/>
  <c r="AH101" i="12"/>
  <c r="G102" i="12"/>
  <c r="H102" i="12"/>
  <c r="I102" i="12"/>
  <c r="J102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Y102" i="12"/>
  <c r="Z102" i="12"/>
  <c r="AA102" i="12"/>
  <c r="AB102" i="12"/>
  <c r="AC102" i="12"/>
  <c r="AD102" i="12"/>
  <c r="AE102" i="12"/>
  <c r="AF102" i="12"/>
  <c r="AG102" i="12"/>
  <c r="AH102" i="12"/>
  <c r="F94" i="12"/>
  <c r="F99" i="12"/>
  <c r="F100" i="12"/>
  <c r="F101" i="12"/>
  <c r="F102" i="12"/>
  <c r="F98" i="12"/>
  <c r="F97" i="12"/>
  <c r="H83" i="12"/>
  <c r="I83" i="12"/>
  <c r="J83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AD83" i="12"/>
  <c r="AE83" i="12"/>
  <c r="AF83" i="12"/>
  <c r="AG83" i="12"/>
  <c r="AH83" i="12"/>
  <c r="H84" i="12"/>
  <c r="I84" i="12"/>
  <c r="J84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Y84" i="12"/>
  <c r="Z84" i="12"/>
  <c r="AA84" i="12"/>
  <c r="AB84" i="12"/>
  <c r="AC84" i="12"/>
  <c r="AD84" i="12"/>
  <c r="AE84" i="12"/>
  <c r="AF84" i="12"/>
  <c r="AG84" i="12"/>
  <c r="AH84" i="12"/>
  <c r="H85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AD85" i="12"/>
  <c r="AE85" i="12"/>
  <c r="AF85" i="12"/>
  <c r="AG85" i="12"/>
  <c r="AH85" i="12"/>
  <c r="H86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AD86" i="12"/>
  <c r="AE86" i="12"/>
  <c r="AF86" i="12"/>
  <c r="AG86" i="12"/>
  <c r="AH86" i="12"/>
  <c r="H87" i="12"/>
  <c r="I87" i="12"/>
  <c r="J87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Y87" i="12"/>
  <c r="Z87" i="12"/>
  <c r="AA87" i="12"/>
  <c r="AB87" i="12"/>
  <c r="AC87" i="12"/>
  <c r="AD87" i="12"/>
  <c r="AE87" i="12"/>
  <c r="AF87" i="12"/>
  <c r="AG87" i="12"/>
  <c r="AH87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AD88" i="12"/>
  <c r="AE88" i="12"/>
  <c r="AF88" i="12"/>
  <c r="AG88" i="12"/>
  <c r="AH88" i="12"/>
  <c r="H89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Y89" i="12"/>
  <c r="Z89" i="12"/>
  <c r="AA89" i="12"/>
  <c r="AB89" i="12"/>
  <c r="AC89" i="12"/>
  <c r="AD89" i="12"/>
  <c r="AE89" i="12"/>
  <c r="AF89" i="12"/>
  <c r="AG89" i="12"/>
  <c r="AH89" i="12"/>
  <c r="H90" i="12"/>
  <c r="I90" i="12"/>
  <c r="J90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Y90" i="12"/>
  <c r="Z90" i="12"/>
  <c r="AA90" i="12"/>
  <c r="AB90" i="12"/>
  <c r="AC90" i="12"/>
  <c r="AD90" i="12"/>
  <c r="AE90" i="12"/>
  <c r="AF90" i="12"/>
  <c r="AG90" i="12"/>
  <c r="AH90" i="12"/>
  <c r="H91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Z91" i="12"/>
  <c r="AA91" i="12"/>
  <c r="AB91" i="12"/>
  <c r="AC91" i="12"/>
  <c r="AD91" i="12"/>
  <c r="AE91" i="12"/>
  <c r="AF91" i="12"/>
  <c r="AG91" i="12"/>
  <c r="AH91" i="12"/>
  <c r="H92" i="12"/>
  <c r="I92" i="12"/>
  <c r="J92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C92" i="12"/>
  <c r="AD92" i="12"/>
  <c r="AE92" i="12"/>
  <c r="AF92" i="12"/>
  <c r="AG92" i="12"/>
  <c r="AH92" i="12"/>
  <c r="H93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C93" i="12"/>
  <c r="AD93" i="12"/>
  <c r="AE93" i="12"/>
  <c r="AF93" i="12"/>
  <c r="AG93" i="12"/>
  <c r="AH93" i="12"/>
  <c r="H94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Y94" i="12"/>
  <c r="Z94" i="12"/>
  <c r="AA94" i="12"/>
  <c r="AB94" i="12"/>
  <c r="AC94" i="12"/>
  <c r="AD94" i="12"/>
  <c r="AE94" i="12"/>
  <c r="AF94" i="12"/>
  <c r="AG94" i="12"/>
  <c r="AH94" i="12"/>
  <c r="H95" i="12"/>
  <c r="I95" i="12"/>
  <c r="J95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Y95" i="12"/>
  <c r="Z95" i="12"/>
  <c r="AA95" i="12"/>
  <c r="AB95" i="12"/>
  <c r="AC95" i="12"/>
  <c r="AD95" i="12"/>
  <c r="AE95" i="12"/>
  <c r="AF95" i="12"/>
  <c r="AG95" i="12"/>
  <c r="AH95" i="12"/>
  <c r="H96" i="12"/>
  <c r="I96" i="12"/>
  <c r="J96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C96" i="12"/>
  <c r="AD96" i="12"/>
  <c r="AE96" i="12"/>
  <c r="AF96" i="12"/>
  <c r="AG96" i="12"/>
  <c r="AH96" i="12"/>
  <c r="H97" i="12"/>
  <c r="I97" i="12"/>
  <c r="J97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Y97" i="12"/>
  <c r="Z97" i="12"/>
  <c r="AA97" i="12"/>
  <c r="AB97" i="12"/>
  <c r="AC97" i="12"/>
  <c r="AD97" i="12"/>
  <c r="AE97" i="12"/>
  <c r="AF97" i="12"/>
  <c r="AG97" i="12"/>
  <c r="AH97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F84" i="12"/>
  <c r="F85" i="12"/>
  <c r="F86" i="12"/>
  <c r="F87" i="12"/>
  <c r="F88" i="12"/>
  <c r="F89" i="12"/>
  <c r="F90" i="12"/>
  <c r="F91" i="12"/>
  <c r="F92" i="12"/>
  <c r="F93" i="12"/>
  <c r="F95" i="12"/>
  <c r="F96" i="12"/>
  <c r="F83" i="12"/>
  <c r="F43" i="12"/>
  <c r="F164" i="12"/>
  <c r="F44" i="12"/>
  <c r="F45" i="12"/>
  <c r="F166" i="12"/>
  <c r="F46" i="12"/>
  <c r="F167" i="12"/>
  <c r="F47" i="12"/>
  <c r="F48" i="12"/>
  <c r="F169" i="12"/>
  <c r="F49" i="12"/>
  <c r="F170" i="12"/>
  <c r="F50" i="12"/>
  <c r="F108" i="12"/>
  <c r="F51" i="12"/>
  <c r="F172" i="12"/>
  <c r="F52" i="12"/>
  <c r="F173" i="12"/>
  <c r="F53" i="12"/>
  <c r="F109" i="12"/>
  <c r="F54" i="12"/>
  <c r="F175" i="12"/>
  <c r="F55" i="12"/>
  <c r="F176" i="12"/>
  <c r="F56" i="12"/>
  <c r="F110" i="12"/>
  <c r="F162" i="12"/>
  <c r="F57" i="12"/>
  <c r="F178" i="12"/>
  <c r="G63" i="12"/>
  <c r="G179" i="12"/>
  <c r="H63" i="12"/>
  <c r="H179" i="12"/>
  <c r="I63" i="12"/>
  <c r="I179" i="12"/>
  <c r="J63" i="12"/>
  <c r="J179" i="12"/>
  <c r="K63" i="12"/>
  <c r="K179" i="12"/>
  <c r="L63" i="12"/>
  <c r="L179" i="12"/>
  <c r="M63" i="12"/>
  <c r="M179" i="12"/>
  <c r="N63" i="12"/>
  <c r="N179" i="12"/>
  <c r="O63" i="12"/>
  <c r="O179" i="12"/>
  <c r="P63" i="12"/>
  <c r="P179" i="12"/>
  <c r="Q63" i="12"/>
  <c r="Q179" i="12"/>
  <c r="R63" i="12"/>
  <c r="R179" i="12"/>
  <c r="S63" i="12"/>
  <c r="S179" i="12"/>
  <c r="T63" i="12"/>
  <c r="T179" i="12"/>
  <c r="U63" i="12"/>
  <c r="U179" i="12"/>
  <c r="V63" i="12"/>
  <c r="V179" i="12"/>
  <c r="W63" i="12"/>
  <c r="W179" i="12"/>
  <c r="X63" i="12"/>
  <c r="X179" i="12"/>
  <c r="Y63" i="12"/>
  <c r="Y179" i="12"/>
  <c r="Z63" i="12"/>
  <c r="Z179" i="12"/>
  <c r="AA63" i="12"/>
  <c r="AA179" i="12"/>
  <c r="AB63" i="12"/>
  <c r="AB179" i="12"/>
  <c r="AC63" i="12"/>
  <c r="AC179" i="12"/>
  <c r="AD63" i="12"/>
  <c r="AD179" i="12"/>
  <c r="AE63" i="12"/>
  <c r="AE179" i="12"/>
  <c r="AF63" i="12"/>
  <c r="AF179" i="12"/>
  <c r="AG63" i="12"/>
  <c r="AG179" i="12"/>
  <c r="AH63" i="12"/>
  <c r="AH179" i="12"/>
  <c r="G64" i="12"/>
  <c r="H64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AB64" i="12"/>
  <c r="AC64" i="12"/>
  <c r="AD64" i="12"/>
  <c r="AE64" i="12"/>
  <c r="AF64" i="12"/>
  <c r="AG64" i="12"/>
  <c r="AH64" i="12"/>
  <c r="G65" i="12"/>
  <c r="G181" i="12"/>
  <c r="H65" i="12"/>
  <c r="H181" i="12"/>
  <c r="I65" i="12"/>
  <c r="I181" i="12"/>
  <c r="J65" i="12"/>
  <c r="J181" i="12"/>
  <c r="K65" i="12"/>
  <c r="K181" i="12"/>
  <c r="L65" i="12"/>
  <c r="L181" i="12"/>
  <c r="M65" i="12"/>
  <c r="M181" i="12"/>
  <c r="N65" i="12"/>
  <c r="N181" i="12"/>
  <c r="O65" i="12"/>
  <c r="O181" i="12"/>
  <c r="P65" i="12"/>
  <c r="P181" i="12"/>
  <c r="Q65" i="12"/>
  <c r="Q181" i="12"/>
  <c r="R65" i="12"/>
  <c r="R181" i="12"/>
  <c r="S65" i="12"/>
  <c r="S181" i="12"/>
  <c r="T65" i="12"/>
  <c r="T181" i="12"/>
  <c r="U65" i="12"/>
  <c r="U181" i="12"/>
  <c r="V65" i="12"/>
  <c r="V181" i="12"/>
  <c r="W65" i="12"/>
  <c r="W181" i="12"/>
  <c r="X65" i="12"/>
  <c r="X181" i="12"/>
  <c r="Y65" i="12"/>
  <c r="Y181" i="12"/>
  <c r="Z65" i="12"/>
  <c r="Z181" i="12"/>
  <c r="AA65" i="12"/>
  <c r="AA181" i="12"/>
  <c r="AB65" i="12"/>
  <c r="AB181" i="12"/>
  <c r="AC65" i="12"/>
  <c r="AC181" i="12"/>
  <c r="AD65" i="12"/>
  <c r="AD181" i="12"/>
  <c r="AE65" i="12"/>
  <c r="AE181" i="12"/>
  <c r="AF65" i="12"/>
  <c r="AF181" i="12"/>
  <c r="AG65" i="12"/>
  <c r="AG181" i="12"/>
  <c r="AH65" i="12"/>
  <c r="AH181" i="12"/>
  <c r="G66" i="12"/>
  <c r="G182" i="12"/>
  <c r="H66" i="12"/>
  <c r="H182" i="12"/>
  <c r="I66" i="12"/>
  <c r="I182" i="12"/>
  <c r="J66" i="12"/>
  <c r="J182" i="12"/>
  <c r="K66" i="12"/>
  <c r="K182" i="12"/>
  <c r="L66" i="12"/>
  <c r="L182" i="12"/>
  <c r="M66" i="12"/>
  <c r="M182" i="12"/>
  <c r="N66" i="12"/>
  <c r="N182" i="12"/>
  <c r="O66" i="12"/>
  <c r="O182" i="12"/>
  <c r="P66" i="12"/>
  <c r="P182" i="12"/>
  <c r="Q66" i="12"/>
  <c r="Q182" i="12"/>
  <c r="R66" i="12"/>
  <c r="R182" i="12"/>
  <c r="S66" i="12"/>
  <c r="S182" i="12"/>
  <c r="T66" i="12"/>
  <c r="T182" i="12"/>
  <c r="U66" i="12"/>
  <c r="U182" i="12"/>
  <c r="V66" i="12"/>
  <c r="V182" i="12"/>
  <c r="W66" i="12"/>
  <c r="W182" i="12"/>
  <c r="X66" i="12"/>
  <c r="X182" i="12"/>
  <c r="Y66" i="12"/>
  <c r="Y182" i="12"/>
  <c r="Z66" i="12"/>
  <c r="Z182" i="12"/>
  <c r="AA66" i="12"/>
  <c r="AA182" i="12"/>
  <c r="AB66" i="12"/>
  <c r="AB182" i="12"/>
  <c r="AC66" i="12"/>
  <c r="AC182" i="12"/>
  <c r="AD66" i="12"/>
  <c r="AD182" i="12"/>
  <c r="AE66" i="12"/>
  <c r="AE182" i="12"/>
  <c r="AF66" i="12"/>
  <c r="AF182" i="12"/>
  <c r="AG66" i="12"/>
  <c r="AG182" i="12"/>
  <c r="AH66" i="12"/>
  <c r="AH182" i="12"/>
  <c r="G67" i="12"/>
  <c r="H67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AB67" i="12"/>
  <c r="AC67" i="12"/>
  <c r="AD67" i="12"/>
  <c r="AE67" i="12"/>
  <c r="AF67" i="12"/>
  <c r="AG67" i="12"/>
  <c r="AH67" i="12"/>
  <c r="G68" i="12"/>
  <c r="G184" i="12"/>
  <c r="H68" i="12"/>
  <c r="H184" i="12"/>
  <c r="I68" i="12"/>
  <c r="I184" i="12"/>
  <c r="J68" i="12"/>
  <c r="J184" i="12"/>
  <c r="K68" i="12"/>
  <c r="K184" i="12"/>
  <c r="L68" i="12"/>
  <c r="L184" i="12"/>
  <c r="M68" i="12"/>
  <c r="M184" i="12"/>
  <c r="N68" i="12"/>
  <c r="N184" i="12"/>
  <c r="O68" i="12"/>
  <c r="O184" i="12"/>
  <c r="P68" i="12"/>
  <c r="P184" i="12"/>
  <c r="Q68" i="12"/>
  <c r="Q184" i="12"/>
  <c r="R68" i="12"/>
  <c r="R184" i="12"/>
  <c r="S68" i="12"/>
  <c r="S184" i="12"/>
  <c r="T68" i="12"/>
  <c r="T184" i="12"/>
  <c r="U68" i="12"/>
  <c r="U184" i="12"/>
  <c r="V68" i="12"/>
  <c r="V184" i="12"/>
  <c r="W68" i="12"/>
  <c r="W184" i="12"/>
  <c r="X68" i="12"/>
  <c r="X184" i="12"/>
  <c r="Y68" i="12"/>
  <c r="Y184" i="12"/>
  <c r="Z68" i="12"/>
  <c r="Z184" i="12"/>
  <c r="AA68" i="12"/>
  <c r="AA184" i="12"/>
  <c r="AB68" i="12"/>
  <c r="AB184" i="12"/>
  <c r="AC68" i="12"/>
  <c r="AC184" i="12"/>
  <c r="AD68" i="12"/>
  <c r="AD184" i="12"/>
  <c r="AE68" i="12"/>
  <c r="AE184" i="12"/>
  <c r="AF68" i="12"/>
  <c r="AF184" i="12"/>
  <c r="AG68" i="12"/>
  <c r="AG184" i="12"/>
  <c r="AH68" i="12"/>
  <c r="AH184" i="12"/>
  <c r="G69" i="12"/>
  <c r="G185" i="12"/>
  <c r="H69" i="12"/>
  <c r="H185" i="12"/>
  <c r="I69" i="12"/>
  <c r="I185" i="12"/>
  <c r="J69" i="12"/>
  <c r="J185" i="12"/>
  <c r="K69" i="12"/>
  <c r="K185" i="12"/>
  <c r="L69" i="12"/>
  <c r="L185" i="12"/>
  <c r="M69" i="12"/>
  <c r="M185" i="12"/>
  <c r="N69" i="12"/>
  <c r="N185" i="12"/>
  <c r="O69" i="12"/>
  <c r="O185" i="12"/>
  <c r="P69" i="12"/>
  <c r="P185" i="12"/>
  <c r="Q69" i="12"/>
  <c r="Q185" i="12"/>
  <c r="R69" i="12"/>
  <c r="R185" i="12"/>
  <c r="S69" i="12"/>
  <c r="S185" i="12"/>
  <c r="T69" i="12"/>
  <c r="T185" i="12"/>
  <c r="U69" i="12"/>
  <c r="U185" i="12"/>
  <c r="V69" i="12"/>
  <c r="V185" i="12"/>
  <c r="W69" i="12"/>
  <c r="W185" i="12"/>
  <c r="X69" i="12"/>
  <c r="X185" i="12"/>
  <c r="Y69" i="12"/>
  <c r="Y185" i="12"/>
  <c r="Z69" i="12"/>
  <c r="Z185" i="12"/>
  <c r="AA69" i="12"/>
  <c r="AA185" i="12"/>
  <c r="AB69" i="12"/>
  <c r="AB185" i="12"/>
  <c r="AC69" i="12"/>
  <c r="AC185" i="12"/>
  <c r="AD69" i="12"/>
  <c r="AD185" i="12"/>
  <c r="AE69" i="12"/>
  <c r="AE185" i="12"/>
  <c r="AF69" i="12"/>
  <c r="AF185" i="12"/>
  <c r="AG69" i="12"/>
  <c r="AG185" i="12"/>
  <c r="AH69" i="12"/>
  <c r="AH185" i="12"/>
  <c r="G70" i="12"/>
  <c r="H70" i="12"/>
  <c r="I70" i="12"/>
  <c r="J70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Y70" i="12"/>
  <c r="Z70" i="12"/>
  <c r="AA70" i="12"/>
  <c r="AB70" i="12"/>
  <c r="AC70" i="12"/>
  <c r="AD70" i="12"/>
  <c r="AE70" i="12"/>
  <c r="AF70" i="12"/>
  <c r="AG70" i="12"/>
  <c r="AH70" i="12"/>
  <c r="G71" i="12"/>
  <c r="G187" i="12"/>
  <c r="H71" i="12"/>
  <c r="H187" i="12"/>
  <c r="I71" i="12"/>
  <c r="I187" i="12"/>
  <c r="J71" i="12"/>
  <c r="J187" i="12"/>
  <c r="K71" i="12"/>
  <c r="K187" i="12"/>
  <c r="L71" i="12"/>
  <c r="L187" i="12"/>
  <c r="M71" i="12"/>
  <c r="M187" i="12"/>
  <c r="N71" i="12"/>
  <c r="N187" i="12"/>
  <c r="O71" i="12"/>
  <c r="O187" i="12"/>
  <c r="P71" i="12"/>
  <c r="P187" i="12"/>
  <c r="Q71" i="12"/>
  <c r="Q187" i="12"/>
  <c r="R71" i="12"/>
  <c r="R187" i="12"/>
  <c r="S71" i="12"/>
  <c r="S187" i="12"/>
  <c r="T71" i="12"/>
  <c r="T187" i="12"/>
  <c r="U71" i="12"/>
  <c r="U187" i="12"/>
  <c r="V71" i="12"/>
  <c r="V187" i="12"/>
  <c r="W71" i="12"/>
  <c r="W187" i="12"/>
  <c r="X71" i="12"/>
  <c r="X187" i="12"/>
  <c r="Y71" i="12"/>
  <c r="Y187" i="12"/>
  <c r="Z71" i="12"/>
  <c r="Z187" i="12"/>
  <c r="AA71" i="12"/>
  <c r="AA187" i="12"/>
  <c r="AB71" i="12"/>
  <c r="AB187" i="12"/>
  <c r="AC71" i="12"/>
  <c r="AC187" i="12"/>
  <c r="AD71" i="12"/>
  <c r="AD187" i="12"/>
  <c r="AE71" i="12"/>
  <c r="AE187" i="12"/>
  <c r="AF71" i="12"/>
  <c r="AF187" i="12"/>
  <c r="AG71" i="12"/>
  <c r="AG187" i="12"/>
  <c r="AH71" i="12"/>
  <c r="AH187" i="12"/>
  <c r="G72" i="12"/>
  <c r="G188" i="12"/>
  <c r="H72" i="12"/>
  <c r="H188" i="12"/>
  <c r="I72" i="12"/>
  <c r="I188" i="12"/>
  <c r="J72" i="12"/>
  <c r="J188" i="12"/>
  <c r="K72" i="12"/>
  <c r="K188" i="12"/>
  <c r="L72" i="12"/>
  <c r="L188" i="12"/>
  <c r="M72" i="12"/>
  <c r="M188" i="12"/>
  <c r="N72" i="12"/>
  <c r="N188" i="12"/>
  <c r="O72" i="12"/>
  <c r="O188" i="12"/>
  <c r="P72" i="12"/>
  <c r="P188" i="12"/>
  <c r="Q72" i="12"/>
  <c r="Q188" i="12"/>
  <c r="R72" i="12"/>
  <c r="R188" i="12"/>
  <c r="S72" i="12"/>
  <c r="S188" i="12"/>
  <c r="T72" i="12"/>
  <c r="T188" i="12"/>
  <c r="U72" i="12"/>
  <c r="U188" i="12"/>
  <c r="V72" i="12"/>
  <c r="V188" i="12"/>
  <c r="W72" i="12"/>
  <c r="W188" i="12"/>
  <c r="X72" i="12"/>
  <c r="X188" i="12"/>
  <c r="Y72" i="12"/>
  <c r="Y188" i="12"/>
  <c r="Z72" i="12"/>
  <c r="Z188" i="12"/>
  <c r="AA72" i="12"/>
  <c r="AA188" i="12"/>
  <c r="AB72" i="12"/>
  <c r="AB188" i="12"/>
  <c r="AC72" i="12"/>
  <c r="AC188" i="12"/>
  <c r="AD72" i="12"/>
  <c r="AD188" i="12"/>
  <c r="AE72" i="12"/>
  <c r="AE188" i="12"/>
  <c r="AF72" i="12"/>
  <c r="AF188" i="12"/>
  <c r="AG72" i="12"/>
  <c r="AG188" i="12"/>
  <c r="AH72" i="12"/>
  <c r="AH188" i="12"/>
  <c r="G73" i="12"/>
  <c r="H73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AB73" i="12"/>
  <c r="AC73" i="12"/>
  <c r="AD73" i="12"/>
  <c r="AE73" i="12"/>
  <c r="AF73" i="12"/>
  <c r="AG73" i="12"/>
  <c r="AH73" i="12"/>
  <c r="G74" i="12"/>
  <c r="G190" i="12"/>
  <c r="H74" i="12"/>
  <c r="H190" i="12"/>
  <c r="I74" i="12"/>
  <c r="I190" i="12"/>
  <c r="J74" i="12"/>
  <c r="J190" i="12"/>
  <c r="K74" i="12"/>
  <c r="K190" i="12"/>
  <c r="L74" i="12"/>
  <c r="L190" i="12"/>
  <c r="M74" i="12"/>
  <c r="M190" i="12"/>
  <c r="N74" i="12"/>
  <c r="N190" i="12"/>
  <c r="O74" i="12"/>
  <c r="O190" i="12"/>
  <c r="P74" i="12"/>
  <c r="P190" i="12"/>
  <c r="Q74" i="12"/>
  <c r="Q190" i="12"/>
  <c r="R74" i="12"/>
  <c r="R190" i="12"/>
  <c r="S74" i="12"/>
  <c r="S190" i="12"/>
  <c r="T74" i="12"/>
  <c r="T190" i="12"/>
  <c r="U74" i="12"/>
  <c r="U190" i="12"/>
  <c r="V74" i="12"/>
  <c r="V190" i="12"/>
  <c r="W74" i="12"/>
  <c r="W190" i="12"/>
  <c r="X74" i="12"/>
  <c r="X190" i="12"/>
  <c r="Y74" i="12"/>
  <c r="Y190" i="12"/>
  <c r="Z74" i="12"/>
  <c r="Z190" i="12"/>
  <c r="AA74" i="12"/>
  <c r="AA190" i="12"/>
  <c r="AB74" i="12"/>
  <c r="AB190" i="12"/>
  <c r="AC74" i="12"/>
  <c r="AC190" i="12"/>
  <c r="AD74" i="12"/>
  <c r="AD190" i="12"/>
  <c r="AE74" i="12"/>
  <c r="AE190" i="12"/>
  <c r="AF74" i="12"/>
  <c r="AF190" i="12"/>
  <c r="AG74" i="12"/>
  <c r="AG190" i="12"/>
  <c r="AH74" i="12"/>
  <c r="AH190" i="12"/>
  <c r="G75" i="12"/>
  <c r="G191" i="12"/>
  <c r="H75" i="12"/>
  <c r="H191" i="12"/>
  <c r="I75" i="12"/>
  <c r="I191" i="12"/>
  <c r="J75" i="12"/>
  <c r="J191" i="12"/>
  <c r="K75" i="12"/>
  <c r="K191" i="12"/>
  <c r="L75" i="12"/>
  <c r="L191" i="12"/>
  <c r="M75" i="12"/>
  <c r="M191" i="12"/>
  <c r="N75" i="12"/>
  <c r="N191" i="12"/>
  <c r="O75" i="12"/>
  <c r="O191" i="12"/>
  <c r="P75" i="12"/>
  <c r="P191" i="12"/>
  <c r="Q75" i="12"/>
  <c r="Q191" i="12"/>
  <c r="R75" i="12"/>
  <c r="R191" i="12"/>
  <c r="S75" i="12"/>
  <c r="S191" i="12"/>
  <c r="T75" i="12"/>
  <c r="T191" i="12"/>
  <c r="U75" i="12"/>
  <c r="U191" i="12"/>
  <c r="V75" i="12"/>
  <c r="V191" i="12"/>
  <c r="W75" i="12"/>
  <c r="W191" i="12"/>
  <c r="X75" i="12"/>
  <c r="X191" i="12"/>
  <c r="Y75" i="12"/>
  <c r="Y191" i="12"/>
  <c r="Z75" i="12"/>
  <c r="Z191" i="12"/>
  <c r="AA75" i="12"/>
  <c r="AA191" i="12"/>
  <c r="AB75" i="12"/>
  <c r="AB191" i="12"/>
  <c r="AC75" i="12"/>
  <c r="AC191" i="12"/>
  <c r="AD75" i="12"/>
  <c r="AD191" i="12"/>
  <c r="AE75" i="12"/>
  <c r="AE191" i="12"/>
  <c r="AF75" i="12"/>
  <c r="AF191" i="12"/>
  <c r="AG75" i="12"/>
  <c r="AG191" i="12"/>
  <c r="AH75" i="12"/>
  <c r="AH191" i="12"/>
  <c r="G76" i="12"/>
  <c r="H76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AB76" i="12"/>
  <c r="AC76" i="12"/>
  <c r="AD76" i="12"/>
  <c r="AE76" i="12"/>
  <c r="AF76" i="12"/>
  <c r="AG76" i="12"/>
  <c r="AH76" i="12"/>
  <c r="G77" i="12"/>
  <c r="G193" i="12"/>
  <c r="H77" i="12"/>
  <c r="H193" i="12"/>
  <c r="I77" i="12"/>
  <c r="I193" i="12"/>
  <c r="J77" i="12"/>
  <c r="J193" i="12"/>
  <c r="K77" i="12"/>
  <c r="K193" i="12"/>
  <c r="L77" i="12"/>
  <c r="L193" i="12"/>
  <c r="M77" i="12"/>
  <c r="M193" i="12"/>
  <c r="N77" i="12"/>
  <c r="N193" i="12"/>
  <c r="O77" i="12"/>
  <c r="O193" i="12"/>
  <c r="P77" i="12"/>
  <c r="P193" i="12"/>
  <c r="Q77" i="12"/>
  <c r="Q193" i="12"/>
  <c r="R77" i="12"/>
  <c r="R193" i="12"/>
  <c r="S77" i="12"/>
  <c r="S193" i="12"/>
  <c r="T77" i="12"/>
  <c r="T193" i="12"/>
  <c r="U77" i="12"/>
  <c r="U193" i="12"/>
  <c r="V77" i="12"/>
  <c r="V193" i="12"/>
  <c r="W77" i="12"/>
  <c r="W193" i="12"/>
  <c r="X77" i="12"/>
  <c r="X193" i="12"/>
  <c r="Y77" i="12"/>
  <c r="Y193" i="12"/>
  <c r="Z77" i="12"/>
  <c r="Z193" i="12"/>
  <c r="AA77" i="12"/>
  <c r="AA193" i="12"/>
  <c r="AB77" i="12"/>
  <c r="AB193" i="12"/>
  <c r="AC77" i="12"/>
  <c r="AC193" i="12"/>
  <c r="AD77" i="12"/>
  <c r="AD193" i="12"/>
  <c r="AE77" i="12"/>
  <c r="AE193" i="12"/>
  <c r="AF77" i="12"/>
  <c r="AF193" i="12"/>
  <c r="AG77" i="12"/>
  <c r="AG193" i="12"/>
  <c r="AH77" i="12"/>
  <c r="AH193" i="12"/>
  <c r="F64" i="12"/>
  <c r="F65" i="12"/>
  <c r="F181" i="12"/>
  <c r="F66" i="12"/>
  <c r="F182" i="12"/>
  <c r="F67" i="12"/>
  <c r="F68" i="12"/>
  <c r="F184" i="12"/>
  <c r="F69" i="12"/>
  <c r="F185" i="12"/>
  <c r="F70" i="12"/>
  <c r="F71" i="12"/>
  <c r="F187" i="12"/>
  <c r="F72" i="12"/>
  <c r="F188" i="12"/>
  <c r="F73" i="12"/>
  <c r="F74" i="12"/>
  <c r="F190" i="12"/>
  <c r="F75" i="12"/>
  <c r="F191" i="12"/>
  <c r="F76" i="12"/>
  <c r="F77" i="12"/>
  <c r="F193" i="12"/>
  <c r="F63" i="12"/>
  <c r="F179" i="12"/>
  <c r="G43" i="12"/>
  <c r="G164" i="12"/>
  <c r="H43" i="12"/>
  <c r="H164" i="12"/>
  <c r="I43" i="12"/>
  <c r="I164" i="12"/>
  <c r="J43" i="12"/>
  <c r="J164" i="12"/>
  <c r="K43" i="12"/>
  <c r="K164" i="12"/>
  <c r="L43" i="12"/>
  <c r="L164" i="12"/>
  <c r="M43" i="12"/>
  <c r="M164" i="12"/>
  <c r="N43" i="12"/>
  <c r="N164" i="12"/>
  <c r="O43" i="12"/>
  <c r="O164" i="12"/>
  <c r="P43" i="12"/>
  <c r="P164" i="12"/>
  <c r="Q43" i="12"/>
  <c r="Q164" i="12"/>
  <c r="R43" i="12"/>
  <c r="R164" i="12"/>
  <c r="S43" i="12"/>
  <c r="S164" i="12"/>
  <c r="T43" i="12"/>
  <c r="T164" i="12"/>
  <c r="U43" i="12"/>
  <c r="U164" i="12"/>
  <c r="V43" i="12"/>
  <c r="V164" i="12"/>
  <c r="W43" i="12"/>
  <c r="W164" i="12"/>
  <c r="X43" i="12"/>
  <c r="X164" i="12"/>
  <c r="Y43" i="12"/>
  <c r="Y164" i="12"/>
  <c r="Z43" i="12"/>
  <c r="Z164" i="12"/>
  <c r="AA43" i="12"/>
  <c r="AA164" i="12"/>
  <c r="AB43" i="12"/>
  <c r="AB164" i="12"/>
  <c r="AC43" i="12"/>
  <c r="AC164" i="12"/>
  <c r="AD43" i="12"/>
  <c r="AD164" i="12"/>
  <c r="AE43" i="12"/>
  <c r="AE164" i="12"/>
  <c r="AF43" i="12"/>
  <c r="AF164" i="12"/>
  <c r="AG43" i="12"/>
  <c r="AG164" i="12"/>
  <c r="AH43" i="12"/>
  <c r="AH164" i="12"/>
  <c r="G44" i="12"/>
  <c r="H44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AD44" i="12"/>
  <c r="AE44" i="12"/>
  <c r="AF44" i="12"/>
  <c r="AG44" i="12"/>
  <c r="AH44" i="12"/>
  <c r="G45" i="12"/>
  <c r="G166" i="12"/>
  <c r="H45" i="12"/>
  <c r="H166" i="12"/>
  <c r="I45" i="12"/>
  <c r="I166" i="12"/>
  <c r="J45" i="12"/>
  <c r="J166" i="12"/>
  <c r="K45" i="12"/>
  <c r="K166" i="12"/>
  <c r="L45" i="12"/>
  <c r="L166" i="12"/>
  <c r="M45" i="12"/>
  <c r="M166" i="12"/>
  <c r="N45" i="12"/>
  <c r="N166" i="12"/>
  <c r="O45" i="12"/>
  <c r="O166" i="12"/>
  <c r="P45" i="12"/>
  <c r="P166" i="12"/>
  <c r="Q45" i="12"/>
  <c r="Q166" i="12"/>
  <c r="R45" i="12"/>
  <c r="R166" i="12"/>
  <c r="S45" i="12"/>
  <c r="S166" i="12"/>
  <c r="T45" i="12"/>
  <c r="T166" i="12"/>
  <c r="U45" i="12"/>
  <c r="U166" i="12"/>
  <c r="V45" i="12"/>
  <c r="V166" i="12"/>
  <c r="W45" i="12"/>
  <c r="W166" i="12"/>
  <c r="X45" i="12"/>
  <c r="X166" i="12"/>
  <c r="Y45" i="12"/>
  <c r="Y166" i="12"/>
  <c r="Z45" i="12"/>
  <c r="Z166" i="12"/>
  <c r="AA45" i="12"/>
  <c r="AA166" i="12"/>
  <c r="AB45" i="12"/>
  <c r="AB166" i="12"/>
  <c r="AC45" i="12"/>
  <c r="AC166" i="12"/>
  <c r="AD45" i="12"/>
  <c r="AD166" i="12"/>
  <c r="AE45" i="12"/>
  <c r="AE166" i="12"/>
  <c r="AF45" i="12"/>
  <c r="AF166" i="12"/>
  <c r="AG45" i="12"/>
  <c r="AG166" i="12"/>
  <c r="AH45" i="12"/>
  <c r="AH166" i="12"/>
  <c r="G46" i="12"/>
  <c r="G167" i="12"/>
  <c r="H46" i="12"/>
  <c r="H167" i="12"/>
  <c r="I46" i="12"/>
  <c r="I167" i="12"/>
  <c r="J46" i="12"/>
  <c r="J167" i="12"/>
  <c r="K46" i="12"/>
  <c r="K167" i="12"/>
  <c r="L46" i="12"/>
  <c r="L167" i="12"/>
  <c r="M46" i="12"/>
  <c r="M167" i="12"/>
  <c r="N46" i="12"/>
  <c r="N167" i="12"/>
  <c r="O46" i="12"/>
  <c r="O167" i="12"/>
  <c r="P46" i="12"/>
  <c r="P167" i="12"/>
  <c r="Q46" i="12"/>
  <c r="Q167" i="12"/>
  <c r="R46" i="12"/>
  <c r="R167" i="12"/>
  <c r="S46" i="12"/>
  <c r="S167" i="12"/>
  <c r="T46" i="12"/>
  <c r="T167" i="12"/>
  <c r="U46" i="12"/>
  <c r="U167" i="12"/>
  <c r="V46" i="12"/>
  <c r="V167" i="12"/>
  <c r="W46" i="12"/>
  <c r="W167" i="12"/>
  <c r="X46" i="12"/>
  <c r="X167" i="12"/>
  <c r="Y46" i="12"/>
  <c r="Y167" i="12"/>
  <c r="Z46" i="12"/>
  <c r="Z167" i="12"/>
  <c r="AA46" i="12"/>
  <c r="AA167" i="12"/>
  <c r="AB46" i="12"/>
  <c r="AB167" i="12"/>
  <c r="AC46" i="12"/>
  <c r="AC167" i="12"/>
  <c r="AD46" i="12"/>
  <c r="AD167" i="12"/>
  <c r="AE46" i="12"/>
  <c r="AE167" i="12"/>
  <c r="AF46" i="12"/>
  <c r="AF167" i="12"/>
  <c r="AG46" i="12"/>
  <c r="AG167" i="12"/>
  <c r="AH46" i="12"/>
  <c r="AH167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AD47" i="12"/>
  <c r="AE47" i="12"/>
  <c r="AF47" i="12"/>
  <c r="AG47" i="12"/>
  <c r="AH47" i="12"/>
  <c r="G48" i="12"/>
  <c r="G169" i="12"/>
  <c r="H48" i="12"/>
  <c r="H169" i="12"/>
  <c r="I48" i="12"/>
  <c r="I169" i="12"/>
  <c r="J48" i="12"/>
  <c r="J169" i="12"/>
  <c r="K48" i="12"/>
  <c r="K169" i="12"/>
  <c r="L48" i="12"/>
  <c r="L169" i="12"/>
  <c r="M48" i="12"/>
  <c r="M169" i="12"/>
  <c r="N48" i="12"/>
  <c r="N169" i="12"/>
  <c r="O48" i="12"/>
  <c r="O169" i="12"/>
  <c r="P48" i="12"/>
  <c r="P169" i="12"/>
  <c r="Q48" i="12"/>
  <c r="Q169" i="12"/>
  <c r="R48" i="12"/>
  <c r="R169" i="12"/>
  <c r="S48" i="12"/>
  <c r="S169" i="12"/>
  <c r="T48" i="12"/>
  <c r="T169" i="12"/>
  <c r="U48" i="12"/>
  <c r="U169" i="12"/>
  <c r="V48" i="12"/>
  <c r="V169" i="12"/>
  <c r="W48" i="12"/>
  <c r="W169" i="12"/>
  <c r="X48" i="12"/>
  <c r="X169" i="12"/>
  <c r="Y48" i="12"/>
  <c r="Y169" i="12"/>
  <c r="Z48" i="12"/>
  <c r="Z169" i="12"/>
  <c r="AA48" i="12"/>
  <c r="AA169" i="12"/>
  <c r="AB48" i="12"/>
  <c r="AB169" i="12"/>
  <c r="AC48" i="12"/>
  <c r="AC169" i="12"/>
  <c r="AD48" i="12"/>
  <c r="AD169" i="12"/>
  <c r="AE48" i="12"/>
  <c r="AE169" i="12"/>
  <c r="AF48" i="12"/>
  <c r="AF169" i="12"/>
  <c r="AG48" i="12"/>
  <c r="AG169" i="12"/>
  <c r="AH48" i="12"/>
  <c r="AH169" i="12"/>
  <c r="G49" i="12"/>
  <c r="G170" i="12"/>
  <c r="H49" i="12"/>
  <c r="H170" i="12"/>
  <c r="I49" i="12"/>
  <c r="I170" i="12"/>
  <c r="J49" i="12"/>
  <c r="J170" i="12"/>
  <c r="K49" i="12"/>
  <c r="K170" i="12"/>
  <c r="L49" i="12"/>
  <c r="L170" i="12"/>
  <c r="M49" i="12"/>
  <c r="M170" i="12"/>
  <c r="N49" i="12"/>
  <c r="N170" i="12"/>
  <c r="O49" i="12"/>
  <c r="O170" i="12"/>
  <c r="P49" i="12"/>
  <c r="P170" i="12"/>
  <c r="Q49" i="12"/>
  <c r="Q170" i="12"/>
  <c r="R49" i="12"/>
  <c r="R170" i="12"/>
  <c r="S49" i="12"/>
  <c r="S170" i="12"/>
  <c r="T49" i="12"/>
  <c r="T170" i="12"/>
  <c r="U49" i="12"/>
  <c r="U170" i="12"/>
  <c r="V49" i="12"/>
  <c r="V170" i="12"/>
  <c r="W49" i="12"/>
  <c r="W170" i="12"/>
  <c r="X49" i="12"/>
  <c r="X170" i="12"/>
  <c r="Y49" i="12"/>
  <c r="Y170" i="12"/>
  <c r="Z49" i="12"/>
  <c r="Z170" i="12"/>
  <c r="AA49" i="12"/>
  <c r="AA170" i="12"/>
  <c r="AB49" i="12"/>
  <c r="AB170" i="12"/>
  <c r="AC49" i="12"/>
  <c r="AC170" i="12"/>
  <c r="AD49" i="12"/>
  <c r="AD170" i="12"/>
  <c r="AE49" i="12"/>
  <c r="AE170" i="12"/>
  <c r="AF49" i="12"/>
  <c r="AF170" i="12"/>
  <c r="AG49" i="12"/>
  <c r="AG170" i="12"/>
  <c r="AH49" i="12"/>
  <c r="AH170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AD50" i="12"/>
  <c r="AE50" i="12"/>
  <c r="AF50" i="12"/>
  <c r="AG50" i="12"/>
  <c r="AH50" i="12"/>
  <c r="G51" i="12"/>
  <c r="G172" i="12"/>
  <c r="H51" i="12"/>
  <c r="H172" i="12"/>
  <c r="I51" i="12"/>
  <c r="I172" i="12"/>
  <c r="J51" i="12"/>
  <c r="J172" i="12"/>
  <c r="K51" i="12"/>
  <c r="K172" i="12"/>
  <c r="L51" i="12"/>
  <c r="L172" i="12"/>
  <c r="M51" i="12"/>
  <c r="M172" i="12"/>
  <c r="N51" i="12"/>
  <c r="N172" i="12"/>
  <c r="O51" i="12"/>
  <c r="O172" i="12"/>
  <c r="P51" i="12"/>
  <c r="P172" i="12"/>
  <c r="Q51" i="12"/>
  <c r="Q172" i="12"/>
  <c r="R51" i="12"/>
  <c r="R172" i="12"/>
  <c r="S51" i="12"/>
  <c r="S172" i="12"/>
  <c r="T51" i="12"/>
  <c r="T172" i="12"/>
  <c r="U51" i="12"/>
  <c r="U172" i="12"/>
  <c r="V51" i="12"/>
  <c r="V172" i="12"/>
  <c r="W51" i="12"/>
  <c r="W172" i="12"/>
  <c r="X51" i="12"/>
  <c r="X172" i="12"/>
  <c r="Y51" i="12"/>
  <c r="Y172" i="12"/>
  <c r="Z51" i="12"/>
  <c r="Z172" i="12"/>
  <c r="AA51" i="12"/>
  <c r="AA172" i="12"/>
  <c r="AB51" i="12"/>
  <c r="AB172" i="12"/>
  <c r="AC51" i="12"/>
  <c r="AC172" i="12"/>
  <c r="AD51" i="12"/>
  <c r="AD172" i="12"/>
  <c r="AE51" i="12"/>
  <c r="AE172" i="12"/>
  <c r="AF51" i="12"/>
  <c r="AF172" i="12"/>
  <c r="AG51" i="12"/>
  <c r="AG172" i="12"/>
  <c r="AH51" i="12"/>
  <c r="AH172" i="12"/>
  <c r="G52" i="12"/>
  <c r="G173" i="12"/>
  <c r="H52" i="12"/>
  <c r="H173" i="12"/>
  <c r="I52" i="12"/>
  <c r="I173" i="12"/>
  <c r="J52" i="12"/>
  <c r="J173" i="12"/>
  <c r="K52" i="12"/>
  <c r="K173" i="12"/>
  <c r="L52" i="12"/>
  <c r="L173" i="12"/>
  <c r="M52" i="12"/>
  <c r="M173" i="12"/>
  <c r="N52" i="12"/>
  <c r="N173" i="12"/>
  <c r="O52" i="12"/>
  <c r="O173" i="12"/>
  <c r="P52" i="12"/>
  <c r="P173" i="12"/>
  <c r="Q52" i="12"/>
  <c r="Q173" i="12"/>
  <c r="R52" i="12"/>
  <c r="R173" i="12"/>
  <c r="S52" i="12"/>
  <c r="S173" i="12"/>
  <c r="T52" i="12"/>
  <c r="T173" i="12"/>
  <c r="U52" i="12"/>
  <c r="U173" i="12"/>
  <c r="V52" i="12"/>
  <c r="V173" i="12"/>
  <c r="W52" i="12"/>
  <c r="W173" i="12"/>
  <c r="X52" i="12"/>
  <c r="X173" i="12"/>
  <c r="Y52" i="12"/>
  <c r="Y173" i="12"/>
  <c r="Z52" i="12"/>
  <c r="Z173" i="12"/>
  <c r="AA52" i="12"/>
  <c r="AA173" i="12"/>
  <c r="AB52" i="12"/>
  <c r="AB173" i="12"/>
  <c r="AC52" i="12"/>
  <c r="AC173" i="12"/>
  <c r="AD52" i="12"/>
  <c r="AD173" i="12"/>
  <c r="AE52" i="12"/>
  <c r="AE173" i="12"/>
  <c r="AF52" i="12"/>
  <c r="AF173" i="12"/>
  <c r="AG52" i="12"/>
  <c r="AG173" i="12"/>
  <c r="AH52" i="12"/>
  <c r="AH173" i="12"/>
  <c r="G53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AD53" i="12"/>
  <c r="AE53" i="12"/>
  <c r="AF53" i="12"/>
  <c r="AG53" i="12"/>
  <c r="AH53" i="12"/>
  <c r="G54" i="12"/>
  <c r="G175" i="12"/>
  <c r="H54" i="12"/>
  <c r="H175" i="12"/>
  <c r="I54" i="12"/>
  <c r="I175" i="12"/>
  <c r="J54" i="12"/>
  <c r="J175" i="12"/>
  <c r="K54" i="12"/>
  <c r="K175" i="12"/>
  <c r="L54" i="12"/>
  <c r="L175" i="12"/>
  <c r="M54" i="12"/>
  <c r="M175" i="12"/>
  <c r="N54" i="12"/>
  <c r="N175" i="12"/>
  <c r="O54" i="12"/>
  <c r="O175" i="12"/>
  <c r="P54" i="12"/>
  <c r="P175" i="12"/>
  <c r="Q54" i="12"/>
  <c r="Q175" i="12"/>
  <c r="R54" i="12"/>
  <c r="R175" i="12"/>
  <c r="S54" i="12"/>
  <c r="S175" i="12"/>
  <c r="T54" i="12"/>
  <c r="T175" i="12"/>
  <c r="U54" i="12"/>
  <c r="U175" i="12"/>
  <c r="V54" i="12"/>
  <c r="V175" i="12"/>
  <c r="W54" i="12"/>
  <c r="W175" i="12"/>
  <c r="X54" i="12"/>
  <c r="X175" i="12"/>
  <c r="Y54" i="12"/>
  <c r="Y175" i="12"/>
  <c r="Z54" i="12"/>
  <c r="Z175" i="12"/>
  <c r="AA54" i="12"/>
  <c r="AA175" i="12"/>
  <c r="AB54" i="12"/>
  <c r="AB175" i="12"/>
  <c r="AC54" i="12"/>
  <c r="AC175" i="12"/>
  <c r="AD54" i="12"/>
  <c r="AD175" i="12"/>
  <c r="AE54" i="12"/>
  <c r="AE175" i="12"/>
  <c r="AF54" i="12"/>
  <c r="AF175" i="12"/>
  <c r="AG54" i="12"/>
  <c r="AG175" i="12"/>
  <c r="AH54" i="12"/>
  <c r="AH175" i="12"/>
  <c r="G55" i="12"/>
  <c r="G176" i="12"/>
  <c r="H55" i="12"/>
  <c r="H176" i="12"/>
  <c r="I55" i="12"/>
  <c r="I176" i="12"/>
  <c r="J55" i="12"/>
  <c r="J176" i="12"/>
  <c r="K55" i="12"/>
  <c r="K176" i="12"/>
  <c r="L55" i="12"/>
  <c r="L176" i="12"/>
  <c r="M55" i="12"/>
  <c r="M176" i="12"/>
  <c r="N55" i="12"/>
  <c r="N176" i="12"/>
  <c r="O55" i="12"/>
  <c r="O176" i="12"/>
  <c r="P55" i="12"/>
  <c r="P176" i="12"/>
  <c r="Q55" i="12"/>
  <c r="Q176" i="12"/>
  <c r="R55" i="12"/>
  <c r="R176" i="12"/>
  <c r="S55" i="12"/>
  <c r="S176" i="12"/>
  <c r="T55" i="12"/>
  <c r="T176" i="12"/>
  <c r="U55" i="12"/>
  <c r="U176" i="12"/>
  <c r="V55" i="12"/>
  <c r="V176" i="12"/>
  <c r="W55" i="12"/>
  <c r="W176" i="12"/>
  <c r="X55" i="12"/>
  <c r="X176" i="12"/>
  <c r="Y55" i="12"/>
  <c r="Y176" i="12"/>
  <c r="Z55" i="12"/>
  <c r="Z176" i="12"/>
  <c r="AA55" i="12"/>
  <c r="AA176" i="12"/>
  <c r="AB55" i="12"/>
  <c r="AB176" i="12"/>
  <c r="AC55" i="12"/>
  <c r="AC176" i="12"/>
  <c r="AD55" i="12"/>
  <c r="AD176" i="12"/>
  <c r="AE55" i="12"/>
  <c r="AE176" i="12"/>
  <c r="AF55" i="12"/>
  <c r="AF176" i="12"/>
  <c r="AG55" i="12"/>
  <c r="AG176" i="12"/>
  <c r="AH55" i="12"/>
  <c r="AH176" i="12"/>
  <c r="G56" i="12"/>
  <c r="H56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AD56" i="12"/>
  <c r="AE56" i="12"/>
  <c r="AF56" i="12"/>
  <c r="AG56" i="12"/>
  <c r="AH56" i="12"/>
  <c r="H178" i="12"/>
  <c r="J178" i="12"/>
  <c r="K178" i="12"/>
  <c r="L178" i="12"/>
  <c r="J15" i="12"/>
  <c r="J146" i="12"/>
  <c r="F25" i="12"/>
  <c r="F151" i="12"/>
  <c r="F11" i="12"/>
  <c r="F142" i="12"/>
  <c r="F27" i="12"/>
  <c r="AO153" i="6"/>
  <c r="AL153" i="6"/>
  <c r="AL148" i="6"/>
  <c r="AO150" i="6"/>
  <c r="AL150" i="6"/>
  <c r="AO151" i="6"/>
  <c r="AL151" i="6"/>
  <c r="AO152" i="6"/>
  <c r="AL152" i="6"/>
  <c r="AO149" i="6"/>
  <c r="AL149" i="6"/>
  <c r="AH3" i="12"/>
  <c r="AH134" i="12"/>
  <c r="AH5" i="12"/>
  <c r="AH136" i="12"/>
  <c r="AH6" i="12"/>
  <c r="AH137" i="12"/>
  <c r="AH8" i="12"/>
  <c r="AH139" i="12"/>
  <c r="AH9" i="12"/>
  <c r="AH140" i="12"/>
  <c r="AH11" i="12"/>
  <c r="AH142" i="12"/>
  <c r="AH12" i="12"/>
  <c r="AH143" i="12"/>
  <c r="AH14" i="12"/>
  <c r="AH145" i="12"/>
  <c r="AH15" i="12"/>
  <c r="AH146" i="12"/>
  <c r="AH16" i="12"/>
  <c r="AH110" i="12"/>
  <c r="AH23" i="12"/>
  <c r="AH149" i="12"/>
  <c r="AH25" i="12"/>
  <c r="AH151" i="12"/>
  <c r="AH26" i="12"/>
  <c r="AH152" i="12"/>
  <c r="AH28" i="12"/>
  <c r="AH154" i="12"/>
  <c r="AH29" i="12"/>
  <c r="AH155" i="12"/>
  <c r="AH31" i="12"/>
  <c r="AH157" i="12"/>
  <c r="AH32" i="12"/>
  <c r="AH158" i="12"/>
  <c r="AH34" i="12"/>
  <c r="AH160" i="12"/>
  <c r="AH35" i="12"/>
  <c r="AH161" i="12"/>
  <c r="H5" i="12"/>
  <c r="H136" i="12"/>
  <c r="P5" i="12"/>
  <c r="P136" i="12"/>
  <c r="X5" i="12"/>
  <c r="X136" i="12"/>
  <c r="AF5" i="12"/>
  <c r="AF136" i="12"/>
  <c r="K6" i="12"/>
  <c r="K137" i="12"/>
  <c r="S6" i="12"/>
  <c r="S137" i="12"/>
  <c r="AA6" i="12"/>
  <c r="AA137" i="12"/>
  <c r="I8" i="12"/>
  <c r="I139" i="12"/>
  <c r="Q8" i="12"/>
  <c r="Q139" i="12"/>
  <c r="Y8" i="12"/>
  <c r="Y139" i="12"/>
  <c r="AG8" i="12"/>
  <c r="AG139" i="12"/>
  <c r="M9" i="12"/>
  <c r="M140" i="12"/>
  <c r="U9" i="12"/>
  <c r="U140" i="12"/>
  <c r="AC9" i="12"/>
  <c r="AC140" i="12"/>
  <c r="H10" i="12"/>
  <c r="H108" i="12"/>
  <c r="P10" i="12"/>
  <c r="P108" i="12"/>
  <c r="X10" i="12"/>
  <c r="X108" i="12"/>
  <c r="AF10" i="12"/>
  <c r="AF108" i="12"/>
  <c r="K11" i="12"/>
  <c r="K142" i="12"/>
  <c r="S11" i="12"/>
  <c r="S142" i="12"/>
  <c r="T11" i="12"/>
  <c r="T142" i="12"/>
  <c r="AA11" i="12"/>
  <c r="AA142" i="12"/>
  <c r="AB11" i="12"/>
  <c r="AB142" i="12"/>
  <c r="Z13" i="12"/>
  <c r="Z109" i="12"/>
  <c r="Z189" i="12"/>
  <c r="F14" i="12"/>
  <c r="F145" i="12"/>
  <c r="M14" i="12"/>
  <c r="M145" i="12"/>
  <c r="N14" i="12"/>
  <c r="N145" i="12"/>
  <c r="U14" i="12"/>
  <c r="U145" i="12"/>
  <c r="V14" i="12"/>
  <c r="V145" i="12"/>
  <c r="AC14" i="12"/>
  <c r="AC145" i="12"/>
  <c r="AD14" i="12"/>
  <c r="AD145" i="12"/>
  <c r="K3" i="12"/>
  <c r="K134" i="12"/>
  <c r="L3" i="12"/>
  <c r="L134" i="12"/>
  <c r="S3" i="12"/>
  <c r="S134" i="12"/>
  <c r="T3" i="12"/>
  <c r="T134" i="12"/>
  <c r="Z3" i="12"/>
  <c r="Z134" i="12"/>
  <c r="AA3" i="12"/>
  <c r="AA134" i="12"/>
  <c r="AB3" i="12"/>
  <c r="AB134" i="12"/>
  <c r="G3" i="12"/>
  <c r="G134" i="12"/>
  <c r="H3" i="12"/>
  <c r="H134" i="12"/>
  <c r="I3" i="12"/>
  <c r="I134" i="12"/>
  <c r="J3" i="12"/>
  <c r="J134" i="12"/>
  <c r="M3" i="12"/>
  <c r="M134" i="12"/>
  <c r="N3" i="12"/>
  <c r="N134" i="12"/>
  <c r="O3" i="12"/>
  <c r="O134" i="12"/>
  <c r="P3" i="12"/>
  <c r="P134" i="12"/>
  <c r="Q3" i="12"/>
  <c r="Q134" i="12"/>
  <c r="R3" i="12"/>
  <c r="R134" i="12"/>
  <c r="U3" i="12"/>
  <c r="U134" i="12"/>
  <c r="V3" i="12"/>
  <c r="V134" i="12"/>
  <c r="W3" i="12"/>
  <c r="W134" i="12"/>
  <c r="X3" i="12"/>
  <c r="X134" i="12"/>
  <c r="Y3" i="12"/>
  <c r="Y134" i="12"/>
  <c r="AC3" i="12"/>
  <c r="AC134" i="12"/>
  <c r="AD3" i="12"/>
  <c r="AD134" i="12"/>
  <c r="AE3" i="12"/>
  <c r="AE134" i="12"/>
  <c r="AF3" i="12"/>
  <c r="AF134" i="12"/>
  <c r="AG3" i="12"/>
  <c r="AG134" i="12"/>
  <c r="G5" i="12"/>
  <c r="G136" i="12"/>
  <c r="I5" i="12"/>
  <c r="I136" i="12"/>
  <c r="J5" i="12"/>
  <c r="J136" i="12"/>
  <c r="K5" i="12"/>
  <c r="K136" i="12"/>
  <c r="L5" i="12"/>
  <c r="L136" i="12"/>
  <c r="M5" i="12"/>
  <c r="M136" i="12"/>
  <c r="N5" i="12"/>
  <c r="N136" i="12"/>
  <c r="O5" i="12"/>
  <c r="O136" i="12"/>
  <c r="Q5" i="12"/>
  <c r="Q136" i="12"/>
  <c r="R5" i="12"/>
  <c r="R136" i="12"/>
  <c r="S5" i="12"/>
  <c r="S136" i="12"/>
  <c r="T5" i="12"/>
  <c r="T136" i="12"/>
  <c r="U5" i="12"/>
  <c r="U136" i="12"/>
  <c r="V5" i="12"/>
  <c r="V136" i="12"/>
  <c r="W5" i="12"/>
  <c r="W136" i="12"/>
  <c r="Y5" i="12"/>
  <c r="Y136" i="12"/>
  <c r="Z5" i="12"/>
  <c r="Z136" i="12"/>
  <c r="AA5" i="12"/>
  <c r="AA136" i="12"/>
  <c r="AB5" i="12"/>
  <c r="AB136" i="12"/>
  <c r="AC5" i="12"/>
  <c r="AC136" i="12"/>
  <c r="AD5" i="12"/>
  <c r="AD136" i="12"/>
  <c r="AE5" i="12"/>
  <c r="AE136" i="12"/>
  <c r="AG5" i="12"/>
  <c r="AG136" i="12"/>
  <c r="G6" i="12"/>
  <c r="G137" i="12"/>
  <c r="H6" i="12"/>
  <c r="H137" i="12"/>
  <c r="I6" i="12"/>
  <c r="I137" i="12"/>
  <c r="J6" i="12"/>
  <c r="J137" i="12"/>
  <c r="L6" i="12"/>
  <c r="L137" i="12"/>
  <c r="M6" i="12"/>
  <c r="M137" i="12"/>
  <c r="N6" i="12"/>
  <c r="N137" i="12"/>
  <c r="O6" i="12"/>
  <c r="O137" i="12"/>
  <c r="P6" i="12"/>
  <c r="P137" i="12"/>
  <c r="Q6" i="12"/>
  <c r="Q137" i="12"/>
  <c r="R6" i="12"/>
  <c r="R137" i="12"/>
  <c r="T6" i="12"/>
  <c r="T137" i="12"/>
  <c r="U6" i="12"/>
  <c r="U137" i="12"/>
  <c r="V6" i="12"/>
  <c r="V137" i="12"/>
  <c r="W6" i="12"/>
  <c r="W137" i="12"/>
  <c r="X6" i="12"/>
  <c r="X137" i="12"/>
  <c r="Y6" i="12"/>
  <c r="Y137" i="12"/>
  <c r="Z6" i="12"/>
  <c r="Z137" i="12"/>
  <c r="AB6" i="12"/>
  <c r="AB137" i="12"/>
  <c r="AC6" i="12"/>
  <c r="AC137" i="12"/>
  <c r="AD6" i="12"/>
  <c r="AD137" i="12"/>
  <c r="AE6" i="12"/>
  <c r="AE137" i="12"/>
  <c r="AF6" i="12"/>
  <c r="AF137" i="12"/>
  <c r="AG6" i="12"/>
  <c r="AG137" i="12"/>
  <c r="G8" i="12"/>
  <c r="G139" i="12"/>
  <c r="H8" i="12"/>
  <c r="H139" i="12"/>
  <c r="J8" i="12"/>
  <c r="J139" i="12"/>
  <c r="K8" i="12"/>
  <c r="K139" i="12"/>
  <c r="L8" i="12"/>
  <c r="L139" i="12"/>
  <c r="M8" i="12"/>
  <c r="M139" i="12"/>
  <c r="N8" i="12"/>
  <c r="N139" i="12"/>
  <c r="O8" i="12"/>
  <c r="O139" i="12"/>
  <c r="P8" i="12"/>
  <c r="P139" i="12"/>
  <c r="R8" i="12"/>
  <c r="R139" i="12"/>
  <c r="S8" i="12"/>
  <c r="S139" i="12"/>
  <c r="T8" i="12"/>
  <c r="T139" i="12"/>
  <c r="U8" i="12"/>
  <c r="U139" i="12"/>
  <c r="V8" i="12"/>
  <c r="V139" i="12"/>
  <c r="W8" i="12"/>
  <c r="W139" i="12"/>
  <c r="X8" i="12"/>
  <c r="X139" i="12"/>
  <c r="Z8" i="12"/>
  <c r="Z139" i="12"/>
  <c r="AA8" i="12"/>
  <c r="AA139" i="12"/>
  <c r="AB8" i="12"/>
  <c r="AB139" i="12"/>
  <c r="AC8" i="12"/>
  <c r="AC139" i="12"/>
  <c r="AD8" i="12"/>
  <c r="AD139" i="12"/>
  <c r="AE8" i="12"/>
  <c r="AE139" i="12"/>
  <c r="AF8" i="12"/>
  <c r="AF139" i="12"/>
  <c r="G9" i="12"/>
  <c r="G140" i="12"/>
  <c r="H9" i="12"/>
  <c r="H140" i="12"/>
  <c r="I9" i="12"/>
  <c r="I140" i="12"/>
  <c r="J9" i="12"/>
  <c r="J140" i="12"/>
  <c r="K9" i="12"/>
  <c r="K140" i="12"/>
  <c r="L9" i="12"/>
  <c r="L140" i="12"/>
  <c r="N9" i="12"/>
  <c r="N140" i="12"/>
  <c r="O9" i="12"/>
  <c r="O140" i="12"/>
  <c r="P9" i="12"/>
  <c r="P140" i="12"/>
  <c r="Q9" i="12"/>
  <c r="Q140" i="12"/>
  <c r="R9" i="12"/>
  <c r="R140" i="12"/>
  <c r="S9" i="12"/>
  <c r="S140" i="12"/>
  <c r="T9" i="12"/>
  <c r="T140" i="12"/>
  <c r="V9" i="12"/>
  <c r="V140" i="12"/>
  <c r="W9" i="12"/>
  <c r="W140" i="12"/>
  <c r="X9" i="12"/>
  <c r="X140" i="12"/>
  <c r="Y9" i="12"/>
  <c r="Y140" i="12"/>
  <c r="Z9" i="12"/>
  <c r="Z140" i="12"/>
  <c r="AA9" i="12"/>
  <c r="AA140" i="12"/>
  <c r="AB9" i="12"/>
  <c r="AB140" i="12"/>
  <c r="AD9" i="12"/>
  <c r="AD140" i="12"/>
  <c r="AE9" i="12"/>
  <c r="AE140" i="12"/>
  <c r="AF9" i="12"/>
  <c r="AF140" i="12"/>
  <c r="AG9" i="12"/>
  <c r="AG140" i="12"/>
  <c r="G11" i="12"/>
  <c r="G142" i="12"/>
  <c r="H11" i="12"/>
  <c r="H142" i="12"/>
  <c r="I11" i="12"/>
  <c r="I142" i="12"/>
  <c r="J11" i="12"/>
  <c r="J142" i="12"/>
  <c r="L11" i="12"/>
  <c r="L142" i="12"/>
  <c r="M11" i="12"/>
  <c r="M142" i="12"/>
  <c r="N11" i="12"/>
  <c r="N142" i="12"/>
  <c r="O11" i="12"/>
  <c r="O142" i="12"/>
  <c r="P11" i="12"/>
  <c r="P142" i="12"/>
  <c r="Q11" i="12"/>
  <c r="Q142" i="12"/>
  <c r="R11" i="12"/>
  <c r="R142" i="12"/>
  <c r="U11" i="12"/>
  <c r="U142" i="12"/>
  <c r="V11" i="12"/>
  <c r="V142" i="12"/>
  <c r="W11" i="12"/>
  <c r="W142" i="12"/>
  <c r="X11" i="12"/>
  <c r="X142" i="12"/>
  <c r="Y11" i="12"/>
  <c r="Y142" i="12"/>
  <c r="Z11" i="12"/>
  <c r="Z142" i="12"/>
  <c r="AC11" i="12"/>
  <c r="AC142" i="12"/>
  <c r="AD11" i="12"/>
  <c r="AD142" i="12"/>
  <c r="AE11" i="12"/>
  <c r="AE142" i="12"/>
  <c r="AF11" i="12"/>
  <c r="AF142" i="12"/>
  <c r="AG11" i="12"/>
  <c r="AG142" i="12"/>
  <c r="G12" i="12"/>
  <c r="G143" i="12"/>
  <c r="H12" i="12"/>
  <c r="H143" i="12"/>
  <c r="I12" i="12"/>
  <c r="I143" i="12"/>
  <c r="J12" i="12"/>
  <c r="J143" i="12"/>
  <c r="K12" i="12"/>
  <c r="K143" i="12"/>
  <c r="L12" i="12"/>
  <c r="L143" i="12"/>
  <c r="M12" i="12"/>
  <c r="M143" i="12"/>
  <c r="N12" i="12"/>
  <c r="N143" i="12"/>
  <c r="O12" i="12"/>
  <c r="O143" i="12"/>
  <c r="P12" i="12"/>
  <c r="P143" i="12"/>
  <c r="Q12" i="12"/>
  <c r="Q143" i="12"/>
  <c r="R12" i="12"/>
  <c r="R143" i="12"/>
  <c r="S12" i="12"/>
  <c r="S143" i="12"/>
  <c r="T12" i="12"/>
  <c r="T143" i="12"/>
  <c r="U12" i="12"/>
  <c r="U143" i="12"/>
  <c r="V12" i="12"/>
  <c r="V143" i="12"/>
  <c r="W12" i="12"/>
  <c r="W143" i="12"/>
  <c r="X12" i="12"/>
  <c r="X143" i="12"/>
  <c r="Y12" i="12"/>
  <c r="Y143" i="12"/>
  <c r="Z12" i="12"/>
  <c r="Z143" i="12"/>
  <c r="AA12" i="12"/>
  <c r="AA143" i="12"/>
  <c r="AB12" i="12"/>
  <c r="AB143" i="12"/>
  <c r="AC12" i="12"/>
  <c r="AC143" i="12"/>
  <c r="AD12" i="12"/>
  <c r="AD143" i="12"/>
  <c r="AE12" i="12"/>
  <c r="AE143" i="12"/>
  <c r="AF12" i="12"/>
  <c r="AF143" i="12"/>
  <c r="AG12" i="12"/>
  <c r="AG143" i="12"/>
  <c r="G14" i="12"/>
  <c r="G145" i="12"/>
  <c r="H14" i="12"/>
  <c r="H145" i="12"/>
  <c r="I14" i="12"/>
  <c r="I145" i="12"/>
  <c r="J14" i="12"/>
  <c r="J145" i="12"/>
  <c r="K14" i="12"/>
  <c r="K145" i="12"/>
  <c r="L14" i="12"/>
  <c r="L145" i="12"/>
  <c r="O14" i="12"/>
  <c r="O145" i="12"/>
  <c r="P14" i="12"/>
  <c r="P145" i="12"/>
  <c r="Q14" i="12"/>
  <c r="Q145" i="12"/>
  <c r="R14" i="12"/>
  <c r="R145" i="12"/>
  <c r="S14" i="12"/>
  <c r="S145" i="12"/>
  <c r="T14" i="12"/>
  <c r="T145" i="12"/>
  <c r="W14" i="12"/>
  <c r="W145" i="12"/>
  <c r="X14" i="12"/>
  <c r="X145" i="12"/>
  <c r="Y14" i="12"/>
  <c r="Y145" i="12"/>
  <c r="Z14" i="12"/>
  <c r="Z145" i="12"/>
  <c r="AA14" i="12"/>
  <c r="AA145" i="12"/>
  <c r="AB14" i="12"/>
  <c r="AB145" i="12"/>
  <c r="AE14" i="12"/>
  <c r="AE145" i="12"/>
  <c r="AF14" i="12"/>
  <c r="AF145" i="12"/>
  <c r="AG14" i="12"/>
  <c r="AG145" i="12"/>
  <c r="G15" i="12"/>
  <c r="G146" i="12"/>
  <c r="H15" i="12"/>
  <c r="H146" i="12"/>
  <c r="I15" i="12"/>
  <c r="I146" i="12"/>
  <c r="K15" i="12"/>
  <c r="K146" i="12"/>
  <c r="L15" i="12"/>
  <c r="L146" i="12"/>
  <c r="M15" i="12"/>
  <c r="M146" i="12"/>
  <c r="N15" i="12"/>
  <c r="N146" i="12"/>
  <c r="O15" i="12"/>
  <c r="O146" i="12"/>
  <c r="P15" i="12"/>
  <c r="P146" i="12"/>
  <c r="Q15" i="12"/>
  <c r="Q146" i="12"/>
  <c r="R15" i="12"/>
  <c r="R146" i="12"/>
  <c r="S15" i="12"/>
  <c r="S146" i="12"/>
  <c r="T15" i="12"/>
  <c r="T146" i="12"/>
  <c r="U15" i="12"/>
  <c r="U146" i="12"/>
  <c r="V15" i="12"/>
  <c r="V146" i="12"/>
  <c r="W15" i="12"/>
  <c r="W146" i="12"/>
  <c r="X15" i="12"/>
  <c r="X146" i="12"/>
  <c r="Y15" i="12"/>
  <c r="Y146" i="12"/>
  <c r="Z15" i="12"/>
  <c r="Z146" i="12"/>
  <c r="AA15" i="12"/>
  <c r="AA146" i="12"/>
  <c r="AB15" i="12"/>
  <c r="AB146" i="12"/>
  <c r="AC15" i="12"/>
  <c r="AC146" i="12"/>
  <c r="AD15" i="12"/>
  <c r="AD146" i="12"/>
  <c r="AE15" i="12"/>
  <c r="AE146" i="12"/>
  <c r="AF15" i="12"/>
  <c r="AF146" i="12"/>
  <c r="AG15" i="12"/>
  <c r="AG146" i="12"/>
  <c r="G23" i="12"/>
  <c r="G149" i="12"/>
  <c r="H23" i="12"/>
  <c r="H149" i="12"/>
  <c r="I23" i="12"/>
  <c r="I149" i="12"/>
  <c r="J23" i="12"/>
  <c r="J149" i="12"/>
  <c r="K23" i="12"/>
  <c r="K149" i="12"/>
  <c r="L23" i="12"/>
  <c r="L149" i="12"/>
  <c r="M23" i="12"/>
  <c r="M149" i="12"/>
  <c r="N23" i="12"/>
  <c r="N149" i="12"/>
  <c r="O23" i="12"/>
  <c r="O149" i="12"/>
  <c r="P23" i="12"/>
  <c r="P149" i="12"/>
  <c r="Q23" i="12"/>
  <c r="Q149" i="12"/>
  <c r="R23" i="12"/>
  <c r="R149" i="12"/>
  <c r="S23" i="12"/>
  <c r="S149" i="12"/>
  <c r="T23" i="12"/>
  <c r="T149" i="12"/>
  <c r="U23" i="12"/>
  <c r="U149" i="12"/>
  <c r="V23" i="12"/>
  <c r="V149" i="12"/>
  <c r="W23" i="12"/>
  <c r="W149" i="12"/>
  <c r="X23" i="12"/>
  <c r="X149" i="12"/>
  <c r="Y23" i="12"/>
  <c r="Y149" i="12"/>
  <c r="Z23" i="12"/>
  <c r="Z149" i="12"/>
  <c r="AA23" i="12"/>
  <c r="AA149" i="12"/>
  <c r="AB23" i="12"/>
  <c r="AB149" i="12"/>
  <c r="AC23" i="12"/>
  <c r="AC149" i="12"/>
  <c r="AD23" i="12"/>
  <c r="AD149" i="12"/>
  <c r="AE23" i="12"/>
  <c r="AE149" i="12"/>
  <c r="AF23" i="12"/>
  <c r="AF149" i="12"/>
  <c r="AG23" i="12"/>
  <c r="AG149" i="12"/>
  <c r="G25" i="12"/>
  <c r="G151" i="12"/>
  <c r="H25" i="12"/>
  <c r="H151" i="12"/>
  <c r="I25" i="12"/>
  <c r="I151" i="12"/>
  <c r="J25" i="12"/>
  <c r="J151" i="12"/>
  <c r="K25" i="12"/>
  <c r="K151" i="12"/>
  <c r="L25" i="12"/>
  <c r="L151" i="12"/>
  <c r="M25" i="12"/>
  <c r="M151" i="12"/>
  <c r="N25" i="12"/>
  <c r="N151" i="12"/>
  <c r="O25" i="12"/>
  <c r="O151" i="12"/>
  <c r="P25" i="12"/>
  <c r="P151" i="12"/>
  <c r="Q25" i="12"/>
  <c r="Q151" i="12"/>
  <c r="R25" i="12"/>
  <c r="R151" i="12"/>
  <c r="S25" i="12"/>
  <c r="S151" i="12"/>
  <c r="T25" i="12"/>
  <c r="T151" i="12"/>
  <c r="U25" i="12"/>
  <c r="U151" i="12"/>
  <c r="V25" i="12"/>
  <c r="V151" i="12"/>
  <c r="W25" i="12"/>
  <c r="W151" i="12"/>
  <c r="X25" i="12"/>
  <c r="X151" i="12"/>
  <c r="Y25" i="12"/>
  <c r="Y151" i="12"/>
  <c r="Z25" i="12"/>
  <c r="Z151" i="12"/>
  <c r="AA25" i="12"/>
  <c r="AA151" i="12"/>
  <c r="AB25" i="12"/>
  <c r="AB151" i="12"/>
  <c r="AC25" i="12"/>
  <c r="AC151" i="12"/>
  <c r="AD25" i="12"/>
  <c r="AD151" i="12"/>
  <c r="AE25" i="12"/>
  <c r="AE151" i="12"/>
  <c r="AF25" i="12"/>
  <c r="AF151" i="12"/>
  <c r="AG25" i="12"/>
  <c r="AG151" i="12"/>
  <c r="G26" i="12"/>
  <c r="G152" i="12"/>
  <c r="H26" i="12"/>
  <c r="H152" i="12"/>
  <c r="I26" i="12"/>
  <c r="I152" i="12"/>
  <c r="J26" i="12"/>
  <c r="J152" i="12"/>
  <c r="K26" i="12"/>
  <c r="K152" i="12"/>
  <c r="L26" i="12"/>
  <c r="L152" i="12"/>
  <c r="M26" i="12"/>
  <c r="M152" i="12"/>
  <c r="N26" i="12"/>
  <c r="N152" i="12"/>
  <c r="O26" i="12"/>
  <c r="O152" i="12"/>
  <c r="P26" i="12"/>
  <c r="P152" i="12"/>
  <c r="Q26" i="12"/>
  <c r="Q152" i="12"/>
  <c r="R26" i="12"/>
  <c r="R152" i="12"/>
  <c r="S26" i="12"/>
  <c r="S152" i="12"/>
  <c r="T26" i="12"/>
  <c r="T152" i="12"/>
  <c r="U26" i="12"/>
  <c r="U152" i="12"/>
  <c r="V26" i="12"/>
  <c r="V152" i="12"/>
  <c r="W26" i="12"/>
  <c r="W152" i="12"/>
  <c r="X26" i="12"/>
  <c r="X152" i="12"/>
  <c r="Y26" i="12"/>
  <c r="Y152" i="12"/>
  <c r="Z26" i="12"/>
  <c r="Z152" i="12"/>
  <c r="AA26" i="12"/>
  <c r="AA152" i="12"/>
  <c r="AB26" i="12"/>
  <c r="AB152" i="12"/>
  <c r="AC26" i="12"/>
  <c r="AC152" i="12"/>
  <c r="AD26" i="12"/>
  <c r="AD152" i="12"/>
  <c r="AE26" i="12"/>
  <c r="AE152" i="12"/>
  <c r="AF26" i="12"/>
  <c r="AF152" i="12"/>
  <c r="AG26" i="12"/>
  <c r="AG152" i="12"/>
  <c r="G28" i="12"/>
  <c r="G154" i="12"/>
  <c r="H28" i="12"/>
  <c r="H154" i="12"/>
  <c r="I28" i="12"/>
  <c r="I154" i="12"/>
  <c r="J28" i="12"/>
  <c r="J154" i="12"/>
  <c r="K28" i="12"/>
  <c r="K154" i="12"/>
  <c r="L28" i="12"/>
  <c r="L154" i="12"/>
  <c r="M28" i="12"/>
  <c r="M154" i="12"/>
  <c r="N28" i="12"/>
  <c r="N154" i="12"/>
  <c r="O28" i="12"/>
  <c r="O154" i="12"/>
  <c r="P28" i="12"/>
  <c r="P154" i="12"/>
  <c r="Q28" i="12"/>
  <c r="Q154" i="12"/>
  <c r="R28" i="12"/>
  <c r="R154" i="12"/>
  <c r="S28" i="12"/>
  <c r="S154" i="12"/>
  <c r="T28" i="12"/>
  <c r="T154" i="12"/>
  <c r="U28" i="12"/>
  <c r="U154" i="12"/>
  <c r="V28" i="12"/>
  <c r="V154" i="12"/>
  <c r="W28" i="12"/>
  <c r="W154" i="12"/>
  <c r="X28" i="12"/>
  <c r="X154" i="12"/>
  <c r="Y28" i="12"/>
  <c r="Y154" i="12"/>
  <c r="Z28" i="12"/>
  <c r="Z154" i="12"/>
  <c r="AA28" i="12"/>
  <c r="AA154" i="12"/>
  <c r="AB28" i="12"/>
  <c r="AB154" i="12"/>
  <c r="AC28" i="12"/>
  <c r="AC154" i="12"/>
  <c r="AD28" i="12"/>
  <c r="AD154" i="12"/>
  <c r="AE28" i="12"/>
  <c r="AE154" i="12"/>
  <c r="AF28" i="12"/>
  <c r="AF154" i="12"/>
  <c r="AG28" i="12"/>
  <c r="AG154" i="12"/>
  <c r="G29" i="12"/>
  <c r="G155" i="12"/>
  <c r="H29" i="12"/>
  <c r="H155" i="12"/>
  <c r="I29" i="12"/>
  <c r="I155" i="12"/>
  <c r="J29" i="12"/>
  <c r="J155" i="12"/>
  <c r="K29" i="12"/>
  <c r="K155" i="12"/>
  <c r="L29" i="12"/>
  <c r="L155" i="12"/>
  <c r="M29" i="12"/>
  <c r="M155" i="12"/>
  <c r="N29" i="12"/>
  <c r="N155" i="12"/>
  <c r="O29" i="12"/>
  <c r="O155" i="12"/>
  <c r="P29" i="12"/>
  <c r="P155" i="12"/>
  <c r="Q29" i="12"/>
  <c r="Q155" i="12"/>
  <c r="R29" i="12"/>
  <c r="R155" i="12"/>
  <c r="S29" i="12"/>
  <c r="S155" i="12"/>
  <c r="T29" i="12"/>
  <c r="T155" i="12"/>
  <c r="U29" i="12"/>
  <c r="U155" i="12"/>
  <c r="V29" i="12"/>
  <c r="V155" i="12"/>
  <c r="W29" i="12"/>
  <c r="W155" i="12"/>
  <c r="X29" i="12"/>
  <c r="X155" i="12"/>
  <c r="Y29" i="12"/>
  <c r="Y155" i="12"/>
  <c r="Z29" i="12"/>
  <c r="Z155" i="12"/>
  <c r="AA29" i="12"/>
  <c r="AA155" i="12"/>
  <c r="AB29" i="12"/>
  <c r="AB155" i="12"/>
  <c r="AC29" i="12"/>
  <c r="AC155" i="12"/>
  <c r="AD29" i="12"/>
  <c r="AD155" i="12"/>
  <c r="AE29" i="12"/>
  <c r="AE155" i="12"/>
  <c r="AF29" i="12"/>
  <c r="AF155" i="12"/>
  <c r="AG29" i="12"/>
  <c r="AG155" i="12"/>
  <c r="G31" i="12"/>
  <c r="G157" i="12"/>
  <c r="H31" i="12"/>
  <c r="H157" i="12"/>
  <c r="I31" i="12"/>
  <c r="I157" i="12"/>
  <c r="J31" i="12"/>
  <c r="J157" i="12"/>
  <c r="K31" i="12"/>
  <c r="K157" i="12"/>
  <c r="L31" i="12"/>
  <c r="L157" i="12"/>
  <c r="M31" i="12"/>
  <c r="M157" i="12"/>
  <c r="N31" i="12"/>
  <c r="N157" i="12"/>
  <c r="O31" i="12"/>
  <c r="O157" i="12"/>
  <c r="P31" i="12"/>
  <c r="P157" i="12"/>
  <c r="Q31" i="12"/>
  <c r="Q157" i="12"/>
  <c r="R31" i="12"/>
  <c r="R157" i="12"/>
  <c r="S31" i="12"/>
  <c r="S157" i="12"/>
  <c r="T31" i="12"/>
  <c r="T157" i="12"/>
  <c r="U31" i="12"/>
  <c r="U157" i="12"/>
  <c r="V31" i="12"/>
  <c r="V157" i="12"/>
  <c r="W31" i="12"/>
  <c r="W157" i="12"/>
  <c r="X31" i="12"/>
  <c r="X157" i="12"/>
  <c r="Y31" i="12"/>
  <c r="Y157" i="12"/>
  <c r="Z31" i="12"/>
  <c r="Z157" i="12"/>
  <c r="AA31" i="12"/>
  <c r="AA157" i="12"/>
  <c r="AB31" i="12"/>
  <c r="AB157" i="12"/>
  <c r="AC31" i="12"/>
  <c r="AC157" i="12"/>
  <c r="AD31" i="12"/>
  <c r="AD157" i="12"/>
  <c r="AE31" i="12"/>
  <c r="AE157" i="12"/>
  <c r="AF31" i="12"/>
  <c r="AF157" i="12"/>
  <c r="AG31" i="12"/>
  <c r="AG157" i="12"/>
  <c r="G32" i="12"/>
  <c r="G158" i="12"/>
  <c r="H32" i="12"/>
  <c r="H158" i="12"/>
  <c r="I32" i="12"/>
  <c r="I158" i="12"/>
  <c r="J32" i="12"/>
  <c r="J158" i="12"/>
  <c r="K32" i="12"/>
  <c r="K158" i="12"/>
  <c r="L32" i="12"/>
  <c r="L158" i="12"/>
  <c r="M32" i="12"/>
  <c r="M158" i="12"/>
  <c r="N32" i="12"/>
  <c r="N158" i="12"/>
  <c r="O32" i="12"/>
  <c r="O158" i="12"/>
  <c r="P32" i="12"/>
  <c r="P158" i="12"/>
  <c r="Q32" i="12"/>
  <c r="Q158" i="12"/>
  <c r="R32" i="12"/>
  <c r="R158" i="12"/>
  <c r="S32" i="12"/>
  <c r="S158" i="12"/>
  <c r="T32" i="12"/>
  <c r="T158" i="12"/>
  <c r="U32" i="12"/>
  <c r="U158" i="12"/>
  <c r="V32" i="12"/>
  <c r="V158" i="12"/>
  <c r="W32" i="12"/>
  <c r="W158" i="12"/>
  <c r="X32" i="12"/>
  <c r="X158" i="12"/>
  <c r="Y32" i="12"/>
  <c r="Y158" i="12"/>
  <c r="Z32" i="12"/>
  <c r="Z158" i="12"/>
  <c r="AA32" i="12"/>
  <c r="AA158" i="12"/>
  <c r="AB32" i="12"/>
  <c r="AB158" i="12"/>
  <c r="AC32" i="12"/>
  <c r="AC158" i="12"/>
  <c r="AD32" i="12"/>
  <c r="AD158" i="12"/>
  <c r="AE32" i="12"/>
  <c r="AE158" i="12"/>
  <c r="AF32" i="12"/>
  <c r="AF158" i="12"/>
  <c r="AG32" i="12"/>
  <c r="AG158" i="12"/>
  <c r="Z33" i="12"/>
  <c r="G34" i="12"/>
  <c r="G160" i="12"/>
  <c r="H34" i="12"/>
  <c r="H160" i="12"/>
  <c r="I34" i="12"/>
  <c r="I160" i="12"/>
  <c r="J34" i="12"/>
  <c r="J160" i="12"/>
  <c r="K34" i="12"/>
  <c r="K160" i="12"/>
  <c r="L34" i="12"/>
  <c r="L160" i="12"/>
  <c r="M34" i="12"/>
  <c r="M160" i="12"/>
  <c r="N34" i="12"/>
  <c r="N160" i="12"/>
  <c r="O34" i="12"/>
  <c r="O160" i="12"/>
  <c r="P34" i="12"/>
  <c r="P160" i="12"/>
  <c r="Q34" i="12"/>
  <c r="Q160" i="12"/>
  <c r="R34" i="12"/>
  <c r="R160" i="12"/>
  <c r="S34" i="12"/>
  <c r="S160" i="12"/>
  <c r="T34" i="12"/>
  <c r="T160" i="12"/>
  <c r="U34" i="12"/>
  <c r="U160" i="12"/>
  <c r="V34" i="12"/>
  <c r="V160" i="12"/>
  <c r="W34" i="12"/>
  <c r="W160" i="12"/>
  <c r="X34" i="12"/>
  <c r="X160" i="12"/>
  <c r="Y34" i="12"/>
  <c r="Y160" i="12"/>
  <c r="Z34" i="12"/>
  <c r="Z160" i="12"/>
  <c r="AA34" i="12"/>
  <c r="AA160" i="12"/>
  <c r="AB34" i="12"/>
  <c r="AB160" i="12"/>
  <c r="AC34" i="12"/>
  <c r="AC160" i="12"/>
  <c r="AD34" i="12"/>
  <c r="AD160" i="12"/>
  <c r="AE34" i="12"/>
  <c r="AE160" i="12"/>
  <c r="AF34" i="12"/>
  <c r="AF160" i="12"/>
  <c r="AG34" i="12"/>
  <c r="AG160" i="12"/>
  <c r="G35" i="12"/>
  <c r="G161" i="12"/>
  <c r="H35" i="12"/>
  <c r="H161" i="12"/>
  <c r="I35" i="12"/>
  <c r="I161" i="12"/>
  <c r="J35" i="12"/>
  <c r="J161" i="12"/>
  <c r="K35" i="12"/>
  <c r="K161" i="12"/>
  <c r="L35" i="12"/>
  <c r="L161" i="12"/>
  <c r="M35" i="12"/>
  <c r="M161" i="12"/>
  <c r="N35" i="12"/>
  <c r="N161" i="12"/>
  <c r="O35" i="12"/>
  <c r="O161" i="12"/>
  <c r="P35" i="12"/>
  <c r="P161" i="12"/>
  <c r="Q35" i="12"/>
  <c r="Q161" i="12"/>
  <c r="R35" i="12"/>
  <c r="R161" i="12"/>
  <c r="S35" i="12"/>
  <c r="S161" i="12"/>
  <c r="T35" i="12"/>
  <c r="T161" i="12"/>
  <c r="U35" i="12"/>
  <c r="U161" i="12"/>
  <c r="V35" i="12"/>
  <c r="V161" i="12"/>
  <c r="W35" i="12"/>
  <c r="W161" i="12"/>
  <c r="X35" i="12"/>
  <c r="X161" i="12"/>
  <c r="Y35" i="12"/>
  <c r="Y161" i="12"/>
  <c r="Z35" i="12"/>
  <c r="Z161" i="12"/>
  <c r="AA35" i="12"/>
  <c r="AA161" i="12"/>
  <c r="AB35" i="12"/>
  <c r="AB161" i="12"/>
  <c r="AC35" i="12"/>
  <c r="AC161" i="12"/>
  <c r="AD35" i="12"/>
  <c r="AD161" i="12"/>
  <c r="AE35" i="12"/>
  <c r="AE161" i="12"/>
  <c r="AF35" i="12"/>
  <c r="AF161" i="12"/>
  <c r="AG35" i="12"/>
  <c r="AG161" i="12"/>
  <c r="K36" i="12"/>
  <c r="K110" i="12"/>
  <c r="K177" i="12"/>
  <c r="AD36" i="12"/>
  <c r="AD110" i="12"/>
  <c r="AD147" i="12"/>
  <c r="AG36" i="12"/>
  <c r="AG110" i="12"/>
  <c r="F5" i="12"/>
  <c r="F136" i="12"/>
  <c r="F6" i="12"/>
  <c r="F137" i="12"/>
  <c r="F8" i="12"/>
  <c r="F139" i="12"/>
  <c r="F9" i="12"/>
  <c r="F140" i="12"/>
  <c r="F12" i="12"/>
  <c r="F143" i="12"/>
  <c r="F15" i="12"/>
  <c r="F146" i="12"/>
  <c r="F17" i="12"/>
  <c r="F148" i="12"/>
  <c r="F23" i="12"/>
  <c r="F149" i="12"/>
  <c r="F26" i="12"/>
  <c r="F152" i="12"/>
  <c r="F28" i="12"/>
  <c r="F154" i="12"/>
  <c r="F29" i="12"/>
  <c r="F155" i="12"/>
  <c r="F31" i="12"/>
  <c r="F157" i="12"/>
  <c r="F32" i="12"/>
  <c r="F158" i="12"/>
  <c r="F33" i="12"/>
  <c r="F34" i="12"/>
  <c r="F160" i="12"/>
  <c r="F35" i="12"/>
  <c r="F161" i="12"/>
  <c r="F37" i="12"/>
  <c r="F163" i="12"/>
  <c r="F134" i="12"/>
  <c r="AH36" i="12"/>
  <c r="AG16" i="12"/>
  <c r="AF110" i="12"/>
  <c r="AF16" i="12"/>
  <c r="AE110" i="12"/>
  <c r="AE177" i="12"/>
  <c r="AE16" i="12"/>
  <c r="AD16" i="12"/>
  <c r="AC110" i="12"/>
  <c r="AC132" i="12"/>
  <c r="AC16" i="12"/>
  <c r="AB110" i="12"/>
  <c r="AB36" i="12"/>
  <c r="AA110" i="12"/>
  <c r="AA192" i="12"/>
  <c r="AA36" i="12"/>
  <c r="Z110" i="12"/>
  <c r="Z177" i="12"/>
  <c r="Z16" i="12"/>
  <c r="Y110" i="12"/>
  <c r="Y132" i="12"/>
  <c r="Y16" i="12"/>
  <c r="X110" i="12"/>
  <c r="X16" i="12"/>
  <c r="W110" i="12"/>
  <c r="W132" i="12"/>
  <c r="W16" i="12"/>
  <c r="V110" i="12"/>
  <c r="V192" i="12"/>
  <c r="V16" i="12"/>
  <c r="U110" i="12"/>
  <c r="U132" i="12"/>
  <c r="U16" i="12"/>
  <c r="T110" i="12"/>
  <c r="T192" i="12"/>
  <c r="T36" i="12"/>
  <c r="S110" i="12"/>
  <c r="S147" i="12"/>
  <c r="S36" i="12"/>
  <c r="R110" i="12"/>
  <c r="R16" i="12"/>
  <c r="Q110" i="12"/>
  <c r="Q132" i="12"/>
  <c r="Q16" i="12"/>
  <c r="P110" i="12"/>
  <c r="P16" i="12"/>
  <c r="O110" i="12"/>
  <c r="O192" i="12"/>
  <c r="O16" i="12"/>
  <c r="N110" i="12"/>
  <c r="N162" i="12"/>
  <c r="N16" i="12"/>
  <c r="M110" i="12"/>
  <c r="M147" i="12"/>
  <c r="M16" i="12"/>
  <c r="L110" i="12"/>
  <c r="L177" i="12"/>
  <c r="L36" i="12"/>
  <c r="K16" i="12"/>
  <c r="J110" i="12"/>
  <c r="J16" i="12"/>
  <c r="I110" i="12"/>
  <c r="I16" i="12"/>
  <c r="H110" i="12"/>
  <c r="H147" i="12"/>
  <c r="H16" i="12"/>
  <c r="G110" i="12"/>
  <c r="G16" i="12"/>
  <c r="AH109" i="12"/>
  <c r="AH129" i="12"/>
  <c r="AH33" i="12"/>
  <c r="AG109" i="12"/>
  <c r="AG189" i="12"/>
  <c r="AG13" i="12"/>
  <c r="AF109" i="12"/>
  <c r="AF144" i="12"/>
  <c r="AF13" i="12"/>
  <c r="AE109" i="12"/>
  <c r="AE13" i="12"/>
  <c r="AD109" i="12"/>
  <c r="AD13" i="12"/>
  <c r="AC109" i="12"/>
  <c r="AC33" i="12"/>
  <c r="AB109" i="12"/>
  <c r="AB144" i="12"/>
  <c r="AB33" i="12"/>
  <c r="AA109" i="12"/>
  <c r="AA159" i="12"/>
  <c r="AA13" i="12"/>
  <c r="Y109" i="12"/>
  <c r="Y13" i="12"/>
  <c r="X109" i="12"/>
  <c r="X13" i="12"/>
  <c r="W109" i="12"/>
  <c r="W13" i="12"/>
  <c r="V109" i="12"/>
  <c r="V174" i="12"/>
  <c r="V13" i="12"/>
  <c r="U109" i="12"/>
  <c r="U33" i="12"/>
  <c r="T109" i="12"/>
  <c r="T189" i="12"/>
  <c r="T33" i="12"/>
  <c r="S109" i="12"/>
  <c r="S159" i="12"/>
  <c r="S13" i="12"/>
  <c r="R109" i="12"/>
  <c r="R13" i="12"/>
  <c r="Q109" i="12"/>
  <c r="Q144" i="12"/>
  <c r="Q13" i="12"/>
  <c r="P109" i="12"/>
  <c r="P13" i="12"/>
  <c r="O109" i="12"/>
  <c r="O189" i="12"/>
  <c r="O13" i="12"/>
  <c r="N109" i="12"/>
  <c r="N13" i="12"/>
  <c r="M109" i="12"/>
  <c r="M33" i="12"/>
  <c r="L109" i="12"/>
  <c r="L33" i="12"/>
  <c r="K109" i="12"/>
  <c r="K13" i="12"/>
  <c r="J109" i="12"/>
  <c r="J159" i="12"/>
  <c r="J13" i="12"/>
  <c r="I109" i="12"/>
  <c r="I13" i="12"/>
  <c r="H109" i="12"/>
  <c r="H13" i="12"/>
  <c r="G109" i="12"/>
  <c r="G129" i="12"/>
  <c r="G13" i="12"/>
  <c r="AH108" i="12"/>
  <c r="AH171" i="12"/>
  <c r="AH30" i="12"/>
  <c r="AG108" i="12"/>
  <c r="AG171" i="12"/>
  <c r="AG10" i="12"/>
  <c r="AE108" i="12"/>
  <c r="AD108" i="12"/>
  <c r="AD30" i="12"/>
  <c r="AC108" i="12"/>
  <c r="AC141" i="12"/>
  <c r="AC30" i="12"/>
  <c r="AB108" i="12"/>
  <c r="AB126" i="12"/>
  <c r="AB10" i="12"/>
  <c r="AA108" i="12"/>
  <c r="AA10" i="12"/>
  <c r="Z108" i="12"/>
  <c r="Z126" i="12"/>
  <c r="Z10" i="12"/>
  <c r="Y108" i="12"/>
  <c r="Y10" i="12"/>
  <c r="W108" i="12"/>
  <c r="W126" i="12"/>
  <c r="V108" i="12"/>
  <c r="V126" i="12"/>
  <c r="V30" i="12"/>
  <c r="U108" i="12"/>
  <c r="U30" i="12"/>
  <c r="T108" i="12"/>
  <c r="T10" i="12"/>
  <c r="S108" i="12"/>
  <c r="S186" i="12"/>
  <c r="S10" i="12"/>
  <c r="R108" i="12"/>
  <c r="R141" i="12"/>
  <c r="R10" i="12"/>
  <c r="Q108" i="12"/>
  <c r="Q10" i="12"/>
  <c r="O108" i="12"/>
  <c r="N108" i="12"/>
  <c r="N141" i="12"/>
  <c r="N30" i="12"/>
  <c r="M108" i="12"/>
  <c r="M30" i="12"/>
  <c r="L108" i="12"/>
  <c r="L171" i="12"/>
  <c r="L10" i="12"/>
  <c r="K108" i="12"/>
  <c r="K126" i="12"/>
  <c r="K10" i="12"/>
  <c r="J108" i="12"/>
  <c r="J10" i="12"/>
  <c r="I108" i="12"/>
  <c r="I10" i="12"/>
  <c r="G108" i="12"/>
  <c r="F36" i="12"/>
  <c r="F13" i="12"/>
  <c r="F30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AG4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D7" i="12"/>
  <c r="AE7" i="12"/>
  <c r="AF7" i="12"/>
  <c r="AG7" i="12"/>
  <c r="F10" i="12"/>
  <c r="G10" i="12"/>
  <c r="M10" i="12"/>
  <c r="N10" i="12"/>
  <c r="O10" i="12"/>
  <c r="U10" i="12"/>
  <c r="V10" i="12"/>
  <c r="W10" i="12"/>
  <c r="AC10" i="12"/>
  <c r="AD10" i="12"/>
  <c r="AE10" i="12"/>
  <c r="L13" i="12"/>
  <c r="M13" i="12"/>
  <c r="T13" i="12"/>
  <c r="U13" i="12"/>
  <c r="AB13" i="12"/>
  <c r="AC13" i="12"/>
  <c r="F16" i="12"/>
  <c r="L16" i="12"/>
  <c r="S16" i="12"/>
  <c r="T16" i="12"/>
  <c r="AA16" i="12"/>
  <c r="AB16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AD24" i="12"/>
  <c r="AE24" i="12"/>
  <c r="AF24" i="12"/>
  <c r="AG24" i="12"/>
  <c r="G27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D27" i="12"/>
  <c r="AE27" i="12"/>
  <c r="AF27" i="12"/>
  <c r="AG27" i="12"/>
  <c r="G30" i="12"/>
  <c r="H30" i="12"/>
  <c r="I30" i="12"/>
  <c r="J30" i="12"/>
  <c r="K30" i="12"/>
  <c r="L30" i="12"/>
  <c r="O30" i="12"/>
  <c r="P30" i="12"/>
  <c r="Q30" i="12"/>
  <c r="R30" i="12"/>
  <c r="S30" i="12"/>
  <c r="T30" i="12"/>
  <c r="W30" i="12"/>
  <c r="X30" i="12"/>
  <c r="Y30" i="12"/>
  <c r="Z30" i="12"/>
  <c r="AA30" i="12"/>
  <c r="AB30" i="12"/>
  <c r="AE30" i="12"/>
  <c r="AF30" i="12"/>
  <c r="AG30" i="12"/>
  <c r="G33" i="12"/>
  <c r="H33" i="12"/>
  <c r="I33" i="12"/>
  <c r="J33" i="12"/>
  <c r="K33" i="12"/>
  <c r="N33" i="12"/>
  <c r="O33" i="12"/>
  <c r="P33" i="12"/>
  <c r="Q33" i="12"/>
  <c r="R33" i="12"/>
  <c r="S33" i="12"/>
  <c r="V33" i="12"/>
  <c r="W33" i="12"/>
  <c r="X33" i="12"/>
  <c r="Y33" i="12"/>
  <c r="AA33" i="12"/>
  <c r="AD33" i="12"/>
  <c r="AE33" i="12"/>
  <c r="AF33" i="12"/>
  <c r="AG33" i="12"/>
  <c r="G36" i="12"/>
  <c r="H36" i="12"/>
  <c r="I36" i="12"/>
  <c r="J36" i="12"/>
  <c r="M36" i="12"/>
  <c r="N36" i="12"/>
  <c r="O36" i="12"/>
  <c r="P36" i="12"/>
  <c r="Q36" i="12"/>
  <c r="R36" i="12"/>
  <c r="U36" i="12"/>
  <c r="V36" i="12"/>
  <c r="W36" i="12"/>
  <c r="X36" i="12"/>
  <c r="Y36" i="12"/>
  <c r="Z36" i="12"/>
  <c r="AC36" i="12"/>
  <c r="AE36" i="12"/>
  <c r="AF36" i="12"/>
  <c r="AH24" i="12"/>
  <c r="AH27" i="12"/>
  <c r="AH4" i="12"/>
  <c r="AH7" i="12"/>
  <c r="AH10" i="12"/>
  <c r="AH13" i="12"/>
  <c r="BV154" i="6"/>
  <c r="BW154" i="6"/>
  <c r="BX154" i="6"/>
  <c r="BY154" i="6"/>
  <c r="BZ154" i="6"/>
  <c r="CA154" i="6"/>
  <c r="CB154" i="6"/>
  <c r="CC154" i="6"/>
  <c r="CD154" i="6"/>
  <c r="CE154" i="6"/>
  <c r="CF154" i="6"/>
  <c r="CG154" i="6"/>
  <c r="CH154" i="6"/>
  <c r="CI154" i="6"/>
  <c r="CJ154" i="6"/>
  <c r="CK154" i="6"/>
  <c r="CL154" i="6"/>
  <c r="CM154" i="6"/>
  <c r="CN154" i="6"/>
  <c r="CO154" i="6"/>
  <c r="CP154" i="6"/>
  <c r="CQ154" i="6"/>
  <c r="CR154" i="6"/>
  <c r="CS154" i="6"/>
  <c r="CT154" i="6"/>
  <c r="CU154" i="6"/>
  <c r="CV154" i="6"/>
  <c r="CW154" i="6"/>
  <c r="CX154" i="6"/>
  <c r="CY154" i="6"/>
  <c r="BV155" i="6"/>
  <c r="BW155" i="6"/>
  <c r="BX155" i="6"/>
  <c r="BY155" i="6"/>
  <c r="BZ155" i="6"/>
  <c r="CA155" i="6"/>
  <c r="CB155" i="6"/>
  <c r="CC155" i="6"/>
  <c r="CD155" i="6"/>
  <c r="CE155" i="6"/>
  <c r="CF155" i="6"/>
  <c r="CG155" i="6"/>
  <c r="CH155" i="6"/>
  <c r="CI155" i="6"/>
  <c r="CJ155" i="6"/>
  <c r="CK155" i="6"/>
  <c r="CL155" i="6"/>
  <c r="CM155" i="6"/>
  <c r="CN155" i="6"/>
  <c r="CO155" i="6"/>
  <c r="CP155" i="6"/>
  <c r="CQ155" i="6"/>
  <c r="CR155" i="6"/>
  <c r="CS155" i="6"/>
  <c r="CT155" i="6"/>
  <c r="CU155" i="6"/>
  <c r="CV155" i="6"/>
  <c r="CW155" i="6"/>
  <c r="CX155" i="6"/>
  <c r="CY155" i="6"/>
  <c r="BV156" i="6"/>
  <c r="BW156" i="6"/>
  <c r="BX156" i="6"/>
  <c r="BY156" i="6"/>
  <c r="BZ156" i="6"/>
  <c r="CA156" i="6"/>
  <c r="CB156" i="6"/>
  <c r="CC156" i="6"/>
  <c r="CD156" i="6"/>
  <c r="CE156" i="6"/>
  <c r="CF156" i="6"/>
  <c r="CG156" i="6"/>
  <c r="CH156" i="6"/>
  <c r="CI156" i="6"/>
  <c r="CJ156" i="6"/>
  <c r="CK156" i="6"/>
  <c r="CL156" i="6"/>
  <c r="CM156" i="6"/>
  <c r="CN156" i="6"/>
  <c r="CO156" i="6"/>
  <c r="CP156" i="6"/>
  <c r="CQ156" i="6"/>
  <c r="CR156" i="6"/>
  <c r="CS156" i="6"/>
  <c r="CT156" i="6"/>
  <c r="CU156" i="6"/>
  <c r="CV156" i="6"/>
  <c r="CW156" i="6"/>
  <c r="CX156" i="6"/>
  <c r="CY156" i="6"/>
  <c r="BV157" i="6"/>
  <c r="BW157" i="6"/>
  <c r="BX157" i="6"/>
  <c r="BY157" i="6"/>
  <c r="BZ157" i="6"/>
  <c r="CA157" i="6"/>
  <c r="CB157" i="6"/>
  <c r="CC157" i="6"/>
  <c r="CD157" i="6"/>
  <c r="CE157" i="6"/>
  <c r="CF157" i="6"/>
  <c r="CG157" i="6"/>
  <c r="CH157" i="6"/>
  <c r="CI157" i="6"/>
  <c r="CJ157" i="6"/>
  <c r="CK157" i="6"/>
  <c r="CL157" i="6"/>
  <c r="CM157" i="6"/>
  <c r="CN157" i="6"/>
  <c r="CO157" i="6"/>
  <c r="CP157" i="6"/>
  <c r="CQ157" i="6"/>
  <c r="CR157" i="6"/>
  <c r="CS157" i="6"/>
  <c r="CT157" i="6"/>
  <c r="CU157" i="6"/>
  <c r="CV157" i="6"/>
  <c r="CW157" i="6"/>
  <c r="CX157" i="6"/>
  <c r="CY157" i="6"/>
  <c r="BV158" i="6"/>
  <c r="BW158" i="6"/>
  <c r="BX158" i="6"/>
  <c r="BY158" i="6"/>
  <c r="BZ158" i="6"/>
  <c r="CA158" i="6"/>
  <c r="CB158" i="6"/>
  <c r="CC158" i="6"/>
  <c r="CD158" i="6"/>
  <c r="CE158" i="6"/>
  <c r="CF158" i="6"/>
  <c r="CG158" i="6"/>
  <c r="CH158" i="6"/>
  <c r="CI158" i="6"/>
  <c r="CJ158" i="6"/>
  <c r="CK158" i="6"/>
  <c r="CL158" i="6"/>
  <c r="CM158" i="6"/>
  <c r="CN158" i="6"/>
  <c r="CO158" i="6"/>
  <c r="CP158" i="6"/>
  <c r="CQ158" i="6"/>
  <c r="CR158" i="6"/>
  <c r="CS158" i="6"/>
  <c r="CT158" i="6"/>
  <c r="CU158" i="6"/>
  <c r="CV158" i="6"/>
  <c r="CW158" i="6"/>
  <c r="CX158" i="6"/>
  <c r="CY158" i="6"/>
  <c r="BV159" i="6"/>
  <c r="BW159" i="6"/>
  <c r="BX159" i="6"/>
  <c r="BY159" i="6"/>
  <c r="BZ159" i="6"/>
  <c r="CA159" i="6"/>
  <c r="CB159" i="6"/>
  <c r="CC159" i="6"/>
  <c r="CD159" i="6"/>
  <c r="CE159" i="6"/>
  <c r="CF159" i="6"/>
  <c r="CG159" i="6"/>
  <c r="CH159" i="6"/>
  <c r="CI159" i="6"/>
  <c r="CJ159" i="6"/>
  <c r="CK159" i="6"/>
  <c r="CL159" i="6"/>
  <c r="CM159" i="6"/>
  <c r="CN159" i="6"/>
  <c r="CO159" i="6"/>
  <c r="CP159" i="6"/>
  <c r="CQ159" i="6"/>
  <c r="CR159" i="6"/>
  <c r="CS159" i="6"/>
  <c r="CT159" i="6"/>
  <c r="CU159" i="6"/>
  <c r="CV159" i="6"/>
  <c r="CW159" i="6"/>
  <c r="CX159" i="6"/>
  <c r="CY159" i="6"/>
  <c r="BV160" i="6"/>
  <c r="BW160" i="6"/>
  <c r="BX160" i="6"/>
  <c r="BY160" i="6"/>
  <c r="BZ160" i="6"/>
  <c r="CA160" i="6"/>
  <c r="CB160" i="6"/>
  <c r="CC160" i="6"/>
  <c r="CD160" i="6"/>
  <c r="CE160" i="6"/>
  <c r="CF160" i="6"/>
  <c r="CG160" i="6"/>
  <c r="CH160" i="6"/>
  <c r="CI160" i="6"/>
  <c r="CJ160" i="6"/>
  <c r="CK160" i="6"/>
  <c r="CL160" i="6"/>
  <c r="CM160" i="6"/>
  <c r="CN160" i="6"/>
  <c r="CO160" i="6"/>
  <c r="CP160" i="6"/>
  <c r="CQ160" i="6"/>
  <c r="CR160" i="6"/>
  <c r="CS160" i="6"/>
  <c r="CT160" i="6"/>
  <c r="CU160" i="6"/>
  <c r="CV160" i="6"/>
  <c r="CW160" i="6"/>
  <c r="CX160" i="6"/>
  <c r="CY160" i="6"/>
  <c r="BV161" i="6"/>
  <c r="BW161" i="6"/>
  <c r="BX161" i="6"/>
  <c r="BY161" i="6"/>
  <c r="BZ161" i="6"/>
  <c r="CA161" i="6"/>
  <c r="CB161" i="6"/>
  <c r="CC161" i="6"/>
  <c r="CD161" i="6"/>
  <c r="CE161" i="6"/>
  <c r="CF161" i="6"/>
  <c r="CG161" i="6"/>
  <c r="CH161" i="6"/>
  <c r="CI161" i="6"/>
  <c r="CJ161" i="6"/>
  <c r="CK161" i="6"/>
  <c r="CL161" i="6"/>
  <c r="CM161" i="6"/>
  <c r="CN161" i="6"/>
  <c r="CO161" i="6"/>
  <c r="CP161" i="6"/>
  <c r="CQ161" i="6"/>
  <c r="CR161" i="6"/>
  <c r="CS161" i="6"/>
  <c r="CT161" i="6"/>
  <c r="CU161" i="6"/>
  <c r="CV161" i="6"/>
  <c r="CW161" i="6"/>
  <c r="CX161" i="6"/>
  <c r="CY161" i="6"/>
  <c r="BV162" i="6"/>
  <c r="BW162" i="6"/>
  <c r="BX162" i="6"/>
  <c r="BY162" i="6"/>
  <c r="BZ162" i="6"/>
  <c r="CA162" i="6"/>
  <c r="CB162" i="6"/>
  <c r="CC162" i="6"/>
  <c r="CD162" i="6"/>
  <c r="CE162" i="6"/>
  <c r="CF162" i="6"/>
  <c r="CG162" i="6"/>
  <c r="CH162" i="6"/>
  <c r="CI162" i="6"/>
  <c r="CJ162" i="6"/>
  <c r="CK162" i="6"/>
  <c r="CL162" i="6"/>
  <c r="CM162" i="6"/>
  <c r="CN162" i="6"/>
  <c r="CO162" i="6"/>
  <c r="CP162" i="6"/>
  <c r="CQ162" i="6"/>
  <c r="CR162" i="6"/>
  <c r="CS162" i="6"/>
  <c r="CT162" i="6"/>
  <c r="CU162" i="6"/>
  <c r="CV162" i="6"/>
  <c r="CW162" i="6"/>
  <c r="CX162" i="6"/>
  <c r="CY162" i="6"/>
  <c r="BV163" i="6"/>
  <c r="BW163" i="6"/>
  <c r="BX163" i="6"/>
  <c r="BY163" i="6"/>
  <c r="BZ163" i="6"/>
  <c r="CA163" i="6"/>
  <c r="CB163" i="6"/>
  <c r="CC163" i="6"/>
  <c r="CD163" i="6"/>
  <c r="CE163" i="6"/>
  <c r="CF163" i="6"/>
  <c r="CG163" i="6"/>
  <c r="CH163" i="6"/>
  <c r="CI163" i="6"/>
  <c r="CJ163" i="6"/>
  <c r="CK163" i="6"/>
  <c r="CL163" i="6"/>
  <c r="CM163" i="6"/>
  <c r="CN163" i="6"/>
  <c r="CO163" i="6"/>
  <c r="CP163" i="6"/>
  <c r="CQ163" i="6"/>
  <c r="CR163" i="6"/>
  <c r="CS163" i="6"/>
  <c r="CT163" i="6"/>
  <c r="CU163" i="6"/>
  <c r="CV163" i="6"/>
  <c r="CW163" i="6"/>
  <c r="CX163" i="6"/>
  <c r="CY163" i="6"/>
  <c r="BV164" i="6"/>
  <c r="BW164" i="6"/>
  <c r="BX164" i="6"/>
  <c r="BY164" i="6"/>
  <c r="BZ164" i="6"/>
  <c r="CA164" i="6"/>
  <c r="CB164" i="6"/>
  <c r="CC164" i="6"/>
  <c r="CD164" i="6"/>
  <c r="CE164" i="6"/>
  <c r="CF164" i="6"/>
  <c r="CG164" i="6"/>
  <c r="CH164" i="6"/>
  <c r="CI164" i="6"/>
  <c r="CJ164" i="6"/>
  <c r="CK164" i="6"/>
  <c r="CL164" i="6"/>
  <c r="CM164" i="6"/>
  <c r="CN164" i="6"/>
  <c r="CO164" i="6"/>
  <c r="CP164" i="6"/>
  <c r="CQ164" i="6"/>
  <c r="CR164" i="6"/>
  <c r="CS164" i="6"/>
  <c r="CT164" i="6"/>
  <c r="CU164" i="6"/>
  <c r="CV164" i="6"/>
  <c r="CW164" i="6"/>
  <c r="CX164" i="6"/>
  <c r="CY164" i="6"/>
  <c r="BV165" i="6"/>
  <c r="BW165" i="6"/>
  <c r="BX165" i="6"/>
  <c r="BY165" i="6"/>
  <c r="BZ165" i="6"/>
  <c r="CA165" i="6"/>
  <c r="CB165" i="6"/>
  <c r="CC165" i="6"/>
  <c r="CD165" i="6"/>
  <c r="CE165" i="6"/>
  <c r="CF165" i="6"/>
  <c r="CG165" i="6"/>
  <c r="CH165" i="6"/>
  <c r="CI165" i="6"/>
  <c r="CJ165" i="6"/>
  <c r="CK165" i="6"/>
  <c r="CL165" i="6"/>
  <c r="CM165" i="6"/>
  <c r="CN165" i="6"/>
  <c r="CO165" i="6"/>
  <c r="CP165" i="6"/>
  <c r="CQ165" i="6"/>
  <c r="CR165" i="6"/>
  <c r="CS165" i="6"/>
  <c r="CT165" i="6"/>
  <c r="CU165" i="6"/>
  <c r="CV165" i="6"/>
  <c r="CW165" i="6"/>
  <c r="CX165" i="6"/>
  <c r="CY165" i="6"/>
  <c r="BV166" i="6"/>
  <c r="BW166" i="6"/>
  <c r="BX166" i="6"/>
  <c r="BY166" i="6"/>
  <c r="BZ166" i="6"/>
  <c r="CA166" i="6"/>
  <c r="CB166" i="6"/>
  <c r="CC166" i="6"/>
  <c r="CD166" i="6"/>
  <c r="CE166" i="6"/>
  <c r="CF166" i="6"/>
  <c r="CG166" i="6"/>
  <c r="CH166" i="6"/>
  <c r="CI166" i="6"/>
  <c r="CJ166" i="6"/>
  <c r="CK166" i="6"/>
  <c r="CL166" i="6"/>
  <c r="CM166" i="6"/>
  <c r="CN166" i="6"/>
  <c r="CO166" i="6"/>
  <c r="CP166" i="6"/>
  <c r="CQ166" i="6"/>
  <c r="CR166" i="6"/>
  <c r="CS166" i="6"/>
  <c r="CT166" i="6"/>
  <c r="CU166" i="6"/>
  <c r="CV166" i="6"/>
  <c r="CW166" i="6"/>
  <c r="CX166" i="6"/>
  <c r="CY166" i="6"/>
  <c r="BV167" i="6"/>
  <c r="BW167" i="6"/>
  <c r="BX167" i="6"/>
  <c r="BY167" i="6"/>
  <c r="BZ167" i="6"/>
  <c r="CA167" i="6"/>
  <c r="CB167" i="6"/>
  <c r="CC167" i="6"/>
  <c r="CD167" i="6"/>
  <c r="CE167" i="6"/>
  <c r="CF167" i="6"/>
  <c r="CG167" i="6"/>
  <c r="CH167" i="6"/>
  <c r="CI167" i="6"/>
  <c r="CJ167" i="6"/>
  <c r="CK167" i="6"/>
  <c r="CL167" i="6"/>
  <c r="CM167" i="6"/>
  <c r="CN167" i="6"/>
  <c r="CO167" i="6"/>
  <c r="CP167" i="6"/>
  <c r="CQ167" i="6"/>
  <c r="CR167" i="6"/>
  <c r="CS167" i="6"/>
  <c r="CT167" i="6"/>
  <c r="CU167" i="6"/>
  <c r="CV167" i="6"/>
  <c r="CW167" i="6"/>
  <c r="CX167" i="6"/>
  <c r="CY167" i="6"/>
  <c r="BV168" i="6"/>
  <c r="BW168" i="6"/>
  <c r="BX168" i="6"/>
  <c r="BY168" i="6"/>
  <c r="BZ168" i="6"/>
  <c r="CA168" i="6"/>
  <c r="CB168" i="6"/>
  <c r="CC168" i="6"/>
  <c r="CD168" i="6"/>
  <c r="CE168" i="6"/>
  <c r="CF168" i="6"/>
  <c r="CG168" i="6"/>
  <c r="CH168" i="6"/>
  <c r="CI168" i="6"/>
  <c r="CJ168" i="6"/>
  <c r="CK168" i="6"/>
  <c r="CL168" i="6"/>
  <c r="CM168" i="6"/>
  <c r="CN168" i="6"/>
  <c r="CO168" i="6"/>
  <c r="CP168" i="6"/>
  <c r="CQ168" i="6"/>
  <c r="CR168" i="6"/>
  <c r="CS168" i="6"/>
  <c r="CT168" i="6"/>
  <c r="CU168" i="6"/>
  <c r="CV168" i="6"/>
  <c r="CW168" i="6"/>
  <c r="CX168" i="6"/>
  <c r="CY168" i="6"/>
  <c r="B158" i="3"/>
  <c r="B159" i="3"/>
  <c r="AQ153" i="6"/>
  <c r="BV153" i="6"/>
  <c r="BW153" i="6"/>
  <c r="BX153" i="6"/>
  <c r="BY153" i="6"/>
  <c r="BZ153" i="6"/>
  <c r="CA153" i="6"/>
  <c r="CB153" i="6"/>
  <c r="CC153" i="6"/>
  <c r="CD153" i="6"/>
  <c r="CE153" i="6"/>
  <c r="CF153" i="6"/>
  <c r="CG153" i="6"/>
  <c r="CH153" i="6"/>
  <c r="CI153" i="6"/>
  <c r="CJ153" i="6"/>
  <c r="CK153" i="6"/>
  <c r="CL153" i="6"/>
  <c r="CM153" i="6"/>
  <c r="CN153" i="6"/>
  <c r="CO153" i="6"/>
  <c r="CP153" i="6"/>
  <c r="CQ153" i="6"/>
  <c r="CR153" i="6"/>
  <c r="CS153" i="6"/>
  <c r="CT153" i="6"/>
  <c r="CU153" i="6"/>
  <c r="CV153" i="6"/>
  <c r="CW153" i="6"/>
  <c r="CX153" i="6"/>
  <c r="CY153" i="6"/>
  <c r="BV150" i="6"/>
  <c r="BW150" i="6"/>
  <c r="BX150" i="6"/>
  <c r="BY150" i="6"/>
  <c r="BZ150" i="6"/>
  <c r="CA150" i="6"/>
  <c r="CB150" i="6"/>
  <c r="CC150" i="6"/>
  <c r="CD150" i="6"/>
  <c r="CE150" i="6"/>
  <c r="CF150" i="6"/>
  <c r="CG150" i="6"/>
  <c r="CH150" i="6"/>
  <c r="CI150" i="6"/>
  <c r="CJ150" i="6"/>
  <c r="CK150" i="6"/>
  <c r="CL150" i="6"/>
  <c r="CM150" i="6"/>
  <c r="CN150" i="6"/>
  <c r="CO150" i="6"/>
  <c r="CP150" i="6"/>
  <c r="CQ150" i="6"/>
  <c r="CR150" i="6"/>
  <c r="CS150" i="6"/>
  <c r="CT150" i="6"/>
  <c r="CU150" i="6"/>
  <c r="CV150" i="6"/>
  <c r="CW150" i="6"/>
  <c r="CX150" i="6"/>
  <c r="CY150" i="6"/>
  <c r="BV151" i="6"/>
  <c r="BW151" i="6"/>
  <c r="BX151" i="6"/>
  <c r="BY151" i="6"/>
  <c r="BZ151" i="6"/>
  <c r="CA151" i="6"/>
  <c r="CB151" i="6"/>
  <c r="CC151" i="6"/>
  <c r="CD151" i="6"/>
  <c r="CE151" i="6"/>
  <c r="CF151" i="6"/>
  <c r="CG151" i="6"/>
  <c r="CH151" i="6"/>
  <c r="CI151" i="6"/>
  <c r="CJ151" i="6"/>
  <c r="CK151" i="6"/>
  <c r="CL151" i="6"/>
  <c r="CM151" i="6"/>
  <c r="CN151" i="6"/>
  <c r="CO151" i="6"/>
  <c r="CP151" i="6"/>
  <c r="CQ151" i="6"/>
  <c r="CR151" i="6"/>
  <c r="CS151" i="6"/>
  <c r="CT151" i="6"/>
  <c r="CU151" i="6"/>
  <c r="CV151" i="6"/>
  <c r="CW151" i="6"/>
  <c r="CX151" i="6"/>
  <c r="CY151" i="6"/>
  <c r="BV152" i="6"/>
  <c r="BW152" i="6"/>
  <c r="BX152" i="6"/>
  <c r="BY152" i="6"/>
  <c r="BZ152" i="6"/>
  <c r="CA152" i="6"/>
  <c r="CB152" i="6"/>
  <c r="CC152" i="6"/>
  <c r="CD152" i="6"/>
  <c r="CE152" i="6"/>
  <c r="CF152" i="6"/>
  <c r="CG152" i="6"/>
  <c r="CH152" i="6"/>
  <c r="CI152" i="6"/>
  <c r="CJ152" i="6"/>
  <c r="CK152" i="6"/>
  <c r="CL152" i="6"/>
  <c r="CM152" i="6"/>
  <c r="CN152" i="6"/>
  <c r="CO152" i="6"/>
  <c r="CP152" i="6"/>
  <c r="CQ152" i="6"/>
  <c r="CR152" i="6"/>
  <c r="CS152" i="6"/>
  <c r="CT152" i="6"/>
  <c r="CU152" i="6"/>
  <c r="CV152" i="6"/>
  <c r="CW152" i="6"/>
  <c r="CX152" i="6"/>
  <c r="CY152" i="6"/>
  <c r="BV148" i="6"/>
  <c r="BW148" i="6"/>
  <c r="BX148" i="6"/>
  <c r="BY148" i="6"/>
  <c r="BZ148" i="6"/>
  <c r="CA148" i="6"/>
  <c r="CB148" i="6"/>
  <c r="CC148" i="6"/>
  <c r="CD148" i="6"/>
  <c r="CE148" i="6"/>
  <c r="CF148" i="6"/>
  <c r="CG148" i="6"/>
  <c r="CH148" i="6"/>
  <c r="CI148" i="6"/>
  <c r="CJ148" i="6"/>
  <c r="CK148" i="6"/>
  <c r="CL148" i="6"/>
  <c r="CM148" i="6"/>
  <c r="CN148" i="6"/>
  <c r="CO148" i="6"/>
  <c r="CP148" i="6"/>
  <c r="CQ148" i="6"/>
  <c r="CR148" i="6"/>
  <c r="CS148" i="6"/>
  <c r="CT148" i="6"/>
  <c r="CU148" i="6"/>
  <c r="CV148" i="6"/>
  <c r="CW148" i="6"/>
  <c r="CX148" i="6"/>
  <c r="CY148" i="6"/>
  <c r="BV138" i="6"/>
  <c r="BW138" i="6"/>
  <c r="BX138" i="6"/>
  <c r="BY138" i="6"/>
  <c r="BZ138" i="6"/>
  <c r="CA138" i="6"/>
  <c r="CB138" i="6"/>
  <c r="CC138" i="6"/>
  <c r="CD138" i="6"/>
  <c r="CE138" i="6"/>
  <c r="CF138" i="6"/>
  <c r="CG138" i="6"/>
  <c r="CH138" i="6"/>
  <c r="CI138" i="6"/>
  <c r="CJ138" i="6"/>
  <c r="CK138" i="6"/>
  <c r="CL138" i="6"/>
  <c r="CM138" i="6"/>
  <c r="CN138" i="6"/>
  <c r="CO138" i="6"/>
  <c r="CP138" i="6"/>
  <c r="CQ138" i="6"/>
  <c r="CR138" i="6"/>
  <c r="CS138" i="6"/>
  <c r="CT138" i="6"/>
  <c r="CU138" i="6"/>
  <c r="CV138" i="6"/>
  <c r="CW138" i="6"/>
  <c r="CX138" i="6"/>
  <c r="CY138" i="6"/>
  <c r="BV139" i="6"/>
  <c r="BW139" i="6"/>
  <c r="BX139" i="6"/>
  <c r="BY139" i="6"/>
  <c r="BZ139" i="6"/>
  <c r="CA139" i="6"/>
  <c r="CB139" i="6"/>
  <c r="CC139" i="6"/>
  <c r="CD139" i="6"/>
  <c r="CE139" i="6"/>
  <c r="CF139" i="6"/>
  <c r="CG139" i="6"/>
  <c r="CH139" i="6"/>
  <c r="CI139" i="6"/>
  <c r="CJ139" i="6"/>
  <c r="CK139" i="6"/>
  <c r="CL139" i="6"/>
  <c r="CM139" i="6"/>
  <c r="CN139" i="6"/>
  <c r="CO139" i="6"/>
  <c r="CP139" i="6"/>
  <c r="CQ139" i="6"/>
  <c r="CR139" i="6"/>
  <c r="CS139" i="6"/>
  <c r="CT139" i="6"/>
  <c r="CU139" i="6"/>
  <c r="CV139" i="6"/>
  <c r="CW139" i="6"/>
  <c r="CX139" i="6"/>
  <c r="CY139" i="6"/>
  <c r="BV140" i="6"/>
  <c r="BW140" i="6"/>
  <c r="BX140" i="6"/>
  <c r="BY140" i="6"/>
  <c r="BZ140" i="6"/>
  <c r="CA140" i="6"/>
  <c r="CB140" i="6"/>
  <c r="CC140" i="6"/>
  <c r="CD140" i="6"/>
  <c r="CE140" i="6"/>
  <c r="CF140" i="6"/>
  <c r="CG140" i="6"/>
  <c r="CH140" i="6"/>
  <c r="CI140" i="6"/>
  <c r="CJ140" i="6"/>
  <c r="CK140" i="6"/>
  <c r="CL140" i="6"/>
  <c r="CM140" i="6"/>
  <c r="CN140" i="6"/>
  <c r="CO140" i="6"/>
  <c r="CP140" i="6"/>
  <c r="CQ140" i="6"/>
  <c r="CR140" i="6"/>
  <c r="CS140" i="6"/>
  <c r="CT140" i="6"/>
  <c r="CU140" i="6"/>
  <c r="CV140" i="6"/>
  <c r="CW140" i="6"/>
  <c r="CX140" i="6"/>
  <c r="CY140" i="6"/>
  <c r="BV141" i="6"/>
  <c r="BW141" i="6"/>
  <c r="BX141" i="6"/>
  <c r="BY141" i="6"/>
  <c r="BZ141" i="6"/>
  <c r="CA141" i="6"/>
  <c r="CB141" i="6"/>
  <c r="CC141" i="6"/>
  <c r="CD141" i="6"/>
  <c r="CE141" i="6"/>
  <c r="CF141" i="6"/>
  <c r="CG141" i="6"/>
  <c r="CH141" i="6"/>
  <c r="CI141" i="6"/>
  <c r="CJ141" i="6"/>
  <c r="CK141" i="6"/>
  <c r="CL141" i="6"/>
  <c r="CM141" i="6"/>
  <c r="CN141" i="6"/>
  <c r="CO141" i="6"/>
  <c r="CP141" i="6"/>
  <c r="CQ141" i="6"/>
  <c r="CR141" i="6"/>
  <c r="CS141" i="6"/>
  <c r="CT141" i="6"/>
  <c r="CU141" i="6"/>
  <c r="CV141" i="6"/>
  <c r="CW141" i="6"/>
  <c r="CX141" i="6"/>
  <c r="CY141" i="6"/>
  <c r="BV149" i="6"/>
  <c r="BW149" i="6"/>
  <c r="BX149" i="6"/>
  <c r="BY149" i="6"/>
  <c r="BZ149" i="6"/>
  <c r="CA149" i="6"/>
  <c r="CB149" i="6"/>
  <c r="CC149" i="6"/>
  <c r="CD149" i="6"/>
  <c r="CE149" i="6"/>
  <c r="CF149" i="6"/>
  <c r="CG149" i="6"/>
  <c r="CH149" i="6"/>
  <c r="CI149" i="6"/>
  <c r="CJ149" i="6"/>
  <c r="CK149" i="6"/>
  <c r="CL149" i="6"/>
  <c r="CM149" i="6"/>
  <c r="CN149" i="6"/>
  <c r="CO149" i="6"/>
  <c r="CP149" i="6"/>
  <c r="CQ149" i="6"/>
  <c r="CR149" i="6"/>
  <c r="CS149" i="6"/>
  <c r="CT149" i="6"/>
  <c r="CU149" i="6"/>
  <c r="CV149" i="6"/>
  <c r="CW149" i="6"/>
  <c r="CX149" i="6"/>
  <c r="CY149" i="6"/>
  <c r="BV142" i="6"/>
  <c r="BW142" i="6"/>
  <c r="BX142" i="6"/>
  <c r="BY142" i="6"/>
  <c r="BZ142" i="6"/>
  <c r="CA142" i="6"/>
  <c r="CB142" i="6"/>
  <c r="CC142" i="6"/>
  <c r="CD142" i="6"/>
  <c r="CE142" i="6"/>
  <c r="CF142" i="6"/>
  <c r="CG142" i="6"/>
  <c r="CH142" i="6"/>
  <c r="CI142" i="6"/>
  <c r="CJ142" i="6"/>
  <c r="CK142" i="6"/>
  <c r="CL142" i="6"/>
  <c r="CM142" i="6"/>
  <c r="CN142" i="6"/>
  <c r="CO142" i="6"/>
  <c r="CP142" i="6"/>
  <c r="CQ142" i="6"/>
  <c r="CR142" i="6"/>
  <c r="CS142" i="6"/>
  <c r="CT142" i="6"/>
  <c r="CU142" i="6"/>
  <c r="CV142" i="6"/>
  <c r="CW142" i="6"/>
  <c r="CX142" i="6"/>
  <c r="CY142" i="6"/>
  <c r="AJ1" i="7"/>
  <c r="AK1" i="7"/>
  <c r="AL1" i="7"/>
  <c r="AM1" i="7"/>
  <c r="AN1" i="7"/>
  <c r="AO1" i="7"/>
  <c r="AP1" i="7"/>
  <c r="AQ1" i="7"/>
  <c r="B1" i="7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X1" i="7"/>
  <c r="Y1" i="7"/>
  <c r="Z1" i="7"/>
  <c r="AA1" i="7"/>
  <c r="AB1" i="7"/>
  <c r="AC1" i="7"/>
  <c r="AD1" i="7"/>
  <c r="AE1" i="7"/>
  <c r="AF1" i="7"/>
  <c r="AG1" i="7"/>
  <c r="AH1" i="7"/>
  <c r="AI1" i="7"/>
  <c r="A1" i="7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CP2" i="6"/>
  <c r="CQ2" i="6"/>
  <c r="CR2" i="6"/>
  <c r="CS2" i="6"/>
  <c r="CT2" i="6"/>
  <c r="CU2" i="6"/>
  <c r="CV2" i="6"/>
  <c r="CW2" i="6"/>
  <c r="CX2" i="6"/>
  <c r="CY2" i="6"/>
  <c r="BW3" i="6"/>
  <c r="BX3" i="6"/>
  <c r="BY3" i="6"/>
  <c r="BZ3" i="6"/>
  <c r="CA3" i="6"/>
  <c r="CB3" i="6"/>
  <c r="CC3" i="6"/>
  <c r="CD3" i="6"/>
  <c r="CE3" i="6"/>
  <c r="CF3" i="6"/>
  <c r="CG3" i="6"/>
  <c r="CH3" i="6"/>
  <c r="CI3" i="6"/>
  <c r="CJ3" i="6"/>
  <c r="CK3" i="6"/>
  <c r="CL3" i="6"/>
  <c r="CM3" i="6"/>
  <c r="CN3" i="6"/>
  <c r="CO3" i="6"/>
  <c r="CP3" i="6"/>
  <c r="CQ3" i="6"/>
  <c r="CR3" i="6"/>
  <c r="CS3" i="6"/>
  <c r="CT3" i="6"/>
  <c r="CU3" i="6"/>
  <c r="CV3" i="6"/>
  <c r="CW3" i="6"/>
  <c r="CX3" i="6"/>
  <c r="CY3" i="6"/>
  <c r="BW4" i="6"/>
  <c r="BX4" i="6"/>
  <c r="BY4" i="6"/>
  <c r="BZ4" i="6"/>
  <c r="CA4" i="6"/>
  <c r="CB4" i="6"/>
  <c r="CC4" i="6"/>
  <c r="CD4" i="6"/>
  <c r="CE4" i="6"/>
  <c r="CF4" i="6"/>
  <c r="CG4" i="6"/>
  <c r="CH4" i="6"/>
  <c r="CI4" i="6"/>
  <c r="CJ4" i="6"/>
  <c r="CK4" i="6"/>
  <c r="CL4" i="6"/>
  <c r="CM4" i="6"/>
  <c r="CN4" i="6"/>
  <c r="CO4" i="6"/>
  <c r="CP4" i="6"/>
  <c r="CQ4" i="6"/>
  <c r="CR4" i="6"/>
  <c r="CS4" i="6"/>
  <c r="CT4" i="6"/>
  <c r="CU4" i="6"/>
  <c r="CV4" i="6"/>
  <c r="CW4" i="6"/>
  <c r="CX4" i="6"/>
  <c r="CY4" i="6"/>
  <c r="BW5" i="6"/>
  <c r="BX5" i="6"/>
  <c r="BY5" i="6"/>
  <c r="BZ5" i="6"/>
  <c r="CA5" i="6"/>
  <c r="CB5" i="6"/>
  <c r="CC5" i="6"/>
  <c r="CD5" i="6"/>
  <c r="CE5" i="6"/>
  <c r="CF5" i="6"/>
  <c r="CG5" i="6"/>
  <c r="CH5" i="6"/>
  <c r="CI5" i="6"/>
  <c r="CJ5" i="6"/>
  <c r="CK5" i="6"/>
  <c r="CL5" i="6"/>
  <c r="CM5" i="6"/>
  <c r="CN5" i="6"/>
  <c r="CO5" i="6"/>
  <c r="CP5" i="6"/>
  <c r="CQ5" i="6"/>
  <c r="CR5" i="6"/>
  <c r="CS5" i="6"/>
  <c r="CT5" i="6"/>
  <c r="CU5" i="6"/>
  <c r="CV5" i="6"/>
  <c r="CW5" i="6"/>
  <c r="CX5" i="6"/>
  <c r="CY5" i="6"/>
  <c r="BW6" i="6"/>
  <c r="BX6" i="6"/>
  <c r="BY6" i="6"/>
  <c r="BZ6" i="6"/>
  <c r="CA6" i="6"/>
  <c r="CB6" i="6"/>
  <c r="CC6" i="6"/>
  <c r="CD6" i="6"/>
  <c r="CE6" i="6"/>
  <c r="CF6" i="6"/>
  <c r="CG6" i="6"/>
  <c r="CH6" i="6"/>
  <c r="CI6" i="6"/>
  <c r="CJ6" i="6"/>
  <c r="CK6" i="6"/>
  <c r="CL6" i="6"/>
  <c r="CM6" i="6"/>
  <c r="CN6" i="6"/>
  <c r="CO6" i="6"/>
  <c r="CP6" i="6"/>
  <c r="CQ6" i="6"/>
  <c r="CR6" i="6"/>
  <c r="CS6" i="6"/>
  <c r="CT6" i="6"/>
  <c r="CU6" i="6"/>
  <c r="CV6" i="6"/>
  <c r="CW6" i="6"/>
  <c r="CX6" i="6"/>
  <c r="CY6" i="6"/>
  <c r="BW7" i="6"/>
  <c r="BX7" i="6"/>
  <c r="BY7" i="6"/>
  <c r="BZ7" i="6"/>
  <c r="CA7" i="6"/>
  <c r="CB7" i="6"/>
  <c r="CC7" i="6"/>
  <c r="CD7" i="6"/>
  <c r="CE7" i="6"/>
  <c r="CF7" i="6"/>
  <c r="CG7" i="6"/>
  <c r="CH7" i="6"/>
  <c r="CI7" i="6"/>
  <c r="CJ7" i="6"/>
  <c r="CK7" i="6"/>
  <c r="CL7" i="6"/>
  <c r="CM7" i="6"/>
  <c r="CN7" i="6"/>
  <c r="CO7" i="6"/>
  <c r="CP7" i="6"/>
  <c r="CQ7" i="6"/>
  <c r="CR7" i="6"/>
  <c r="CS7" i="6"/>
  <c r="CT7" i="6"/>
  <c r="CU7" i="6"/>
  <c r="CV7" i="6"/>
  <c r="CW7" i="6"/>
  <c r="CX7" i="6"/>
  <c r="CY7" i="6"/>
  <c r="BW8" i="6"/>
  <c r="BX8" i="6"/>
  <c r="BY8" i="6"/>
  <c r="BZ8" i="6"/>
  <c r="CA8" i="6"/>
  <c r="CB8" i="6"/>
  <c r="CC8" i="6"/>
  <c r="CD8" i="6"/>
  <c r="CE8" i="6"/>
  <c r="CF8" i="6"/>
  <c r="CG8" i="6"/>
  <c r="CH8" i="6"/>
  <c r="CI8" i="6"/>
  <c r="CJ8" i="6"/>
  <c r="CK8" i="6"/>
  <c r="CL8" i="6"/>
  <c r="CM8" i="6"/>
  <c r="CN8" i="6"/>
  <c r="CO8" i="6"/>
  <c r="CP8" i="6"/>
  <c r="CQ8" i="6"/>
  <c r="CR8" i="6"/>
  <c r="CS8" i="6"/>
  <c r="CT8" i="6"/>
  <c r="CU8" i="6"/>
  <c r="CV8" i="6"/>
  <c r="CW8" i="6"/>
  <c r="CX8" i="6"/>
  <c r="CY8" i="6"/>
  <c r="BW9" i="6"/>
  <c r="BX9" i="6"/>
  <c r="BY9" i="6"/>
  <c r="BZ9" i="6"/>
  <c r="CA9" i="6"/>
  <c r="CB9" i="6"/>
  <c r="CC9" i="6"/>
  <c r="CD9" i="6"/>
  <c r="CE9" i="6"/>
  <c r="CF9" i="6"/>
  <c r="CG9" i="6"/>
  <c r="CH9" i="6"/>
  <c r="CI9" i="6"/>
  <c r="CJ9" i="6"/>
  <c r="CK9" i="6"/>
  <c r="CL9" i="6"/>
  <c r="CM9" i="6"/>
  <c r="CN9" i="6"/>
  <c r="CO9" i="6"/>
  <c r="CP9" i="6"/>
  <c r="CQ9" i="6"/>
  <c r="CR9" i="6"/>
  <c r="CS9" i="6"/>
  <c r="CT9" i="6"/>
  <c r="CU9" i="6"/>
  <c r="CV9" i="6"/>
  <c r="CW9" i="6"/>
  <c r="CX9" i="6"/>
  <c r="CY9" i="6"/>
  <c r="BW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BW11" i="6"/>
  <c r="BX11" i="6"/>
  <c r="BY11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BW12" i="6"/>
  <c r="BX12" i="6"/>
  <c r="BY12" i="6"/>
  <c r="BZ12" i="6"/>
  <c r="CA12" i="6"/>
  <c r="CB12" i="6"/>
  <c r="CC12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BW13" i="6"/>
  <c r="BX13" i="6"/>
  <c r="BY13" i="6"/>
  <c r="BZ13" i="6"/>
  <c r="CA13" i="6"/>
  <c r="CB13" i="6"/>
  <c r="CC13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BW14" i="6"/>
  <c r="BX14" i="6"/>
  <c r="BY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BW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BW16" i="6"/>
  <c r="BX16" i="6"/>
  <c r="BY16" i="6"/>
  <c r="BZ16" i="6"/>
  <c r="CA16" i="6"/>
  <c r="CB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BW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BW18" i="6"/>
  <c r="BX18" i="6"/>
  <c r="BY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BW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BW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BW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BW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BW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BW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BW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BW28" i="6"/>
  <c r="BX28" i="6"/>
  <c r="BY28" i="6"/>
  <c r="BZ28" i="6"/>
  <c r="CA28" i="6"/>
  <c r="CB28" i="6"/>
  <c r="CC28" i="6"/>
  <c r="CD28" i="6"/>
  <c r="CE28" i="6"/>
  <c r="CF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BW29" i="6"/>
  <c r="BX29" i="6"/>
  <c r="BY29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BW30" i="6"/>
  <c r="BX30" i="6"/>
  <c r="BY30" i="6"/>
  <c r="BZ30" i="6"/>
  <c r="CA30" i="6"/>
  <c r="CB30" i="6"/>
  <c r="CC30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BW31" i="6"/>
  <c r="BX31" i="6"/>
  <c r="BY31" i="6"/>
  <c r="BZ31" i="6"/>
  <c r="CA31" i="6"/>
  <c r="CB31" i="6"/>
  <c r="CC31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BW33" i="6"/>
  <c r="BX33" i="6"/>
  <c r="BY33" i="6"/>
  <c r="BZ33" i="6"/>
  <c r="CA33" i="6"/>
  <c r="CB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BW34" i="6"/>
  <c r="BX34" i="6"/>
  <c r="BY34" i="6"/>
  <c r="BZ34" i="6"/>
  <c r="CA34" i="6"/>
  <c r="CB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BW35" i="6"/>
  <c r="BX35" i="6"/>
  <c r="BY35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BW37" i="6"/>
  <c r="BX37" i="6"/>
  <c r="BY37" i="6"/>
  <c r="BZ37" i="6"/>
  <c r="CA37" i="6"/>
  <c r="CB37" i="6"/>
  <c r="CC37" i="6"/>
  <c r="CD37" i="6"/>
  <c r="CE37" i="6"/>
  <c r="CF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BW38" i="6"/>
  <c r="BX38" i="6"/>
  <c r="BY38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BW39" i="6"/>
  <c r="BX39" i="6"/>
  <c r="BY39" i="6"/>
  <c r="BZ39" i="6"/>
  <c r="CA39" i="6"/>
  <c r="CB39" i="6"/>
  <c r="CC39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BW40" i="6"/>
  <c r="BX40" i="6"/>
  <c r="BY40" i="6"/>
  <c r="BZ40" i="6"/>
  <c r="CA40" i="6"/>
  <c r="CB40" i="6"/>
  <c r="CC40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BW42" i="6"/>
  <c r="BX42" i="6"/>
  <c r="BY42" i="6"/>
  <c r="BZ42" i="6"/>
  <c r="CA42" i="6"/>
  <c r="CB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BW43" i="6"/>
  <c r="BX43" i="6"/>
  <c r="BY43" i="6"/>
  <c r="BZ43" i="6"/>
  <c r="CA43" i="6"/>
  <c r="CB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BW44" i="6"/>
  <c r="BX44" i="6"/>
  <c r="BY44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BW46" i="6"/>
  <c r="BX46" i="6"/>
  <c r="BY46" i="6"/>
  <c r="BZ46" i="6"/>
  <c r="CA46" i="6"/>
  <c r="CB46" i="6"/>
  <c r="CC46" i="6"/>
  <c r="CD46" i="6"/>
  <c r="CE46" i="6"/>
  <c r="CF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BW47" i="6"/>
  <c r="BX47" i="6"/>
  <c r="BY47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BW48" i="6"/>
  <c r="BX48" i="6"/>
  <c r="BY48" i="6"/>
  <c r="BZ48" i="6"/>
  <c r="CA48" i="6"/>
  <c r="CB48" i="6"/>
  <c r="CC48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BW49" i="6"/>
  <c r="BX49" i="6"/>
  <c r="BY49" i="6"/>
  <c r="BZ49" i="6"/>
  <c r="CA49" i="6"/>
  <c r="CB49" i="6"/>
  <c r="CC49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BW51" i="6"/>
  <c r="BX51" i="6"/>
  <c r="BY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BW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BW53" i="6"/>
  <c r="BX53" i="6"/>
  <c r="BY53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BW55" i="6"/>
  <c r="BX55" i="6"/>
  <c r="BY55" i="6"/>
  <c r="BZ55" i="6"/>
  <c r="CA55" i="6"/>
  <c r="CB55" i="6"/>
  <c r="CC55" i="6"/>
  <c r="CD55" i="6"/>
  <c r="CE55" i="6"/>
  <c r="CF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BW56" i="6"/>
  <c r="BX56" i="6"/>
  <c r="BY56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BW57" i="6"/>
  <c r="BX57" i="6"/>
  <c r="BY57" i="6"/>
  <c r="BZ57" i="6"/>
  <c r="CA57" i="6"/>
  <c r="CB57" i="6"/>
  <c r="CC57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BW58" i="6"/>
  <c r="BX58" i="6"/>
  <c r="BY58" i="6"/>
  <c r="BZ58" i="6"/>
  <c r="CA58" i="6"/>
  <c r="CB58" i="6"/>
  <c r="CC58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BW60" i="6"/>
  <c r="BX60" i="6"/>
  <c r="BY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BW61" i="6"/>
  <c r="BX61" i="6"/>
  <c r="BY61" i="6"/>
  <c r="BZ61" i="6"/>
  <c r="CA61" i="6"/>
  <c r="CB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BW62" i="6"/>
  <c r="BX62" i="6"/>
  <c r="BY62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BW64" i="6"/>
  <c r="BX64" i="6"/>
  <c r="BY64" i="6"/>
  <c r="BZ64" i="6"/>
  <c r="CA64" i="6"/>
  <c r="CB64" i="6"/>
  <c r="CC64" i="6"/>
  <c r="CD64" i="6"/>
  <c r="CE64" i="6"/>
  <c r="CF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CU64" i="6"/>
  <c r="CV64" i="6"/>
  <c r="CW64" i="6"/>
  <c r="CX64" i="6"/>
  <c r="CY64" i="6"/>
  <c r="BW65" i="6"/>
  <c r="BX65" i="6"/>
  <c r="BY65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BW66" i="6"/>
  <c r="BX66" i="6"/>
  <c r="BY66" i="6"/>
  <c r="BZ66" i="6"/>
  <c r="CA66" i="6"/>
  <c r="CB66" i="6"/>
  <c r="CC66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BW67" i="6"/>
  <c r="BX67" i="6"/>
  <c r="BY67" i="6"/>
  <c r="BZ67" i="6"/>
  <c r="CA67" i="6"/>
  <c r="CB67" i="6"/>
  <c r="CC67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BW69" i="6"/>
  <c r="BX69" i="6"/>
  <c r="BY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BW70" i="6"/>
  <c r="BX70" i="6"/>
  <c r="BY70" i="6"/>
  <c r="BZ70" i="6"/>
  <c r="CA70" i="6"/>
  <c r="CB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BW71" i="6"/>
  <c r="BX71" i="6"/>
  <c r="BY71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BW73" i="6"/>
  <c r="BX73" i="6"/>
  <c r="BY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BW74" i="6"/>
  <c r="BX74" i="6"/>
  <c r="BY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BW75" i="6"/>
  <c r="BX75" i="6"/>
  <c r="BY75" i="6"/>
  <c r="BZ75" i="6"/>
  <c r="CA75" i="6"/>
  <c r="CB75" i="6"/>
  <c r="CC75" i="6"/>
  <c r="CD75" i="6"/>
  <c r="CE75" i="6"/>
  <c r="CF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CU75" i="6"/>
  <c r="CV75" i="6"/>
  <c r="CW75" i="6"/>
  <c r="CX75" i="6"/>
  <c r="CY75" i="6"/>
  <c r="BW76" i="6"/>
  <c r="BX76" i="6"/>
  <c r="BY76" i="6"/>
  <c r="BZ76" i="6"/>
  <c r="CA76" i="6"/>
  <c r="CB76" i="6"/>
  <c r="CC76" i="6"/>
  <c r="CD76" i="6"/>
  <c r="CE76" i="6"/>
  <c r="CF76" i="6"/>
  <c r="CG76" i="6"/>
  <c r="CH76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CU76" i="6"/>
  <c r="CV76" i="6"/>
  <c r="CW76" i="6"/>
  <c r="CX76" i="6"/>
  <c r="CY76" i="6"/>
  <c r="BW77" i="6"/>
  <c r="BX77" i="6"/>
  <c r="BY77" i="6"/>
  <c r="BZ77" i="6"/>
  <c r="CA77" i="6"/>
  <c r="CB77" i="6"/>
  <c r="CC77" i="6"/>
  <c r="CD77" i="6"/>
  <c r="CE77" i="6"/>
  <c r="CF77" i="6"/>
  <c r="CG77" i="6"/>
  <c r="CH77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CU77" i="6"/>
  <c r="CV77" i="6"/>
  <c r="CW77" i="6"/>
  <c r="CX77" i="6"/>
  <c r="CY77" i="6"/>
  <c r="BW78" i="6"/>
  <c r="BX78" i="6"/>
  <c r="BY78" i="6"/>
  <c r="BZ78" i="6"/>
  <c r="CA78" i="6"/>
  <c r="CB78" i="6"/>
  <c r="CC78" i="6"/>
  <c r="CD78" i="6"/>
  <c r="CE78" i="6"/>
  <c r="CF78" i="6"/>
  <c r="CG78" i="6"/>
  <c r="CH78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CU78" i="6"/>
  <c r="CV78" i="6"/>
  <c r="CW78" i="6"/>
  <c r="CX78" i="6"/>
  <c r="CY78" i="6"/>
  <c r="BW79" i="6"/>
  <c r="BX79" i="6"/>
  <c r="BY79" i="6"/>
  <c r="BZ79" i="6"/>
  <c r="CA79" i="6"/>
  <c r="CB79" i="6"/>
  <c r="CC79" i="6"/>
  <c r="CD79" i="6"/>
  <c r="CE79" i="6"/>
  <c r="CF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CU79" i="6"/>
  <c r="CV79" i="6"/>
  <c r="CW79" i="6"/>
  <c r="CX79" i="6"/>
  <c r="CY79" i="6"/>
  <c r="BW80" i="6"/>
  <c r="BX80" i="6"/>
  <c r="BY80" i="6"/>
  <c r="BZ80" i="6"/>
  <c r="CA80" i="6"/>
  <c r="CB80" i="6"/>
  <c r="CC80" i="6"/>
  <c r="CD80" i="6"/>
  <c r="CE80" i="6"/>
  <c r="CF80" i="6"/>
  <c r="CG80" i="6"/>
  <c r="CH80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CU80" i="6"/>
  <c r="CV80" i="6"/>
  <c r="CW80" i="6"/>
  <c r="CX80" i="6"/>
  <c r="CY80" i="6"/>
  <c r="BW81" i="6"/>
  <c r="BX81" i="6"/>
  <c r="BY81" i="6"/>
  <c r="BZ81" i="6"/>
  <c r="CA81" i="6"/>
  <c r="CB81" i="6"/>
  <c r="CC81" i="6"/>
  <c r="CD81" i="6"/>
  <c r="CE81" i="6"/>
  <c r="CF81" i="6"/>
  <c r="CG81" i="6"/>
  <c r="CH81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CU81" i="6"/>
  <c r="CV81" i="6"/>
  <c r="CW81" i="6"/>
  <c r="CX81" i="6"/>
  <c r="CY81" i="6"/>
  <c r="BW82" i="6"/>
  <c r="BX82" i="6"/>
  <c r="BY82" i="6"/>
  <c r="BZ82" i="6"/>
  <c r="CA82" i="6"/>
  <c r="CB82" i="6"/>
  <c r="CC82" i="6"/>
  <c r="CD82" i="6"/>
  <c r="CE82" i="6"/>
  <c r="CF82" i="6"/>
  <c r="CG82" i="6"/>
  <c r="CH82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CU82" i="6"/>
  <c r="CV82" i="6"/>
  <c r="CW82" i="6"/>
  <c r="CX82" i="6"/>
  <c r="CY82" i="6"/>
  <c r="BW83" i="6"/>
  <c r="BX83" i="6"/>
  <c r="BY83" i="6"/>
  <c r="BZ83" i="6"/>
  <c r="CA83" i="6"/>
  <c r="CB83" i="6"/>
  <c r="CC83" i="6"/>
  <c r="CD83" i="6"/>
  <c r="CE83" i="6"/>
  <c r="CF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CU83" i="6"/>
  <c r="CV83" i="6"/>
  <c r="CW83" i="6"/>
  <c r="CX83" i="6"/>
  <c r="CY83" i="6"/>
  <c r="BW84" i="6"/>
  <c r="BX84" i="6"/>
  <c r="BY84" i="6"/>
  <c r="BZ84" i="6"/>
  <c r="CA84" i="6"/>
  <c r="CB84" i="6"/>
  <c r="CC84" i="6"/>
  <c r="CD84" i="6"/>
  <c r="CE84" i="6"/>
  <c r="CF84" i="6"/>
  <c r="CG84" i="6"/>
  <c r="CH84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CU84" i="6"/>
  <c r="CV84" i="6"/>
  <c r="CW84" i="6"/>
  <c r="CX84" i="6"/>
  <c r="CY84" i="6"/>
  <c r="BW85" i="6"/>
  <c r="BX85" i="6"/>
  <c r="BY85" i="6"/>
  <c r="BZ85" i="6"/>
  <c r="CA85" i="6"/>
  <c r="CB85" i="6"/>
  <c r="CC85" i="6"/>
  <c r="CD85" i="6"/>
  <c r="CE85" i="6"/>
  <c r="CF85" i="6"/>
  <c r="CG85" i="6"/>
  <c r="CH85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CU85" i="6"/>
  <c r="CV85" i="6"/>
  <c r="CW85" i="6"/>
  <c r="CX85" i="6"/>
  <c r="CY85" i="6"/>
  <c r="BW86" i="6"/>
  <c r="BX86" i="6"/>
  <c r="BY86" i="6"/>
  <c r="BZ86" i="6"/>
  <c r="CA86" i="6"/>
  <c r="CB86" i="6"/>
  <c r="CC86" i="6"/>
  <c r="CD86" i="6"/>
  <c r="CE86" i="6"/>
  <c r="CF86" i="6"/>
  <c r="CG86" i="6"/>
  <c r="CH86" i="6"/>
  <c r="CI86" i="6"/>
  <c r="CJ86" i="6"/>
  <c r="CK86" i="6"/>
  <c r="CL86" i="6"/>
  <c r="CM86" i="6"/>
  <c r="CN86" i="6"/>
  <c r="CO86" i="6"/>
  <c r="CP86" i="6"/>
  <c r="CQ86" i="6"/>
  <c r="CR86" i="6"/>
  <c r="CS86" i="6"/>
  <c r="CT86" i="6"/>
  <c r="CU86" i="6"/>
  <c r="CV86" i="6"/>
  <c r="CW86" i="6"/>
  <c r="CX86" i="6"/>
  <c r="CY86" i="6"/>
  <c r="BW87" i="6"/>
  <c r="BX87" i="6"/>
  <c r="BY87" i="6"/>
  <c r="BZ87" i="6"/>
  <c r="CA87" i="6"/>
  <c r="CB87" i="6"/>
  <c r="CC87" i="6"/>
  <c r="CD87" i="6"/>
  <c r="CE87" i="6"/>
  <c r="CF87" i="6"/>
  <c r="CG87" i="6"/>
  <c r="CH87" i="6"/>
  <c r="CI87" i="6"/>
  <c r="CJ87" i="6"/>
  <c r="CK87" i="6"/>
  <c r="CL87" i="6"/>
  <c r="CM87" i="6"/>
  <c r="CN87" i="6"/>
  <c r="CO87" i="6"/>
  <c r="CP87" i="6"/>
  <c r="CQ87" i="6"/>
  <c r="CR87" i="6"/>
  <c r="CS87" i="6"/>
  <c r="CT87" i="6"/>
  <c r="CU87" i="6"/>
  <c r="CV87" i="6"/>
  <c r="CW87" i="6"/>
  <c r="CX87" i="6"/>
  <c r="CY87" i="6"/>
  <c r="BW88" i="6"/>
  <c r="BX88" i="6"/>
  <c r="BY88" i="6"/>
  <c r="BZ88" i="6"/>
  <c r="CA88" i="6"/>
  <c r="CB88" i="6"/>
  <c r="CC88" i="6"/>
  <c r="CD88" i="6"/>
  <c r="CE88" i="6"/>
  <c r="CF88" i="6"/>
  <c r="CG88" i="6"/>
  <c r="CH88" i="6"/>
  <c r="CI88" i="6"/>
  <c r="CJ88" i="6"/>
  <c r="CK88" i="6"/>
  <c r="CL88" i="6"/>
  <c r="CM88" i="6"/>
  <c r="CN88" i="6"/>
  <c r="CO88" i="6"/>
  <c r="CP88" i="6"/>
  <c r="CQ88" i="6"/>
  <c r="CR88" i="6"/>
  <c r="CS88" i="6"/>
  <c r="CT88" i="6"/>
  <c r="CU88" i="6"/>
  <c r="CV88" i="6"/>
  <c r="CW88" i="6"/>
  <c r="CX88" i="6"/>
  <c r="CY88" i="6"/>
  <c r="BW89" i="6"/>
  <c r="BX89" i="6"/>
  <c r="BY89" i="6"/>
  <c r="BZ89" i="6"/>
  <c r="CA89" i="6"/>
  <c r="CB89" i="6"/>
  <c r="CC89" i="6"/>
  <c r="CD89" i="6"/>
  <c r="CE89" i="6"/>
  <c r="CF89" i="6"/>
  <c r="CG89" i="6"/>
  <c r="CH89" i="6"/>
  <c r="CI89" i="6"/>
  <c r="CJ89" i="6"/>
  <c r="CK89" i="6"/>
  <c r="CL89" i="6"/>
  <c r="CM89" i="6"/>
  <c r="CN89" i="6"/>
  <c r="CO89" i="6"/>
  <c r="CP89" i="6"/>
  <c r="CQ89" i="6"/>
  <c r="CR89" i="6"/>
  <c r="CS89" i="6"/>
  <c r="CT89" i="6"/>
  <c r="CU89" i="6"/>
  <c r="CV89" i="6"/>
  <c r="CW89" i="6"/>
  <c r="CX89" i="6"/>
  <c r="CY89" i="6"/>
  <c r="BW90" i="6"/>
  <c r="BX90" i="6"/>
  <c r="BY90" i="6"/>
  <c r="BZ90" i="6"/>
  <c r="CA90" i="6"/>
  <c r="CB90" i="6"/>
  <c r="CC90" i="6"/>
  <c r="CD90" i="6"/>
  <c r="CE90" i="6"/>
  <c r="CF90" i="6"/>
  <c r="CG90" i="6"/>
  <c r="CH90" i="6"/>
  <c r="CI90" i="6"/>
  <c r="CJ90" i="6"/>
  <c r="CK90" i="6"/>
  <c r="CL90" i="6"/>
  <c r="CM90" i="6"/>
  <c r="CN90" i="6"/>
  <c r="CO90" i="6"/>
  <c r="CP90" i="6"/>
  <c r="CQ90" i="6"/>
  <c r="CR90" i="6"/>
  <c r="CS90" i="6"/>
  <c r="CT90" i="6"/>
  <c r="CU90" i="6"/>
  <c r="CV90" i="6"/>
  <c r="CW90" i="6"/>
  <c r="CX90" i="6"/>
  <c r="CY90" i="6"/>
  <c r="BW91" i="6"/>
  <c r="BX91" i="6"/>
  <c r="BY91" i="6"/>
  <c r="BZ91" i="6"/>
  <c r="CA91" i="6"/>
  <c r="CB91" i="6"/>
  <c r="CC91" i="6"/>
  <c r="CD91" i="6"/>
  <c r="CE91" i="6"/>
  <c r="CF91" i="6"/>
  <c r="CG91" i="6"/>
  <c r="CH91" i="6"/>
  <c r="CI91" i="6"/>
  <c r="CJ91" i="6"/>
  <c r="CK91" i="6"/>
  <c r="CL91" i="6"/>
  <c r="CM91" i="6"/>
  <c r="CN91" i="6"/>
  <c r="CO91" i="6"/>
  <c r="CP91" i="6"/>
  <c r="CQ91" i="6"/>
  <c r="CR91" i="6"/>
  <c r="CS91" i="6"/>
  <c r="CT91" i="6"/>
  <c r="CU91" i="6"/>
  <c r="CV91" i="6"/>
  <c r="CW91" i="6"/>
  <c r="CX91" i="6"/>
  <c r="CY91" i="6"/>
  <c r="BW92" i="6"/>
  <c r="BX92" i="6"/>
  <c r="BY92" i="6"/>
  <c r="BZ92" i="6"/>
  <c r="CA92" i="6"/>
  <c r="CB92" i="6"/>
  <c r="CC92" i="6"/>
  <c r="CD92" i="6"/>
  <c r="CE92" i="6"/>
  <c r="CF92" i="6"/>
  <c r="CG92" i="6"/>
  <c r="CH92" i="6"/>
  <c r="CI92" i="6"/>
  <c r="CJ92" i="6"/>
  <c r="CK92" i="6"/>
  <c r="CL92" i="6"/>
  <c r="CM92" i="6"/>
  <c r="CN92" i="6"/>
  <c r="CO92" i="6"/>
  <c r="CP92" i="6"/>
  <c r="CQ92" i="6"/>
  <c r="CR92" i="6"/>
  <c r="CS92" i="6"/>
  <c r="CT92" i="6"/>
  <c r="CU92" i="6"/>
  <c r="CV92" i="6"/>
  <c r="CW92" i="6"/>
  <c r="CX92" i="6"/>
  <c r="CY92" i="6"/>
  <c r="BW93" i="6"/>
  <c r="BX93" i="6"/>
  <c r="BY93" i="6"/>
  <c r="BZ93" i="6"/>
  <c r="CA93" i="6"/>
  <c r="CB93" i="6"/>
  <c r="CC93" i="6"/>
  <c r="CD93" i="6"/>
  <c r="CE93" i="6"/>
  <c r="CF93" i="6"/>
  <c r="CG93" i="6"/>
  <c r="CH93" i="6"/>
  <c r="CI93" i="6"/>
  <c r="CJ93" i="6"/>
  <c r="CK93" i="6"/>
  <c r="CL93" i="6"/>
  <c r="CM93" i="6"/>
  <c r="CN93" i="6"/>
  <c r="CO93" i="6"/>
  <c r="CP93" i="6"/>
  <c r="CQ93" i="6"/>
  <c r="CR93" i="6"/>
  <c r="CS93" i="6"/>
  <c r="CT93" i="6"/>
  <c r="CU93" i="6"/>
  <c r="CV93" i="6"/>
  <c r="CW93" i="6"/>
  <c r="CX93" i="6"/>
  <c r="CY93" i="6"/>
  <c r="BW94" i="6"/>
  <c r="BX94" i="6"/>
  <c r="BY94" i="6"/>
  <c r="BZ94" i="6"/>
  <c r="CA94" i="6"/>
  <c r="CB94" i="6"/>
  <c r="CC94" i="6"/>
  <c r="CD94" i="6"/>
  <c r="CE94" i="6"/>
  <c r="CF94" i="6"/>
  <c r="CG94" i="6"/>
  <c r="CH94" i="6"/>
  <c r="CI94" i="6"/>
  <c r="CJ94" i="6"/>
  <c r="CK94" i="6"/>
  <c r="CL94" i="6"/>
  <c r="CM94" i="6"/>
  <c r="CN94" i="6"/>
  <c r="CO94" i="6"/>
  <c r="CP94" i="6"/>
  <c r="CQ94" i="6"/>
  <c r="CR94" i="6"/>
  <c r="CS94" i="6"/>
  <c r="CT94" i="6"/>
  <c r="CU94" i="6"/>
  <c r="CV94" i="6"/>
  <c r="CW94" i="6"/>
  <c r="CX94" i="6"/>
  <c r="CY94" i="6"/>
  <c r="BW95" i="6"/>
  <c r="BX95" i="6"/>
  <c r="BY95" i="6"/>
  <c r="BZ95" i="6"/>
  <c r="CA95" i="6"/>
  <c r="CB95" i="6"/>
  <c r="CC95" i="6"/>
  <c r="CD95" i="6"/>
  <c r="CE95" i="6"/>
  <c r="CF95" i="6"/>
  <c r="CG95" i="6"/>
  <c r="CH95" i="6"/>
  <c r="CI95" i="6"/>
  <c r="CJ95" i="6"/>
  <c r="CK95" i="6"/>
  <c r="CL95" i="6"/>
  <c r="CM95" i="6"/>
  <c r="CN95" i="6"/>
  <c r="CO95" i="6"/>
  <c r="CP95" i="6"/>
  <c r="CQ95" i="6"/>
  <c r="CR95" i="6"/>
  <c r="CS95" i="6"/>
  <c r="CT95" i="6"/>
  <c r="CU95" i="6"/>
  <c r="CV95" i="6"/>
  <c r="CW95" i="6"/>
  <c r="CX95" i="6"/>
  <c r="CY95" i="6"/>
  <c r="BW96" i="6"/>
  <c r="BX96" i="6"/>
  <c r="BY96" i="6"/>
  <c r="BZ96" i="6"/>
  <c r="CA96" i="6"/>
  <c r="CB96" i="6"/>
  <c r="CC96" i="6"/>
  <c r="CD96" i="6"/>
  <c r="CE96" i="6"/>
  <c r="CF96" i="6"/>
  <c r="CG96" i="6"/>
  <c r="CH96" i="6"/>
  <c r="CI96" i="6"/>
  <c r="CJ96" i="6"/>
  <c r="CK96" i="6"/>
  <c r="CL96" i="6"/>
  <c r="CM96" i="6"/>
  <c r="CN96" i="6"/>
  <c r="CO96" i="6"/>
  <c r="CP96" i="6"/>
  <c r="CQ96" i="6"/>
  <c r="CR96" i="6"/>
  <c r="CS96" i="6"/>
  <c r="CT96" i="6"/>
  <c r="CU96" i="6"/>
  <c r="CV96" i="6"/>
  <c r="CW96" i="6"/>
  <c r="CX96" i="6"/>
  <c r="CY96" i="6"/>
  <c r="BW97" i="6"/>
  <c r="BX97" i="6"/>
  <c r="BY97" i="6"/>
  <c r="BZ97" i="6"/>
  <c r="CA97" i="6"/>
  <c r="CB97" i="6"/>
  <c r="CC97" i="6"/>
  <c r="CD97" i="6"/>
  <c r="CE97" i="6"/>
  <c r="CF97" i="6"/>
  <c r="CG97" i="6"/>
  <c r="CH97" i="6"/>
  <c r="CI97" i="6"/>
  <c r="CJ97" i="6"/>
  <c r="CK97" i="6"/>
  <c r="CL97" i="6"/>
  <c r="CM97" i="6"/>
  <c r="CN97" i="6"/>
  <c r="CO97" i="6"/>
  <c r="CP97" i="6"/>
  <c r="CQ97" i="6"/>
  <c r="CR97" i="6"/>
  <c r="CS97" i="6"/>
  <c r="CT97" i="6"/>
  <c r="CU97" i="6"/>
  <c r="CV97" i="6"/>
  <c r="CW97" i="6"/>
  <c r="CX97" i="6"/>
  <c r="CY97" i="6"/>
  <c r="BW98" i="6"/>
  <c r="BX98" i="6"/>
  <c r="BY98" i="6"/>
  <c r="BZ98" i="6"/>
  <c r="CA98" i="6"/>
  <c r="CB98" i="6"/>
  <c r="CC98" i="6"/>
  <c r="CD98" i="6"/>
  <c r="CE98" i="6"/>
  <c r="CF98" i="6"/>
  <c r="CG98" i="6"/>
  <c r="CH98" i="6"/>
  <c r="CI98" i="6"/>
  <c r="CJ98" i="6"/>
  <c r="CK98" i="6"/>
  <c r="CL98" i="6"/>
  <c r="CM98" i="6"/>
  <c r="CN98" i="6"/>
  <c r="CO98" i="6"/>
  <c r="CP98" i="6"/>
  <c r="CQ98" i="6"/>
  <c r="CR98" i="6"/>
  <c r="CS98" i="6"/>
  <c r="CT98" i="6"/>
  <c r="CU98" i="6"/>
  <c r="CV98" i="6"/>
  <c r="CW98" i="6"/>
  <c r="CX98" i="6"/>
  <c r="CY98" i="6"/>
  <c r="BW99" i="6"/>
  <c r="BX99" i="6"/>
  <c r="BY99" i="6"/>
  <c r="BZ99" i="6"/>
  <c r="CA99" i="6"/>
  <c r="CB99" i="6"/>
  <c r="CC99" i="6"/>
  <c r="CD99" i="6"/>
  <c r="CE99" i="6"/>
  <c r="CF99" i="6"/>
  <c r="CG99" i="6"/>
  <c r="CH99" i="6"/>
  <c r="CI99" i="6"/>
  <c r="CJ99" i="6"/>
  <c r="CK99" i="6"/>
  <c r="CL99" i="6"/>
  <c r="CM99" i="6"/>
  <c r="CN99" i="6"/>
  <c r="CO99" i="6"/>
  <c r="CP99" i="6"/>
  <c r="CQ99" i="6"/>
  <c r="CR99" i="6"/>
  <c r="CS99" i="6"/>
  <c r="CT99" i="6"/>
  <c r="CU99" i="6"/>
  <c r="CV99" i="6"/>
  <c r="CW99" i="6"/>
  <c r="CX99" i="6"/>
  <c r="CY99" i="6"/>
  <c r="BW100" i="6"/>
  <c r="BX100" i="6"/>
  <c r="BY100" i="6"/>
  <c r="BZ100" i="6"/>
  <c r="CA100" i="6"/>
  <c r="CB100" i="6"/>
  <c r="CC100" i="6"/>
  <c r="CD100" i="6"/>
  <c r="CE100" i="6"/>
  <c r="CF100" i="6"/>
  <c r="CG100" i="6"/>
  <c r="CH100" i="6"/>
  <c r="CI100" i="6"/>
  <c r="CJ100" i="6"/>
  <c r="CK100" i="6"/>
  <c r="CL100" i="6"/>
  <c r="CM100" i="6"/>
  <c r="CN100" i="6"/>
  <c r="CO100" i="6"/>
  <c r="CP100" i="6"/>
  <c r="CQ100" i="6"/>
  <c r="CR100" i="6"/>
  <c r="CS100" i="6"/>
  <c r="CT100" i="6"/>
  <c r="CU100" i="6"/>
  <c r="CV100" i="6"/>
  <c r="CW100" i="6"/>
  <c r="CX100" i="6"/>
  <c r="CY100" i="6"/>
  <c r="BW101" i="6"/>
  <c r="BX101" i="6"/>
  <c r="BY101" i="6"/>
  <c r="BZ101" i="6"/>
  <c r="CA101" i="6"/>
  <c r="CB101" i="6"/>
  <c r="CC101" i="6"/>
  <c r="CD101" i="6"/>
  <c r="CE101" i="6"/>
  <c r="CF101" i="6"/>
  <c r="CG101" i="6"/>
  <c r="CH101" i="6"/>
  <c r="CI101" i="6"/>
  <c r="CJ101" i="6"/>
  <c r="CK101" i="6"/>
  <c r="CL101" i="6"/>
  <c r="CM101" i="6"/>
  <c r="CN101" i="6"/>
  <c r="CO101" i="6"/>
  <c r="CP101" i="6"/>
  <c r="CQ101" i="6"/>
  <c r="CR101" i="6"/>
  <c r="CS101" i="6"/>
  <c r="CT101" i="6"/>
  <c r="CU101" i="6"/>
  <c r="CV101" i="6"/>
  <c r="CW101" i="6"/>
  <c r="CX101" i="6"/>
  <c r="CY101" i="6"/>
  <c r="BW102" i="6"/>
  <c r="BX102" i="6"/>
  <c r="BY102" i="6"/>
  <c r="BZ102" i="6"/>
  <c r="CA102" i="6"/>
  <c r="CB102" i="6"/>
  <c r="CC102" i="6"/>
  <c r="CD102" i="6"/>
  <c r="CE102" i="6"/>
  <c r="CF102" i="6"/>
  <c r="CG102" i="6"/>
  <c r="CH102" i="6"/>
  <c r="CI102" i="6"/>
  <c r="CJ102" i="6"/>
  <c r="CK102" i="6"/>
  <c r="CL102" i="6"/>
  <c r="CM102" i="6"/>
  <c r="CN102" i="6"/>
  <c r="CO102" i="6"/>
  <c r="CP102" i="6"/>
  <c r="CQ102" i="6"/>
  <c r="CR102" i="6"/>
  <c r="CS102" i="6"/>
  <c r="CT102" i="6"/>
  <c r="CU102" i="6"/>
  <c r="CV102" i="6"/>
  <c r="CW102" i="6"/>
  <c r="CX102" i="6"/>
  <c r="CY102" i="6"/>
  <c r="BW103" i="6"/>
  <c r="BX103" i="6"/>
  <c r="BY103" i="6"/>
  <c r="BZ103" i="6"/>
  <c r="CA103" i="6"/>
  <c r="CB103" i="6"/>
  <c r="CC103" i="6"/>
  <c r="CD103" i="6"/>
  <c r="CE103" i="6"/>
  <c r="CF103" i="6"/>
  <c r="CG103" i="6"/>
  <c r="CH103" i="6"/>
  <c r="CI103" i="6"/>
  <c r="CJ103" i="6"/>
  <c r="CK103" i="6"/>
  <c r="CL103" i="6"/>
  <c r="CM103" i="6"/>
  <c r="CN103" i="6"/>
  <c r="CO103" i="6"/>
  <c r="CP103" i="6"/>
  <c r="CQ103" i="6"/>
  <c r="CR103" i="6"/>
  <c r="CS103" i="6"/>
  <c r="CT103" i="6"/>
  <c r="CU103" i="6"/>
  <c r="CV103" i="6"/>
  <c r="CW103" i="6"/>
  <c r="CX103" i="6"/>
  <c r="CY103" i="6"/>
  <c r="BW104" i="6"/>
  <c r="BX104" i="6"/>
  <c r="BY104" i="6"/>
  <c r="BZ104" i="6"/>
  <c r="CA104" i="6"/>
  <c r="CB104" i="6"/>
  <c r="CC104" i="6"/>
  <c r="CD104" i="6"/>
  <c r="CE104" i="6"/>
  <c r="CF104" i="6"/>
  <c r="CG104" i="6"/>
  <c r="CH104" i="6"/>
  <c r="CI104" i="6"/>
  <c r="CJ104" i="6"/>
  <c r="CK104" i="6"/>
  <c r="CL104" i="6"/>
  <c r="CM104" i="6"/>
  <c r="CN104" i="6"/>
  <c r="CO104" i="6"/>
  <c r="CP104" i="6"/>
  <c r="CQ104" i="6"/>
  <c r="CR104" i="6"/>
  <c r="CS104" i="6"/>
  <c r="CT104" i="6"/>
  <c r="CU104" i="6"/>
  <c r="CV104" i="6"/>
  <c r="CW104" i="6"/>
  <c r="CX104" i="6"/>
  <c r="CY104" i="6"/>
  <c r="BW105" i="6"/>
  <c r="BX105" i="6"/>
  <c r="BY105" i="6"/>
  <c r="BZ105" i="6"/>
  <c r="CA105" i="6"/>
  <c r="CB105" i="6"/>
  <c r="CC105" i="6"/>
  <c r="CD105" i="6"/>
  <c r="CE105" i="6"/>
  <c r="CF105" i="6"/>
  <c r="CG105" i="6"/>
  <c r="CH105" i="6"/>
  <c r="CI105" i="6"/>
  <c r="CJ105" i="6"/>
  <c r="CK105" i="6"/>
  <c r="CL105" i="6"/>
  <c r="CM105" i="6"/>
  <c r="CN105" i="6"/>
  <c r="CO105" i="6"/>
  <c r="CP105" i="6"/>
  <c r="CQ105" i="6"/>
  <c r="CR105" i="6"/>
  <c r="CS105" i="6"/>
  <c r="CT105" i="6"/>
  <c r="CU105" i="6"/>
  <c r="CV105" i="6"/>
  <c r="CW105" i="6"/>
  <c r="CX105" i="6"/>
  <c r="CY105" i="6"/>
  <c r="BW106" i="6"/>
  <c r="BX106" i="6"/>
  <c r="BY106" i="6"/>
  <c r="BZ106" i="6"/>
  <c r="CA106" i="6"/>
  <c r="CB106" i="6"/>
  <c r="CC106" i="6"/>
  <c r="CD106" i="6"/>
  <c r="CE106" i="6"/>
  <c r="CF106" i="6"/>
  <c r="CG106" i="6"/>
  <c r="CH106" i="6"/>
  <c r="CI106" i="6"/>
  <c r="CJ106" i="6"/>
  <c r="CK106" i="6"/>
  <c r="CL106" i="6"/>
  <c r="CM106" i="6"/>
  <c r="CN106" i="6"/>
  <c r="CO106" i="6"/>
  <c r="CP106" i="6"/>
  <c r="CQ106" i="6"/>
  <c r="CR106" i="6"/>
  <c r="CS106" i="6"/>
  <c r="CT106" i="6"/>
  <c r="CU106" i="6"/>
  <c r="CV106" i="6"/>
  <c r="CW106" i="6"/>
  <c r="CX106" i="6"/>
  <c r="CY106" i="6"/>
  <c r="BW107" i="6"/>
  <c r="BX107" i="6"/>
  <c r="BY107" i="6"/>
  <c r="BZ107" i="6"/>
  <c r="CA107" i="6"/>
  <c r="CB107" i="6"/>
  <c r="CC107" i="6"/>
  <c r="CD107" i="6"/>
  <c r="CE107" i="6"/>
  <c r="CF107" i="6"/>
  <c r="CG107" i="6"/>
  <c r="CH107" i="6"/>
  <c r="CI107" i="6"/>
  <c r="CJ107" i="6"/>
  <c r="CK107" i="6"/>
  <c r="CL107" i="6"/>
  <c r="CM107" i="6"/>
  <c r="CN107" i="6"/>
  <c r="CO107" i="6"/>
  <c r="CP107" i="6"/>
  <c r="CQ107" i="6"/>
  <c r="CR107" i="6"/>
  <c r="CS107" i="6"/>
  <c r="CT107" i="6"/>
  <c r="CU107" i="6"/>
  <c r="CV107" i="6"/>
  <c r="CW107" i="6"/>
  <c r="CX107" i="6"/>
  <c r="CY107" i="6"/>
  <c r="BW108" i="6"/>
  <c r="BX108" i="6"/>
  <c r="BY108" i="6"/>
  <c r="BZ108" i="6"/>
  <c r="CA108" i="6"/>
  <c r="CB108" i="6"/>
  <c r="CC108" i="6"/>
  <c r="CD108" i="6"/>
  <c r="CE108" i="6"/>
  <c r="CF108" i="6"/>
  <c r="CG108" i="6"/>
  <c r="CH108" i="6"/>
  <c r="CI108" i="6"/>
  <c r="CJ108" i="6"/>
  <c r="CK108" i="6"/>
  <c r="CL108" i="6"/>
  <c r="CM108" i="6"/>
  <c r="CN108" i="6"/>
  <c r="CO108" i="6"/>
  <c r="CP108" i="6"/>
  <c r="CQ108" i="6"/>
  <c r="CR108" i="6"/>
  <c r="CS108" i="6"/>
  <c r="CT108" i="6"/>
  <c r="CU108" i="6"/>
  <c r="CV108" i="6"/>
  <c r="CW108" i="6"/>
  <c r="CX108" i="6"/>
  <c r="CY108" i="6"/>
  <c r="BW109" i="6"/>
  <c r="BX109" i="6"/>
  <c r="BY109" i="6"/>
  <c r="BZ109" i="6"/>
  <c r="CA109" i="6"/>
  <c r="CB109" i="6"/>
  <c r="CC109" i="6"/>
  <c r="CD109" i="6"/>
  <c r="CE109" i="6"/>
  <c r="CF109" i="6"/>
  <c r="CG109" i="6"/>
  <c r="CH109" i="6"/>
  <c r="CI109" i="6"/>
  <c r="CJ109" i="6"/>
  <c r="CK109" i="6"/>
  <c r="CL109" i="6"/>
  <c r="CM109" i="6"/>
  <c r="CN109" i="6"/>
  <c r="CO109" i="6"/>
  <c r="CP109" i="6"/>
  <c r="CQ109" i="6"/>
  <c r="CR109" i="6"/>
  <c r="CS109" i="6"/>
  <c r="CT109" i="6"/>
  <c r="CU109" i="6"/>
  <c r="CV109" i="6"/>
  <c r="CW109" i="6"/>
  <c r="CX109" i="6"/>
  <c r="CY109" i="6"/>
  <c r="BW110" i="6"/>
  <c r="BX110" i="6"/>
  <c r="BY110" i="6"/>
  <c r="BZ110" i="6"/>
  <c r="CA110" i="6"/>
  <c r="CB110" i="6"/>
  <c r="CC110" i="6"/>
  <c r="CD110" i="6"/>
  <c r="CE110" i="6"/>
  <c r="CF110" i="6"/>
  <c r="CG110" i="6"/>
  <c r="CH110" i="6"/>
  <c r="CI110" i="6"/>
  <c r="CJ110" i="6"/>
  <c r="CK110" i="6"/>
  <c r="CL110" i="6"/>
  <c r="CM110" i="6"/>
  <c r="CN110" i="6"/>
  <c r="CO110" i="6"/>
  <c r="CP110" i="6"/>
  <c r="CQ110" i="6"/>
  <c r="CR110" i="6"/>
  <c r="CS110" i="6"/>
  <c r="CT110" i="6"/>
  <c r="CU110" i="6"/>
  <c r="CV110" i="6"/>
  <c r="CW110" i="6"/>
  <c r="CX110" i="6"/>
  <c r="CY110" i="6"/>
  <c r="BW111" i="6"/>
  <c r="BX111" i="6"/>
  <c r="BY111" i="6"/>
  <c r="BZ111" i="6"/>
  <c r="CA111" i="6"/>
  <c r="CB111" i="6"/>
  <c r="CC111" i="6"/>
  <c r="CD111" i="6"/>
  <c r="CE111" i="6"/>
  <c r="CF111" i="6"/>
  <c r="CG111" i="6"/>
  <c r="CH111" i="6"/>
  <c r="CI111" i="6"/>
  <c r="CJ111" i="6"/>
  <c r="CK111" i="6"/>
  <c r="CL111" i="6"/>
  <c r="CM111" i="6"/>
  <c r="CN111" i="6"/>
  <c r="CO111" i="6"/>
  <c r="CP111" i="6"/>
  <c r="CQ111" i="6"/>
  <c r="CR111" i="6"/>
  <c r="CS111" i="6"/>
  <c r="CT111" i="6"/>
  <c r="CU111" i="6"/>
  <c r="CV111" i="6"/>
  <c r="CW111" i="6"/>
  <c r="CX111" i="6"/>
  <c r="CY111" i="6"/>
  <c r="BW112" i="6"/>
  <c r="BX112" i="6"/>
  <c r="BY112" i="6"/>
  <c r="BZ112" i="6"/>
  <c r="CA112" i="6"/>
  <c r="CB112" i="6"/>
  <c r="CC112" i="6"/>
  <c r="CD112" i="6"/>
  <c r="CE112" i="6"/>
  <c r="CF112" i="6"/>
  <c r="CG112" i="6"/>
  <c r="CH112" i="6"/>
  <c r="CI112" i="6"/>
  <c r="CJ112" i="6"/>
  <c r="CK112" i="6"/>
  <c r="CL112" i="6"/>
  <c r="CM112" i="6"/>
  <c r="CN112" i="6"/>
  <c r="CO112" i="6"/>
  <c r="CP112" i="6"/>
  <c r="CQ112" i="6"/>
  <c r="CR112" i="6"/>
  <c r="CS112" i="6"/>
  <c r="CT112" i="6"/>
  <c r="CU112" i="6"/>
  <c r="CV112" i="6"/>
  <c r="CW112" i="6"/>
  <c r="CX112" i="6"/>
  <c r="CY112" i="6"/>
  <c r="BW113" i="6"/>
  <c r="BX113" i="6"/>
  <c r="BY113" i="6"/>
  <c r="BZ113" i="6"/>
  <c r="CA113" i="6"/>
  <c r="CB113" i="6"/>
  <c r="CC113" i="6"/>
  <c r="CD113" i="6"/>
  <c r="CE113" i="6"/>
  <c r="CF113" i="6"/>
  <c r="CG113" i="6"/>
  <c r="CH113" i="6"/>
  <c r="CI113" i="6"/>
  <c r="CJ113" i="6"/>
  <c r="CK113" i="6"/>
  <c r="CL113" i="6"/>
  <c r="CM113" i="6"/>
  <c r="CN113" i="6"/>
  <c r="CO113" i="6"/>
  <c r="CP113" i="6"/>
  <c r="CQ113" i="6"/>
  <c r="CR113" i="6"/>
  <c r="CS113" i="6"/>
  <c r="CT113" i="6"/>
  <c r="CU113" i="6"/>
  <c r="CV113" i="6"/>
  <c r="CW113" i="6"/>
  <c r="CX113" i="6"/>
  <c r="CY113" i="6"/>
  <c r="BW114" i="6"/>
  <c r="BX114" i="6"/>
  <c r="BY114" i="6"/>
  <c r="BZ114" i="6"/>
  <c r="CA114" i="6"/>
  <c r="CB114" i="6"/>
  <c r="CC114" i="6"/>
  <c r="CD114" i="6"/>
  <c r="CE114" i="6"/>
  <c r="CF114" i="6"/>
  <c r="CG114" i="6"/>
  <c r="CH114" i="6"/>
  <c r="CI114" i="6"/>
  <c r="CJ114" i="6"/>
  <c r="CK114" i="6"/>
  <c r="CL114" i="6"/>
  <c r="CM114" i="6"/>
  <c r="CN114" i="6"/>
  <c r="CO114" i="6"/>
  <c r="CP114" i="6"/>
  <c r="CQ114" i="6"/>
  <c r="CR114" i="6"/>
  <c r="CS114" i="6"/>
  <c r="CT114" i="6"/>
  <c r="CU114" i="6"/>
  <c r="CV114" i="6"/>
  <c r="CW114" i="6"/>
  <c r="CX114" i="6"/>
  <c r="CY114" i="6"/>
  <c r="BW115" i="6"/>
  <c r="BX115" i="6"/>
  <c r="BY115" i="6"/>
  <c r="BZ115" i="6"/>
  <c r="CA115" i="6"/>
  <c r="CB115" i="6"/>
  <c r="CC115" i="6"/>
  <c r="CD115" i="6"/>
  <c r="CE115" i="6"/>
  <c r="CF115" i="6"/>
  <c r="CG115" i="6"/>
  <c r="CH115" i="6"/>
  <c r="CI115" i="6"/>
  <c r="CJ115" i="6"/>
  <c r="CK115" i="6"/>
  <c r="CL115" i="6"/>
  <c r="CM115" i="6"/>
  <c r="CN115" i="6"/>
  <c r="CO115" i="6"/>
  <c r="CP115" i="6"/>
  <c r="CQ115" i="6"/>
  <c r="CR115" i="6"/>
  <c r="CS115" i="6"/>
  <c r="CT115" i="6"/>
  <c r="CU115" i="6"/>
  <c r="CV115" i="6"/>
  <c r="CW115" i="6"/>
  <c r="CX115" i="6"/>
  <c r="CY115" i="6"/>
  <c r="BW116" i="6"/>
  <c r="BX116" i="6"/>
  <c r="BY116" i="6"/>
  <c r="BZ116" i="6"/>
  <c r="CA116" i="6"/>
  <c r="CB116" i="6"/>
  <c r="CC116" i="6"/>
  <c r="CD116" i="6"/>
  <c r="CE116" i="6"/>
  <c r="CF116" i="6"/>
  <c r="CG116" i="6"/>
  <c r="CH116" i="6"/>
  <c r="CI116" i="6"/>
  <c r="CJ116" i="6"/>
  <c r="CK116" i="6"/>
  <c r="CL116" i="6"/>
  <c r="CM116" i="6"/>
  <c r="CN116" i="6"/>
  <c r="CO116" i="6"/>
  <c r="CP116" i="6"/>
  <c r="CQ116" i="6"/>
  <c r="CR116" i="6"/>
  <c r="CS116" i="6"/>
  <c r="CT116" i="6"/>
  <c r="CU116" i="6"/>
  <c r="CV116" i="6"/>
  <c r="CW116" i="6"/>
  <c r="CX116" i="6"/>
  <c r="CY116" i="6"/>
  <c r="BW117" i="6"/>
  <c r="BX117" i="6"/>
  <c r="BY117" i="6"/>
  <c r="BZ117" i="6"/>
  <c r="CA117" i="6"/>
  <c r="CB117" i="6"/>
  <c r="CC117" i="6"/>
  <c r="CD117" i="6"/>
  <c r="CE117" i="6"/>
  <c r="CF117" i="6"/>
  <c r="CG117" i="6"/>
  <c r="CH117" i="6"/>
  <c r="CI117" i="6"/>
  <c r="CJ117" i="6"/>
  <c r="CK117" i="6"/>
  <c r="CL117" i="6"/>
  <c r="CM117" i="6"/>
  <c r="CN117" i="6"/>
  <c r="CO117" i="6"/>
  <c r="CP117" i="6"/>
  <c r="CQ117" i="6"/>
  <c r="CR117" i="6"/>
  <c r="CS117" i="6"/>
  <c r="CT117" i="6"/>
  <c r="CU117" i="6"/>
  <c r="CV117" i="6"/>
  <c r="CW117" i="6"/>
  <c r="CX117" i="6"/>
  <c r="CY117" i="6"/>
  <c r="BW118" i="6"/>
  <c r="BX118" i="6"/>
  <c r="BY118" i="6"/>
  <c r="BZ118" i="6"/>
  <c r="CA118" i="6"/>
  <c r="CB118" i="6"/>
  <c r="CC118" i="6"/>
  <c r="CD118" i="6"/>
  <c r="CE118" i="6"/>
  <c r="CF118" i="6"/>
  <c r="CG118" i="6"/>
  <c r="CH118" i="6"/>
  <c r="CI118" i="6"/>
  <c r="CJ118" i="6"/>
  <c r="CK118" i="6"/>
  <c r="CL118" i="6"/>
  <c r="CM118" i="6"/>
  <c r="CN118" i="6"/>
  <c r="CO118" i="6"/>
  <c r="CP118" i="6"/>
  <c r="CQ118" i="6"/>
  <c r="CR118" i="6"/>
  <c r="CS118" i="6"/>
  <c r="CT118" i="6"/>
  <c r="CU118" i="6"/>
  <c r="CV118" i="6"/>
  <c r="CW118" i="6"/>
  <c r="CX118" i="6"/>
  <c r="CY118" i="6"/>
  <c r="BW119" i="6"/>
  <c r="BX119" i="6"/>
  <c r="BY119" i="6"/>
  <c r="BZ119" i="6"/>
  <c r="CA119" i="6"/>
  <c r="CB119" i="6"/>
  <c r="CC119" i="6"/>
  <c r="CD119" i="6"/>
  <c r="CE119" i="6"/>
  <c r="CF119" i="6"/>
  <c r="CG119" i="6"/>
  <c r="CH119" i="6"/>
  <c r="CI119" i="6"/>
  <c r="CJ119" i="6"/>
  <c r="CK119" i="6"/>
  <c r="CL119" i="6"/>
  <c r="CM119" i="6"/>
  <c r="CN119" i="6"/>
  <c r="CO119" i="6"/>
  <c r="CP119" i="6"/>
  <c r="CQ119" i="6"/>
  <c r="CR119" i="6"/>
  <c r="CS119" i="6"/>
  <c r="CT119" i="6"/>
  <c r="CU119" i="6"/>
  <c r="CV119" i="6"/>
  <c r="CW119" i="6"/>
  <c r="CX119" i="6"/>
  <c r="CY119" i="6"/>
  <c r="BW120" i="6"/>
  <c r="BX120" i="6"/>
  <c r="BY120" i="6"/>
  <c r="BZ120" i="6"/>
  <c r="CA120" i="6"/>
  <c r="CB120" i="6"/>
  <c r="CC120" i="6"/>
  <c r="CD120" i="6"/>
  <c r="CE120" i="6"/>
  <c r="CF120" i="6"/>
  <c r="CG120" i="6"/>
  <c r="CH120" i="6"/>
  <c r="CI120" i="6"/>
  <c r="CJ120" i="6"/>
  <c r="CK120" i="6"/>
  <c r="CL120" i="6"/>
  <c r="CM120" i="6"/>
  <c r="CN120" i="6"/>
  <c r="CO120" i="6"/>
  <c r="CP120" i="6"/>
  <c r="CQ120" i="6"/>
  <c r="CR120" i="6"/>
  <c r="CS120" i="6"/>
  <c r="CT120" i="6"/>
  <c r="CU120" i="6"/>
  <c r="CV120" i="6"/>
  <c r="CW120" i="6"/>
  <c r="CX120" i="6"/>
  <c r="CY120" i="6"/>
  <c r="BW121" i="6"/>
  <c r="BX121" i="6"/>
  <c r="BY121" i="6"/>
  <c r="BZ121" i="6"/>
  <c r="CA121" i="6"/>
  <c r="CB121" i="6"/>
  <c r="CC121" i="6"/>
  <c r="CD121" i="6"/>
  <c r="CE121" i="6"/>
  <c r="CF121" i="6"/>
  <c r="CG121" i="6"/>
  <c r="CH121" i="6"/>
  <c r="CI121" i="6"/>
  <c r="CJ121" i="6"/>
  <c r="CK121" i="6"/>
  <c r="CL121" i="6"/>
  <c r="CM121" i="6"/>
  <c r="CN121" i="6"/>
  <c r="CO121" i="6"/>
  <c r="CP121" i="6"/>
  <c r="CQ121" i="6"/>
  <c r="CR121" i="6"/>
  <c r="CS121" i="6"/>
  <c r="CT121" i="6"/>
  <c r="CU121" i="6"/>
  <c r="CV121" i="6"/>
  <c r="CW121" i="6"/>
  <c r="CX121" i="6"/>
  <c r="CY121" i="6"/>
  <c r="BW122" i="6"/>
  <c r="BX122" i="6"/>
  <c r="BY122" i="6"/>
  <c r="BZ122" i="6"/>
  <c r="CA122" i="6"/>
  <c r="CB122" i="6"/>
  <c r="CC122" i="6"/>
  <c r="CD122" i="6"/>
  <c r="CE122" i="6"/>
  <c r="CF122" i="6"/>
  <c r="CG122" i="6"/>
  <c r="CH122" i="6"/>
  <c r="CI122" i="6"/>
  <c r="CJ122" i="6"/>
  <c r="CK122" i="6"/>
  <c r="CL122" i="6"/>
  <c r="CM122" i="6"/>
  <c r="CN122" i="6"/>
  <c r="CO122" i="6"/>
  <c r="CP122" i="6"/>
  <c r="CQ122" i="6"/>
  <c r="CR122" i="6"/>
  <c r="CS122" i="6"/>
  <c r="CT122" i="6"/>
  <c r="CU122" i="6"/>
  <c r="CV122" i="6"/>
  <c r="CW122" i="6"/>
  <c r="CX122" i="6"/>
  <c r="CY122" i="6"/>
  <c r="BW123" i="6"/>
  <c r="BX123" i="6"/>
  <c r="BY123" i="6"/>
  <c r="BZ123" i="6"/>
  <c r="CA123" i="6"/>
  <c r="CB123" i="6"/>
  <c r="CC123" i="6"/>
  <c r="CD123" i="6"/>
  <c r="CE123" i="6"/>
  <c r="CF123" i="6"/>
  <c r="CG123" i="6"/>
  <c r="CH123" i="6"/>
  <c r="CI123" i="6"/>
  <c r="CJ123" i="6"/>
  <c r="CK123" i="6"/>
  <c r="CL123" i="6"/>
  <c r="CM123" i="6"/>
  <c r="CN123" i="6"/>
  <c r="CO123" i="6"/>
  <c r="CP123" i="6"/>
  <c r="CQ123" i="6"/>
  <c r="CR123" i="6"/>
  <c r="CS123" i="6"/>
  <c r="CT123" i="6"/>
  <c r="CU123" i="6"/>
  <c r="CV123" i="6"/>
  <c r="CW123" i="6"/>
  <c r="CX123" i="6"/>
  <c r="CY123" i="6"/>
  <c r="BW124" i="6"/>
  <c r="BX124" i="6"/>
  <c r="BY124" i="6"/>
  <c r="BZ124" i="6"/>
  <c r="CA124" i="6"/>
  <c r="CB124" i="6"/>
  <c r="CC124" i="6"/>
  <c r="CD124" i="6"/>
  <c r="CE124" i="6"/>
  <c r="CF124" i="6"/>
  <c r="CG124" i="6"/>
  <c r="CH124" i="6"/>
  <c r="CI124" i="6"/>
  <c r="CJ124" i="6"/>
  <c r="CK124" i="6"/>
  <c r="CL124" i="6"/>
  <c r="CM124" i="6"/>
  <c r="CN124" i="6"/>
  <c r="CO124" i="6"/>
  <c r="CP124" i="6"/>
  <c r="CQ124" i="6"/>
  <c r="CR124" i="6"/>
  <c r="CS124" i="6"/>
  <c r="CT124" i="6"/>
  <c r="CU124" i="6"/>
  <c r="CV124" i="6"/>
  <c r="CW124" i="6"/>
  <c r="CX124" i="6"/>
  <c r="CY124" i="6"/>
  <c r="BW125" i="6"/>
  <c r="BX125" i="6"/>
  <c r="BY125" i="6"/>
  <c r="BZ125" i="6"/>
  <c r="CA125" i="6"/>
  <c r="CB125" i="6"/>
  <c r="CC125" i="6"/>
  <c r="CD125" i="6"/>
  <c r="CE125" i="6"/>
  <c r="CF125" i="6"/>
  <c r="CG125" i="6"/>
  <c r="CH125" i="6"/>
  <c r="CI125" i="6"/>
  <c r="CJ125" i="6"/>
  <c r="CK125" i="6"/>
  <c r="CL125" i="6"/>
  <c r="CM125" i="6"/>
  <c r="CN125" i="6"/>
  <c r="CO125" i="6"/>
  <c r="CP125" i="6"/>
  <c r="CQ125" i="6"/>
  <c r="CR125" i="6"/>
  <c r="CS125" i="6"/>
  <c r="CT125" i="6"/>
  <c r="CU125" i="6"/>
  <c r="CV125" i="6"/>
  <c r="CW125" i="6"/>
  <c r="CX125" i="6"/>
  <c r="CY125" i="6"/>
  <c r="BW126" i="6"/>
  <c r="BX126" i="6"/>
  <c r="BY126" i="6"/>
  <c r="BZ126" i="6"/>
  <c r="CA126" i="6"/>
  <c r="CB126" i="6"/>
  <c r="CC126" i="6"/>
  <c r="CD126" i="6"/>
  <c r="CE126" i="6"/>
  <c r="CF126" i="6"/>
  <c r="CG126" i="6"/>
  <c r="CH126" i="6"/>
  <c r="CI126" i="6"/>
  <c r="CJ126" i="6"/>
  <c r="CK126" i="6"/>
  <c r="CL126" i="6"/>
  <c r="CM126" i="6"/>
  <c r="CN126" i="6"/>
  <c r="CO126" i="6"/>
  <c r="CP126" i="6"/>
  <c r="CQ126" i="6"/>
  <c r="CR126" i="6"/>
  <c r="CS126" i="6"/>
  <c r="CT126" i="6"/>
  <c r="CU126" i="6"/>
  <c r="CV126" i="6"/>
  <c r="CW126" i="6"/>
  <c r="CX126" i="6"/>
  <c r="CY126" i="6"/>
  <c r="BW127" i="6"/>
  <c r="BX127" i="6"/>
  <c r="BY127" i="6"/>
  <c r="BZ127" i="6"/>
  <c r="CA127" i="6"/>
  <c r="CB127" i="6"/>
  <c r="CC127" i="6"/>
  <c r="CD127" i="6"/>
  <c r="CE127" i="6"/>
  <c r="CF127" i="6"/>
  <c r="CG127" i="6"/>
  <c r="CH127" i="6"/>
  <c r="CI127" i="6"/>
  <c r="CJ127" i="6"/>
  <c r="CK127" i="6"/>
  <c r="CL127" i="6"/>
  <c r="CM127" i="6"/>
  <c r="CN127" i="6"/>
  <c r="CO127" i="6"/>
  <c r="CP127" i="6"/>
  <c r="CQ127" i="6"/>
  <c r="CR127" i="6"/>
  <c r="CS127" i="6"/>
  <c r="CT127" i="6"/>
  <c r="CU127" i="6"/>
  <c r="CV127" i="6"/>
  <c r="CW127" i="6"/>
  <c r="CX127" i="6"/>
  <c r="CY127" i="6"/>
  <c r="BW128" i="6"/>
  <c r="BX128" i="6"/>
  <c r="BY128" i="6"/>
  <c r="BZ128" i="6"/>
  <c r="CA128" i="6"/>
  <c r="CB128" i="6"/>
  <c r="CC128" i="6"/>
  <c r="CD128" i="6"/>
  <c r="CE128" i="6"/>
  <c r="CF128" i="6"/>
  <c r="CG128" i="6"/>
  <c r="CH128" i="6"/>
  <c r="CI128" i="6"/>
  <c r="CJ128" i="6"/>
  <c r="CK128" i="6"/>
  <c r="CL128" i="6"/>
  <c r="CM128" i="6"/>
  <c r="CN128" i="6"/>
  <c r="CO128" i="6"/>
  <c r="CP128" i="6"/>
  <c r="CQ128" i="6"/>
  <c r="CR128" i="6"/>
  <c r="CS128" i="6"/>
  <c r="CT128" i="6"/>
  <c r="CU128" i="6"/>
  <c r="CV128" i="6"/>
  <c r="CW128" i="6"/>
  <c r="CX128" i="6"/>
  <c r="CY128" i="6"/>
  <c r="BW129" i="6"/>
  <c r="BX129" i="6"/>
  <c r="BY129" i="6"/>
  <c r="BZ129" i="6"/>
  <c r="CA129" i="6"/>
  <c r="CB129" i="6"/>
  <c r="CC129" i="6"/>
  <c r="CD129" i="6"/>
  <c r="CE129" i="6"/>
  <c r="CF129" i="6"/>
  <c r="CG129" i="6"/>
  <c r="CH129" i="6"/>
  <c r="CI129" i="6"/>
  <c r="CJ129" i="6"/>
  <c r="CK129" i="6"/>
  <c r="CL129" i="6"/>
  <c r="CM129" i="6"/>
  <c r="CN129" i="6"/>
  <c r="CO129" i="6"/>
  <c r="CP129" i="6"/>
  <c r="CQ129" i="6"/>
  <c r="CR129" i="6"/>
  <c r="CS129" i="6"/>
  <c r="CT129" i="6"/>
  <c r="CU129" i="6"/>
  <c r="CV129" i="6"/>
  <c r="CW129" i="6"/>
  <c r="CX129" i="6"/>
  <c r="CY129" i="6"/>
  <c r="BW130" i="6"/>
  <c r="BX130" i="6"/>
  <c r="BY130" i="6"/>
  <c r="BZ130" i="6"/>
  <c r="CA130" i="6"/>
  <c r="CB130" i="6"/>
  <c r="CC130" i="6"/>
  <c r="CD130" i="6"/>
  <c r="CE130" i="6"/>
  <c r="CF130" i="6"/>
  <c r="CG130" i="6"/>
  <c r="CH130" i="6"/>
  <c r="CI130" i="6"/>
  <c r="CJ130" i="6"/>
  <c r="CK130" i="6"/>
  <c r="CL130" i="6"/>
  <c r="CM130" i="6"/>
  <c r="CN130" i="6"/>
  <c r="CO130" i="6"/>
  <c r="CP130" i="6"/>
  <c r="CQ130" i="6"/>
  <c r="CR130" i="6"/>
  <c r="CS130" i="6"/>
  <c r="CT130" i="6"/>
  <c r="CU130" i="6"/>
  <c r="CV130" i="6"/>
  <c r="CW130" i="6"/>
  <c r="CX130" i="6"/>
  <c r="CY130" i="6"/>
  <c r="BW131" i="6"/>
  <c r="BX131" i="6"/>
  <c r="BY131" i="6"/>
  <c r="BZ131" i="6"/>
  <c r="CA131" i="6"/>
  <c r="CB131" i="6"/>
  <c r="CC131" i="6"/>
  <c r="CD131" i="6"/>
  <c r="CE131" i="6"/>
  <c r="CF131" i="6"/>
  <c r="CG131" i="6"/>
  <c r="CH131" i="6"/>
  <c r="CI131" i="6"/>
  <c r="CJ131" i="6"/>
  <c r="CK131" i="6"/>
  <c r="CL131" i="6"/>
  <c r="CM131" i="6"/>
  <c r="CN131" i="6"/>
  <c r="CO131" i="6"/>
  <c r="CP131" i="6"/>
  <c r="CQ131" i="6"/>
  <c r="CR131" i="6"/>
  <c r="CS131" i="6"/>
  <c r="CT131" i="6"/>
  <c r="CU131" i="6"/>
  <c r="CV131" i="6"/>
  <c r="CW131" i="6"/>
  <c r="CX131" i="6"/>
  <c r="CY131" i="6"/>
  <c r="BW132" i="6"/>
  <c r="BX132" i="6"/>
  <c r="BY132" i="6"/>
  <c r="BZ132" i="6"/>
  <c r="CA132" i="6"/>
  <c r="CB132" i="6"/>
  <c r="CC132" i="6"/>
  <c r="CD132" i="6"/>
  <c r="CE132" i="6"/>
  <c r="CF132" i="6"/>
  <c r="CG132" i="6"/>
  <c r="CH132" i="6"/>
  <c r="CI132" i="6"/>
  <c r="CJ132" i="6"/>
  <c r="CK132" i="6"/>
  <c r="CL132" i="6"/>
  <c r="CM132" i="6"/>
  <c r="CN132" i="6"/>
  <c r="CO132" i="6"/>
  <c r="CP132" i="6"/>
  <c r="CQ132" i="6"/>
  <c r="CR132" i="6"/>
  <c r="CS132" i="6"/>
  <c r="CT132" i="6"/>
  <c r="CU132" i="6"/>
  <c r="CV132" i="6"/>
  <c r="CW132" i="6"/>
  <c r="CX132" i="6"/>
  <c r="CY132" i="6"/>
  <c r="BW133" i="6"/>
  <c r="BX133" i="6"/>
  <c r="BY133" i="6"/>
  <c r="BZ133" i="6"/>
  <c r="CA133" i="6"/>
  <c r="CB133" i="6"/>
  <c r="CC133" i="6"/>
  <c r="CD133" i="6"/>
  <c r="CE133" i="6"/>
  <c r="CF133" i="6"/>
  <c r="CG133" i="6"/>
  <c r="CH133" i="6"/>
  <c r="CI133" i="6"/>
  <c r="CJ133" i="6"/>
  <c r="CK133" i="6"/>
  <c r="CL133" i="6"/>
  <c r="CM133" i="6"/>
  <c r="CN133" i="6"/>
  <c r="CO133" i="6"/>
  <c r="CP133" i="6"/>
  <c r="CQ133" i="6"/>
  <c r="CR133" i="6"/>
  <c r="CS133" i="6"/>
  <c r="CT133" i="6"/>
  <c r="CU133" i="6"/>
  <c r="CV133" i="6"/>
  <c r="CW133" i="6"/>
  <c r="CX133" i="6"/>
  <c r="CY133" i="6"/>
  <c r="BW134" i="6"/>
  <c r="BX134" i="6"/>
  <c r="BY134" i="6"/>
  <c r="BZ134" i="6"/>
  <c r="CA134" i="6"/>
  <c r="CB134" i="6"/>
  <c r="CC134" i="6"/>
  <c r="CD134" i="6"/>
  <c r="CE134" i="6"/>
  <c r="CF134" i="6"/>
  <c r="CG134" i="6"/>
  <c r="CH134" i="6"/>
  <c r="CI134" i="6"/>
  <c r="CJ134" i="6"/>
  <c r="CK134" i="6"/>
  <c r="CL134" i="6"/>
  <c r="CM134" i="6"/>
  <c r="CN134" i="6"/>
  <c r="CO134" i="6"/>
  <c r="CP134" i="6"/>
  <c r="CQ134" i="6"/>
  <c r="CR134" i="6"/>
  <c r="CS134" i="6"/>
  <c r="CT134" i="6"/>
  <c r="CU134" i="6"/>
  <c r="CV134" i="6"/>
  <c r="CW134" i="6"/>
  <c r="CX134" i="6"/>
  <c r="CY134" i="6"/>
  <c r="BW135" i="6"/>
  <c r="BX135" i="6"/>
  <c r="BY135" i="6"/>
  <c r="BZ135" i="6"/>
  <c r="CA135" i="6"/>
  <c r="CB135" i="6"/>
  <c r="CC135" i="6"/>
  <c r="CD135" i="6"/>
  <c r="CE135" i="6"/>
  <c r="CF135" i="6"/>
  <c r="CG135" i="6"/>
  <c r="CH135" i="6"/>
  <c r="CI135" i="6"/>
  <c r="CJ135" i="6"/>
  <c r="CK135" i="6"/>
  <c r="CL135" i="6"/>
  <c r="CM135" i="6"/>
  <c r="CN135" i="6"/>
  <c r="CO135" i="6"/>
  <c r="CP135" i="6"/>
  <c r="CQ135" i="6"/>
  <c r="CR135" i="6"/>
  <c r="CS135" i="6"/>
  <c r="CT135" i="6"/>
  <c r="CU135" i="6"/>
  <c r="CV135" i="6"/>
  <c r="CW135" i="6"/>
  <c r="CX135" i="6"/>
  <c r="CY135" i="6"/>
  <c r="BW136" i="6"/>
  <c r="BX136" i="6"/>
  <c r="BY136" i="6"/>
  <c r="BZ136" i="6"/>
  <c r="CA136" i="6"/>
  <c r="CB136" i="6"/>
  <c r="CC136" i="6"/>
  <c r="CD136" i="6"/>
  <c r="CE136" i="6"/>
  <c r="CF136" i="6"/>
  <c r="CG136" i="6"/>
  <c r="CH136" i="6"/>
  <c r="CI136" i="6"/>
  <c r="CJ136" i="6"/>
  <c r="CK136" i="6"/>
  <c r="CL136" i="6"/>
  <c r="CM136" i="6"/>
  <c r="CN136" i="6"/>
  <c r="CO136" i="6"/>
  <c r="CP136" i="6"/>
  <c r="CQ136" i="6"/>
  <c r="CR136" i="6"/>
  <c r="CS136" i="6"/>
  <c r="CT136" i="6"/>
  <c r="CU136" i="6"/>
  <c r="CV136" i="6"/>
  <c r="CW136" i="6"/>
  <c r="CX136" i="6"/>
  <c r="CY136" i="6"/>
  <c r="BW137" i="6"/>
  <c r="BX137" i="6"/>
  <c r="BY137" i="6"/>
  <c r="BZ137" i="6"/>
  <c r="CA137" i="6"/>
  <c r="CB137" i="6"/>
  <c r="CC137" i="6"/>
  <c r="CD137" i="6"/>
  <c r="CE137" i="6"/>
  <c r="CF137" i="6"/>
  <c r="CG137" i="6"/>
  <c r="CH137" i="6"/>
  <c r="CI137" i="6"/>
  <c r="CJ137" i="6"/>
  <c r="CK137" i="6"/>
  <c r="CL137" i="6"/>
  <c r="CM137" i="6"/>
  <c r="CN137" i="6"/>
  <c r="CO137" i="6"/>
  <c r="CP137" i="6"/>
  <c r="CQ137" i="6"/>
  <c r="CR137" i="6"/>
  <c r="CS137" i="6"/>
  <c r="CT137" i="6"/>
  <c r="CU137" i="6"/>
  <c r="CV137" i="6"/>
  <c r="CW137" i="6"/>
  <c r="CX137" i="6"/>
  <c r="CY137" i="6"/>
  <c r="BV3" i="6"/>
  <c r="BV4" i="6"/>
  <c r="BV5" i="6"/>
  <c r="BV6" i="6"/>
  <c r="BV7" i="6"/>
  <c r="BV8" i="6"/>
  <c r="BV9" i="6"/>
  <c r="BV10" i="6"/>
  <c r="BV11" i="6"/>
  <c r="BV12" i="6"/>
  <c r="BV13" i="6"/>
  <c r="BV14" i="6"/>
  <c r="BV15" i="6"/>
  <c r="BV16" i="6"/>
  <c r="BV17" i="6"/>
  <c r="BV18" i="6"/>
  <c r="BV19" i="6"/>
  <c r="BV20" i="6"/>
  <c r="BV21" i="6"/>
  <c r="BV22" i="6"/>
  <c r="BV23" i="6"/>
  <c r="BV24" i="6"/>
  <c r="BV25" i="6"/>
  <c r="BV26" i="6"/>
  <c r="BV27" i="6"/>
  <c r="BV28" i="6"/>
  <c r="BV29" i="6"/>
  <c r="BV30" i="6"/>
  <c r="BV31" i="6"/>
  <c r="BV32" i="6"/>
  <c r="BV33" i="6"/>
  <c r="BV34" i="6"/>
  <c r="BV35" i="6"/>
  <c r="BV36" i="6"/>
  <c r="BV37" i="6"/>
  <c r="BV38" i="6"/>
  <c r="BV39" i="6"/>
  <c r="BV40" i="6"/>
  <c r="BV41" i="6"/>
  <c r="BV42" i="6"/>
  <c r="BV43" i="6"/>
  <c r="BV44" i="6"/>
  <c r="BV45" i="6"/>
  <c r="BV46" i="6"/>
  <c r="BV47" i="6"/>
  <c r="BV48" i="6"/>
  <c r="BV49" i="6"/>
  <c r="BV50" i="6"/>
  <c r="BV51" i="6"/>
  <c r="BV52" i="6"/>
  <c r="BV53" i="6"/>
  <c r="BV54" i="6"/>
  <c r="BV55" i="6"/>
  <c r="BV56" i="6"/>
  <c r="BV57" i="6"/>
  <c r="BV58" i="6"/>
  <c r="BV59" i="6"/>
  <c r="BV60" i="6"/>
  <c r="BV61" i="6"/>
  <c r="BV62" i="6"/>
  <c r="BV63" i="6"/>
  <c r="BV64" i="6"/>
  <c r="BV65" i="6"/>
  <c r="BV66" i="6"/>
  <c r="BV67" i="6"/>
  <c r="BV68" i="6"/>
  <c r="BV69" i="6"/>
  <c r="BV70" i="6"/>
  <c r="BV71" i="6"/>
  <c r="BV72" i="6"/>
  <c r="BV73" i="6"/>
  <c r="BV74" i="6"/>
  <c r="BV75" i="6"/>
  <c r="BV76" i="6"/>
  <c r="BV77" i="6"/>
  <c r="BV78" i="6"/>
  <c r="BV79" i="6"/>
  <c r="BV80" i="6"/>
  <c r="BV81" i="6"/>
  <c r="BV82" i="6"/>
  <c r="BV83" i="6"/>
  <c r="BV84" i="6"/>
  <c r="BV85" i="6"/>
  <c r="BV86" i="6"/>
  <c r="BV87" i="6"/>
  <c r="BV88" i="6"/>
  <c r="BV89" i="6"/>
  <c r="BV90" i="6"/>
  <c r="BV91" i="6"/>
  <c r="BV92" i="6"/>
  <c r="BV93" i="6"/>
  <c r="BV94" i="6"/>
  <c r="BV95" i="6"/>
  <c r="BV96" i="6"/>
  <c r="BV97" i="6"/>
  <c r="BV98" i="6"/>
  <c r="BV99" i="6"/>
  <c r="BV100" i="6"/>
  <c r="BV101" i="6"/>
  <c r="BV102" i="6"/>
  <c r="BV103" i="6"/>
  <c r="BV104" i="6"/>
  <c r="BV105" i="6"/>
  <c r="BV106" i="6"/>
  <c r="BV107" i="6"/>
  <c r="BV108" i="6"/>
  <c r="BV109" i="6"/>
  <c r="BV110" i="6"/>
  <c r="BV111" i="6"/>
  <c r="BV112" i="6"/>
  <c r="BV113" i="6"/>
  <c r="BV114" i="6"/>
  <c r="BV115" i="6"/>
  <c r="BV116" i="6"/>
  <c r="BV117" i="6"/>
  <c r="BV118" i="6"/>
  <c r="BV119" i="6"/>
  <c r="BV120" i="6"/>
  <c r="BV121" i="6"/>
  <c r="BV122" i="6"/>
  <c r="BV123" i="6"/>
  <c r="BV124" i="6"/>
  <c r="BV125" i="6"/>
  <c r="BV126" i="6"/>
  <c r="BV127" i="6"/>
  <c r="BV128" i="6"/>
  <c r="BV129" i="6"/>
  <c r="BV130" i="6"/>
  <c r="BV131" i="6"/>
  <c r="BV132" i="6"/>
  <c r="BV133" i="6"/>
  <c r="BV134" i="6"/>
  <c r="BV135" i="6"/>
  <c r="BV136" i="6"/>
  <c r="BV137" i="6"/>
  <c r="BO9" i="4"/>
  <c r="BH5" i="4"/>
  <c r="BO7" i="4"/>
  <c r="BH4" i="4"/>
  <c r="BO5" i="4"/>
  <c r="BH3" i="4"/>
  <c r="BI5" i="4"/>
  <c r="BG5" i="4"/>
  <c r="BI4" i="4"/>
  <c r="BG4" i="4"/>
  <c r="BO3" i="4"/>
  <c r="BH2" i="4"/>
  <c r="BI3" i="4"/>
  <c r="BG3" i="4"/>
  <c r="BI2" i="4"/>
  <c r="BG2" i="4"/>
  <c r="BE5" i="1"/>
  <c r="BE4" i="1"/>
  <c r="BE3" i="1"/>
  <c r="BE2" i="1"/>
  <c r="BC5" i="1"/>
  <c r="BC3" i="1"/>
  <c r="BC2" i="1"/>
  <c r="BC4" i="1"/>
  <c r="BK9" i="1"/>
  <c r="BD5" i="1"/>
  <c r="BK7" i="1"/>
  <c r="BD4" i="1"/>
  <c r="BK5" i="1"/>
  <c r="BD3" i="1"/>
  <c r="BK3" i="1"/>
  <c r="BD2" i="1"/>
  <c r="H164" i="1"/>
  <c r="AJ29" i="1"/>
  <c r="AJ21" i="1"/>
  <c r="AJ14" i="1"/>
  <c r="AJ15" i="1"/>
  <c r="AJ23" i="1"/>
  <c r="AJ19" i="1"/>
  <c r="AJ28" i="1"/>
  <c r="AJ16" i="1"/>
  <c r="AJ24" i="1"/>
  <c r="AJ17" i="1"/>
  <c r="AJ25" i="1"/>
  <c r="AJ26" i="1"/>
  <c r="AJ22" i="1"/>
  <c r="AJ20" i="1"/>
  <c r="AJ27" i="1"/>
  <c r="AJ18" i="1"/>
  <c r="B148" i="2"/>
  <c r="B153" i="2"/>
  <c r="A149" i="2"/>
  <c r="B149" i="2"/>
  <c r="A155" i="2"/>
  <c r="A150" i="2"/>
  <c r="B156" i="2"/>
  <c r="A148" i="2"/>
  <c r="B155" i="2"/>
  <c r="A154" i="2"/>
  <c r="A151" i="2"/>
  <c r="A152" i="2"/>
  <c r="B151" i="2"/>
  <c r="A156" i="2"/>
  <c r="A153" i="2"/>
  <c r="B152" i="2"/>
  <c r="B154" i="2"/>
  <c r="A157" i="2"/>
  <c r="B157" i="2"/>
  <c r="B150" i="2"/>
  <c r="B154" i="3"/>
  <c r="B156" i="3"/>
  <c r="B149" i="3"/>
  <c r="B157" i="3"/>
  <c r="B150" i="3"/>
  <c r="B151" i="3"/>
  <c r="B152" i="3"/>
  <c r="B148" i="3"/>
  <c r="B153" i="3"/>
  <c r="B155" i="3"/>
  <c r="E156" i="2"/>
  <c r="C156" i="2"/>
  <c r="D156" i="2"/>
  <c r="F156" i="2"/>
  <c r="G156" i="2"/>
  <c r="C151" i="2"/>
  <c r="F151" i="2"/>
  <c r="D151" i="2"/>
  <c r="E151" i="2"/>
  <c r="G151" i="2"/>
  <c r="C150" i="2"/>
  <c r="D150" i="2"/>
  <c r="E150" i="2"/>
  <c r="G150" i="2"/>
  <c r="F150" i="2"/>
  <c r="G157" i="2"/>
  <c r="E157" i="2"/>
  <c r="D157" i="2"/>
  <c r="F157" i="2"/>
  <c r="C157" i="2"/>
  <c r="G149" i="2"/>
  <c r="F149" i="2"/>
  <c r="D149" i="2"/>
  <c r="E149" i="2"/>
  <c r="C149" i="2"/>
  <c r="C154" i="2"/>
  <c r="F154" i="2"/>
  <c r="G154" i="2"/>
  <c r="D154" i="2"/>
  <c r="E154" i="2"/>
  <c r="C155" i="2"/>
  <c r="G155" i="2"/>
  <c r="F155" i="2"/>
  <c r="E155" i="2"/>
  <c r="D155" i="2"/>
  <c r="E152" i="2"/>
  <c r="C152" i="2"/>
  <c r="D152" i="2"/>
  <c r="F152" i="2"/>
  <c r="G152" i="2"/>
  <c r="G153" i="2"/>
  <c r="C153" i="2"/>
  <c r="D153" i="2"/>
  <c r="E153" i="2"/>
  <c r="F153" i="2"/>
  <c r="E148" i="2"/>
  <c r="C148" i="2"/>
  <c r="D148" i="2"/>
  <c r="G148" i="2"/>
  <c r="F148" i="2"/>
  <c r="AQ67" i="6"/>
  <c r="AQ51" i="6"/>
  <c r="AQ14" i="6"/>
  <c r="AQ55" i="6"/>
  <c r="AQ15" i="6"/>
  <c r="AQ33" i="6"/>
  <c r="AQ32" i="6"/>
  <c r="AQ21" i="6"/>
  <c r="E767" i="12"/>
  <c r="E638" i="12"/>
  <c r="E766" i="12"/>
  <c r="E639" i="12"/>
  <c r="E511" i="12"/>
  <c r="E510" i="12"/>
  <c r="E383" i="12"/>
  <c r="E382" i="12"/>
  <c r="E735" i="12"/>
  <c r="E607" i="12"/>
  <c r="E479" i="12"/>
  <c r="E351" i="12"/>
  <c r="E734" i="12"/>
  <c r="E606" i="12"/>
  <c r="E478" i="12"/>
  <c r="E350" i="12"/>
  <c r="E703" i="12"/>
  <c r="E575" i="12"/>
  <c r="E447" i="12"/>
  <c r="E319" i="12"/>
  <c r="E702" i="12"/>
  <c r="E574" i="12"/>
  <c r="E446" i="12"/>
  <c r="E671" i="12"/>
  <c r="E543" i="12"/>
  <c r="E415" i="12"/>
  <c r="E287" i="12"/>
  <c r="E670" i="12"/>
  <c r="E542" i="12"/>
  <c r="E414" i="12"/>
  <c r="E759" i="12"/>
  <c r="E727" i="12"/>
  <c r="E695" i="12"/>
  <c r="E663" i="12"/>
  <c r="E631" i="12"/>
  <c r="E599" i="12"/>
  <c r="E567" i="12"/>
  <c r="E535" i="12"/>
  <c r="E503" i="12"/>
  <c r="E471" i="12"/>
  <c r="E439" i="12"/>
  <c r="E407" i="12"/>
  <c r="E375" i="12"/>
  <c r="E343" i="12"/>
  <c r="E311" i="12"/>
  <c r="E279" i="12"/>
  <c r="E758" i="12"/>
  <c r="E726" i="12"/>
  <c r="E694" i="12"/>
  <c r="E662" i="12"/>
  <c r="E630" i="12"/>
  <c r="E598" i="12"/>
  <c r="E566" i="12"/>
  <c r="E534" i="12"/>
  <c r="E502" i="12"/>
  <c r="E470" i="12"/>
  <c r="E438" i="12"/>
  <c r="E406" i="12"/>
  <c r="E374" i="12"/>
  <c r="E342" i="12"/>
  <c r="E751" i="12"/>
  <c r="E719" i="12"/>
  <c r="E687" i="12"/>
  <c r="E655" i="12"/>
  <c r="E623" i="12"/>
  <c r="E591" i="12"/>
  <c r="E559" i="12"/>
  <c r="E527" i="12"/>
  <c r="E495" i="12"/>
  <c r="E463" i="12"/>
  <c r="E431" i="12"/>
  <c r="E399" i="12"/>
  <c r="E367" i="12"/>
  <c r="E335" i="12"/>
  <c r="E303" i="12"/>
  <c r="E271" i="12"/>
  <c r="E255" i="12"/>
  <c r="E750" i="12"/>
  <c r="E718" i="12"/>
  <c r="E686" i="12"/>
  <c r="E654" i="12"/>
  <c r="E622" i="12"/>
  <c r="E590" i="12"/>
  <c r="E558" i="12"/>
  <c r="E526" i="12"/>
  <c r="E494" i="12"/>
  <c r="E462" i="12"/>
  <c r="E430" i="12"/>
  <c r="E398" i="12"/>
  <c r="E366" i="12"/>
  <c r="E334" i="12"/>
  <c r="E743" i="12"/>
  <c r="E711" i="12"/>
  <c r="E679" i="12"/>
  <c r="E647" i="12"/>
  <c r="E615" i="12"/>
  <c r="E583" i="12"/>
  <c r="E551" i="12"/>
  <c r="E519" i="12"/>
  <c r="E487" i="12"/>
  <c r="E455" i="12"/>
  <c r="E423" i="12"/>
  <c r="E391" i="12"/>
  <c r="E359" i="12"/>
  <c r="E327" i="12"/>
  <c r="E295" i="12"/>
  <c r="E263" i="12"/>
  <c r="E742" i="12"/>
  <c r="E710" i="12"/>
  <c r="E678" i="12"/>
  <c r="E646" i="12"/>
  <c r="E614" i="12"/>
  <c r="E582" i="12"/>
  <c r="E550" i="12"/>
  <c r="E518" i="12"/>
  <c r="E486" i="12"/>
  <c r="E454" i="12"/>
  <c r="E422" i="12"/>
  <c r="E390" i="12"/>
  <c r="E358" i="12"/>
  <c r="E326" i="12"/>
  <c r="E765" i="12"/>
  <c r="E757" i="12"/>
  <c r="E749" i="12"/>
  <c r="E741" i="12"/>
  <c r="E733" i="12"/>
  <c r="E725" i="12"/>
  <c r="E717" i="12"/>
  <c r="E709" i="12"/>
  <c r="E701" i="12"/>
  <c r="E693" i="12"/>
  <c r="E685" i="12"/>
  <c r="E677" i="12"/>
  <c r="E669" i="12"/>
  <c r="E661" i="12"/>
  <c r="E653" i="12"/>
  <c r="E645" i="12"/>
  <c r="E637" i="12"/>
  <c r="E629" i="12"/>
  <c r="E621" i="12"/>
  <c r="E613" i="12"/>
  <c r="E605" i="12"/>
  <c r="E597" i="12"/>
  <c r="E589" i="12"/>
  <c r="E581" i="12"/>
  <c r="E573" i="12"/>
  <c r="E565" i="12"/>
  <c r="E557" i="12"/>
  <c r="E549" i="12"/>
  <c r="E541" i="12"/>
  <c r="E533" i="12"/>
  <c r="E525" i="12"/>
  <c r="E517" i="12"/>
  <c r="E509" i="12"/>
  <c r="E501" i="12"/>
  <c r="E493" i="12"/>
  <c r="E485" i="12"/>
  <c r="E477" i="12"/>
  <c r="E469" i="12"/>
  <c r="E461" i="12"/>
  <c r="E453" i="12"/>
  <c r="E445" i="12"/>
  <c r="E437" i="12"/>
  <c r="E429" i="12"/>
  <c r="E421" i="12"/>
  <c r="E413" i="12"/>
  <c r="E405" i="12"/>
  <c r="E397" i="12"/>
  <c r="E389" i="12"/>
  <c r="E381" i="12"/>
  <c r="E373" i="12"/>
  <c r="E365" i="12"/>
  <c r="E357" i="12"/>
  <c r="E349" i="12"/>
  <c r="E341" i="12"/>
  <c r="E333" i="12"/>
  <c r="E325" i="12"/>
  <c r="E317" i="12"/>
  <c r="E309" i="12"/>
  <c r="E301" i="12"/>
  <c r="E764" i="12"/>
  <c r="E756" i="12"/>
  <c r="E748" i="12"/>
  <c r="E740" i="12"/>
  <c r="E732" i="12"/>
  <c r="E724" i="12"/>
  <c r="E716" i="12"/>
  <c r="E708" i="12"/>
  <c r="E700" i="12"/>
  <c r="E692" i="12"/>
  <c r="E684" i="12"/>
  <c r="E676" i="12"/>
  <c r="E668" i="12"/>
  <c r="E660" i="12"/>
  <c r="E652" i="12"/>
  <c r="E644" i="12"/>
  <c r="E636" i="12"/>
  <c r="E628" i="12"/>
  <c r="E620" i="12"/>
  <c r="E612" i="12"/>
  <c r="E604" i="12"/>
  <c r="E596" i="12"/>
  <c r="E588" i="12"/>
  <c r="E580" i="12"/>
  <c r="E572" i="12"/>
  <c r="E564" i="12"/>
  <c r="E556" i="12"/>
  <c r="E548" i="12"/>
  <c r="E540" i="12"/>
  <c r="E532" i="12"/>
  <c r="E524" i="12"/>
  <c r="E516" i="12"/>
  <c r="E508" i="12"/>
  <c r="E500" i="12"/>
  <c r="E492" i="12"/>
  <c r="E484" i="12"/>
  <c r="E476" i="12"/>
  <c r="E468" i="12"/>
  <c r="E460" i="12"/>
  <c r="E452" i="12"/>
  <c r="E444" i="12"/>
  <c r="E436" i="12"/>
  <c r="E428" i="12"/>
  <c r="E420" i="12"/>
  <c r="E412" i="12"/>
  <c r="E404" i="12"/>
  <c r="E396" i="12"/>
  <c r="E388" i="12"/>
  <c r="E380" i="12"/>
  <c r="E372" i="12"/>
  <c r="E364" i="12"/>
  <c r="E356" i="12"/>
  <c r="E348" i="12"/>
  <c r="E340" i="12"/>
  <c r="E332" i="12"/>
  <c r="E324" i="12"/>
  <c r="E763" i="12"/>
  <c r="E755" i="12"/>
  <c r="E747" i="12"/>
  <c r="E739" i="12"/>
  <c r="E731" i="12"/>
  <c r="E723" i="12"/>
  <c r="E715" i="12"/>
  <c r="E707" i="12"/>
  <c r="E699" i="12"/>
  <c r="E691" i="12"/>
  <c r="E683" i="12"/>
  <c r="E675" i="12"/>
  <c r="E667" i="12"/>
  <c r="E659" i="12"/>
  <c r="E651" i="12"/>
  <c r="E643" i="12"/>
  <c r="E635" i="12"/>
  <c r="E627" i="12"/>
  <c r="E619" i="12"/>
  <c r="E611" i="12"/>
  <c r="E603" i="12"/>
  <c r="E595" i="12"/>
  <c r="E587" i="12"/>
  <c r="E579" i="12"/>
  <c r="E571" i="12"/>
  <c r="E563" i="12"/>
  <c r="E555" i="12"/>
  <c r="E547" i="12"/>
  <c r="E539" i="12"/>
  <c r="E531" i="12"/>
  <c r="E523" i="12"/>
  <c r="E515" i="12"/>
  <c r="E507" i="12"/>
  <c r="E499" i="12"/>
  <c r="E491" i="12"/>
  <c r="E483" i="12"/>
  <c r="E475" i="12"/>
  <c r="E467" i="12"/>
  <c r="E459" i="12"/>
  <c r="E451" i="12"/>
  <c r="E443" i="12"/>
  <c r="E435" i="12"/>
  <c r="E427" i="12"/>
  <c r="E419" i="12"/>
  <c r="E411" i="12"/>
  <c r="E403" i="12"/>
  <c r="E395" i="12"/>
  <c r="E387" i="12"/>
  <c r="E379" i="12"/>
  <c r="E371" i="12"/>
  <c r="E363" i="12"/>
  <c r="E355" i="12"/>
  <c r="E347" i="12"/>
  <c r="E339" i="12"/>
  <c r="E331" i="12"/>
  <c r="E323" i="12"/>
  <c r="E315" i="12"/>
  <c r="E307" i="12"/>
  <c r="E299" i="12"/>
  <c r="E291" i="12"/>
  <c r="E283" i="12"/>
  <c r="E275" i="12"/>
  <c r="E267" i="12"/>
  <c r="E259" i="12"/>
  <c r="E762" i="12"/>
  <c r="E754" i="12"/>
  <c r="E746" i="12"/>
  <c r="E738" i="12"/>
  <c r="E730" i="12"/>
  <c r="E722" i="12"/>
  <c r="E714" i="12"/>
  <c r="E706" i="12"/>
  <c r="E698" i="12"/>
  <c r="E690" i="12"/>
  <c r="E682" i="12"/>
  <c r="E674" i="12"/>
  <c r="E666" i="12"/>
  <c r="E658" i="12"/>
  <c r="E650" i="12"/>
  <c r="E642" i="12"/>
  <c r="E634" i="12"/>
  <c r="E626" i="12"/>
  <c r="E618" i="12"/>
  <c r="E610" i="12"/>
  <c r="E602" i="12"/>
  <c r="E594" i="12"/>
  <c r="E586" i="12"/>
  <c r="E578" i="12"/>
  <c r="E570" i="12"/>
  <c r="E562" i="12"/>
  <c r="E554" i="12"/>
  <c r="E546" i="12"/>
  <c r="E538" i="12"/>
  <c r="E530" i="12"/>
  <c r="E522" i="12"/>
  <c r="E514" i="12"/>
  <c r="E506" i="12"/>
  <c r="E498" i="12"/>
  <c r="E490" i="12"/>
  <c r="E482" i="12"/>
  <c r="E474" i="12"/>
  <c r="E466" i="12"/>
  <c r="E458" i="12"/>
  <c r="E450" i="12"/>
  <c r="E442" i="12"/>
  <c r="E434" i="12"/>
  <c r="E426" i="12"/>
  <c r="E418" i="12"/>
  <c r="E410" i="12"/>
  <c r="E402" i="12"/>
  <c r="E394" i="12"/>
  <c r="E386" i="12"/>
  <c r="E378" i="12"/>
  <c r="E370" i="12"/>
  <c r="E362" i="12"/>
  <c r="E354" i="12"/>
  <c r="E346" i="12"/>
  <c r="E338" i="12"/>
  <c r="E330" i="12"/>
  <c r="E322" i="12"/>
  <c r="E314" i="12"/>
  <c r="E306" i="12"/>
  <c r="E298" i="12"/>
  <c r="E290" i="12"/>
  <c r="E282" i="12"/>
  <c r="E274" i="12"/>
  <c r="E266" i="12"/>
  <c r="E258" i="12"/>
  <c r="E769" i="12"/>
  <c r="E761" i="12"/>
  <c r="E753" i="12"/>
  <c r="E745" i="12"/>
  <c r="E737" i="12"/>
  <c r="E729" i="12"/>
  <c r="E721" i="12"/>
  <c r="E713" i="12"/>
  <c r="E705" i="12"/>
  <c r="E697" i="12"/>
  <c r="E689" i="12"/>
  <c r="E681" i="12"/>
  <c r="E673" i="12"/>
  <c r="E665" i="12"/>
  <c r="E657" i="12"/>
  <c r="E649" i="12"/>
  <c r="E641" i="12"/>
  <c r="E633" i="12"/>
  <c r="E625" i="12"/>
  <c r="E617" i="12"/>
  <c r="E609" i="12"/>
  <c r="E601" i="12"/>
  <c r="E593" i="12"/>
  <c r="E585" i="12"/>
  <c r="E577" i="12"/>
  <c r="E569" i="12"/>
  <c r="E561" i="12"/>
  <c r="E553" i="12"/>
  <c r="E545" i="12"/>
  <c r="E537" i="12"/>
  <c r="E529" i="12"/>
  <c r="E521" i="12"/>
  <c r="E513" i="12"/>
  <c r="E505" i="12"/>
  <c r="E497" i="12"/>
  <c r="E489" i="12"/>
  <c r="E481" i="12"/>
  <c r="E473" i="12"/>
  <c r="E465" i="12"/>
  <c r="E457" i="12"/>
  <c r="E449" i="12"/>
  <c r="E441" i="12"/>
  <c r="E433" i="12"/>
  <c r="E425" i="12"/>
  <c r="E417" i="12"/>
  <c r="E409" i="12"/>
  <c r="E401" i="12"/>
  <c r="E393" i="12"/>
  <c r="E385" i="12"/>
  <c r="E377" i="12"/>
  <c r="E369" i="12"/>
  <c r="E361" i="12"/>
  <c r="E353" i="12"/>
  <c r="E345" i="12"/>
  <c r="E337" i="12"/>
  <c r="E329" i="12"/>
  <c r="E321" i="12"/>
  <c r="E313" i="12"/>
  <c r="E305" i="12"/>
  <c r="E297" i="12"/>
  <c r="E289" i="12"/>
  <c r="E281" i="12"/>
  <c r="E273" i="12"/>
  <c r="E265" i="12"/>
  <c r="E257" i="12"/>
  <c r="E768" i="12"/>
  <c r="E760" i="12"/>
  <c r="E752" i="12"/>
  <c r="E744" i="12"/>
  <c r="E736" i="12"/>
  <c r="E728" i="12"/>
  <c r="E720" i="12"/>
  <c r="E712" i="12"/>
  <c r="E704" i="12"/>
  <c r="E696" i="12"/>
  <c r="E688" i="12"/>
  <c r="E680" i="12"/>
  <c r="E672" i="12"/>
  <c r="E664" i="12"/>
  <c r="E656" i="12"/>
  <c r="E648" i="12"/>
  <c r="E640" i="12"/>
  <c r="E632" i="12"/>
  <c r="E624" i="12"/>
  <c r="E616" i="12"/>
  <c r="E608" i="12"/>
  <c r="E600" i="12"/>
  <c r="E592" i="12"/>
  <c r="E584" i="12"/>
  <c r="E576" i="12"/>
  <c r="E568" i="12"/>
  <c r="E560" i="12"/>
  <c r="E552" i="12"/>
  <c r="E544" i="12"/>
  <c r="E536" i="12"/>
  <c r="E528" i="12"/>
  <c r="E520" i="12"/>
  <c r="E512" i="12"/>
  <c r="E504" i="12"/>
  <c r="E496" i="12"/>
  <c r="E488" i="12"/>
  <c r="E480" i="12"/>
  <c r="E472" i="12"/>
  <c r="E464" i="12"/>
  <c r="E456" i="12"/>
  <c r="E448" i="12"/>
  <c r="E440" i="12"/>
  <c r="E432" i="12"/>
  <c r="E424" i="12"/>
  <c r="E416" i="12"/>
  <c r="E408" i="12"/>
  <c r="E400" i="12"/>
  <c r="E392" i="12"/>
  <c r="E384" i="12"/>
  <c r="E376" i="12"/>
  <c r="E368" i="12"/>
  <c r="E360" i="12"/>
  <c r="E352" i="12"/>
  <c r="E344" i="12"/>
  <c r="E336" i="12"/>
  <c r="E328" i="12"/>
  <c r="E296" i="12"/>
  <c r="E288" i="12"/>
  <c r="E280" i="12"/>
  <c r="C750" i="12"/>
  <c r="C622" i="12"/>
  <c r="AB622" i="12"/>
  <c r="C494" i="12"/>
  <c r="W494" i="12"/>
  <c r="C366" i="12"/>
  <c r="C719" i="12"/>
  <c r="L719" i="12"/>
  <c r="C591" i="12"/>
  <c r="C463" i="12"/>
  <c r="J463" i="12"/>
  <c r="C335" i="12"/>
  <c r="H335" i="12"/>
  <c r="C718" i="12"/>
  <c r="X718" i="12"/>
  <c r="C590" i="12"/>
  <c r="F590" i="12"/>
  <c r="C462" i="12"/>
  <c r="C334" i="12"/>
  <c r="AE334" i="12"/>
  <c r="C687" i="12"/>
  <c r="AF687" i="12"/>
  <c r="C559" i="12"/>
  <c r="F559" i="12"/>
  <c r="C431" i="12"/>
  <c r="M431" i="12"/>
  <c r="C686" i="12"/>
  <c r="Z686" i="12"/>
  <c r="C558" i="12"/>
  <c r="C430" i="12"/>
  <c r="Z430" i="12"/>
  <c r="D263" i="12"/>
  <c r="C655" i="12"/>
  <c r="C527" i="12"/>
  <c r="X527" i="12"/>
  <c r="C399" i="12"/>
  <c r="T399" i="12"/>
  <c r="C654" i="12"/>
  <c r="I654" i="12"/>
  <c r="C526" i="12"/>
  <c r="K526" i="12"/>
  <c r="C398" i="12"/>
  <c r="D535" i="12"/>
  <c r="C751" i="12"/>
  <c r="C623" i="12"/>
  <c r="C495" i="12"/>
  <c r="M495" i="12"/>
  <c r="C367" i="12"/>
  <c r="AA367" i="12"/>
  <c r="D503" i="12"/>
  <c r="C283" i="12"/>
  <c r="K283" i="12"/>
  <c r="C282" i="12"/>
  <c r="AB282" i="12"/>
  <c r="C743" i="12"/>
  <c r="AG743" i="12"/>
  <c r="C711" i="12"/>
  <c r="L711" i="12"/>
  <c r="C679" i="12"/>
  <c r="Y679" i="12"/>
  <c r="C647" i="12"/>
  <c r="U647" i="12"/>
  <c r="C615" i="12"/>
  <c r="AB615" i="12"/>
  <c r="C583" i="12"/>
  <c r="X583" i="12"/>
  <c r="C551" i="12"/>
  <c r="AG551" i="12"/>
  <c r="C519" i="12"/>
  <c r="H519" i="12"/>
  <c r="C487" i="12"/>
  <c r="C455" i="12"/>
  <c r="C423" i="12"/>
  <c r="C391" i="12"/>
  <c r="H391" i="12"/>
  <c r="C359" i="12"/>
  <c r="J359" i="12"/>
  <c r="C327" i="12"/>
  <c r="F327" i="12"/>
  <c r="C265" i="12"/>
  <c r="D727" i="12"/>
  <c r="D471" i="12"/>
  <c r="C742" i="12"/>
  <c r="X742" i="12"/>
  <c r="C710" i="12"/>
  <c r="K710" i="12"/>
  <c r="C678" i="12"/>
  <c r="AF678" i="12"/>
  <c r="C646" i="12"/>
  <c r="F646" i="12"/>
  <c r="C614" i="12"/>
  <c r="C582" i="12"/>
  <c r="C550" i="12"/>
  <c r="C518" i="12"/>
  <c r="P518" i="12"/>
  <c r="C486" i="12"/>
  <c r="C454" i="12"/>
  <c r="L454" i="12"/>
  <c r="C422" i="12"/>
  <c r="P422" i="12"/>
  <c r="C390" i="12"/>
  <c r="AF390" i="12"/>
  <c r="C358" i="12"/>
  <c r="V358" i="12"/>
  <c r="C326" i="12"/>
  <c r="C259" i="12"/>
  <c r="D695" i="12"/>
  <c r="D439" i="12"/>
  <c r="C735" i="12"/>
  <c r="O735" i="12"/>
  <c r="C703" i="12"/>
  <c r="AG703" i="12"/>
  <c r="C671" i="12"/>
  <c r="I671" i="12"/>
  <c r="C639" i="12"/>
  <c r="AG639" i="12"/>
  <c r="C607" i="12"/>
  <c r="N607" i="12"/>
  <c r="C575" i="12"/>
  <c r="P575" i="12"/>
  <c r="C543" i="12"/>
  <c r="C511" i="12"/>
  <c r="Z511" i="12"/>
  <c r="C479" i="12"/>
  <c r="Q479" i="12"/>
  <c r="C447" i="12"/>
  <c r="AC447" i="12"/>
  <c r="C415" i="12"/>
  <c r="S415" i="12"/>
  <c r="C383" i="12"/>
  <c r="C351" i="12"/>
  <c r="C315" i="12"/>
  <c r="Z315" i="12"/>
  <c r="D663" i="12"/>
  <c r="D407" i="12"/>
  <c r="C734" i="12"/>
  <c r="C702" i="12"/>
  <c r="H702" i="12"/>
  <c r="C670" i="12"/>
  <c r="J670" i="12"/>
  <c r="C638" i="12"/>
  <c r="Z638" i="12"/>
  <c r="C606" i="12"/>
  <c r="C574" i="12"/>
  <c r="AF574" i="12"/>
  <c r="C542" i="12"/>
  <c r="F542" i="12"/>
  <c r="C510" i="12"/>
  <c r="C478" i="12"/>
  <c r="H478" i="12"/>
  <c r="C446" i="12"/>
  <c r="O446" i="12"/>
  <c r="C414" i="12"/>
  <c r="C382" i="12"/>
  <c r="AA382" i="12"/>
  <c r="C350" i="12"/>
  <c r="C314" i="12"/>
  <c r="AA314" i="12"/>
  <c r="D289" i="12"/>
  <c r="D631" i="12"/>
  <c r="D375" i="12"/>
  <c r="C255" i="12"/>
  <c r="V255" i="12"/>
  <c r="C599" i="12"/>
  <c r="AG599" i="12"/>
  <c r="C567" i="12"/>
  <c r="W567" i="12"/>
  <c r="C343" i="12"/>
  <c r="C299" i="12"/>
  <c r="D288" i="12"/>
  <c r="C726" i="12"/>
  <c r="K726" i="12"/>
  <c r="C694" i="12"/>
  <c r="G694" i="12"/>
  <c r="C662" i="12"/>
  <c r="S662" i="12"/>
  <c r="C630" i="12"/>
  <c r="N630" i="12"/>
  <c r="C598" i="12"/>
  <c r="AH598" i="12"/>
  <c r="C566" i="12"/>
  <c r="C534" i="12"/>
  <c r="C502" i="12"/>
  <c r="T502" i="12"/>
  <c r="C470" i="12"/>
  <c r="AH470" i="12"/>
  <c r="C438" i="12"/>
  <c r="AE438" i="12"/>
  <c r="C406" i="12"/>
  <c r="J406" i="12"/>
  <c r="C374" i="12"/>
  <c r="J374" i="12"/>
  <c r="C342" i="12"/>
  <c r="K342" i="12"/>
  <c r="C298" i="12"/>
  <c r="H298" i="12"/>
  <c r="D311" i="12"/>
  <c r="C293" i="12"/>
  <c r="F293" i="12"/>
  <c r="D293" i="12"/>
  <c r="C285" i="12"/>
  <c r="N285" i="12"/>
  <c r="D285" i="12"/>
  <c r="C277" i="12"/>
  <c r="D277" i="12"/>
  <c r="C269" i="12"/>
  <c r="D269" i="12"/>
  <c r="C261" i="12"/>
  <c r="J261" i="12"/>
  <c r="D261" i="12"/>
  <c r="C316" i="12"/>
  <c r="O316" i="12"/>
  <c r="D316" i="12"/>
  <c r="C308" i="12"/>
  <c r="P308" i="12"/>
  <c r="D308" i="12"/>
  <c r="C300" i="12"/>
  <c r="M300" i="12"/>
  <c r="D300" i="12"/>
  <c r="C292" i="12"/>
  <c r="D292" i="12"/>
  <c r="C284" i="12"/>
  <c r="D284" i="12"/>
  <c r="C276" i="12"/>
  <c r="AC276" i="12"/>
  <c r="D276" i="12"/>
  <c r="C268" i="12"/>
  <c r="D268" i="12"/>
  <c r="C260" i="12"/>
  <c r="M260" i="12"/>
  <c r="D260" i="12"/>
  <c r="D725" i="12"/>
  <c r="D693" i="12"/>
  <c r="D661" i="12"/>
  <c r="D629" i="12"/>
  <c r="D597" i="12"/>
  <c r="D565" i="12"/>
  <c r="D533" i="12"/>
  <c r="D501" i="12"/>
  <c r="D469" i="12"/>
  <c r="D437" i="12"/>
  <c r="D405" i="12"/>
  <c r="D373" i="12"/>
  <c r="D341" i="12"/>
  <c r="D309" i="12"/>
  <c r="C749" i="12"/>
  <c r="AD749" i="12"/>
  <c r="C741" i="12"/>
  <c r="V741" i="12"/>
  <c r="C733" i="12"/>
  <c r="AD733" i="12"/>
  <c r="C717" i="12"/>
  <c r="C709" i="12"/>
  <c r="Q709" i="12"/>
  <c r="C701" i="12"/>
  <c r="O701" i="12"/>
  <c r="C685" i="12"/>
  <c r="AC685" i="12"/>
  <c r="C677" i="12"/>
  <c r="K677" i="12"/>
  <c r="C669" i="12"/>
  <c r="C653" i="12"/>
  <c r="H653" i="12"/>
  <c r="C645" i="12"/>
  <c r="L645" i="12"/>
  <c r="C637" i="12"/>
  <c r="S637" i="12"/>
  <c r="C621" i="12"/>
  <c r="C613" i="12"/>
  <c r="C605" i="12"/>
  <c r="C589" i="12"/>
  <c r="V589" i="12"/>
  <c r="C581" i="12"/>
  <c r="L581" i="12"/>
  <c r="C573" i="12"/>
  <c r="C557" i="12"/>
  <c r="C549" i="12"/>
  <c r="AG549" i="12"/>
  <c r="C541" i="12"/>
  <c r="Y541" i="12"/>
  <c r="C525" i="12"/>
  <c r="I525" i="12"/>
  <c r="C517" i="12"/>
  <c r="C509" i="12"/>
  <c r="C493" i="12"/>
  <c r="G493" i="12"/>
  <c r="C485" i="12"/>
  <c r="C477" i="12"/>
  <c r="C461" i="12"/>
  <c r="C453" i="12"/>
  <c r="C445" i="12"/>
  <c r="AE445" i="12"/>
  <c r="C429" i="12"/>
  <c r="K429" i="12"/>
  <c r="C421" i="12"/>
  <c r="R421" i="12"/>
  <c r="C413" i="12"/>
  <c r="C397" i="12"/>
  <c r="C389" i="12"/>
  <c r="C381" i="12"/>
  <c r="C365" i="12"/>
  <c r="C357" i="12"/>
  <c r="P357" i="12"/>
  <c r="C349" i="12"/>
  <c r="T349" i="12"/>
  <c r="C333" i="12"/>
  <c r="AE333" i="12"/>
  <c r="C325" i="12"/>
  <c r="C313" i="12"/>
  <c r="AH313" i="12"/>
  <c r="C297" i="12"/>
  <c r="N297" i="12"/>
  <c r="C281" i="12"/>
  <c r="P281" i="12"/>
  <c r="C258" i="12"/>
  <c r="M258" i="12"/>
  <c r="D287" i="12"/>
  <c r="D257" i="12"/>
  <c r="D303" i="12"/>
  <c r="C748" i="12"/>
  <c r="AF748" i="12"/>
  <c r="C740" i="12"/>
  <c r="AA740" i="12"/>
  <c r="C732" i="12"/>
  <c r="U732" i="12"/>
  <c r="C724" i="12"/>
  <c r="AB724" i="12"/>
  <c r="C716" i="12"/>
  <c r="AB716" i="12"/>
  <c r="C708" i="12"/>
  <c r="C700" i="12"/>
  <c r="P700" i="12"/>
  <c r="C692" i="12"/>
  <c r="N692" i="12"/>
  <c r="C684" i="12"/>
  <c r="C676" i="12"/>
  <c r="C668" i="12"/>
  <c r="L668" i="12"/>
  <c r="C660" i="12"/>
  <c r="T660" i="12"/>
  <c r="C652" i="12"/>
  <c r="N652" i="12"/>
  <c r="C644" i="12"/>
  <c r="L644" i="12"/>
  <c r="C636" i="12"/>
  <c r="C628" i="12"/>
  <c r="C620" i="12"/>
  <c r="C612" i="12"/>
  <c r="AH612" i="12"/>
  <c r="C604" i="12"/>
  <c r="C596" i="12"/>
  <c r="I596" i="12"/>
  <c r="C588" i="12"/>
  <c r="AB588" i="12"/>
  <c r="C580" i="12"/>
  <c r="AH580" i="12"/>
  <c r="C572" i="12"/>
  <c r="AC572" i="12"/>
  <c r="C564" i="12"/>
  <c r="AB564" i="12"/>
  <c r="C556" i="12"/>
  <c r="J556" i="12"/>
  <c r="C548" i="12"/>
  <c r="C540" i="12"/>
  <c r="C532" i="12"/>
  <c r="H532" i="12"/>
  <c r="C524" i="12"/>
  <c r="O524" i="12"/>
  <c r="C516" i="12"/>
  <c r="C508" i="12"/>
  <c r="I508" i="12"/>
  <c r="C500" i="12"/>
  <c r="AC500" i="12"/>
  <c r="C492" i="12"/>
  <c r="C484" i="12"/>
  <c r="C476" i="12"/>
  <c r="U476" i="12"/>
  <c r="C468" i="12"/>
  <c r="X468" i="12"/>
  <c r="C460" i="12"/>
  <c r="F460" i="12"/>
  <c r="C452" i="12"/>
  <c r="Z452" i="12"/>
  <c r="C444" i="12"/>
  <c r="L444" i="12"/>
  <c r="C436" i="12"/>
  <c r="C428" i="12"/>
  <c r="C420" i="12"/>
  <c r="N420" i="12"/>
  <c r="C412" i="12"/>
  <c r="N412" i="12"/>
  <c r="C404" i="12"/>
  <c r="C396" i="12"/>
  <c r="W396" i="12"/>
  <c r="C388" i="12"/>
  <c r="S388" i="12"/>
  <c r="C380" i="12"/>
  <c r="C372" i="12"/>
  <c r="C364" i="12"/>
  <c r="U364" i="12"/>
  <c r="C356" i="12"/>
  <c r="C348" i="12"/>
  <c r="C340" i="12"/>
  <c r="AB340" i="12"/>
  <c r="C332" i="12"/>
  <c r="F332" i="12"/>
  <c r="C324" i="12"/>
  <c r="P324" i="12"/>
  <c r="C295" i="12"/>
  <c r="C275" i="12"/>
  <c r="Q275" i="12"/>
  <c r="D301" i="12"/>
  <c r="C747" i="12"/>
  <c r="M747" i="12"/>
  <c r="C739" i="12"/>
  <c r="AF739" i="12"/>
  <c r="C731" i="12"/>
  <c r="U731" i="12"/>
  <c r="C723" i="12"/>
  <c r="H723" i="12"/>
  <c r="C715" i="12"/>
  <c r="F715" i="12"/>
  <c r="C707" i="12"/>
  <c r="U707" i="12"/>
  <c r="C699" i="12"/>
  <c r="AH699" i="12"/>
  <c r="C691" i="12"/>
  <c r="AA691" i="12"/>
  <c r="C683" i="12"/>
  <c r="R683" i="12"/>
  <c r="C675" i="12"/>
  <c r="C667" i="12"/>
  <c r="R667" i="12"/>
  <c r="C659" i="12"/>
  <c r="W659" i="12"/>
  <c r="C651" i="12"/>
  <c r="AC651" i="12"/>
  <c r="C643" i="12"/>
  <c r="I643" i="12"/>
  <c r="C635" i="12"/>
  <c r="H635" i="12"/>
  <c r="C627" i="12"/>
  <c r="AC627" i="12"/>
  <c r="C619" i="12"/>
  <c r="G619" i="12"/>
  <c r="C611" i="12"/>
  <c r="C603" i="12"/>
  <c r="H603" i="12"/>
  <c r="C595" i="12"/>
  <c r="C587" i="12"/>
  <c r="L587" i="12"/>
  <c r="C579" i="12"/>
  <c r="C571" i="12"/>
  <c r="Q571" i="12"/>
  <c r="C563" i="12"/>
  <c r="N563" i="12"/>
  <c r="C555" i="12"/>
  <c r="V555" i="12"/>
  <c r="C547" i="12"/>
  <c r="C539" i="12"/>
  <c r="C531" i="12"/>
  <c r="M531" i="12"/>
  <c r="C523" i="12"/>
  <c r="AB523" i="12"/>
  <c r="C515" i="12"/>
  <c r="O515" i="12"/>
  <c r="C507" i="12"/>
  <c r="C499" i="12"/>
  <c r="AH499" i="12"/>
  <c r="C491" i="12"/>
  <c r="V491" i="12"/>
  <c r="C483" i="12"/>
  <c r="C475" i="12"/>
  <c r="C467" i="12"/>
  <c r="N467" i="12"/>
  <c r="C459" i="12"/>
  <c r="L459" i="12"/>
  <c r="C451" i="12"/>
  <c r="C443" i="12"/>
  <c r="C435" i="12"/>
  <c r="Z435" i="12"/>
  <c r="C427" i="12"/>
  <c r="P427" i="12"/>
  <c r="C419" i="12"/>
  <c r="AF419" i="12"/>
  <c r="C411" i="12"/>
  <c r="C403" i="12"/>
  <c r="C395" i="12"/>
  <c r="AH395" i="12"/>
  <c r="C387" i="12"/>
  <c r="G387" i="12"/>
  <c r="C379" i="12"/>
  <c r="Y379" i="12"/>
  <c r="C371" i="12"/>
  <c r="AG371" i="12"/>
  <c r="C363" i="12"/>
  <c r="C355" i="12"/>
  <c r="U355" i="12"/>
  <c r="C347" i="12"/>
  <c r="S347" i="12"/>
  <c r="C339" i="12"/>
  <c r="AA339" i="12"/>
  <c r="C331" i="12"/>
  <c r="AH331" i="12"/>
  <c r="C323" i="12"/>
  <c r="AD323" i="12"/>
  <c r="C307" i="12"/>
  <c r="AF307" i="12"/>
  <c r="C291" i="12"/>
  <c r="C274" i="12"/>
  <c r="AC274" i="12"/>
  <c r="D280" i="12"/>
  <c r="D320" i="12"/>
  <c r="C320" i="12"/>
  <c r="AA320" i="12"/>
  <c r="D312" i="12"/>
  <c r="C312" i="12"/>
  <c r="D304" i="12"/>
  <c r="C304" i="12"/>
  <c r="C272" i="12"/>
  <c r="F272" i="12"/>
  <c r="D272" i="12"/>
  <c r="C264" i="12"/>
  <c r="F264" i="12"/>
  <c r="D264" i="12"/>
  <c r="C256" i="12"/>
  <c r="J256" i="12"/>
  <c r="D256" i="12"/>
  <c r="C754" i="12"/>
  <c r="C746" i="12"/>
  <c r="C738" i="12"/>
  <c r="S738" i="12"/>
  <c r="C730" i="12"/>
  <c r="N730" i="12"/>
  <c r="C722" i="12"/>
  <c r="O722" i="12"/>
  <c r="C714" i="12"/>
  <c r="L714" i="12"/>
  <c r="C706" i="12"/>
  <c r="C698" i="12"/>
  <c r="P698" i="12"/>
  <c r="C690" i="12"/>
  <c r="W690" i="12"/>
  <c r="C682" i="12"/>
  <c r="C674" i="12"/>
  <c r="AB674" i="12"/>
  <c r="C666" i="12"/>
  <c r="I666" i="12"/>
  <c r="C658" i="12"/>
  <c r="T658" i="12"/>
  <c r="C650" i="12"/>
  <c r="V650" i="12"/>
  <c r="C642" i="12"/>
  <c r="AG642" i="12"/>
  <c r="C634" i="12"/>
  <c r="O634" i="12"/>
  <c r="C626" i="12"/>
  <c r="C618" i="12"/>
  <c r="C610" i="12"/>
  <c r="F610" i="12"/>
  <c r="C602" i="12"/>
  <c r="Q602" i="12"/>
  <c r="C594" i="12"/>
  <c r="C586" i="12"/>
  <c r="C578" i="12"/>
  <c r="R578" i="12"/>
  <c r="C570" i="12"/>
  <c r="U570" i="12"/>
  <c r="C562" i="12"/>
  <c r="C554" i="12"/>
  <c r="AE554" i="12"/>
  <c r="C546" i="12"/>
  <c r="Z546" i="12"/>
  <c r="C538" i="12"/>
  <c r="P538" i="12"/>
  <c r="C530" i="12"/>
  <c r="U530" i="12"/>
  <c r="C522" i="12"/>
  <c r="C514" i="12"/>
  <c r="P514" i="12"/>
  <c r="C506" i="12"/>
  <c r="AB506" i="12"/>
  <c r="C498" i="12"/>
  <c r="C490" i="12"/>
  <c r="C482" i="12"/>
  <c r="C474" i="12"/>
  <c r="AG474" i="12"/>
  <c r="C466" i="12"/>
  <c r="Q466" i="12"/>
  <c r="C458" i="12"/>
  <c r="AD458" i="12"/>
  <c r="C450" i="12"/>
  <c r="C442" i="12"/>
  <c r="AD442" i="12"/>
  <c r="C434" i="12"/>
  <c r="C426" i="12"/>
  <c r="C418" i="12"/>
  <c r="C410" i="12"/>
  <c r="AD410" i="12"/>
  <c r="C402" i="12"/>
  <c r="AC402" i="12"/>
  <c r="C394" i="12"/>
  <c r="C386" i="12"/>
  <c r="AD386" i="12"/>
  <c r="C378" i="12"/>
  <c r="AD378" i="12"/>
  <c r="C370" i="12"/>
  <c r="AD370" i="12"/>
  <c r="C362" i="12"/>
  <c r="V362" i="12"/>
  <c r="C354" i="12"/>
  <c r="U354" i="12"/>
  <c r="C346" i="12"/>
  <c r="C338" i="12"/>
  <c r="C330" i="12"/>
  <c r="C322" i="12"/>
  <c r="C306" i="12"/>
  <c r="C290" i="12"/>
  <c r="C273" i="12"/>
  <c r="J273" i="12"/>
  <c r="D279" i="12"/>
  <c r="C753" i="12"/>
  <c r="I753" i="12"/>
  <c r="C745" i="12"/>
  <c r="T745" i="12"/>
  <c r="C737" i="12"/>
  <c r="Z737" i="12"/>
  <c r="C729" i="12"/>
  <c r="C721" i="12"/>
  <c r="V721" i="12"/>
  <c r="C713" i="12"/>
  <c r="T713" i="12"/>
  <c r="C705" i="12"/>
  <c r="K705" i="12"/>
  <c r="C697" i="12"/>
  <c r="AC697" i="12"/>
  <c r="C689" i="12"/>
  <c r="G689" i="12"/>
  <c r="C681" i="12"/>
  <c r="K681" i="12"/>
  <c r="C673" i="12"/>
  <c r="J673" i="12"/>
  <c r="C665" i="12"/>
  <c r="U665" i="12"/>
  <c r="C657" i="12"/>
  <c r="L657" i="12"/>
  <c r="C649" i="12"/>
  <c r="F649" i="12"/>
  <c r="C641" i="12"/>
  <c r="AG641" i="12"/>
  <c r="C633" i="12"/>
  <c r="V633" i="12"/>
  <c r="C625" i="12"/>
  <c r="G625" i="12"/>
  <c r="C617" i="12"/>
  <c r="Z617" i="12"/>
  <c r="C609" i="12"/>
  <c r="K609" i="12"/>
  <c r="C601" i="12"/>
  <c r="C593" i="12"/>
  <c r="AB593" i="12"/>
  <c r="C585" i="12"/>
  <c r="C577" i="12"/>
  <c r="AE577" i="12"/>
  <c r="C569" i="12"/>
  <c r="AG569" i="12"/>
  <c r="C561" i="12"/>
  <c r="R561" i="12"/>
  <c r="C553" i="12"/>
  <c r="T553" i="12"/>
  <c r="C545" i="12"/>
  <c r="M545" i="12"/>
  <c r="C537" i="12"/>
  <c r="C529" i="12"/>
  <c r="AF529" i="12"/>
  <c r="C521" i="12"/>
  <c r="X521" i="12"/>
  <c r="C513" i="12"/>
  <c r="C505" i="12"/>
  <c r="S505" i="12"/>
  <c r="C497" i="12"/>
  <c r="P497" i="12"/>
  <c r="C489" i="12"/>
  <c r="U489" i="12"/>
  <c r="C481" i="12"/>
  <c r="Z481" i="12"/>
  <c r="C473" i="12"/>
  <c r="C465" i="12"/>
  <c r="Z465" i="12"/>
  <c r="C457" i="12"/>
  <c r="X457" i="12"/>
  <c r="C449" i="12"/>
  <c r="V449" i="12"/>
  <c r="C441" i="12"/>
  <c r="X441" i="12"/>
  <c r="C433" i="12"/>
  <c r="Z433" i="12"/>
  <c r="C425" i="12"/>
  <c r="AA425" i="12"/>
  <c r="C417" i="12"/>
  <c r="U417" i="12"/>
  <c r="C409" i="12"/>
  <c r="C401" i="12"/>
  <c r="N401" i="12"/>
  <c r="C393" i="12"/>
  <c r="R393" i="12"/>
  <c r="C385" i="12"/>
  <c r="P385" i="12"/>
  <c r="C377" i="12"/>
  <c r="AF377" i="12"/>
  <c r="C369" i="12"/>
  <c r="Q369" i="12"/>
  <c r="C361" i="12"/>
  <c r="Y361" i="12"/>
  <c r="C353" i="12"/>
  <c r="O353" i="12"/>
  <c r="C345" i="12"/>
  <c r="I345" i="12"/>
  <c r="C337" i="12"/>
  <c r="Y337" i="12"/>
  <c r="C329" i="12"/>
  <c r="V329" i="12"/>
  <c r="C321" i="12"/>
  <c r="C305" i="12"/>
  <c r="H305" i="12"/>
  <c r="C267" i="12"/>
  <c r="S267" i="12"/>
  <c r="D296" i="12"/>
  <c r="D319" i="12"/>
  <c r="C318" i="12"/>
  <c r="D318" i="12"/>
  <c r="C310" i="12"/>
  <c r="D310" i="12"/>
  <c r="C302" i="12"/>
  <c r="D302" i="12"/>
  <c r="C294" i="12"/>
  <c r="D294" i="12"/>
  <c r="C286" i="12"/>
  <c r="D286" i="12"/>
  <c r="C278" i="12"/>
  <c r="T278" i="12"/>
  <c r="D278" i="12"/>
  <c r="C270" i="12"/>
  <c r="U270" i="12"/>
  <c r="D270" i="12"/>
  <c r="C262" i="12"/>
  <c r="W262" i="12"/>
  <c r="D262" i="12"/>
  <c r="C752" i="12"/>
  <c r="C744" i="12"/>
  <c r="X744" i="12"/>
  <c r="C736" i="12"/>
  <c r="V736" i="12"/>
  <c r="C728" i="12"/>
  <c r="AD728" i="12"/>
  <c r="C720" i="12"/>
  <c r="Z720" i="12"/>
  <c r="C712" i="12"/>
  <c r="P712" i="12"/>
  <c r="C704" i="12"/>
  <c r="AD704" i="12"/>
  <c r="C696" i="12"/>
  <c r="AE696" i="12"/>
  <c r="C688" i="12"/>
  <c r="C680" i="12"/>
  <c r="C672" i="12"/>
  <c r="K672" i="12"/>
  <c r="C664" i="12"/>
  <c r="L664" i="12"/>
  <c r="C656" i="12"/>
  <c r="C648" i="12"/>
  <c r="Z648" i="12"/>
  <c r="C640" i="12"/>
  <c r="C632" i="12"/>
  <c r="C624" i="12"/>
  <c r="C616" i="12"/>
  <c r="M616" i="12"/>
  <c r="C608" i="12"/>
  <c r="C600" i="12"/>
  <c r="U600" i="12"/>
  <c r="C592" i="12"/>
  <c r="AH592" i="12"/>
  <c r="C584" i="12"/>
  <c r="C576" i="12"/>
  <c r="Y576" i="12"/>
  <c r="C568" i="12"/>
  <c r="H568" i="12"/>
  <c r="C560" i="12"/>
  <c r="C552" i="12"/>
  <c r="AB552" i="12"/>
  <c r="C544" i="12"/>
  <c r="C536" i="12"/>
  <c r="P536" i="12"/>
  <c r="C528" i="12"/>
  <c r="AB528" i="12"/>
  <c r="C520" i="12"/>
  <c r="T520" i="12"/>
  <c r="C512" i="12"/>
  <c r="AD512" i="12"/>
  <c r="C504" i="12"/>
  <c r="Z504" i="12"/>
  <c r="C496" i="12"/>
  <c r="Z496" i="12"/>
  <c r="C488" i="12"/>
  <c r="R488" i="12"/>
  <c r="C480" i="12"/>
  <c r="C472" i="12"/>
  <c r="C464" i="12"/>
  <c r="AD464" i="12"/>
  <c r="C456" i="12"/>
  <c r="H456" i="12"/>
  <c r="C448" i="12"/>
  <c r="C440" i="12"/>
  <c r="C432" i="12"/>
  <c r="V432" i="12"/>
  <c r="C424" i="12"/>
  <c r="W424" i="12"/>
  <c r="C416" i="12"/>
  <c r="Z416" i="12"/>
  <c r="C408" i="12"/>
  <c r="O408" i="12"/>
  <c r="C400" i="12"/>
  <c r="F400" i="12"/>
  <c r="C392" i="12"/>
  <c r="C384" i="12"/>
  <c r="R384" i="12"/>
  <c r="C376" i="12"/>
  <c r="S376" i="12"/>
  <c r="C368" i="12"/>
  <c r="C360" i="12"/>
  <c r="AA360" i="12"/>
  <c r="C352" i="12"/>
  <c r="C344" i="12"/>
  <c r="C336" i="12"/>
  <c r="C328" i="12"/>
  <c r="AE328" i="12"/>
  <c r="C266" i="12"/>
  <c r="D271" i="12"/>
  <c r="D317" i="12"/>
  <c r="AQ103" i="6"/>
  <c r="AQ69" i="6"/>
  <c r="AQ65" i="6"/>
  <c r="AQ61" i="6"/>
  <c r="AQ53" i="6"/>
  <c r="AQ29" i="6"/>
  <c r="AQ23" i="6"/>
  <c r="K319" i="12"/>
  <c r="AQ111" i="6"/>
  <c r="AB669" i="12"/>
  <c r="Q439" i="12"/>
  <c r="AQ109" i="6"/>
  <c r="AQ105" i="6"/>
  <c r="AQ101" i="6"/>
  <c r="AQ97" i="6"/>
  <c r="AQ93" i="6"/>
  <c r="AQ89" i="6"/>
  <c r="AQ85" i="6"/>
  <c r="AQ81" i="6"/>
  <c r="AQ77" i="6"/>
  <c r="AQ73" i="6"/>
  <c r="AQ57" i="6"/>
  <c r="AQ34" i="6"/>
  <c r="AB271" i="12"/>
  <c r="AF287" i="12"/>
  <c r="U311" i="12"/>
  <c r="AQ64" i="6"/>
  <c r="AQ60" i="6"/>
  <c r="AQ56" i="6"/>
  <c r="AQ52" i="6"/>
  <c r="AQ20" i="6"/>
  <c r="AQ48" i="6"/>
  <c r="AQ35" i="6"/>
  <c r="AQ45" i="6"/>
  <c r="AQ13" i="6"/>
  <c r="AQ27" i="6"/>
  <c r="AQ7" i="6"/>
  <c r="AQ3" i="6"/>
  <c r="AQ141" i="6"/>
  <c r="AQ137" i="6"/>
  <c r="AQ133" i="6"/>
  <c r="AQ129" i="6"/>
  <c r="AQ125" i="6"/>
  <c r="AQ121" i="6"/>
  <c r="J263" i="12"/>
  <c r="L263" i="12"/>
  <c r="I311" i="12"/>
  <c r="N319" i="12"/>
  <c r="K407" i="12"/>
  <c r="AE271" i="12"/>
  <c r="AA271" i="12"/>
  <c r="Q287" i="12"/>
  <c r="N311" i="12"/>
  <c r="M319" i="12"/>
  <c r="J407" i="12"/>
  <c r="AQ46" i="6"/>
  <c r="AQ16" i="6"/>
  <c r="AQ37" i="6"/>
  <c r="U271" i="12"/>
  <c r="P287" i="12"/>
  <c r="R319" i="12"/>
  <c r="F375" i="12"/>
  <c r="H439" i="12"/>
  <c r="N271" i="12"/>
  <c r="V287" i="12"/>
  <c r="Y319" i="12"/>
  <c r="W407" i="12"/>
  <c r="F439" i="12"/>
  <c r="V271" i="12"/>
  <c r="P319" i="12"/>
  <c r="AB439" i="12"/>
  <c r="AQ117" i="6"/>
  <c r="H263" i="12"/>
  <c r="Z311" i="12"/>
  <c r="AE319" i="12"/>
  <c r="AC407" i="12"/>
  <c r="F535" i="12"/>
  <c r="AB287" i="12"/>
  <c r="AD407" i="12"/>
  <c r="AH271" i="12"/>
  <c r="G263" i="12"/>
  <c r="AG311" i="12"/>
  <c r="W319" i="12"/>
  <c r="U407" i="12"/>
  <c r="G271" i="12"/>
  <c r="AQ107" i="6"/>
  <c r="AQ99" i="6"/>
  <c r="AQ95" i="6"/>
  <c r="AQ91" i="6"/>
  <c r="AQ75" i="6"/>
  <c r="AQ71" i="6"/>
  <c r="AQ63" i="6"/>
  <c r="AQ59" i="6"/>
  <c r="AQ113" i="6"/>
  <c r="AQ83" i="6"/>
  <c r="AQ79" i="6"/>
  <c r="AQ43" i="6"/>
  <c r="AQ40" i="6"/>
  <c r="AQ11" i="6"/>
  <c r="AQ25" i="6"/>
  <c r="AQ9" i="6"/>
  <c r="AQ19" i="6"/>
  <c r="AQ5" i="6"/>
  <c r="AQ151" i="6"/>
  <c r="AQ139" i="6"/>
  <c r="AQ135" i="6"/>
  <c r="AQ131" i="6"/>
  <c r="AQ127" i="6"/>
  <c r="AQ123" i="6"/>
  <c r="AQ119" i="6"/>
  <c r="AQ115" i="6"/>
  <c r="AQ28" i="6"/>
  <c r="AQ49" i="6"/>
  <c r="AQ39" i="6"/>
  <c r="AQ36" i="6"/>
  <c r="AQ42" i="6"/>
  <c r="AQ10" i="6"/>
  <c r="AQ24" i="6"/>
  <c r="AQ8" i="6"/>
  <c r="AQ18" i="6"/>
  <c r="AQ4" i="6"/>
  <c r="AQ150" i="6"/>
  <c r="AQ142" i="6"/>
  <c r="AQ138" i="6"/>
  <c r="AQ134" i="6"/>
  <c r="AQ130" i="6"/>
  <c r="AQ126" i="6"/>
  <c r="AQ122" i="6"/>
  <c r="AQ118" i="6"/>
  <c r="AQ114" i="6"/>
  <c r="AQ110" i="6"/>
  <c r="AQ106" i="6"/>
  <c r="AQ102" i="6"/>
  <c r="AQ98" i="6"/>
  <c r="AQ94" i="6"/>
  <c r="AQ90" i="6"/>
  <c r="AQ86" i="6"/>
  <c r="AQ82" i="6"/>
  <c r="AQ78" i="6"/>
  <c r="AQ74" i="6"/>
  <c r="AQ70" i="6"/>
  <c r="AQ66" i="6"/>
  <c r="AQ62" i="6"/>
  <c r="AQ58" i="6"/>
  <c r="AQ54" i="6"/>
  <c r="AQ50" i="6"/>
  <c r="AQ30" i="6"/>
  <c r="AQ47" i="6"/>
  <c r="AQ17" i="6"/>
  <c r="AQ38" i="6"/>
  <c r="AQ31" i="6"/>
  <c r="AQ44" i="6"/>
  <c r="AQ41" i="6"/>
  <c r="AQ12" i="6"/>
  <c r="AQ26" i="6"/>
  <c r="AQ22" i="6"/>
  <c r="AQ6" i="6"/>
  <c r="AQ2" i="6"/>
  <c r="AQ152" i="6"/>
  <c r="AQ148" i="6"/>
  <c r="AQ140" i="6"/>
  <c r="AQ136" i="6"/>
  <c r="AQ132" i="6"/>
  <c r="AQ128" i="6"/>
  <c r="AQ124" i="6"/>
  <c r="AQ120" i="6"/>
  <c r="AQ116" i="6"/>
  <c r="AQ112" i="6"/>
  <c r="AQ108" i="6"/>
  <c r="AQ104" i="6"/>
  <c r="AQ100" i="6"/>
  <c r="AQ96" i="6"/>
  <c r="AQ92" i="6"/>
  <c r="AQ88" i="6"/>
  <c r="AQ84" i="6"/>
  <c r="AQ80" i="6"/>
  <c r="AQ76" i="6"/>
  <c r="AQ72" i="6"/>
  <c r="AQ68" i="6"/>
  <c r="Y303" i="12"/>
  <c r="P303" i="12"/>
  <c r="M263" i="12"/>
  <c r="AA287" i="12"/>
  <c r="AC375" i="12"/>
  <c r="P311" i="12"/>
  <c r="M503" i="12"/>
  <c r="O311" i="12"/>
  <c r="R503" i="12"/>
  <c r="AG503" i="12"/>
  <c r="F695" i="12"/>
  <c r="U263" i="12"/>
  <c r="F303" i="12"/>
  <c r="G303" i="12"/>
  <c r="M303" i="12"/>
  <c r="K279" i="12"/>
  <c r="AH279" i="12"/>
  <c r="I279" i="12"/>
  <c r="O279" i="12"/>
  <c r="X279" i="12"/>
  <c r="N471" i="12"/>
  <c r="M279" i="12"/>
  <c r="T279" i="12"/>
  <c r="L471" i="12"/>
  <c r="V279" i="12"/>
  <c r="T471" i="12"/>
  <c r="L279" i="12"/>
  <c r="J471" i="12"/>
  <c r="X471" i="12"/>
  <c r="R375" i="12"/>
  <c r="S303" i="12"/>
  <c r="Q375" i="12"/>
  <c r="AA303" i="12"/>
  <c r="W375" i="12"/>
  <c r="O303" i="12"/>
  <c r="EC168" i="6"/>
  <c r="DU168" i="6"/>
  <c r="DJ168" i="6"/>
  <c r="DG168" i="6"/>
  <c r="DL168" i="6"/>
  <c r="DR168" i="6"/>
  <c r="DX168" i="6"/>
  <c r="E168" i="6"/>
  <c r="DM168" i="6"/>
  <c r="DE168" i="6"/>
  <c r="DW168" i="6"/>
  <c r="DO168" i="6"/>
  <c r="DA166" i="6"/>
  <c r="DA168" i="6"/>
  <c r="DV168" i="6"/>
  <c r="DN168" i="6"/>
  <c r="DF168" i="6"/>
  <c r="DZ166" i="6"/>
  <c r="DR166" i="6"/>
  <c r="DJ166" i="6"/>
  <c r="DB166" i="6"/>
  <c r="DV165" i="6"/>
  <c r="DN165" i="6"/>
  <c r="DF165" i="6"/>
  <c r="DZ163" i="6"/>
  <c r="DR163" i="6"/>
  <c r="DJ163" i="6"/>
  <c r="DB163" i="6"/>
  <c r="DV162" i="6"/>
  <c r="DN162" i="6"/>
  <c r="DF162" i="6"/>
  <c r="DZ160" i="6"/>
  <c r="DR160" i="6"/>
  <c r="DJ160" i="6"/>
  <c r="DB160" i="6"/>
  <c r="DV159" i="6"/>
  <c r="DN159" i="6"/>
  <c r="DF159" i="6"/>
  <c r="DZ157" i="6"/>
  <c r="DR157" i="6"/>
  <c r="DJ157" i="6"/>
  <c r="DB157" i="6"/>
  <c r="DV156" i="6"/>
  <c r="DN156" i="6"/>
  <c r="DF156" i="6"/>
  <c r="DZ154" i="6"/>
  <c r="DR154" i="6"/>
  <c r="DJ154" i="6"/>
  <c r="DB154" i="6"/>
  <c r="DA165" i="6"/>
  <c r="DY166" i="6"/>
  <c r="DQ166" i="6"/>
  <c r="DI166" i="6"/>
  <c r="EC165" i="6"/>
  <c r="DU165" i="6"/>
  <c r="DM165" i="6"/>
  <c r="DE165" i="6"/>
  <c r="DY163" i="6"/>
  <c r="DQ163" i="6"/>
  <c r="DI163" i="6"/>
  <c r="EC162" i="6"/>
  <c r="DU162" i="6"/>
  <c r="DM162" i="6"/>
  <c r="DE162" i="6"/>
  <c r="DY160" i="6"/>
  <c r="DQ160" i="6"/>
  <c r="DI160" i="6"/>
  <c r="EC159" i="6"/>
  <c r="DU159" i="6"/>
  <c r="DM159" i="6"/>
  <c r="DE159" i="6"/>
  <c r="DY157" i="6"/>
  <c r="DQ157" i="6"/>
  <c r="DI157" i="6"/>
  <c r="EC156" i="6"/>
  <c r="DU156" i="6"/>
  <c r="DM156" i="6"/>
  <c r="DE156" i="6"/>
  <c r="DY154" i="6"/>
  <c r="DQ154" i="6"/>
  <c r="DI154" i="6"/>
  <c r="DA163" i="6"/>
  <c r="EB168" i="6"/>
  <c r="DT168" i="6"/>
  <c r="DD168" i="6"/>
  <c r="DX166" i="6"/>
  <c r="DP166" i="6"/>
  <c r="DH166" i="6"/>
  <c r="EB165" i="6"/>
  <c r="DT165" i="6"/>
  <c r="DL165" i="6"/>
  <c r="DD165" i="6"/>
  <c r="DX163" i="6"/>
  <c r="DP163" i="6"/>
  <c r="DH163" i="6"/>
  <c r="EB162" i="6"/>
  <c r="DT162" i="6"/>
  <c r="DL162" i="6"/>
  <c r="DD162" i="6"/>
  <c r="DX160" i="6"/>
  <c r="DP160" i="6"/>
  <c r="DH160" i="6"/>
  <c r="EB159" i="6"/>
  <c r="DT159" i="6"/>
  <c r="DL159" i="6"/>
  <c r="DD159" i="6"/>
  <c r="DX157" i="6"/>
  <c r="DP157" i="6"/>
  <c r="DH157" i="6"/>
  <c r="EB156" i="6"/>
  <c r="DT156" i="6"/>
  <c r="DL156" i="6"/>
  <c r="DD156" i="6"/>
  <c r="DX154" i="6"/>
  <c r="DP154" i="6"/>
  <c r="DH154" i="6"/>
  <c r="DA162" i="6"/>
  <c r="EA168" i="6"/>
  <c r="DS168" i="6"/>
  <c r="DK168" i="6"/>
  <c r="DC168" i="6"/>
  <c r="DW166" i="6"/>
  <c r="DO166" i="6"/>
  <c r="DG166" i="6"/>
  <c r="EA165" i="6"/>
  <c r="DS165" i="6"/>
  <c r="DK165" i="6"/>
  <c r="DC165" i="6"/>
  <c r="DW163" i="6"/>
  <c r="DO163" i="6"/>
  <c r="DG163" i="6"/>
  <c r="EA162" i="6"/>
  <c r="DS162" i="6"/>
  <c r="DK162" i="6"/>
  <c r="DC162" i="6"/>
  <c r="DW160" i="6"/>
  <c r="DO160" i="6"/>
  <c r="DG160" i="6"/>
  <c r="EA159" i="6"/>
  <c r="DS159" i="6"/>
  <c r="DK159" i="6"/>
  <c r="DC159" i="6"/>
  <c r="DW157" i="6"/>
  <c r="DO157" i="6"/>
  <c r="DG157" i="6"/>
  <c r="EA156" i="6"/>
  <c r="DS156" i="6"/>
  <c r="DK156" i="6"/>
  <c r="DC156" i="6"/>
  <c r="DW154" i="6"/>
  <c r="DO154" i="6"/>
  <c r="DG154" i="6"/>
  <c r="DA160" i="6"/>
  <c r="DZ168" i="6"/>
  <c r="DB168" i="6"/>
  <c r="DV166" i="6"/>
  <c r="DN166" i="6"/>
  <c r="DF166" i="6"/>
  <c r="DZ165" i="6"/>
  <c r="DR165" i="6"/>
  <c r="DJ165" i="6"/>
  <c r="DB165" i="6"/>
  <c r="DV163" i="6"/>
  <c r="DN163" i="6"/>
  <c r="DF163" i="6"/>
  <c r="DZ162" i="6"/>
  <c r="DR162" i="6"/>
  <c r="DJ162" i="6"/>
  <c r="DB162" i="6"/>
  <c r="DV160" i="6"/>
  <c r="DN160" i="6"/>
  <c r="DF160" i="6"/>
  <c r="DZ159" i="6"/>
  <c r="DR159" i="6"/>
  <c r="DJ159" i="6"/>
  <c r="DB159" i="6"/>
  <c r="DV157" i="6"/>
  <c r="DN157" i="6"/>
  <c r="DF157" i="6"/>
  <c r="DZ156" i="6"/>
  <c r="DR156" i="6"/>
  <c r="DJ156" i="6"/>
  <c r="DB156" i="6"/>
  <c r="DV154" i="6"/>
  <c r="DN154" i="6"/>
  <c r="DF154" i="6"/>
  <c r="DA159" i="6"/>
  <c r="DY168" i="6"/>
  <c r="DQ168" i="6"/>
  <c r="DI168" i="6"/>
  <c r="EC166" i="6"/>
  <c r="DU166" i="6"/>
  <c r="DM166" i="6"/>
  <c r="DE166" i="6"/>
  <c r="DY165" i="6"/>
  <c r="DQ165" i="6"/>
  <c r="DI165" i="6"/>
  <c r="EC163" i="6"/>
  <c r="DU163" i="6"/>
  <c r="DM163" i="6"/>
  <c r="DE163" i="6"/>
  <c r="DY162" i="6"/>
  <c r="DQ162" i="6"/>
  <c r="DI162" i="6"/>
  <c r="EC160" i="6"/>
  <c r="DU160" i="6"/>
  <c r="DM160" i="6"/>
  <c r="DE160" i="6"/>
  <c r="DY159" i="6"/>
  <c r="DQ159" i="6"/>
  <c r="DI159" i="6"/>
  <c r="EC157" i="6"/>
  <c r="DU157" i="6"/>
  <c r="DM157" i="6"/>
  <c r="DE157" i="6"/>
  <c r="DY156" i="6"/>
  <c r="DQ156" i="6"/>
  <c r="DI156" i="6"/>
  <c r="EC154" i="6"/>
  <c r="DU154" i="6"/>
  <c r="DM154" i="6"/>
  <c r="DE154" i="6"/>
  <c r="DA157" i="6"/>
  <c r="DP168" i="6"/>
  <c r="DH168" i="6"/>
  <c r="EB166" i="6"/>
  <c r="DT166" i="6"/>
  <c r="DL166" i="6"/>
  <c r="DD166" i="6"/>
  <c r="DX165" i="6"/>
  <c r="DP165" i="6"/>
  <c r="DH165" i="6"/>
  <c r="EB163" i="6"/>
  <c r="DT163" i="6"/>
  <c r="DL163" i="6"/>
  <c r="DD163" i="6"/>
  <c r="DX162" i="6"/>
  <c r="DP162" i="6"/>
  <c r="DH162" i="6"/>
  <c r="EB160" i="6"/>
  <c r="DT160" i="6"/>
  <c r="DL160" i="6"/>
  <c r="DD160" i="6"/>
  <c r="DX159" i="6"/>
  <c r="DP159" i="6"/>
  <c r="DH159" i="6"/>
  <c r="EB157" i="6"/>
  <c r="DT157" i="6"/>
  <c r="DL157" i="6"/>
  <c r="DD157" i="6"/>
  <c r="DX156" i="6"/>
  <c r="DP156" i="6"/>
  <c r="DH156" i="6"/>
  <c r="EB154" i="6"/>
  <c r="DT154" i="6"/>
  <c r="DL154" i="6"/>
  <c r="DD154" i="6"/>
  <c r="DA154" i="6"/>
  <c r="DA156" i="6"/>
  <c r="EA166" i="6"/>
  <c r="DS166" i="6"/>
  <c r="DK166" i="6"/>
  <c r="DC166" i="6"/>
  <c r="DW165" i="6"/>
  <c r="DO165" i="6"/>
  <c r="DG165" i="6"/>
  <c r="EA163" i="6"/>
  <c r="DS163" i="6"/>
  <c r="DK163" i="6"/>
  <c r="DC163" i="6"/>
  <c r="DW162" i="6"/>
  <c r="DO162" i="6"/>
  <c r="DG162" i="6"/>
  <c r="EA160" i="6"/>
  <c r="DS160" i="6"/>
  <c r="DK160" i="6"/>
  <c r="DC160" i="6"/>
  <c r="DW159" i="6"/>
  <c r="DO159" i="6"/>
  <c r="DG159" i="6"/>
  <c r="EA157" i="6"/>
  <c r="DS157" i="6"/>
  <c r="DK157" i="6"/>
  <c r="DC157" i="6"/>
  <c r="DW156" i="6"/>
  <c r="DO156" i="6"/>
  <c r="DG156" i="6"/>
  <c r="EA154" i="6"/>
  <c r="DS154" i="6"/>
  <c r="DK154" i="6"/>
  <c r="DC154" i="6"/>
  <c r="AK57" i="6"/>
  <c r="AP57" i="6" a="1"/>
  <c r="AP57" i="6"/>
  <c r="AK25" i="6"/>
  <c r="AP25" i="6" a="1"/>
  <c r="AP25" i="6"/>
  <c r="AK79" i="6"/>
  <c r="AP79" i="6" a="1"/>
  <c r="AP79" i="6"/>
  <c r="AK15" i="6"/>
  <c r="AP15" i="6" a="1"/>
  <c r="AP15" i="6"/>
  <c r="AK50" i="6"/>
  <c r="AP50" i="6" a="1"/>
  <c r="AP50" i="6"/>
  <c r="AK2" i="6"/>
  <c r="AP2" i="6" a="1"/>
  <c r="AP2" i="6"/>
  <c r="AK152" i="6"/>
  <c r="AP152" i="6" a="1"/>
  <c r="AP152" i="6"/>
  <c r="AK78" i="6"/>
  <c r="AP78" i="6" a="1"/>
  <c r="AP78" i="6"/>
  <c r="AK6" i="6"/>
  <c r="AP6" i="6" a="1"/>
  <c r="AP6" i="6"/>
  <c r="F271" i="12"/>
  <c r="Y279" i="12"/>
  <c r="AH287" i="12"/>
  <c r="K303" i="12"/>
  <c r="J311" i="12"/>
  <c r="M311" i="12"/>
  <c r="S319" i="12"/>
  <c r="AG407" i="12"/>
  <c r="W439" i="12"/>
  <c r="N503" i="12"/>
  <c r="P271" i="12"/>
  <c r="I631" i="12"/>
  <c r="X663" i="12"/>
  <c r="W719" i="12"/>
  <c r="U276" i="12"/>
  <c r="U106" i="12"/>
  <c r="U120" i="12"/>
  <c r="AD289" i="12"/>
  <c r="Z261" i="12"/>
  <c r="F495" i="12"/>
  <c r="Y447" i="12"/>
  <c r="T270" i="12"/>
  <c r="W406" i="12"/>
  <c r="I553" i="12"/>
  <c r="AH406" i="12"/>
  <c r="N679" i="12"/>
  <c r="U262" i="12"/>
  <c r="AG719" i="12"/>
  <c r="Z658" i="12"/>
  <c r="Z222" i="12"/>
  <c r="W106" i="16"/>
  <c r="W20" i="16"/>
  <c r="L658" i="12"/>
  <c r="Z527" i="12"/>
  <c r="O497" i="12"/>
  <c r="U625" i="12"/>
  <c r="T633" i="12"/>
  <c r="AD658" i="12"/>
  <c r="AD222" i="12"/>
  <c r="AA106" i="16"/>
  <c r="AA20" i="16"/>
  <c r="Z505" i="12"/>
  <c r="AE658" i="12"/>
  <c r="AE222" i="12"/>
  <c r="AB106" i="16"/>
  <c r="AB20" i="16"/>
  <c r="AD285" i="12"/>
  <c r="T391" i="12"/>
  <c r="X281" i="12"/>
  <c r="Y662" i="12"/>
  <c r="AD422" i="12"/>
  <c r="K668" i="12"/>
  <c r="F625" i="12"/>
  <c r="M270" i="12"/>
  <c r="Z561" i="12"/>
  <c r="Z602" i="12"/>
  <c r="AF663" i="12"/>
  <c r="H369" i="12"/>
  <c r="V377" i="12"/>
  <c r="R505" i="12"/>
  <c r="Q659" i="12"/>
  <c r="Z696" i="12"/>
  <c r="I417" i="12"/>
  <c r="M625" i="12"/>
  <c r="V602" i="12"/>
  <c r="L561" i="12"/>
  <c r="N625" i="12"/>
  <c r="AD369" i="12"/>
  <c r="AA748" i="12"/>
  <c r="Y658" i="12"/>
  <c r="Y222" i="12"/>
  <c r="V106" i="16"/>
  <c r="V20" i="16"/>
  <c r="H689" i="12"/>
  <c r="G297" i="12"/>
  <c r="AG255" i="12"/>
  <c r="V260" i="12"/>
  <c r="U658" i="12"/>
  <c r="U222" i="12"/>
  <c r="R106" i="16"/>
  <c r="R20" i="16"/>
  <c r="I378" i="12"/>
  <c r="N433" i="12"/>
  <c r="AD474" i="12"/>
  <c r="G662" i="12"/>
  <c r="Q495" i="12"/>
  <c r="W679" i="12"/>
  <c r="P657" i="12"/>
  <c r="AF497" i="12"/>
  <c r="N561" i="12"/>
  <c r="V593" i="12"/>
  <c r="H281" i="12"/>
  <c r="I433" i="12"/>
  <c r="N639" i="12"/>
  <c r="T406" i="12"/>
  <c r="T647" i="12"/>
  <c r="L255" i="12"/>
  <c r="Q263" i="12"/>
  <c r="P263" i="12"/>
  <c r="S263" i="12"/>
  <c r="AE279" i="12"/>
  <c r="S287" i="12"/>
  <c r="AD287" i="12"/>
  <c r="AG303" i="12"/>
  <c r="AC303" i="12"/>
  <c r="AF311" i="12"/>
  <c r="L311" i="12"/>
  <c r="G319" i="12"/>
  <c r="J375" i="12"/>
  <c r="O407" i="12"/>
  <c r="AH407" i="12"/>
  <c r="AC439" i="12"/>
  <c r="Y471" i="12"/>
  <c r="I503" i="12"/>
  <c r="W271" i="12"/>
  <c r="Y551" i="12"/>
  <c r="AG690" i="12"/>
  <c r="Q561" i="12"/>
  <c r="P686" i="12"/>
  <c r="G598" i="12"/>
  <c r="AB654" i="12"/>
  <c r="Q422" i="12"/>
  <c r="R263" i="12"/>
  <c r="W263" i="12"/>
  <c r="S279" i="12"/>
  <c r="G279" i="12"/>
  <c r="K287" i="12"/>
  <c r="AC287" i="12"/>
  <c r="X303" i="12"/>
  <c r="L303" i="12"/>
  <c r="AE311" i="12"/>
  <c r="J319" i="12"/>
  <c r="AC319" i="12"/>
  <c r="AF375" i="12"/>
  <c r="Y407" i="12"/>
  <c r="AH439" i="12"/>
  <c r="T439" i="12"/>
  <c r="P471" i="12"/>
  <c r="N535" i="12"/>
  <c r="H271" i="12"/>
  <c r="AH263" i="12"/>
  <c r="U567" i="12"/>
  <c r="R598" i="12"/>
  <c r="Y255" i="12"/>
  <c r="U689" i="12"/>
  <c r="R625" i="12"/>
  <c r="T625" i="12"/>
  <c r="L609" i="12"/>
  <c r="AG358" i="12"/>
  <c r="AB527" i="12"/>
  <c r="I263" i="12"/>
  <c r="AC271" i="12"/>
  <c r="N263" i="12"/>
  <c r="AG279" i="12"/>
  <c r="U279" i="12"/>
  <c r="G287" i="12"/>
  <c r="T287" i="12"/>
  <c r="AE303" i="12"/>
  <c r="AA311" i="12"/>
  <c r="V311" i="12"/>
  <c r="Q319" i="12"/>
  <c r="AB319" i="12"/>
  <c r="G375" i="12"/>
  <c r="V407" i="12"/>
  <c r="AF439" i="12"/>
  <c r="F471" i="12"/>
  <c r="F503" i="12"/>
  <c r="AF271" i="12"/>
  <c r="J748" i="12"/>
  <c r="W736" i="12"/>
  <c r="O561" i="12"/>
  <c r="Y689" i="12"/>
  <c r="F529" i="12"/>
  <c r="S281" i="12"/>
  <c r="O689" i="12"/>
  <c r="AH369" i="12"/>
  <c r="U662" i="12"/>
  <c r="U719" i="12"/>
  <c r="AG495" i="12"/>
  <c r="T422" i="12"/>
  <c r="K255" i="12"/>
  <c r="N749" i="12"/>
  <c r="W672" i="12"/>
  <c r="M401" i="12"/>
  <c r="AF747" i="12"/>
  <c r="AF658" i="12"/>
  <c r="AF222" i="12"/>
  <c r="AC106" i="16"/>
  <c r="AC20" i="16"/>
  <c r="AA497" i="12"/>
  <c r="K281" i="12"/>
  <c r="AG561" i="12"/>
  <c r="J369" i="12"/>
  <c r="Y371" i="12"/>
  <c r="AB662" i="12"/>
  <c r="AH647" i="12"/>
  <c r="X447" i="12"/>
  <c r="I275" i="12"/>
  <c r="U373" i="12"/>
  <c r="AG273" i="12"/>
  <c r="X658" i="12"/>
  <c r="X222" i="12"/>
  <c r="U106" i="16"/>
  <c r="U20" i="16"/>
  <c r="W561" i="12"/>
  <c r="F658" i="12"/>
  <c r="F222" i="12"/>
  <c r="C106" i="16"/>
  <c r="C20" i="16"/>
  <c r="Z342" i="12"/>
  <c r="AE281" i="12"/>
  <c r="O406" i="12"/>
  <c r="M447" i="12"/>
  <c r="AC272" i="12"/>
  <c r="AA561" i="12"/>
  <c r="V529" i="12"/>
  <c r="S689" i="12"/>
  <c r="AA433" i="12"/>
  <c r="P681" i="12"/>
  <c r="L721" i="12"/>
  <c r="J465" i="12"/>
  <c r="T274" i="12"/>
  <c r="U272" i="12"/>
  <c r="AB274" i="12"/>
  <c r="AH433" i="12"/>
  <c r="T425" i="12"/>
  <c r="X747" i="12"/>
  <c r="Q273" i="12"/>
  <c r="Y561" i="12"/>
  <c r="AE721" i="12"/>
  <c r="AE465" i="12"/>
  <c r="M425" i="12"/>
  <c r="R281" i="12"/>
  <c r="T441" i="12"/>
  <c r="I285" i="12"/>
  <c r="S274" i="12"/>
  <c r="F741" i="12"/>
  <c r="AE657" i="12"/>
  <c r="R337" i="12"/>
  <c r="AC593" i="12"/>
  <c r="H555" i="12"/>
  <c r="P720" i="12"/>
  <c r="Y273" i="12"/>
  <c r="X672" i="12"/>
  <c r="R425" i="12"/>
  <c r="Y602" i="12"/>
  <c r="Y505" i="12"/>
  <c r="I273" i="12"/>
  <c r="P723" i="12"/>
  <c r="G474" i="12"/>
  <c r="U441" i="12"/>
  <c r="R371" i="12"/>
  <c r="AE685" i="12"/>
  <c r="H739" i="12"/>
  <c r="N733" i="12"/>
  <c r="AC489" i="12"/>
  <c r="Z633" i="12"/>
  <c r="AH553" i="12"/>
  <c r="P617" i="12"/>
  <c r="V297" i="12"/>
  <c r="K569" i="12"/>
  <c r="J285" i="12"/>
  <c r="AE690" i="12"/>
  <c r="S721" i="12"/>
  <c r="Q657" i="12"/>
  <c r="W593" i="12"/>
  <c r="AC465" i="12"/>
  <c r="M337" i="12"/>
  <c r="S598" i="12"/>
  <c r="H745" i="12"/>
  <c r="U745" i="12"/>
  <c r="AF727" i="12"/>
  <c r="W727" i="12"/>
  <c r="F714" i="12"/>
  <c r="H617" i="12"/>
  <c r="F425" i="12"/>
  <c r="U690" i="12"/>
  <c r="K678" i="12"/>
  <c r="AB678" i="12"/>
  <c r="O678" i="12"/>
  <c r="Q687" i="12"/>
  <c r="AH687" i="12"/>
  <c r="I687" i="12"/>
  <c r="J383" i="12"/>
  <c r="L383" i="12"/>
  <c r="S327" i="12"/>
  <c r="AA327" i="12"/>
  <c r="Z327" i="12"/>
  <c r="I353" i="12"/>
  <c r="R463" i="12"/>
  <c r="T382" i="12"/>
  <c r="AE654" i="12"/>
  <c r="P463" i="12"/>
  <c r="X382" i="12"/>
  <c r="R431" i="12"/>
  <c r="Z535" i="12"/>
  <c r="AC433" i="12"/>
  <c r="Y433" i="12"/>
  <c r="AH625" i="12"/>
  <c r="V625" i="12"/>
  <c r="Q625" i="12"/>
  <c r="R267" i="12"/>
  <c r="G690" i="12"/>
  <c r="M721" i="12"/>
  <c r="M657" i="12"/>
  <c r="Q593" i="12"/>
  <c r="U529" i="12"/>
  <c r="U465" i="12"/>
  <c r="AC281" i="12"/>
  <c r="V614" i="12"/>
  <c r="G614" i="12"/>
  <c r="Y353" i="12"/>
  <c r="G294" i="12"/>
  <c r="AD294" i="12"/>
  <c r="Y663" i="12"/>
  <c r="O663" i="12"/>
  <c r="S663" i="12"/>
  <c r="U663" i="12"/>
  <c r="F631" i="12"/>
  <c r="Q631" i="12"/>
  <c r="W535" i="12"/>
  <c r="AD535" i="12"/>
  <c r="G535" i="12"/>
  <c r="Y535" i="12"/>
  <c r="O657" i="12"/>
  <c r="Y529" i="12"/>
  <c r="AG337" i="12"/>
  <c r="U681" i="12"/>
  <c r="P369" i="12"/>
  <c r="L369" i="12"/>
  <c r="U369" i="12"/>
  <c r="G369" i="12"/>
  <c r="Q497" i="12"/>
  <c r="W497" i="12"/>
  <c r="AH497" i="12"/>
  <c r="AD689" i="12"/>
  <c r="AG689" i="12"/>
  <c r="AA753" i="12"/>
  <c r="M753" i="12"/>
  <c r="V753" i="12"/>
  <c r="AC753" i="12"/>
  <c r="W753" i="12"/>
  <c r="F662" i="12"/>
  <c r="AA662" i="12"/>
  <c r="R662" i="12"/>
  <c r="AC446" i="12"/>
  <c r="Y446" i="12"/>
  <c r="J446" i="12"/>
  <c r="I702" i="12"/>
  <c r="X702" i="12"/>
  <c r="Z702" i="12"/>
  <c r="J703" i="12"/>
  <c r="V703" i="12"/>
  <c r="M703" i="12"/>
  <c r="Y391" i="12"/>
  <c r="Z391" i="12"/>
  <c r="U391" i="12"/>
  <c r="AG527" i="12"/>
  <c r="Y527" i="12"/>
  <c r="L527" i="12"/>
  <c r="P731" i="12"/>
  <c r="AB658" i="12"/>
  <c r="AB222" i="12"/>
  <c r="Y106" i="16"/>
  <c r="Y20" i="16"/>
  <c r="T689" i="12"/>
  <c r="V658" i="12"/>
  <c r="V222" i="12"/>
  <c r="S106" i="16"/>
  <c r="S20" i="16"/>
  <c r="G497" i="12"/>
  <c r="H625" i="12"/>
  <c r="AD753" i="12"/>
  <c r="AE497" i="12"/>
  <c r="AG463" i="12"/>
  <c r="S695" i="12"/>
  <c r="Z267" i="12"/>
  <c r="AA716" i="12"/>
  <c r="V689" i="12"/>
  <c r="AF689" i="12"/>
  <c r="F753" i="12"/>
  <c r="K497" i="12"/>
  <c r="Y625" i="12"/>
  <c r="AF753" i="12"/>
  <c r="L497" i="12"/>
  <c r="V598" i="12"/>
  <c r="X721" i="12"/>
  <c r="X657" i="12"/>
  <c r="Z593" i="12"/>
  <c r="O593" i="12"/>
  <c r="AH465" i="12"/>
  <c r="Q401" i="12"/>
  <c r="L598" i="12"/>
  <c r="L342" i="12"/>
  <c r="L617" i="12"/>
  <c r="F497" i="12"/>
  <c r="AG658" i="12"/>
  <c r="AG222" i="12"/>
  <c r="AD106" i="16"/>
  <c r="AD20" i="16"/>
  <c r="AD625" i="12"/>
  <c r="X497" i="12"/>
  <c r="AE433" i="12"/>
  <c r="W369" i="12"/>
  <c r="P714" i="12"/>
  <c r="M617" i="12"/>
  <c r="O361" i="12"/>
  <c r="K463" i="12"/>
  <c r="U654" i="12"/>
  <c r="O431" i="12"/>
  <c r="V662" i="12"/>
  <c r="L687" i="12"/>
  <c r="H687" i="12"/>
  <c r="S495" i="12"/>
  <c r="AE678" i="12"/>
  <c r="P703" i="12"/>
  <c r="AE702" i="12"/>
  <c r="T631" i="12"/>
  <c r="AH322" i="12"/>
  <c r="S322" i="12"/>
  <c r="G583" i="12"/>
  <c r="P583" i="12"/>
  <c r="T342" i="12"/>
  <c r="AC529" i="12"/>
  <c r="AE695" i="12"/>
  <c r="V695" i="12"/>
  <c r="O695" i="12"/>
  <c r="R721" i="12"/>
  <c r="S593" i="12"/>
  <c r="Y465" i="12"/>
  <c r="S342" i="12"/>
  <c r="AC561" i="12"/>
  <c r="AB561" i="12"/>
  <c r="Q281" i="12"/>
  <c r="Z281" i="12"/>
  <c r="AF281" i="12"/>
  <c r="L406" i="12"/>
  <c r="Z406" i="12"/>
  <c r="AF406" i="12"/>
  <c r="AB647" i="12"/>
  <c r="S647" i="12"/>
  <c r="Y647" i="12"/>
  <c r="J719" i="12"/>
  <c r="AA719" i="12"/>
  <c r="T719" i="12"/>
  <c r="T598" i="12"/>
  <c r="I673" i="12"/>
  <c r="AC745" i="12"/>
  <c r="J658" i="12"/>
  <c r="J222" i="12"/>
  <c r="G106" i="16"/>
  <c r="G20" i="16"/>
  <c r="L689" i="12"/>
  <c r="K561" i="12"/>
  <c r="F433" i="12"/>
  <c r="X369" i="12"/>
  <c r="K714" i="12"/>
  <c r="R617" i="12"/>
  <c r="N431" i="12"/>
  <c r="J431" i="12"/>
  <c r="AD662" i="12"/>
  <c r="AB406" i="12"/>
  <c r="P687" i="12"/>
  <c r="N527" i="12"/>
  <c r="X647" i="12"/>
  <c r="V678" i="12"/>
  <c r="G703" i="12"/>
  <c r="F702" i="12"/>
  <c r="H699" i="12"/>
  <c r="X689" i="12"/>
  <c r="AA689" i="12"/>
  <c r="AB689" i="12"/>
  <c r="Q658" i="12"/>
  <c r="Q222" i="12"/>
  <c r="N106" i="16"/>
  <c r="N20" i="16"/>
  <c r="F561" i="12"/>
  <c r="AC689" i="12"/>
  <c r="Q721" i="12"/>
  <c r="X342" i="12"/>
  <c r="AF342" i="12"/>
  <c r="R689" i="12"/>
  <c r="Q617" i="12"/>
  <c r="AG433" i="12"/>
  <c r="AH281" i="12"/>
  <c r="P658" i="12"/>
  <c r="P222" i="12"/>
  <c r="M106" i="16"/>
  <c r="M20" i="16"/>
  <c r="AC625" i="12"/>
  <c r="AB497" i="12"/>
  <c r="K433" i="12"/>
  <c r="R369" i="12"/>
  <c r="AF745" i="12"/>
  <c r="R553" i="12"/>
  <c r="O609" i="12"/>
  <c r="S460" i="12"/>
  <c r="AG383" i="12"/>
  <c r="Y583" i="12"/>
  <c r="H662" i="12"/>
  <c r="H406" i="12"/>
  <c r="O719" i="12"/>
  <c r="W687" i="12"/>
  <c r="O495" i="12"/>
  <c r="H647" i="12"/>
  <c r="W678" i="12"/>
  <c r="R447" i="12"/>
  <c r="U702" i="12"/>
  <c r="AB631" i="12"/>
  <c r="J695" i="12"/>
  <c r="AA401" i="12"/>
  <c r="U401" i="12"/>
  <c r="H465" i="12"/>
  <c r="V465" i="12"/>
  <c r="AB529" i="12"/>
  <c r="K529" i="12"/>
  <c r="K593" i="12"/>
  <c r="AG593" i="12"/>
  <c r="J657" i="12"/>
  <c r="Y657" i="12"/>
  <c r="AF721" i="12"/>
  <c r="G721" i="12"/>
  <c r="W721" i="12"/>
  <c r="N690" i="12"/>
  <c r="Q690" i="12"/>
  <c r="V690" i="12"/>
  <c r="P275" i="12"/>
  <c r="J275" i="12"/>
  <c r="O712" i="12"/>
  <c r="G677" i="12"/>
  <c r="M276" i="12"/>
  <c r="Q723" i="12"/>
  <c r="G561" i="12"/>
  <c r="J625" i="12"/>
  <c r="I689" i="12"/>
  <c r="L753" i="12"/>
  <c r="Y497" i="12"/>
  <c r="Z625" i="12"/>
  <c r="J690" i="12"/>
  <c r="N721" i="12"/>
  <c r="N657" i="12"/>
  <c r="L593" i="12"/>
  <c r="H529" i="12"/>
  <c r="F465" i="12"/>
  <c r="Z337" i="12"/>
  <c r="I342" i="12"/>
  <c r="AF617" i="12"/>
  <c r="AD433" i="12"/>
  <c r="U281" i="12"/>
  <c r="J753" i="12"/>
  <c r="AH561" i="12"/>
  <c r="H497" i="12"/>
  <c r="W433" i="12"/>
  <c r="T369" i="12"/>
  <c r="O681" i="12"/>
  <c r="Z489" i="12"/>
  <c r="O545" i="12"/>
  <c r="Y382" i="12"/>
  <c r="AB639" i="12"/>
  <c r="I638" i="12"/>
  <c r="AC662" i="12"/>
  <c r="AA406" i="12"/>
  <c r="X719" i="12"/>
  <c r="X687" i="12"/>
  <c r="P495" i="12"/>
  <c r="F391" i="12"/>
  <c r="AB422" i="12"/>
  <c r="AE447" i="12"/>
  <c r="AD446" i="12"/>
  <c r="AE631" i="12"/>
  <c r="P727" i="12"/>
  <c r="N505" i="12"/>
  <c r="V697" i="12"/>
  <c r="AG377" i="12"/>
  <c r="L285" i="12"/>
  <c r="H661" i="12"/>
  <c r="H731" i="12"/>
  <c r="Z689" i="12"/>
  <c r="K753" i="12"/>
  <c r="O625" i="12"/>
  <c r="AH658" i="12"/>
  <c r="AH222" i="12"/>
  <c r="AE106" i="16"/>
  <c r="AE20" i="16"/>
  <c r="AH689" i="12"/>
  <c r="I497" i="12"/>
  <c r="X753" i="12"/>
  <c r="S561" i="12"/>
  <c r="W658" i="12"/>
  <c r="W222" i="12"/>
  <c r="T106" i="16"/>
  <c r="T20" i="16"/>
  <c r="AE689" i="12"/>
  <c r="P561" i="12"/>
  <c r="AD690" i="12"/>
  <c r="P721" i="12"/>
  <c r="O721" i="12"/>
  <c r="AG657" i="12"/>
  <c r="F593" i="12"/>
  <c r="AE593" i="12"/>
  <c r="Z529" i="12"/>
  <c r="L529" i="12"/>
  <c r="X465" i="12"/>
  <c r="AA465" i="12"/>
  <c r="AF401" i="12"/>
  <c r="AA337" i="12"/>
  <c r="AD281" i="12"/>
  <c r="N281" i="12"/>
  <c r="AB281" i="12"/>
  <c r="G753" i="12"/>
  <c r="F689" i="12"/>
  <c r="AG625" i="12"/>
  <c r="AF561" i="12"/>
  <c r="T497" i="12"/>
  <c r="H433" i="12"/>
  <c r="U433" i="12"/>
  <c r="M369" i="12"/>
  <c r="V369" i="12"/>
  <c r="Z662" i="12"/>
  <c r="J662" i="12"/>
  <c r="F406" i="12"/>
  <c r="AG406" i="12"/>
  <c r="M274" i="12"/>
  <c r="P719" i="12"/>
  <c r="M687" i="12"/>
  <c r="U687" i="12"/>
  <c r="J527" i="12"/>
  <c r="X495" i="12"/>
  <c r="O647" i="12"/>
  <c r="AG647" i="12"/>
  <c r="L391" i="12"/>
  <c r="M678" i="12"/>
  <c r="H422" i="12"/>
  <c r="F703" i="12"/>
  <c r="I447" i="12"/>
  <c r="K702" i="12"/>
  <c r="AB255" i="12"/>
  <c r="I699" i="12"/>
  <c r="M272" i="12"/>
  <c r="O744" i="12"/>
  <c r="R658" i="12"/>
  <c r="R222" i="12"/>
  <c r="O106" i="16"/>
  <c r="O20" i="16"/>
  <c r="I625" i="12"/>
  <c r="AE753" i="12"/>
  <c r="M561" i="12"/>
  <c r="S753" i="12"/>
  <c r="W625" i="12"/>
  <c r="O658" i="12"/>
  <c r="O222" i="12"/>
  <c r="L106" i="16"/>
  <c r="L20" i="16"/>
  <c r="W689" i="12"/>
  <c r="H561" i="12"/>
  <c r="AA658" i="12"/>
  <c r="AA222" i="12"/>
  <c r="X106" i="16"/>
  <c r="X20" i="16"/>
  <c r="AA625" i="12"/>
  <c r="AC497" i="12"/>
  <c r="AB690" i="12"/>
  <c r="O690" i="12"/>
  <c r="Y721" i="12"/>
  <c r="Z657" i="12"/>
  <c r="AC657" i="12"/>
  <c r="X593" i="12"/>
  <c r="AA593" i="12"/>
  <c r="X529" i="12"/>
  <c r="J529" i="12"/>
  <c r="T465" i="12"/>
  <c r="W465" i="12"/>
  <c r="Z401" i="12"/>
  <c r="Z690" i="12"/>
  <c r="V433" i="12"/>
  <c r="AG281" i="12"/>
  <c r="Y281" i="12"/>
  <c r="G658" i="12"/>
  <c r="G222" i="12"/>
  <c r="D106" i="16"/>
  <c r="D20" i="16"/>
  <c r="AB753" i="12"/>
  <c r="M689" i="12"/>
  <c r="AB625" i="12"/>
  <c r="X561" i="12"/>
  <c r="S497" i="12"/>
  <c r="S433" i="12"/>
  <c r="M433" i="12"/>
  <c r="AB369" i="12"/>
  <c r="AG369" i="12"/>
  <c r="I662" i="12"/>
  <c r="L662" i="12"/>
  <c r="K662" i="12"/>
  <c r="AC406" i="12"/>
  <c r="Y406" i="12"/>
  <c r="AH495" i="12"/>
  <c r="F719" i="12"/>
  <c r="AA687" i="12"/>
  <c r="S527" i="12"/>
  <c r="F527" i="12"/>
  <c r="R495" i="12"/>
  <c r="AF647" i="12"/>
  <c r="X391" i="12"/>
  <c r="T678" i="12"/>
  <c r="AA422" i="12"/>
  <c r="AA703" i="12"/>
  <c r="J447" i="12"/>
  <c r="Y702" i="12"/>
  <c r="I446" i="12"/>
  <c r="AF255" i="12"/>
  <c r="I705" i="12"/>
  <c r="AG275" i="12"/>
  <c r="N272" i="12"/>
  <c r="U753" i="12"/>
  <c r="I561" i="12"/>
  <c r="J561" i="12"/>
  <c r="H753" i="12"/>
  <c r="U561" i="12"/>
  <c r="S658" i="12"/>
  <c r="S222" i="12"/>
  <c r="P106" i="16"/>
  <c r="P20" i="16"/>
  <c r="S625" i="12"/>
  <c r="U497" i="12"/>
  <c r="T753" i="12"/>
  <c r="P625" i="12"/>
  <c r="AG497" i="12"/>
  <c r="H690" i="12"/>
  <c r="AA721" i="12"/>
  <c r="AC721" i="12"/>
  <c r="V657" i="12"/>
  <c r="W657" i="12"/>
  <c r="P593" i="12"/>
  <c r="U593" i="12"/>
  <c r="R529" i="12"/>
  <c r="W529" i="12"/>
  <c r="S401" i="12"/>
  <c r="AB337" i="12"/>
  <c r="AF369" i="12"/>
  <c r="G433" i="12"/>
  <c r="V281" i="12"/>
  <c r="F281" i="12"/>
  <c r="K658" i="12"/>
  <c r="K222" i="12"/>
  <c r="H106" i="16"/>
  <c r="H20" i="16"/>
  <c r="AE625" i="12"/>
  <c r="P433" i="12"/>
  <c r="AE369" i="12"/>
  <c r="S353" i="12"/>
  <c r="AG662" i="12"/>
  <c r="N662" i="12"/>
  <c r="S406" i="12"/>
  <c r="U406" i="12"/>
  <c r="G719" i="12"/>
  <c r="AE719" i="12"/>
  <c r="S687" i="12"/>
  <c r="T527" i="12"/>
  <c r="AA495" i="12"/>
  <c r="H495" i="12"/>
  <c r="P647" i="12"/>
  <c r="P391" i="12"/>
  <c r="F678" i="12"/>
  <c r="AH422" i="12"/>
  <c r="AF703" i="12"/>
  <c r="L447" i="12"/>
  <c r="AA702" i="12"/>
  <c r="Z446" i="12"/>
  <c r="N255" i="12"/>
  <c r="K537" i="12"/>
  <c r="O537" i="12"/>
  <c r="Y537" i="12"/>
  <c r="J537" i="12"/>
  <c r="P537" i="12"/>
  <c r="I537" i="12"/>
  <c r="R537" i="12"/>
  <c r="U537" i="12"/>
  <c r="W537" i="12"/>
  <c r="H351" i="12"/>
  <c r="V351" i="12"/>
  <c r="M351" i="12"/>
  <c r="AG351" i="12"/>
  <c r="P351" i="12"/>
  <c r="AH351" i="12"/>
  <c r="Z351" i="12"/>
  <c r="N351" i="12"/>
  <c r="X351" i="12"/>
  <c r="AA351" i="12"/>
  <c r="X409" i="12"/>
  <c r="N409" i="12"/>
  <c r="J409" i="12"/>
  <c r="U409" i="12"/>
  <c r="T409" i="12"/>
  <c r="W409" i="12"/>
  <c r="AH409" i="12"/>
  <c r="AB517" i="12"/>
  <c r="G517" i="12"/>
  <c r="AF607" i="12"/>
  <c r="AC607" i="12"/>
  <c r="R607" i="12"/>
  <c r="H607" i="12"/>
  <c r="T607" i="12"/>
  <c r="AG607" i="12"/>
  <c r="AB607" i="12"/>
  <c r="J607" i="12"/>
  <c r="I607" i="12"/>
  <c r="V607" i="12"/>
  <c r="K607" i="12"/>
  <c r="G607" i="12"/>
  <c r="L607" i="12"/>
  <c r="AC283" i="12"/>
  <c r="X283" i="12"/>
  <c r="Z283" i="12"/>
  <c r="Y283" i="12"/>
  <c r="O283" i="12"/>
  <c r="AB283" i="12"/>
  <c r="L283" i="12"/>
  <c r="Q283" i="12"/>
  <c r="F283" i="12"/>
  <c r="S283" i="12"/>
  <c r="AE283" i="12"/>
  <c r="L351" i="12"/>
  <c r="W665" i="12"/>
  <c r="W351" i="12"/>
  <c r="AB601" i="12"/>
  <c r="AG601" i="12"/>
  <c r="I601" i="12"/>
  <c r="U601" i="12"/>
  <c r="AC601" i="12"/>
  <c r="Z601" i="12"/>
  <c r="AF601" i="12"/>
  <c r="F601" i="12"/>
  <c r="AF378" i="12"/>
  <c r="Y378" i="12"/>
  <c r="M378" i="12"/>
  <c r="O378" i="12"/>
  <c r="AC378" i="12"/>
  <c r="Q378" i="12"/>
  <c r="V378" i="12"/>
  <c r="AE378" i="12"/>
  <c r="AG378" i="12"/>
  <c r="AC268" i="12"/>
  <c r="N268" i="12"/>
  <c r="M268" i="12"/>
  <c r="V268" i="12"/>
  <c r="J269" i="12"/>
  <c r="Z269" i="12"/>
  <c r="G606" i="12"/>
  <c r="T606" i="12"/>
  <c r="F606" i="12"/>
  <c r="AB606" i="12"/>
  <c r="U606" i="12"/>
  <c r="R606" i="12"/>
  <c r="AE606" i="12"/>
  <c r="M606" i="12"/>
  <c r="I606" i="12"/>
  <c r="AF606" i="12"/>
  <c r="H606" i="12"/>
  <c r="K606" i="12"/>
  <c r="AA606" i="12"/>
  <c r="P551" i="12"/>
  <c r="M551" i="12"/>
  <c r="I551" i="12"/>
  <c r="R551" i="12"/>
  <c r="AA551" i="12"/>
  <c r="X551" i="12"/>
  <c r="Q551" i="12"/>
  <c r="AB551" i="12"/>
  <c r="AB335" i="12"/>
  <c r="F335" i="12"/>
  <c r="O335" i="12"/>
  <c r="X335" i="12"/>
  <c r="AC335" i="12"/>
  <c r="AE335" i="12"/>
  <c r="AF335" i="12"/>
  <c r="V335" i="12"/>
  <c r="AA335" i="12"/>
  <c r="Q335" i="12"/>
  <c r="AG335" i="12"/>
  <c r="L606" i="12"/>
  <c r="AD606" i="12"/>
  <c r="M345" i="12"/>
  <c r="K345" i="12"/>
  <c r="AE345" i="12"/>
  <c r="G345" i="12"/>
  <c r="AG345" i="12"/>
  <c r="L345" i="12"/>
  <c r="M729" i="12"/>
  <c r="AD729" i="12"/>
  <c r="AE729" i="12"/>
  <c r="F729" i="12"/>
  <c r="AA729" i="12"/>
  <c r="H729" i="12"/>
  <c r="AB729" i="12"/>
  <c r="G729" i="12"/>
  <c r="M312" i="12"/>
  <c r="K312" i="12"/>
  <c r="X343" i="12"/>
  <c r="N343" i="12"/>
  <c r="S343" i="12"/>
  <c r="I343" i="12"/>
  <c r="AH343" i="12"/>
  <c r="AE343" i="12"/>
  <c r="L343" i="12"/>
  <c r="G343" i="12"/>
  <c r="O343" i="12"/>
  <c r="Z343" i="12"/>
  <c r="P343" i="12"/>
  <c r="W326" i="12"/>
  <c r="H326" i="12"/>
  <c r="Z326" i="12"/>
  <c r="F326" i="12"/>
  <c r="AH326" i="12"/>
  <c r="L326" i="12"/>
  <c r="X326" i="12"/>
  <c r="J326" i="12"/>
  <c r="P265" i="12"/>
  <c r="R265" i="12"/>
  <c r="M265" i="12"/>
  <c r="W265" i="12"/>
  <c r="AF265" i="12"/>
  <c r="N265" i="12"/>
  <c r="AE265" i="12"/>
  <c r="AG265" i="12"/>
  <c r="J265" i="12"/>
  <c r="AD265" i="12"/>
  <c r="K265" i="12"/>
  <c r="T686" i="12"/>
  <c r="N686" i="12"/>
  <c r="K686" i="12"/>
  <c r="AD686" i="12"/>
  <c r="V686" i="12"/>
  <c r="L686" i="12"/>
  <c r="O686" i="12"/>
  <c r="J686" i="12"/>
  <c r="R752" i="12"/>
  <c r="F752" i="12"/>
  <c r="AD473" i="12"/>
  <c r="O473" i="12"/>
  <c r="M473" i="12"/>
  <c r="L473" i="12"/>
  <c r="H473" i="12"/>
  <c r="F473" i="12"/>
  <c r="K665" i="12"/>
  <c r="Q665" i="12"/>
  <c r="X665" i="12"/>
  <c r="Y665" i="12"/>
  <c r="N665" i="12"/>
  <c r="T665" i="12"/>
  <c r="P665" i="12"/>
  <c r="AD665" i="12"/>
  <c r="AF665" i="12"/>
  <c r="L605" i="12"/>
  <c r="W605" i="12"/>
  <c r="G605" i="12"/>
  <c r="T350" i="12"/>
  <c r="I350" i="12"/>
  <c r="G350" i="12"/>
  <c r="AB350" i="12"/>
  <c r="U350" i="12"/>
  <c r="AC350" i="12"/>
  <c r="S582" i="12"/>
  <c r="I582" i="12"/>
  <c r="AD582" i="12"/>
  <c r="L582" i="12"/>
  <c r="P582" i="12"/>
  <c r="N582" i="12"/>
  <c r="AG582" i="12"/>
  <c r="J582" i="12"/>
  <c r="AC582" i="12"/>
  <c r="AF582" i="12"/>
  <c r="K582" i="12"/>
  <c r="T582" i="12"/>
  <c r="Q526" i="12"/>
  <c r="S526" i="12"/>
  <c r="AC526" i="12"/>
  <c r="Y526" i="12"/>
  <c r="N526" i="12"/>
  <c r="W526" i="12"/>
  <c r="AD526" i="12"/>
  <c r="L526" i="12"/>
  <c r="AH526" i="12"/>
  <c r="AB526" i="12"/>
  <c r="AE526" i="12"/>
  <c r="AA350" i="12"/>
  <c r="Y601" i="12"/>
  <c r="P526" i="12"/>
  <c r="AE326" i="12"/>
  <c r="W601" i="12"/>
  <c r="V343" i="12"/>
  <c r="N537" i="12"/>
  <c r="AG707" i="12"/>
  <c r="K551" i="12"/>
  <c r="J378" i="12"/>
  <c r="K473" i="12"/>
  <c r="S632" i="12"/>
  <c r="R632" i="12"/>
  <c r="G632" i="12"/>
  <c r="O417" i="12"/>
  <c r="AB417" i="12"/>
  <c r="T417" i="12"/>
  <c r="P417" i="12"/>
  <c r="H417" i="12"/>
  <c r="Z417" i="12"/>
  <c r="AH417" i="12"/>
  <c r="W545" i="12"/>
  <c r="S545" i="12"/>
  <c r="X545" i="12"/>
  <c r="I545" i="12"/>
  <c r="Z545" i="12"/>
  <c r="AG545" i="12"/>
  <c r="G737" i="12"/>
  <c r="Y737" i="12"/>
  <c r="AB737" i="12"/>
  <c r="W737" i="12"/>
  <c r="F737" i="12"/>
  <c r="K737" i="12"/>
  <c r="AA737" i="12"/>
  <c r="N598" i="12"/>
  <c r="AE598" i="12"/>
  <c r="K598" i="12"/>
  <c r="AD598" i="12"/>
  <c r="X598" i="12"/>
  <c r="W598" i="12"/>
  <c r="O598" i="12"/>
  <c r="L638" i="12"/>
  <c r="Q638" i="12"/>
  <c r="F638" i="12"/>
  <c r="R638" i="12"/>
  <c r="AA638" i="12"/>
  <c r="W638" i="12"/>
  <c r="T638" i="12"/>
  <c r="AB638" i="12"/>
  <c r="H638" i="12"/>
  <c r="AE614" i="12"/>
  <c r="X614" i="12"/>
  <c r="J614" i="12"/>
  <c r="Q614" i="12"/>
  <c r="AC614" i="12"/>
  <c r="W614" i="12"/>
  <c r="H614" i="12"/>
  <c r="J654" i="12"/>
  <c r="R654" i="12"/>
  <c r="AF654" i="12"/>
  <c r="L654" i="12"/>
  <c r="K654" i="12"/>
  <c r="Y654" i="12"/>
  <c r="T654" i="12"/>
  <c r="X654" i="12"/>
  <c r="AG654" i="12"/>
  <c r="O654" i="12"/>
  <c r="AA654" i="12"/>
  <c r="AH654" i="12"/>
  <c r="AB431" i="12"/>
  <c r="S431" i="12"/>
  <c r="Q431" i="12"/>
  <c r="V431" i="12"/>
  <c r="T431" i="12"/>
  <c r="K431" i="12"/>
  <c r="AF431" i="12"/>
  <c r="AG431" i="12"/>
  <c r="Q481" i="12"/>
  <c r="O481" i="12"/>
  <c r="N481" i="12"/>
  <c r="M481" i="12"/>
  <c r="P481" i="12"/>
  <c r="Y481" i="12"/>
  <c r="AF481" i="12"/>
  <c r="AE481" i="12"/>
  <c r="I481" i="12"/>
  <c r="AH673" i="12"/>
  <c r="W673" i="12"/>
  <c r="X673" i="12"/>
  <c r="Q673" i="12"/>
  <c r="O673" i="12"/>
  <c r="H673" i="12"/>
  <c r="AF673" i="12"/>
  <c r="L673" i="12"/>
  <c r="U673" i="12"/>
  <c r="K673" i="12"/>
  <c r="H322" i="12"/>
  <c r="W322" i="12"/>
  <c r="G322" i="12"/>
  <c r="V322" i="12"/>
  <c r="Q706" i="12"/>
  <c r="F706" i="12"/>
  <c r="AA706" i="12"/>
  <c r="L706" i="12"/>
  <c r="AE567" i="12"/>
  <c r="AH567" i="12"/>
  <c r="AG567" i="12"/>
  <c r="AF567" i="12"/>
  <c r="Z567" i="12"/>
  <c r="O567" i="12"/>
  <c r="J567" i="12"/>
  <c r="Q567" i="12"/>
  <c r="N567" i="12"/>
  <c r="N383" i="12"/>
  <c r="G383" i="12"/>
  <c r="K383" i="12"/>
  <c r="P383" i="12"/>
  <c r="M383" i="12"/>
  <c r="X383" i="12"/>
  <c r="U383" i="12"/>
  <c r="AD383" i="12"/>
  <c r="AE383" i="12"/>
  <c r="AC358" i="12"/>
  <c r="R358" i="12"/>
  <c r="Y358" i="12"/>
  <c r="O358" i="12"/>
  <c r="F358" i="12"/>
  <c r="L358" i="12"/>
  <c r="H358" i="12"/>
  <c r="AF358" i="12"/>
  <c r="N358" i="12"/>
  <c r="AG583" i="12"/>
  <c r="M583" i="12"/>
  <c r="AE583" i="12"/>
  <c r="O583" i="12"/>
  <c r="F583" i="12"/>
  <c r="R583" i="12"/>
  <c r="W583" i="12"/>
  <c r="AB583" i="12"/>
  <c r="P342" i="12"/>
  <c r="Z598" i="12"/>
  <c r="U342" i="12"/>
  <c r="Y598" i="12"/>
  <c r="R322" i="12"/>
  <c r="Y417" i="12"/>
  <c r="AD322" i="12"/>
  <c r="N673" i="12"/>
  <c r="J481" i="12"/>
  <c r="G417" i="12"/>
  <c r="U297" i="12"/>
  <c r="AC602" i="12"/>
  <c r="AF697" i="12"/>
  <c r="K633" i="12"/>
  <c r="W505" i="12"/>
  <c r="U377" i="12"/>
  <c r="AA383" i="12"/>
  <c r="N696" i="12"/>
  <c r="V382" i="12"/>
  <c r="K583" i="12"/>
  <c r="Q583" i="12"/>
  <c r="S285" i="12"/>
  <c r="AD567" i="12"/>
  <c r="M567" i="12"/>
  <c r="AA614" i="12"/>
  <c r="X431" i="12"/>
  <c r="AH431" i="12"/>
  <c r="K358" i="12"/>
  <c r="V638" i="12"/>
  <c r="U694" i="12"/>
  <c r="X479" i="12"/>
  <c r="AE440" i="12"/>
  <c r="K440" i="12"/>
  <c r="AA353" i="12"/>
  <c r="AG353" i="12"/>
  <c r="AF353" i="12"/>
  <c r="W353" i="12"/>
  <c r="L353" i="12"/>
  <c r="J353" i="12"/>
  <c r="F609" i="12"/>
  <c r="AE609" i="12"/>
  <c r="AD609" i="12"/>
  <c r="Q609" i="12"/>
  <c r="N609" i="12"/>
  <c r="P609" i="12"/>
  <c r="S609" i="12"/>
  <c r="T609" i="12"/>
  <c r="AH609" i="12"/>
  <c r="J342" i="12"/>
  <c r="AG342" i="12"/>
  <c r="AC342" i="12"/>
  <c r="AD342" i="12"/>
  <c r="V342" i="12"/>
  <c r="Y342" i="12"/>
  <c r="Q342" i="12"/>
  <c r="G342" i="12"/>
  <c r="W342" i="12"/>
  <c r="O342" i="12"/>
  <c r="AH382" i="12"/>
  <c r="AF382" i="12"/>
  <c r="H382" i="12"/>
  <c r="W382" i="12"/>
  <c r="AG382" i="12"/>
  <c r="I382" i="12"/>
  <c r="K639" i="12"/>
  <c r="I639" i="12"/>
  <c r="F639" i="12"/>
  <c r="T639" i="12"/>
  <c r="Y639" i="12"/>
  <c r="L639" i="12"/>
  <c r="AA639" i="12"/>
  <c r="V639" i="12"/>
  <c r="K327" i="12"/>
  <c r="L327" i="12"/>
  <c r="N327" i="12"/>
  <c r="I327" i="12"/>
  <c r="AC327" i="12"/>
  <c r="R327" i="12"/>
  <c r="AG327" i="12"/>
  <c r="AD327" i="12"/>
  <c r="G463" i="12"/>
  <c r="AE463" i="12"/>
  <c r="AF463" i="12"/>
  <c r="O463" i="12"/>
  <c r="T463" i="12"/>
  <c r="Y463" i="12"/>
  <c r="U463" i="12"/>
  <c r="N463" i="12"/>
  <c r="Z463" i="12"/>
  <c r="P598" i="12"/>
  <c r="R342" i="12"/>
  <c r="AC598" i="12"/>
  <c r="Q598" i="12"/>
  <c r="AA598" i="12"/>
  <c r="AG598" i="12"/>
  <c r="L737" i="12"/>
  <c r="S417" i="12"/>
  <c r="AC737" i="12"/>
  <c r="F673" i="12"/>
  <c r="J545" i="12"/>
  <c r="F481" i="12"/>
  <c r="AD417" i="12"/>
  <c r="AA297" i="12"/>
  <c r="AD697" i="12"/>
  <c r="Q569" i="12"/>
  <c r="AH569" i="12"/>
  <c r="G327" i="12"/>
  <c r="Y327" i="12"/>
  <c r="H463" i="12"/>
  <c r="Q383" i="12"/>
  <c r="Q382" i="12"/>
  <c r="T376" i="12"/>
  <c r="H583" i="12"/>
  <c r="G639" i="12"/>
  <c r="AC639" i="12"/>
  <c r="N654" i="12"/>
  <c r="T567" i="12"/>
  <c r="G567" i="12"/>
  <c r="S614" i="12"/>
  <c r="AA431" i="12"/>
  <c r="G358" i="12"/>
  <c r="AG638" i="12"/>
  <c r="W479" i="12"/>
  <c r="U696" i="12"/>
  <c r="AG696" i="12"/>
  <c r="S696" i="12"/>
  <c r="X696" i="12"/>
  <c r="AC696" i="12"/>
  <c r="AF545" i="12"/>
  <c r="N737" i="12"/>
  <c r="X305" i="12"/>
  <c r="T305" i="12"/>
  <c r="AA305" i="12"/>
  <c r="R305" i="12"/>
  <c r="Z305" i="12"/>
  <c r="K305" i="12"/>
  <c r="AE305" i="12"/>
  <c r="R377" i="12"/>
  <c r="T377" i="12"/>
  <c r="AH377" i="12"/>
  <c r="AE377" i="12"/>
  <c r="F377" i="12"/>
  <c r="W633" i="12"/>
  <c r="S633" i="12"/>
  <c r="I633" i="12"/>
  <c r="AH633" i="12"/>
  <c r="F633" i="12"/>
  <c r="N633" i="12"/>
  <c r="AF477" i="12"/>
  <c r="P477" i="12"/>
  <c r="U285" i="12"/>
  <c r="Z285" i="12"/>
  <c r="V285" i="12"/>
  <c r="P285" i="12"/>
  <c r="AB285" i="12"/>
  <c r="AA285" i="12"/>
  <c r="Q285" i="12"/>
  <c r="AE285" i="12"/>
  <c r="F285" i="12"/>
  <c r="G285" i="12"/>
  <c r="M285" i="12"/>
  <c r="W694" i="12"/>
  <c r="AD694" i="12"/>
  <c r="L694" i="12"/>
  <c r="X694" i="12"/>
  <c r="AH639" i="12"/>
  <c r="F654" i="12"/>
  <c r="R567" i="12"/>
  <c r="AF440" i="12"/>
  <c r="U614" i="12"/>
  <c r="L270" i="12"/>
  <c r="AB270" i="12"/>
  <c r="T505" i="12"/>
  <c r="AD505" i="12"/>
  <c r="AG505" i="12"/>
  <c r="V505" i="12"/>
  <c r="AB474" i="12"/>
  <c r="T474" i="12"/>
  <c r="Y474" i="12"/>
  <c r="J474" i="12"/>
  <c r="N474" i="12"/>
  <c r="X474" i="12"/>
  <c r="M474" i="12"/>
  <c r="K602" i="12"/>
  <c r="AA602" i="12"/>
  <c r="H602" i="12"/>
  <c r="AB602" i="12"/>
  <c r="AH602" i="12"/>
  <c r="AF602" i="12"/>
  <c r="X602" i="12"/>
  <c r="G602" i="12"/>
  <c r="AA423" i="12"/>
  <c r="H423" i="12"/>
  <c r="G423" i="12"/>
  <c r="Q423" i="12"/>
  <c r="AA655" i="12"/>
  <c r="Y655" i="12"/>
  <c r="Z655" i="12"/>
  <c r="AB598" i="12"/>
  <c r="AH342" i="12"/>
  <c r="I598" i="12"/>
  <c r="N322" i="12"/>
  <c r="T673" i="12"/>
  <c r="AD720" i="12"/>
  <c r="P706" i="12"/>
  <c r="M737" i="12"/>
  <c r="AC673" i="12"/>
  <c r="H545" i="12"/>
  <c r="W481" i="12"/>
  <c r="P353" i="12"/>
  <c r="AA569" i="12"/>
  <c r="Q474" i="12"/>
  <c r="I569" i="12"/>
  <c r="AF305" i="12"/>
  <c r="O638" i="12"/>
  <c r="AF327" i="12"/>
  <c r="F614" i="12"/>
  <c r="W463" i="12"/>
  <c r="AH383" i="12"/>
  <c r="G696" i="12"/>
  <c r="AC382" i="12"/>
  <c r="T583" i="12"/>
  <c r="AF639" i="12"/>
  <c r="W285" i="12"/>
  <c r="K285" i="12"/>
  <c r="Z654" i="12"/>
  <c r="H567" i="12"/>
  <c r="Z431" i="12"/>
  <c r="Z614" i="12"/>
  <c r="F431" i="12"/>
  <c r="AB358" i="12"/>
  <c r="Y638" i="12"/>
  <c r="W701" i="12"/>
  <c r="K376" i="12"/>
  <c r="AE376" i="12"/>
  <c r="P376" i="12"/>
  <c r="W440" i="12"/>
  <c r="Z358" i="12"/>
  <c r="G638" i="12"/>
  <c r="W441" i="12"/>
  <c r="I441" i="12"/>
  <c r="V441" i="12"/>
  <c r="G441" i="12"/>
  <c r="K697" i="12"/>
  <c r="Q697" i="12"/>
  <c r="AG697" i="12"/>
  <c r="P697" i="12"/>
  <c r="Q297" i="12"/>
  <c r="X297" i="12"/>
  <c r="M297" i="12"/>
  <c r="F297" i="12"/>
  <c r="J297" i="12"/>
  <c r="I297" i="12"/>
  <c r="O297" i="12"/>
  <c r="AG438" i="12"/>
  <c r="Z438" i="12"/>
  <c r="O438" i="12"/>
  <c r="O734" i="12"/>
  <c r="H734" i="12"/>
  <c r="Y694" i="12"/>
  <c r="AB342" i="12"/>
  <c r="M598" i="12"/>
  <c r="Y545" i="12"/>
  <c r="I720" i="12"/>
  <c r="R720" i="12"/>
  <c r="H706" i="12"/>
  <c r="AF737" i="12"/>
  <c r="R609" i="12"/>
  <c r="AE545" i="12"/>
  <c r="U481" i="12"/>
  <c r="T353" i="12"/>
  <c r="P602" i="12"/>
  <c r="I602" i="12"/>
  <c r="AE474" i="12"/>
  <c r="O697" i="12"/>
  <c r="F441" i="12"/>
  <c r="U305" i="12"/>
  <c r="P382" i="12"/>
  <c r="V327" i="12"/>
  <c r="U358" i="12"/>
  <c r="F463" i="12"/>
  <c r="AF383" i="12"/>
  <c r="Q696" i="12"/>
  <c r="M382" i="12"/>
  <c r="O376" i="12"/>
  <c r="J583" i="12"/>
  <c r="Z639" i="12"/>
  <c r="O285" i="12"/>
  <c r="AG632" i="12"/>
  <c r="AC654" i="12"/>
  <c r="L567" i="12"/>
  <c r="AB382" i="12"/>
  <c r="AG614" i="12"/>
  <c r="Y431" i="12"/>
  <c r="AE358" i="12"/>
  <c r="N638" i="12"/>
  <c r="R655" i="12"/>
  <c r="Z706" i="12"/>
  <c r="O737" i="12"/>
  <c r="AG673" i="12"/>
  <c r="P545" i="12"/>
  <c r="AG481" i="12"/>
  <c r="AB353" i="12"/>
  <c r="I383" i="12"/>
  <c r="K696" i="12"/>
  <c r="AE382" i="12"/>
  <c r="L376" i="12"/>
  <c r="AB569" i="12"/>
  <c r="Y569" i="12"/>
  <c r="F569" i="12"/>
  <c r="X569" i="12"/>
  <c r="P569" i="12"/>
  <c r="AF569" i="12"/>
  <c r="H284" i="12"/>
  <c r="AC284" i="12"/>
  <c r="O623" i="12"/>
  <c r="I623" i="12"/>
  <c r="M623" i="12"/>
  <c r="T623" i="12"/>
  <c r="K732" i="12"/>
  <c r="AC270" i="12"/>
  <c r="Z732" i="12"/>
  <c r="H270" i="12"/>
  <c r="W632" i="12"/>
  <c r="V720" i="12"/>
  <c r="V632" i="12"/>
  <c r="AF614" i="12"/>
  <c r="AF598" i="12"/>
  <c r="AA342" i="12"/>
  <c r="AE342" i="12"/>
  <c r="V609" i="12"/>
  <c r="AG417" i="12"/>
  <c r="S720" i="12"/>
  <c r="AE322" i="12"/>
  <c r="AD737" i="12"/>
  <c r="X609" i="12"/>
  <c r="K545" i="12"/>
  <c r="AC417" i="12"/>
  <c r="AE353" i="12"/>
  <c r="M569" i="12"/>
  <c r="J602" i="12"/>
  <c r="K474" i="12"/>
  <c r="AB633" i="12"/>
  <c r="J505" i="12"/>
  <c r="AE441" i="12"/>
  <c r="P305" i="12"/>
  <c r="AA358" i="12"/>
  <c r="P327" i="12"/>
  <c r="AH463" i="12"/>
  <c r="AC463" i="12"/>
  <c r="V383" i="12"/>
  <c r="H696" i="12"/>
  <c r="Z382" i="12"/>
  <c r="U583" i="12"/>
  <c r="L583" i="12"/>
  <c r="P639" i="12"/>
  <c r="Y285" i="12"/>
  <c r="Y632" i="12"/>
  <c r="W654" i="12"/>
  <c r="Y567" i="12"/>
  <c r="O614" i="12"/>
  <c r="AE504" i="12"/>
  <c r="W431" i="12"/>
  <c r="J358" i="12"/>
  <c r="AE638" i="12"/>
  <c r="O706" i="12"/>
  <c r="I655" i="12"/>
  <c r="F361" i="12"/>
  <c r="AF361" i="12"/>
  <c r="Q489" i="12"/>
  <c r="W489" i="12"/>
  <c r="N681" i="12"/>
  <c r="I681" i="12"/>
  <c r="O714" i="12"/>
  <c r="S714" i="12"/>
  <c r="O369" i="12"/>
  <c r="Z369" i="12"/>
  <c r="K369" i="12"/>
  <c r="Y369" i="12"/>
  <c r="X433" i="12"/>
  <c r="O433" i="12"/>
  <c r="Q433" i="12"/>
  <c r="N497" i="12"/>
  <c r="AD497" i="12"/>
  <c r="M497" i="12"/>
  <c r="AE561" i="12"/>
  <c r="T561" i="12"/>
  <c r="Q689" i="12"/>
  <c r="N689" i="12"/>
  <c r="AG753" i="12"/>
  <c r="N753" i="12"/>
  <c r="L337" i="12"/>
  <c r="AA274" i="12"/>
  <c r="AC681" i="12"/>
  <c r="AD714" i="12"/>
  <c r="P745" i="12"/>
  <c r="AF681" i="12"/>
  <c r="F617" i="12"/>
  <c r="M553" i="12"/>
  <c r="S489" i="12"/>
  <c r="H425" i="12"/>
  <c r="S361" i="12"/>
  <c r="AF460" i="12"/>
  <c r="Y652" i="12"/>
  <c r="H460" i="12"/>
  <c r="Q291" i="12"/>
  <c r="L291" i="12"/>
  <c r="M691" i="12"/>
  <c r="V691" i="12"/>
  <c r="R261" i="12"/>
  <c r="X261" i="12"/>
  <c r="AC430" i="12"/>
  <c r="P430" i="12"/>
  <c r="AC622" i="12"/>
  <c r="AA622" i="12"/>
  <c r="R489" i="12"/>
  <c r="AD361" i="12"/>
  <c r="P600" i="12"/>
  <c r="F262" i="12"/>
  <c r="P659" i="12"/>
  <c r="AG681" i="12"/>
  <c r="AC553" i="12"/>
  <c r="Z353" i="12"/>
  <c r="AB720" i="12"/>
  <c r="AH714" i="12"/>
  <c r="N745" i="12"/>
  <c r="T681" i="12"/>
  <c r="S617" i="12"/>
  <c r="G553" i="12"/>
  <c r="O489" i="12"/>
  <c r="AG425" i="12"/>
  <c r="I361" i="12"/>
  <c r="J706" i="12"/>
  <c r="O322" i="12"/>
  <c r="U737" i="12"/>
  <c r="T737" i="12"/>
  <c r="AF609" i="12"/>
  <c r="AA545" i="12"/>
  <c r="H481" i="12"/>
  <c r="R353" i="12"/>
  <c r="AF474" i="12"/>
  <c r="I697" i="12"/>
  <c r="AC297" i="12"/>
  <c r="AH297" i="12"/>
  <c r="N602" i="12"/>
  <c r="O602" i="12"/>
  <c r="O474" i="12"/>
  <c r="S697" i="12"/>
  <c r="U697" i="12"/>
  <c r="P633" i="12"/>
  <c r="AC569" i="12"/>
  <c r="L569" i="12"/>
  <c r="AF505" i="12"/>
  <c r="H441" i="12"/>
  <c r="AC377" i="12"/>
  <c r="L377" i="12"/>
  <c r="AD305" i="12"/>
  <c r="N600" i="12"/>
  <c r="T291" i="12"/>
  <c r="I696" i="12"/>
  <c r="R376" i="12"/>
  <c r="AE728" i="12"/>
  <c r="AC714" i="12"/>
  <c r="AA745" i="12"/>
  <c r="X681" i="12"/>
  <c r="AE617" i="12"/>
  <c r="AF553" i="12"/>
  <c r="G489" i="12"/>
  <c r="AF425" i="12"/>
  <c r="U361" i="12"/>
  <c r="AD384" i="12"/>
  <c r="W538" i="12"/>
  <c r="K425" i="12"/>
  <c r="I617" i="12"/>
  <c r="U425" i="12"/>
  <c r="X714" i="12"/>
  <c r="F745" i="12"/>
  <c r="AA681" i="12"/>
  <c r="W617" i="12"/>
  <c r="AD553" i="12"/>
  <c r="AF489" i="12"/>
  <c r="Y425" i="12"/>
  <c r="AH361" i="12"/>
  <c r="W376" i="12"/>
  <c r="X376" i="12"/>
  <c r="F376" i="12"/>
  <c r="AF376" i="12"/>
  <c r="G376" i="12"/>
  <c r="H376" i="12"/>
  <c r="Z440" i="12"/>
  <c r="O440" i="12"/>
  <c r="AG440" i="12"/>
  <c r="T632" i="12"/>
  <c r="O632" i="12"/>
  <c r="K632" i="12"/>
  <c r="M696" i="12"/>
  <c r="F696" i="12"/>
  <c r="AB696" i="12"/>
  <c r="O696" i="12"/>
  <c r="P696" i="12"/>
  <c r="V696" i="12"/>
  <c r="Y696" i="12"/>
  <c r="X353" i="12"/>
  <c r="U353" i="12"/>
  <c r="AC353" i="12"/>
  <c r="V353" i="12"/>
  <c r="AD353" i="12"/>
  <c r="F417" i="12"/>
  <c r="J417" i="12"/>
  <c r="M417" i="12"/>
  <c r="AE417" i="12"/>
  <c r="R417" i="12"/>
  <c r="W417" i="12"/>
  <c r="G481" i="12"/>
  <c r="AA481" i="12"/>
  <c r="T481" i="12"/>
  <c r="S481" i="12"/>
  <c r="L481" i="12"/>
  <c r="AB481" i="12"/>
  <c r="V545" i="12"/>
  <c r="U545" i="12"/>
  <c r="F545" i="12"/>
  <c r="AC545" i="12"/>
  <c r="N545" i="12"/>
  <c r="Y609" i="12"/>
  <c r="AB609" i="12"/>
  <c r="U609" i="12"/>
  <c r="M609" i="12"/>
  <c r="J609" i="12"/>
  <c r="AC609" i="12"/>
  <c r="AD673" i="12"/>
  <c r="Y673" i="12"/>
  <c r="P673" i="12"/>
  <c r="R386" i="12"/>
  <c r="V386" i="12"/>
  <c r="W386" i="12"/>
  <c r="K613" i="12"/>
  <c r="L613" i="12"/>
  <c r="AH613" i="12"/>
  <c r="AA567" i="12"/>
  <c r="K567" i="12"/>
  <c r="S567" i="12"/>
  <c r="X567" i="12"/>
  <c r="I567" i="12"/>
  <c r="AC567" i="12"/>
  <c r="P567" i="12"/>
  <c r="AB567" i="12"/>
  <c r="F567" i="12"/>
  <c r="V567" i="12"/>
  <c r="R382" i="12"/>
  <c r="N382" i="12"/>
  <c r="J382" i="12"/>
  <c r="U382" i="12"/>
  <c r="F382" i="12"/>
  <c r="AD382" i="12"/>
  <c r="K382" i="12"/>
  <c r="L382" i="12"/>
  <c r="O382" i="12"/>
  <c r="S382" i="12"/>
  <c r="AC638" i="12"/>
  <c r="X638" i="12"/>
  <c r="K638" i="12"/>
  <c r="AF638" i="12"/>
  <c r="J638" i="12"/>
  <c r="M638" i="12"/>
  <c r="S638" i="12"/>
  <c r="AH638" i="12"/>
  <c r="U638" i="12"/>
  <c r="AD638" i="12"/>
  <c r="P638" i="12"/>
  <c r="AC383" i="12"/>
  <c r="H383" i="12"/>
  <c r="Z383" i="12"/>
  <c r="S383" i="12"/>
  <c r="Y383" i="12"/>
  <c r="F383" i="12"/>
  <c r="T383" i="12"/>
  <c r="O383" i="12"/>
  <c r="R383" i="12"/>
  <c r="AB383" i="12"/>
  <c r="W383" i="12"/>
  <c r="O639" i="12"/>
  <c r="W639" i="12"/>
  <c r="H639" i="12"/>
  <c r="X639" i="12"/>
  <c r="M639" i="12"/>
  <c r="S639" i="12"/>
  <c r="U639" i="12"/>
  <c r="J639" i="12"/>
  <c r="AD639" i="12"/>
  <c r="AE639" i="12"/>
  <c r="R639" i="12"/>
  <c r="Q639" i="12"/>
  <c r="AH358" i="12"/>
  <c r="Q358" i="12"/>
  <c r="T358" i="12"/>
  <c r="M358" i="12"/>
  <c r="I358" i="12"/>
  <c r="AD358" i="12"/>
  <c r="X358" i="12"/>
  <c r="W358" i="12"/>
  <c r="S358" i="12"/>
  <c r="P358" i="12"/>
  <c r="R614" i="12"/>
  <c r="K614" i="12"/>
  <c r="AD614" i="12"/>
  <c r="N614" i="12"/>
  <c r="AB614" i="12"/>
  <c r="I614" i="12"/>
  <c r="AH614" i="12"/>
  <c r="L614" i="12"/>
  <c r="M614" i="12"/>
  <c r="T614" i="12"/>
  <c r="P614" i="12"/>
  <c r="Y614" i="12"/>
  <c r="AB327" i="12"/>
  <c r="W327" i="12"/>
  <c r="H327" i="12"/>
  <c r="X327" i="12"/>
  <c r="O327" i="12"/>
  <c r="U327" i="12"/>
  <c r="AH327" i="12"/>
  <c r="T327" i="12"/>
  <c r="Q327" i="12"/>
  <c r="AE327" i="12"/>
  <c r="J327" i="12"/>
  <c r="M327" i="12"/>
  <c r="N583" i="12"/>
  <c r="AD583" i="12"/>
  <c r="AH583" i="12"/>
  <c r="I583" i="12"/>
  <c r="S583" i="12"/>
  <c r="V583" i="12"/>
  <c r="Z583" i="12"/>
  <c r="AA583" i="12"/>
  <c r="AF583" i="12"/>
  <c r="AC583" i="12"/>
  <c r="AD654" i="12"/>
  <c r="M654" i="12"/>
  <c r="P654" i="12"/>
  <c r="G654" i="12"/>
  <c r="H654" i="12"/>
  <c r="V654" i="12"/>
  <c r="Q654" i="12"/>
  <c r="S654" i="12"/>
  <c r="I431" i="12"/>
  <c r="AC431" i="12"/>
  <c r="L431" i="12"/>
  <c r="G431" i="12"/>
  <c r="AE431" i="12"/>
  <c r="P431" i="12"/>
  <c r="AD431" i="12"/>
  <c r="U431" i="12"/>
  <c r="H431" i="12"/>
  <c r="M463" i="12"/>
  <c r="S463" i="12"/>
  <c r="L463" i="12"/>
  <c r="AB463" i="12"/>
  <c r="I463" i="12"/>
  <c r="AA463" i="12"/>
  <c r="AD463" i="12"/>
  <c r="Q463" i="12"/>
  <c r="V463" i="12"/>
  <c r="X463" i="12"/>
  <c r="W664" i="12"/>
  <c r="V664" i="12"/>
  <c r="Z266" i="12"/>
  <c r="W266" i="12"/>
  <c r="AB576" i="12"/>
  <c r="K576" i="12"/>
  <c r="X728" i="12"/>
  <c r="AC728" i="12"/>
  <c r="Q728" i="12"/>
  <c r="V384" i="12"/>
  <c r="L384" i="12"/>
  <c r="AD262" i="12"/>
  <c r="L545" i="12"/>
  <c r="X417" i="12"/>
  <c r="F720" i="12"/>
  <c r="G745" i="12"/>
  <c r="R681" i="12"/>
  <c r="S681" i="12"/>
  <c r="O617" i="12"/>
  <c r="V553" i="12"/>
  <c r="X489" i="12"/>
  <c r="AA361" i="12"/>
  <c r="I646" i="12"/>
  <c r="W706" i="12"/>
  <c r="AE737" i="12"/>
  <c r="V673" i="12"/>
  <c r="AE673" i="12"/>
  <c r="G609" i="12"/>
  <c r="W609" i="12"/>
  <c r="AH545" i="12"/>
  <c r="R481" i="12"/>
  <c r="AC481" i="12"/>
  <c r="K417" i="12"/>
  <c r="AF417" i="12"/>
  <c r="H353" i="12"/>
  <c r="Q353" i="12"/>
  <c r="H697" i="12"/>
  <c r="W297" i="12"/>
  <c r="AD602" i="12"/>
  <c r="S474" i="12"/>
  <c r="AG633" i="12"/>
  <c r="AE633" i="12"/>
  <c r="R441" i="12"/>
  <c r="R728" i="12"/>
  <c r="AF696" i="12"/>
  <c r="R696" i="12"/>
  <c r="AG376" i="12"/>
  <c r="H632" i="12"/>
  <c r="AE349" i="12"/>
  <c r="S578" i="12"/>
  <c r="AC266" i="12"/>
  <c r="Y622" i="12"/>
  <c r="P728" i="12"/>
  <c r="L305" i="12"/>
  <c r="G305" i="12"/>
  <c r="F305" i="12"/>
  <c r="I305" i="12"/>
  <c r="Y305" i="12"/>
  <c r="AG305" i="12"/>
  <c r="V305" i="12"/>
  <c r="W305" i="12"/>
  <c r="X377" i="12"/>
  <c r="AB377" i="12"/>
  <c r="S377" i="12"/>
  <c r="G377" i="12"/>
  <c r="J377" i="12"/>
  <c r="K377" i="12"/>
  <c r="N441" i="12"/>
  <c r="S441" i="12"/>
  <c r="AF441" i="12"/>
  <c r="AH441" i="12"/>
  <c r="AG441" i="12"/>
  <c r="AC441" i="12"/>
  <c r="AD441" i="12"/>
  <c r="Y441" i="12"/>
  <c r="G505" i="12"/>
  <c r="I505" i="12"/>
  <c r="H505" i="12"/>
  <c r="K505" i="12"/>
  <c r="AC505" i="12"/>
  <c r="AH505" i="12"/>
  <c r="AA505" i="12"/>
  <c r="AB505" i="12"/>
  <c r="V569" i="12"/>
  <c r="Z569" i="12"/>
  <c r="S569" i="12"/>
  <c r="AD569" i="12"/>
  <c r="AE569" i="12"/>
  <c r="U569" i="12"/>
  <c r="J633" i="12"/>
  <c r="Q633" i="12"/>
  <c r="G633" i="12"/>
  <c r="AA633" i="12"/>
  <c r="O633" i="12"/>
  <c r="AC633" i="12"/>
  <c r="AD633" i="12"/>
  <c r="Y633" i="12"/>
  <c r="AB697" i="12"/>
  <c r="Y697" i="12"/>
  <c r="T697" i="12"/>
  <c r="N697" i="12"/>
  <c r="AA697" i="12"/>
  <c r="X697" i="12"/>
  <c r="V474" i="12"/>
  <c r="P474" i="12"/>
  <c r="I474" i="12"/>
  <c r="AA474" i="12"/>
  <c r="W474" i="12"/>
  <c r="H474" i="12"/>
  <c r="Z474" i="12"/>
  <c r="F474" i="12"/>
  <c r="AH474" i="12"/>
  <c r="R474" i="12"/>
  <c r="AC474" i="12"/>
  <c r="W602" i="12"/>
  <c r="AG602" i="12"/>
  <c r="U602" i="12"/>
  <c r="L602" i="12"/>
  <c r="S602" i="12"/>
  <c r="M602" i="12"/>
  <c r="AE602" i="12"/>
  <c r="T602" i="12"/>
  <c r="Z297" i="12"/>
  <c r="K297" i="12"/>
  <c r="P297" i="12"/>
  <c r="Y297" i="12"/>
  <c r="T297" i="12"/>
  <c r="AF297" i="12"/>
  <c r="L297" i="12"/>
  <c r="AD546" i="12"/>
  <c r="AD623" i="12"/>
  <c r="H735" i="12"/>
  <c r="F645" i="12"/>
  <c r="K624" i="12"/>
  <c r="X624" i="12"/>
  <c r="G752" i="12"/>
  <c r="T378" i="12"/>
  <c r="AA378" i="12"/>
  <c r="K378" i="12"/>
  <c r="AF729" i="12"/>
  <c r="S729" i="12"/>
  <c r="AA665" i="12"/>
  <c r="R665" i="12"/>
  <c r="L601" i="12"/>
  <c r="K601" i="12"/>
  <c r="X601" i="12"/>
  <c r="AA537" i="12"/>
  <c r="AH537" i="12"/>
  <c r="AG473" i="12"/>
  <c r="I473" i="12"/>
  <c r="AF409" i="12"/>
  <c r="H409" i="12"/>
  <c r="AC345" i="12"/>
  <c r="N345" i="12"/>
  <c r="AE350" i="12"/>
  <c r="AD326" i="12"/>
  <c r="W551" i="12"/>
  <c r="Y335" i="12"/>
  <c r="J606" i="12"/>
  <c r="R582" i="12"/>
  <c r="AE551" i="12"/>
  <c r="L335" i="12"/>
  <c r="N350" i="12"/>
  <c r="I265" i="12"/>
  <c r="AF351" i="12"/>
  <c r="V606" i="12"/>
  <c r="V526" i="12"/>
  <c r="AF326" i="12"/>
  <c r="AA343" i="12"/>
  <c r="AH606" i="12"/>
  <c r="T526" i="12"/>
  <c r="I326" i="12"/>
  <c r="L265" i="12"/>
  <c r="V551" i="12"/>
  <c r="Z335" i="12"/>
  <c r="K350" i="12"/>
  <c r="AB745" i="12"/>
  <c r="J681" i="12"/>
  <c r="U553" i="12"/>
  <c r="AB425" i="12"/>
  <c r="Q300" i="12"/>
  <c r="AE570" i="12"/>
  <c r="T300" i="12"/>
  <c r="AE473" i="12"/>
  <c r="G473" i="12"/>
  <c r="M409" i="12"/>
  <c r="O409" i="12"/>
  <c r="AA345" i="12"/>
  <c r="AH345" i="12"/>
  <c r="T268" i="12"/>
  <c r="AD570" i="12"/>
  <c r="AH634" i="12"/>
  <c r="AD268" i="12"/>
  <c r="S429" i="12"/>
  <c r="U266" i="12"/>
  <c r="K266" i="12"/>
  <c r="AE266" i="12"/>
  <c r="Q266" i="12"/>
  <c r="L266" i="12"/>
  <c r="P266" i="12"/>
  <c r="AF266" i="12"/>
  <c r="AA266" i="12"/>
  <c r="R266" i="12"/>
  <c r="AH266" i="12"/>
  <c r="AG266" i="12"/>
  <c r="G266" i="12"/>
  <c r="AD266" i="12"/>
  <c r="O266" i="12"/>
  <c r="H266" i="12"/>
  <c r="N266" i="12"/>
  <c r="X266" i="12"/>
  <c r="AB266" i="12"/>
  <c r="F266" i="12"/>
  <c r="S266" i="12"/>
  <c r="M266" i="12"/>
  <c r="J266" i="12"/>
  <c r="M384" i="12"/>
  <c r="P384" i="12"/>
  <c r="G384" i="12"/>
  <c r="Y384" i="12"/>
  <c r="AB384" i="12"/>
  <c r="K384" i="12"/>
  <c r="N384" i="12"/>
  <c r="X384" i="12"/>
  <c r="S384" i="12"/>
  <c r="AG384" i="12"/>
  <c r="Z384" i="12"/>
  <c r="F384" i="12"/>
  <c r="AF384" i="12"/>
  <c r="W384" i="12"/>
  <c r="AE384" i="12"/>
  <c r="AH384" i="12"/>
  <c r="AA384" i="12"/>
  <c r="I384" i="12"/>
  <c r="T384" i="12"/>
  <c r="U384" i="12"/>
  <c r="AC384" i="12"/>
  <c r="Q384" i="12"/>
  <c r="J384" i="12"/>
  <c r="W448" i="12"/>
  <c r="J448" i="12"/>
  <c r="M448" i="12"/>
  <c r="Q448" i="12"/>
  <c r="P448" i="12"/>
  <c r="AH448" i="12"/>
  <c r="AE448" i="12"/>
  <c r="H448" i="12"/>
  <c r="U448" i="12"/>
  <c r="T448" i="12"/>
  <c r="G448" i="12"/>
  <c r="AA448" i="12"/>
  <c r="R448" i="12"/>
  <c r="I448" i="12"/>
  <c r="AB448" i="12"/>
  <c r="K448" i="12"/>
  <c r="Y448" i="12"/>
  <c r="X448" i="12"/>
  <c r="S448" i="12"/>
  <c r="AF448" i="12"/>
  <c r="AC448" i="12"/>
  <c r="AG448" i="12"/>
  <c r="L448" i="12"/>
  <c r="F448" i="12"/>
  <c r="H512" i="12"/>
  <c r="R512" i="12"/>
  <c r="K512" i="12"/>
  <c r="I512" i="12"/>
  <c r="M512" i="12"/>
  <c r="AB512" i="12"/>
  <c r="AF512" i="12"/>
  <c r="V512" i="12"/>
  <c r="Y512" i="12"/>
  <c r="AH512" i="12"/>
  <c r="N512" i="12"/>
  <c r="U512" i="12"/>
  <c r="L512" i="12"/>
  <c r="AE512" i="12"/>
  <c r="O512" i="12"/>
  <c r="AC512" i="12"/>
  <c r="J512" i="12"/>
  <c r="S512" i="12"/>
  <c r="Q512" i="12"/>
  <c r="Z512" i="12"/>
  <c r="W512" i="12"/>
  <c r="P512" i="12"/>
  <c r="F512" i="12"/>
  <c r="P576" i="12"/>
  <c r="Z576" i="12"/>
  <c r="M576" i="12"/>
  <c r="H576" i="12"/>
  <c r="AC576" i="12"/>
  <c r="AG576" i="12"/>
  <c r="AD576" i="12"/>
  <c r="J576" i="12"/>
  <c r="N576" i="12"/>
  <c r="G576" i="12"/>
  <c r="F576" i="12"/>
  <c r="S576" i="12"/>
  <c r="I576" i="12"/>
  <c r="AE576" i="12"/>
  <c r="L576" i="12"/>
  <c r="AH576" i="12"/>
  <c r="V576" i="12"/>
  <c r="O576" i="12"/>
  <c r="T576" i="12"/>
  <c r="W576" i="12"/>
  <c r="X576" i="12"/>
  <c r="AA576" i="12"/>
  <c r="U576" i="12"/>
  <c r="P640" i="12"/>
  <c r="R640" i="12"/>
  <c r="U640" i="12"/>
  <c r="Q640" i="12"/>
  <c r="L640" i="12"/>
  <c r="F640" i="12"/>
  <c r="I640" i="12"/>
  <c r="X640" i="12"/>
  <c r="O640" i="12"/>
  <c r="AG640" i="12"/>
  <c r="Z640" i="12"/>
  <c r="AA640" i="12"/>
  <c r="AD640" i="12"/>
  <c r="M640" i="12"/>
  <c r="W640" i="12"/>
  <c r="H640" i="12"/>
  <c r="G640" i="12"/>
  <c r="T640" i="12"/>
  <c r="N640" i="12"/>
  <c r="S640" i="12"/>
  <c r="J640" i="12"/>
  <c r="AE640" i="12"/>
  <c r="AB640" i="12"/>
  <c r="AH640" i="12"/>
  <c r="AC640" i="12"/>
  <c r="X704" i="12"/>
  <c r="AH704" i="12"/>
  <c r="AC704" i="12"/>
  <c r="Q704" i="12"/>
  <c r="AB704" i="12"/>
  <c r="K704" i="12"/>
  <c r="V704" i="12"/>
  <c r="L704" i="12"/>
  <c r="Z704" i="12"/>
  <c r="AG704" i="12"/>
  <c r="O704" i="12"/>
  <c r="T704" i="12"/>
  <c r="F704" i="12"/>
  <c r="AE704" i="12"/>
  <c r="Y704" i="12"/>
  <c r="J704" i="12"/>
  <c r="P704" i="12"/>
  <c r="R704" i="12"/>
  <c r="S704" i="12"/>
  <c r="H704" i="12"/>
  <c r="I704" i="12"/>
  <c r="N704" i="12"/>
  <c r="G704" i="12"/>
  <c r="AA704" i="12"/>
  <c r="U704" i="12"/>
  <c r="Z262" i="12"/>
  <c r="O262" i="12"/>
  <c r="L262" i="12"/>
  <c r="AF262" i="12"/>
  <c r="S262" i="12"/>
  <c r="R262" i="12"/>
  <c r="V262" i="12"/>
  <c r="G262" i="12"/>
  <c r="AG262" i="12"/>
  <c r="I262" i="12"/>
  <c r="P262" i="12"/>
  <c r="K262" i="12"/>
  <c r="AB262" i="12"/>
  <c r="AC262" i="12"/>
  <c r="Q262" i="12"/>
  <c r="N262" i="12"/>
  <c r="Y262" i="12"/>
  <c r="AA262" i="12"/>
  <c r="AE262" i="12"/>
  <c r="AH262" i="12"/>
  <c r="AG294" i="12"/>
  <c r="F294" i="12"/>
  <c r="H294" i="12"/>
  <c r="L294" i="12"/>
  <c r="AH294" i="12"/>
  <c r="S294" i="12"/>
  <c r="U294" i="12"/>
  <c r="N294" i="12"/>
  <c r="Y294" i="12"/>
  <c r="AB294" i="12"/>
  <c r="AA294" i="12"/>
  <c r="I294" i="12"/>
  <c r="P294" i="12"/>
  <c r="R294" i="12"/>
  <c r="K294" i="12"/>
  <c r="J294" i="12"/>
  <c r="O294" i="12"/>
  <c r="X294" i="12"/>
  <c r="Q294" i="12"/>
  <c r="AF294" i="12"/>
  <c r="M294" i="12"/>
  <c r="W294" i="12"/>
  <c r="T294" i="12"/>
  <c r="AC294" i="12"/>
  <c r="Z294" i="12"/>
  <c r="V294" i="12"/>
  <c r="Z361" i="12"/>
  <c r="AC361" i="12"/>
  <c r="N361" i="12"/>
  <c r="H361" i="12"/>
  <c r="M361" i="12"/>
  <c r="Q361" i="12"/>
  <c r="AC425" i="12"/>
  <c r="N425" i="12"/>
  <c r="AD425" i="12"/>
  <c r="Q425" i="12"/>
  <c r="L425" i="12"/>
  <c r="G425" i="12"/>
  <c r="S425" i="12"/>
  <c r="V425" i="12"/>
  <c r="AG489" i="12"/>
  <c r="AD489" i="12"/>
  <c r="K489" i="12"/>
  <c r="AA489" i="12"/>
  <c r="T489" i="12"/>
  <c r="L489" i="12"/>
  <c r="V489" i="12"/>
  <c r="M489" i="12"/>
  <c r="N489" i="12"/>
  <c r="F489" i="12"/>
  <c r="S553" i="12"/>
  <c r="J553" i="12"/>
  <c r="W553" i="12"/>
  <c r="L553" i="12"/>
  <c r="AB553" i="12"/>
  <c r="Y553" i="12"/>
  <c r="AG553" i="12"/>
  <c r="K617" i="12"/>
  <c r="AA617" i="12"/>
  <c r="T617" i="12"/>
  <c r="AC617" i="12"/>
  <c r="N617" i="12"/>
  <c r="L681" i="12"/>
  <c r="AB681" i="12"/>
  <c r="V681" i="12"/>
  <c r="G681" i="12"/>
  <c r="Z681" i="12"/>
  <c r="AE745" i="12"/>
  <c r="Z745" i="12"/>
  <c r="R745" i="12"/>
  <c r="V745" i="12"/>
  <c r="S745" i="12"/>
  <c r="X745" i="12"/>
  <c r="T714" i="12"/>
  <c r="R714" i="12"/>
  <c r="G714" i="12"/>
  <c r="AB714" i="12"/>
  <c r="I714" i="12"/>
  <c r="Z332" i="12"/>
  <c r="AA332" i="12"/>
  <c r="O332" i="12"/>
  <c r="U332" i="12"/>
  <c r="P332" i="12"/>
  <c r="J332" i="12"/>
  <c r="N332" i="12"/>
  <c r="W332" i="12"/>
  <c r="Q332" i="12"/>
  <c r="K332" i="12"/>
  <c r="AE332" i="12"/>
  <c r="M332" i="12"/>
  <c r="AD332" i="12"/>
  <c r="R332" i="12"/>
  <c r="L332" i="12"/>
  <c r="Y332" i="12"/>
  <c r="AF332" i="12"/>
  <c r="I332" i="12"/>
  <c r="V332" i="12"/>
  <c r="G332" i="12"/>
  <c r="S332" i="12"/>
  <c r="T332" i="12"/>
  <c r="X332" i="12"/>
  <c r="AB332" i="12"/>
  <c r="Y396" i="12"/>
  <c r="AC396" i="12"/>
  <c r="AF396" i="12"/>
  <c r="X396" i="12"/>
  <c r="Z396" i="12"/>
  <c r="AE396" i="12"/>
  <c r="U396" i="12"/>
  <c r="AB396" i="12"/>
  <c r="M396" i="12"/>
  <c r="AA396" i="12"/>
  <c r="AD396" i="12"/>
  <c r="N396" i="12"/>
  <c r="AG396" i="12"/>
  <c r="P396" i="12"/>
  <c r="G396" i="12"/>
  <c r="F396" i="12"/>
  <c r="H396" i="12"/>
  <c r="S396" i="12"/>
  <c r="Q396" i="12"/>
  <c r="T396" i="12"/>
  <c r="R396" i="12"/>
  <c r="L396" i="12"/>
  <c r="I396" i="12"/>
  <c r="AH396" i="12"/>
  <c r="V460" i="12"/>
  <c r="O460" i="12"/>
  <c r="U460" i="12"/>
  <c r="AD460" i="12"/>
  <c r="G460" i="12"/>
  <c r="I460" i="12"/>
  <c r="AB460" i="12"/>
  <c r="K460" i="12"/>
  <c r="M460" i="12"/>
  <c r="AG460" i="12"/>
  <c r="AC460" i="12"/>
  <c r="L460" i="12"/>
  <c r="Z460" i="12"/>
  <c r="R460" i="12"/>
  <c r="Y460" i="12"/>
  <c r="N460" i="12"/>
  <c r="X460" i="12"/>
  <c r="AE460" i="12"/>
  <c r="T460" i="12"/>
  <c r="W460" i="12"/>
  <c r="X524" i="12"/>
  <c r="AG524" i="12"/>
  <c r="L524" i="12"/>
  <c r="S524" i="12"/>
  <c r="AD524" i="12"/>
  <c r="W524" i="12"/>
  <c r="Y524" i="12"/>
  <c r="K524" i="12"/>
  <c r="V524" i="12"/>
  <c r="AB524" i="12"/>
  <c r="AE524" i="12"/>
  <c r="AF524" i="12"/>
  <c r="N524" i="12"/>
  <c r="AH524" i="12"/>
  <c r="P524" i="12"/>
  <c r="U524" i="12"/>
  <c r="G524" i="12"/>
  <c r="H524" i="12"/>
  <c r="AA524" i="12"/>
  <c r="Z524" i="12"/>
  <c r="I524" i="12"/>
  <c r="AC524" i="12"/>
  <c r="Q524" i="12"/>
  <c r="R524" i="12"/>
  <c r="T524" i="12"/>
  <c r="I588" i="12"/>
  <c r="R588" i="12"/>
  <c r="H588" i="12"/>
  <c r="AC588" i="12"/>
  <c r="F588" i="12"/>
  <c r="S588" i="12"/>
  <c r="Y588" i="12"/>
  <c r="AD588" i="12"/>
  <c r="AA588" i="12"/>
  <c r="AG588" i="12"/>
  <c r="V588" i="12"/>
  <c r="X588" i="12"/>
  <c r="AF588" i="12"/>
  <c r="W588" i="12"/>
  <c r="AE588" i="12"/>
  <c r="AH588" i="12"/>
  <c r="P588" i="12"/>
  <c r="J588" i="12"/>
  <c r="N588" i="12"/>
  <c r="U588" i="12"/>
  <c r="Q588" i="12"/>
  <c r="K588" i="12"/>
  <c r="O588" i="12"/>
  <c r="G588" i="12"/>
  <c r="V652" i="12"/>
  <c r="H652" i="12"/>
  <c r="T652" i="12"/>
  <c r="Z652" i="12"/>
  <c r="I652" i="12"/>
  <c r="P652" i="12"/>
  <c r="AE652" i="12"/>
  <c r="K652" i="12"/>
  <c r="R652" i="12"/>
  <c r="U652" i="12"/>
  <c r="AA652" i="12"/>
  <c r="W652" i="12"/>
  <c r="AC652" i="12"/>
  <c r="Q652" i="12"/>
  <c r="AF652" i="12"/>
  <c r="S652" i="12"/>
  <c r="F652" i="12"/>
  <c r="O652" i="12"/>
  <c r="AD652" i="12"/>
  <c r="AH652" i="12"/>
  <c r="M652" i="12"/>
  <c r="G652" i="12"/>
  <c r="AB652" i="12"/>
  <c r="J652" i="12"/>
  <c r="N716" i="12"/>
  <c r="H716" i="12"/>
  <c r="M716" i="12"/>
  <c r="K716" i="12"/>
  <c r="V716" i="12"/>
  <c r="Q716" i="12"/>
  <c r="Z716" i="12"/>
  <c r="R716" i="12"/>
  <c r="S716" i="12"/>
  <c r="AC716" i="12"/>
  <c r="AD716" i="12"/>
  <c r="Y716" i="12"/>
  <c r="AE716" i="12"/>
  <c r="AF716" i="12"/>
  <c r="U716" i="12"/>
  <c r="AG716" i="12"/>
  <c r="AH716" i="12"/>
  <c r="G716" i="12"/>
  <c r="F716" i="12"/>
  <c r="L716" i="12"/>
  <c r="W716" i="12"/>
  <c r="X716" i="12"/>
  <c r="P716" i="12"/>
  <c r="O716" i="12"/>
  <c r="I258" i="12"/>
  <c r="AD258" i="12"/>
  <c r="N258" i="12"/>
  <c r="Y276" i="12"/>
  <c r="AG276" i="12"/>
  <c r="K276" i="12"/>
  <c r="R276" i="12"/>
  <c r="G374" i="12"/>
  <c r="W374" i="12"/>
  <c r="AB374" i="12"/>
  <c r="S374" i="12"/>
  <c r="Q374" i="12"/>
  <c r="Y374" i="12"/>
  <c r="X374" i="12"/>
  <c r="L374" i="12"/>
  <c r="P374" i="12"/>
  <c r="R374" i="12"/>
  <c r="K374" i="12"/>
  <c r="R630" i="12"/>
  <c r="AD630" i="12"/>
  <c r="L630" i="12"/>
  <c r="P630" i="12"/>
  <c r="K630" i="12"/>
  <c r="AG630" i="12"/>
  <c r="J630" i="12"/>
  <c r="F630" i="12"/>
  <c r="M630" i="12"/>
  <c r="W630" i="12"/>
  <c r="S630" i="12"/>
  <c r="I630" i="12"/>
  <c r="AH630" i="12"/>
  <c r="AF630" i="12"/>
  <c r="T630" i="12"/>
  <c r="AA630" i="12"/>
  <c r="G630" i="12"/>
  <c r="V630" i="12"/>
  <c r="H630" i="12"/>
  <c r="AB630" i="12"/>
  <c r="Q630" i="12"/>
  <c r="X630" i="12"/>
  <c r="AF707" i="12"/>
  <c r="AD685" i="12"/>
  <c r="AA607" i="12"/>
  <c r="AB343" i="12"/>
  <c r="Y606" i="12"/>
  <c r="Z526" i="12"/>
  <c r="V326" i="12"/>
  <c r="H378" i="12"/>
  <c r="W378" i="12"/>
  <c r="G378" i="12"/>
  <c r="T729" i="12"/>
  <c r="AC729" i="12"/>
  <c r="O665" i="12"/>
  <c r="V665" i="12"/>
  <c r="AE601" i="12"/>
  <c r="G601" i="12"/>
  <c r="X537" i="12"/>
  <c r="AE537" i="12"/>
  <c r="M537" i="12"/>
  <c r="AC473" i="12"/>
  <c r="AH473" i="12"/>
  <c r="F409" i="12"/>
  <c r="L409" i="12"/>
  <c r="Y345" i="12"/>
  <c r="AF345" i="12"/>
  <c r="O551" i="12"/>
  <c r="M343" i="12"/>
  <c r="X686" i="12"/>
  <c r="H582" i="12"/>
  <c r="T283" i="12"/>
  <c r="U337" i="12"/>
  <c r="S551" i="12"/>
  <c r="N335" i="12"/>
  <c r="H526" i="12"/>
  <c r="AB326" i="12"/>
  <c r="R351" i="12"/>
  <c r="G335" i="12"/>
  <c r="Z607" i="12"/>
  <c r="F343" i="12"/>
  <c r="V350" i="12"/>
  <c r="U326" i="12"/>
  <c r="W607" i="12"/>
  <c r="AA526" i="12"/>
  <c r="P283" i="12"/>
  <c r="Z551" i="12"/>
  <c r="AE686" i="12"/>
  <c r="O582" i="12"/>
  <c r="M745" i="12"/>
  <c r="AA553" i="12"/>
  <c r="F553" i="12"/>
  <c r="M714" i="12"/>
  <c r="AF714" i="12"/>
  <c r="AD745" i="12"/>
  <c r="Q681" i="12"/>
  <c r="AD681" i="12"/>
  <c r="AH617" i="12"/>
  <c r="Y617" i="12"/>
  <c r="O553" i="12"/>
  <c r="X553" i="12"/>
  <c r="I489" i="12"/>
  <c r="P425" i="12"/>
  <c r="X425" i="12"/>
  <c r="K361" i="12"/>
  <c r="Y630" i="12"/>
  <c r="AE268" i="12"/>
  <c r="I716" i="12"/>
  <c r="J396" i="12"/>
  <c r="L652" i="12"/>
  <c r="Z634" i="12"/>
  <c r="X262" i="12"/>
  <c r="AA512" i="12"/>
  <c r="S624" i="12"/>
  <c r="F378" i="12"/>
  <c r="U378" i="12"/>
  <c r="AH378" i="12"/>
  <c r="P729" i="12"/>
  <c r="K729" i="12"/>
  <c r="M665" i="12"/>
  <c r="L665" i="12"/>
  <c r="N601" i="12"/>
  <c r="AD601" i="12"/>
  <c r="V537" i="12"/>
  <c r="AC537" i="12"/>
  <c r="T473" i="12"/>
  <c r="S473" i="12"/>
  <c r="AF473" i="12"/>
  <c r="Z409" i="12"/>
  <c r="AG409" i="12"/>
  <c r="W345" i="12"/>
  <c r="S265" i="12"/>
  <c r="J351" i="12"/>
  <c r="G326" i="12"/>
  <c r="AB351" i="12"/>
  <c r="AB686" i="12"/>
  <c r="Z582" i="12"/>
  <c r="M607" i="12"/>
  <c r="T335" i="12"/>
  <c r="X350" i="12"/>
  <c r="N551" i="12"/>
  <c r="R335" i="12"/>
  <c r="AH350" i="12"/>
  <c r="R283" i="12"/>
  <c r="AC351" i="12"/>
  <c r="R686" i="12"/>
  <c r="Q582" i="12"/>
  <c r="R605" i="12"/>
  <c r="AC630" i="12"/>
  <c r="I374" i="12"/>
  <c r="AA685" i="12"/>
  <c r="Q460" i="12"/>
  <c r="M506" i="12"/>
  <c r="Z588" i="12"/>
  <c r="F665" i="12"/>
  <c r="J460" i="12"/>
  <c r="J716" i="12"/>
  <c r="M704" i="12"/>
  <c r="AG512" i="12"/>
  <c r="X652" i="12"/>
  <c r="K335" i="12"/>
  <c r="Y350" i="12"/>
  <c r="AH686" i="12"/>
  <c r="L378" i="12"/>
  <c r="S378" i="12"/>
  <c r="N729" i="12"/>
  <c r="AH729" i="12"/>
  <c r="S665" i="12"/>
  <c r="AA601" i="12"/>
  <c r="AH601" i="12"/>
  <c r="L537" i="12"/>
  <c r="J473" i="12"/>
  <c r="Q473" i="12"/>
  <c r="AD345" i="12"/>
  <c r="U345" i="12"/>
  <c r="V265" i="12"/>
  <c r="L551" i="12"/>
  <c r="S335" i="12"/>
  <c r="AG606" i="12"/>
  <c r="M582" i="12"/>
  <c r="AG686" i="12"/>
  <c r="G265" i="12"/>
  <c r="T351" i="12"/>
  <c r="J350" i="12"/>
  <c r="V283" i="12"/>
  <c r="AE351" i="12"/>
  <c r="N606" i="12"/>
  <c r="U582" i="12"/>
  <c r="F551" i="12"/>
  <c r="AD335" i="12"/>
  <c r="Z350" i="12"/>
  <c r="U283" i="12"/>
  <c r="Q714" i="12"/>
  <c r="Z714" i="12"/>
  <c r="L745" i="12"/>
  <c r="M681" i="12"/>
  <c r="AH681" i="12"/>
  <c r="AG617" i="12"/>
  <c r="U617" i="12"/>
  <c r="Q553" i="12"/>
  <c r="Y489" i="12"/>
  <c r="AH489" i="12"/>
  <c r="J425" i="12"/>
  <c r="P361" i="12"/>
  <c r="G361" i="12"/>
  <c r="F657" i="12"/>
  <c r="AA349" i="12"/>
  <c r="O630" i="12"/>
  <c r="J268" i="12"/>
  <c r="M524" i="12"/>
  <c r="AG332" i="12"/>
  <c r="U630" i="12"/>
  <c r="T716" i="12"/>
  <c r="AF704" i="12"/>
  <c r="Z448" i="12"/>
  <c r="Z630" i="12"/>
  <c r="AG652" i="12"/>
  <c r="AA460" i="12"/>
  <c r="AD517" i="12"/>
  <c r="H601" i="12"/>
  <c r="X605" i="12"/>
  <c r="T588" i="12"/>
  <c r="AE294" i="12"/>
  <c r="K640" i="12"/>
  <c r="V448" i="12"/>
  <c r="Q312" i="12"/>
  <c r="N337" i="12"/>
  <c r="AE337" i="12"/>
  <c r="I401" i="12"/>
  <c r="X401" i="12"/>
  <c r="Y401" i="12"/>
  <c r="R465" i="12"/>
  <c r="AG465" i="12"/>
  <c r="AF465" i="12"/>
  <c r="I368" i="12"/>
  <c r="J368" i="12"/>
  <c r="AB368" i="12"/>
  <c r="S432" i="12"/>
  <c r="N432" i="12"/>
  <c r="T560" i="12"/>
  <c r="S560" i="12"/>
  <c r="AC560" i="12"/>
  <c r="Q345" i="12"/>
  <c r="J345" i="12"/>
  <c r="O345" i="12"/>
  <c r="F345" i="12"/>
  <c r="H345" i="12"/>
  <c r="Y409" i="12"/>
  <c r="P409" i="12"/>
  <c r="AE409" i="12"/>
  <c r="AA409" i="12"/>
  <c r="V409" i="12"/>
  <c r="AB409" i="12"/>
  <c r="Z473" i="12"/>
  <c r="R473" i="12"/>
  <c r="N473" i="12"/>
  <c r="U473" i="12"/>
  <c r="W473" i="12"/>
  <c r="V473" i="12"/>
  <c r="AF537" i="12"/>
  <c r="Q537" i="12"/>
  <c r="M601" i="12"/>
  <c r="P601" i="12"/>
  <c r="S601" i="12"/>
  <c r="V601" i="12"/>
  <c r="Q601" i="12"/>
  <c r="T601" i="12"/>
  <c r="J601" i="12"/>
  <c r="AC665" i="12"/>
  <c r="AB665" i="12"/>
  <c r="Z665" i="12"/>
  <c r="G665" i="12"/>
  <c r="AE665" i="12"/>
  <c r="J665" i="12"/>
  <c r="I729" i="12"/>
  <c r="L729" i="12"/>
  <c r="Q729" i="12"/>
  <c r="J729" i="12"/>
  <c r="U729" i="12"/>
  <c r="R729" i="12"/>
  <c r="Y729" i="12"/>
  <c r="O729" i="12"/>
  <c r="Z729" i="12"/>
  <c r="X729" i="12"/>
  <c r="V729" i="12"/>
  <c r="AG729" i="12"/>
  <c r="W729" i="12"/>
  <c r="AF306" i="12"/>
  <c r="H306" i="12"/>
  <c r="Q306" i="12"/>
  <c r="R306" i="12"/>
  <c r="Y306" i="12"/>
  <c r="X306" i="12"/>
  <c r="Z306" i="12"/>
  <c r="K306" i="12"/>
  <c r="G306" i="12"/>
  <c r="AC306" i="12"/>
  <c r="L306" i="12"/>
  <c r="AE306" i="12"/>
  <c r="S306" i="12"/>
  <c r="F306" i="12"/>
  <c r="AH306" i="12"/>
  <c r="AG306" i="12"/>
  <c r="N306" i="12"/>
  <c r="V306" i="12"/>
  <c r="U306" i="12"/>
  <c r="N378" i="12"/>
  <c r="R378" i="12"/>
  <c r="P378" i="12"/>
  <c r="AB378" i="12"/>
  <c r="R442" i="12"/>
  <c r="AB442" i="12"/>
  <c r="M442" i="12"/>
  <c r="P442" i="12"/>
  <c r="V442" i="12"/>
  <c r="K442" i="12"/>
  <c r="Q442" i="12"/>
  <c r="AA442" i="12"/>
  <c r="F442" i="12"/>
  <c r="J442" i="12"/>
  <c r="Y442" i="12"/>
  <c r="T442" i="12"/>
  <c r="Q506" i="12"/>
  <c r="L506" i="12"/>
  <c r="F506" i="12"/>
  <c r="H506" i="12"/>
  <c r="G506" i="12"/>
  <c r="T506" i="12"/>
  <c r="K506" i="12"/>
  <c r="S506" i="12"/>
  <c r="AC506" i="12"/>
  <c r="N506" i="12"/>
  <c r="AA506" i="12"/>
  <c r="R506" i="12"/>
  <c r="AF506" i="12"/>
  <c r="Y506" i="12"/>
  <c r="U506" i="12"/>
  <c r="AG506" i="12"/>
  <c r="P506" i="12"/>
  <c r="X506" i="12"/>
  <c r="P570" i="12"/>
  <c r="R570" i="12"/>
  <c r="Q570" i="12"/>
  <c r="AG570" i="12"/>
  <c r="X570" i="12"/>
  <c r="W570" i="12"/>
  <c r="F570" i="12"/>
  <c r="G570" i="12"/>
  <c r="AF570" i="12"/>
  <c r="H570" i="12"/>
  <c r="K570" i="12"/>
  <c r="AH570" i="12"/>
  <c r="J570" i="12"/>
  <c r="O570" i="12"/>
  <c r="M570" i="12"/>
  <c r="S570" i="12"/>
  <c r="V570" i="12"/>
  <c r="L570" i="12"/>
  <c r="N570" i="12"/>
  <c r="Z570" i="12"/>
  <c r="Y570" i="12"/>
  <c r="Q634" i="12"/>
  <c r="L634" i="12"/>
  <c r="K634" i="12"/>
  <c r="R634" i="12"/>
  <c r="I634" i="12"/>
  <c r="AA634" i="12"/>
  <c r="AC634" i="12"/>
  <c r="AE634" i="12"/>
  <c r="J634" i="12"/>
  <c r="P634" i="12"/>
  <c r="V634" i="12"/>
  <c r="AF634" i="12"/>
  <c r="AB634" i="12"/>
  <c r="W634" i="12"/>
  <c r="Z698" i="12"/>
  <c r="Z240" i="12"/>
  <c r="W134" i="16"/>
  <c r="W48" i="16"/>
  <c r="G698" i="12"/>
  <c r="G240" i="12"/>
  <c r="D134" i="16"/>
  <c r="D48" i="16"/>
  <c r="O698" i="12"/>
  <c r="O240" i="12"/>
  <c r="L134" i="16"/>
  <c r="L48" i="16"/>
  <c r="T698" i="12"/>
  <c r="T240" i="12"/>
  <c r="Q134" i="16"/>
  <c r="Q48" i="16"/>
  <c r="M698" i="12"/>
  <c r="M240" i="12"/>
  <c r="J134" i="16"/>
  <c r="J48" i="16"/>
  <c r="K698" i="12"/>
  <c r="K240" i="12"/>
  <c r="H134" i="16"/>
  <c r="H48" i="16"/>
  <c r="L698" i="12"/>
  <c r="L240" i="12"/>
  <c r="I134" i="16"/>
  <c r="I48" i="16"/>
  <c r="AC698" i="12"/>
  <c r="AC240" i="12"/>
  <c r="Z134" i="16"/>
  <c r="Z48" i="16"/>
  <c r="R698" i="12"/>
  <c r="R240" i="12"/>
  <c r="O134" i="16"/>
  <c r="O48" i="16"/>
  <c r="G312" i="12"/>
  <c r="H312" i="12"/>
  <c r="R312" i="12"/>
  <c r="AF312" i="12"/>
  <c r="O312" i="12"/>
  <c r="S312" i="12"/>
  <c r="AG349" i="12"/>
  <c r="L349" i="12"/>
  <c r="M349" i="12"/>
  <c r="X349" i="12"/>
  <c r="W349" i="12"/>
  <c r="AH349" i="12"/>
  <c r="O349" i="12"/>
  <c r="N349" i="12"/>
  <c r="H349" i="12"/>
  <c r="V349" i="12"/>
  <c r="Q349" i="12"/>
  <c r="K349" i="12"/>
  <c r="R349" i="12"/>
  <c r="U349" i="12"/>
  <c r="G349" i="12"/>
  <c r="Y349" i="12"/>
  <c r="AC349" i="12"/>
  <c r="L429" i="12"/>
  <c r="Y429" i="12"/>
  <c r="V429" i="12"/>
  <c r="AH429" i="12"/>
  <c r="J429" i="12"/>
  <c r="R429" i="12"/>
  <c r="T429" i="12"/>
  <c r="N429" i="12"/>
  <c r="AB429" i="12"/>
  <c r="X429" i="12"/>
  <c r="I429" i="12"/>
  <c r="W429" i="12"/>
  <c r="U429" i="12"/>
  <c r="M429" i="12"/>
  <c r="AA429" i="12"/>
  <c r="AE429" i="12"/>
  <c r="H429" i="12"/>
  <c r="Q429" i="12"/>
  <c r="AC517" i="12"/>
  <c r="O517" i="12"/>
  <c r="V517" i="12"/>
  <c r="H517" i="12"/>
  <c r="Z517" i="12"/>
  <c r="N517" i="12"/>
  <c r="Q517" i="12"/>
  <c r="J517" i="12"/>
  <c r="M517" i="12"/>
  <c r="AG517" i="12"/>
  <c r="S517" i="12"/>
  <c r="T517" i="12"/>
  <c r="X517" i="12"/>
  <c r="F517" i="12"/>
  <c r="P517" i="12"/>
  <c r="U517" i="12"/>
  <c r="Y517" i="12"/>
  <c r="AA517" i="12"/>
  <c r="AE517" i="12"/>
  <c r="I517" i="12"/>
  <c r="R517" i="12"/>
  <c r="AH517" i="12"/>
  <c r="O605" i="12"/>
  <c r="AA605" i="12"/>
  <c r="AH605" i="12"/>
  <c r="J605" i="12"/>
  <c r="Z605" i="12"/>
  <c r="S605" i="12"/>
  <c r="AF605" i="12"/>
  <c r="F605" i="12"/>
  <c r="H605" i="12"/>
  <c r="AE605" i="12"/>
  <c r="P605" i="12"/>
  <c r="K605" i="12"/>
  <c r="M605" i="12"/>
  <c r="V605" i="12"/>
  <c r="T605" i="12"/>
  <c r="AB605" i="12"/>
  <c r="Q605" i="12"/>
  <c r="M685" i="12"/>
  <c r="AH685" i="12"/>
  <c r="AG685" i="12"/>
  <c r="R685" i="12"/>
  <c r="X685" i="12"/>
  <c r="U685" i="12"/>
  <c r="L685" i="12"/>
  <c r="AB685" i="12"/>
  <c r="S685" i="12"/>
  <c r="I685" i="12"/>
  <c r="N685" i="12"/>
  <c r="V685" i="12"/>
  <c r="K685" i="12"/>
  <c r="H685" i="12"/>
  <c r="Z685" i="12"/>
  <c r="Y685" i="12"/>
  <c r="T685" i="12"/>
  <c r="G685" i="12"/>
  <c r="F685" i="12"/>
  <c r="J685" i="12"/>
  <c r="O685" i="12"/>
  <c r="P685" i="12"/>
  <c r="AF685" i="12"/>
  <c r="X268" i="12"/>
  <c r="Y268" i="12"/>
  <c r="AA268" i="12"/>
  <c r="O268" i="12"/>
  <c r="Q268" i="12"/>
  <c r="Z268" i="12"/>
  <c r="R268" i="12"/>
  <c r="F268" i="12"/>
  <c r="P268" i="12"/>
  <c r="H268" i="12"/>
  <c r="AB268" i="12"/>
  <c r="U268" i="12"/>
  <c r="AG268" i="12"/>
  <c r="G268" i="12"/>
  <c r="L268" i="12"/>
  <c r="AA300" i="12"/>
  <c r="L300" i="12"/>
  <c r="AE300" i="12"/>
  <c r="K300" i="12"/>
  <c r="AD300" i="12"/>
  <c r="P300" i="12"/>
  <c r="AB300" i="12"/>
  <c r="W300" i="12"/>
  <c r="Z300" i="12"/>
  <c r="J300" i="12"/>
  <c r="AF300" i="12"/>
  <c r="AH300" i="12"/>
  <c r="N300" i="12"/>
  <c r="R300" i="12"/>
  <c r="O300" i="12"/>
  <c r="V300" i="12"/>
  <c r="F300" i="12"/>
  <c r="Y300" i="12"/>
  <c r="S300" i="12"/>
  <c r="AC300" i="12"/>
  <c r="AG300" i="12"/>
  <c r="J343" i="12"/>
  <c r="Y343" i="12"/>
  <c r="AC343" i="12"/>
  <c r="U343" i="12"/>
  <c r="W343" i="12"/>
  <c r="K343" i="12"/>
  <c r="R350" i="12"/>
  <c r="AF350" i="12"/>
  <c r="L350" i="12"/>
  <c r="H350" i="12"/>
  <c r="AD350" i="12"/>
  <c r="M350" i="12"/>
  <c r="P350" i="12"/>
  <c r="F350" i="12"/>
  <c r="P606" i="12"/>
  <c r="Z606" i="12"/>
  <c r="AC606" i="12"/>
  <c r="X606" i="12"/>
  <c r="F351" i="12"/>
  <c r="K351" i="12"/>
  <c r="I351" i="12"/>
  <c r="U351" i="12"/>
  <c r="Q607" i="12"/>
  <c r="AH607" i="12"/>
  <c r="O607" i="12"/>
  <c r="AA326" i="12"/>
  <c r="S326" i="12"/>
  <c r="AC326" i="12"/>
  <c r="R326" i="12"/>
  <c r="K326" i="12"/>
  <c r="O326" i="12"/>
  <c r="P326" i="12"/>
  <c r="W582" i="12"/>
  <c r="G582" i="12"/>
  <c r="AB582" i="12"/>
  <c r="V582" i="12"/>
  <c r="AH582" i="12"/>
  <c r="X265" i="12"/>
  <c r="AH265" i="12"/>
  <c r="AB265" i="12"/>
  <c r="T265" i="12"/>
  <c r="F265" i="12"/>
  <c r="O265" i="12"/>
  <c r="H265" i="12"/>
  <c r="AF551" i="12"/>
  <c r="J551" i="12"/>
  <c r="AC551" i="12"/>
  <c r="U551" i="12"/>
  <c r="H551" i="12"/>
  <c r="AD283" i="12"/>
  <c r="J283" i="12"/>
  <c r="H283" i="12"/>
  <c r="R526" i="12"/>
  <c r="J526" i="12"/>
  <c r="G526" i="12"/>
  <c r="AA686" i="12"/>
  <c r="Q686" i="12"/>
  <c r="I686" i="12"/>
  <c r="AF686" i="12"/>
  <c r="W686" i="12"/>
  <c r="G686" i="12"/>
  <c r="W335" i="12"/>
  <c r="P335" i="12"/>
  <c r="J335" i="12"/>
  <c r="M335" i="12"/>
  <c r="J646" i="12"/>
  <c r="I750" i="12"/>
  <c r="P750" i="12"/>
  <c r="Y750" i="12"/>
  <c r="K441" i="12"/>
  <c r="O441" i="12"/>
  <c r="Y538" i="12"/>
  <c r="K538" i="12"/>
  <c r="U557" i="12"/>
  <c r="O557" i="12"/>
  <c r="P733" i="12"/>
  <c r="Q733" i="12"/>
  <c r="X285" i="12"/>
  <c r="AG285" i="12"/>
  <c r="T285" i="12"/>
  <c r="AC285" i="12"/>
  <c r="AH285" i="12"/>
  <c r="H285" i="12"/>
  <c r="AF285" i="12"/>
  <c r="R285" i="12"/>
  <c r="S438" i="12"/>
  <c r="K438" i="12"/>
  <c r="Q438" i="12"/>
  <c r="AD438" i="12"/>
  <c r="P438" i="12"/>
  <c r="S694" i="12"/>
  <c r="AC694" i="12"/>
  <c r="V694" i="12"/>
  <c r="AF694" i="12"/>
  <c r="AB666" i="12"/>
  <c r="AE301" i="12"/>
  <c r="G437" i="12"/>
  <c r="V437" i="12"/>
  <c r="Z437" i="12"/>
  <c r="W309" i="12"/>
  <c r="K309" i="12"/>
  <c r="N623" i="12"/>
  <c r="P423" i="12"/>
  <c r="H536" i="12"/>
  <c r="S649" i="12"/>
  <c r="U623" i="12"/>
  <c r="AH735" i="12"/>
  <c r="T735" i="12"/>
  <c r="N691" i="12"/>
  <c r="O291" i="12"/>
  <c r="F291" i="12"/>
  <c r="AH435" i="12"/>
  <c r="V371" i="12"/>
  <c r="AG291" i="12"/>
  <c r="AD649" i="12"/>
  <c r="K680" i="12"/>
  <c r="I680" i="12"/>
  <c r="N465" i="12"/>
  <c r="K465" i="12"/>
  <c r="I498" i="12"/>
  <c r="AB498" i="12"/>
  <c r="I562" i="12"/>
  <c r="O562" i="12"/>
  <c r="X534" i="12"/>
  <c r="J534" i="12"/>
  <c r="P534" i="12"/>
  <c r="G299" i="12"/>
  <c r="L299" i="12"/>
  <c r="AC299" i="12"/>
  <c r="R299" i="12"/>
  <c r="I574" i="12"/>
  <c r="Q574" i="12"/>
  <c r="AA259" i="12"/>
  <c r="Q259" i="12"/>
  <c r="M550" i="12"/>
  <c r="N550" i="12"/>
  <c r="Y398" i="12"/>
  <c r="N398" i="12"/>
  <c r="X398" i="12"/>
  <c r="O398" i="12"/>
  <c r="V558" i="12"/>
  <c r="AE558" i="12"/>
  <c r="T558" i="12"/>
  <c r="M558" i="12"/>
  <c r="AF718" i="12"/>
  <c r="G718" i="12"/>
  <c r="AA627" i="12"/>
  <c r="AH563" i="12"/>
  <c r="I435" i="12"/>
  <c r="AG691" i="12"/>
  <c r="AE291" i="12"/>
  <c r="AH457" i="12"/>
  <c r="AB558" i="12"/>
  <c r="N750" i="12"/>
  <c r="X368" i="12"/>
  <c r="U368" i="12"/>
  <c r="T496" i="12"/>
  <c r="N496" i="12"/>
  <c r="AB560" i="12"/>
  <c r="M560" i="12"/>
  <c r="L560" i="12"/>
  <c r="AF624" i="12"/>
  <c r="AD624" i="12"/>
  <c r="M688" i="12"/>
  <c r="R688" i="12"/>
  <c r="N627" i="12"/>
  <c r="W563" i="12"/>
  <c r="AC435" i="12"/>
  <c r="T627" i="12"/>
  <c r="AG562" i="12"/>
  <c r="P398" i="12"/>
  <c r="K750" i="12"/>
  <c r="O499" i="12"/>
  <c r="Y499" i="12"/>
  <c r="M291" i="12"/>
  <c r="K563" i="12"/>
  <c r="X499" i="12"/>
  <c r="I556" i="12"/>
  <c r="Q499" i="12"/>
  <c r="I371" i="12"/>
  <c r="AC291" i="12"/>
  <c r="X563" i="12"/>
  <c r="Q563" i="12"/>
  <c r="Z499" i="12"/>
  <c r="AA534" i="12"/>
  <c r="X314" i="12"/>
  <c r="F371" i="12"/>
  <c r="AC499" i="12"/>
  <c r="S563" i="12"/>
  <c r="S291" i="12"/>
  <c r="P521" i="12"/>
  <c r="AC743" i="12"/>
  <c r="AG314" i="12"/>
  <c r="K371" i="12"/>
  <c r="F499" i="12"/>
  <c r="K398" i="12"/>
  <c r="R544" i="12"/>
  <c r="J544" i="12"/>
  <c r="AD329" i="12"/>
  <c r="AB329" i="12"/>
  <c r="F393" i="12"/>
  <c r="G393" i="12"/>
  <c r="AC585" i="12"/>
  <c r="U585" i="12"/>
  <c r="H585" i="12"/>
  <c r="L649" i="12"/>
  <c r="O649" i="12"/>
  <c r="AG713" i="12"/>
  <c r="K713" i="12"/>
  <c r="M304" i="12"/>
  <c r="H304" i="12"/>
  <c r="X291" i="12"/>
  <c r="AD291" i="12"/>
  <c r="S371" i="12"/>
  <c r="AH371" i="12"/>
  <c r="N435" i="12"/>
  <c r="U435" i="12"/>
  <c r="T435" i="12"/>
  <c r="I563" i="12"/>
  <c r="U563" i="12"/>
  <c r="P563" i="12"/>
  <c r="W627" i="12"/>
  <c r="X627" i="12"/>
  <c r="U627" i="12"/>
  <c r="AG627" i="12"/>
  <c r="R691" i="12"/>
  <c r="O691" i="12"/>
  <c r="J492" i="12"/>
  <c r="T492" i="12"/>
  <c r="Q492" i="12"/>
  <c r="AA261" i="12"/>
  <c r="Y261" i="12"/>
  <c r="V261" i="12"/>
  <c r="H293" i="12"/>
  <c r="K293" i="12"/>
  <c r="I487" i="12"/>
  <c r="W487" i="12"/>
  <c r="G487" i="12"/>
  <c r="K487" i="12"/>
  <c r="I506" i="12"/>
  <c r="Z506" i="12"/>
  <c r="J506" i="12"/>
  <c r="AD506" i="12"/>
  <c r="O601" i="12"/>
  <c r="AD605" i="12"/>
  <c r="N605" i="12"/>
  <c r="U605" i="12"/>
  <c r="AB570" i="12"/>
  <c r="AC570" i="12"/>
  <c r="T570" i="12"/>
  <c r="AH665" i="12"/>
  <c r="Y473" i="12"/>
  <c r="L517" i="12"/>
  <c r="AB349" i="12"/>
  <c r="I349" i="12"/>
  <c r="F634" i="12"/>
  <c r="X634" i="12"/>
  <c r="Y634" i="12"/>
  <c r="M306" i="12"/>
  <c r="P306" i="12"/>
  <c r="R345" i="12"/>
  <c r="AH268" i="12"/>
  <c r="G429" i="12"/>
  <c r="F429" i="12"/>
  <c r="AE442" i="12"/>
  <c r="I442" i="12"/>
  <c r="I409" i="12"/>
  <c r="H698" i="12"/>
  <c r="H240" i="12"/>
  <c r="E134" i="16"/>
  <c r="E48" i="16"/>
  <c r="J349" i="12"/>
  <c r="K268" i="12"/>
  <c r="S698" i="12"/>
  <c r="S240" i="12"/>
  <c r="P134" i="16"/>
  <c r="P48" i="16"/>
  <c r="T662" i="12"/>
  <c r="Q662" i="12"/>
  <c r="AD406" i="12"/>
  <c r="X406" i="12"/>
  <c r="M406" i="12"/>
  <c r="X312" i="12"/>
  <c r="S752" i="12"/>
  <c r="R274" i="12"/>
  <c r="AC719" i="12"/>
  <c r="N719" i="12"/>
  <c r="T687" i="12"/>
  <c r="AC687" i="12"/>
  <c r="Q527" i="12"/>
  <c r="H527" i="12"/>
  <c r="K495" i="12"/>
  <c r="Y495" i="12"/>
  <c r="AC647" i="12"/>
  <c r="AE647" i="12"/>
  <c r="R391" i="12"/>
  <c r="Z678" i="12"/>
  <c r="S422" i="12"/>
  <c r="AG422" i="12"/>
  <c r="L703" i="12"/>
  <c r="AG447" i="12"/>
  <c r="AB702" i="12"/>
  <c r="W702" i="12"/>
  <c r="V446" i="12"/>
  <c r="H255" i="12"/>
  <c r="AA590" i="12"/>
  <c r="O506" i="12"/>
  <c r="AE506" i="12"/>
  <c r="W506" i="12"/>
  <c r="R601" i="12"/>
  <c r="AG605" i="12"/>
  <c r="Y605" i="12"/>
  <c r="AA570" i="12"/>
  <c r="I570" i="12"/>
  <c r="H665" i="12"/>
  <c r="X473" i="12"/>
  <c r="P349" i="12"/>
  <c r="H300" i="12"/>
  <c r="AF349" i="12"/>
  <c r="S349" i="12"/>
  <c r="M634" i="12"/>
  <c r="T634" i="12"/>
  <c r="S634" i="12"/>
  <c r="W306" i="12"/>
  <c r="AA306" i="12"/>
  <c r="S345" i="12"/>
  <c r="AD429" i="12"/>
  <c r="AC429" i="12"/>
  <c r="AC442" i="12"/>
  <c r="X442" i="12"/>
  <c r="AD409" i="12"/>
  <c r="U698" i="12"/>
  <c r="U240" i="12"/>
  <c r="R134" i="16"/>
  <c r="R48" i="16"/>
  <c r="AD537" i="12"/>
  <c r="W662" i="12"/>
  <c r="X662" i="12"/>
  <c r="Q406" i="12"/>
  <c r="R406" i="12"/>
  <c r="W312" i="12"/>
  <c r="I719" i="12"/>
  <c r="N687" i="12"/>
  <c r="AB687" i="12"/>
  <c r="I527" i="12"/>
  <c r="Z495" i="12"/>
  <c r="R647" i="12"/>
  <c r="G391" i="12"/>
  <c r="W422" i="12"/>
  <c r="AE703" i="12"/>
  <c r="V702" i="12"/>
  <c r="W255" i="12"/>
  <c r="Z255" i="12"/>
  <c r="X300" i="12"/>
  <c r="G747" i="12"/>
  <c r="P590" i="12"/>
  <c r="AB174" i="12"/>
  <c r="G144" i="12"/>
  <c r="AH432" i="12"/>
  <c r="U432" i="12"/>
  <c r="T432" i="12"/>
  <c r="AG432" i="12"/>
  <c r="Y432" i="12"/>
  <c r="Z376" i="12"/>
  <c r="AA376" i="12"/>
  <c r="AB376" i="12"/>
  <c r="H440" i="12"/>
  <c r="J440" i="12"/>
  <c r="X632" i="12"/>
  <c r="J632" i="12"/>
  <c r="AD632" i="12"/>
  <c r="AH632" i="12"/>
  <c r="H737" i="12"/>
  <c r="V737" i="12"/>
  <c r="H192" i="12"/>
  <c r="O126" i="12"/>
  <c r="O171" i="12"/>
  <c r="T156" i="12"/>
  <c r="T186" i="12"/>
  <c r="T171" i="12"/>
  <c r="K144" i="12"/>
  <c r="K159" i="12"/>
  <c r="S129" i="12"/>
  <c r="S144" i="12"/>
  <c r="AB129" i="12"/>
  <c r="AB159" i="12"/>
  <c r="AB189" i="12"/>
  <c r="P126" i="12"/>
  <c r="P171" i="12"/>
  <c r="P186" i="12"/>
  <c r="P156" i="12"/>
  <c r="K688" i="12"/>
  <c r="P329" i="12"/>
  <c r="S271" i="12"/>
  <c r="Y263" i="12"/>
  <c r="AE263" i="12"/>
  <c r="AB263" i="12"/>
  <c r="J279" i="12"/>
  <c r="W279" i="12"/>
  <c r="AB279" i="12"/>
  <c r="AE287" i="12"/>
  <c r="H287" i="12"/>
  <c r="L287" i="12"/>
  <c r="Q303" i="12"/>
  <c r="N303" i="12"/>
  <c r="AH311" i="12"/>
  <c r="X311" i="12"/>
  <c r="AC311" i="12"/>
  <c r="AG319" i="12"/>
  <c r="O319" i="12"/>
  <c r="T319" i="12"/>
  <c r="Y375" i="12"/>
  <c r="N375" i="12"/>
  <c r="G407" i="12"/>
  <c r="N407" i="12"/>
  <c r="Z407" i="12"/>
  <c r="X439" i="12"/>
  <c r="U439" i="12"/>
  <c r="AB471" i="12"/>
  <c r="I471" i="12"/>
  <c r="U503" i="12"/>
  <c r="Q503" i="12"/>
  <c r="T535" i="12"/>
  <c r="AG535" i="12"/>
  <c r="L631" i="12"/>
  <c r="H631" i="12"/>
  <c r="L663" i="12"/>
  <c r="AE663" i="12"/>
  <c r="Z695" i="12"/>
  <c r="N695" i="12"/>
  <c r="G727" i="12"/>
  <c r="G519" i="12"/>
  <c r="Q519" i="12"/>
  <c r="AD727" i="12"/>
  <c r="AB503" i="12"/>
  <c r="AF503" i="12"/>
  <c r="L535" i="12"/>
  <c r="X535" i="12"/>
  <c r="Z631" i="12"/>
  <c r="O631" i="12"/>
  <c r="K663" i="12"/>
  <c r="AD663" i="12"/>
  <c r="Y695" i="12"/>
  <c r="Z727" i="12"/>
  <c r="AC727" i="12"/>
  <c r="AB345" i="12"/>
  <c r="V345" i="12"/>
  <c r="AC409" i="12"/>
  <c r="AE698" i="12"/>
  <c r="AE240" i="12"/>
  <c r="AB134" i="16"/>
  <c r="AB48" i="16"/>
  <c r="AH698" i="12"/>
  <c r="AH240" i="12"/>
  <c r="AE134" i="16"/>
  <c r="AE48" i="16"/>
  <c r="AB537" i="12"/>
  <c r="T312" i="12"/>
  <c r="AH312" i="12"/>
  <c r="P747" i="12"/>
  <c r="AH274" i="12"/>
  <c r="K274" i="12"/>
  <c r="AH649" i="12"/>
  <c r="I649" i="12"/>
  <c r="AD653" i="12"/>
  <c r="W713" i="12"/>
  <c r="T555" i="12"/>
  <c r="AB695" i="12"/>
  <c r="L271" i="12"/>
  <c r="F263" i="12"/>
  <c r="AD263" i="12"/>
  <c r="K263" i="12"/>
  <c r="Q279" i="12"/>
  <c r="AD279" i="12"/>
  <c r="W287" i="12"/>
  <c r="AG287" i="12"/>
  <c r="F287" i="12"/>
  <c r="AH303" i="12"/>
  <c r="H303" i="12"/>
  <c r="U303" i="12"/>
  <c r="S311" i="12"/>
  <c r="W311" i="12"/>
  <c r="AB311" i="12"/>
  <c r="AF319" i="12"/>
  <c r="F319" i="12"/>
  <c r="AA375" i="12"/>
  <c r="P375" i="12"/>
  <c r="U375" i="12"/>
  <c r="Q407" i="12"/>
  <c r="AB407" i="12"/>
  <c r="J439" i="12"/>
  <c r="O439" i="12"/>
  <c r="S439" i="12"/>
  <c r="S471" i="12"/>
  <c r="AE471" i="12"/>
  <c r="AA503" i="12"/>
  <c r="P503" i="12"/>
  <c r="M535" i="12"/>
  <c r="P535" i="12"/>
  <c r="R631" i="12"/>
  <c r="G631" i="12"/>
  <c r="AH663" i="12"/>
  <c r="V663" i="12"/>
  <c r="AF695" i="12"/>
  <c r="Q727" i="12"/>
  <c r="M727" i="12"/>
  <c r="X271" i="12"/>
  <c r="Z263" i="12"/>
  <c r="J752" i="12"/>
  <c r="Q738" i="12"/>
  <c r="AA313" i="12"/>
  <c r="AH740" i="12"/>
  <c r="Y683" i="12"/>
  <c r="K375" i="12"/>
  <c r="H375" i="12"/>
  <c r="M375" i="12"/>
  <c r="AF407" i="12"/>
  <c r="L407" i="12"/>
  <c r="AG439" i="12"/>
  <c r="G439" i="12"/>
  <c r="K439" i="12"/>
  <c r="K471" i="12"/>
  <c r="W471" i="12"/>
  <c r="S503" i="12"/>
  <c r="W503" i="12"/>
  <c r="AA535" i="12"/>
  <c r="H535" i="12"/>
  <c r="J631" i="12"/>
  <c r="V631" i="12"/>
  <c r="J663" i="12"/>
  <c r="F663" i="12"/>
  <c r="P695" i="12"/>
  <c r="I727" i="12"/>
  <c r="L329" i="12"/>
  <c r="AE329" i="12"/>
  <c r="S457" i="12"/>
  <c r="P457" i="12"/>
  <c r="L521" i="12"/>
  <c r="Y521" i="12"/>
  <c r="Z521" i="12"/>
  <c r="Y271" i="12"/>
  <c r="AG446" i="12"/>
  <c r="Q446" i="12"/>
  <c r="G447" i="12"/>
  <c r="H447" i="12"/>
  <c r="N703" i="12"/>
  <c r="K703" i="12"/>
  <c r="Q678" i="12"/>
  <c r="AG678" i="12"/>
  <c r="AB391" i="12"/>
  <c r="N391" i="12"/>
  <c r="L495" i="12"/>
  <c r="N495" i="12"/>
  <c r="W527" i="12"/>
  <c r="R527" i="12"/>
  <c r="AD527" i="12"/>
  <c r="AG665" i="12"/>
  <c r="AA473" i="12"/>
  <c r="H634" i="12"/>
  <c r="U634" i="12"/>
  <c r="AG634" i="12"/>
  <c r="AD306" i="12"/>
  <c r="O306" i="12"/>
  <c r="J306" i="12"/>
  <c r="P345" i="12"/>
  <c r="X345" i="12"/>
  <c r="U442" i="12"/>
  <c r="L442" i="12"/>
  <c r="G409" i="12"/>
  <c r="AA698" i="12"/>
  <c r="AA240" i="12"/>
  <c r="X134" i="16"/>
  <c r="X48" i="16"/>
  <c r="X698" i="12"/>
  <c r="X240" i="12"/>
  <c r="U134" i="16"/>
  <c r="U48" i="16"/>
  <c r="AA312" i="12"/>
  <c r="U312" i="12"/>
  <c r="F498" i="12"/>
  <c r="L688" i="12"/>
  <c r="AD703" i="12"/>
  <c r="AD447" i="12"/>
  <c r="U447" i="12"/>
  <c r="J702" i="12"/>
  <c r="Q702" i="12"/>
  <c r="N446" i="12"/>
  <c r="S255" i="12"/>
  <c r="AE585" i="12"/>
  <c r="AH329" i="12"/>
  <c r="O713" i="12"/>
  <c r="AD738" i="12"/>
  <c r="V299" i="12"/>
  <c r="Z271" i="12"/>
  <c r="M271" i="12"/>
  <c r="AF263" i="12"/>
  <c r="AA279" i="12"/>
  <c r="AF279" i="12"/>
  <c r="O287" i="12"/>
  <c r="I287" i="12"/>
  <c r="Z303" i="12"/>
  <c r="W303" i="12"/>
  <c r="Y311" i="12"/>
  <c r="AH319" i="12"/>
  <c r="H319" i="12"/>
  <c r="AH375" i="12"/>
  <c r="AE375" i="12"/>
  <c r="H407" i="12"/>
  <c r="Y439" i="12"/>
  <c r="AD471" i="12"/>
  <c r="Z471" i="12"/>
  <c r="Z503" i="12"/>
  <c r="AH535" i="12"/>
  <c r="Y631" i="12"/>
  <c r="L695" i="12"/>
  <c r="O271" i="12"/>
  <c r="AC418" i="12"/>
  <c r="G418" i="12"/>
  <c r="Q313" i="12"/>
  <c r="T313" i="12"/>
  <c r="O727" i="12"/>
  <c r="V727" i="12"/>
  <c r="AG727" i="12"/>
  <c r="AD695" i="12"/>
  <c r="X695" i="12"/>
  <c r="T695" i="12"/>
  <c r="G663" i="12"/>
  <c r="I663" i="12"/>
  <c r="N631" i="12"/>
  <c r="U631" i="12"/>
  <c r="P631" i="12"/>
  <c r="K631" i="12"/>
  <c r="AE535" i="12"/>
  <c r="I535" i="12"/>
  <c r="U535" i="12"/>
  <c r="O503" i="12"/>
  <c r="AE503" i="12"/>
  <c r="K503" i="12"/>
  <c r="V503" i="12"/>
  <c r="G471" i="12"/>
  <c r="AG471" i="12"/>
  <c r="AC471" i="12"/>
  <c r="M439" i="12"/>
  <c r="AE439" i="12"/>
  <c r="Z439" i="12"/>
  <c r="T407" i="12"/>
  <c r="P407" i="12"/>
  <c r="T375" i="12"/>
  <c r="O375" i="12"/>
  <c r="AG375" i="12"/>
  <c r="AA319" i="12"/>
  <c r="AD319" i="12"/>
  <c r="I319" i="12"/>
  <c r="T311" i="12"/>
  <c r="G311" i="12"/>
  <c r="Q311" i="12"/>
  <c r="K311" i="12"/>
  <c r="V303" i="12"/>
  <c r="I303" i="12"/>
  <c r="R303" i="12"/>
  <c r="N287" i="12"/>
  <c r="Y287" i="12"/>
  <c r="R287" i="12"/>
  <c r="AC279" i="12"/>
  <c r="H279" i="12"/>
  <c r="Z279" i="12"/>
  <c r="AD271" i="12"/>
  <c r="T271" i="12"/>
  <c r="R271" i="12"/>
  <c r="J271" i="12"/>
  <c r="AG263" i="12"/>
  <c r="T263" i="12"/>
  <c r="O263" i="12"/>
  <c r="AG107" i="12"/>
  <c r="AG153" i="12"/>
  <c r="AC106" i="12"/>
  <c r="AC150" i="12"/>
  <c r="AH450" i="12"/>
  <c r="V450" i="12"/>
  <c r="G440" i="12"/>
  <c r="V568" i="12"/>
  <c r="AE406" i="12"/>
  <c r="P406" i="12"/>
  <c r="N406" i="12"/>
  <c r="AE662" i="12"/>
  <c r="P662" i="12"/>
  <c r="AF662" i="12"/>
  <c r="AH255" i="12"/>
  <c r="P255" i="12"/>
  <c r="M255" i="12"/>
  <c r="AE255" i="12"/>
  <c r="X255" i="12"/>
  <c r="R255" i="12"/>
  <c r="AC255" i="12"/>
  <c r="AD255" i="12"/>
  <c r="H446" i="12"/>
  <c r="K446" i="12"/>
  <c r="T446" i="12"/>
  <c r="AE446" i="12"/>
  <c r="AA446" i="12"/>
  <c r="X446" i="12"/>
  <c r="S446" i="12"/>
  <c r="AG702" i="12"/>
  <c r="R702" i="12"/>
  <c r="G702" i="12"/>
  <c r="AC702" i="12"/>
  <c r="N702" i="12"/>
  <c r="O702" i="12"/>
  <c r="S702" i="12"/>
  <c r="L702" i="12"/>
  <c r="P447" i="12"/>
  <c r="O447" i="12"/>
  <c r="F447" i="12"/>
  <c r="AF447" i="12"/>
  <c r="W447" i="12"/>
  <c r="Z447" i="12"/>
  <c r="AB447" i="12"/>
  <c r="K447" i="12"/>
  <c r="V447" i="12"/>
  <c r="R703" i="12"/>
  <c r="AH703" i="12"/>
  <c r="AB703" i="12"/>
  <c r="T703" i="12"/>
  <c r="U703" i="12"/>
  <c r="I703" i="12"/>
  <c r="O703" i="12"/>
  <c r="H703" i="12"/>
  <c r="X703" i="12"/>
  <c r="Y703" i="12"/>
  <c r="O422" i="12"/>
  <c r="R422" i="12"/>
  <c r="F422" i="12"/>
  <c r="L422" i="12"/>
  <c r="AF422" i="12"/>
  <c r="N422" i="12"/>
  <c r="J422" i="12"/>
  <c r="U422" i="12"/>
  <c r="U678" i="12"/>
  <c r="H678" i="12"/>
  <c r="Y678" i="12"/>
  <c r="L678" i="12"/>
  <c r="G678" i="12"/>
  <c r="AC678" i="12"/>
  <c r="X678" i="12"/>
  <c r="V391" i="12"/>
  <c r="W391" i="12"/>
  <c r="S391" i="12"/>
  <c r="J391" i="12"/>
  <c r="M391" i="12"/>
  <c r="I391" i="12"/>
  <c r="AD391" i="12"/>
  <c r="AH391" i="12"/>
  <c r="Q391" i="12"/>
  <c r="F647" i="12"/>
  <c r="V647" i="12"/>
  <c r="Q647" i="12"/>
  <c r="I647" i="12"/>
  <c r="J647" i="12"/>
  <c r="Z647" i="12"/>
  <c r="W647" i="12"/>
  <c r="N647" i="12"/>
  <c r="AD647" i="12"/>
  <c r="AA647" i="12"/>
  <c r="T495" i="12"/>
  <c r="V495" i="12"/>
  <c r="W495" i="12"/>
  <c r="AB495" i="12"/>
  <c r="AC495" i="12"/>
  <c r="AD495" i="12"/>
  <c r="G495" i="12"/>
  <c r="AE495" i="12"/>
  <c r="AF495" i="12"/>
  <c r="AA527" i="12"/>
  <c r="U527" i="12"/>
  <c r="G527" i="12"/>
  <c r="AE527" i="12"/>
  <c r="P527" i="12"/>
  <c r="K527" i="12"/>
  <c r="M527" i="12"/>
  <c r="AC527" i="12"/>
  <c r="O527" i="12"/>
  <c r="V687" i="12"/>
  <c r="G687" i="12"/>
  <c r="Y687" i="12"/>
  <c r="R687" i="12"/>
  <c r="Z687" i="12"/>
  <c r="K687" i="12"/>
  <c r="F687" i="12"/>
  <c r="AD687" i="12"/>
  <c r="O687" i="12"/>
  <c r="J687" i="12"/>
  <c r="AF719" i="12"/>
  <c r="M719" i="12"/>
  <c r="R719" i="12"/>
  <c r="K719" i="12"/>
  <c r="AB719" i="12"/>
  <c r="H719" i="12"/>
  <c r="V719" i="12"/>
  <c r="Q719" i="12"/>
  <c r="Y719" i="12"/>
  <c r="S719" i="12"/>
  <c r="Z719" i="12"/>
  <c r="AA368" i="12"/>
  <c r="V368" i="12"/>
  <c r="T368" i="12"/>
  <c r="AF368" i="12"/>
  <c r="S368" i="12"/>
  <c r="P368" i="12"/>
  <c r="I496" i="12"/>
  <c r="S496" i="12"/>
  <c r="X496" i="12"/>
  <c r="AE496" i="12"/>
  <c r="AD496" i="12"/>
  <c r="X560" i="12"/>
  <c r="Z560" i="12"/>
  <c r="V560" i="12"/>
  <c r="P560" i="12"/>
  <c r="T624" i="12"/>
  <c r="AH624" i="12"/>
  <c r="W624" i="12"/>
  <c r="AE624" i="12"/>
  <c r="P688" i="12"/>
  <c r="J688" i="12"/>
  <c r="N688" i="12"/>
  <c r="S688" i="12"/>
  <c r="X688" i="12"/>
  <c r="H752" i="12"/>
  <c r="AH752" i="12"/>
  <c r="P752" i="12"/>
  <c r="Z752" i="12"/>
  <c r="G537" i="12"/>
  <c r="Z537" i="12"/>
  <c r="V666" i="12"/>
  <c r="X666" i="12"/>
  <c r="AB348" i="12"/>
  <c r="M348" i="12"/>
  <c r="J389" i="12"/>
  <c r="W389" i="12"/>
  <c r="G405" i="12"/>
  <c r="AA405" i="12"/>
  <c r="K341" i="12"/>
  <c r="O341" i="12"/>
  <c r="F317" i="12"/>
  <c r="Y317" i="12"/>
  <c r="AA257" i="12"/>
  <c r="K257" i="12"/>
  <c r="P504" i="12"/>
  <c r="I504" i="12"/>
  <c r="AF408" i="12"/>
  <c r="I533" i="12"/>
  <c r="AA369" i="12"/>
  <c r="AC369" i="12"/>
  <c r="AF625" i="12"/>
  <c r="L625" i="12"/>
  <c r="N370" i="12"/>
  <c r="G370" i="12"/>
  <c r="O370" i="12"/>
  <c r="S534" i="12"/>
  <c r="T534" i="12"/>
  <c r="AE299" i="12"/>
  <c r="M299" i="12"/>
  <c r="AH314" i="12"/>
  <c r="U314" i="12"/>
  <c r="J314" i="12"/>
  <c r="J574" i="12"/>
  <c r="AA574" i="12"/>
  <c r="R574" i="12"/>
  <c r="J315" i="12"/>
  <c r="Y315" i="12"/>
  <c r="AB315" i="12"/>
  <c r="O315" i="12"/>
  <c r="W315" i="12"/>
  <c r="S315" i="12"/>
  <c r="T575" i="12"/>
  <c r="AC575" i="12"/>
  <c r="Z259" i="12"/>
  <c r="AH259" i="12"/>
  <c r="O550" i="12"/>
  <c r="T550" i="12"/>
  <c r="R550" i="12"/>
  <c r="J519" i="12"/>
  <c r="R519" i="12"/>
  <c r="K519" i="12"/>
  <c r="F519" i="12"/>
  <c r="S282" i="12"/>
  <c r="Y282" i="12"/>
  <c r="AF398" i="12"/>
  <c r="J398" i="12"/>
  <c r="I718" i="12"/>
  <c r="AE718" i="12"/>
  <c r="H718" i="12"/>
  <c r="F750" i="12"/>
  <c r="S750" i="12"/>
  <c r="U750" i="12"/>
  <c r="J274" i="12"/>
  <c r="AE694" i="12"/>
  <c r="T694" i="12"/>
  <c r="X438" i="12"/>
  <c r="L655" i="12"/>
  <c r="V679" i="12"/>
  <c r="O479" i="12"/>
  <c r="U418" i="12"/>
  <c r="AA284" i="12"/>
  <c r="G174" i="12"/>
  <c r="O156" i="12"/>
  <c r="AH106" i="12"/>
  <c r="AH120" i="12"/>
  <c r="K694" i="12"/>
  <c r="L438" i="12"/>
  <c r="R438" i="12"/>
  <c r="L423" i="12"/>
  <c r="AG679" i="12"/>
  <c r="P735" i="12"/>
  <c r="Z738" i="12"/>
  <c r="Q477" i="12"/>
  <c r="G189" i="12"/>
  <c r="U735" i="12"/>
  <c r="J738" i="12"/>
  <c r="AF557" i="12"/>
  <c r="O186" i="12"/>
  <c r="I665" i="12"/>
  <c r="P473" i="12"/>
  <c r="Z345" i="12"/>
  <c r="V374" i="12"/>
  <c r="O374" i="12"/>
  <c r="K409" i="12"/>
  <c r="Q409" i="12"/>
  <c r="F537" i="12"/>
  <c r="F701" i="12"/>
  <c r="AA450" i="12"/>
  <c r="Q432" i="12"/>
  <c r="F688" i="12"/>
  <c r="H368" i="12"/>
  <c r="AF688" i="12"/>
  <c r="N368" i="12"/>
  <c r="T752" i="12"/>
  <c r="J432" i="12"/>
  <c r="J496" i="12"/>
  <c r="AB688" i="12"/>
  <c r="M368" i="12"/>
  <c r="N624" i="12"/>
  <c r="Q261" i="12"/>
  <c r="V640" i="12"/>
  <c r="K752" i="12"/>
  <c r="I622" i="12"/>
  <c r="S189" i="12"/>
  <c r="Z174" i="12"/>
  <c r="K727" i="12"/>
  <c r="L727" i="12"/>
  <c r="V471" i="12"/>
  <c r="AA471" i="12"/>
  <c r="Q471" i="12"/>
  <c r="L503" i="12"/>
  <c r="Y503" i="12"/>
  <c r="AC535" i="12"/>
  <c r="J535" i="12"/>
  <c r="AA631" i="12"/>
  <c r="X631" i="12"/>
  <c r="AA663" i="12"/>
  <c r="Q663" i="12"/>
  <c r="AA695" i="12"/>
  <c r="Q695" i="12"/>
  <c r="Y727" i="12"/>
  <c r="J497" i="12"/>
  <c r="V497" i="12"/>
  <c r="G542" i="12"/>
  <c r="R542" i="12"/>
  <c r="N542" i="12"/>
  <c r="I743" i="12"/>
  <c r="AE743" i="12"/>
  <c r="Q743" i="12"/>
  <c r="T126" i="12"/>
  <c r="T141" i="12"/>
  <c r="O129" i="12"/>
  <c r="O159" i="12"/>
  <c r="AF129" i="12"/>
  <c r="AF189" i="12"/>
  <c r="H132" i="12"/>
  <c r="H162" i="12"/>
  <c r="H177" i="12"/>
  <c r="T727" i="12"/>
  <c r="AA727" i="12"/>
  <c r="F727" i="12"/>
  <c r="H727" i="12"/>
  <c r="J727" i="12"/>
  <c r="S727" i="12"/>
  <c r="G695" i="12"/>
  <c r="I695" i="12"/>
  <c r="K695" i="12"/>
  <c r="AB663" i="12"/>
  <c r="N663" i="12"/>
  <c r="P663" i="12"/>
  <c r="R663" i="12"/>
  <c r="T663" i="12"/>
  <c r="AD631" i="12"/>
  <c r="AF631" i="12"/>
  <c r="AH631" i="12"/>
  <c r="O535" i="12"/>
  <c r="Q535" i="12"/>
  <c r="S535" i="12"/>
  <c r="V535" i="12"/>
  <c r="H503" i="12"/>
  <c r="J503" i="12"/>
  <c r="T503" i="12"/>
  <c r="AD503" i="12"/>
  <c r="AF471" i="12"/>
  <c r="AH471" i="12"/>
  <c r="U471" i="12"/>
  <c r="AA439" i="12"/>
  <c r="N439" i="12"/>
  <c r="P439" i="12"/>
  <c r="R439" i="12"/>
  <c r="S407" i="12"/>
  <c r="F407" i="12"/>
  <c r="I407" i="12"/>
  <c r="L375" i="12"/>
  <c r="V375" i="12"/>
  <c r="X375" i="12"/>
  <c r="Z375" i="12"/>
  <c r="L319" i="12"/>
  <c r="V319" i="12"/>
  <c r="X319" i="12"/>
  <c r="Z319" i="12"/>
  <c r="F311" i="12"/>
  <c r="H311" i="12"/>
  <c r="R311" i="12"/>
  <c r="T303" i="12"/>
  <c r="AD303" i="12"/>
  <c r="AF303" i="12"/>
  <c r="J303" i="12"/>
  <c r="U287" i="12"/>
  <c r="X287" i="12"/>
  <c r="J287" i="12"/>
  <c r="Z287" i="12"/>
  <c r="N279" i="12"/>
  <c r="P279" i="12"/>
  <c r="R279" i="12"/>
  <c r="AG271" i="12"/>
  <c r="K271" i="12"/>
  <c r="AA263" i="12"/>
  <c r="V263" i="12"/>
  <c r="X263" i="12"/>
  <c r="AB473" i="12"/>
  <c r="T345" i="12"/>
  <c r="F374" i="12"/>
  <c r="R409" i="12"/>
  <c r="S409" i="12"/>
  <c r="T537" i="12"/>
  <c r="P525" i="12"/>
  <c r="AD578" i="12"/>
  <c r="Y640" i="12"/>
  <c r="AF640" i="12"/>
  <c r="R576" i="12"/>
  <c r="Q576" i="12"/>
  <c r="AF576" i="12"/>
  <c r="T512" i="12"/>
  <c r="G512" i="12"/>
  <c r="X512" i="12"/>
  <c r="O448" i="12"/>
  <c r="AD448" i="12"/>
  <c r="N448" i="12"/>
  <c r="H384" i="12"/>
  <c r="O384" i="12"/>
  <c r="T266" i="12"/>
  <c r="Y266" i="12"/>
  <c r="I266" i="12"/>
  <c r="V624" i="12"/>
  <c r="F560" i="12"/>
  <c r="AD562" i="12"/>
  <c r="G560" i="12"/>
  <c r="AG560" i="12"/>
  <c r="AC368" i="12"/>
  <c r="AD688" i="12"/>
  <c r="AD368" i="12"/>
  <c r="X752" i="12"/>
  <c r="AB496" i="12"/>
  <c r="AE370" i="12"/>
  <c r="AF432" i="12"/>
  <c r="AG293" i="12"/>
  <c r="V479" i="12"/>
  <c r="AA738" i="12"/>
  <c r="H728" i="12"/>
  <c r="J590" i="12"/>
  <c r="AD487" i="12"/>
  <c r="O174" i="12"/>
  <c r="AF174" i="12"/>
  <c r="P141" i="12"/>
  <c r="G159" i="12"/>
  <c r="AC695" i="12"/>
  <c r="S375" i="12"/>
  <c r="I375" i="12"/>
  <c r="AD375" i="12"/>
  <c r="AE407" i="12"/>
  <c r="X407" i="12"/>
  <c r="M407" i="12"/>
  <c r="R407" i="12"/>
  <c r="I439" i="12"/>
  <c r="AD439" i="12"/>
  <c r="L439" i="12"/>
  <c r="M471" i="12"/>
  <c r="R471" i="12"/>
  <c r="H471" i="12"/>
  <c r="AC503" i="12"/>
  <c r="AH503" i="12"/>
  <c r="X503" i="12"/>
  <c r="AB535" i="12"/>
  <c r="K535" i="12"/>
  <c r="AF535" i="12"/>
  <c r="S631" i="12"/>
  <c r="AG631" i="12"/>
  <c r="W631" i="12"/>
  <c r="M631" i="12"/>
  <c r="Z663" i="12"/>
  <c r="H663" i="12"/>
  <c r="U695" i="12"/>
  <c r="R695" i="12"/>
  <c r="H695" i="12"/>
  <c r="AH727" i="12"/>
  <c r="X727" i="12"/>
  <c r="N727" i="12"/>
  <c r="AC663" i="12"/>
  <c r="Q271" i="12"/>
  <c r="AG537" i="12"/>
  <c r="H537" i="12"/>
  <c r="Q514" i="12"/>
  <c r="AE560" i="12"/>
  <c r="AA752" i="12"/>
  <c r="F496" i="12"/>
  <c r="L752" i="12"/>
  <c r="P496" i="12"/>
  <c r="N560" i="12"/>
  <c r="H560" i="12"/>
  <c r="AH368" i="12"/>
  <c r="M752" i="12"/>
  <c r="Z432" i="12"/>
  <c r="Z688" i="12"/>
  <c r="O368" i="12"/>
  <c r="AC518" i="12"/>
  <c r="S430" i="12"/>
  <c r="S174" i="12"/>
  <c r="O144" i="12"/>
  <c r="AF159" i="12"/>
  <c r="O141" i="12"/>
  <c r="M663" i="12"/>
  <c r="AG663" i="12"/>
  <c r="W663" i="12"/>
  <c r="M695" i="12"/>
  <c r="AG695" i="12"/>
  <c r="W695" i="12"/>
  <c r="R727" i="12"/>
  <c r="AE727" i="12"/>
  <c r="U727" i="12"/>
  <c r="W418" i="12"/>
  <c r="P418" i="12"/>
  <c r="N482" i="12"/>
  <c r="X482" i="12"/>
  <c r="M313" i="12"/>
  <c r="Z313" i="12"/>
  <c r="AB727" i="12"/>
  <c r="M376" i="12"/>
  <c r="AD376" i="12"/>
  <c r="Q376" i="12"/>
  <c r="AE632" i="12"/>
  <c r="N632" i="12"/>
  <c r="Z349" i="12"/>
  <c r="AD349" i="12"/>
  <c r="F349" i="12"/>
  <c r="G634" i="12"/>
  <c r="AD634" i="12"/>
  <c r="N634" i="12"/>
  <c r="I306" i="12"/>
  <c r="AB306" i="12"/>
  <c r="T306" i="12"/>
  <c r="AB440" i="12"/>
  <c r="AG374" i="12"/>
  <c r="Z374" i="12"/>
  <c r="AF429" i="12"/>
  <c r="AG442" i="12"/>
  <c r="O442" i="12"/>
  <c r="W698" i="12"/>
  <c r="W240" i="12"/>
  <c r="T134" i="16"/>
  <c r="T48" i="16"/>
  <c r="J312" i="12"/>
  <c r="I609" i="12"/>
  <c r="AE630" i="12"/>
  <c r="F457" i="12"/>
  <c r="O329" i="12"/>
  <c r="X585" i="12"/>
  <c r="M521" i="12"/>
  <c r="S393" i="12"/>
  <c r="J521" i="12"/>
  <c r="AG352" i="12"/>
  <c r="G352" i="12"/>
  <c r="O352" i="12"/>
  <c r="AB416" i="12"/>
  <c r="P416" i="12"/>
  <c r="Q416" i="12"/>
  <c r="AA480" i="12"/>
  <c r="P480" i="12"/>
  <c r="W544" i="12"/>
  <c r="G544" i="12"/>
  <c r="AD544" i="12"/>
  <c r="AA544" i="12"/>
  <c r="AH608" i="12"/>
  <c r="V608" i="12"/>
  <c r="AD608" i="12"/>
  <c r="AE608" i="12"/>
  <c r="F672" i="12"/>
  <c r="U672" i="12"/>
  <c r="S672" i="12"/>
  <c r="T736" i="12"/>
  <c r="S736" i="12"/>
  <c r="R736" i="12"/>
  <c r="AD310" i="12"/>
  <c r="L310" i="12"/>
  <c r="J329" i="12"/>
  <c r="AC329" i="12"/>
  <c r="W329" i="12"/>
  <c r="M329" i="12"/>
  <c r="R329" i="12"/>
  <c r="T329" i="12"/>
  <c r="K329" i="12"/>
  <c r="U329" i="12"/>
  <c r="Z329" i="12"/>
  <c r="AG329" i="12"/>
  <c r="N329" i="12"/>
  <c r="AA329" i="12"/>
  <c r="H329" i="12"/>
  <c r="X329" i="12"/>
  <c r="Y329" i="12"/>
  <c r="F329" i="12"/>
  <c r="S329" i="12"/>
  <c r="G329" i="12"/>
  <c r="AF329" i="12"/>
  <c r="M393" i="12"/>
  <c r="Z393" i="12"/>
  <c r="AE393" i="12"/>
  <c r="X393" i="12"/>
  <c r="AB393" i="12"/>
  <c r="AD393" i="12"/>
  <c r="U393" i="12"/>
  <c r="AH393" i="12"/>
  <c r="P393" i="12"/>
  <c r="W393" i="12"/>
  <c r="O393" i="12"/>
  <c r="AA393" i="12"/>
  <c r="Q393" i="12"/>
  <c r="K393" i="12"/>
  <c r="T393" i="12"/>
  <c r="L393" i="12"/>
  <c r="Y393" i="12"/>
  <c r="J393" i="12"/>
  <c r="AG393" i="12"/>
  <c r="N393" i="12"/>
  <c r="AC393" i="12"/>
  <c r="H393" i="12"/>
  <c r="AA457" i="12"/>
  <c r="AF457" i="12"/>
  <c r="V457" i="12"/>
  <c r="N457" i="12"/>
  <c r="AD457" i="12"/>
  <c r="Q457" i="12"/>
  <c r="O457" i="12"/>
  <c r="K457" i="12"/>
  <c r="L457" i="12"/>
  <c r="AB457" i="12"/>
  <c r="AC457" i="12"/>
  <c r="M457" i="12"/>
  <c r="I457" i="12"/>
  <c r="T457" i="12"/>
  <c r="J457" i="12"/>
  <c r="AG457" i="12"/>
  <c r="W457" i="12"/>
  <c r="G457" i="12"/>
  <c r="Z457" i="12"/>
  <c r="R457" i="12"/>
  <c r="H457" i="12"/>
  <c r="AE457" i="12"/>
  <c r="AC521" i="12"/>
  <c r="AG521" i="12"/>
  <c r="W521" i="12"/>
  <c r="Q521" i="12"/>
  <c r="AB521" i="12"/>
  <c r="K521" i="12"/>
  <c r="U521" i="12"/>
  <c r="O521" i="12"/>
  <c r="AH521" i="12"/>
  <c r="AA521" i="12"/>
  <c r="S521" i="12"/>
  <c r="H521" i="12"/>
  <c r="I521" i="12"/>
  <c r="AD521" i="12"/>
  <c r="V521" i="12"/>
  <c r="N521" i="12"/>
  <c r="G521" i="12"/>
  <c r="R521" i="12"/>
  <c r="W585" i="12"/>
  <c r="Q585" i="12"/>
  <c r="K585" i="12"/>
  <c r="N585" i="12"/>
  <c r="AA585" i="12"/>
  <c r="O585" i="12"/>
  <c r="V585" i="12"/>
  <c r="I585" i="12"/>
  <c r="AH585" i="12"/>
  <c r="AB585" i="12"/>
  <c r="F585" i="12"/>
  <c r="AD585" i="12"/>
  <c r="Y585" i="12"/>
  <c r="S585" i="12"/>
  <c r="G585" i="12"/>
  <c r="AF585" i="12"/>
  <c r="M585" i="12"/>
  <c r="R585" i="12"/>
  <c r="T585" i="12"/>
  <c r="L585" i="12"/>
  <c r="Z585" i="12"/>
  <c r="P585" i="12"/>
  <c r="J585" i="12"/>
  <c r="AG585" i="12"/>
  <c r="AC649" i="12"/>
  <c r="U649" i="12"/>
  <c r="Y649" i="12"/>
  <c r="M649" i="12"/>
  <c r="G649" i="12"/>
  <c r="J649" i="12"/>
  <c r="X649" i="12"/>
  <c r="AA649" i="12"/>
  <c r="Z649" i="12"/>
  <c r="AB649" i="12"/>
  <c r="AF649" i="12"/>
  <c r="V649" i="12"/>
  <c r="P649" i="12"/>
  <c r="H649" i="12"/>
  <c r="T649" i="12"/>
  <c r="AG649" i="12"/>
  <c r="Q649" i="12"/>
  <c r="K649" i="12"/>
  <c r="AE649" i="12"/>
  <c r="AC713" i="12"/>
  <c r="AE713" i="12"/>
  <c r="U713" i="12"/>
  <c r="Y713" i="12"/>
  <c r="Q713" i="12"/>
  <c r="M713" i="12"/>
  <c r="I713" i="12"/>
  <c r="AH713" i="12"/>
  <c r="AA713" i="12"/>
  <c r="Z713" i="12"/>
  <c r="G713" i="12"/>
  <c r="J713" i="12"/>
  <c r="X713" i="12"/>
  <c r="P713" i="12"/>
  <c r="H713" i="12"/>
  <c r="AB713" i="12"/>
  <c r="AF713" i="12"/>
  <c r="V713" i="12"/>
  <c r="N713" i="12"/>
  <c r="F713" i="12"/>
  <c r="AD713" i="12"/>
  <c r="L713" i="12"/>
  <c r="X378" i="12"/>
  <c r="Z378" i="12"/>
  <c r="H442" i="12"/>
  <c r="Z442" i="12"/>
  <c r="S442" i="12"/>
  <c r="AF442" i="12"/>
  <c r="N442" i="12"/>
  <c r="G442" i="12"/>
  <c r="W442" i="12"/>
  <c r="AH442" i="12"/>
  <c r="AH506" i="12"/>
  <c r="V506" i="12"/>
  <c r="AB698" i="12"/>
  <c r="AB240" i="12"/>
  <c r="Y134" i="16"/>
  <c r="Y48" i="16"/>
  <c r="AF698" i="12"/>
  <c r="AF240" i="12"/>
  <c r="AC134" i="16"/>
  <c r="AC48" i="16"/>
  <c r="Q698" i="12"/>
  <c r="Q240" i="12"/>
  <c r="N134" i="16"/>
  <c r="N48" i="16"/>
  <c r="AG698" i="12"/>
  <c r="AG240" i="12"/>
  <c r="AD134" i="16"/>
  <c r="AD48" i="16"/>
  <c r="N698" i="12"/>
  <c r="N240" i="12"/>
  <c r="K134" i="16"/>
  <c r="K48" i="16"/>
  <c r="V698" i="12"/>
  <c r="V240" i="12"/>
  <c r="S134" i="16"/>
  <c r="S48" i="16"/>
  <c r="AD698" i="12"/>
  <c r="AD240" i="12"/>
  <c r="AA134" i="16"/>
  <c r="AA48" i="16"/>
  <c r="F698" i="12"/>
  <c r="F240" i="12"/>
  <c r="C134" i="16"/>
  <c r="C48" i="16"/>
  <c r="I698" i="12"/>
  <c r="I240" i="12"/>
  <c r="F134" i="16"/>
  <c r="F48" i="16"/>
  <c r="Y698" i="12"/>
  <c r="Y240" i="12"/>
  <c r="V134" i="16"/>
  <c r="V48" i="16"/>
  <c r="J698" i="12"/>
  <c r="J240" i="12"/>
  <c r="G134" i="16"/>
  <c r="G48" i="16"/>
  <c r="L312" i="12"/>
  <c r="P312" i="12"/>
  <c r="V312" i="12"/>
  <c r="AD312" i="12"/>
  <c r="N312" i="12"/>
  <c r="AE312" i="12"/>
  <c r="AB312" i="12"/>
  <c r="I312" i="12"/>
  <c r="Y312" i="12"/>
  <c r="AG312" i="12"/>
  <c r="Z312" i="12"/>
  <c r="AC312" i="12"/>
  <c r="F312" i="12"/>
  <c r="Q707" i="12"/>
  <c r="T707" i="12"/>
  <c r="P429" i="12"/>
  <c r="AG429" i="12"/>
  <c r="Z429" i="12"/>
  <c r="O429" i="12"/>
  <c r="K517" i="12"/>
  <c r="AF517" i="12"/>
  <c r="W517" i="12"/>
  <c r="AC605" i="12"/>
  <c r="I605" i="12"/>
  <c r="Q685" i="12"/>
  <c r="W685" i="12"/>
  <c r="S268" i="12"/>
  <c r="W268" i="12"/>
  <c r="AF268" i="12"/>
  <c r="I268" i="12"/>
  <c r="V393" i="12"/>
  <c r="N649" i="12"/>
  <c r="AF521" i="12"/>
  <c r="I329" i="12"/>
  <c r="Q329" i="12"/>
  <c r="AE521" i="12"/>
  <c r="Q544" i="12"/>
  <c r="T504" i="12"/>
  <c r="F504" i="12"/>
  <c r="AA568" i="12"/>
  <c r="G568" i="12"/>
  <c r="AB568" i="12"/>
  <c r="W568" i="12"/>
  <c r="AH481" i="12"/>
  <c r="X481" i="12"/>
  <c r="Y338" i="12"/>
  <c r="O338" i="12"/>
  <c r="Q724" i="12"/>
  <c r="AH724" i="12"/>
  <c r="I591" i="12"/>
  <c r="AF591" i="12"/>
  <c r="AG400" i="12"/>
  <c r="K534" i="12"/>
  <c r="AA575" i="12"/>
  <c r="AD558" i="12"/>
  <c r="R315" i="12"/>
  <c r="AD750" i="12"/>
  <c r="G558" i="12"/>
  <c r="AD282" i="12"/>
  <c r="L259" i="12"/>
  <c r="L750" i="12"/>
  <c r="Q558" i="12"/>
  <c r="G282" i="12"/>
  <c r="AB519" i="12"/>
  <c r="N519" i="12"/>
  <c r="V314" i="12"/>
  <c r="AC314" i="12"/>
  <c r="I314" i="12"/>
  <c r="S574" i="12"/>
  <c r="AG718" i="12"/>
  <c r="N299" i="12"/>
  <c r="AD519" i="12"/>
  <c r="Y558" i="12"/>
  <c r="U282" i="12"/>
  <c r="O299" i="12"/>
  <c r="AE574" i="12"/>
  <c r="S398" i="12"/>
  <c r="U259" i="12"/>
  <c r="F574" i="12"/>
  <c r="AA398" i="12"/>
  <c r="AC259" i="12"/>
  <c r="X750" i="12"/>
  <c r="Z575" i="12"/>
  <c r="H558" i="12"/>
  <c r="L718" i="12"/>
  <c r="Q282" i="12"/>
  <c r="I300" i="12"/>
  <c r="G300" i="12"/>
  <c r="W534" i="12"/>
  <c r="AH750" i="12"/>
  <c r="I558" i="12"/>
  <c r="AH315" i="12"/>
  <c r="AB718" i="12"/>
  <c r="P558" i="12"/>
  <c r="AG282" i="12"/>
  <c r="AD259" i="12"/>
  <c r="M718" i="12"/>
  <c r="S550" i="12"/>
  <c r="P282" i="12"/>
  <c r="Z519" i="12"/>
  <c r="AA519" i="12"/>
  <c r="R314" i="12"/>
  <c r="K314" i="12"/>
  <c r="G314" i="12"/>
  <c r="U558" i="12"/>
  <c r="O282" i="12"/>
  <c r="AB259" i="12"/>
  <c r="AB750" i="12"/>
  <c r="V550" i="12"/>
  <c r="W282" i="12"/>
  <c r="W259" i="12"/>
  <c r="L574" i="12"/>
  <c r="Q750" i="12"/>
  <c r="AA558" i="12"/>
  <c r="L398" i="12"/>
  <c r="H259" i="12"/>
  <c r="AE575" i="12"/>
  <c r="O575" i="12"/>
  <c r="AG398" i="12"/>
  <c r="N282" i="12"/>
  <c r="U300" i="12"/>
  <c r="M534" i="12"/>
  <c r="Z534" i="12"/>
  <c r="V750" i="12"/>
  <c r="U550" i="12"/>
  <c r="AB299" i="12"/>
  <c r="O718" i="12"/>
  <c r="AC550" i="12"/>
  <c r="L282" i="12"/>
  <c r="AF259" i="12"/>
  <c r="R718" i="12"/>
  <c r="F550" i="12"/>
  <c r="K315" i="12"/>
  <c r="X519" i="12"/>
  <c r="Y519" i="12"/>
  <c r="N314" i="12"/>
  <c r="Y314" i="12"/>
  <c r="V575" i="12"/>
  <c r="X558" i="12"/>
  <c r="T282" i="12"/>
  <c r="O259" i="12"/>
  <c r="W750" i="12"/>
  <c r="G398" i="12"/>
  <c r="Z282" i="12"/>
  <c r="G575" i="12"/>
  <c r="F558" i="12"/>
  <c r="AC282" i="12"/>
  <c r="Y575" i="12"/>
  <c r="N558" i="12"/>
  <c r="F282" i="12"/>
  <c r="Y259" i="12"/>
  <c r="F575" i="12"/>
  <c r="AB575" i="12"/>
  <c r="Z550" i="12"/>
  <c r="M650" i="12"/>
  <c r="AB534" i="12"/>
  <c r="R534" i="12"/>
  <c r="AG534" i="12"/>
  <c r="T718" i="12"/>
  <c r="W550" i="12"/>
  <c r="AA299" i="12"/>
  <c r="Q718" i="12"/>
  <c r="AG550" i="12"/>
  <c r="P315" i="12"/>
  <c r="I259" i="12"/>
  <c r="G574" i="12"/>
  <c r="H550" i="12"/>
  <c r="AC315" i="12"/>
  <c r="AC519" i="12"/>
  <c r="L519" i="12"/>
  <c r="S314" i="12"/>
  <c r="W314" i="12"/>
  <c r="O750" i="12"/>
  <c r="AA550" i="12"/>
  <c r="AF315" i="12"/>
  <c r="Y718" i="12"/>
  <c r="W574" i="12"/>
  <c r="I398" i="12"/>
  <c r="X282" i="12"/>
  <c r="AE519" i="12"/>
  <c r="J550" i="12"/>
  <c r="AE282" i="12"/>
  <c r="T519" i="12"/>
  <c r="AG558" i="12"/>
  <c r="K282" i="12"/>
  <c r="AG750" i="12"/>
  <c r="Q575" i="12"/>
  <c r="H575" i="12"/>
  <c r="N259" i="12"/>
  <c r="AE534" i="12"/>
  <c r="W592" i="12"/>
  <c r="L534" i="12"/>
  <c r="AD534" i="12"/>
  <c r="J718" i="12"/>
  <c r="AB398" i="12"/>
  <c r="V259" i="12"/>
  <c r="AB574" i="12"/>
  <c r="R398" i="12"/>
  <c r="N315" i="12"/>
  <c r="K574" i="12"/>
  <c r="F398" i="12"/>
  <c r="H299" i="12"/>
  <c r="V519" i="12"/>
  <c r="O519" i="12"/>
  <c r="H314" i="12"/>
  <c r="Q314" i="12"/>
  <c r="Z718" i="12"/>
  <c r="I550" i="12"/>
  <c r="AD315" i="12"/>
  <c r="S718" i="12"/>
  <c r="K558" i="12"/>
  <c r="V398" i="12"/>
  <c r="X299" i="12"/>
  <c r="M750" i="12"/>
  <c r="AD550" i="12"/>
  <c r="L315" i="12"/>
  <c r="AA718" i="12"/>
  <c r="AB550" i="12"/>
  <c r="T315" i="12"/>
  <c r="AF750" i="12"/>
  <c r="I575" i="12"/>
  <c r="Q299" i="12"/>
  <c r="L558" i="12"/>
  <c r="V534" i="12"/>
  <c r="Z574" i="12"/>
  <c r="L575" i="12"/>
  <c r="R558" i="12"/>
  <c r="AC398" i="12"/>
  <c r="S299" i="12"/>
  <c r="N575" i="12"/>
  <c r="AC574" i="12"/>
  <c r="J299" i="12"/>
  <c r="Z314" i="12"/>
  <c r="F314" i="12"/>
  <c r="M314" i="12"/>
  <c r="O574" i="12"/>
  <c r="V315" i="12"/>
  <c r="AF575" i="12"/>
  <c r="AC558" i="12"/>
  <c r="Z299" i="12"/>
  <c r="N718" i="12"/>
  <c r="Q550" i="12"/>
  <c r="AF299" i="12"/>
  <c r="V718" i="12"/>
  <c r="X550" i="12"/>
  <c r="AG315" i="12"/>
  <c r="AC750" i="12"/>
  <c r="U575" i="12"/>
  <c r="M106" i="12"/>
  <c r="M135" i="12"/>
  <c r="AC632" i="12"/>
  <c r="P632" i="12"/>
  <c r="V440" i="12"/>
  <c r="S504" i="12"/>
  <c r="S537" i="12"/>
  <c r="R737" i="12"/>
  <c r="AB624" i="12"/>
  <c r="AG368" i="12"/>
  <c r="AE688" i="12"/>
  <c r="H496" i="12"/>
  <c r="AA560" i="12"/>
  <c r="R368" i="12"/>
  <c r="AG688" i="12"/>
  <c r="L496" i="12"/>
  <c r="Q624" i="12"/>
  <c r="AF496" i="12"/>
  <c r="AA624" i="12"/>
  <c r="M432" i="12"/>
  <c r="AF752" i="12"/>
  <c r="W560" i="12"/>
  <c r="R738" i="12"/>
  <c r="J546" i="12"/>
  <c r="G399" i="12"/>
  <c r="Q278" i="12"/>
  <c r="X653" i="12"/>
  <c r="T301" i="12"/>
  <c r="AF373" i="12"/>
  <c r="R615" i="12"/>
  <c r="Q440" i="12"/>
  <c r="R440" i="12"/>
  <c r="O504" i="12"/>
  <c r="K568" i="12"/>
  <c r="Z609" i="12"/>
  <c r="K560" i="12"/>
  <c r="Z624" i="12"/>
  <c r="F368" i="12"/>
  <c r="AA688" i="12"/>
  <c r="AA496" i="12"/>
  <c r="V688" i="12"/>
  <c r="H432" i="12"/>
  <c r="F624" i="12"/>
  <c r="R432" i="12"/>
  <c r="R560" i="12"/>
  <c r="K368" i="12"/>
  <c r="U752" i="12"/>
  <c r="Y496" i="12"/>
  <c r="L650" i="12"/>
  <c r="AG415" i="12"/>
  <c r="U598" i="12"/>
  <c r="H328" i="12"/>
  <c r="X338" i="12"/>
  <c r="V405" i="12"/>
  <c r="H257" i="12"/>
  <c r="X706" i="12"/>
  <c r="AG706" i="12"/>
  <c r="AC322" i="12"/>
  <c r="M322" i="12"/>
  <c r="T322" i="12"/>
  <c r="H721" i="12"/>
  <c r="AB701" i="12"/>
  <c r="Y701" i="12"/>
  <c r="AF613" i="12"/>
  <c r="AG613" i="12"/>
  <c r="Z525" i="12"/>
  <c r="N706" i="12"/>
  <c r="J578" i="12"/>
  <c r="Q578" i="12"/>
  <c r="AE514" i="12"/>
  <c r="R450" i="12"/>
  <c r="Y450" i="12"/>
  <c r="T386" i="12"/>
  <c r="S386" i="12"/>
  <c r="J322" i="12"/>
  <c r="H401" i="12"/>
  <c r="P401" i="12"/>
  <c r="N744" i="12"/>
  <c r="H343" i="12"/>
  <c r="F582" i="12"/>
  <c r="AG350" i="12"/>
  <c r="T326" i="12"/>
  <c r="Q265" i="12"/>
  <c r="I721" i="12"/>
  <c r="U721" i="12"/>
  <c r="S657" i="12"/>
  <c r="U657" i="12"/>
  <c r="R593" i="12"/>
  <c r="Y593" i="12"/>
  <c r="AD529" i="12"/>
  <c r="AE529" i="12"/>
  <c r="AD465" i="12"/>
  <c r="L465" i="12"/>
  <c r="G401" i="12"/>
  <c r="AH401" i="12"/>
  <c r="X337" i="12"/>
  <c r="F337" i="12"/>
  <c r="AD607" i="12"/>
  <c r="AD351" i="12"/>
  <c r="F526" i="12"/>
  <c r="AA265" i="12"/>
  <c r="T551" i="12"/>
  <c r="X582" i="12"/>
  <c r="M326" i="12"/>
  <c r="P607" i="12"/>
  <c r="Q343" i="12"/>
  <c r="M686" i="12"/>
  <c r="X526" i="12"/>
  <c r="AA283" i="12"/>
  <c r="U607" i="12"/>
  <c r="G351" i="12"/>
  <c r="U686" i="12"/>
  <c r="AF526" i="12"/>
  <c r="X607" i="12"/>
  <c r="AG343" i="12"/>
  <c r="AC686" i="12"/>
  <c r="AG526" i="12"/>
  <c r="Q326" i="12"/>
  <c r="F322" i="12"/>
  <c r="AH706" i="12"/>
  <c r="AB706" i="12"/>
  <c r="AE706" i="12"/>
  <c r="AA322" i="12"/>
  <c r="K322" i="12"/>
  <c r="Z721" i="12"/>
  <c r="P701" i="12"/>
  <c r="V701" i="12"/>
  <c r="AB613" i="12"/>
  <c r="V613" i="12"/>
  <c r="S445" i="12"/>
  <c r="M706" i="12"/>
  <c r="AB642" i="12"/>
  <c r="AF578" i="12"/>
  <c r="AE578" i="12"/>
  <c r="W514" i="12"/>
  <c r="P450" i="12"/>
  <c r="W450" i="12"/>
  <c r="H386" i="12"/>
  <c r="Q386" i="12"/>
  <c r="X322" i="12"/>
  <c r="J593" i="12"/>
  <c r="V337" i="12"/>
  <c r="AC337" i="12"/>
  <c r="P386" i="12"/>
  <c r="N651" i="12"/>
  <c r="L651" i="12"/>
  <c r="U544" i="12"/>
  <c r="P736" i="12"/>
  <c r="Z322" i="12"/>
  <c r="R706" i="12"/>
  <c r="V706" i="12"/>
  <c r="Y322" i="12"/>
  <c r="I322" i="12"/>
  <c r="AF657" i="12"/>
  <c r="T701" i="12"/>
  <c r="S701" i="12"/>
  <c r="R613" i="12"/>
  <c r="Y613" i="12"/>
  <c r="Q445" i="12"/>
  <c r="AC706" i="12"/>
  <c r="AE642" i="12"/>
  <c r="V578" i="12"/>
  <c r="AC578" i="12"/>
  <c r="K450" i="12"/>
  <c r="N450" i="12"/>
  <c r="U450" i="12"/>
  <c r="L386" i="12"/>
  <c r="O386" i="12"/>
  <c r="P322" i="12"/>
  <c r="O401" i="12"/>
  <c r="AH593" i="12"/>
  <c r="T593" i="12"/>
  <c r="Z744" i="12"/>
  <c r="J701" i="12"/>
  <c r="Q701" i="12"/>
  <c r="AD613" i="12"/>
  <c r="W613" i="12"/>
  <c r="O445" i="12"/>
  <c r="AD706" i="12"/>
  <c r="I578" i="12"/>
  <c r="L578" i="12"/>
  <c r="P578" i="12"/>
  <c r="I450" i="12"/>
  <c r="J450" i="12"/>
  <c r="Q450" i="12"/>
  <c r="AG386" i="12"/>
  <c r="M386" i="12"/>
  <c r="F721" i="12"/>
  <c r="J401" i="12"/>
  <c r="R401" i="12"/>
  <c r="M593" i="12"/>
  <c r="G593" i="12"/>
  <c r="Y445" i="12"/>
  <c r="AC256" i="12"/>
  <c r="AA672" i="12"/>
  <c r="AD401" i="12"/>
  <c r="F401" i="12"/>
  <c r="P337" i="12"/>
  <c r="W337" i="12"/>
  <c r="L322" i="12"/>
  <c r="L222" i="12"/>
  <c r="I106" i="16"/>
  <c r="I20" i="16"/>
  <c r="T706" i="12"/>
  <c r="Y706" i="12"/>
  <c r="U322" i="12"/>
  <c r="AB322" i="12"/>
  <c r="T721" i="12"/>
  <c r="S706" i="12"/>
  <c r="U701" i="12"/>
  <c r="H701" i="12"/>
  <c r="AC701" i="12"/>
  <c r="J613" i="12"/>
  <c r="U613" i="12"/>
  <c r="M445" i="12"/>
  <c r="I706" i="12"/>
  <c r="O578" i="12"/>
  <c r="Y578" i="12"/>
  <c r="U578" i="12"/>
  <c r="G450" i="12"/>
  <c r="H450" i="12"/>
  <c r="M450" i="12"/>
  <c r="AE386" i="12"/>
  <c r="K386" i="12"/>
  <c r="AH337" i="12"/>
  <c r="G337" i="12"/>
  <c r="K401" i="12"/>
  <c r="N593" i="12"/>
  <c r="W357" i="12"/>
  <c r="S256" i="12"/>
  <c r="S106" i="12"/>
  <c r="S120" i="12"/>
  <c r="K106" i="12"/>
  <c r="K135" i="12"/>
  <c r="N386" i="12"/>
  <c r="AH701" i="12"/>
  <c r="AD701" i="12"/>
  <c r="I701" i="12"/>
  <c r="H613" i="12"/>
  <c r="S613" i="12"/>
  <c r="X357" i="12"/>
  <c r="AF706" i="12"/>
  <c r="M578" i="12"/>
  <c r="AA578" i="12"/>
  <c r="AH578" i="12"/>
  <c r="AB450" i="12"/>
  <c r="AG450" i="12"/>
  <c r="Z386" i="12"/>
  <c r="AC386" i="12"/>
  <c r="G386" i="12"/>
  <c r="K337" i="12"/>
  <c r="AC401" i="12"/>
  <c r="L401" i="12"/>
  <c r="V488" i="12"/>
  <c r="L744" i="12"/>
  <c r="X459" i="12"/>
  <c r="AG322" i="12"/>
  <c r="Q322" i="12"/>
  <c r="AF322" i="12"/>
  <c r="AB721" i="12"/>
  <c r="AF701" i="12"/>
  <c r="L701" i="12"/>
  <c r="M613" i="12"/>
  <c r="AC613" i="12"/>
  <c r="Q613" i="12"/>
  <c r="U706" i="12"/>
  <c r="Z578" i="12"/>
  <c r="F578" i="12"/>
  <c r="AG514" i="12"/>
  <c r="Z450" i="12"/>
  <c r="AC450" i="12"/>
  <c r="X386" i="12"/>
  <c r="AA386" i="12"/>
  <c r="AF386" i="12"/>
  <c r="T657" i="12"/>
  <c r="T337" i="12"/>
  <c r="H593" i="12"/>
  <c r="AF593" i="12"/>
  <c r="V616" i="12"/>
  <c r="O337" i="12"/>
  <c r="T401" i="12"/>
  <c r="AB401" i="12"/>
  <c r="G701" i="12"/>
  <c r="AH552" i="12"/>
  <c r="N552" i="12"/>
  <c r="AC680" i="12"/>
  <c r="S680" i="12"/>
  <c r="I256" i="12"/>
  <c r="K458" i="12"/>
  <c r="H523" i="12"/>
  <c r="R701" i="12"/>
  <c r="AG701" i="12"/>
  <c r="K701" i="12"/>
  <c r="P613" i="12"/>
  <c r="AE613" i="12"/>
  <c r="O613" i="12"/>
  <c r="Z357" i="12"/>
  <c r="K706" i="12"/>
  <c r="G706" i="12"/>
  <c r="AG578" i="12"/>
  <c r="N578" i="12"/>
  <c r="K578" i="12"/>
  <c r="AF514" i="12"/>
  <c r="X450" i="12"/>
  <c r="F450" i="12"/>
  <c r="S450" i="12"/>
  <c r="J386" i="12"/>
  <c r="Y386" i="12"/>
  <c r="I386" i="12"/>
  <c r="AA657" i="12"/>
  <c r="AC688" i="12"/>
  <c r="AC496" i="12"/>
  <c r="AH657" i="12"/>
  <c r="Y752" i="12"/>
  <c r="M624" i="12"/>
  <c r="W432" i="12"/>
  <c r="AG752" i="12"/>
  <c r="U624" i="12"/>
  <c r="AE432" i="12"/>
  <c r="S337" i="12"/>
  <c r="I624" i="12"/>
  <c r="V496" i="12"/>
  <c r="Z368" i="12"/>
  <c r="Q465" i="12"/>
  <c r="AB752" i="12"/>
  <c r="J560" i="12"/>
  <c r="P432" i="12"/>
  <c r="AE752" i="12"/>
  <c r="AF337" i="12"/>
  <c r="Y624" i="12"/>
  <c r="G496" i="12"/>
  <c r="I337" i="12"/>
  <c r="L624" i="12"/>
  <c r="AD432" i="12"/>
  <c r="F525" i="12"/>
  <c r="AB578" i="12"/>
  <c r="F552" i="12"/>
  <c r="T488" i="12"/>
  <c r="AH680" i="12"/>
  <c r="P616" i="12"/>
  <c r="Z616" i="12"/>
  <c r="Y641" i="12"/>
  <c r="AH256" i="12"/>
  <c r="U458" i="12"/>
  <c r="Z536" i="12"/>
  <c r="U546" i="12"/>
  <c r="Y256" i="12"/>
  <c r="W715" i="12"/>
  <c r="Z715" i="12"/>
  <c r="F427" i="12"/>
  <c r="H578" i="12"/>
  <c r="R680" i="12"/>
  <c r="AE680" i="12"/>
  <c r="L552" i="12"/>
  <c r="H552" i="12"/>
  <c r="T256" i="12"/>
  <c r="AF552" i="12"/>
  <c r="U445" i="12"/>
  <c r="AB386" i="12"/>
  <c r="AE701" i="12"/>
  <c r="AA701" i="12"/>
  <c r="T613" i="12"/>
  <c r="AA613" i="12"/>
  <c r="M525" i="12"/>
  <c r="V357" i="12"/>
  <c r="T578" i="12"/>
  <c r="X578" i="12"/>
  <c r="W578" i="12"/>
  <c r="L450" i="12"/>
  <c r="AE450" i="12"/>
  <c r="O450" i="12"/>
  <c r="F386" i="12"/>
  <c r="U386" i="12"/>
  <c r="AH386" i="12"/>
  <c r="AB465" i="12"/>
  <c r="R624" i="12"/>
  <c r="O465" i="12"/>
  <c r="Q688" i="12"/>
  <c r="Q560" i="12"/>
  <c r="AA432" i="12"/>
  <c r="P465" i="12"/>
  <c r="Y688" i="12"/>
  <c r="Y560" i="12"/>
  <c r="L432" i="12"/>
  <c r="AB657" i="12"/>
  <c r="AC624" i="12"/>
  <c r="F432" i="12"/>
  <c r="H337" i="12"/>
  <c r="T688" i="12"/>
  <c r="O560" i="12"/>
  <c r="AB432" i="12"/>
  <c r="G657" i="12"/>
  <c r="G624" i="12"/>
  <c r="X432" i="12"/>
  <c r="H657" i="12"/>
  <c r="K357" i="12"/>
  <c r="AD450" i="12"/>
  <c r="W680" i="12"/>
  <c r="J616" i="12"/>
  <c r="Z488" i="12"/>
  <c r="T552" i="12"/>
  <c r="H256" i="12"/>
  <c r="I593" i="12"/>
  <c r="N738" i="12"/>
  <c r="V546" i="12"/>
  <c r="J689" i="12"/>
  <c r="F342" i="12"/>
  <c r="Y715" i="12"/>
  <c r="J518" i="12"/>
  <c r="O518" i="12"/>
  <c r="S518" i="12"/>
  <c r="AA743" i="12"/>
  <c r="H683" i="12"/>
  <c r="O616" i="12"/>
  <c r="O552" i="12"/>
  <c r="AG488" i="12"/>
  <c r="W488" i="12"/>
  <c r="AE256" i="12"/>
  <c r="N715" i="12"/>
  <c r="F357" i="12"/>
  <c r="W401" i="12"/>
  <c r="AE401" i="12"/>
  <c r="I465" i="12"/>
  <c r="AD657" i="12"/>
  <c r="AD593" i="12"/>
  <c r="M465" i="12"/>
  <c r="G552" i="12"/>
  <c r="AB488" i="12"/>
  <c r="AE714" i="12"/>
  <c r="G382" i="12"/>
  <c r="AF577" i="12"/>
  <c r="N491" i="12"/>
  <c r="AA555" i="12"/>
  <c r="F619" i="12"/>
  <c r="AG491" i="12"/>
  <c r="N653" i="12"/>
  <c r="T740" i="12"/>
  <c r="W496" i="12"/>
  <c r="O496" i="12"/>
  <c r="Q496" i="12"/>
  <c r="AD586" i="12"/>
  <c r="T586" i="12"/>
  <c r="L735" i="12"/>
  <c r="I479" i="12"/>
  <c r="V655" i="12"/>
  <c r="AG655" i="12"/>
  <c r="G655" i="12"/>
  <c r="H623" i="12"/>
  <c r="L623" i="12"/>
  <c r="AB679" i="12"/>
  <c r="AA679" i="12"/>
  <c r="O423" i="12"/>
  <c r="N423" i="12"/>
  <c r="S454" i="12"/>
  <c r="N735" i="12"/>
  <c r="Q735" i="12"/>
  <c r="R479" i="12"/>
  <c r="AD479" i="12"/>
  <c r="J478" i="12"/>
  <c r="AF418" i="12"/>
  <c r="T418" i="12"/>
  <c r="W738" i="12"/>
  <c r="S546" i="12"/>
  <c r="M546" i="12"/>
  <c r="F546" i="12"/>
  <c r="AA418" i="12"/>
  <c r="AB418" i="12"/>
  <c r="F313" i="12"/>
  <c r="I313" i="12"/>
  <c r="J313" i="12"/>
  <c r="K689" i="12"/>
  <c r="Z497" i="12"/>
  <c r="N369" i="12"/>
  <c r="S328" i="12"/>
  <c r="Q427" i="12"/>
  <c r="J747" i="12"/>
  <c r="R747" i="12"/>
  <c r="H619" i="12"/>
  <c r="AD491" i="12"/>
  <c r="F740" i="12"/>
  <c r="AH423" i="12"/>
  <c r="T655" i="12"/>
  <c r="AH623" i="12"/>
  <c r="F623" i="12"/>
  <c r="R679" i="12"/>
  <c r="I423" i="12"/>
  <c r="J735" i="12"/>
  <c r="P479" i="12"/>
  <c r="O546" i="12"/>
  <c r="R418" i="12"/>
  <c r="I369" i="12"/>
  <c r="S313" i="12"/>
  <c r="P689" i="12"/>
  <c r="R497" i="12"/>
  <c r="F369" i="12"/>
  <c r="AH328" i="12"/>
  <c r="O747" i="12"/>
  <c r="I334" i="12"/>
  <c r="R392" i="12"/>
  <c r="AF392" i="12"/>
  <c r="AB392" i="12"/>
  <c r="X456" i="12"/>
  <c r="W456" i="12"/>
  <c r="R520" i="12"/>
  <c r="M520" i="12"/>
  <c r="AC520" i="12"/>
  <c r="AE584" i="12"/>
  <c r="K584" i="12"/>
  <c r="AH648" i="12"/>
  <c r="AE648" i="12"/>
  <c r="AF712" i="12"/>
  <c r="H712" i="12"/>
  <c r="R433" i="12"/>
  <c r="AB433" i="12"/>
  <c r="R753" i="12"/>
  <c r="P753" i="12"/>
  <c r="Q354" i="12"/>
  <c r="P354" i="12"/>
  <c r="I354" i="12"/>
  <c r="V418" i="12"/>
  <c r="Q418" i="12"/>
  <c r="AG418" i="12"/>
  <c r="I418" i="12"/>
  <c r="Y418" i="12"/>
  <c r="N418" i="12"/>
  <c r="R482" i="12"/>
  <c r="K482" i="12"/>
  <c r="AE546" i="12"/>
  <c r="H546" i="12"/>
  <c r="X546" i="12"/>
  <c r="I546" i="12"/>
  <c r="AA546" i="12"/>
  <c r="P546" i="12"/>
  <c r="AF546" i="12"/>
  <c r="Q546" i="12"/>
  <c r="AG546" i="12"/>
  <c r="AD610" i="12"/>
  <c r="AC610" i="12"/>
  <c r="Z610" i="12"/>
  <c r="Y610" i="12"/>
  <c r="AG674" i="12"/>
  <c r="AD674" i="12"/>
  <c r="M674" i="12"/>
  <c r="K674" i="12"/>
  <c r="P738" i="12"/>
  <c r="AH738" i="12"/>
  <c r="Y738" i="12"/>
  <c r="O738" i="12"/>
  <c r="AG738" i="12"/>
  <c r="AB738" i="12"/>
  <c r="W272" i="12"/>
  <c r="AD272" i="12"/>
  <c r="J272" i="12"/>
  <c r="K272" i="12"/>
  <c r="H272" i="12"/>
  <c r="I272" i="12"/>
  <c r="AG272" i="12"/>
  <c r="AA272" i="12"/>
  <c r="Q272" i="12"/>
  <c r="AD274" i="12"/>
  <c r="N274" i="12"/>
  <c r="U274" i="12"/>
  <c r="AG274" i="12"/>
  <c r="G274" i="12"/>
  <c r="Y274" i="12"/>
  <c r="H274" i="12"/>
  <c r="F274" i="12"/>
  <c r="AE274" i="12"/>
  <c r="Q274" i="12"/>
  <c r="AD363" i="12"/>
  <c r="J363" i="12"/>
  <c r="W363" i="12"/>
  <c r="O363" i="12"/>
  <c r="K363" i="12"/>
  <c r="I363" i="12"/>
  <c r="Z363" i="12"/>
  <c r="G363" i="12"/>
  <c r="AH363" i="12"/>
  <c r="AE427" i="12"/>
  <c r="AA427" i="12"/>
  <c r="K427" i="12"/>
  <c r="AB427" i="12"/>
  <c r="V427" i="12"/>
  <c r="Y427" i="12"/>
  <c r="R427" i="12"/>
  <c r="T427" i="12"/>
  <c r="S427" i="12"/>
  <c r="M427" i="12"/>
  <c r="AG427" i="12"/>
  <c r="G427" i="12"/>
  <c r="X427" i="12"/>
  <c r="AB491" i="12"/>
  <c r="J491" i="12"/>
  <c r="AH491" i="12"/>
  <c r="Y491" i="12"/>
  <c r="O491" i="12"/>
  <c r="AA491" i="12"/>
  <c r="Z491" i="12"/>
  <c r="G491" i="12"/>
  <c r="X491" i="12"/>
  <c r="AB555" i="12"/>
  <c r="U555" i="12"/>
  <c r="L555" i="12"/>
  <c r="S555" i="12"/>
  <c r="G555" i="12"/>
  <c r="R555" i="12"/>
  <c r="Y555" i="12"/>
  <c r="I555" i="12"/>
  <c r="Z555" i="12"/>
  <c r="AE555" i="12"/>
  <c r="W555" i="12"/>
  <c r="X555" i="12"/>
  <c r="P555" i="12"/>
  <c r="N619" i="12"/>
  <c r="AC619" i="12"/>
  <c r="AE619" i="12"/>
  <c r="W619" i="12"/>
  <c r="R619" i="12"/>
  <c r="I619" i="12"/>
  <c r="U619" i="12"/>
  <c r="X619" i="12"/>
  <c r="T619" i="12"/>
  <c r="O619" i="12"/>
  <c r="AG619" i="12"/>
  <c r="AD619" i="12"/>
  <c r="S683" i="12"/>
  <c r="P683" i="12"/>
  <c r="AD683" i="12"/>
  <c r="I683" i="12"/>
  <c r="AF683" i="12"/>
  <c r="M683" i="12"/>
  <c r="F683" i="12"/>
  <c r="AH683" i="12"/>
  <c r="K683" i="12"/>
  <c r="U683" i="12"/>
  <c r="Z747" i="12"/>
  <c r="W747" i="12"/>
  <c r="AE747" i="12"/>
  <c r="H747" i="12"/>
  <c r="AC747" i="12"/>
  <c r="U747" i="12"/>
  <c r="Q747" i="12"/>
  <c r="Y747" i="12"/>
  <c r="AB747" i="12"/>
  <c r="N747" i="12"/>
  <c r="AB548" i="12"/>
  <c r="R548" i="12"/>
  <c r="AE740" i="12"/>
  <c r="AB740" i="12"/>
  <c r="S740" i="12"/>
  <c r="O740" i="12"/>
  <c r="R740" i="12"/>
  <c r="G313" i="12"/>
  <c r="W313" i="12"/>
  <c r="X313" i="12"/>
  <c r="AD313" i="12"/>
  <c r="O313" i="12"/>
  <c r="AE313" i="12"/>
  <c r="V313" i="12"/>
  <c r="U485" i="12"/>
  <c r="R485" i="12"/>
  <c r="AA485" i="12"/>
  <c r="H485" i="12"/>
  <c r="AC573" i="12"/>
  <c r="Y573" i="12"/>
  <c r="S573" i="12"/>
  <c r="H573" i="12"/>
  <c r="K573" i="12"/>
  <c r="G573" i="12"/>
  <c r="M573" i="12"/>
  <c r="T653" i="12"/>
  <c r="AE653" i="12"/>
  <c r="AH653" i="12"/>
  <c r="AG741" i="12"/>
  <c r="H741" i="12"/>
  <c r="M741" i="12"/>
  <c r="AC741" i="12"/>
  <c r="AA438" i="12"/>
  <c r="I438" i="12"/>
  <c r="M438" i="12"/>
  <c r="F438" i="12"/>
  <c r="N438" i="12"/>
  <c r="AB438" i="12"/>
  <c r="U438" i="12"/>
  <c r="H438" i="12"/>
  <c r="Z694" i="12"/>
  <c r="O694" i="12"/>
  <c r="J694" i="12"/>
  <c r="F694" i="12"/>
  <c r="AB694" i="12"/>
  <c r="I694" i="12"/>
  <c r="R694" i="12"/>
  <c r="I478" i="12"/>
  <c r="F478" i="12"/>
  <c r="N734" i="12"/>
  <c r="Q734" i="12"/>
  <c r="AB734" i="12"/>
  <c r="T734" i="12"/>
  <c r="N479" i="12"/>
  <c r="S479" i="12"/>
  <c r="T479" i="12"/>
  <c r="AF479" i="12"/>
  <c r="AA479" i="12"/>
  <c r="AB479" i="12"/>
  <c r="G735" i="12"/>
  <c r="AA735" i="12"/>
  <c r="W735" i="12"/>
  <c r="S735" i="12"/>
  <c r="AF735" i="12"/>
  <c r="M735" i="12"/>
  <c r="AG735" i="12"/>
  <c r="V735" i="12"/>
  <c r="W454" i="12"/>
  <c r="F454" i="12"/>
  <c r="Y454" i="12"/>
  <c r="V454" i="12"/>
  <c r="L710" i="12"/>
  <c r="Z710" i="12"/>
  <c r="R710" i="12"/>
  <c r="K423" i="12"/>
  <c r="Z423" i="12"/>
  <c r="M423" i="12"/>
  <c r="R423" i="12"/>
  <c r="J423" i="12"/>
  <c r="W423" i="12"/>
  <c r="V423" i="12"/>
  <c r="S679" i="12"/>
  <c r="H679" i="12"/>
  <c r="X679" i="12"/>
  <c r="AE679" i="12"/>
  <c r="P679" i="12"/>
  <c r="AF679" i="12"/>
  <c r="K623" i="12"/>
  <c r="Q623" i="12"/>
  <c r="AG623" i="12"/>
  <c r="V623" i="12"/>
  <c r="Y623" i="12"/>
  <c r="J623" i="12"/>
  <c r="AF623" i="12"/>
  <c r="K655" i="12"/>
  <c r="AE655" i="12"/>
  <c r="P655" i="12"/>
  <c r="S655" i="12"/>
  <c r="H655" i="12"/>
  <c r="X655" i="12"/>
  <c r="R366" i="12"/>
  <c r="Z366" i="12"/>
  <c r="AB366" i="12"/>
  <c r="AE366" i="12"/>
  <c r="N655" i="12"/>
  <c r="W655" i="12"/>
  <c r="Z623" i="12"/>
  <c r="AE623" i="12"/>
  <c r="AH679" i="12"/>
  <c r="U679" i="12"/>
  <c r="Q679" i="12"/>
  <c r="AB423" i="12"/>
  <c r="F423" i="12"/>
  <c r="AD735" i="12"/>
  <c r="F735" i="12"/>
  <c r="U479" i="12"/>
  <c r="J479" i="12"/>
  <c r="G734" i="12"/>
  <c r="Z418" i="12"/>
  <c r="H738" i="12"/>
  <c r="K738" i="12"/>
  <c r="K546" i="12"/>
  <c r="L546" i="12"/>
  <c r="J418" i="12"/>
  <c r="S418" i="12"/>
  <c r="AF313" i="12"/>
  <c r="AC313" i="12"/>
  <c r="H313" i="12"/>
  <c r="K625" i="12"/>
  <c r="T433" i="12"/>
  <c r="S369" i="12"/>
  <c r="Z740" i="12"/>
  <c r="L648" i="12"/>
  <c r="I747" i="12"/>
  <c r="S747" i="12"/>
  <c r="AF363" i="12"/>
  <c r="AD555" i="12"/>
  <c r="H427" i="12"/>
  <c r="N683" i="12"/>
  <c r="Z272" i="12"/>
  <c r="V619" i="12"/>
  <c r="K653" i="12"/>
  <c r="W366" i="12"/>
  <c r="L274" i="12"/>
  <c r="P694" i="12"/>
  <c r="AH694" i="12"/>
  <c r="T438" i="12"/>
  <c r="AH438" i="12"/>
  <c r="M366" i="12"/>
  <c r="M655" i="12"/>
  <c r="Q655" i="12"/>
  <c r="X623" i="12"/>
  <c r="AC623" i="12"/>
  <c r="AD679" i="12"/>
  <c r="J679" i="12"/>
  <c r="O679" i="12"/>
  <c r="AF423" i="12"/>
  <c r="S423" i="12"/>
  <c r="Z735" i="12"/>
  <c r="AE735" i="12"/>
  <c r="AH479" i="12"/>
  <c r="H479" i="12"/>
  <c r="R734" i="12"/>
  <c r="AB546" i="12"/>
  <c r="F738" i="12"/>
  <c r="I738" i="12"/>
  <c r="G546" i="12"/>
  <c r="R546" i="12"/>
  <c r="H418" i="12"/>
  <c r="O418" i="12"/>
  <c r="Y313" i="12"/>
  <c r="K313" i="12"/>
  <c r="AB313" i="12"/>
  <c r="X625" i="12"/>
  <c r="L433" i="12"/>
  <c r="I267" i="12"/>
  <c r="Y584" i="12"/>
  <c r="N392" i="12"/>
  <c r="Z712" i="12"/>
  <c r="T747" i="12"/>
  <c r="L491" i="12"/>
  <c r="S363" i="12"/>
  <c r="AF272" i="12"/>
  <c r="O485" i="12"/>
  <c r="P573" i="12"/>
  <c r="N694" i="12"/>
  <c r="M694" i="12"/>
  <c r="J438" i="12"/>
  <c r="AF438" i="12"/>
  <c r="X366" i="12"/>
  <c r="J655" i="12"/>
  <c r="O655" i="12"/>
  <c r="R623" i="12"/>
  <c r="S623" i="12"/>
  <c r="AC679" i="12"/>
  <c r="F679" i="12"/>
  <c r="Y423" i="12"/>
  <c r="AD423" i="12"/>
  <c r="AE710" i="12"/>
  <c r="X735" i="12"/>
  <c r="AC735" i="12"/>
  <c r="M479" i="12"/>
  <c r="F479" i="12"/>
  <c r="P734" i="12"/>
  <c r="AH418" i="12"/>
  <c r="AE738" i="12"/>
  <c r="G738" i="12"/>
  <c r="T546" i="12"/>
  <c r="N546" i="12"/>
  <c r="F418" i="12"/>
  <c r="M418" i="12"/>
  <c r="N313" i="12"/>
  <c r="P313" i="12"/>
  <c r="R313" i="12"/>
  <c r="AH753" i="12"/>
  <c r="AD561" i="12"/>
  <c r="J433" i="12"/>
  <c r="Q267" i="12"/>
  <c r="AA584" i="12"/>
  <c r="AC392" i="12"/>
  <c r="AB712" i="12"/>
  <c r="T272" i="12"/>
  <c r="AB619" i="12"/>
  <c r="P274" i="12"/>
  <c r="X274" i="12"/>
  <c r="N427" i="12"/>
  <c r="U363" i="12"/>
  <c r="AH747" i="12"/>
  <c r="F555" i="12"/>
  <c r="W741" i="12"/>
  <c r="L741" i="12"/>
  <c r="AA694" i="12"/>
  <c r="AG694" i="12"/>
  <c r="V438" i="12"/>
  <c r="G438" i="12"/>
  <c r="K479" i="12"/>
  <c r="U655" i="12"/>
  <c r="F655" i="12"/>
  <c r="AC655" i="12"/>
  <c r="P623" i="12"/>
  <c r="W623" i="12"/>
  <c r="Z679" i="12"/>
  <c r="T679" i="12"/>
  <c r="U423" i="12"/>
  <c r="T423" i="12"/>
  <c r="AC710" i="12"/>
  <c r="R735" i="12"/>
  <c r="Y735" i="12"/>
  <c r="Z479" i="12"/>
  <c r="Y479" i="12"/>
  <c r="I734" i="12"/>
  <c r="L418" i="12"/>
  <c r="AC738" i="12"/>
  <c r="AF738" i="12"/>
  <c r="AH546" i="12"/>
  <c r="AC546" i="12"/>
  <c r="AE418" i="12"/>
  <c r="K418" i="12"/>
  <c r="L313" i="12"/>
  <c r="U313" i="12"/>
  <c r="AG313" i="12"/>
  <c r="O753" i="12"/>
  <c r="V561" i="12"/>
  <c r="AF433" i="12"/>
  <c r="S584" i="12"/>
  <c r="AF456" i="12"/>
  <c r="AA520" i="12"/>
  <c r="O555" i="12"/>
  <c r="AC683" i="12"/>
  <c r="AF274" i="12"/>
  <c r="N363" i="12"/>
  <c r="J619" i="12"/>
  <c r="U491" i="12"/>
  <c r="T741" i="12"/>
  <c r="AB573" i="12"/>
  <c r="J106" i="12"/>
  <c r="J180" i="12"/>
  <c r="S616" i="12"/>
  <c r="M680" i="12"/>
  <c r="Y488" i="12"/>
  <c r="Y424" i="12"/>
  <c r="Z256" i="12"/>
  <c r="M720" i="12"/>
  <c r="AG715" i="12"/>
  <c r="AG714" i="12"/>
  <c r="M541" i="12"/>
  <c r="F632" i="12"/>
  <c r="Z632" i="12"/>
  <c r="L632" i="12"/>
  <c r="Q632" i="12"/>
  <c r="L440" i="12"/>
  <c r="U440" i="12"/>
  <c r="P440" i="12"/>
  <c r="AD374" i="12"/>
  <c r="N374" i="12"/>
  <c r="U374" i="12"/>
  <c r="K504" i="12"/>
  <c r="G504" i="12"/>
  <c r="U568" i="12"/>
  <c r="J568" i="12"/>
  <c r="S737" i="12"/>
  <c r="AA609" i="12"/>
  <c r="L417" i="12"/>
  <c r="AC599" i="12"/>
  <c r="U615" i="12"/>
  <c r="R591" i="12"/>
  <c r="V399" i="12"/>
  <c r="AE359" i="12"/>
  <c r="P670" i="12"/>
  <c r="AD696" i="12"/>
  <c r="T696" i="12"/>
  <c r="L696" i="12"/>
  <c r="AH696" i="12"/>
  <c r="U376" i="12"/>
  <c r="V376" i="12"/>
  <c r="N376" i="12"/>
  <c r="AC376" i="12"/>
  <c r="AA632" i="12"/>
  <c r="U632" i="12"/>
  <c r="I632" i="12"/>
  <c r="L504" i="12"/>
  <c r="Y440" i="12"/>
  <c r="AH440" i="12"/>
  <c r="N440" i="12"/>
  <c r="AC374" i="12"/>
  <c r="T374" i="12"/>
  <c r="AA374" i="12"/>
  <c r="AH374" i="12"/>
  <c r="AA504" i="12"/>
  <c r="Y504" i="12"/>
  <c r="AB504" i="12"/>
  <c r="Y568" i="12"/>
  <c r="X568" i="12"/>
  <c r="AB545" i="12"/>
  <c r="V481" i="12"/>
  <c r="AB673" i="12"/>
  <c r="T545" i="12"/>
  <c r="Q417" i="12"/>
  <c r="O650" i="12"/>
  <c r="X559" i="12"/>
  <c r="O559" i="12"/>
  <c r="N399" i="12"/>
  <c r="M359" i="12"/>
  <c r="Z599" i="12"/>
  <c r="U736" i="12"/>
  <c r="G310" i="12"/>
  <c r="V504" i="12"/>
  <c r="W504" i="12"/>
  <c r="R504" i="12"/>
  <c r="L568" i="12"/>
  <c r="O568" i="12"/>
  <c r="R673" i="12"/>
  <c r="R545" i="12"/>
  <c r="V417" i="12"/>
  <c r="AE374" i="12"/>
  <c r="M367" i="12"/>
  <c r="AH559" i="12"/>
  <c r="J367" i="12"/>
  <c r="L359" i="12"/>
  <c r="H599" i="12"/>
  <c r="F568" i="12"/>
  <c r="J696" i="12"/>
  <c r="AA696" i="12"/>
  <c r="W696" i="12"/>
  <c r="AH376" i="12"/>
  <c r="J376" i="12"/>
  <c r="Y376" i="12"/>
  <c r="I376" i="12"/>
  <c r="AF632" i="12"/>
  <c r="M632" i="12"/>
  <c r="AB632" i="12"/>
  <c r="S440" i="12"/>
  <c r="AD440" i="12"/>
  <c r="F440" i="12"/>
  <c r="AF374" i="12"/>
  <c r="H374" i="12"/>
  <c r="M374" i="12"/>
  <c r="N504" i="12"/>
  <c r="U504" i="12"/>
  <c r="AD504" i="12"/>
  <c r="AD568" i="12"/>
  <c r="Z568" i="12"/>
  <c r="G673" i="12"/>
  <c r="G545" i="12"/>
  <c r="N353" i="12"/>
  <c r="F586" i="12"/>
  <c r="T599" i="12"/>
  <c r="AB559" i="12"/>
  <c r="T367" i="12"/>
  <c r="AF671" i="12"/>
  <c r="H342" i="12"/>
  <c r="F530" i="12"/>
  <c r="AB352" i="12"/>
  <c r="X480" i="12"/>
  <c r="W310" i="12"/>
  <c r="H504" i="12"/>
  <c r="AH504" i="12"/>
  <c r="J504" i="12"/>
  <c r="Q568" i="12"/>
  <c r="N568" i="12"/>
  <c r="X737" i="12"/>
  <c r="M673" i="12"/>
  <c r="AD481" i="12"/>
  <c r="M353" i="12"/>
  <c r="AA415" i="12"/>
  <c r="N591" i="12"/>
  <c r="J559" i="12"/>
  <c r="AG367" i="12"/>
  <c r="P671" i="12"/>
  <c r="Q737" i="12"/>
  <c r="H609" i="12"/>
  <c r="K481" i="12"/>
  <c r="K353" i="12"/>
  <c r="AG399" i="12"/>
  <c r="AC671" i="12"/>
  <c r="O591" i="12"/>
  <c r="W399" i="12"/>
  <c r="S367" i="12"/>
  <c r="U671" i="12"/>
  <c r="T549" i="12"/>
  <c r="H402" i="12"/>
  <c r="AC591" i="12"/>
  <c r="P399" i="12"/>
  <c r="M615" i="12"/>
  <c r="Z415" i="12"/>
  <c r="I338" i="12"/>
  <c r="AB338" i="12"/>
  <c r="J402" i="12"/>
  <c r="I402" i="12"/>
  <c r="R402" i="12"/>
  <c r="N466" i="12"/>
  <c r="W466" i="12"/>
  <c r="I530" i="12"/>
  <c r="K530" i="12"/>
  <c r="Z530" i="12"/>
  <c r="P594" i="12"/>
  <c r="G594" i="12"/>
  <c r="H594" i="12"/>
  <c r="H658" i="12"/>
  <c r="H222" i="12"/>
  <c r="E106" i="16"/>
  <c r="E20" i="16"/>
  <c r="N658" i="12"/>
  <c r="N222" i="12"/>
  <c r="K106" i="16"/>
  <c r="K20" i="16"/>
  <c r="H722" i="12"/>
  <c r="AF722" i="12"/>
  <c r="N264" i="12"/>
  <c r="K264" i="12"/>
  <c r="Y264" i="12"/>
  <c r="J404" i="12"/>
  <c r="AE404" i="12"/>
  <c r="W281" i="12"/>
  <c r="M281" i="12"/>
  <c r="R717" i="12"/>
  <c r="W717" i="12"/>
  <c r="F277" i="12"/>
  <c r="V277" i="12"/>
  <c r="AB277" i="12"/>
  <c r="I277" i="12"/>
  <c r="N277" i="12"/>
  <c r="I667" i="12"/>
  <c r="J591" i="12"/>
  <c r="W367" i="12"/>
  <c r="AG615" i="12"/>
  <c r="Z615" i="12"/>
  <c r="AH367" i="12"/>
  <c r="F591" i="12"/>
  <c r="M591" i="12"/>
  <c r="M559" i="12"/>
  <c r="R559" i="12"/>
  <c r="X399" i="12"/>
  <c r="H399" i="12"/>
  <c r="AA399" i="12"/>
  <c r="I367" i="12"/>
  <c r="Z367" i="12"/>
  <c r="K615" i="12"/>
  <c r="P615" i="12"/>
  <c r="AC359" i="12"/>
  <c r="R359" i="12"/>
  <c r="AE646" i="12"/>
  <c r="AD671" i="12"/>
  <c r="N671" i="12"/>
  <c r="I415" i="12"/>
  <c r="X415" i="12"/>
  <c r="AE415" i="12"/>
  <c r="N670" i="12"/>
  <c r="W599" i="12"/>
  <c r="N599" i="12"/>
  <c r="Q264" i="12"/>
  <c r="J549" i="12"/>
  <c r="AA281" i="12"/>
  <c r="U722" i="12"/>
  <c r="X530" i="12"/>
  <c r="N530" i="12"/>
  <c r="Y402" i="12"/>
  <c r="Z402" i="12"/>
  <c r="M466" i="12"/>
  <c r="AD722" i="12"/>
  <c r="AD277" i="12"/>
  <c r="I393" i="12"/>
  <c r="Z480" i="12"/>
  <c r="AC608" i="12"/>
  <c r="Z608" i="12"/>
  <c r="J736" i="12"/>
  <c r="R278" i="12"/>
  <c r="AC440" i="12"/>
  <c r="M440" i="12"/>
  <c r="T440" i="12"/>
  <c r="AG504" i="12"/>
  <c r="Q504" i="12"/>
  <c r="AF504" i="12"/>
  <c r="AG568" i="12"/>
  <c r="AC568" i="12"/>
  <c r="M568" i="12"/>
  <c r="T568" i="12"/>
  <c r="G353" i="12"/>
  <c r="J737" i="12"/>
  <c r="AG609" i="12"/>
  <c r="Q545" i="12"/>
  <c r="N417" i="12"/>
  <c r="F353" i="12"/>
  <c r="Y457" i="12"/>
  <c r="H667" i="12"/>
  <c r="W591" i="12"/>
  <c r="F359" i="12"/>
  <c r="I599" i="12"/>
  <c r="Q599" i="12"/>
  <c r="P359" i="12"/>
  <c r="S591" i="12"/>
  <c r="Z591" i="12"/>
  <c r="K559" i="12"/>
  <c r="P559" i="12"/>
  <c r="U399" i="12"/>
  <c r="AB399" i="12"/>
  <c r="Q367" i="12"/>
  <c r="X367" i="12"/>
  <c r="AE367" i="12"/>
  <c r="I615" i="12"/>
  <c r="N615" i="12"/>
  <c r="K359" i="12"/>
  <c r="AF359" i="12"/>
  <c r="AC646" i="12"/>
  <c r="M671" i="12"/>
  <c r="AB671" i="12"/>
  <c r="G415" i="12"/>
  <c r="V415" i="12"/>
  <c r="AC415" i="12"/>
  <c r="AA670" i="12"/>
  <c r="AB599" i="12"/>
  <c r="AA599" i="12"/>
  <c r="X264" i="12"/>
  <c r="L717" i="12"/>
  <c r="H549" i="12"/>
  <c r="P338" i="12"/>
  <c r="AG530" i="12"/>
  <c r="AH530" i="12"/>
  <c r="L402" i="12"/>
  <c r="W402" i="12"/>
  <c r="Z466" i="12"/>
  <c r="L722" i="12"/>
  <c r="H672" i="12"/>
  <c r="S416" i="12"/>
  <c r="S480" i="12"/>
  <c r="L608" i="12"/>
  <c r="M416" i="12"/>
  <c r="H277" i="12"/>
  <c r="AF277" i="12"/>
  <c r="AA315" i="12"/>
  <c r="AF314" i="12"/>
  <c r="AG574" i="12"/>
  <c r="F315" i="12"/>
  <c r="I299" i="12"/>
  <c r="K575" i="12"/>
  <c r="R575" i="12"/>
  <c r="V352" i="12"/>
  <c r="I416" i="12"/>
  <c r="T672" i="12"/>
  <c r="Q672" i="12"/>
  <c r="H282" i="12"/>
  <c r="K299" i="12"/>
  <c r="AC559" i="12"/>
  <c r="AC264" i="12"/>
  <c r="AD599" i="12"/>
  <c r="AF599" i="12"/>
  <c r="Q591" i="12"/>
  <c r="AE591" i="12"/>
  <c r="I559" i="12"/>
  <c r="N559" i="12"/>
  <c r="AH399" i="12"/>
  <c r="R399" i="12"/>
  <c r="G367" i="12"/>
  <c r="V367" i="12"/>
  <c r="AC367" i="12"/>
  <c r="G615" i="12"/>
  <c r="AA615" i="12"/>
  <c r="AG359" i="12"/>
  <c r="AD359" i="12"/>
  <c r="K646" i="12"/>
  <c r="Z671" i="12"/>
  <c r="AG671" i="12"/>
  <c r="AB415" i="12"/>
  <c r="L415" i="12"/>
  <c r="K415" i="12"/>
  <c r="AE599" i="12"/>
  <c r="R599" i="12"/>
  <c r="Y599" i="12"/>
  <c r="AD264" i="12"/>
  <c r="U717" i="12"/>
  <c r="J281" i="12"/>
  <c r="AA530" i="12"/>
  <c r="AF530" i="12"/>
  <c r="Q402" i="12"/>
  <c r="U402" i="12"/>
  <c r="M658" i="12"/>
  <c r="M222" i="12"/>
  <c r="J106" i="16"/>
  <c r="J20" i="16"/>
  <c r="R466" i="12"/>
  <c r="J722" i="12"/>
  <c r="G608" i="12"/>
  <c r="AE352" i="12"/>
  <c r="J416" i="12"/>
  <c r="AG608" i="12"/>
  <c r="U352" i="12"/>
  <c r="T277" i="12"/>
  <c r="AH277" i="12"/>
  <c r="AD416" i="12"/>
  <c r="AG278" i="12"/>
  <c r="AA440" i="12"/>
  <c r="I440" i="12"/>
  <c r="X440" i="12"/>
  <c r="X504" i="12"/>
  <c r="AC504" i="12"/>
  <c r="M504" i="12"/>
  <c r="AE568" i="12"/>
  <c r="I568" i="12"/>
  <c r="P568" i="12"/>
  <c r="AF568" i="12"/>
  <c r="AD724" i="12"/>
  <c r="P737" i="12"/>
  <c r="S673" i="12"/>
  <c r="AD545" i="12"/>
  <c r="AA417" i="12"/>
  <c r="AH353" i="12"/>
  <c r="S559" i="12"/>
  <c r="R264" i="12"/>
  <c r="U591" i="12"/>
  <c r="P591" i="12"/>
  <c r="H591" i="12"/>
  <c r="AB591" i="12"/>
  <c r="G559" i="12"/>
  <c r="AA559" i="12"/>
  <c r="O399" i="12"/>
  <c r="Y399" i="12"/>
  <c r="AB367" i="12"/>
  <c r="L367" i="12"/>
  <c r="K367" i="12"/>
  <c r="AH615" i="12"/>
  <c r="J615" i="12"/>
  <c r="W359" i="12"/>
  <c r="T359" i="12"/>
  <c r="AF646" i="12"/>
  <c r="X671" i="12"/>
  <c r="AE671" i="12"/>
  <c r="AH415" i="12"/>
  <c r="J415" i="12"/>
  <c r="Z670" i="12"/>
  <c r="U599" i="12"/>
  <c r="O599" i="12"/>
  <c r="T264" i="12"/>
  <c r="Z264" i="12"/>
  <c r="W649" i="12"/>
  <c r="AB637" i="12"/>
  <c r="O281" i="12"/>
  <c r="G466" i="12"/>
  <c r="AB530" i="12"/>
  <c r="Y530" i="12"/>
  <c r="AG402" i="12"/>
  <c r="N402" i="12"/>
  <c r="I658" i="12"/>
  <c r="I222" i="12"/>
  <c r="F106" i="16"/>
  <c r="F20" i="16"/>
  <c r="T466" i="12"/>
  <c r="AE722" i="12"/>
  <c r="AG594" i="12"/>
  <c r="Q608" i="12"/>
  <c r="U277" i="12"/>
  <c r="AC277" i="12"/>
  <c r="Q277" i="12"/>
  <c r="AH299" i="12"/>
  <c r="Y277" i="12"/>
  <c r="W575" i="12"/>
  <c r="X724" i="12"/>
  <c r="V707" i="12"/>
  <c r="AF264" i="12"/>
  <c r="J264" i="12"/>
  <c r="L615" i="12"/>
  <c r="AF615" i="12"/>
  <c r="H615" i="12"/>
  <c r="U359" i="12"/>
  <c r="Q359" i="12"/>
  <c r="AD646" i="12"/>
  <c r="V671" i="12"/>
  <c r="AA671" i="12"/>
  <c r="AF415" i="12"/>
  <c r="H415" i="12"/>
  <c r="O670" i="12"/>
  <c r="AH599" i="12"/>
  <c r="V599" i="12"/>
  <c r="W264" i="12"/>
  <c r="P264" i="12"/>
  <c r="R637" i="12"/>
  <c r="G281" i="12"/>
  <c r="AF594" i="12"/>
  <c r="J530" i="12"/>
  <c r="AD530" i="12"/>
  <c r="AD402" i="12"/>
  <c r="X402" i="12"/>
  <c r="AC466" i="12"/>
  <c r="H466" i="12"/>
  <c r="V722" i="12"/>
  <c r="O594" i="12"/>
  <c r="Z277" i="12"/>
  <c r="S277" i="12"/>
  <c r="N352" i="12"/>
  <c r="J352" i="12"/>
  <c r="O416" i="12"/>
  <c r="N416" i="12"/>
  <c r="AE480" i="12"/>
  <c r="G480" i="12"/>
  <c r="AF480" i="12"/>
  <c r="F480" i="12"/>
  <c r="K544" i="12"/>
  <c r="P544" i="12"/>
  <c r="AF544" i="12"/>
  <c r="L544" i="12"/>
  <c r="T544" i="12"/>
  <c r="AB544" i="12"/>
  <c r="AE544" i="12"/>
  <c r="M608" i="12"/>
  <c r="AA608" i="12"/>
  <c r="AB672" i="12"/>
  <c r="Z672" i="12"/>
  <c r="M672" i="12"/>
  <c r="N736" i="12"/>
  <c r="AD736" i="12"/>
  <c r="X736" i="12"/>
  <c r="M736" i="12"/>
  <c r="O736" i="12"/>
  <c r="G736" i="12"/>
  <c r="AF736" i="12"/>
  <c r="H736" i="12"/>
  <c r="AG736" i="12"/>
  <c r="P310" i="12"/>
  <c r="J310" i="12"/>
  <c r="O310" i="12"/>
  <c r="F521" i="12"/>
  <c r="T521" i="12"/>
  <c r="AD451" i="12"/>
  <c r="T451" i="12"/>
  <c r="AB579" i="12"/>
  <c r="Z579" i="12"/>
  <c r="I534" i="12"/>
  <c r="U534" i="12"/>
  <c r="O534" i="12"/>
  <c r="Y534" i="12"/>
  <c r="G534" i="12"/>
  <c r="AF534" i="12"/>
  <c r="Q534" i="12"/>
  <c r="F299" i="12"/>
  <c r="AG299" i="12"/>
  <c r="W299" i="12"/>
  <c r="AD299" i="12"/>
  <c r="P299" i="12"/>
  <c r="U299" i="12"/>
  <c r="AD314" i="12"/>
  <c r="O314" i="12"/>
  <c r="AE314" i="12"/>
  <c r="P314" i="12"/>
  <c r="AB314" i="12"/>
  <c r="L314" i="12"/>
  <c r="T314" i="12"/>
  <c r="M574" i="12"/>
  <c r="Y574" i="12"/>
  <c r="AH574" i="12"/>
  <c r="U574" i="12"/>
  <c r="H574" i="12"/>
  <c r="AD574" i="12"/>
  <c r="X574" i="12"/>
  <c r="H315" i="12"/>
  <c r="Q315" i="12"/>
  <c r="AE315" i="12"/>
  <c r="X315" i="12"/>
  <c r="M315" i="12"/>
  <c r="I315" i="12"/>
  <c r="U315" i="12"/>
  <c r="AG575" i="12"/>
  <c r="J575" i="12"/>
  <c r="M575" i="12"/>
  <c r="X575" i="12"/>
  <c r="AD575" i="12"/>
  <c r="AH575" i="12"/>
  <c r="S575" i="12"/>
  <c r="T259" i="12"/>
  <c r="P259" i="12"/>
  <c r="K259" i="12"/>
  <c r="AE259" i="12"/>
  <c r="F259" i="12"/>
  <c r="AG259" i="12"/>
  <c r="G259" i="12"/>
  <c r="J259" i="12"/>
  <c r="S259" i="12"/>
  <c r="M259" i="12"/>
  <c r="R259" i="12"/>
  <c r="X259" i="12"/>
  <c r="AH550" i="12"/>
  <c r="P550" i="12"/>
  <c r="AE550" i="12"/>
  <c r="Y550" i="12"/>
  <c r="G550" i="12"/>
  <c r="L550" i="12"/>
  <c r="K550" i="12"/>
  <c r="AF550" i="12"/>
  <c r="M519" i="12"/>
  <c r="I519" i="12"/>
  <c r="S519" i="12"/>
  <c r="U519" i="12"/>
  <c r="AH519" i="12"/>
  <c r="AG519" i="12"/>
  <c r="AF519" i="12"/>
  <c r="W519" i="12"/>
  <c r="P519" i="12"/>
  <c r="V282" i="12"/>
  <c r="AF282" i="12"/>
  <c r="R282" i="12"/>
  <c r="I282" i="12"/>
  <c r="AH282" i="12"/>
  <c r="M282" i="12"/>
  <c r="J282" i="12"/>
  <c r="AA282" i="12"/>
  <c r="H398" i="12"/>
  <c r="M398" i="12"/>
  <c r="W398" i="12"/>
  <c r="AD398" i="12"/>
  <c r="U398" i="12"/>
  <c r="T398" i="12"/>
  <c r="AE398" i="12"/>
  <c r="Q398" i="12"/>
  <c r="AH398" i="12"/>
  <c r="Z398" i="12"/>
  <c r="J558" i="12"/>
  <c r="AF558" i="12"/>
  <c r="W558" i="12"/>
  <c r="O558" i="12"/>
  <c r="S558" i="12"/>
  <c r="AH558" i="12"/>
  <c r="Z558" i="12"/>
  <c r="K718" i="12"/>
  <c r="AH718" i="12"/>
  <c r="U718" i="12"/>
  <c r="W718" i="12"/>
  <c r="P718" i="12"/>
  <c r="F718" i="12"/>
  <c r="Z750" i="12"/>
  <c r="AE750" i="12"/>
  <c r="R750" i="12"/>
  <c r="H750" i="12"/>
  <c r="AA750" i="12"/>
  <c r="J750" i="12"/>
  <c r="T750" i="12"/>
  <c r="G750" i="12"/>
  <c r="J671" i="12"/>
  <c r="Y415" i="12"/>
  <c r="S264" i="12"/>
  <c r="AB264" i="12"/>
  <c r="O415" i="12"/>
  <c r="AA591" i="12"/>
  <c r="K591" i="12"/>
  <c r="L559" i="12"/>
  <c r="AF559" i="12"/>
  <c r="H559" i="12"/>
  <c r="M399" i="12"/>
  <c r="L399" i="12"/>
  <c r="AF367" i="12"/>
  <c r="H367" i="12"/>
  <c r="Q615" i="12"/>
  <c r="AD615" i="12"/>
  <c r="F615" i="12"/>
  <c r="Z359" i="12"/>
  <c r="X359" i="12"/>
  <c r="T646" i="12"/>
  <c r="L671" i="12"/>
  <c r="Y671" i="12"/>
  <c r="AD415" i="12"/>
  <c r="F415" i="12"/>
  <c r="M670" i="12"/>
  <c r="X599" i="12"/>
  <c r="L599" i="12"/>
  <c r="L264" i="12"/>
  <c r="G264" i="12"/>
  <c r="P637" i="12"/>
  <c r="T281" i="12"/>
  <c r="M530" i="12"/>
  <c r="S530" i="12"/>
  <c r="T402" i="12"/>
  <c r="F402" i="12"/>
  <c r="AH466" i="12"/>
  <c r="AG466" i="12"/>
  <c r="AE338" i="12"/>
  <c r="X594" i="12"/>
  <c r="P277" i="12"/>
  <c r="M277" i="12"/>
  <c r="L106" i="12"/>
  <c r="L120" i="12"/>
  <c r="S568" i="12"/>
  <c r="AH568" i="12"/>
  <c r="R568" i="12"/>
  <c r="AE615" i="12"/>
  <c r="K399" i="12"/>
  <c r="K671" i="12"/>
  <c r="G671" i="12"/>
  <c r="O671" i="12"/>
  <c r="F399" i="12"/>
  <c r="Y591" i="12"/>
  <c r="Q559" i="12"/>
  <c r="AD559" i="12"/>
  <c r="Z399" i="12"/>
  <c r="Q399" i="12"/>
  <c r="AD367" i="12"/>
  <c r="F367" i="12"/>
  <c r="O615" i="12"/>
  <c r="AH359" i="12"/>
  <c r="O359" i="12"/>
  <c r="V359" i="12"/>
  <c r="AH671" i="12"/>
  <c r="R671" i="12"/>
  <c r="W671" i="12"/>
  <c r="T415" i="12"/>
  <c r="M599" i="12"/>
  <c r="O264" i="12"/>
  <c r="AD549" i="12"/>
  <c r="L281" i="12"/>
  <c r="U466" i="12"/>
  <c r="T338" i="12"/>
  <c r="O530" i="12"/>
  <c r="Q530" i="12"/>
  <c r="O402" i="12"/>
  <c r="AH402" i="12"/>
  <c r="F466" i="12"/>
  <c r="Y466" i="12"/>
  <c r="T722" i="12"/>
  <c r="K338" i="12"/>
  <c r="V594" i="12"/>
  <c r="AF393" i="12"/>
  <c r="N480" i="12"/>
  <c r="J608" i="12"/>
  <c r="Y352" i="12"/>
  <c r="F416" i="12"/>
  <c r="U457" i="12"/>
  <c r="U608" i="12"/>
  <c r="I352" i="12"/>
  <c r="R352" i="12"/>
  <c r="AE310" i="12"/>
  <c r="AA643" i="12"/>
  <c r="G459" i="12"/>
  <c r="AD523" i="12"/>
  <c r="AE331" i="12"/>
  <c r="J523" i="12"/>
  <c r="K587" i="12"/>
  <c r="AC424" i="12"/>
  <c r="AA459" i="12"/>
  <c r="P459" i="12"/>
  <c r="F331" i="12"/>
  <c r="Y525" i="12"/>
  <c r="K525" i="12"/>
  <c r="O525" i="12"/>
  <c r="M357" i="12"/>
  <c r="G578" i="12"/>
  <c r="P488" i="12"/>
  <c r="I552" i="12"/>
  <c r="X680" i="12"/>
  <c r="AD488" i="12"/>
  <c r="T616" i="12"/>
  <c r="AB616" i="12"/>
  <c r="Q424" i="12"/>
  <c r="F680" i="12"/>
  <c r="W552" i="12"/>
  <c r="Q256" i="12"/>
  <c r="AB256" i="12"/>
  <c r="R657" i="12"/>
  <c r="T664" i="12"/>
  <c r="H395" i="12"/>
  <c r="X395" i="12"/>
  <c r="AE587" i="12"/>
  <c r="W523" i="12"/>
  <c r="AE651" i="12"/>
  <c r="T424" i="12"/>
  <c r="K657" i="12"/>
  <c r="M331" i="12"/>
  <c r="P715" i="12"/>
  <c r="J445" i="12"/>
  <c r="AH525" i="12"/>
  <c r="N177" i="12"/>
  <c r="S525" i="12"/>
  <c r="T450" i="12"/>
  <c r="T680" i="12"/>
  <c r="Y744" i="12"/>
  <c r="K552" i="12"/>
  <c r="AG616" i="12"/>
  <c r="AF488" i="12"/>
  <c r="H744" i="12"/>
  <c r="W616" i="12"/>
  <c r="R744" i="12"/>
  <c r="AD616" i="12"/>
  <c r="S424" i="12"/>
  <c r="G680" i="12"/>
  <c r="AH488" i="12"/>
  <c r="AF744" i="12"/>
  <c r="N680" i="12"/>
  <c r="F256" i="12"/>
  <c r="R256" i="12"/>
  <c r="Y600" i="12"/>
  <c r="U395" i="12"/>
  <c r="K395" i="12"/>
  <c r="AD395" i="12"/>
  <c r="P587" i="12"/>
  <c r="G424" i="12"/>
  <c r="O424" i="12"/>
  <c r="P360" i="12"/>
  <c r="X331" i="12"/>
  <c r="N613" i="12"/>
  <c r="AF445" i="12"/>
  <c r="O357" i="12"/>
  <c r="AF450" i="12"/>
  <c r="AD680" i="12"/>
  <c r="AA744" i="12"/>
  <c r="AC552" i="12"/>
  <c r="L616" i="12"/>
  <c r="J744" i="12"/>
  <c r="AA552" i="12"/>
  <c r="AB744" i="12"/>
  <c r="AG552" i="12"/>
  <c r="X616" i="12"/>
  <c r="U488" i="12"/>
  <c r="AH744" i="12"/>
  <c r="K256" i="12"/>
  <c r="P256" i="12"/>
  <c r="I600" i="12"/>
  <c r="M715" i="12"/>
  <c r="AA680" i="12"/>
  <c r="AB360" i="12"/>
  <c r="X445" i="12"/>
  <c r="Q357" i="12"/>
  <c r="J680" i="12"/>
  <c r="J344" i="12"/>
  <c r="Z344" i="12"/>
  <c r="AG344" i="12"/>
  <c r="J472" i="12"/>
  <c r="AA472" i="12"/>
  <c r="AF536" i="12"/>
  <c r="AG536" i="12"/>
  <c r="AF449" i="12"/>
  <c r="M449" i="12"/>
  <c r="T562" i="12"/>
  <c r="V562" i="12"/>
  <c r="U293" i="12"/>
  <c r="AC293" i="12"/>
  <c r="Y542" i="12"/>
  <c r="T542" i="12"/>
  <c r="AE542" i="12"/>
  <c r="J542" i="12"/>
  <c r="X542" i="12"/>
  <c r="AC542" i="12"/>
  <c r="V542" i="12"/>
  <c r="AB542" i="12"/>
  <c r="Q542" i="12"/>
  <c r="S542" i="12"/>
  <c r="M543" i="12"/>
  <c r="T543" i="12"/>
  <c r="S543" i="12"/>
  <c r="X543" i="12"/>
  <c r="H543" i="12"/>
  <c r="N518" i="12"/>
  <c r="Z518" i="12"/>
  <c r="M518" i="12"/>
  <c r="U518" i="12"/>
  <c r="H518" i="12"/>
  <c r="F518" i="12"/>
  <c r="AH518" i="12"/>
  <c r="K518" i="12"/>
  <c r="AA518" i="12"/>
  <c r="R518" i="12"/>
  <c r="G518" i="12"/>
  <c r="T487" i="12"/>
  <c r="AH487" i="12"/>
  <c r="J487" i="12"/>
  <c r="O487" i="12"/>
  <c r="AE487" i="12"/>
  <c r="V487" i="12"/>
  <c r="Q487" i="12"/>
  <c r="L487" i="12"/>
  <c r="AA487" i="12"/>
  <c r="AG487" i="12"/>
  <c r="Y487" i="12"/>
  <c r="AC487" i="12"/>
  <c r="F487" i="12"/>
  <c r="W743" i="12"/>
  <c r="Y743" i="12"/>
  <c r="AD743" i="12"/>
  <c r="M743" i="12"/>
  <c r="O743" i="12"/>
  <c r="S743" i="12"/>
  <c r="AF743" i="12"/>
  <c r="AB743" i="12"/>
  <c r="V743" i="12"/>
  <c r="R743" i="12"/>
  <c r="H743" i="12"/>
  <c r="G743" i="12"/>
  <c r="L743" i="12"/>
  <c r="K430" i="12"/>
  <c r="W430" i="12"/>
  <c r="I430" i="12"/>
  <c r="U430" i="12"/>
  <c r="AH430" i="12"/>
  <c r="G430" i="12"/>
  <c r="T430" i="12"/>
  <c r="AF430" i="12"/>
  <c r="O430" i="12"/>
  <c r="AB430" i="12"/>
  <c r="J430" i="12"/>
  <c r="F430" i="12"/>
  <c r="M430" i="12"/>
  <c r="R430" i="12"/>
  <c r="AE430" i="12"/>
  <c r="X430" i="12"/>
  <c r="M590" i="12"/>
  <c r="AB590" i="12"/>
  <c r="Y590" i="12"/>
  <c r="Z590" i="12"/>
  <c r="AG590" i="12"/>
  <c r="W590" i="12"/>
  <c r="X590" i="12"/>
  <c r="AE590" i="12"/>
  <c r="V590" i="12"/>
  <c r="L590" i="12"/>
  <c r="S590" i="12"/>
  <c r="R590" i="12"/>
  <c r="AC590" i="12"/>
  <c r="Q590" i="12"/>
  <c r="N590" i="12"/>
  <c r="H590" i="12"/>
  <c r="T622" i="12"/>
  <c r="H622" i="12"/>
  <c r="J622" i="12"/>
  <c r="V622" i="12"/>
  <c r="L622" i="12"/>
  <c r="AF622" i="12"/>
  <c r="AG622" i="12"/>
  <c r="F622" i="12"/>
  <c r="G622" i="12"/>
  <c r="N622" i="12"/>
  <c r="R622" i="12"/>
  <c r="AE622" i="12"/>
  <c r="G445" i="12"/>
  <c r="N616" i="12"/>
  <c r="AB680" i="12"/>
  <c r="L488" i="12"/>
  <c r="S552" i="12"/>
  <c r="U680" i="12"/>
  <c r="V552" i="12"/>
  <c r="G256" i="12"/>
  <c r="R408" i="12"/>
  <c r="O715" i="12"/>
  <c r="R715" i="12"/>
  <c r="F360" i="12"/>
  <c r="N360" i="12"/>
  <c r="AG360" i="12"/>
  <c r="Z360" i="12"/>
  <c r="AF360" i="12"/>
  <c r="AC360" i="12"/>
  <c r="X360" i="12"/>
  <c r="AD360" i="12"/>
  <c r="J360" i="12"/>
  <c r="S360" i="12"/>
  <c r="L360" i="12"/>
  <c r="AH360" i="12"/>
  <c r="G360" i="12"/>
  <c r="R360" i="12"/>
  <c r="O360" i="12"/>
  <c r="I424" i="12"/>
  <c r="N424" i="12"/>
  <c r="P424" i="12"/>
  <c r="AB424" i="12"/>
  <c r="AG424" i="12"/>
  <c r="U424" i="12"/>
  <c r="R424" i="12"/>
  <c r="M424" i="12"/>
  <c r="L424" i="12"/>
  <c r="F424" i="12"/>
  <c r="Z424" i="12"/>
  <c r="K488" i="12"/>
  <c r="H488" i="12"/>
  <c r="AA488" i="12"/>
  <c r="S488" i="12"/>
  <c r="F488" i="12"/>
  <c r="I488" i="12"/>
  <c r="O488" i="12"/>
  <c r="X488" i="12"/>
  <c r="N488" i="12"/>
  <c r="Q488" i="12"/>
  <c r="X552" i="12"/>
  <c r="AD552" i="12"/>
  <c r="AE552" i="12"/>
  <c r="Y552" i="12"/>
  <c r="Q552" i="12"/>
  <c r="Z552" i="12"/>
  <c r="AH616" i="12"/>
  <c r="K616" i="12"/>
  <c r="Q616" i="12"/>
  <c r="U616" i="12"/>
  <c r="F616" i="12"/>
  <c r="I616" i="12"/>
  <c r="AE616" i="12"/>
  <c r="R616" i="12"/>
  <c r="AA616" i="12"/>
  <c r="G616" i="12"/>
  <c r="O680" i="12"/>
  <c r="P680" i="12"/>
  <c r="H680" i="12"/>
  <c r="V680" i="12"/>
  <c r="AG680" i="12"/>
  <c r="AE744" i="12"/>
  <c r="K744" i="12"/>
  <c r="I744" i="12"/>
  <c r="AC744" i="12"/>
  <c r="U744" i="12"/>
  <c r="M744" i="12"/>
  <c r="P744" i="12"/>
  <c r="T744" i="12"/>
  <c r="AG744" i="12"/>
  <c r="S744" i="12"/>
  <c r="F744" i="12"/>
  <c r="J337" i="12"/>
  <c r="AD337" i="12"/>
  <c r="Q337" i="12"/>
  <c r="V401" i="12"/>
  <c r="AG401" i="12"/>
  <c r="S465" i="12"/>
  <c r="G465" i="12"/>
  <c r="AG721" i="12"/>
  <c r="AD721" i="12"/>
  <c r="M256" i="12"/>
  <c r="U256" i="12"/>
  <c r="AG256" i="12"/>
  <c r="X256" i="12"/>
  <c r="O256" i="12"/>
  <c r="AA256" i="12"/>
  <c r="W331" i="12"/>
  <c r="AF331" i="12"/>
  <c r="T331" i="12"/>
  <c r="AD331" i="12"/>
  <c r="I331" i="12"/>
  <c r="AC331" i="12"/>
  <c r="S331" i="12"/>
  <c r="AB331" i="12"/>
  <c r="J331" i="12"/>
  <c r="H331" i="12"/>
  <c r="O331" i="12"/>
  <c r="R331" i="12"/>
  <c r="V331" i="12"/>
  <c r="N331" i="12"/>
  <c r="Q331" i="12"/>
  <c r="P331" i="12"/>
  <c r="L331" i="12"/>
  <c r="AA331" i="12"/>
  <c r="AG331" i="12"/>
  <c r="Y331" i="12"/>
  <c r="G331" i="12"/>
  <c r="Z331" i="12"/>
  <c r="U331" i="12"/>
  <c r="W395" i="12"/>
  <c r="AG395" i="12"/>
  <c r="G395" i="12"/>
  <c r="V395" i="12"/>
  <c r="P395" i="12"/>
  <c r="I395" i="12"/>
  <c r="T395" i="12"/>
  <c r="N395" i="12"/>
  <c r="AE395" i="12"/>
  <c r="Q395" i="12"/>
  <c r="Y395" i="12"/>
  <c r="O395" i="12"/>
  <c r="AB395" i="12"/>
  <c r="S395" i="12"/>
  <c r="L395" i="12"/>
  <c r="AF395" i="12"/>
  <c r="Z395" i="12"/>
  <c r="AC395" i="12"/>
  <c r="J395" i="12"/>
  <c r="AF459" i="12"/>
  <c r="AH459" i="12"/>
  <c r="Q459" i="12"/>
  <c r="T459" i="12"/>
  <c r="H459" i="12"/>
  <c r="AG459" i="12"/>
  <c r="O459" i="12"/>
  <c r="J459" i="12"/>
  <c r="F459" i="12"/>
  <c r="AE459" i="12"/>
  <c r="Y459" i="12"/>
  <c r="M459" i="12"/>
  <c r="AD459" i="12"/>
  <c r="S459" i="12"/>
  <c r="AC459" i="12"/>
  <c r="W459" i="12"/>
  <c r="R459" i="12"/>
  <c r="K459" i="12"/>
  <c r="U459" i="12"/>
  <c r="I459" i="12"/>
  <c r="Z459" i="12"/>
  <c r="V459" i="12"/>
  <c r="X523" i="12"/>
  <c r="V523" i="12"/>
  <c r="I523" i="12"/>
  <c r="Q523" i="12"/>
  <c r="AC523" i="12"/>
  <c r="F523" i="12"/>
  <c r="Z523" i="12"/>
  <c r="S523" i="12"/>
  <c r="AH523" i="12"/>
  <c r="R523" i="12"/>
  <c r="AE523" i="12"/>
  <c r="P523" i="12"/>
  <c r="AG523" i="12"/>
  <c r="K523" i="12"/>
  <c r="AA523" i="12"/>
  <c r="U523" i="12"/>
  <c r="O523" i="12"/>
  <c r="G523" i="12"/>
  <c r="T523" i="12"/>
  <c r="AF523" i="12"/>
  <c r="X587" i="12"/>
  <c r="J587" i="12"/>
  <c r="AB587" i="12"/>
  <c r="AA587" i="12"/>
  <c r="I587" i="12"/>
  <c r="W587" i="12"/>
  <c r="Y587" i="12"/>
  <c r="Q587" i="12"/>
  <c r="AD587" i="12"/>
  <c r="S587" i="12"/>
  <c r="O587" i="12"/>
  <c r="G587" i="12"/>
  <c r="AF587" i="12"/>
  <c r="R587" i="12"/>
  <c r="U587" i="12"/>
  <c r="V587" i="12"/>
  <c r="AH587" i="12"/>
  <c r="Z587" i="12"/>
  <c r="AC587" i="12"/>
  <c r="F587" i="12"/>
  <c r="AG587" i="12"/>
  <c r="T651" i="12"/>
  <c r="W651" i="12"/>
  <c r="U651" i="12"/>
  <c r="X651" i="12"/>
  <c r="Y651" i="12"/>
  <c r="Z651" i="12"/>
  <c r="S651" i="12"/>
  <c r="O651" i="12"/>
  <c r="F651" i="12"/>
  <c r="I651" i="12"/>
  <c r="AH651" i="12"/>
  <c r="AB651" i="12"/>
  <c r="Q651" i="12"/>
  <c r="AF651" i="12"/>
  <c r="P651" i="12"/>
  <c r="V651" i="12"/>
  <c r="M651" i="12"/>
  <c r="J651" i="12"/>
  <c r="G651" i="12"/>
  <c r="AD651" i="12"/>
  <c r="AA651" i="12"/>
  <c r="H651" i="12"/>
  <c r="R651" i="12"/>
  <c r="K651" i="12"/>
  <c r="J715" i="12"/>
  <c r="L715" i="12"/>
  <c r="T715" i="12"/>
  <c r="Q715" i="12"/>
  <c r="AD715" i="12"/>
  <c r="V715" i="12"/>
  <c r="I715" i="12"/>
  <c r="G715" i="12"/>
  <c r="AH715" i="12"/>
  <c r="S715" i="12"/>
  <c r="X715" i="12"/>
  <c r="AF715" i="12"/>
  <c r="AC715" i="12"/>
  <c r="U715" i="12"/>
  <c r="AE715" i="12"/>
  <c r="AB715" i="12"/>
  <c r="AG708" i="12"/>
  <c r="K708" i="12"/>
  <c r="AE357" i="12"/>
  <c r="AF357" i="12"/>
  <c r="R357" i="12"/>
  <c r="N357" i="12"/>
  <c r="Y357" i="12"/>
  <c r="G357" i="12"/>
  <c r="H357" i="12"/>
  <c r="I357" i="12"/>
  <c r="AH357" i="12"/>
  <c r="AA357" i="12"/>
  <c r="AC357" i="12"/>
  <c r="AD357" i="12"/>
  <c r="S357" i="12"/>
  <c r="AB357" i="12"/>
  <c r="Z445" i="12"/>
  <c r="AA445" i="12"/>
  <c r="AC445" i="12"/>
  <c r="V445" i="12"/>
  <c r="P445" i="12"/>
  <c r="I445" i="12"/>
  <c r="AH445" i="12"/>
  <c r="AB445" i="12"/>
  <c r="T445" i="12"/>
  <c r="AG445" i="12"/>
  <c r="F445" i="12"/>
  <c r="W445" i="12"/>
  <c r="R445" i="12"/>
  <c r="K445" i="12"/>
  <c r="AA525" i="12"/>
  <c r="U525" i="12"/>
  <c r="Q525" i="12"/>
  <c r="T525" i="12"/>
  <c r="AD525" i="12"/>
  <c r="L525" i="12"/>
  <c r="R525" i="12"/>
  <c r="N525" i="12"/>
  <c r="AF525" i="12"/>
  <c r="AG525" i="12"/>
  <c r="G525" i="12"/>
  <c r="X613" i="12"/>
  <c r="Z613" i="12"/>
  <c r="F613" i="12"/>
  <c r="M701" i="12"/>
  <c r="N701" i="12"/>
  <c r="X701" i="12"/>
  <c r="O350" i="12"/>
  <c r="S350" i="12"/>
  <c r="G126" i="12"/>
  <c r="G186" i="12"/>
  <c r="G171" i="12"/>
  <c r="G156" i="12"/>
  <c r="L126" i="12"/>
  <c r="L156" i="12"/>
  <c r="L141" i="12"/>
  <c r="L186" i="12"/>
  <c r="AA126" i="12"/>
  <c r="AA156" i="12"/>
  <c r="AA171" i="12"/>
  <c r="AA141" i="12"/>
  <c r="AA186" i="12"/>
  <c r="N132" i="12"/>
  <c r="N147" i="12"/>
  <c r="N192" i="12"/>
  <c r="R192" i="12"/>
  <c r="R177" i="12"/>
  <c r="R162" i="12"/>
  <c r="V132" i="12"/>
  <c r="V177" i="12"/>
  <c r="Z132" i="12"/>
  <c r="Z147" i="12"/>
  <c r="Z192" i="12"/>
  <c r="Z162" i="12"/>
  <c r="AG132" i="12"/>
  <c r="AG177" i="12"/>
  <c r="AG147" i="12"/>
  <c r="AG162" i="12"/>
  <c r="Z701" i="12"/>
  <c r="AG357" i="12"/>
  <c r="U552" i="12"/>
  <c r="Y616" i="12"/>
  <c r="Z680" i="12"/>
  <c r="J488" i="12"/>
  <c r="H616" i="12"/>
  <c r="G488" i="12"/>
  <c r="AF680" i="12"/>
  <c r="M488" i="12"/>
  <c r="Q680" i="12"/>
  <c r="J552" i="12"/>
  <c r="AA424" i="12"/>
  <c r="AD256" i="12"/>
  <c r="AF256" i="12"/>
  <c r="L256" i="12"/>
  <c r="M344" i="12"/>
  <c r="Y523" i="12"/>
  <c r="T587" i="12"/>
  <c r="R395" i="12"/>
  <c r="M523" i="12"/>
  <c r="H715" i="12"/>
  <c r="AH424" i="12"/>
  <c r="AG651" i="12"/>
  <c r="M395" i="12"/>
  <c r="H587" i="12"/>
  <c r="X525" i="12"/>
  <c r="AG192" i="12"/>
  <c r="AE650" i="12"/>
  <c r="N342" i="12"/>
  <c r="Y650" i="12"/>
  <c r="R404" i="12"/>
  <c r="U650" i="12"/>
  <c r="F598" i="12"/>
  <c r="G320" i="12"/>
  <c r="X280" i="12"/>
  <c r="J598" i="12"/>
  <c r="W277" i="12"/>
  <c r="X424" i="12"/>
  <c r="H278" i="12"/>
  <c r="V162" i="12"/>
  <c r="V147" i="12"/>
  <c r="G141" i="12"/>
  <c r="N714" i="12"/>
  <c r="AE458" i="12"/>
  <c r="N650" i="12"/>
  <c r="H598" i="12"/>
  <c r="AD340" i="12"/>
  <c r="AA264" i="12"/>
  <c r="I264" i="12"/>
  <c r="AA338" i="12"/>
  <c r="G722" i="12"/>
  <c r="R530" i="12"/>
  <c r="AE530" i="12"/>
  <c r="V530" i="12"/>
  <c r="G402" i="12"/>
  <c r="V402" i="12"/>
  <c r="S402" i="12"/>
  <c r="W722" i="12"/>
  <c r="AF466" i="12"/>
  <c r="P466" i="12"/>
  <c r="R722" i="12"/>
  <c r="U338" i="12"/>
  <c r="AD594" i="12"/>
  <c r="AH338" i="12"/>
  <c r="R277" i="12"/>
  <c r="G277" i="12"/>
  <c r="AA277" i="12"/>
  <c r="Z354" i="12"/>
  <c r="Z683" i="12"/>
  <c r="N555" i="12"/>
  <c r="AD427" i="12"/>
  <c r="AA747" i="12"/>
  <c r="M619" i="12"/>
  <c r="AF491" i="12"/>
  <c r="M363" i="12"/>
  <c r="O274" i="12"/>
  <c r="Z274" i="12"/>
  <c r="Z619" i="12"/>
  <c r="I491" i="12"/>
  <c r="N468" i="12"/>
  <c r="V683" i="12"/>
  <c r="Q491" i="12"/>
  <c r="Q660" i="12"/>
  <c r="J555" i="12"/>
  <c r="V363" i="12"/>
  <c r="AG683" i="12"/>
  <c r="G683" i="12"/>
  <c r="Z427" i="12"/>
  <c r="AH272" i="12"/>
  <c r="P491" i="12"/>
  <c r="Z674" i="12"/>
  <c r="Q482" i="12"/>
  <c r="Q741" i="12"/>
  <c r="AF573" i="12"/>
  <c r="R741" i="12"/>
  <c r="M653" i="12"/>
  <c r="P653" i="12"/>
  <c r="V660" i="12"/>
  <c r="AG724" i="12"/>
  <c r="AG264" i="12"/>
  <c r="AH264" i="12"/>
  <c r="H530" i="12"/>
  <c r="AC530" i="12"/>
  <c r="AB402" i="12"/>
  <c r="AF402" i="12"/>
  <c r="AE402" i="12"/>
  <c r="W338" i="12"/>
  <c r="S466" i="12"/>
  <c r="J466" i="12"/>
  <c r="F722" i="12"/>
  <c r="AA594" i="12"/>
  <c r="J277" i="12"/>
  <c r="X277" i="12"/>
  <c r="K277" i="12"/>
  <c r="O277" i="12"/>
  <c r="AE683" i="12"/>
  <c r="S491" i="12"/>
  <c r="F363" i="12"/>
  <c r="H724" i="12"/>
  <c r="F747" i="12"/>
  <c r="I468" i="12"/>
  <c r="Q555" i="12"/>
  <c r="W427" i="12"/>
  <c r="I274" i="12"/>
  <c r="AF619" i="12"/>
  <c r="L427" i="12"/>
  <c r="M555" i="12"/>
  <c r="AH619" i="12"/>
  <c r="J427" i="12"/>
  <c r="P596" i="12"/>
  <c r="W491" i="12"/>
  <c r="AA683" i="12"/>
  <c r="S619" i="12"/>
  <c r="V274" i="12"/>
  <c r="G272" i="12"/>
  <c r="L272" i="12"/>
  <c r="AE272" i="12"/>
  <c r="J683" i="12"/>
  <c r="AF427" i="12"/>
  <c r="K491" i="12"/>
  <c r="P674" i="12"/>
  <c r="O354" i="12"/>
  <c r="N573" i="12"/>
  <c r="U478" i="12"/>
  <c r="T485" i="12"/>
  <c r="AD573" i="12"/>
  <c r="K740" i="12"/>
  <c r="O724" i="12"/>
  <c r="AA404" i="12"/>
  <c r="U596" i="12"/>
  <c r="U404" i="12"/>
  <c r="N596" i="12"/>
  <c r="L363" i="12"/>
  <c r="R272" i="12"/>
  <c r="V272" i="12"/>
  <c r="AA619" i="12"/>
  <c r="R491" i="12"/>
  <c r="AH610" i="12"/>
  <c r="X418" i="12"/>
  <c r="M452" i="12"/>
  <c r="W740" i="12"/>
  <c r="R610" i="12"/>
  <c r="L354" i="12"/>
  <c r="J340" i="12"/>
  <c r="U390" i="12"/>
  <c r="G404" i="12"/>
  <c r="W340" i="12"/>
  <c r="AE277" i="12"/>
  <c r="AG277" i="12"/>
  <c r="AD418" i="12"/>
  <c r="AD126" i="12"/>
  <c r="AD141" i="12"/>
  <c r="F129" i="12"/>
  <c r="F174" i="12"/>
  <c r="BR12" i="6"/>
  <c r="AF487" i="12"/>
  <c r="BJ12" i="6"/>
  <c r="X487" i="12"/>
  <c r="M305" i="12"/>
  <c r="M592" i="12"/>
  <c r="S400" i="12"/>
  <c r="N364" i="12"/>
  <c r="AG362" i="12"/>
  <c r="L697" i="12"/>
  <c r="W697" i="12"/>
  <c r="M633" i="12"/>
  <c r="R633" i="12"/>
  <c r="J569" i="12"/>
  <c r="G569" i="12"/>
  <c r="AE505" i="12"/>
  <c r="AB441" i="12"/>
  <c r="L441" i="12"/>
  <c r="I377" i="12"/>
  <c r="Q377" i="12"/>
  <c r="AC305" i="12"/>
  <c r="AB305" i="12"/>
  <c r="M563" i="12"/>
  <c r="W291" i="12"/>
  <c r="V627" i="12"/>
  <c r="H291" i="12"/>
  <c r="R627" i="12"/>
  <c r="G291" i="12"/>
  <c r="K141" i="12"/>
  <c r="AA336" i="12"/>
  <c r="AB336" i="12"/>
  <c r="AH336" i="12"/>
  <c r="V336" i="12"/>
  <c r="W336" i="12"/>
  <c r="J336" i="12"/>
  <c r="F336" i="12"/>
  <c r="Q336" i="12"/>
  <c r="S336" i="12"/>
  <c r="AC336" i="12"/>
  <c r="H336" i="12"/>
  <c r="G336" i="12"/>
  <c r="M336" i="12"/>
  <c r="R336" i="12"/>
  <c r="Y336" i="12"/>
  <c r="AE336" i="12"/>
  <c r="T336" i="12"/>
  <c r="L336" i="12"/>
  <c r="Z336" i="12"/>
  <c r="AD336" i="12"/>
  <c r="O336" i="12"/>
  <c r="U336" i="12"/>
  <c r="K336" i="12"/>
  <c r="AB400" i="12"/>
  <c r="Z400" i="12"/>
  <c r="I400" i="12"/>
  <c r="O400" i="12"/>
  <c r="U400" i="12"/>
  <c r="V400" i="12"/>
  <c r="J400" i="12"/>
  <c r="L400" i="12"/>
  <c r="W400" i="12"/>
  <c r="X400" i="12"/>
  <c r="N400" i="12"/>
  <c r="Y400" i="12"/>
  <c r="AA400" i="12"/>
  <c r="Q400" i="12"/>
  <c r="P400" i="12"/>
  <c r="T400" i="12"/>
  <c r="R400" i="12"/>
  <c r="M400" i="12"/>
  <c r="AD400" i="12"/>
  <c r="AC400" i="12"/>
  <c r="AF400" i="12"/>
  <c r="K400" i="12"/>
  <c r="AE400" i="12"/>
  <c r="AH400" i="12"/>
  <c r="G400" i="12"/>
  <c r="AF464" i="12"/>
  <c r="I464" i="12"/>
  <c r="H464" i="12"/>
  <c r="Y464" i="12"/>
  <c r="R464" i="12"/>
  <c r="F464" i="12"/>
  <c r="AA464" i="12"/>
  <c r="L464" i="12"/>
  <c r="AB464" i="12"/>
  <c r="N464" i="12"/>
  <c r="P464" i="12"/>
  <c r="V464" i="12"/>
  <c r="G464" i="12"/>
  <c r="Z464" i="12"/>
  <c r="X464" i="12"/>
  <c r="Q464" i="12"/>
  <c r="O464" i="12"/>
  <c r="AG464" i="12"/>
  <c r="J464" i="12"/>
  <c r="K464" i="12"/>
  <c r="AH464" i="12"/>
  <c r="U464" i="12"/>
  <c r="T464" i="12"/>
  <c r="AC464" i="12"/>
  <c r="W464" i="12"/>
  <c r="AE528" i="12"/>
  <c r="O528" i="12"/>
  <c r="G528" i="12"/>
  <c r="F528" i="12"/>
  <c r="J528" i="12"/>
  <c r="Z528" i="12"/>
  <c r="M528" i="12"/>
  <c r="T528" i="12"/>
  <c r="P528" i="12"/>
  <c r="I528" i="12"/>
  <c r="R528" i="12"/>
  <c r="AA528" i="12"/>
  <c r="AD528" i="12"/>
  <c r="K528" i="12"/>
  <c r="AC528" i="12"/>
  <c r="N528" i="12"/>
  <c r="AG528" i="12"/>
  <c r="AF528" i="12"/>
  <c r="Q528" i="12"/>
  <c r="Y528" i="12"/>
  <c r="AH528" i="12"/>
  <c r="S528" i="12"/>
  <c r="L528" i="12"/>
  <c r="U528" i="12"/>
  <c r="W528" i="12"/>
  <c r="H528" i="12"/>
  <c r="Y592" i="12"/>
  <c r="N592" i="12"/>
  <c r="O592" i="12"/>
  <c r="AA592" i="12"/>
  <c r="P592" i="12"/>
  <c r="Q592" i="12"/>
  <c r="AE592" i="12"/>
  <c r="J592" i="12"/>
  <c r="Z592" i="12"/>
  <c r="T592" i="12"/>
  <c r="L592" i="12"/>
  <c r="AD592" i="12"/>
  <c r="AF592" i="12"/>
  <c r="AG592" i="12"/>
  <c r="V592" i="12"/>
  <c r="R592" i="12"/>
  <c r="AB592" i="12"/>
  <c r="F592" i="12"/>
  <c r="X592" i="12"/>
  <c r="G592" i="12"/>
  <c r="I592" i="12"/>
  <c r="H592" i="12"/>
  <c r="K592" i="12"/>
  <c r="S592" i="12"/>
  <c r="P656" i="12"/>
  <c r="Y656" i="12"/>
  <c r="F656" i="12"/>
  <c r="AH656" i="12"/>
  <c r="AA656" i="12"/>
  <c r="AD656" i="12"/>
  <c r="S656" i="12"/>
  <c r="U656" i="12"/>
  <c r="N656" i="12"/>
  <c r="Q656" i="12"/>
  <c r="W656" i="12"/>
  <c r="AF656" i="12"/>
  <c r="O656" i="12"/>
  <c r="I656" i="12"/>
  <c r="AG656" i="12"/>
  <c r="J656" i="12"/>
  <c r="K656" i="12"/>
  <c r="L656" i="12"/>
  <c r="AE656" i="12"/>
  <c r="T656" i="12"/>
  <c r="Z656" i="12"/>
  <c r="AC656" i="12"/>
  <c r="V656" i="12"/>
  <c r="R656" i="12"/>
  <c r="X720" i="12"/>
  <c r="N720" i="12"/>
  <c r="AH720" i="12"/>
  <c r="AA720" i="12"/>
  <c r="J720" i="12"/>
  <c r="T720" i="12"/>
  <c r="G720" i="12"/>
  <c r="U720" i="12"/>
  <c r="AC720" i="12"/>
  <c r="Q720" i="12"/>
  <c r="AF720" i="12"/>
  <c r="L720" i="12"/>
  <c r="AE720" i="12"/>
  <c r="H720" i="12"/>
  <c r="O720" i="12"/>
  <c r="AG720" i="12"/>
  <c r="Y720" i="12"/>
  <c r="W720" i="12"/>
  <c r="AF270" i="12"/>
  <c r="AH270" i="12"/>
  <c r="Z270" i="12"/>
  <c r="AA270" i="12"/>
  <c r="S270" i="12"/>
  <c r="K270" i="12"/>
  <c r="H302" i="12"/>
  <c r="S302" i="12"/>
  <c r="Q305" i="12"/>
  <c r="N305" i="12"/>
  <c r="O305" i="12"/>
  <c r="Y377" i="12"/>
  <c r="N377" i="12"/>
  <c r="AA377" i="12"/>
  <c r="M377" i="12"/>
  <c r="P377" i="12"/>
  <c r="P441" i="12"/>
  <c r="M441" i="12"/>
  <c r="Z441" i="12"/>
  <c r="AA441" i="12"/>
  <c r="P505" i="12"/>
  <c r="L505" i="12"/>
  <c r="O505" i="12"/>
  <c r="O569" i="12"/>
  <c r="N569" i="12"/>
  <c r="R569" i="12"/>
  <c r="X633" i="12"/>
  <c r="U633" i="12"/>
  <c r="AH697" i="12"/>
  <c r="Z697" i="12"/>
  <c r="F697" i="12"/>
  <c r="J697" i="12"/>
  <c r="X273" i="12"/>
  <c r="S273" i="12"/>
  <c r="AB273" i="12"/>
  <c r="U273" i="12"/>
  <c r="T273" i="12"/>
  <c r="O273" i="12"/>
  <c r="G273" i="12"/>
  <c r="R273" i="12"/>
  <c r="AE273" i="12"/>
  <c r="M273" i="12"/>
  <c r="H273" i="12"/>
  <c r="P273" i="12"/>
  <c r="AA273" i="12"/>
  <c r="W273" i="12"/>
  <c r="P362" i="12"/>
  <c r="H362" i="12"/>
  <c r="AB362" i="12"/>
  <c r="AF362" i="12"/>
  <c r="AC362" i="12"/>
  <c r="Z362" i="12"/>
  <c r="R362" i="12"/>
  <c r="Q362" i="12"/>
  <c r="AA362" i="12"/>
  <c r="W362" i="12"/>
  <c r="AH362" i="12"/>
  <c r="S362" i="12"/>
  <c r="Z426" i="12"/>
  <c r="AF426" i="12"/>
  <c r="F426" i="12"/>
  <c r="W426" i="12"/>
  <c r="G426" i="12"/>
  <c r="O426" i="12"/>
  <c r="AG426" i="12"/>
  <c r="M426" i="12"/>
  <c r="AA426" i="12"/>
  <c r="AH426" i="12"/>
  <c r="R426" i="12"/>
  <c r="V426" i="12"/>
  <c r="L490" i="12"/>
  <c r="R490" i="12"/>
  <c r="H490" i="12"/>
  <c r="W490" i="12"/>
  <c r="Q490" i="12"/>
  <c r="K490" i="12"/>
  <c r="G490" i="12"/>
  <c r="N490" i="12"/>
  <c r="U490" i="12"/>
  <c r="AB490" i="12"/>
  <c r="Z490" i="12"/>
  <c r="AD554" i="12"/>
  <c r="F554" i="12"/>
  <c r="K554" i="12"/>
  <c r="Q554" i="12"/>
  <c r="L554" i="12"/>
  <c r="AC554" i="12"/>
  <c r="X554" i="12"/>
  <c r="U554" i="12"/>
  <c r="AB554" i="12"/>
  <c r="J554" i="12"/>
  <c r="Y554" i="12"/>
  <c r="P554" i="12"/>
  <c r="T554" i="12"/>
  <c r="S618" i="12"/>
  <c r="V618" i="12"/>
  <c r="Z618" i="12"/>
  <c r="AC618" i="12"/>
  <c r="T618" i="12"/>
  <c r="O618" i="12"/>
  <c r="F618" i="12"/>
  <c r="H618" i="12"/>
  <c r="W618" i="12"/>
  <c r="U618" i="12"/>
  <c r="G618" i="12"/>
  <c r="AD618" i="12"/>
  <c r="AG618" i="12"/>
  <c r="Q618" i="12"/>
  <c r="R618" i="12"/>
  <c r="K618" i="12"/>
  <c r="L618" i="12"/>
  <c r="V682" i="12"/>
  <c r="R682" i="12"/>
  <c r="T682" i="12"/>
  <c r="H682" i="12"/>
  <c r="M682" i="12"/>
  <c r="K682" i="12"/>
  <c r="K746" i="12"/>
  <c r="R746" i="12"/>
  <c r="F746" i="12"/>
  <c r="AG746" i="12"/>
  <c r="I746" i="12"/>
  <c r="AD746" i="12"/>
  <c r="U746" i="12"/>
  <c r="W746" i="12"/>
  <c r="M746" i="12"/>
  <c r="S746" i="12"/>
  <c r="Q746" i="12"/>
  <c r="AB746" i="12"/>
  <c r="G746" i="12"/>
  <c r="AH746" i="12"/>
  <c r="H746" i="12"/>
  <c r="T746" i="12"/>
  <c r="V746" i="12"/>
  <c r="AA746" i="12"/>
  <c r="AF304" i="12"/>
  <c r="R304" i="12"/>
  <c r="S304" i="12"/>
  <c r="P304" i="12"/>
  <c r="Q304" i="12"/>
  <c r="O304" i="12"/>
  <c r="G304" i="12"/>
  <c r="AH304" i="12"/>
  <c r="N304" i="12"/>
  <c r="F304" i="12"/>
  <c r="AD304" i="12"/>
  <c r="AC304" i="12"/>
  <c r="V304" i="12"/>
  <c r="U304" i="12"/>
  <c r="AA304" i="12"/>
  <c r="K304" i="12"/>
  <c r="Z304" i="12"/>
  <c r="T304" i="12"/>
  <c r="L304" i="12"/>
  <c r="Y304" i="12"/>
  <c r="I304" i="12"/>
  <c r="X304" i="12"/>
  <c r="J304" i="12"/>
  <c r="AG304" i="12"/>
  <c r="W304" i="12"/>
  <c r="N291" i="12"/>
  <c r="Z291" i="12"/>
  <c r="AB291" i="12"/>
  <c r="P291" i="12"/>
  <c r="Y291" i="12"/>
  <c r="R291" i="12"/>
  <c r="U291" i="12"/>
  <c r="J291" i="12"/>
  <c r="AH291" i="12"/>
  <c r="Z371" i="12"/>
  <c r="AD371" i="12"/>
  <c r="J371" i="12"/>
  <c r="M371" i="12"/>
  <c r="N371" i="12"/>
  <c r="AF371" i="12"/>
  <c r="AE371" i="12"/>
  <c r="L371" i="12"/>
  <c r="T371" i="12"/>
  <c r="O371" i="12"/>
  <c r="AC371" i="12"/>
  <c r="W371" i="12"/>
  <c r="H371" i="12"/>
  <c r="AA371" i="12"/>
  <c r="AB435" i="12"/>
  <c r="R435" i="12"/>
  <c r="Y435" i="12"/>
  <c r="AF435" i="12"/>
  <c r="W435" i="12"/>
  <c r="AD435" i="12"/>
  <c r="V435" i="12"/>
  <c r="L435" i="12"/>
  <c r="J435" i="12"/>
  <c r="K435" i="12"/>
  <c r="AG435" i="12"/>
  <c r="H435" i="12"/>
  <c r="F435" i="12"/>
  <c r="AE435" i="12"/>
  <c r="S435" i="12"/>
  <c r="G435" i="12"/>
  <c r="I499" i="12"/>
  <c r="AB499" i="12"/>
  <c r="AD499" i="12"/>
  <c r="V499" i="12"/>
  <c r="J499" i="12"/>
  <c r="AG499" i="12"/>
  <c r="W499" i="12"/>
  <c r="T499" i="12"/>
  <c r="L499" i="12"/>
  <c r="H499" i="12"/>
  <c r="AE499" i="12"/>
  <c r="R499" i="12"/>
  <c r="P499" i="12"/>
  <c r="S499" i="12"/>
  <c r="K499" i="12"/>
  <c r="AF499" i="12"/>
  <c r="N499" i="12"/>
  <c r="AA499" i="12"/>
  <c r="AB563" i="12"/>
  <c r="AA563" i="12"/>
  <c r="Y563" i="12"/>
  <c r="R563" i="12"/>
  <c r="H563" i="12"/>
  <c r="G563" i="12"/>
  <c r="AD563" i="12"/>
  <c r="V563" i="12"/>
  <c r="T563" i="12"/>
  <c r="L563" i="12"/>
  <c r="AE563" i="12"/>
  <c r="J563" i="12"/>
  <c r="AG563" i="12"/>
  <c r="F563" i="12"/>
  <c r="AC563" i="12"/>
  <c r="K627" i="12"/>
  <c r="AH627" i="12"/>
  <c r="O627" i="12"/>
  <c r="H627" i="12"/>
  <c r="AF627" i="12"/>
  <c r="I627" i="12"/>
  <c r="AB627" i="12"/>
  <c r="AD627" i="12"/>
  <c r="G627" i="12"/>
  <c r="P627" i="12"/>
  <c r="M627" i="12"/>
  <c r="J627" i="12"/>
  <c r="L627" i="12"/>
  <c r="Z627" i="12"/>
  <c r="F691" i="12"/>
  <c r="Z691" i="12"/>
  <c r="W691" i="12"/>
  <c r="AE691" i="12"/>
  <c r="U691" i="12"/>
  <c r="AC691" i="12"/>
  <c r="AH691" i="12"/>
  <c r="H691" i="12"/>
  <c r="K691" i="12"/>
  <c r="G691" i="12"/>
  <c r="P691" i="12"/>
  <c r="I691" i="12"/>
  <c r="AB691" i="12"/>
  <c r="AD691" i="12"/>
  <c r="AF691" i="12"/>
  <c r="H364" i="12"/>
  <c r="W364" i="12"/>
  <c r="I364" i="12"/>
  <c r="G364" i="12"/>
  <c r="AF364" i="12"/>
  <c r="J364" i="12"/>
  <c r="Z364" i="12"/>
  <c r="K364" i="12"/>
  <c r="T364" i="12"/>
  <c r="M364" i="12"/>
  <c r="AC364" i="12"/>
  <c r="AD364" i="12"/>
  <c r="AB364" i="12"/>
  <c r="P364" i="12"/>
  <c r="O364" i="12"/>
  <c r="AE364" i="12"/>
  <c r="Q364" i="12"/>
  <c r="V364" i="12"/>
  <c r="R364" i="12"/>
  <c r="Y364" i="12"/>
  <c r="AG364" i="12"/>
  <c r="F364" i="12"/>
  <c r="L364" i="12"/>
  <c r="AH364" i="12"/>
  <c r="AA364" i="12"/>
  <c r="AB428" i="12"/>
  <c r="AC428" i="12"/>
  <c r="W428" i="12"/>
  <c r="J428" i="12"/>
  <c r="M428" i="12"/>
  <c r="P428" i="12"/>
  <c r="T428" i="12"/>
  <c r="O428" i="12"/>
  <c r="Y428" i="12"/>
  <c r="AD428" i="12"/>
  <c r="Q428" i="12"/>
  <c r="S428" i="12"/>
  <c r="AF428" i="12"/>
  <c r="K428" i="12"/>
  <c r="R428" i="12"/>
  <c r="AE428" i="12"/>
  <c r="G428" i="12"/>
  <c r="AG428" i="12"/>
  <c r="X428" i="12"/>
  <c r="I428" i="12"/>
  <c r="AA428" i="12"/>
  <c r="U428" i="12"/>
  <c r="L428" i="12"/>
  <c r="AH428" i="12"/>
  <c r="H428" i="12"/>
  <c r="F492" i="12"/>
  <c r="O492" i="12"/>
  <c r="V492" i="12"/>
  <c r="S492" i="12"/>
  <c r="P492" i="12"/>
  <c r="H492" i="12"/>
  <c r="W492" i="12"/>
  <c r="R492" i="12"/>
  <c r="Y492" i="12"/>
  <c r="AB492" i="12"/>
  <c r="AA492" i="12"/>
  <c r="AD492" i="12"/>
  <c r="I492" i="12"/>
  <c r="AE492" i="12"/>
  <c r="AF492" i="12"/>
  <c r="AG492" i="12"/>
  <c r="AH492" i="12"/>
  <c r="L492" i="12"/>
  <c r="U492" i="12"/>
  <c r="K556" i="12"/>
  <c r="S556" i="12"/>
  <c r="V556" i="12"/>
  <c r="P556" i="12"/>
  <c r="T556" i="12"/>
  <c r="M556" i="12"/>
  <c r="AC556" i="12"/>
  <c r="X556" i="12"/>
  <c r="AD556" i="12"/>
  <c r="O556" i="12"/>
  <c r="AE556" i="12"/>
  <c r="AH556" i="12"/>
  <c r="Q556" i="12"/>
  <c r="AG556" i="12"/>
  <c r="R556" i="12"/>
  <c r="F556" i="12"/>
  <c r="AF556" i="12"/>
  <c r="AB556" i="12"/>
  <c r="U556" i="12"/>
  <c r="H556" i="12"/>
  <c r="G556" i="12"/>
  <c r="W556" i="12"/>
  <c r="Z556" i="12"/>
  <c r="O620" i="12"/>
  <c r="Q620" i="12"/>
  <c r="AE620" i="12"/>
  <c r="V620" i="12"/>
  <c r="G620" i="12"/>
  <c r="F620" i="12"/>
  <c r="X620" i="12"/>
  <c r="I620" i="12"/>
  <c r="AC620" i="12"/>
  <c r="R620" i="12"/>
  <c r="H620" i="12"/>
  <c r="AH620" i="12"/>
  <c r="K620" i="12"/>
  <c r="M620" i="12"/>
  <c r="Z620" i="12"/>
  <c r="T620" i="12"/>
  <c r="U620" i="12"/>
  <c r="N620" i="12"/>
  <c r="AD620" i="12"/>
  <c r="W620" i="12"/>
  <c r="P620" i="12"/>
  <c r="AF620" i="12"/>
  <c r="Y620" i="12"/>
  <c r="AA620" i="12"/>
  <c r="J620" i="12"/>
  <c r="S620" i="12"/>
  <c r="X684" i="12"/>
  <c r="M684" i="12"/>
  <c r="AC684" i="12"/>
  <c r="P684" i="12"/>
  <c r="O684" i="12"/>
  <c r="AE684" i="12"/>
  <c r="R684" i="12"/>
  <c r="V684" i="12"/>
  <c r="Q684" i="12"/>
  <c r="AG684" i="12"/>
  <c r="AD684" i="12"/>
  <c r="Z684" i="12"/>
  <c r="I684" i="12"/>
  <c r="L684" i="12"/>
  <c r="T684" i="12"/>
  <c r="AF684" i="12"/>
  <c r="K684" i="12"/>
  <c r="U684" i="12"/>
  <c r="F684" i="12"/>
  <c r="AH684" i="12"/>
  <c r="W684" i="12"/>
  <c r="H684" i="12"/>
  <c r="Y684" i="12"/>
  <c r="J684" i="12"/>
  <c r="R748" i="12"/>
  <c r="P748" i="12"/>
  <c r="O748" i="12"/>
  <c r="S748" i="12"/>
  <c r="M748" i="12"/>
  <c r="Z748" i="12"/>
  <c r="N748" i="12"/>
  <c r="Q748" i="12"/>
  <c r="K748" i="12"/>
  <c r="L748" i="12"/>
  <c r="Y748" i="12"/>
  <c r="W748" i="12"/>
  <c r="AC748" i="12"/>
  <c r="V748" i="12"/>
  <c r="AH748" i="12"/>
  <c r="AE748" i="12"/>
  <c r="X748" i="12"/>
  <c r="G748" i="12"/>
  <c r="AG748" i="12"/>
  <c r="T748" i="12"/>
  <c r="I748" i="12"/>
  <c r="F748" i="12"/>
  <c r="AD748" i="12"/>
  <c r="G260" i="12"/>
  <c r="R260" i="12"/>
  <c r="X260" i="12"/>
  <c r="J260" i="12"/>
  <c r="N260" i="12"/>
  <c r="W260" i="12"/>
  <c r="Z292" i="12"/>
  <c r="AF292" i="12"/>
  <c r="I292" i="12"/>
  <c r="T292" i="12"/>
  <c r="O292" i="12"/>
  <c r="P292" i="12"/>
  <c r="H292" i="12"/>
  <c r="F292" i="12"/>
  <c r="L292" i="12"/>
  <c r="M464" i="12"/>
  <c r="K720" i="12"/>
  <c r="X528" i="12"/>
  <c r="P336" i="12"/>
  <c r="AC492" i="12"/>
  <c r="AB620" i="12"/>
  <c r="N684" i="12"/>
  <c r="H748" i="12"/>
  <c r="AF618" i="12"/>
  <c r="AB371" i="12"/>
  <c r="AB656" i="12"/>
  <c r="V528" i="12"/>
  <c r="AG336" i="12"/>
  <c r="L620" i="12"/>
  <c r="S684" i="12"/>
  <c r="N428" i="12"/>
  <c r="J691" i="12"/>
  <c r="G371" i="12"/>
  <c r="O435" i="12"/>
  <c r="AF563" i="12"/>
  <c r="U371" i="12"/>
  <c r="H400" i="12"/>
  <c r="X656" i="12"/>
  <c r="S464" i="12"/>
  <c r="AF336" i="12"/>
  <c r="L556" i="12"/>
  <c r="AA684" i="12"/>
  <c r="Z428" i="12"/>
  <c r="P618" i="12"/>
  <c r="AG490" i="12"/>
  <c r="G697" i="12"/>
  <c r="M505" i="12"/>
  <c r="Z377" i="12"/>
  <c r="R697" i="12"/>
  <c r="AE697" i="12"/>
  <c r="M697" i="12"/>
  <c r="AF633" i="12"/>
  <c r="H633" i="12"/>
  <c r="H569" i="12"/>
  <c r="W569" i="12"/>
  <c r="T569" i="12"/>
  <c r="F505" i="12"/>
  <c r="U505" i="12"/>
  <c r="X505" i="12"/>
  <c r="J441" i="12"/>
  <c r="Q441" i="12"/>
  <c r="H377" i="12"/>
  <c r="W377" i="12"/>
  <c r="AD377" i="12"/>
  <c r="S305" i="12"/>
  <c r="AH305" i="12"/>
  <c r="J305" i="12"/>
  <c r="Q505" i="12"/>
  <c r="O377" i="12"/>
  <c r="Y691" i="12"/>
  <c r="M435" i="12"/>
  <c r="U499" i="12"/>
  <c r="K291" i="12"/>
  <c r="L691" i="12"/>
  <c r="AA291" i="12"/>
  <c r="T691" i="12"/>
  <c r="Q371" i="12"/>
  <c r="Q435" i="12"/>
  <c r="AA435" i="12"/>
  <c r="AE304" i="12"/>
  <c r="AB304" i="12"/>
  <c r="L633" i="12"/>
  <c r="M656" i="12"/>
  <c r="AE464" i="12"/>
  <c r="X492" i="12"/>
  <c r="Y556" i="12"/>
  <c r="N492" i="12"/>
  <c r="K600" i="12"/>
  <c r="AF600" i="12"/>
  <c r="W321" i="12"/>
  <c r="G321" i="12"/>
  <c r="U321" i="12"/>
  <c r="F321" i="12"/>
  <c r="V385" i="12"/>
  <c r="S385" i="12"/>
  <c r="M513" i="12"/>
  <c r="O513" i="12"/>
  <c r="W577" i="12"/>
  <c r="J577" i="12"/>
  <c r="AF641" i="12"/>
  <c r="W641" i="12"/>
  <c r="S705" i="12"/>
  <c r="Z705" i="12"/>
  <c r="Q290" i="12"/>
  <c r="AF290" i="12"/>
  <c r="O434" i="12"/>
  <c r="Q434" i="12"/>
  <c r="K626" i="12"/>
  <c r="AE626" i="12"/>
  <c r="AF754" i="12"/>
  <c r="U754" i="12"/>
  <c r="R275" i="12"/>
  <c r="AA275" i="12"/>
  <c r="AG261" i="12"/>
  <c r="W261" i="12"/>
  <c r="I293" i="12"/>
  <c r="N293" i="12"/>
  <c r="Z293" i="12"/>
  <c r="AA293" i="12"/>
  <c r="K542" i="12"/>
  <c r="AF542" i="12"/>
  <c r="AD542" i="12"/>
  <c r="L542" i="12"/>
  <c r="AA542" i="12"/>
  <c r="P542" i="12"/>
  <c r="I542" i="12"/>
  <c r="K543" i="12"/>
  <c r="AD543" i="12"/>
  <c r="T518" i="12"/>
  <c r="Y518" i="12"/>
  <c r="AE518" i="12"/>
  <c r="W518" i="12"/>
  <c r="Q518" i="12"/>
  <c r="N487" i="12"/>
  <c r="S487" i="12"/>
  <c r="U487" i="12"/>
  <c r="P487" i="12"/>
  <c r="AH743" i="12"/>
  <c r="J743" i="12"/>
  <c r="K743" i="12"/>
  <c r="T743" i="12"/>
  <c r="H430" i="12"/>
  <c r="Q430" i="12"/>
  <c r="AD430" i="12"/>
  <c r="N430" i="12"/>
  <c r="AH622" i="12"/>
  <c r="P622" i="12"/>
  <c r="AD622" i="12"/>
  <c r="S622" i="12"/>
  <c r="X622" i="12"/>
  <c r="Q321" i="12"/>
  <c r="AC626" i="12"/>
  <c r="AD641" i="12"/>
  <c r="X385" i="12"/>
  <c r="AD754" i="12"/>
  <c r="I344" i="12"/>
  <c r="AH577" i="12"/>
  <c r="Y408" i="12"/>
  <c r="N344" i="12"/>
  <c r="Z408" i="12"/>
  <c r="M261" i="12"/>
  <c r="J705" i="12"/>
  <c r="AB354" i="12"/>
  <c r="Y674" i="12"/>
  <c r="W274" i="12"/>
  <c r="Q363" i="12"/>
  <c r="Y363" i="12"/>
  <c r="AE363" i="12"/>
  <c r="R363" i="12"/>
  <c r="AA741" i="12"/>
  <c r="M740" i="12"/>
  <c r="L301" i="12"/>
  <c r="AF301" i="12"/>
  <c r="M309" i="12"/>
  <c r="H309" i="12"/>
  <c r="Z317" i="12"/>
  <c r="V317" i="12"/>
  <c r="P341" i="12"/>
  <c r="AA341" i="12"/>
  <c r="AG373" i="12"/>
  <c r="AG405" i="12"/>
  <c r="W405" i="12"/>
  <c r="AA437" i="12"/>
  <c r="W437" i="12"/>
  <c r="T661" i="12"/>
  <c r="F257" i="12"/>
  <c r="T257" i="12"/>
  <c r="AE289" i="12"/>
  <c r="R289" i="12"/>
  <c r="AB301" i="12"/>
  <c r="AA309" i="12"/>
  <c r="J317" i="12"/>
  <c r="AE341" i="12"/>
  <c r="Q405" i="12"/>
  <c r="K437" i="12"/>
  <c r="X257" i="12"/>
  <c r="X516" i="12"/>
  <c r="P516" i="12"/>
  <c r="AG516" i="12"/>
  <c r="Q644" i="12"/>
  <c r="W644" i="12"/>
  <c r="V644" i="12"/>
  <c r="J525" i="12"/>
  <c r="W525" i="12"/>
  <c r="I129" i="12"/>
  <c r="I189" i="12"/>
  <c r="M129" i="12"/>
  <c r="M144" i="12"/>
  <c r="U129" i="12"/>
  <c r="U174" i="12"/>
  <c r="Y129" i="12"/>
  <c r="Y159" i="12"/>
  <c r="Y144" i="12"/>
  <c r="J132" i="12"/>
  <c r="J162" i="12"/>
  <c r="AF126" i="12"/>
  <c r="AF171" i="12"/>
  <c r="AF141" i="12"/>
  <c r="AA725" i="12"/>
  <c r="Y725" i="12"/>
  <c r="G661" i="12"/>
  <c r="J661" i="12"/>
  <c r="K597" i="12"/>
  <c r="AE597" i="12"/>
  <c r="P565" i="12"/>
  <c r="AB565" i="12"/>
  <c r="K533" i="12"/>
  <c r="P533" i="12"/>
  <c r="L501" i="12"/>
  <c r="X501" i="12"/>
  <c r="AC437" i="12"/>
  <c r="AE437" i="12"/>
  <c r="AG437" i="12"/>
  <c r="L437" i="12"/>
  <c r="N437" i="12"/>
  <c r="P437" i="12"/>
  <c r="R437" i="12"/>
  <c r="AB437" i="12"/>
  <c r="AD437" i="12"/>
  <c r="AF437" i="12"/>
  <c r="AH437" i="12"/>
  <c r="M437" i="12"/>
  <c r="O437" i="12"/>
  <c r="Q437" i="12"/>
  <c r="S437" i="12"/>
  <c r="AC405" i="12"/>
  <c r="AE405" i="12"/>
  <c r="AH405" i="12"/>
  <c r="N405" i="12"/>
  <c r="P405" i="12"/>
  <c r="S405" i="12"/>
  <c r="T405" i="12"/>
  <c r="AD405" i="12"/>
  <c r="AF405" i="12"/>
  <c r="I405" i="12"/>
  <c r="M405" i="12"/>
  <c r="O405" i="12"/>
  <c r="R405" i="12"/>
  <c r="Y405" i="12"/>
  <c r="F373" i="12"/>
  <c r="H373" i="12"/>
  <c r="J373" i="12"/>
  <c r="T373" i="12"/>
  <c r="V373" i="12"/>
  <c r="X373" i="12"/>
  <c r="Z373" i="12"/>
  <c r="M373" i="12"/>
  <c r="G373" i="12"/>
  <c r="I373" i="12"/>
  <c r="K373" i="12"/>
  <c r="AC373" i="12"/>
  <c r="W373" i="12"/>
  <c r="Y373" i="12"/>
  <c r="AA373" i="12"/>
  <c r="L341" i="12"/>
  <c r="V341" i="12"/>
  <c r="X341" i="12"/>
  <c r="Y341" i="12"/>
  <c r="AB341" i="12"/>
  <c r="G341" i="12"/>
  <c r="AG341" i="12"/>
  <c r="U341" i="12"/>
  <c r="W341" i="12"/>
  <c r="I341" i="12"/>
  <c r="S341" i="12"/>
  <c r="F341" i="12"/>
  <c r="H341" i="12"/>
  <c r="Q341" i="12"/>
  <c r="AD317" i="12"/>
  <c r="AF317" i="12"/>
  <c r="AH317" i="12"/>
  <c r="M317" i="12"/>
  <c r="O317" i="12"/>
  <c r="Q317" i="12"/>
  <c r="S317" i="12"/>
  <c r="AC317" i="12"/>
  <c r="AE317" i="12"/>
  <c r="AG317" i="12"/>
  <c r="L317" i="12"/>
  <c r="N317" i="12"/>
  <c r="P317" i="12"/>
  <c r="R317" i="12"/>
  <c r="AB317" i="12"/>
  <c r="N309" i="12"/>
  <c r="P309" i="12"/>
  <c r="R309" i="12"/>
  <c r="T309" i="12"/>
  <c r="AD309" i="12"/>
  <c r="AF309" i="12"/>
  <c r="AH309" i="12"/>
  <c r="AB309" i="12"/>
  <c r="O309" i="12"/>
  <c r="Q309" i="12"/>
  <c r="S309" i="12"/>
  <c r="AE309" i="12"/>
  <c r="AG309" i="12"/>
  <c r="L309" i="12"/>
  <c r="G301" i="12"/>
  <c r="I301" i="12"/>
  <c r="K301" i="12"/>
  <c r="M301" i="12"/>
  <c r="W301" i="12"/>
  <c r="Y301" i="12"/>
  <c r="AA301" i="12"/>
  <c r="F301" i="12"/>
  <c r="H301" i="12"/>
  <c r="J301" i="12"/>
  <c r="U301" i="12"/>
  <c r="V301" i="12"/>
  <c r="X301" i="12"/>
  <c r="Z301" i="12"/>
  <c r="AC301" i="12"/>
  <c r="J289" i="12"/>
  <c r="T289" i="12"/>
  <c r="W289" i="12"/>
  <c r="Y289" i="12"/>
  <c r="Z289" i="12"/>
  <c r="F289" i="12"/>
  <c r="M289" i="12"/>
  <c r="AF289" i="12"/>
  <c r="K289" i="12"/>
  <c r="V289" i="12"/>
  <c r="P289" i="12"/>
  <c r="I289" i="12"/>
  <c r="AA289" i="12"/>
  <c r="G289" i="12"/>
  <c r="U289" i="12"/>
  <c r="J257" i="12"/>
  <c r="L257" i="12"/>
  <c r="AD257" i="12"/>
  <c r="AF257" i="12"/>
  <c r="AH257" i="12"/>
  <c r="AB257" i="12"/>
  <c r="O257" i="12"/>
  <c r="Z257" i="12"/>
  <c r="U257" i="12"/>
  <c r="AE257" i="12"/>
  <c r="AG257" i="12"/>
  <c r="S257" i="12"/>
  <c r="N257" i="12"/>
  <c r="P257" i="12"/>
  <c r="AH189" i="12"/>
  <c r="Q189" i="12"/>
  <c r="I159" i="12"/>
  <c r="AG156" i="12"/>
  <c r="Y257" i="12"/>
  <c r="S301" i="12"/>
  <c r="O301" i="12"/>
  <c r="Z309" i="12"/>
  <c r="V309" i="12"/>
  <c r="I317" i="12"/>
  <c r="Z341" i="12"/>
  <c r="AD341" i="12"/>
  <c r="AB373" i="12"/>
  <c r="P373" i="12"/>
  <c r="K405" i="12"/>
  <c r="F405" i="12"/>
  <c r="J437" i="12"/>
  <c r="F437" i="12"/>
  <c r="R565" i="12"/>
  <c r="W257" i="12"/>
  <c r="H289" i="12"/>
  <c r="N289" i="12"/>
  <c r="T532" i="12"/>
  <c r="Q532" i="12"/>
  <c r="AC660" i="12"/>
  <c r="N660" i="12"/>
  <c r="AD670" i="12"/>
  <c r="R670" i="12"/>
  <c r="K670" i="12"/>
  <c r="N646" i="12"/>
  <c r="AH646" i="12"/>
  <c r="V559" i="12"/>
  <c r="Y559" i="12"/>
  <c r="AH144" i="12"/>
  <c r="AH301" i="12"/>
  <c r="AD301" i="12"/>
  <c r="J309" i="12"/>
  <c r="F309" i="12"/>
  <c r="X317" i="12"/>
  <c r="R341" i="12"/>
  <c r="N341" i="12"/>
  <c r="L373" i="12"/>
  <c r="AE373" i="12"/>
  <c r="Z405" i="12"/>
  <c r="U405" i="12"/>
  <c r="Y437" i="12"/>
  <c r="U437" i="12"/>
  <c r="Z597" i="12"/>
  <c r="G257" i="12"/>
  <c r="AC289" i="12"/>
  <c r="AB289" i="12"/>
  <c r="I296" i="12"/>
  <c r="M296" i="12"/>
  <c r="R257" i="12"/>
  <c r="R301" i="12"/>
  <c r="N301" i="12"/>
  <c r="Y309" i="12"/>
  <c r="T317" i="12"/>
  <c r="H317" i="12"/>
  <c r="J341" i="12"/>
  <c r="AC341" i="12"/>
  <c r="S373" i="12"/>
  <c r="O373" i="12"/>
  <c r="J405" i="12"/>
  <c r="AB405" i="12"/>
  <c r="I437" i="12"/>
  <c r="O469" i="12"/>
  <c r="AC597" i="12"/>
  <c r="V257" i="12"/>
  <c r="X289" i="12"/>
  <c r="L289" i="12"/>
  <c r="AF354" i="12"/>
  <c r="F354" i="12"/>
  <c r="AA354" i="12"/>
  <c r="AH354" i="12"/>
  <c r="Y354" i="12"/>
  <c r="X354" i="12"/>
  <c r="AG354" i="12"/>
  <c r="W354" i="12"/>
  <c r="AC482" i="12"/>
  <c r="O482" i="12"/>
  <c r="Y482" i="12"/>
  <c r="AG482" i="12"/>
  <c r="I482" i="12"/>
  <c r="AD482" i="12"/>
  <c r="AE482" i="12"/>
  <c r="P610" i="12"/>
  <c r="J610" i="12"/>
  <c r="AF610" i="12"/>
  <c r="N610" i="12"/>
  <c r="O610" i="12"/>
  <c r="AG610" i="12"/>
  <c r="V610" i="12"/>
  <c r="S610" i="12"/>
  <c r="T610" i="12"/>
  <c r="M610" i="12"/>
  <c r="AC674" i="12"/>
  <c r="Q674" i="12"/>
  <c r="L674" i="12"/>
  <c r="I674" i="12"/>
  <c r="R674" i="12"/>
  <c r="N674" i="12"/>
  <c r="X674" i="12"/>
  <c r="AE674" i="12"/>
  <c r="AF674" i="12"/>
  <c r="AB272" i="12"/>
  <c r="S272" i="12"/>
  <c r="X272" i="12"/>
  <c r="Y272" i="12"/>
  <c r="P272" i="12"/>
  <c r="O272" i="12"/>
  <c r="AB363" i="12"/>
  <c r="AG363" i="12"/>
  <c r="AA363" i="12"/>
  <c r="T363" i="12"/>
  <c r="AC363" i="12"/>
  <c r="O427" i="12"/>
  <c r="I427" i="12"/>
  <c r="AH427" i="12"/>
  <c r="U427" i="12"/>
  <c r="AC427" i="12"/>
  <c r="AC491" i="12"/>
  <c r="F491" i="12"/>
  <c r="M491" i="12"/>
  <c r="H491" i="12"/>
  <c r="T491" i="12"/>
  <c r="AE491" i="12"/>
  <c r="AG555" i="12"/>
  <c r="AF555" i="12"/>
  <c r="AC555" i="12"/>
  <c r="AH555" i="12"/>
  <c r="K555" i="12"/>
  <c r="K619" i="12"/>
  <c r="Q619" i="12"/>
  <c r="P619" i="12"/>
  <c r="Y619" i="12"/>
  <c r="L619" i="12"/>
  <c r="T683" i="12"/>
  <c r="X683" i="12"/>
  <c r="L683" i="12"/>
  <c r="O683" i="12"/>
  <c r="W683" i="12"/>
  <c r="AB683" i="12"/>
  <c r="Q683" i="12"/>
  <c r="AG747" i="12"/>
  <c r="K747" i="12"/>
  <c r="V747" i="12"/>
  <c r="L747" i="12"/>
  <c r="AD747" i="12"/>
  <c r="AE484" i="12"/>
  <c r="AD484" i="12"/>
  <c r="Y740" i="12"/>
  <c r="AC740" i="12"/>
  <c r="G740" i="12"/>
  <c r="Q740" i="12"/>
  <c r="AG740" i="12"/>
  <c r="L740" i="12"/>
  <c r="AD740" i="12"/>
  <c r="W397" i="12"/>
  <c r="S397" i="12"/>
  <c r="AG397" i="12"/>
  <c r="I397" i="12"/>
  <c r="Y397" i="12"/>
  <c r="AA397" i="12"/>
  <c r="F573" i="12"/>
  <c r="Z573" i="12"/>
  <c r="X573" i="12"/>
  <c r="AA573" i="12"/>
  <c r="U573" i="12"/>
  <c r="W573" i="12"/>
  <c r="AG573" i="12"/>
  <c r="O573" i="12"/>
  <c r="V573" i="12"/>
  <c r="S653" i="12"/>
  <c r="Z653" i="12"/>
  <c r="L653" i="12"/>
  <c r="AC653" i="12"/>
  <c r="V653" i="12"/>
  <c r="R653" i="12"/>
  <c r="U653" i="12"/>
  <c r="O653" i="12"/>
  <c r="G653" i="12"/>
  <c r="J653" i="12"/>
  <c r="Q653" i="12"/>
  <c r="Y653" i="12"/>
  <c r="W653" i="12"/>
  <c r="X741" i="12"/>
  <c r="Z741" i="12"/>
  <c r="N741" i="12"/>
  <c r="AF741" i="12"/>
  <c r="J741" i="12"/>
  <c r="S741" i="12"/>
  <c r="U741" i="12"/>
  <c r="I741" i="12"/>
  <c r="AB741" i="12"/>
  <c r="Y741" i="12"/>
  <c r="I281" i="12"/>
  <c r="AG301" i="12"/>
  <c r="AC309" i="12"/>
  <c r="I309" i="12"/>
  <c r="AA317" i="12"/>
  <c r="W317" i="12"/>
  <c r="AH341" i="12"/>
  <c r="M341" i="12"/>
  <c r="AH373" i="12"/>
  <c r="AD373" i="12"/>
  <c r="X405" i="12"/>
  <c r="L405" i="12"/>
  <c r="X437" i="12"/>
  <c r="Z469" i="12"/>
  <c r="AB629" i="12"/>
  <c r="AC257" i="12"/>
  <c r="Q289" i="12"/>
  <c r="S289" i="12"/>
  <c r="X532" i="12"/>
  <c r="N256" i="12"/>
  <c r="M388" i="12"/>
  <c r="Q610" i="12"/>
  <c r="V482" i="12"/>
  <c r="AD354" i="12"/>
  <c r="Q452" i="12"/>
  <c r="Q257" i="12"/>
  <c r="Q301" i="12"/>
  <c r="U309" i="12"/>
  <c r="X309" i="12"/>
  <c r="K317" i="12"/>
  <c r="G317" i="12"/>
  <c r="AF341" i="12"/>
  <c r="T341" i="12"/>
  <c r="R373" i="12"/>
  <c r="N373" i="12"/>
  <c r="H405" i="12"/>
  <c r="T437" i="12"/>
  <c r="H437" i="12"/>
  <c r="V501" i="12"/>
  <c r="P629" i="12"/>
  <c r="M257" i="12"/>
  <c r="AG289" i="12"/>
  <c r="AH289" i="12"/>
  <c r="AA454" i="12"/>
  <c r="P334" i="12"/>
  <c r="M454" i="12"/>
  <c r="AB486" i="12"/>
  <c r="Z106" i="12"/>
  <c r="Z165" i="12"/>
  <c r="R106" i="12"/>
  <c r="R165" i="12"/>
  <c r="K366" i="12"/>
  <c r="AE730" i="12"/>
  <c r="W733" i="12"/>
  <c r="T284" i="12"/>
  <c r="G410" i="12"/>
  <c r="J316" i="12"/>
  <c r="M262" i="12"/>
  <c r="J262" i="12"/>
  <c r="H262" i="12"/>
  <c r="T262" i="12"/>
  <c r="AB361" i="12"/>
  <c r="AE361" i="12"/>
  <c r="AG361" i="12"/>
  <c r="V361" i="12"/>
  <c r="W361" i="12"/>
  <c r="J361" i="12"/>
  <c r="X361" i="12"/>
  <c r="R361" i="12"/>
  <c r="L361" i="12"/>
  <c r="O425" i="12"/>
  <c r="W425" i="12"/>
  <c r="AE425" i="12"/>
  <c r="I425" i="12"/>
  <c r="Z425" i="12"/>
  <c r="AH425" i="12"/>
  <c r="AE489" i="12"/>
  <c r="J489" i="12"/>
  <c r="AB489" i="12"/>
  <c r="H489" i="12"/>
  <c r="P489" i="12"/>
  <c r="N553" i="12"/>
  <c r="H553" i="12"/>
  <c r="P553" i="12"/>
  <c r="Z553" i="12"/>
  <c r="K553" i="12"/>
  <c r="AE553" i="12"/>
  <c r="V617" i="12"/>
  <c r="AB617" i="12"/>
  <c r="X617" i="12"/>
  <c r="J617" i="12"/>
  <c r="G617" i="12"/>
  <c r="F681" i="12"/>
  <c r="W681" i="12"/>
  <c r="AE681" i="12"/>
  <c r="H681" i="12"/>
  <c r="Y681" i="12"/>
  <c r="W745" i="12"/>
  <c r="K745" i="12"/>
  <c r="O745" i="12"/>
  <c r="J745" i="12"/>
  <c r="AH745" i="12"/>
  <c r="Q745" i="12"/>
  <c r="I745" i="12"/>
  <c r="AG745" i="12"/>
  <c r="Z346" i="12"/>
  <c r="Y346" i="12"/>
  <c r="I346" i="12"/>
  <c r="U474" i="12"/>
  <c r="L474" i="12"/>
  <c r="AC538" i="12"/>
  <c r="R538" i="12"/>
  <c r="S538" i="12"/>
  <c r="AE538" i="12"/>
  <c r="F538" i="12"/>
  <c r="T538" i="12"/>
  <c r="V538" i="12"/>
  <c r="X538" i="12"/>
  <c r="Z538" i="12"/>
  <c r="U538" i="12"/>
  <c r="N538" i="12"/>
  <c r="O538" i="12"/>
  <c r="AH538" i="12"/>
  <c r="AB538" i="12"/>
  <c r="R602" i="12"/>
  <c r="F602" i="12"/>
  <c r="K666" i="12"/>
  <c r="S666" i="12"/>
  <c r="H666" i="12"/>
  <c r="O666" i="12"/>
  <c r="AD666" i="12"/>
  <c r="R666" i="12"/>
  <c r="G666" i="12"/>
  <c r="M666" i="12"/>
  <c r="W666" i="12"/>
  <c r="Q666" i="12"/>
  <c r="P666" i="12"/>
  <c r="Y666" i="12"/>
  <c r="L666" i="12"/>
  <c r="Z666" i="12"/>
  <c r="AA666" i="12"/>
  <c r="AE666" i="12"/>
  <c r="N666" i="12"/>
  <c r="AH666" i="12"/>
  <c r="AG666" i="12"/>
  <c r="AF666" i="12"/>
  <c r="AC666" i="12"/>
  <c r="J666" i="12"/>
  <c r="U730" i="12"/>
  <c r="P730" i="12"/>
  <c r="J730" i="12"/>
  <c r="AD730" i="12"/>
  <c r="R730" i="12"/>
  <c r="H730" i="12"/>
  <c r="V730" i="12"/>
  <c r="G730" i="12"/>
  <c r="Z730" i="12"/>
  <c r="Q730" i="12"/>
  <c r="F730" i="12"/>
  <c r="AA730" i="12"/>
  <c r="X730" i="12"/>
  <c r="O730" i="12"/>
  <c r="AH730" i="12"/>
  <c r="AC730" i="12"/>
  <c r="Y730" i="12"/>
  <c r="I730" i="12"/>
  <c r="AF730" i="12"/>
  <c r="W730" i="12"/>
  <c r="R355" i="12"/>
  <c r="Q355" i="12"/>
  <c r="L355" i="12"/>
  <c r="K355" i="12"/>
  <c r="AB355" i="12"/>
  <c r="AC355" i="12"/>
  <c r="X419" i="12"/>
  <c r="S419" i="12"/>
  <c r="Z419" i="12"/>
  <c r="AD419" i="12"/>
  <c r="P419" i="12"/>
  <c r="AA483" i="12"/>
  <c r="Y483" i="12"/>
  <c r="X483" i="12"/>
  <c r="I483" i="12"/>
  <c r="AH483" i="12"/>
  <c r="Q483" i="12"/>
  <c r="AD483" i="12"/>
  <c r="M483" i="12"/>
  <c r="Z547" i="12"/>
  <c r="AB547" i="12"/>
  <c r="X547" i="12"/>
  <c r="AH611" i="12"/>
  <c r="AD611" i="12"/>
  <c r="H611" i="12"/>
  <c r="K611" i="12"/>
  <c r="G611" i="12"/>
  <c r="P611" i="12"/>
  <c r="AA611" i="12"/>
  <c r="F611" i="12"/>
  <c r="AE611" i="12"/>
  <c r="L611" i="12"/>
  <c r="Q611" i="12"/>
  <c r="AF675" i="12"/>
  <c r="X675" i="12"/>
  <c r="AE675" i="12"/>
  <c r="Q675" i="12"/>
  <c r="O739" i="12"/>
  <c r="AA739" i="12"/>
  <c r="T739" i="12"/>
  <c r="P739" i="12"/>
  <c r="U739" i="12"/>
  <c r="G739" i="12"/>
  <c r="AG739" i="12"/>
  <c r="AA348" i="12"/>
  <c r="Y348" i="12"/>
  <c r="S412" i="12"/>
  <c r="M412" i="12"/>
  <c r="I412" i="12"/>
  <c r="H412" i="12"/>
  <c r="X412" i="12"/>
  <c r="AB412" i="12"/>
  <c r="AB476" i="12"/>
  <c r="L476" i="12"/>
  <c r="T476" i="12"/>
  <c r="V476" i="12"/>
  <c r="X476" i="12"/>
  <c r="Z476" i="12"/>
  <c r="S540" i="12"/>
  <c r="AC540" i="12"/>
  <c r="Q540" i="12"/>
  <c r="AE540" i="12"/>
  <c r="AB540" i="12"/>
  <c r="AG540" i="12"/>
  <c r="L604" i="12"/>
  <c r="U604" i="12"/>
  <c r="AD604" i="12"/>
  <c r="I604" i="12"/>
  <c r="AC604" i="12"/>
  <c r="AF604" i="12"/>
  <c r="S604" i="12"/>
  <c r="F604" i="12"/>
  <c r="U668" i="12"/>
  <c r="AG668" i="12"/>
  <c r="R668" i="12"/>
  <c r="J668" i="12"/>
  <c r="AA668" i="12"/>
  <c r="V668" i="12"/>
  <c r="Y668" i="12"/>
  <c r="X668" i="12"/>
  <c r="M732" i="12"/>
  <c r="AH732" i="12"/>
  <c r="AA732" i="12"/>
  <c r="I732" i="12"/>
  <c r="AC732" i="12"/>
  <c r="AE732" i="12"/>
  <c r="AG732" i="12"/>
  <c r="Q732" i="12"/>
  <c r="H732" i="12"/>
  <c r="AG297" i="12"/>
  <c r="H297" i="12"/>
  <c r="R297" i="12"/>
  <c r="S297" i="12"/>
  <c r="AE297" i="12"/>
  <c r="AD297" i="12"/>
  <c r="AB297" i="12"/>
  <c r="M389" i="12"/>
  <c r="G389" i="12"/>
  <c r="Y389" i="12"/>
  <c r="T389" i="12"/>
  <c r="I389" i="12"/>
  <c r="AA389" i="12"/>
  <c r="V389" i="12"/>
  <c r="P389" i="12"/>
  <c r="R389" i="12"/>
  <c r="K389" i="12"/>
  <c r="AE389" i="12"/>
  <c r="X389" i="12"/>
  <c r="AC389" i="12"/>
  <c r="AB389" i="12"/>
  <c r="AG389" i="12"/>
  <c r="Z389" i="12"/>
  <c r="O389" i="12"/>
  <c r="L389" i="12"/>
  <c r="U389" i="12"/>
  <c r="Q389" i="12"/>
  <c r="F389" i="12"/>
  <c r="AH389" i="12"/>
  <c r="S389" i="12"/>
  <c r="H389" i="12"/>
  <c r="AD389" i="12"/>
  <c r="AA477" i="12"/>
  <c r="U477" i="12"/>
  <c r="I477" i="12"/>
  <c r="AG477" i="12"/>
  <c r="AE477" i="12"/>
  <c r="S477" i="12"/>
  <c r="L477" i="12"/>
  <c r="AH477" i="12"/>
  <c r="N477" i="12"/>
  <c r="V477" i="12"/>
  <c r="AC477" i="12"/>
  <c r="H477" i="12"/>
  <c r="J477" i="12"/>
  <c r="AD477" i="12"/>
  <c r="R477" i="12"/>
  <c r="X477" i="12"/>
  <c r="Y477" i="12"/>
  <c r="M477" i="12"/>
  <c r="K477" i="12"/>
  <c r="T477" i="12"/>
  <c r="W477" i="12"/>
  <c r="F477" i="12"/>
  <c r="G477" i="12"/>
  <c r="T557" i="12"/>
  <c r="Q557" i="12"/>
  <c r="AC557" i="12"/>
  <c r="K557" i="12"/>
  <c r="AA557" i="12"/>
  <c r="I557" i="12"/>
  <c r="S557" i="12"/>
  <c r="P557" i="12"/>
  <c r="N557" i="12"/>
  <c r="M557" i="12"/>
  <c r="Z557" i="12"/>
  <c r="G557" i="12"/>
  <c r="AG557" i="12"/>
  <c r="AE557" i="12"/>
  <c r="AD557" i="12"/>
  <c r="Y557" i="12"/>
  <c r="J557" i="12"/>
  <c r="X557" i="12"/>
  <c r="L557" i="12"/>
  <c r="AB557" i="12"/>
  <c r="AH557" i="12"/>
  <c r="V557" i="12"/>
  <c r="H557" i="12"/>
  <c r="F557" i="12"/>
  <c r="M645" i="12"/>
  <c r="G645" i="12"/>
  <c r="I645" i="12"/>
  <c r="AD645" i="12"/>
  <c r="H645" i="12"/>
  <c r="S645" i="12"/>
  <c r="AG645" i="12"/>
  <c r="R645" i="12"/>
  <c r="AC645" i="12"/>
  <c r="J645" i="12"/>
  <c r="O645" i="12"/>
  <c r="AB645" i="12"/>
  <c r="T645" i="12"/>
  <c r="Q645" i="12"/>
  <c r="AE645" i="12"/>
  <c r="X645" i="12"/>
  <c r="W645" i="12"/>
  <c r="AA645" i="12"/>
  <c r="P645" i="12"/>
  <c r="AH645" i="12"/>
  <c r="AF645" i="12"/>
  <c r="V645" i="12"/>
  <c r="Z645" i="12"/>
  <c r="K645" i="12"/>
  <c r="Y645" i="12"/>
  <c r="U645" i="12"/>
  <c r="AE733" i="12"/>
  <c r="R733" i="12"/>
  <c r="V733" i="12"/>
  <c r="AG733" i="12"/>
  <c r="AB733" i="12"/>
  <c r="X733" i="12"/>
  <c r="L733" i="12"/>
  <c r="F733" i="12"/>
  <c r="AF733" i="12"/>
  <c r="Z733" i="12"/>
  <c r="M733" i="12"/>
  <c r="G733" i="12"/>
  <c r="Y733" i="12"/>
  <c r="H733" i="12"/>
  <c r="I733" i="12"/>
  <c r="AH733" i="12"/>
  <c r="J733" i="12"/>
  <c r="K733" i="12"/>
  <c r="O733" i="12"/>
  <c r="T733" i="12"/>
  <c r="AA733" i="12"/>
  <c r="AC733" i="12"/>
  <c r="K284" i="12"/>
  <c r="AB284" i="12"/>
  <c r="V284" i="12"/>
  <c r="I284" i="12"/>
  <c r="AH284" i="12"/>
  <c r="Y284" i="12"/>
  <c r="G284" i="12"/>
  <c r="P284" i="12"/>
  <c r="J284" i="12"/>
  <c r="S284" i="12"/>
  <c r="Q284" i="12"/>
  <c r="U284" i="12"/>
  <c r="M284" i="12"/>
  <c r="Z284" i="12"/>
  <c r="W284" i="12"/>
  <c r="F284" i="12"/>
  <c r="AG284" i="12"/>
  <c r="L284" i="12"/>
  <c r="AD284" i="12"/>
  <c r="R284" i="12"/>
  <c r="N284" i="12"/>
  <c r="AE284" i="12"/>
  <c r="O284" i="12"/>
  <c r="AF284" i="12"/>
  <c r="L316" i="12"/>
  <c r="Q316" i="12"/>
  <c r="M316" i="12"/>
  <c r="AG316" i="12"/>
  <c r="X316" i="12"/>
  <c r="Y316" i="12"/>
  <c r="W316" i="12"/>
  <c r="Z316" i="12"/>
  <c r="G316" i="12"/>
  <c r="V316" i="12"/>
  <c r="AE316" i="12"/>
  <c r="U316" i="12"/>
  <c r="AB316" i="12"/>
  <c r="N316" i="12"/>
  <c r="AC316" i="12"/>
  <c r="AH316" i="12"/>
  <c r="R316" i="12"/>
  <c r="K316" i="12"/>
  <c r="AF316" i="12"/>
  <c r="H316" i="12"/>
  <c r="AD316" i="12"/>
  <c r="F316" i="12"/>
  <c r="I316" i="12"/>
  <c r="T316" i="12"/>
  <c r="G406" i="12"/>
  <c r="I406" i="12"/>
  <c r="K406" i="12"/>
  <c r="AH662" i="12"/>
  <c r="M662" i="12"/>
  <c r="O662" i="12"/>
  <c r="F255" i="12"/>
  <c r="J255" i="12"/>
  <c r="Q255" i="12"/>
  <c r="T255" i="12"/>
  <c r="U255" i="12"/>
  <c r="AA255" i="12"/>
  <c r="O255" i="12"/>
  <c r="G255" i="12"/>
  <c r="I255" i="12"/>
  <c r="U446" i="12"/>
  <c r="AH446" i="12"/>
  <c r="L446" i="12"/>
  <c r="M446" i="12"/>
  <c r="F446" i="12"/>
  <c r="W446" i="12"/>
  <c r="R446" i="12"/>
  <c r="P446" i="12"/>
  <c r="G446" i="12"/>
  <c r="T702" i="12"/>
  <c r="AF702" i="12"/>
  <c r="AH702" i="12"/>
  <c r="P702" i="12"/>
  <c r="M702" i="12"/>
  <c r="AH447" i="12"/>
  <c r="AA447" i="12"/>
  <c r="Q447" i="12"/>
  <c r="S447" i="12"/>
  <c r="T447" i="12"/>
  <c r="S703" i="12"/>
  <c r="Q703" i="12"/>
  <c r="AC703" i="12"/>
  <c r="Z703" i="12"/>
  <c r="W703" i="12"/>
  <c r="M422" i="12"/>
  <c r="AC422" i="12"/>
  <c r="K422" i="12"/>
  <c r="Z422" i="12"/>
  <c r="V422" i="12"/>
  <c r="G422" i="12"/>
  <c r="Y422" i="12"/>
  <c r="I422" i="12"/>
  <c r="X422" i="12"/>
  <c r="AA678" i="12"/>
  <c r="P678" i="12"/>
  <c r="AH678" i="12"/>
  <c r="N678" i="12"/>
  <c r="R678" i="12"/>
  <c r="S678" i="12"/>
  <c r="AD678" i="12"/>
  <c r="AF391" i="12"/>
  <c r="AG391" i="12"/>
  <c r="AE391" i="12"/>
  <c r="AA391" i="12"/>
  <c r="AC391" i="12"/>
  <c r="G647" i="12"/>
  <c r="K647" i="12"/>
  <c r="M647" i="12"/>
  <c r="I495" i="12"/>
  <c r="U495" i="12"/>
  <c r="J495" i="12"/>
  <c r="AH527" i="12"/>
  <c r="AF527" i="12"/>
  <c r="AE687" i="12"/>
  <c r="AG687" i="12"/>
  <c r="Q538" i="12"/>
  <c r="R557" i="12"/>
  <c r="N645" i="12"/>
  <c r="Y745" i="12"/>
  <c r="Z668" i="12"/>
  <c r="V527" i="12"/>
  <c r="V406" i="12"/>
  <c r="T361" i="12"/>
  <c r="M476" i="12"/>
  <c r="X284" i="12"/>
  <c r="Q126" i="12"/>
  <c r="Q171" i="12"/>
  <c r="AE126" i="12"/>
  <c r="AE141" i="12"/>
  <c r="AE171" i="12"/>
  <c r="AE156" i="12"/>
  <c r="AE186" i="12"/>
  <c r="L129" i="12"/>
  <c r="L144" i="12"/>
  <c r="L174" i="12"/>
  <c r="L189" i="12"/>
  <c r="P129" i="12"/>
  <c r="P159" i="12"/>
  <c r="P144" i="12"/>
  <c r="P189" i="12"/>
  <c r="P174" i="12"/>
  <c r="T129" i="12"/>
  <c r="T174" i="12"/>
  <c r="X129" i="12"/>
  <c r="X144" i="12"/>
  <c r="X159" i="12"/>
  <c r="X189" i="12"/>
  <c r="X174" i="12"/>
  <c r="AC129" i="12"/>
  <c r="AC144" i="12"/>
  <c r="AC159" i="12"/>
  <c r="AG129" i="12"/>
  <c r="AG144" i="12"/>
  <c r="AG159" i="12"/>
  <c r="AG174" i="12"/>
  <c r="AD617" i="12"/>
  <c r="Z477" i="12"/>
  <c r="S316" i="12"/>
  <c r="N447" i="12"/>
  <c r="H348" i="12"/>
  <c r="AC592" i="12"/>
  <c r="AH273" i="12"/>
  <c r="U592" i="12"/>
  <c r="G270" i="12"/>
  <c r="AD485" i="12"/>
  <c r="V485" i="12"/>
  <c r="AB106" i="12"/>
  <c r="AB165" i="12"/>
  <c r="T106" i="12"/>
  <c r="T150" i="12"/>
  <c r="S650" i="12"/>
  <c r="Q586" i="12"/>
  <c r="I458" i="12"/>
  <c r="R650" i="12"/>
  <c r="W320" i="12"/>
  <c r="AH672" i="12"/>
  <c r="W416" i="12"/>
  <c r="M544" i="12"/>
  <c r="K736" i="12"/>
  <c r="Y416" i="12"/>
  <c r="J480" i="12"/>
  <c r="AF672" i="12"/>
  <c r="S352" i="12"/>
  <c r="S310" i="12"/>
  <c r="V672" i="12"/>
  <c r="T416" i="12"/>
  <c r="AB608" i="12"/>
  <c r="Q293" i="12"/>
  <c r="L261" i="12"/>
  <c r="AG643" i="12"/>
  <c r="W293" i="12"/>
  <c r="S707" i="12"/>
  <c r="Y572" i="12"/>
  <c r="Y247" i="12"/>
  <c r="V121" i="16"/>
  <c r="AD171" i="12"/>
  <c r="Q177" i="12"/>
  <c r="AC192" i="12"/>
  <c r="K186" i="12"/>
  <c r="Z156" i="12"/>
  <c r="F144" i="12"/>
  <c r="Q162" i="12"/>
  <c r="Q650" i="12"/>
  <c r="AA586" i="12"/>
  <c r="W458" i="12"/>
  <c r="AG586" i="12"/>
  <c r="O672" i="12"/>
  <c r="V480" i="12"/>
  <c r="N672" i="12"/>
  <c r="T480" i="12"/>
  <c r="H352" i="12"/>
  <c r="AD672" i="12"/>
  <c r="AH416" i="12"/>
  <c r="H480" i="12"/>
  <c r="AG672" i="12"/>
  <c r="U416" i="12"/>
  <c r="AG480" i="12"/>
  <c r="W608" i="12"/>
  <c r="V544" i="12"/>
  <c r="X310" i="12"/>
  <c r="L672" i="12"/>
  <c r="X416" i="12"/>
  <c r="P352" i="12"/>
  <c r="P293" i="12"/>
  <c r="G261" i="12"/>
  <c r="AC707" i="12"/>
  <c r="Z387" i="12"/>
  <c r="Y177" i="12"/>
  <c r="Z171" i="12"/>
  <c r="Z186" i="12"/>
  <c r="M458" i="12"/>
  <c r="AE736" i="12"/>
  <c r="W352" i="12"/>
  <c r="S713" i="12"/>
  <c r="T352" i="12"/>
  <c r="K156" i="12"/>
  <c r="AC147" i="12"/>
  <c r="F189" i="12"/>
  <c r="Y162" i="12"/>
  <c r="AC162" i="12"/>
  <c r="Y714" i="12"/>
  <c r="F650" i="12"/>
  <c r="S586" i="12"/>
  <c r="AH458" i="12"/>
  <c r="AC672" i="12"/>
  <c r="I608" i="12"/>
  <c r="AE416" i="12"/>
  <c r="O608" i="12"/>
  <c r="Q480" i="12"/>
  <c r="X608" i="12"/>
  <c r="Q352" i="12"/>
  <c r="AH736" i="12"/>
  <c r="AC416" i="12"/>
  <c r="F608" i="12"/>
  <c r="R672" i="12"/>
  <c r="R416" i="12"/>
  <c r="F544" i="12"/>
  <c r="AH310" i="12"/>
  <c r="O480" i="12"/>
  <c r="AF278" i="12"/>
  <c r="AD261" i="12"/>
  <c r="L482" i="12"/>
  <c r="W482" i="12"/>
  <c r="H354" i="12"/>
  <c r="H388" i="12"/>
  <c r="K171" i="12"/>
  <c r="U177" i="12"/>
  <c r="Y147" i="12"/>
  <c r="F159" i="12"/>
  <c r="H714" i="12"/>
  <c r="I650" i="12"/>
  <c r="Y586" i="12"/>
  <c r="Y458" i="12"/>
  <c r="K608" i="12"/>
  <c r="Y672" i="12"/>
  <c r="M352" i="12"/>
  <c r="I544" i="12"/>
  <c r="AE672" i="12"/>
  <c r="AD352" i="12"/>
  <c r="AD480" i="12"/>
  <c r="M310" i="12"/>
  <c r="K480" i="12"/>
  <c r="AC736" i="12"/>
  <c r="X544" i="12"/>
  <c r="J278" i="12"/>
  <c r="X515" i="12"/>
  <c r="AC177" i="12"/>
  <c r="AD186" i="12"/>
  <c r="U147" i="12"/>
  <c r="AC107" i="12"/>
  <c r="AC168" i="12"/>
  <c r="Q107" i="12"/>
  <c r="Q183" i="12"/>
  <c r="Q192" i="12"/>
  <c r="Q147" i="12"/>
  <c r="AF107" i="12"/>
  <c r="AF168" i="12"/>
  <c r="X107" i="12"/>
  <c r="X168" i="12"/>
  <c r="P107" i="12"/>
  <c r="P168" i="12"/>
  <c r="H107" i="12"/>
  <c r="H183" i="12"/>
  <c r="AD106" i="12"/>
  <c r="AD120" i="12"/>
  <c r="N106" i="12"/>
  <c r="N165" i="12"/>
  <c r="K320" i="12"/>
  <c r="Y192" i="12"/>
  <c r="U192" i="12"/>
  <c r="AD156" i="12"/>
  <c r="Z141" i="12"/>
  <c r="U162" i="12"/>
  <c r="X336" i="12"/>
  <c r="I336" i="12"/>
  <c r="J302" i="12"/>
  <c r="AE302" i="12"/>
  <c r="AC302" i="12"/>
  <c r="J362" i="12"/>
  <c r="F362" i="12"/>
  <c r="O362" i="12"/>
  <c r="I362" i="12"/>
  <c r="AC426" i="12"/>
  <c r="S426" i="12"/>
  <c r="I426" i="12"/>
  <c r="T426" i="12"/>
  <c r="N426" i="12"/>
  <c r="H426" i="12"/>
  <c r="V490" i="12"/>
  <c r="AH490" i="12"/>
  <c r="X490" i="12"/>
  <c r="AE490" i="12"/>
  <c r="O554" i="12"/>
  <c r="AH554" i="12"/>
  <c r="V554" i="12"/>
  <c r="R554" i="12"/>
  <c r="AE618" i="12"/>
  <c r="AB618" i="12"/>
  <c r="P746" i="12"/>
  <c r="J746" i="12"/>
  <c r="Y627" i="12"/>
  <c r="S627" i="12"/>
  <c r="AE627" i="12"/>
  <c r="AA556" i="12"/>
  <c r="N556" i="12"/>
  <c r="F260" i="12"/>
  <c r="L260" i="12"/>
  <c r="AC260" i="12"/>
  <c r="AD260" i="12"/>
  <c r="K292" i="12"/>
  <c r="AG292" i="12"/>
  <c r="G292" i="12"/>
  <c r="Q292" i="12"/>
  <c r="W292" i="12"/>
  <c r="Y438" i="12"/>
  <c r="W438" i="12"/>
  <c r="AD478" i="12"/>
  <c r="S478" i="12"/>
  <c r="W734" i="12"/>
  <c r="AD734" i="12"/>
  <c r="J710" i="12"/>
  <c r="AG710" i="12"/>
  <c r="N710" i="12"/>
  <c r="P710" i="12"/>
  <c r="I679" i="12"/>
  <c r="M679" i="12"/>
  <c r="G679" i="12"/>
  <c r="F334" i="12"/>
  <c r="S334" i="12"/>
  <c r="G334" i="12"/>
  <c r="J366" i="12"/>
  <c r="N366" i="12"/>
  <c r="T366" i="12"/>
  <c r="L680" i="12"/>
  <c r="AC616" i="12"/>
  <c r="R552" i="12"/>
  <c r="K424" i="12"/>
  <c r="AD424" i="12"/>
  <c r="AF424" i="12"/>
  <c r="AE360" i="12"/>
  <c r="Q360" i="12"/>
  <c r="V360" i="12"/>
  <c r="Y480" i="12"/>
  <c r="I657" i="12"/>
  <c r="AB480" i="12"/>
  <c r="M480" i="12"/>
  <c r="L736" i="12"/>
  <c r="AC480" i="12"/>
  <c r="AB736" i="12"/>
  <c r="G416" i="12"/>
  <c r="X618" i="12"/>
  <c r="AG310" i="12"/>
  <c r="L278" i="12"/>
  <c r="S608" i="12"/>
  <c r="AD362" i="12"/>
  <c r="AE426" i="12"/>
  <c r="AA554" i="12"/>
  <c r="Z273" i="12"/>
  <c r="G362" i="12"/>
  <c r="J426" i="12"/>
  <c r="M490" i="12"/>
  <c r="H554" i="12"/>
  <c r="AD273" i="12"/>
  <c r="N554" i="12"/>
  <c r="V273" i="12"/>
  <c r="AD426" i="12"/>
  <c r="Z554" i="12"/>
  <c r="K273" i="12"/>
  <c r="N362" i="12"/>
  <c r="Q426" i="12"/>
  <c r="N261" i="12"/>
  <c r="AH643" i="12"/>
  <c r="M492" i="12"/>
  <c r="S364" i="12"/>
  <c r="L682" i="12"/>
  <c r="V744" i="12"/>
  <c r="J721" i="12"/>
  <c r="AA430" i="12"/>
  <c r="Z644" i="12"/>
  <c r="L324" i="12"/>
  <c r="R302" i="12"/>
  <c r="AG270" i="12"/>
  <c r="AF291" i="12"/>
  <c r="X710" i="12"/>
  <c r="P366" i="12"/>
  <c r="Y544" i="12"/>
  <c r="O544" i="12"/>
  <c r="P672" i="12"/>
  <c r="I672" i="12"/>
  <c r="F736" i="12"/>
  <c r="AA736" i="12"/>
  <c r="U278" i="12"/>
  <c r="AH278" i="12"/>
  <c r="V278" i="12"/>
  <c r="Y310" i="12"/>
  <c r="AF310" i="12"/>
  <c r="AA310" i="12"/>
  <c r="R310" i="12"/>
  <c r="K310" i="12"/>
  <c r="P643" i="12"/>
  <c r="L643" i="12"/>
  <c r="K707" i="12"/>
  <c r="M707" i="12"/>
  <c r="AF295" i="12"/>
  <c r="AB295" i="12"/>
  <c r="G293" i="12"/>
  <c r="L293" i="12"/>
  <c r="S293" i="12"/>
  <c r="AB518" i="12"/>
  <c r="AD518" i="12"/>
  <c r="U590" i="12"/>
  <c r="K590" i="12"/>
  <c r="Y452" i="12"/>
  <c r="N452" i="12"/>
  <c r="G452" i="12"/>
  <c r="J516" i="12"/>
  <c r="AC516" i="12"/>
  <c r="W580" i="12"/>
  <c r="V580" i="12"/>
  <c r="R580" i="12"/>
  <c r="AE580" i="12"/>
  <c r="Y644" i="12"/>
  <c r="P644" i="12"/>
  <c r="T708" i="12"/>
  <c r="V708" i="12"/>
  <c r="L357" i="12"/>
  <c r="U357" i="12"/>
  <c r="T357" i="12"/>
  <c r="J357" i="12"/>
  <c r="AD445" i="12"/>
  <c r="H445" i="12"/>
  <c r="N445" i="12"/>
  <c r="V525" i="12"/>
  <c r="AC525" i="12"/>
  <c r="AE525" i="12"/>
  <c r="G613" i="12"/>
  <c r="I613" i="12"/>
  <c r="Y299" i="12"/>
  <c r="T299" i="12"/>
  <c r="V574" i="12"/>
  <c r="P574" i="12"/>
  <c r="AC718" i="12"/>
  <c r="AD718" i="12"/>
  <c r="M360" i="12"/>
  <c r="G744" i="12"/>
  <c r="Y680" i="12"/>
  <c r="P552" i="12"/>
  <c r="AE488" i="12"/>
  <c r="H424" i="12"/>
  <c r="V424" i="12"/>
  <c r="T360" i="12"/>
  <c r="W360" i="12"/>
  <c r="I360" i="12"/>
  <c r="U360" i="12"/>
  <c r="Q310" i="12"/>
  <c r="AB310" i="12"/>
  <c r="I480" i="12"/>
  <c r="AA416" i="12"/>
  <c r="AG544" i="12"/>
  <c r="R713" i="12"/>
  <c r="AG416" i="12"/>
  <c r="S278" i="12"/>
  <c r="AC352" i="12"/>
  <c r="AB682" i="12"/>
  <c r="AE746" i="12"/>
  <c r="AF490" i="12"/>
  <c r="U362" i="12"/>
  <c r="L426" i="12"/>
  <c r="I490" i="12"/>
  <c r="AE362" i="12"/>
  <c r="F490" i="12"/>
  <c r="N273" i="12"/>
  <c r="AB426" i="12"/>
  <c r="AF554" i="12"/>
  <c r="AC273" i="12"/>
  <c r="I554" i="12"/>
  <c r="M643" i="12"/>
  <c r="Z323" i="12"/>
  <c r="K492" i="12"/>
  <c r="X362" i="12"/>
  <c r="AD292" i="12"/>
  <c r="I260" i="12"/>
  <c r="AC292" i="12"/>
  <c r="Q302" i="12"/>
  <c r="K331" i="12"/>
  <c r="V366" i="12"/>
  <c r="Y366" i="12"/>
  <c r="X388" i="12"/>
  <c r="J186" i="12"/>
  <c r="J141" i="12"/>
  <c r="AB132" i="12"/>
  <c r="AB177" i="12"/>
  <c r="AB162" i="12"/>
  <c r="AB147" i="12"/>
  <c r="AB192" i="12"/>
  <c r="K132" i="12"/>
  <c r="K162" i="12"/>
  <c r="K147" i="12"/>
  <c r="K192" i="12"/>
  <c r="V106" i="12"/>
  <c r="V135" i="12"/>
  <c r="J424" i="12"/>
  <c r="Q744" i="12"/>
  <c r="AF616" i="12"/>
  <c r="M552" i="12"/>
  <c r="AC488" i="12"/>
  <c r="AE424" i="12"/>
  <c r="H360" i="12"/>
  <c r="Y360" i="12"/>
  <c r="K360" i="12"/>
  <c r="Y736" i="12"/>
  <c r="AC544" i="12"/>
  <c r="AD744" i="12"/>
  <c r="AH721" i="12"/>
  <c r="Y608" i="12"/>
  <c r="AF352" i="12"/>
  <c r="R608" i="12"/>
  <c r="F352" i="12"/>
  <c r="F273" i="12"/>
  <c r="Z544" i="12"/>
  <c r="K352" i="12"/>
  <c r="AH544" i="12"/>
  <c r="I618" i="12"/>
  <c r="L480" i="12"/>
  <c r="AF273" i="12"/>
  <c r="R649" i="12"/>
  <c r="I310" i="12"/>
  <c r="T310" i="12"/>
  <c r="U480" i="12"/>
  <c r="AB525" i="12"/>
  <c r="H525" i="12"/>
  <c r="V416" i="12"/>
  <c r="O278" i="12"/>
  <c r="O746" i="12"/>
  <c r="J682" i="12"/>
  <c r="Y746" i="12"/>
  <c r="AG554" i="12"/>
  <c r="M362" i="12"/>
  <c r="P426" i="12"/>
  <c r="O490" i="12"/>
  <c r="Y362" i="12"/>
  <c r="X426" i="12"/>
  <c r="AC490" i="12"/>
  <c r="I682" i="12"/>
  <c r="X746" i="12"/>
  <c r="K426" i="12"/>
  <c r="Y490" i="12"/>
  <c r="L273" i="12"/>
  <c r="M554" i="12"/>
  <c r="G315" i="12"/>
  <c r="X364" i="12"/>
  <c r="AG620" i="12"/>
  <c r="Y707" i="12"/>
  <c r="R293" i="12"/>
  <c r="AE707" i="12"/>
  <c r="AH293" i="12"/>
  <c r="U426" i="12"/>
  <c r="Y426" i="12"/>
  <c r="S554" i="12"/>
  <c r="AE682" i="12"/>
  <c r="AB260" i="12"/>
  <c r="N292" i="12"/>
  <c r="AH292" i="12"/>
  <c r="M292" i="12"/>
  <c r="Y292" i="12"/>
  <c r="J292" i="12"/>
  <c r="Z622" i="12"/>
  <c r="R708" i="12"/>
  <c r="T516" i="12"/>
  <c r="K679" i="12"/>
  <c r="X423" i="12"/>
  <c r="AF366" i="12"/>
  <c r="O710" i="12"/>
  <c r="AF334" i="12"/>
  <c r="AF186" i="12"/>
  <c r="Y174" i="12"/>
  <c r="V171" i="12"/>
  <c r="M725" i="12"/>
  <c r="I144" i="12"/>
  <c r="U189" i="12"/>
  <c r="J177" i="12"/>
  <c r="J147" i="12"/>
  <c r="F106" i="12"/>
  <c r="F135" i="12"/>
  <c r="X644" i="12"/>
  <c r="AH388" i="12"/>
  <c r="Y275" i="12"/>
  <c r="Q726" i="12"/>
  <c r="L690" i="12"/>
  <c r="S690" i="12"/>
  <c r="S728" i="12"/>
  <c r="AB728" i="12"/>
  <c r="R664" i="12"/>
  <c r="AA600" i="12"/>
  <c r="P240" i="12"/>
  <c r="M134" i="16"/>
  <c r="M48" i="16"/>
  <c r="AA370" i="12"/>
  <c r="U562" i="12"/>
  <c r="Q498" i="12"/>
  <c r="N498" i="12"/>
  <c r="V498" i="12"/>
  <c r="AD498" i="12"/>
  <c r="P498" i="12"/>
  <c r="AE498" i="12"/>
  <c r="H370" i="12"/>
  <c r="AF498" i="12"/>
  <c r="AB513" i="12"/>
  <c r="T726" i="12"/>
  <c r="M600" i="12"/>
  <c r="AH728" i="12"/>
  <c r="L344" i="12"/>
  <c r="AC664" i="12"/>
  <c r="H600" i="12"/>
  <c r="T600" i="12"/>
  <c r="J536" i="12"/>
  <c r="V536" i="12"/>
  <c r="P472" i="12"/>
  <c r="AC472" i="12"/>
  <c r="G408" i="12"/>
  <c r="Q344" i="12"/>
  <c r="AE275" i="12"/>
  <c r="L705" i="12"/>
  <c r="L577" i="12"/>
  <c r="X408" i="12"/>
  <c r="S344" i="12"/>
  <c r="AB705" i="12"/>
  <c r="X513" i="12"/>
  <c r="S321" i="12"/>
  <c r="AC641" i="12"/>
  <c r="AC449" i="12"/>
  <c r="W472" i="12"/>
  <c r="P562" i="12"/>
  <c r="U641" i="12"/>
  <c r="O385" i="12"/>
  <c r="V705" i="12"/>
  <c r="T385" i="12"/>
  <c r="O705" i="12"/>
  <c r="X449" i="12"/>
  <c r="O641" i="12"/>
  <c r="I385" i="12"/>
  <c r="AF472" i="12"/>
  <c r="AH321" i="12"/>
  <c r="AB275" i="12"/>
  <c r="U513" i="12"/>
  <c r="K385" i="12"/>
  <c r="V600" i="12"/>
  <c r="K344" i="12"/>
  <c r="AA449" i="12"/>
  <c r="Z385" i="12"/>
  <c r="AH434" i="12"/>
  <c r="Y434" i="12"/>
  <c r="R626" i="12"/>
  <c r="X690" i="12"/>
  <c r="AA626" i="12"/>
  <c r="O290" i="12"/>
  <c r="H290" i="12"/>
  <c r="F754" i="12"/>
  <c r="I754" i="12"/>
  <c r="N434" i="12"/>
  <c r="S626" i="12"/>
  <c r="Z626" i="12"/>
  <c r="G705" i="12"/>
  <c r="F421" i="12"/>
  <c r="AC280" i="12"/>
  <c r="T296" i="12"/>
  <c r="S498" i="12"/>
  <c r="T370" i="12"/>
  <c r="G562" i="12"/>
  <c r="AB370" i="12"/>
  <c r="M370" i="12"/>
  <c r="R498" i="12"/>
  <c r="AE562" i="12"/>
  <c r="AC370" i="12"/>
  <c r="F370" i="12"/>
  <c r="AH498" i="12"/>
  <c r="G641" i="12"/>
  <c r="L449" i="12"/>
  <c r="P726" i="12"/>
  <c r="AG600" i="12"/>
  <c r="AD664" i="12"/>
  <c r="W600" i="12"/>
  <c r="G344" i="12"/>
  <c r="AF728" i="12"/>
  <c r="I664" i="12"/>
  <c r="AC600" i="12"/>
  <c r="R600" i="12"/>
  <c r="U536" i="12"/>
  <c r="T536" i="12"/>
  <c r="N472" i="12"/>
  <c r="K472" i="12"/>
  <c r="L408" i="12"/>
  <c r="O344" i="12"/>
  <c r="O275" i="12"/>
  <c r="H275" i="12"/>
  <c r="AD705" i="12"/>
  <c r="N577" i="12"/>
  <c r="N385" i="12"/>
  <c r="AH408" i="12"/>
  <c r="W705" i="12"/>
  <c r="L513" i="12"/>
  <c r="AF321" i="12"/>
  <c r="X641" i="12"/>
  <c r="H449" i="12"/>
  <c r="AC344" i="12"/>
  <c r="N562" i="12"/>
  <c r="Z641" i="12"/>
  <c r="T321" i="12"/>
  <c r="N641" i="12"/>
  <c r="W385" i="12"/>
  <c r="M385" i="12"/>
  <c r="R321" i="12"/>
  <c r="Q536" i="12"/>
  <c r="AB344" i="12"/>
  <c r="AA536" i="12"/>
  <c r="K275" i="12"/>
  <c r="F275" i="12"/>
  <c r="AD344" i="12"/>
  <c r="Q449" i="12"/>
  <c r="Q385" i="12"/>
  <c r="AC275" i="12"/>
  <c r="S536" i="12"/>
  <c r="V641" i="12"/>
  <c r="V321" i="12"/>
  <c r="U408" i="12"/>
  <c r="AD449" i="12"/>
  <c r="AA434" i="12"/>
  <c r="P434" i="12"/>
  <c r="X434" i="12"/>
  <c r="M290" i="12"/>
  <c r="AG754" i="12"/>
  <c r="I434" i="12"/>
  <c r="Q626" i="12"/>
  <c r="Q641" i="12"/>
  <c r="AH186" i="12"/>
  <c r="Z321" i="12"/>
  <c r="H321" i="12"/>
  <c r="AE321" i="12"/>
  <c r="L321" i="12"/>
  <c r="N321" i="12"/>
  <c r="X321" i="12"/>
  <c r="O577" i="12"/>
  <c r="P577" i="12"/>
  <c r="U577" i="12"/>
  <c r="F577" i="12"/>
  <c r="AA577" i="12"/>
  <c r="X290" i="12"/>
  <c r="J290" i="12"/>
  <c r="Z290" i="12"/>
  <c r="AD290" i="12"/>
  <c r="R290" i="12"/>
  <c r="AA290" i="12"/>
  <c r="N290" i="12"/>
  <c r="AG290" i="12"/>
  <c r="L290" i="12"/>
  <c r="T290" i="12"/>
  <c r="S290" i="12"/>
  <c r="AB754" i="12"/>
  <c r="O754" i="12"/>
  <c r="AE754" i="12"/>
  <c r="AH754" i="12"/>
  <c r="Y754" i="12"/>
  <c r="J754" i="12"/>
  <c r="G754" i="12"/>
  <c r="AA754" i="12"/>
  <c r="V754" i="12"/>
  <c r="N754" i="12"/>
  <c r="X628" i="12"/>
  <c r="AA628" i="12"/>
  <c r="V628" i="12"/>
  <c r="K470" i="12"/>
  <c r="F470" i="12"/>
  <c r="F677" i="12"/>
  <c r="R690" i="12"/>
  <c r="F690" i="12"/>
  <c r="AC690" i="12"/>
  <c r="AG728" i="12"/>
  <c r="K728" i="12"/>
  <c r="O664" i="12"/>
  <c r="AG664" i="12"/>
  <c r="L370" i="12"/>
  <c r="AF562" i="12"/>
  <c r="AF370" i="12"/>
  <c r="K562" i="12"/>
  <c r="I370" i="12"/>
  <c r="Q562" i="12"/>
  <c r="Q370" i="12"/>
  <c r="W498" i="12"/>
  <c r="L562" i="12"/>
  <c r="AG370" i="12"/>
  <c r="Q577" i="12"/>
  <c r="P449" i="12"/>
  <c r="AF470" i="12"/>
  <c r="M472" i="12"/>
  <c r="Z600" i="12"/>
  <c r="H664" i="12"/>
  <c r="AD536" i="12"/>
  <c r="U728" i="12"/>
  <c r="O600" i="12"/>
  <c r="AD600" i="12"/>
  <c r="F536" i="12"/>
  <c r="L536" i="12"/>
  <c r="H472" i="12"/>
  <c r="AG408" i="12"/>
  <c r="AD408" i="12"/>
  <c r="X275" i="12"/>
  <c r="K641" i="12"/>
  <c r="Y513" i="12"/>
  <c r="M321" i="12"/>
  <c r="AE641" i="12"/>
  <c r="AE449" i="12"/>
  <c r="R577" i="12"/>
  <c r="U498" i="12"/>
  <c r="G513" i="12"/>
  <c r="I536" i="12"/>
  <c r="I577" i="12"/>
  <c r="AB321" i="12"/>
  <c r="I641" i="12"/>
  <c r="J321" i="12"/>
  <c r="S408" i="12"/>
  <c r="K577" i="12"/>
  <c r="AH641" i="12"/>
  <c r="AH275" i="12"/>
  <c r="AF275" i="12"/>
  <c r="AF344" i="12"/>
  <c r="R344" i="12"/>
  <c r="P754" i="12"/>
  <c r="I290" i="12"/>
  <c r="G290" i="12"/>
  <c r="L626" i="12"/>
  <c r="M754" i="12"/>
  <c r="AC754" i="12"/>
  <c r="N288" i="12"/>
  <c r="M408" i="12"/>
  <c r="F408" i="12"/>
  <c r="Q408" i="12"/>
  <c r="J664" i="12"/>
  <c r="AE664" i="12"/>
  <c r="AF664" i="12"/>
  <c r="AA385" i="12"/>
  <c r="AB385" i="12"/>
  <c r="Y385" i="12"/>
  <c r="R385" i="12"/>
  <c r="F513" i="12"/>
  <c r="AE513" i="12"/>
  <c r="AD513" i="12"/>
  <c r="R513" i="12"/>
  <c r="AG513" i="12"/>
  <c r="AF513" i="12"/>
  <c r="P513" i="12"/>
  <c r="T513" i="12"/>
  <c r="S513" i="12"/>
  <c r="AC705" i="12"/>
  <c r="AA705" i="12"/>
  <c r="X705" i="12"/>
  <c r="AH705" i="12"/>
  <c r="R705" i="12"/>
  <c r="M705" i="12"/>
  <c r="T434" i="12"/>
  <c r="AF434" i="12"/>
  <c r="AB434" i="12"/>
  <c r="S434" i="12"/>
  <c r="M434" i="12"/>
  <c r="F434" i="12"/>
  <c r="AE434" i="12"/>
  <c r="U434" i="12"/>
  <c r="AG434" i="12"/>
  <c r="W434" i="12"/>
  <c r="P626" i="12"/>
  <c r="AD626" i="12"/>
  <c r="O626" i="12"/>
  <c r="V626" i="12"/>
  <c r="G626" i="12"/>
  <c r="H626" i="12"/>
  <c r="X626" i="12"/>
  <c r="I626" i="12"/>
  <c r="AB372" i="12"/>
  <c r="Z372" i="12"/>
  <c r="M372" i="12"/>
  <c r="W509" i="12"/>
  <c r="X509" i="12"/>
  <c r="AB509" i="12"/>
  <c r="U509" i="12"/>
  <c r="P690" i="12"/>
  <c r="AA690" i="12"/>
  <c r="K690" i="12"/>
  <c r="I728" i="12"/>
  <c r="U664" i="12"/>
  <c r="X664" i="12"/>
  <c r="K498" i="12"/>
  <c r="V370" i="12"/>
  <c r="AH562" i="12"/>
  <c r="J370" i="12"/>
  <c r="AC562" i="12"/>
  <c r="K370" i="12"/>
  <c r="S562" i="12"/>
  <c r="R370" i="12"/>
  <c r="W562" i="12"/>
  <c r="U370" i="12"/>
  <c r="F562" i="12"/>
  <c r="S577" i="12"/>
  <c r="M726" i="12"/>
  <c r="AD470" i="12"/>
  <c r="Q472" i="12"/>
  <c r="K536" i="12"/>
  <c r="F600" i="12"/>
  <c r="Z472" i="12"/>
  <c r="L728" i="12"/>
  <c r="S664" i="12"/>
  <c r="AB600" i="12"/>
  <c r="L600" i="12"/>
  <c r="W536" i="12"/>
  <c r="I472" i="12"/>
  <c r="F472" i="12"/>
  <c r="AE408" i="12"/>
  <c r="G275" i="12"/>
  <c r="K628" i="12"/>
  <c r="F641" i="12"/>
  <c r="Z513" i="12"/>
  <c r="O321" i="12"/>
  <c r="J641" i="12"/>
  <c r="AH385" i="12"/>
  <c r="V577" i="12"/>
  <c r="AF385" i="12"/>
  <c r="AA513" i="12"/>
  <c r="T472" i="12"/>
  <c r="AC577" i="12"/>
  <c r="P321" i="12"/>
  <c r="Z577" i="12"/>
  <c r="AC321" i="12"/>
  <c r="I449" i="12"/>
  <c r="Q513" i="12"/>
  <c r="AF705" i="12"/>
  <c r="AG385" i="12"/>
  <c r="T577" i="12"/>
  <c r="F290" i="12"/>
  <c r="K290" i="12"/>
  <c r="AC434" i="12"/>
  <c r="W754" i="12"/>
  <c r="AB626" i="12"/>
  <c r="O728" i="12"/>
  <c r="V288" i="12"/>
  <c r="T344" i="12"/>
  <c r="X344" i="12"/>
  <c r="AH472" i="12"/>
  <c r="L472" i="12"/>
  <c r="X472" i="12"/>
  <c r="X536" i="12"/>
  <c r="AC536" i="12"/>
  <c r="AG449" i="12"/>
  <c r="W449" i="12"/>
  <c r="J449" i="12"/>
  <c r="AB641" i="12"/>
  <c r="L641" i="12"/>
  <c r="M641" i="12"/>
  <c r="T641" i="12"/>
  <c r="V275" i="12"/>
  <c r="T275" i="12"/>
  <c r="S275" i="12"/>
  <c r="AG751" i="12"/>
  <c r="W751" i="12"/>
  <c r="T690" i="12"/>
  <c r="Y690" i="12"/>
  <c r="I690" i="12"/>
  <c r="AF690" i="12"/>
  <c r="T222" i="12"/>
  <c r="Q106" i="16"/>
  <c r="Q20" i="16"/>
  <c r="M728" i="12"/>
  <c r="AH664" i="12"/>
  <c r="N664" i="12"/>
  <c r="AC498" i="12"/>
  <c r="X370" i="12"/>
  <c r="AB562" i="12"/>
  <c r="M690" i="12"/>
  <c r="L754" i="12"/>
  <c r="H498" i="12"/>
  <c r="Y562" i="12"/>
  <c r="W370" i="12"/>
  <c r="X498" i="12"/>
  <c r="H562" i="12"/>
  <c r="AD577" i="12"/>
  <c r="R726" i="12"/>
  <c r="T470" i="12"/>
  <c r="R536" i="12"/>
  <c r="J600" i="12"/>
  <c r="O472" i="12"/>
  <c r="T728" i="12"/>
  <c r="P664" i="12"/>
  <c r="S600" i="12"/>
  <c r="AE536" i="12"/>
  <c r="AB536" i="12"/>
  <c r="G472" i="12"/>
  <c r="S472" i="12"/>
  <c r="AC408" i="12"/>
  <c r="H344" i="12"/>
  <c r="J628" i="12"/>
  <c r="P641" i="12"/>
  <c r="Y449" i="12"/>
  <c r="AG577" i="12"/>
  <c r="AC385" i="12"/>
  <c r="V513" i="12"/>
  <c r="Y321" i="12"/>
  <c r="P408" i="12"/>
  <c r="K449" i="12"/>
  <c r="W408" i="12"/>
  <c r="W513" i="12"/>
  <c r="Z664" i="12"/>
  <c r="M577" i="12"/>
  <c r="N536" i="12"/>
  <c r="U449" i="12"/>
  <c r="F449" i="12"/>
  <c r="H641" i="12"/>
  <c r="AE385" i="12"/>
  <c r="U275" i="12"/>
  <c r="T705" i="12"/>
  <c r="M275" i="12"/>
  <c r="Z275" i="12"/>
  <c r="AE600" i="12"/>
  <c r="R449" i="12"/>
  <c r="AG626" i="12"/>
  <c r="F626" i="12"/>
  <c r="J434" i="12"/>
  <c r="P290" i="12"/>
  <c r="AB290" i="12"/>
  <c r="Z754" i="12"/>
  <c r="S754" i="12"/>
  <c r="AH626" i="12"/>
  <c r="AG288" i="12"/>
  <c r="AA728" i="12"/>
  <c r="Z728" i="12"/>
  <c r="G664" i="12"/>
  <c r="AA664" i="12"/>
  <c r="O498" i="12"/>
  <c r="X562" i="12"/>
  <c r="AH370" i="12"/>
  <c r="Y498" i="12"/>
  <c r="AG498" i="12"/>
  <c r="J498" i="12"/>
  <c r="AA562" i="12"/>
  <c r="Y370" i="12"/>
  <c r="Z498" i="12"/>
  <c r="J562" i="12"/>
  <c r="G498" i="12"/>
  <c r="AE705" i="12"/>
  <c r="H513" i="12"/>
  <c r="AD726" i="12"/>
  <c r="Z726" i="12"/>
  <c r="J728" i="12"/>
  <c r="U472" i="12"/>
  <c r="H408" i="12"/>
  <c r="F664" i="12"/>
  <c r="K664" i="12"/>
  <c r="Q600" i="12"/>
  <c r="AH536" i="12"/>
  <c r="Y536" i="12"/>
  <c r="AB472" i="12"/>
  <c r="AG472" i="12"/>
  <c r="T408" i="12"/>
  <c r="F344" i="12"/>
  <c r="W275" i="12"/>
  <c r="G577" i="12"/>
  <c r="T449" i="12"/>
  <c r="AB577" i="12"/>
  <c r="H385" i="12"/>
  <c r="U705" i="12"/>
  <c r="I513" i="12"/>
  <c r="AD321" i="12"/>
  <c r="N705" i="12"/>
  <c r="O449" i="12"/>
  <c r="W344" i="12"/>
  <c r="J513" i="12"/>
  <c r="V472" i="12"/>
  <c r="AH513" i="12"/>
  <c r="H705" i="12"/>
  <c r="J385" i="12"/>
  <c r="U344" i="12"/>
  <c r="F385" i="12"/>
  <c r="X600" i="12"/>
  <c r="AA408" i="12"/>
  <c r="N449" i="12"/>
  <c r="AA321" i="12"/>
  <c r="N408" i="12"/>
  <c r="L275" i="12"/>
  <c r="AA641" i="12"/>
  <c r="V408" i="12"/>
  <c r="N513" i="12"/>
  <c r="G536" i="12"/>
  <c r="K321" i="12"/>
  <c r="F705" i="12"/>
  <c r="G434" i="12"/>
  <c r="J626" i="12"/>
  <c r="H434" i="12"/>
  <c r="W290" i="12"/>
  <c r="Y290" i="12"/>
  <c r="X754" i="12"/>
  <c r="Q754" i="12"/>
  <c r="AF626" i="12"/>
  <c r="W726" i="12"/>
  <c r="AH690" i="12"/>
  <c r="Y728" i="12"/>
  <c r="AB664" i="12"/>
  <c r="Y664" i="12"/>
  <c r="P370" i="12"/>
  <c r="Z562" i="12"/>
  <c r="AA498" i="12"/>
  <c r="L498" i="12"/>
  <c r="T498" i="12"/>
  <c r="S370" i="12"/>
  <c r="M498" i="12"/>
  <c r="M562" i="12"/>
  <c r="Z370" i="12"/>
  <c r="AG705" i="12"/>
  <c r="K513" i="12"/>
  <c r="O726" i="12"/>
  <c r="AF742" i="12"/>
  <c r="M664" i="12"/>
  <c r="Y472" i="12"/>
  <c r="AB408" i="12"/>
  <c r="Q664" i="12"/>
  <c r="AH600" i="12"/>
  <c r="G600" i="12"/>
  <c r="O536" i="12"/>
  <c r="M536" i="12"/>
  <c r="R472" i="12"/>
  <c r="AE472" i="12"/>
  <c r="I408" i="12"/>
  <c r="AA344" i="12"/>
  <c r="AD275" i="12"/>
  <c r="N275" i="12"/>
  <c r="Y577" i="12"/>
  <c r="G449" i="12"/>
  <c r="AE344" i="12"/>
  <c r="AC513" i="12"/>
  <c r="I321" i="12"/>
  <c r="P705" i="12"/>
  <c r="Z449" i="12"/>
  <c r="R562" i="12"/>
  <c r="Y705" i="12"/>
  <c r="L385" i="12"/>
  <c r="AH344" i="12"/>
  <c r="S449" i="12"/>
  <c r="P344" i="12"/>
  <c r="AB449" i="12"/>
  <c r="S641" i="12"/>
  <c r="U385" i="12"/>
  <c r="Y344" i="12"/>
  <c r="AG321" i="12"/>
  <c r="AD385" i="12"/>
  <c r="J408" i="12"/>
  <c r="H577" i="12"/>
  <c r="AH449" i="12"/>
  <c r="G385" i="12"/>
  <c r="K408" i="12"/>
  <c r="AD472" i="12"/>
  <c r="V344" i="12"/>
  <c r="Z434" i="12"/>
  <c r="L434" i="12"/>
  <c r="K434" i="12"/>
  <c r="N626" i="12"/>
  <c r="W626" i="12"/>
  <c r="T754" i="12"/>
  <c r="U290" i="12"/>
  <c r="V290" i="12"/>
  <c r="R754" i="12"/>
  <c r="H754" i="12"/>
  <c r="K754" i="12"/>
  <c r="M626" i="12"/>
  <c r="U626" i="12"/>
  <c r="R641" i="12"/>
  <c r="G162" i="12"/>
  <c r="G147" i="12"/>
  <c r="O296" i="12"/>
  <c r="Q296" i="12"/>
  <c r="AB296" i="12"/>
  <c r="AH296" i="12"/>
  <c r="W296" i="12"/>
  <c r="Y296" i="12"/>
  <c r="V296" i="12"/>
  <c r="N296" i="12"/>
  <c r="AE296" i="12"/>
  <c r="AG296" i="12"/>
  <c r="Z296" i="12"/>
  <c r="R296" i="12"/>
  <c r="H296" i="12"/>
  <c r="K296" i="12"/>
  <c r="F296" i="12"/>
  <c r="U296" i="12"/>
  <c r="P296" i="12"/>
  <c r="S296" i="12"/>
  <c r="AC296" i="12"/>
  <c r="X296" i="12"/>
  <c r="AA296" i="12"/>
  <c r="J296" i="12"/>
  <c r="AF296" i="12"/>
  <c r="L296" i="12"/>
  <c r="AD296" i="12"/>
  <c r="H288" i="12"/>
  <c r="K288" i="12"/>
  <c r="Z288" i="12"/>
  <c r="R288" i="12"/>
  <c r="P288" i="12"/>
  <c r="S288" i="12"/>
  <c r="F288" i="12"/>
  <c r="X288" i="12"/>
  <c r="AA288" i="12"/>
  <c r="AC288" i="12"/>
  <c r="AF288" i="12"/>
  <c r="L288" i="12"/>
  <c r="J288" i="12"/>
  <c r="G288" i="12"/>
  <c r="I288" i="12"/>
  <c r="T288" i="12"/>
  <c r="AD288" i="12"/>
  <c r="O288" i="12"/>
  <c r="Q288" i="12"/>
  <c r="AB288" i="12"/>
  <c r="M288" i="12"/>
  <c r="W288" i="12"/>
  <c r="Y288" i="12"/>
  <c r="U288" i="12"/>
  <c r="AH288" i="12"/>
  <c r="AF280" i="12"/>
  <c r="S280" i="12"/>
  <c r="F280" i="12"/>
  <c r="G280" i="12"/>
  <c r="I280" i="12"/>
  <c r="AA280" i="12"/>
  <c r="N280" i="12"/>
  <c r="O280" i="12"/>
  <c r="Q280" i="12"/>
  <c r="L280" i="12"/>
  <c r="V280" i="12"/>
  <c r="W280" i="12"/>
  <c r="Y280" i="12"/>
  <c r="T280" i="12"/>
  <c r="Z280" i="12"/>
  <c r="AE280" i="12"/>
  <c r="AG280" i="12"/>
  <c r="AB280" i="12"/>
  <c r="AD280" i="12"/>
  <c r="H280" i="12"/>
  <c r="J280" i="12"/>
  <c r="M280" i="12"/>
  <c r="AH280" i="12"/>
  <c r="P280" i="12"/>
  <c r="R280" i="12"/>
  <c r="U280" i="12"/>
  <c r="AE106" i="12"/>
  <c r="AE180" i="12"/>
  <c r="W106" i="12"/>
  <c r="W165" i="12"/>
  <c r="O106" i="12"/>
  <c r="O135" i="12"/>
  <c r="N544" i="12"/>
  <c r="Q736" i="12"/>
  <c r="W278" i="12"/>
  <c r="AA352" i="12"/>
  <c r="AG419" i="12"/>
  <c r="AH355" i="12"/>
  <c r="I707" i="12"/>
  <c r="AH579" i="12"/>
  <c r="Q579" i="12"/>
  <c r="W412" i="12"/>
  <c r="U348" i="12"/>
  <c r="G674" i="12"/>
  <c r="T674" i="12"/>
  <c r="G610" i="12"/>
  <c r="J482" i="12"/>
  <c r="AE354" i="12"/>
  <c r="V354" i="12"/>
  <c r="M730" i="12"/>
  <c r="Y107" i="12"/>
  <c r="Y123" i="12"/>
  <c r="I107" i="12"/>
  <c r="I123" i="12"/>
  <c r="AA106" i="12"/>
  <c r="AA180" i="12"/>
  <c r="AQ149" i="6"/>
  <c r="AG295" i="12"/>
  <c r="AD107" i="12"/>
  <c r="AD138" i="12"/>
  <c r="V107" i="12"/>
  <c r="V138" i="12"/>
  <c r="N107" i="12"/>
  <c r="N123" i="12"/>
  <c r="F107" i="12"/>
  <c r="F123" i="12"/>
  <c r="AB107" i="12"/>
  <c r="AB153" i="12"/>
  <c r="T107" i="12"/>
  <c r="T168" i="12"/>
  <c r="L107" i="12"/>
  <c r="L123" i="12"/>
  <c r="AH107" i="12"/>
  <c r="AH183" i="12"/>
  <c r="Z107" i="12"/>
  <c r="Z168" i="12"/>
  <c r="R107" i="12"/>
  <c r="R138" i="12"/>
  <c r="J107" i="12"/>
  <c r="J138" i="12"/>
  <c r="AG667" i="12"/>
  <c r="AC658" i="12"/>
  <c r="AC222" i="12"/>
  <c r="Z106" i="16"/>
  <c r="Z20" i="16"/>
  <c r="O466" i="12"/>
  <c r="AB466" i="12"/>
  <c r="AH594" i="12"/>
  <c r="M722" i="12"/>
  <c r="V338" i="12"/>
  <c r="AE594" i="12"/>
  <c r="T594" i="12"/>
  <c r="U594" i="12"/>
  <c r="M724" i="12"/>
  <c r="K404" i="12"/>
  <c r="Q468" i="12"/>
  <c r="AG660" i="12"/>
  <c r="S596" i="12"/>
  <c r="N340" i="12"/>
  <c r="F532" i="12"/>
  <c r="L338" i="12"/>
  <c r="Y594" i="12"/>
  <c r="AG338" i="12"/>
  <c r="X404" i="12"/>
  <c r="V340" i="12"/>
  <c r="X603" i="12"/>
  <c r="Z673" i="12"/>
  <c r="AA673" i="12"/>
  <c r="I737" i="12"/>
  <c r="AH737" i="12"/>
  <c r="AF338" i="12"/>
  <c r="M338" i="12"/>
  <c r="AD338" i="12"/>
  <c r="S338" i="12"/>
  <c r="H338" i="12"/>
  <c r="Q338" i="12"/>
  <c r="F338" i="12"/>
  <c r="N338" i="12"/>
  <c r="AA466" i="12"/>
  <c r="AD466" i="12"/>
  <c r="AE466" i="12"/>
  <c r="K466" i="12"/>
  <c r="V466" i="12"/>
  <c r="T530" i="12"/>
  <c r="G530" i="12"/>
  <c r="F594" i="12"/>
  <c r="J594" i="12"/>
  <c r="Z594" i="12"/>
  <c r="S594" i="12"/>
  <c r="W594" i="12"/>
  <c r="I594" i="12"/>
  <c r="R594" i="12"/>
  <c r="K594" i="12"/>
  <c r="L594" i="12"/>
  <c r="AB594" i="12"/>
  <c r="AC594" i="12"/>
  <c r="Y722" i="12"/>
  <c r="AG722" i="12"/>
  <c r="X722" i="12"/>
  <c r="S722" i="12"/>
  <c r="I722" i="12"/>
  <c r="K722" i="12"/>
  <c r="N722" i="12"/>
  <c r="AC722" i="12"/>
  <c r="AH722" i="12"/>
  <c r="AA722" i="12"/>
  <c r="U411" i="12"/>
  <c r="AF411" i="12"/>
  <c r="M475" i="12"/>
  <c r="J475" i="12"/>
  <c r="N539" i="12"/>
  <c r="AG539" i="12"/>
  <c r="Q539" i="12"/>
  <c r="V539" i="12"/>
  <c r="AF667" i="12"/>
  <c r="L667" i="12"/>
  <c r="V667" i="12"/>
  <c r="Z340" i="12"/>
  <c r="AH340" i="12"/>
  <c r="M340" i="12"/>
  <c r="S340" i="12"/>
  <c r="H340" i="12"/>
  <c r="U340" i="12"/>
  <c r="Y340" i="12"/>
  <c r="T340" i="12"/>
  <c r="I340" i="12"/>
  <c r="AA340" i="12"/>
  <c r="G340" i="12"/>
  <c r="K340" i="12"/>
  <c r="AE340" i="12"/>
  <c r="P340" i="12"/>
  <c r="AF340" i="12"/>
  <c r="AC340" i="12"/>
  <c r="AG340" i="12"/>
  <c r="R340" i="12"/>
  <c r="AB404" i="12"/>
  <c r="I404" i="12"/>
  <c r="Y404" i="12"/>
  <c r="T404" i="12"/>
  <c r="Z404" i="12"/>
  <c r="AC404" i="12"/>
  <c r="O404" i="12"/>
  <c r="V404" i="12"/>
  <c r="M404" i="12"/>
  <c r="AF404" i="12"/>
  <c r="F404" i="12"/>
  <c r="P404" i="12"/>
  <c r="Q404" i="12"/>
  <c r="AG404" i="12"/>
  <c r="H404" i="12"/>
  <c r="AH404" i="12"/>
  <c r="S404" i="12"/>
  <c r="L404" i="12"/>
  <c r="AD468" i="12"/>
  <c r="AA468" i="12"/>
  <c r="H468" i="12"/>
  <c r="W532" i="12"/>
  <c r="J532" i="12"/>
  <c r="Z532" i="12"/>
  <c r="AF532" i="12"/>
  <c r="Y532" i="12"/>
  <c r="M532" i="12"/>
  <c r="U532" i="12"/>
  <c r="AB532" i="12"/>
  <c r="N532" i="12"/>
  <c r="G532" i="12"/>
  <c r="AD532" i="12"/>
  <c r="AE532" i="12"/>
  <c r="P532" i="12"/>
  <c r="I532" i="12"/>
  <c r="AG532" i="12"/>
  <c r="R532" i="12"/>
  <c r="L532" i="12"/>
  <c r="AA532" i="12"/>
  <c r="O532" i="12"/>
  <c r="K532" i="12"/>
  <c r="S532" i="12"/>
  <c r="AC532" i="12"/>
  <c r="F596" i="12"/>
  <c r="Y596" i="12"/>
  <c r="AB596" i="12"/>
  <c r="Z596" i="12"/>
  <c r="K596" i="12"/>
  <c r="O596" i="12"/>
  <c r="W596" i="12"/>
  <c r="T596" i="12"/>
  <c r="M596" i="12"/>
  <c r="AC596" i="12"/>
  <c r="AG596" i="12"/>
  <c r="AE596" i="12"/>
  <c r="G596" i="12"/>
  <c r="L596" i="12"/>
  <c r="AF596" i="12"/>
  <c r="Q596" i="12"/>
  <c r="V596" i="12"/>
  <c r="AE660" i="12"/>
  <c r="R660" i="12"/>
  <c r="O660" i="12"/>
  <c r="U660" i="12"/>
  <c r="L660" i="12"/>
  <c r="X660" i="12"/>
  <c r="AB660" i="12"/>
  <c r="W660" i="12"/>
  <c r="F660" i="12"/>
  <c r="Z660" i="12"/>
  <c r="AA660" i="12"/>
  <c r="I660" i="12"/>
  <c r="Y660" i="12"/>
  <c r="H660" i="12"/>
  <c r="AD660" i="12"/>
  <c r="K660" i="12"/>
  <c r="J660" i="12"/>
  <c r="AF660" i="12"/>
  <c r="J724" i="12"/>
  <c r="V724" i="12"/>
  <c r="AA724" i="12"/>
  <c r="F724" i="12"/>
  <c r="T724" i="12"/>
  <c r="W724" i="12"/>
  <c r="U724" i="12"/>
  <c r="P724" i="12"/>
  <c r="G724" i="12"/>
  <c r="Y724" i="12"/>
  <c r="R724" i="12"/>
  <c r="I724" i="12"/>
  <c r="K724" i="12"/>
  <c r="N724" i="12"/>
  <c r="Z724" i="12"/>
  <c r="AC724" i="12"/>
  <c r="I381" i="12"/>
  <c r="N381" i="12"/>
  <c r="P381" i="12"/>
  <c r="Z381" i="12"/>
  <c r="U461" i="12"/>
  <c r="K461" i="12"/>
  <c r="S461" i="12"/>
  <c r="Z722" i="12"/>
  <c r="AB722" i="12"/>
  <c r="M594" i="12"/>
  <c r="N594" i="12"/>
  <c r="AF724" i="12"/>
  <c r="O340" i="12"/>
  <c r="N404" i="12"/>
  <c r="M660" i="12"/>
  <c r="AD596" i="12"/>
  <c r="AH596" i="12"/>
  <c r="AH532" i="12"/>
  <c r="F340" i="12"/>
  <c r="AD475" i="12"/>
  <c r="S724" i="12"/>
  <c r="W404" i="12"/>
  <c r="M342" i="12"/>
  <c r="AE724" i="12"/>
  <c r="AH660" i="12"/>
  <c r="R596" i="12"/>
  <c r="X596" i="12"/>
  <c r="L340" i="12"/>
  <c r="M171" i="12"/>
  <c r="M186" i="12"/>
  <c r="G338" i="12"/>
  <c r="P530" i="12"/>
  <c r="L530" i="12"/>
  <c r="W530" i="12"/>
  <c r="P402" i="12"/>
  <c r="M402" i="12"/>
  <c r="AA402" i="12"/>
  <c r="K402" i="12"/>
  <c r="I466" i="12"/>
  <c r="X466" i="12"/>
  <c r="L466" i="12"/>
  <c r="J338" i="12"/>
  <c r="Q722" i="12"/>
  <c r="P722" i="12"/>
  <c r="AC338" i="12"/>
  <c r="Q594" i="12"/>
  <c r="L724" i="12"/>
  <c r="AD404" i="12"/>
  <c r="X340" i="12"/>
  <c r="P660" i="12"/>
  <c r="AA596" i="12"/>
  <c r="Q340" i="12"/>
  <c r="V532" i="12"/>
  <c r="P278" i="12"/>
  <c r="AE278" i="12"/>
  <c r="M278" i="12"/>
  <c r="AF608" i="12"/>
  <c r="L352" i="12"/>
  <c r="AF643" i="12"/>
  <c r="U643" i="12"/>
  <c r="AC643" i="12"/>
  <c r="N643" i="12"/>
  <c r="V643" i="12"/>
  <c r="M293" i="12"/>
  <c r="Q622" i="12"/>
  <c r="I518" i="12"/>
  <c r="V293" i="12"/>
  <c r="V141" i="12"/>
  <c r="R480" i="12"/>
  <c r="L416" i="12"/>
  <c r="V310" i="12"/>
  <c r="AC310" i="12"/>
  <c r="Z310" i="12"/>
  <c r="G672" i="12"/>
  <c r="W480" i="12"/>
  <c r="X278" i="12"/>
  <c r="H544" i="12"/>
  <c r="Z736" i="12"/>
  <c r="AF416" i="12"/>
  <c r="N278" i="12"/>
  <c r="AC278" i="12"/>
  <c r="Z278" i="12"/>
  <c r="H608" i="12"/>
  <c r="Z352" i="12"/>
  <c r="AF261" i="12"/>
  <c r="T293" i="12"/>
  <c r="G643" i="12"/>
  <c r="H643" i="12"/>
  <c r="R387" i="12"/>
  <c r="AH261" i="12"/>
  <c r="AE261" i="12"/>
  <c r="U261" i="12"/>
  <c r="P261" i="12"/>
  <c r="W622" i="12"/>
  <c r="F743" i="12"/>
  <c r="M542" i="12"/>
  <c r="O261" i="12"/>
  <c r="Q700" i="12"/>
  <c r="V186" i="12"/>
  <c r="Q186" i="12"/>
  <c r="M189" i="12"/>
  <c r="AH174" i="12"/>
  <c r="M174" i="12"/>
  <c r="V156" i="12"/>
  <c r="Q141" i="12"/>
  <c r="U144" i="12"/>
  <c r="T159" i="12"/>
  <c r="AA278" i="12"/>
  <c r="K278" i="12"/>
  <c r="G278" i="12"/>
  <c r="N608" i="12"/>
  <c r="AH352" i="12"/>
  <c r="V579" i="12"/>
  <c r="AD579" i="12"/>
  <c r="AB387" i="12"/>
  <c r="M579" i="12"/>
  <c r="H261" i="12"/>
  <c r="K622" i="12"/>
  <c r="Z743" i="12"/>
  <c r="AG542" i="12"/>
  <c r="AG518" i="12"/>
  <c r="G707" i="12"/>
  <c r="AE295" i="12"/>
  <c r="R156" i="12"/>
  <c r="S544" i="12"/>
  <c r="N310" i="12"/>
  <c r="I736" i="12"/>
  <c r="H416" i="12"/>
  <c r="Y278" i="12"/>
  <c r="I278" i="12"/>
  <c r="AB278" i="12"/>
  <c r="T608" i="12"/>
  <c r="X352" i="12"/>
  <c r="X579" i="12"/>
  <c r="J707" i="12"/>
  <c r="AF579" i="12"/>
  <c r="AD293" i="12"/>
  <c r="Z707" i="12"/>
  <c r="O579" i="12"/>
  <c r="AH707" i="12"/>
  <c r="T590" i="12"/>
  <c r="U743" i="12"/>
  <c r="AF502" i="12"/>
  <c r="AA295" i="12"/>
  <c r="AC189" i="12"/>
  <c r="Y189" i="12"/>
  <c r="I174" i="12"/>
  <c r="AC174" i="12"/>
  <c r="J192" i="12"/>
  <c r="Q156" i="12"/>
  <c r="L159" i="12"/>
  <c r="T144" i="12"/>
  <c r="AF156" i="12"/>
  <c r="AE162" i="12"/>
  <c r="K416" i="12"/>
  <c r="P608" i="12"/>
  <c r="F310" i="12"/>
  <c r="U310" i="12"/>
  <c r="H310" i="12"/>
  <c r="J672" i="12"/>
  <c r="AH480" i="12"/>
  <c r="AD278" i="12"/>
  <c r="F278" i="12"/>
  <c r="N707" i="12"/>
  <c r="L707" i="12"/>
  <c r="Y293" i="12"/>
  <c r="AD707" i="12"/>
  <c r="W515" i="12"/>
  <c r="M323" i="12"/>
  <c r="AB261" i="12"/>
  <c r="O707" i="12"/>
  <c r="W707" i="12"/>
  <c r="O590" i="12"/>
  <c r="X518" i="12"/>
  <c r="U159" i="12"/>
  <c r="M159" i="12"/>
  <c r="AH159" i="12"/>
  <c r="G458" i="12"/>
  <c r="AG650" i="12"/>
  <c r="N458" i="12"/>
  <c r="K496" i="12"/>
  <c r="M339" i="12"/>
  <c r="AE368" i="12"/>
  <c r="Q368" i="12"/>
  <c r="G368" i="12"/>
  <c r="L368" i="12"/>
  <c r="Y368" i="12"/>
  <c r="AC432" i="12"/>
  <c r="K432" i="12"/>
  <c r="G432" i="12"/>
  <c r="AH496" i="12"/>
  <c r="AG496" i="12"/>
  <c r="M496" i="12"/>
  <c r="R496" i="12"/>
  <c r="H624" i="12"/>
  <c r="AG624" i="12"/>
  <c r="J624" i="12"/>
  <c r="W688" i="12"/>
  <c r="O688" i="12"/>
  <c r="Q752" i="12"/>
  <c r="I752" i="12"/>
  <c r="H318" i="12"/>
  <c r="Q318" i="12"/>
  <c r="J330" i="12"/>
  <c r="I330" i="12"/>
  <c r="R394" i="12"/>
  <c r="V394" i="12"/>
  <c r="P394" i="12"/>
  <c r="V458" i="12"/>
  <c r="O458" i="12"/>
  <c r="H458" i="12"/>
  <c r="AA458" i="12"/>
  <c r="AC458" i="12"/>
  <c r="L458" i="12"/>
  <c r="P458" i="12"/>
  <c r="AF458" i="12"/>
  <c r="T458" i="12"/>
  <c r="R458" i="12"/>
  <c r="M522" i="12"/>
  <c r="W522" i="12"/>
  <c r="U586" i="12"/>
  <c r="K586" i="12"/>
  <c r="AF586" i="12"/>
  <c r="P586" i="12"/>
  <c r="AB586" i="12"/>
  <c r="X586" i="12"/>
  <c r="J586" i="12"/>
  <c r="N586" i="12"/>
  <c r="M586" i="12"/>
  <c r="AC586" i="12"/>
  <c r="J650" i="12"/>
  <c r="H650" i="12"/>
  <c r="W650" i="12"/>
  <c r="AA650" i="12"/>
  <c r="G650" i="12"/>
  <c r="P650" i="12"/>
  <c r="T650" i="12"/>
  <c r="K650" i="12"/>
  <c r="AC650" i="12"/>
  <c r="AD650" i="12"/>
  <c r="U714" i="12"/>
  <c r="J714" i="12"/>
  <c r="AA714" i="12"/>
  <c r="W714" i="12"/>
  <c r="V320" i="12"/>
  <c r="F320" i="12"/>
  <c r="AC320" i="12"/>
  <c r="H320" i="12"/>
  <c r="AF320" i="12"/>
  <c r="J320" i="12"/>
  <c r="U320" i="12"/>
  <c r="Q320" i="12"/>
  <c r="T320" i="12"/>
  <c r="AD320" i="12"/>
  <c r="S320" i="12"/>
  <c r="N320" i="12"/>
  <c r="Y320" i="12"/>
  <c r="I320" i="12"/>
  <c r="H595" i="12"/>
  <c r="P595" i="12"/>
  <c r="U258" i="12"/>
  <c r="AE258" i="12"/>
  <c r="AF258" i="12"/>
  <c r="J365" i="12"/>
  <c r="M365" i="12"/>
  <c r="U453" i="12"/>
  <c r="L453" i="12"/>
  <c r="AD453" i="12"/>
  <c r="AA541" i="12"/>
  <c r="V541" i="12"/>
  <c r="J541" i="12"/>
  <c r="L621" i="12"/>
  <c r="I621" i="12"/>
  <c r="Y621" i="12"/>
  <c r="R621" i="12"/>
  <c r="U621" i="12"/>
  <c r="M709" i="12"/>
  <c r="T709" i="12"/>
  <c r="G276" i="12"/>
  <c r="H276" i="12"/>
  <c r="Q298" i="12"/>
  <c r="O298" i="12"/>
  <c r="AE298" i="12"/>
  <c r="X566" i="12"/>
  <c r="K566" i="12"/>
  <c r="AD566" i="12"/>
  <c r="AA566" i="12"/>
  <c r="P566" i="12"/>
  <c r="T566" i="12"/>
  <c r="R566" i="12"/>
  <c r="R343" i="12"/>
  <c r="AD343" i="12"/>
  <c r="AF343" i="12"/>
  <c r="T343" i="12"/>
  <c r="W350" i="12"/>
  <c r="Q350" i="12"/>
  <c r="S606" i="12"/>
  <c r="W606" i="12"/>
  <c r="O606" i="12"/>
  <c r="Q606" i="12"/>
  <c r="O351" i="12"/>
  <c r="Y351" i="12"/>
  <c r="Q351" i="12"/>
  <c r="S351" i="12"/>
  <c r="S607" i="12"/>
  <c r="F607" i="12"/>
  <c r="AE607" i="12"/>
  <c r="Y607" i="12"/>
  <c r="N326" i="12"/>
  <c r="AG326" i="12"/>
  <c r="Y326" i="12"/>
  <c r="Y582" i="12"/>
  <c r="AA582" i="12"/>
  <c r="AE582" i="12"/>
  <c r="Y265" i="12"/>
  <c r="U265" i="12"/>
  <c r="AC265" i="12"/>
  <c r="Z265" i="12"/>
  <c r="AH551" i="12"/>
  <c r="AD551" i="12"/>
  <c r="G551" i="12"/>
  <c r="I283" i="12"/>
  <c r="AG283" i="12"/>
  <c r="U526" i="12"/>
  <c r="M526" i="12"/>
  <c r="O526" i="12"/>
  <c r="I526" i="12"/>
  <c r="H686" i="12"/>
  <c r="S686" i="12"/>
  <c r="F686" i="12"/>
  <c r="I335" i="12"/>
  <c r="AH335" i="12"/>
  <c r="U335" i="12"/>
  <c r="AF106" i="12"/>
  <c r="AF150" i="12"/>
  <c r="U611" i="12"/>
  <c r="M419" i="12"/>
  <c r="Y739" i="12"/>
  <c r="AC611" i="12"/>
  <c r="Z483" i="12"/>
  <c r="S611" i="12"/>
  <c r="AF483" i="12"/>
  <c r="AD355" i="12"/>
  <c r="J739" i="12"/>
  <c r="N611" i="12"/>
  <c r="O419" i="12"/>
  <c r="AG611" i="12"/>
  <c r="O483" i="12"/>
  <c r="J611" i="12"/>
  <c r="AE419" i="12"/>
  <c r="AH739" i="12"/>
  <c r="T547" i="12"/>
  <c r="AF355" i="12"/>
  <c r="H483" i="12"/>
  <c r="Z604" i="12"/>
  <c r="AG412" i="12"/>
  <c r="T540" i="12"/>
  <c r="Z348" i="12"/>
  <c r="K604" i="12"/>
  <c r="AH348" i="12"/>
  <c r="I668" i="12"/>
  <c r="AA412" i="12"/>
  <c r="Q668" i="12"/>
  <c r="V412" i="12"/>
  <c r="O732" i="12"/>
  <c r="R412" i="12"/>
  <c r="R604" i="12"/>
  <c r="O412" i="12"/>
  <c r="P540" i="12"/>
  <c r="W348" i="12"/>
  <c r="J412" i="12"/>
  <c r="AG410" i="12"/>
  <c r="Q410" i="12"/>
  <c r="I359" i="12"/>
  <c r="P646" i="12"/>
  <c r="W141" i="12"/>
  <c r="AH225" i="12"/>
  <c r="W177" i="12"/>
  <c r="W156" i="12"/>
  <c r="AB156" i="12"/>
  <c r="L277" i="12"/>
  <c r="Q739" i="12"/>
  <c r="M547" i="12"/>
  <c r="S355" i="12"/>
  <c r="W739" i="12"/>
  <c r="N739" i="12"/>
  <c r="AH547" i="12"/>
  <c r="AH419" i="12"/>
  <c r="X739" i="12"/>
  <c r="L739" i="12"/>
  <c r="O611" i="12"/>
  <c r="G419" i="12"/>
  <c r="AD739" i="12"/>
  <c r="S547" i="12"/>
  <c r="F419" i="12"/>
  <c r="V611" i="12"/>
  <c r="W419" i="12"/>
  <c r="AE739" i="12"/>
  <c r="Z739" i="12"/>
  <c r="X611" i="12"/>
  <c r="L419" i="12"/>
  <c r="Z675" i="12"/>
  <c r="K483" i="12"/>
  <c r="N355" i="12"/>
  <c r="I355" i="12"/>
  <c r="AC739" i="12"/>
  <c r="G355" i="12"/>
  <c r="AE604" i="12"/>
  <c r="F732" i="12"/>
  <c r="AD476" i="12"/>
  <c r="G348" i="12"/>
  <c r="Y540" i="12"/>
  <c r="N348" i="12"/>
  <c r="AA604" i="12"/>
  <c r="P412" i="12"/>
  <c r="Y604" i="12"/>
  <c r="Q348" i="12"/>
  <c r="J604" i="12"/>
  <c r="G412" i="12"/>
  <c r="V540" i="12"/>
  <c r="J348" i="12"/>
  <c r="AB668" i="12"/>
  <c r="O367" i="12"/>
  <c r="H646" i="12"/>
  <c r="AE670" i="12"/>
  <c r="W186" i="12"/>
  <c r="AB141" i="12"/>
  <c r="J732" i="12"/>
  <c r="Q604" i="12"/>
  <c r="S739" i="12"/>
  <c r="AF547" i="12"/>
  <c r="V355" i="12"/>
  <c r="S675" i="12"/>
  <c r="U547" i="12"/>
  <c r="U419" i="12"/>
  <c r="V739" i="12"/>
  <c r="I547" i="12"/>
  <c r="I419" i="12"/>
  <c r="L675" i="12"/>
  <c r="F547" i="12"/>
  <c r="H355" i="12"/>
  <c r="R739" i="12"/>
  <c r="W611" i="12"/>
  <c r="Y419" i="12"/>
  <c r="M739" i="12"/>
  <c r="AG547" i="12"/>
  <c r="V419" i="12"/>
  <c r="O675" i="12"/>
  <c r="AC483" i="12"/>
  <c r="K739" i="12"/>
  <c r="AA316" i="12"/>
  <c r="M611" i="12"/>
  <c r="I540" i="12"/>
  <c r="F668" i="12"/>
  <c r="I476" i="12"/>
  <c r="N732" i="12"/>
  <c r="G476" i="12"/>
  <c r="N604" i="12"/>
  <c r="I348" i="12"/>
  <c r="O604" i="12"/>
  <c r="V348" i="12"/>
  <c r="AB604" i="12"/>
  <c r="Q412" i="12"/>
  <c r="AF540" i="12"/>
  <c r="T348" i="12"/>
  <c r="R540" i="12"/>
  <c r="H324" i="12"/>
  <c r="Y732" i="12"/>
  <c r="R410" i="12"/>
  <c r="T410" i="12"/>
  <c r="AC410" i="12"/>
  <c r="G359" i="12"/>
  <c r="AB646" i="12"/>
  <c r="Q670" i="12"/>
  <c r="W162" i="12"/>
  <c r="V266" i="12"/>
  <c r="AG675" i="12"/>
  <c r="F739" i="12"/>
  <c r="N483" i="12"/>
  <c r="P316" i="12"/>
  <c r="F675" i="12"/>
  <c r="G547" i="12"/>
  <c r="W355" i="12"/>
  <c r="AA675" i="12"/>
  <c r="K547" i="12"/>
  <c r="AC419" i="12"/>
  <c r="V675" i="12"/>
  <c r="O547" i="12"/>
  <c r="J355" i="12"/>
  <c r="AB739" i="12"/>
  <c r="Y547" i="12"/>
  <c r="AA419" i="12"/>
  <c r="R675" i="12"/>
  <c r="L547" i="12"/>
  <c r="Z355" i="12"/>
  <c r="Y675" i="12"/>
  <c r="AE483" i="12"/>
  <c r="AH675" i="12"/>
  <c r="AE547" i="12"/>
  <c r="AF476" i="12"/>
  <c r="AH668" i="12"/>
  <c r="S476" i="12"/>
  <c r="N668" i="12"/>
  <c r="Q476" i="12"/>
  <c r="M540" i="12"/>
  <c r="AC348" i="12"/>
  <c r="U540" i="12"/>
  <c r="W604" i="12"/>
  <c r="AD348" i="12"/>
  <c r="F476" i="12"/>
  <c r="H538" i="12"/>
  <c r="Y670" i="12"/>
  <c r="AB359" i="12"/>
  <c r="Q390" i="12"/>
  <c r="G670" i="12"/>
  <c r="W704" i="12"/>
  <c r="K675" i="12"/>
  <c r="P483" i="12"/>
  <c r="H675" i="12"/>
  <c r="L483" i="12"/>
  <c r="Y355" i="12"/>
  <c r="N675" i="12"/>
  <c r="H547" i="12"/>
  <c r="AE355" i="12"/>
  <c r="P675" i="12"/>
  <c r="AB483" i="12"/>
  <c r="T355" i="12"/>
  <c r="J675" i="12"/>
  <c r="AA547" i="12"/>
  <c r="P355" i="12"/>
  <c r="AB675" i="12"/>
  <c r="V547" i="12"/>
  <c r="R611" i="12"/>
  <c r="AG483" i="12"/>
  <c r="O477" i="12"/>
  <c r="F483" i="12"/>
  <c r="I739" i="12"/>
  <c r="J483" i="12"/>
  <c r="K476" i="12"/>
  <c r="X604" i="12"/>
  <c r="K412" i="12"/>
  <c r="AF668" i="12"/>
  <c r="AA476" i="12"/>
  <c r="W540" i="12"/>
  <c r="K540" i="12"/>
  <c r="N540" i="12"/>
  <c r="W732" i="12"/>
  <c r="P476" i="12"/>
  <c r="J476" i="12"/>
  <c r="Q346" i="12"/>
  <c r="AB346" i="12"/>
  <c r="K390" i="12"/>
  <c r="AG670" i="12"/>
  <c r="AC675" i="12"/>
  <c r="R483" i="12"/>
  <c r="I611" i="12"/>
  <c r="V483" i="12"/>
  <c r="AA355" i="12"/>
  <c r="I675" i="12"/>
  <c r="T483" i="12"/>
  <c r="AG355" i="12"/>
  <c r="Y611" i="12"/>
  <c r="G483" i="12"/>
  <c r="F355" i="12"/>
  <c r="T675" i="12"/>
  <c r="P547" i="12"/>
  <c r="G675" i="12"/>
  <c r="U483" i="12"/>
  <c r="AB611" i="12"/>
  <c r="J419" i="12"/>
  <c r="R419" i="12"/>
  <c r="AB419" i="12"/>
  <c r="U675" i="12"/>
  <c r="H668" i="12"/>
  <c r="U412" i="12"/>
  <c r="AH604" i="12"/>
  <c r="AC412" i="12"/>
  <c r="S668" i="12"/>
  <c r="V732" i="12"/>
  <c r="O476" i="12"/>
  <c r="AG476" i="12"/>
  <c r="AC476" i="12"/>
  <c r="AG604" i="12"/>
  <c r="AA646" i="12"/>
  <c r="W171" i="12"/>
  <c r="AF560" i="12"/>
  <c r="AH560" i="12"/>
  <c r="G688" i="12"/>
  <c r="AH688" i="12"/>
  <c r="J286" i="12"/>
  <c r="W286" i="12"/>
  <c r="Y318" i="12"/>
  <c r="AB318" i="12"/>
  <c r="I318" i="12"/>
  <c r="L318" i="12"/>
  <c r="X318" i="12"/>
  <c r="AE318" i="12"/>
  <c r="V318" i="12"/>
  <c r="AF318" i="12"/>
  <c r="AA318" i="12"/>
  <c r="M318" i="12"/>
  <c r="U318" i="12"/>
  <c r="N318" i="12"/>
  <c r="O330" i="12"/>
  <c r="P330" i="12"/>
  <c r="AE330" i="12"/>
  <c r="Y330" i="12"/>
  <c r="T330" i="12"/>
  <c r="Z330" i="12"/>
  <c r="H330" i="12"/>
  <c r="U330" i="12"/>
  <c r="V330" i="12"/>
  <c r="Q394" i="12"/>
  <c r="K394" i="12"/>
  <c r="Z394" i="12"/>
  <c r="I394" i="12"/>
  <c r="J394" i="12"/>
  <c r="X394" i="12"/>
  <c r="AA394" i="12"/>
  <c r="U394" i="12"/>
  <c r="T522" i="12"/>
  <c r="AD522" i="12"/>
  <c r="AC522" i="12"/>
  <c r="H522" i="12"/>
  <c r="L522" i="12"/>
  <c r="Z586" i="12"/>
  <c r="G586" i="12"/>
  <c r="V586" i="12"/>
  <c r="AC339" i="12"/>
  <c r="AE339" i="12"/>
  <c r="AD339" i="12"/>
  <c r="J339" i="12"/>
  <c r="Z339" i="12"/>
  <c r="I339" i="12"/>
  <c r="Q339" i="12"/>
  <c r="H339" i="12"/>
  <c r="AF339" i="12"/>
  <c r="F403" i="12"/>
  <c r="O403" i="12"/>
  <c r="N403" i="12"/>
  <c r="AF403" i="12"/>
  <c r="Z403" i="12"/>
  <c r="U403" i="12"/>
  <c r="AC403" i="12"/>
  <c r="X403" i="12"/>
  <c r="T403" i="12"/>
  <c r="AG403" i="12"/>
  <c r="H403" i="12"/>
  <c r="Y467" i="12"/>
  <c r="X467" i="12"/>
  <c r="AF467" i="12"/>
  <c r="Z467" i="12"/>
  <c r="H467" i="12"/>
  <c r="T467" i="12"/>
  <c r="T531" i="12"/>
  <c r="AE531" i="12"/>
  <c r="U531" i="12"/>
  <c r="AB531" i="12"/>
  <c r="Z531" i="12"/>
  <c r="P531" i="12"/>
  <c r="AD531" i="12"/>
  <c r="L531" i="12"/>
  <c r="Q531" i="12"/>
  <c r="I531" i="12"/>
  <c r="J531" i="12"/>
  <c r="G531" i="12"/>
  <c r="K531" i="12"/>
  <c r="AH531" i="12"/>
  <c r="O531" i="12"/>
  <c r="S531" i="12"/>
  <c r="W531" i="12"/>
  <c r="AB659" i="12"/>
  <c r="Y659" i="12"/>
  <c r="AH659" i="12"/>
  <c r="I659" i="12"/>
  <c r="J723" i="12"/>
  <c r="AE723" i="12"/>
  <c r="F723" i="12"/>
  <c r="AA723" i="12"/>
  <c r="G723" i="12"/>
  <c r="L723" i="12"/>
  <c r="X723" i="12"/>
  <c r="I723" i="12"/>
  <c r="AB723" i="12"/>
  <c r="M723" i="12"/>
  <c r="Y723" i="12"/>
  <c r="L588" i="12"/>
  <c r="M588" i="12"/>
  <c r="AC258" i="12"/>
  <c r="R258" i="12"/>
  <c r="K365" i="12"/>
  <c r="V365" i="12"/>
  <c r="L365" i="12"/>
  <c r="Y365" i="12"/>
  <c r="I453" i="12"/>
  <c r="AA453" i="12"/>
  <c r="AA709" i="12"/>
  <c r="Y709" i="12"/>
  <c r="S566" i="12"/>
  <c r="AE566" i="12"/>
  <c r="AC298" i="12"/>
  <c r="M298" i="12"/>
  <c r="Y298" i="12"/>
  <c r="X365" i="12"/>
  <c r="K453" i="12"/>
  <c r="J709" i="12"/>
  <c r="AC709" i="12"/>
  <c r="Z709" i="12"/>
  <c r="P621" i="12"/>
  <c r="W621" i="12"/>
  <c r="G621" i="12"/>
  <c r="S541" i="12"/>
  <c r="Z541" i="12"/>
  <c r="H541" i="12"/>
  <c r="W541" i="12"/>
  <c r="Z453" i="12"/>
  <c r="AG453" i="12"/>
  <c r="H365" i="12"/>
  <c r="Z258" i="12"/>
  <c r="AA258" i="12"/>
  <c r="G258" i="12"/>
  <c r="X320" i="12"/>
  <c r="AA522" i="12"/>
  <c r="AD330" i="12"/>
  <c r="Z650" i="12"/>
  <c r="K330" i="12"/>
  <c r="W330" i="12"/>
  <c r="AF522" i="12"/>
  <c r="Y394" i="12"/>
  <c r="G709" i="12"/>
  <c r="G453" i="12"/>
  <c r="AH541" i="12"/>
  <c r="T723" i="12"/>
  <c r="AF531" i="12"/>
  <c r="S467" i="12"/>
  <c r="P467" i="12"/>
  <c r="L659" i="12"/>
  <c r="AG723" i="12"/>
  <c r="O339" i="12"/>
  <c r="AC318" i="12"/>
  <c r="H688" i="12"/>
  <c r="V531" i="12"/>
  <c r="W403" i="12"/>
  <c r="U347" i="12"/>
  <c r="AD347" i="12"/>
  <c r="M347" i="12"/>
  <c r="Y347" i="12"/>
  <c r="AB347" i="12"/>
  <c r="V347" i="12"/>
  <c r="H347" i="12"/>
  <c r="M411" i="12"/>
  <c r="V411" i="12"/>
  <c r="AA411" i="12"/>
  <c r="G411" i="12"/>
  <c r="O411" i="12"/>
  <c r="L475" i="12"/>
  <c r="N475" i="12"/>
  <c r="U475" i="12"/>
  <c r="R475" i="12"/>
  <c r="G539" i="12"/>
  <c r="O539" i="12"/>
  <c r="T539" i="12"/>
  <c r="AF539" i="12"/>
  <c r="H539" i="12"/>
  <c r="Y539" i="12"/>
  <c r="AB539" i="12"/>
  <c r="S603" i="12"/>
  <c r="V603" i="12"/>
  <c r="P603" i="12"/>
  <c r="Q603" i="12"/>
  <c r="AD603" i="12"/>
  <c r="AF603" i="12"/>
  <c r="U603" i="12"/>
  <c r="T667" i="12"/>
  <c r="P667" i="12"/>
  <c r="AE667" i="12"/>
  <c r="O667" i="12"/>
  <c r="AD667" i="12"/>
  <c r="K667" i="12"/>
  <c r="M667" i="12"/>
  <c r="N667" i="12"/>
  <c r="Y667" i="12"/>
  <c r="W667" i="12"/>
  <c r="F667" i="12"/>
  <c r="AA667" i="12"/>
  <c r="J667" i="12"/>
  <c r="G667" i="12"/>
  <c r="X731" i="12"/>
  <c r="M731" i="12"/>
  <c r="W731" i="12"/>
  <c r="J596" i="12"/>
  <c r="H596" i="12"/>
  <c r="S660" i="12"/>
  <c r="G660" i="12"/>
  <c r="M381" i="12"/>
  <c r="G381" i="12"/>
  <c r="AE381" i="12"/>
  <c r="AB381" i="12"/>
  <c r="K381" i="12"/>
  <c r="F381" i="12"/>
  <c r="AC381" i="12"/>
  <c r="AD381" i="12"/>
  <c r="W381" i="12"/>
  <c r="R381" i="12"/>
  <c r="Y381" i="12"/>
  <c r="AG381" i="12"/>
  <c r="AF381" i="12"/>
  <c r="V461" i="12"/>
  <c r="G461" i="12"/>
  <c r="AC461" i="12"/>
  <c r="P461" i="12"/>
  <c r="X461" i="12"/>
  <c r="M461" i="12"/>
  <c r="Q461" i="12"/>
  <c r="O461" i="12"/>
  <c r="H461" i="12"/>
  <c r="J461" i="12"/>
  <c r="W461" i="12"/>
  <c r="L461" i="12"/>
  <c r="AD461" i="12"/>
  <c r="AE461" i="12"/>
  <c r="Z549" i="12"/>
  <c r="M549" i="12"/>
  <c r="L549" i="12"/>
  <c r="Q637" i="12"/>
  <c r="F637" i="12"/>
  <c r="U637" i="12"/>
  <c r="G637" i="12"/>
  <c r="W368" i="12"/>
  <c r="P624" i="12"/>
  <c r="O432" i="12"/>
  <c r="N566" i="12"/>
  <c r="AG566" i="12"/>
  <c r="AB566" i="12"/>
  <c r="AA298" i="12"/>
  <c r="K298" i="12"/>
  <c r="J298" i="12"/>
  <c r="V298" i="12"/>
  <c r="S365" i="12"/>
  <c r="N365" i="12"/>
  <c r="H709" i="12"/>
  <c r="K709" i="12"/>
  <c r="X709" i="12"/>
  <c r="V621" i="12"/>
  <c r="M621" i="12"/>
  <c r="AD621" i="12"/>
  <c r="Q541" i="12"/>
  <c r="X541" i="12"/>
  <c r="AD541" i="12"/>
  <c r="S453" i="12"/>
  <c r="X453" i="12"/>
  <c r="AE453" i="12"/>
  <c r="F365" i="12"/>
  <c r="X258" i="12"/>
  <c r="Y258" i="12"/>
  <c r="F258" i="12"/>
  <c r="V396" i="12"/>
  <c r="G522" i="12"/>
  <c r="AF330" i="12"/>
  <c r="F458" i="12"/>
  <c r="AA330" i="12"/>
  <c r="AH522" i="12"/>
  <c r="T394" i="12"/>
  <c r="AB394" i="12"/>
  <c r="P453" i="12"/>
  <c r="AD723" i="12"/>
  <c r="W467" i="12"/>
  <c r="V403" i="12"/>
  <c r="R467" i="12"/>
  <c r="V659" i="12"/>
  <c r="V723" i="12"/>
  <c r="W318" i="12"/>
  <c r="X531" i="12"/>
  <c r="P339" i="12"/>
  <c r="Y339" i="12"/>
  <c r="P346" i="12"/>
  <c r="AG346" i="12"/>
  <c r="U346" i="12"/>
  <c r="R346" i="12"/>
  <c r="AC346" i="12"/>
  <c r="J410" i="12"/>
  <c r="AA410" i="12"/>
  <c r="S410" i="12"/>
  <c r="AD538" i="12"/>
  <c r="I538" i="12"/>
  <c r="M538" i="12"/>
  <c r="AA538" i="12"/>
  <c r="L538" i="12"/>
  <c r="AF538" i="12"/>
  <c r="AG538" i="12"/>
  <c r="S730" i="12"/>
  <c r="AB730" i="12"/>
  <c r="O355" i="12"/>
  <c r="M355" i="12"/>
  <c r="X355" i="12"/>
  <c r="AC752" i="12"/>
  <c r="AD560" i="12"/>
  <c r="Y566" i="12"/>
  <c r="L566" i="12"/>
  <c r="P460" i="12"/>
  <c r="G566" i="12"/>
  <c r="Z566" i="12"/>
  <c r="S298" i="12"/>
  <c r="R298" i="12"/>
  <c r="P298" i="12"/>
  <c r="AE621" i="12"/>
  <c r="Q365" i="12"/>
  <c r="V709" i="12"/>
  <c r="I709" i="12"/>
  <c r="AD709" i="12"/>
  <c r="T621" i="12"/>
  <c r="S621" i="12"/>
  <c r="AH621" i="12"/>
  <c r="O541" i="12"/>
  <c r="AB541" i="12"/>
  <c r="L541" i="12"/>
  <c r="Q453" i="12"/>
  <c r="V453" i="12"/>
  <c r="AC453" i="12"/>
  <c r="T365" i="12"/>
  <c r="T258" i="12"/>
  <c r="W258" i="12"/>
  <c r="AH283" i="12"/>
  <c r="X330" i="12"/>
  <c r="AH330" i="12"/>
  <c r="N522" i="12"/>
  <c r="I522" i="12"/>
  <c r="AD394" i="12"/>
  <c r="G394" i="12"/>
  <c r="N283" i="12"/>
  <c r="Z365" i="12"/>
  <c r="AH731" i="12"/>
  <c r="X539" i="12"/>
  <c r="L411" i="12"/>
  <c r="AC411" i="12"/>
  <c r="AD539" i="12"/>
  <c r="Y731" i="12"/>
  <c r="AF723" i="12"/>
  <c r="J403" i="12"/>
  <c r="K403" i="12"/>
  <c r="AD403" i="12"/>
  <c r="V467" i="12"/>
  <c r="N723" i="12"/>
  <c r="AG461" i="12"/>
  <c r="K549" i="12"/>
  <c r="AH461" i="12"/>
  <c r="T381" i="12"/>
  <c r="O318" i="12"/>
  <c r="N339" i="12"/>
  <c r="AE403" i="12"/>
  <c r="I432" i="12"/>
  <c r="U560" i="12"/>
  <c r="T298" i="12"/>
  <c r="AH332" i="12"/>
  <c r="V566" i="12"/>
  <c r="AC332" i="12"/>
  <c r="H332" i="12"/>
  <c r="H566" i="12"/>
  <c r="M566" i="12"/>
  <c r="I298" i="12"/>
  <c r="W298" i="12"/>
  <c r="G298" i="12"/>
  <c r="R453" i="12"/>
  <c r="L709" i="12"/>
  <c r="U709" i="12"/>
  <c r="AB709" i="12"/>
  <c r="J621" i="12"/>
  <c r="Q621" i="12"/>
  <c r="AF621" i="12"/>
  <c r="U541" i="12"/>
  <c r="R541" i="12"/>
  <c r="AG541" i="12"/>
  <c r="O453" i="12"/>
  <c r="T453" i="12"/>
  <c r="AH365" i="12"/>
  <c r="AG365" i="12"/>
  <c r="J258" i="12"/>
  <c r="S258" i="12"/>
  <c r="G283" i="12"/>
  <c r="J522" i="12"/>
  <c r="AC394" i="12"/>
  <c r="AC330" i="12"/>
  <c r="K522" i="12"/>
  <c r="AG394" i="12"/>
  <c r="Q522" i="12"/>
  <c r="M283" i="12"/>
  <c r="F709" i="12"/>
  <c r="W365" i="12"/>
  <c r="AF731" i="12"/>
  <c r="V475" i="12"/>
  <c r="K347" i="12"/>
  <c r="T347" i="12"/>
  <c r="H411" i="12"/>
  <c r="Z667" i="12"/>
  <c r="Q667" i="12"/>
  <c r="AG531" i="12"/>
  <c r="S339" i="12"/>
  <c r="S403" i="12"/>
  <c r="G403" i="12"/>
  <c r="J659" i="12"/>
  <c r="F549" i="12"/>
  <c r="Z461" i="12"/>
  <c r="J381" i="12"/>
  <c r="G318" i="12"/>
  <c r="Y403" i="12"/>
  <c r="AF650" i="12"/>
  <c r="O586" i="12"/>
  <c r="AE586" i="12"/>
  <c r="Q458" i="12"/>
  <c r="S458" i="12"/>
  <c r="M320" i="12"/>
  <c r="AB320" i="12"/>
  <c r="L320" i="12"/>
  <c r="O320" i="12"/>
  <c r="U688" i="12"/>
  <c r="I560" i="12"/>
  <c r="J524" i="12"/>
  <c r="AB298" i="12"/>
  <c r="AF566" i="12"/>
  <c r="O566" i="12"/>
  <c r="AH566" i="12"/>
  <c r="F298" i="12"/>
  <c r="U298" i="12"/>
  <c r="X298" i="12"/>
  <c r="AG709" i="12"/>
  <c r="AH709" i="12"/>
  <c r="R709" i="12"/>
  <c r="H621" i="12"/>
  <c r="O621" i="12"/>
  <c r="AC621" i="12"/>
  <c r="K541" i="12"/>
  <c r="P541" i="12"/>
  <c r="AE541" i="12"/>
  <c r="M453" i="12"/>
  <c r="J453" i="12"/>
  <c r="AF365" i="12"/>
  <c r="AE365" i="12"/>
  <c r="H258" i="12"/>
  <c r="Q258" i="12"/>
  <c r="AF283" i="12"/>
  <c r="Y686" i="12"/>
  <c r="O522" i="12"/>
  <c r="AE394" i="12"/>
  <c r="X522" i="12"/>
  <c r="AG330" i="12"/>
  <c r="V522" i="12"/>
  <c r="AF394" i="12"/>
  <c r="S522" i="12"/>
  <c r="N453" i="12"/>
  <c r="V258" i="12"/>
  <c r="W453" i="12"/>
  <c r="AB453" i="12"/>
  <c r="AB365" i="12"/>
  <c r="G731" i="12"/>
  <c r="AH475" i="12"/>
  <c r="S667" i="12"/>
  <c r="J411" i="12"/>
  <c r="AC667" i="12"/>
  <c r="X411" i="12"/>
  <c r="W347" i="12"/>
  <c r="R723" i="12"/>
  <c r="Z723" i="12"/>
  <c r="K723" i="12"/>
  <c r="AH339" i="12"/>
  <c r="I403" i="12"/>
  <c r="N531" i="12"/>
  <c r="AH381" i="12"/>
  <c r="N461" i="12"/>
  <c r="R461" i="12"/>
  <c r="AA381" i="12"/>
  <c r="P318" i="12"/>
  <c r="M403" i="12"/>
  <c r="I586" i="12"/>
  <c r="AB650" i="12"/>
  <c r="AH586" i="12"/>
  <c r="L586" i="12"/>
  <c r="AB458" i="12"/>
  <c r="Z458" i="12"/>
  <c r="AH320" i="12"/>
  <c r="R320" i="12"/>
  <c r="AG320" i="12"/>
  <c r="I688" i="12"/>
  <c r="U496" i="12"/>
  <c r="I566" i="12"/>
  <c r="K396" i="12"/>
  <c r="U566" i="12"/>
  <c r="L298" i="12"/>
  <c r="Z298" i="12"/>
  <c r="AG298" i="12"/>
  <c r="O709" i="12"/>
  <c r="P258" i="12"/>
  <c r="AB258" i="12"/>
  <c r="N709" i="12"/>
  <c r="AF709" i="12"/>
  <c r="P709" i="12"/>
  <c r="N621" i="12"/>
  <c r="F621" i="12"/>
  <c r="Z621" i="12"/>
  <c r="I541" i="12"/>
  <c r="F541" i="12"/>
  <c r="AC541" i="12"/>
  <c r="AH453" i="12"/>
  <c r="H453" i="12"/>
  <c r="AD365" i="12"/>
  <c r="AC365" i="12"/>
  <c r="L258" i="12"/>
  <c r="O258" i="12"/>
  <c r="AC566" i="12"/>
  <c r="F524" i="12"/>
  <c r="Q566" i="12"/>
  <c r="W394" i="12"/>
  <c r="AB330" i="12"/>
  <c r="AH394" i="12"/>
  <c r="Z522" i="12"/>
  <c r="AE522" i="12"/>
  <c r="N330" i="12"/>
  <c r="I365" i="12"/>
  <c r="U365" i="12"/>
  <c r="O365" i="12"/>
  <c r="U667" i="12"/>
  <c r="AG347" i="12"/>
  <c r="AB667" i="12"/>
  <c r="X667" i="12"/>
  <c r="AD411" i="12"/>
  <c r="AB475" i="12"/>
  <c r="W723" i="12"/>
  <c r="AH723" i="12"/>
  <c r="AC723" i="12"/>
  <c r="AA403" i="12"/>
  <c r="R531" i="12"/>
  <c r="AA461" i="12"/>
  <c r="AF461" i="12"/>
  <c r="Q381" i="12"/>
  <c r="AD318" i="12"/>
  <c r="O467" i="12"/>
  <c r="AH650" i="12"/>
  <c r="X650" i="12"/>
  <c r="H586" i="12"/>
  <c r="W586" i="12"/>
  <c r="X458" i="12"/>
  <c r="Z320" i="12"/>
  <c r="P320" i="12"/>
  <c r="AE320" i="12"/>
  <c r="O624" i="12"/>
  <c r="F566" i="12"/>
  <c r="J566" i="12"/>
  <c r="AH460" i="12"/>
  <c r="N298" i="12"/>
  <c r="W566" i="12"/>
  <c r="O396" i="12"/>
  <c r="AH298" i="12"/>
  <c r="AF298" i="12"/>
  <c r="AD298" i="12"/>
  <c r="Y453" i="12"/>
  <c r="AG621" i="12"/>
  <c r="W709" i="12"/>
  <c r="S709" i="12"/>
  <c r="AE709" i="12"/>
  <c r="AB621" i="12"/>
  <c r="AA621" i="12"/>
  <c r="K621" i="12"/>
  <c r="X621" i="12"/>
  <c r="G541" i="12"/>
  <c r="T541" i="12"/>
  <c r="AF453" i="12"/>
  <c r="F453" i="12"/>
  <c r="AA365" i="12"/>
  <c r="AH258" i="12"/>
  <c r="AG258" i="12"/>
  <c r="K258" i="12"/>
  <c r="W283" i="12"/>
  <c r="O394" i="12"/>
  <c r="AG522" i="12"/>
  <c r="G330" i="12"/>
  <c r="F522" i="12"/>
  <c r="N394" i="12"/>
  <c r="L394" i="12"/>
  <c r="F330" i="12"/>
  <c r="R330" i="12"/>
  <c r="R365" i="12"/>
  <c r="AH667" i="12"/>
  <c r="AB731" i="12"/>
  <c r="L603" i="12"/>
  <c r="AB603" i="12"/>
  <c r="X347" i="12"/>
  <c r="AH539" i="12"/>
  <c r="O723" i="12"/>
  <c r="U723" i="12"/>
  <c r="N659" i="12"/>
  <c r="S723" i="12"/>
  <c r="G339" i="12"/>
  <c r="AH467" i="12"/>
  <c r="F461" i="12"/>
  <c r="T461" i="12"/>
  <c r="O381" i="12"/>
  <c r="F318" i="12"/>
  <c r="T318" i="12"/>
  <c r="R403" i="12"/>
  <c r="I126" i="12"/>
  <c r="I141" i="12"/>
  <c r="I171" i="12"/>
  <c r="I186" i="12"/>
  <c r="M126" i="12"/>
  <c r="M141" i="12"/>
  <c r="M156" i="12"/>
  <c r="O132" i="12"/>
  <c r="O177" i="12"/>
  <c r="S132" i="12"/>
  <c r="S192" i="12"/>
  <c r="S162" i="12"/>
  <c r="P348" i="12"/>
  <c r="L348" i="12"/>
  <c r="AH412" i="12"/>
  <c r="AF412" i="12"/>
  <c r="Y412" i="12"/>
  <c r="L412" i="12"/>
  <c r="N476" i="12"/>
  <c r="AE476" i="12"/>
  <c r="H476" i="12"/>
  <c r="L540" i="12"/>
  <c r="F540" i="12"/>
  <c r="Z540" i="12"/>
  <c r="AC668" i="12"/>
  <c r="O668" i="12"/>
  <c r="AE668" i="12"/>
  <c r="W668" i="12"/>
  <c r="Y414" i="12"/>
  <c r="N414" i="12"/>
  <c r="X414" i="12"/>
  <c r="AH414" i="12"/>
  <c r="T670" i="12"/>
  <c r="AB670" i="12"/>
  <c r="U670" i="12"/>
  <c r="Q415" i="12"/>
  <c r="W415" i="12"/>
  <c r="O390" i="12"/>
  <c r="J390" i="12"/>
  <c r="F390" i="12"/>
  <c r="M646" i="12"/>
  <c r="Z646" i="12"/>
  <c r="X646" i="12"/>
  <c r="G646" i="12"/>
  <c r="W646" i="12"/>
  <c r="Q646" i="12"/>
  <c r="L646" i="12"/>
  <c r="V646" i="12"/>
  <c r="Y359" i="12"/>
  <c r="N359" i="12"/>
  <c r="AC615" i="12"/>
  <c r="V615" i="12"/>
  <c r="T615" i="12"/>
  <c r="L591" i="12"/>
  <c r="AH591" i="12"/>
  <c r="AD591" i="12"/>
  <c r="N354" i="12"/>
  <c r="T354" i="12"/>
  <c r="M354" i="12"/>
  <c r="R354" i="12"/>
  <c r="AB482" i="12"/>
  <c r="AF482" i="12"/>
  <c r="F482" i="12"/>
  <c r="T482" i="12"/>
  <c r="P482" i="12"/>
  <c r="U482" i="12"/>
  <c r="AA482" i="12"/>
  <c r="W546" i="12"/>
  <c r="Y546" i="12"/>
  <c r="AE610" i="12"/>
  <c r="AA610" i="12"/>
  <c r="L610" i="12"/>
  <c r="I610" i="12"/>
  <c r="O674" i="12"/>
  <c r="V674" i="12"/>
  <c r="J674" i="12"/>
  <c r="AH674" i="12"/>
  <c r="X363" i="12"/>
  <c r="P363" i="12"/>
  <c r="W270" i="12"/>
  <c r="F270" i="12"/>
  <c r="M302" i="12"/>
  <c r="L302" i="12"/>
  <c r="G302" i="12"/>
  <c r="X371" i="12"/>
  <c r="P371" i="12"/>
  <c r="L749" i="12"/>
  <c r="T749" i="12"/>
  <c r="T260" i="12"/>
  <c r="O260" i="12"/>
  <c r="AG734" i="12"/>
  <c r="AA734" i="12"/>
  <c r="L479" i="12"/>
  <c r="AG479" i="12"/>
  <c r="I735" i="12"/>
  <c r="AB735" i="12"/>
  <c r="K735" i="12"/>
  <c r="R454" i="12"/>
  <c r="K454" i="12"/>
  <c r="AF454" i="12"/>
  <c r="V710" i="12"/>
  <c r="U710" i="12"/>
  <c r="O334" i="12"/>
  <c r="AC334" i="12"/>
  <c r="L334" i="12"/>
  <c r="W547" i="12"/>
  <c r="J547" i="12"/>
  <c r="H419" i="12"/>
  <c r="AB477" i="12"/>
  <c r="AF611" i="12"/>
  <c r="AD540" i="12"/>
  <c r="R348" i="12"/>
  <c r="X732" i="12"/>
  <c r="G540" i="12"/>
  <c r="AE412" i="12"/>
  <c r="G604" i="12"/>
  <c r="F412" i="12"/>
  <c r="S732" i="12"/>
  <c r="AD668" i="12"/>
  <c r="J540" i="12"/>
  <c r="K348" i="12"/>
  <c r="AD732" i="12"/>
  <c r="H540" i="12"/>
  <c r="S348" i="12"/>
  <c r="X540" i="12"/>
  <c r="AG348" i="12"/>
  <c r="H604" i="12"/>
  <c r="AH476" i="12"/>
  <c r="T302" i="12"/>
  <c r="I270" i="12"/>
  <c r="Y270" i="12"/>
  <c r="AA359" i="12"/>
  <c r="AG646" i="12"/>
  <c r="R415" i="12"/>
  <c r="AG414" i="12"/>
  <c r="W192" i="12"/>
  <c r="O147" i="12"/>
  <c r="F387" i="12"/>
  <c r="AG387" i="12"/>
  <c r="U387" i="12"/>
  <c r="R515" i="12"/>
  <c r="P515" i="12"/>
  <c r="P295" i="12"/>
  <c r="W295" i="12"/>
  <c r="S295" i="12"/>
  <c r="V295" i="12"/>
  <c r="I295" i="12"/>
  <c r="Z572" i="12"/>
  <c r="Z247" i="12"/>
  <c r="W121" i="16"/>
  <c r="AD572" i="12"/>
  <c r="AD247" i="12"/>
  <c r="AA121" i="16"/>
  <c r="AA35" i="16"/>
  <c r="AC547" i="12"/>
  <c r="K419" i="12"/>
  <c r="Q547" i="12"/>
  <c r="Q419" i="12"/>
  <c r="AD675" i="12"/>
  <c r="N547" i="12"/>
  <c r="N419" i="12"/>
  <c r="T611" i="12"/>
  <c r="W483" i="12"/>
  <c r="M675" i="12"/>
  <c r="AD547" i="12"/>
  <c r="T419" i="12"/>
  <c r="W557" i="12"/>
  <c r="S483" i="12"/>
  <c r="R547" i="12"/>
  <c r="W675" i="12"/>
  <c r="Z611" i="12"/>
  <c r="P732" i="12"/>
  <c r="AA540" i="12"/>
  <c r="F348" i="12"/>
  <c r="P668" i="12"/>
  <c r="AH540" i="12"/>
  <c r="X348" i="12"/>
  <c r="AF732" i="12"/>
  <c r="O540" i="12"/>
  <c r="AF348" i="12"/>
  <c r="T668" i="12"/>
  <c r="Y476" i="12"/>
  <c r="O348" i="12"/>
  <c r="G668" i="12"/>
  <c r="W476" i="12"/>
  <c r="M668" i="12"/>
  <c r="R476" i="12"/>
  <c r="M604" i="12"/>
  <c r="Z412" i="12"/>
  <c r="AG302" i="12"/>
  <c r="Q270" i="12"/>
  <c r="T412" i="12"/>
  <c r="G732" i="12"/>
  <c r="AD270" i="12"/>
  <c r="F261" i="12"/>
  <c r="J295" i="12"/>
  <c r="X669" i="12"/>
  <c r="S359" i="12"/>
  <c r="AA390" i="12"/>
  <c r="AC670" i="12"/>
  <c r="W147" i="12"/>
  <c r="AF612" i="12"/>
  <c r="S612" i="12"/>
  <c r="Y548" i="12"/>
  <c r="H106" i="12"/>
  <c r="H135" i="12"/>
  <c r="AF485" i="12"/>
  <c r="AF653" i="12"/>
  <c r="AB653" i="12"/>
  <c r="AA653" i="12"/>
  <c r="X740" i="12"/>
  <c r="U740" i="12"/>
  <c r="J740" i="12"/>
  <c r="P740" i="12"/>
  <c r="AE107" i="12"/>
  <c r="AE123" i="12"/>
  <c r="W107" i="12"/>
  <c r="W183" i="12"/>
  <c r="O107" i="12"/>
  <c r="O183" i="12"/>
  <c r="G107" i="12"/>
  <c r="G123" i="12"/>
  <c r="U107" i="12"/>
  <c r="U138" i="12"/>
  <c r="AB302" i="12"/>
  <c r="Y302" i="12"/>
  <c r="X270" i="12"/>
  <c r="AD372" i="12"/>
  <c r="AE423" i="12"/>
  <c r="L679" i="12"/>
  <c r="AC438" i="12"/>
  <c r="AH295" i="12"/>
  <c r="Y295" i="12"/>
  <c r="O749" i="12"/>
  <c r="H295" i="12"/>
  <c r="X302" i="12"/>
  <c r="I302" i="12"/>
  <c r="AA302" i="12"/>
  <c r="AD302" i="12"/>
  <c r="K302" i="12"/>
  <c r="N302" i="12"/>
  <c r="P302" i="12"/>
  <c r="T362" i="12"/>
  <c r="K362" i="12"/>
  <c r="L362" i="12"/>
  <c r="P490" i="12"/>
  <c r="T490" i="12"/>
  <c r="J490" i="12"/>
  <c r="AA490" i="12"/>
  <c r="S490" i="12"/>
  <c r="W554" i="12"/>
  <c r="G554" i="12"/>
  <c r="L746" i="12"/>
  <c r="AF746" i="12"/>
  <c r="Z746" i="12"/>
  <c r="AC746" i="12"/>
  <c r="N746" i="12"/>
  <c r="X435" i="12"/>
  <c r="P435" i="12"/>
  <c r="L413" i="12"/>
  <c r="AE413" i="12"/>
  <c r="G669" i="12"/>
  <c r="AH669" i="12"/>
  <c r="T669" i="12"/>
  <c r="H669" i="12"/>
  <c r="AD669" i="12"/>
  <c r="M669" i="12"/>
  <c r="L669" i="12"/>
  <c r="Y260" i="12"/>
  <c r="AE260" i="12"/>
  <c r="K260" i="12"/>
  <c r="AH260" i="12"/>
  <c r="Z260" i="12"/>
  <c r="P260" i="12"/>
  <c r="U292" i="12"/>
  <c r="V292" i="12"/>
  <c r="S292" i="12"/>
  <c r="R292" i="12"/>
  <c r="Q694" i="12"/>
  <c r="H694" i="12"/>
  <c r="X478" i="12"/>
  <c r="P478" i="12"/>
  <c r="Q478" i="12"/>
  <c r="AG478" i="12"/>
  <c r="M478" i="12"/>
  <c r="R478" i="12"/>
  <c r="Y478" i="12"/>
  <c r="G478" i="12"/>
  <c r="X734" i="12"/>
  <c r="V734" i="12"/>
  <c r="J734" i="12"/>
  <c r="AE479" i="12"/>
  <c r="G479" i="12"/>
  <c r="AC479" i="12"/>
  <c r="AC454" i="12"/>
  <c r="G454" i="12"/>
  <c r="AH454" i="12"/>
  <c r="O454" i="12"/>
  <c r="I454" i="12"/>
  <c r="T454" i="12"/>
  <c r="H710" i="12"/>
  <c r="M710" i="12"/>
  <c r="AA710" i="12"/>
  <c r="G710" i="12"/>
  <c r="T710" i="12"/>
  <c r="AD334" i="12"/>
  <c r="AB334" i="12"/>
  <c r="X334" i="12"/>
  <c r="N334" i="12"/>
  <c r="AA334" i="12"/>
  <c r="L366" i="12"/>
  <c r="U366" i="12"/>
  <c r="G366" i="12"/>
  <c r="W728" i="12"/>
  <c r="N728" i="12"/>
  <c r="L436" i="12"/>
  <c r="M436" i="12"/>
  <c r="Y500" i="12"/>
  <c r="J500" i="12"/>
  <c r="AD500" i="12"/>
  <c r="L628" i="12"/>
  <c r="AG628" i="12"/>
  <c r="AG333" i="12"/>
  <c r="O333" i="12"/>
  <c r="AH589" i="12"/>
  <c r="J589" i="12"/>
  <c r="U249" i="12"/>
  <c r="AG510" i="12"/>
  <c r="F510" i="12"/>
  <c r="M510" i="12"/>
  <c r="AH510" i="12"/>
  <c r="AF511" i="12"/>
  <c r="N511" i="12"/>
  <c r="AD511" i="12"/>
  <c r="J511" i="12"/>
  <c r="P742" i="12"/>
  <c r="AC742" i="12"/>
  <c r="S742" i="12"/>
  <c r="AF244" i="12"/>
  <c r="AA323" i="12"/>
  <c r="G323" i="12"/>
  <c r="P451" i="12"/>
  <c r="Y451" i="12"/>
  <c r="W451" i="12"/>
  <c r="J451" i="12"/>
  <c r="L579" i="12"/>
  <c r="Y579" i="12"/>
  <c r="Z643" i="12"/>
  <c r="W643" i="12"/>
  <c r="Y643" i="12"/>
  <c r="K643" i="12"/>
  <c r="AA707" i="12"/>
  <c r="AB707" i="12"/>
  <c r="X707" i="12"/>
  <c r="F707" i="12"/>
  <c r="R707" i="12"/>
  <c r="P707" i="12"/>
  <c r="U295" i="12"/>
  <c r="X295" i="12"/>
  <c r="M295" i="12"/>
  <c r="AD295" i="12"/>
  <c r="L295" i="12"/>
  <c r="T295" i="12"/>
  <c r="Z295" i="12"/>
  <c r="O295" i="12"/>
  <c r="I380" i="12"/>
  <c r="Q380" i="12"/>
  <c r="AC508" i="12"/>
  <c r="AA508" i="12"/>
  <c r="P572" i="12"/>
  <c r="P247" i="12"/>
  <c r="M121" i="16"/>
  <c r="M35" i="16"/>
  <c r="H572" i="12"/>
  <c r="H247" i="12"/>
  <c r="E121" i="16"/>
  <c r="J572" i="12"/>
  <c r="J247" i="12"/>
  <c r="G121" i="16"/>
  <c r="M572" i="12"/>
  <c r="M247" i="12"/>
  <c r="J121" i="16"/>
  <c r="R572" i="12"/>
  <c r="R247" i="12"/>
  <c r="O121" i="16"/>
  <c r="O35" i="16"/>
  <c r="F572" i="12"/>
  <c r="F247" i="12"/>
  <c r="C121" i="16"/>
  <c r="X572" i="12"/>
  <c r="X247" i="12"/>
  <c r="U121" i="16"/>
  <c r="U35" i="16"/>
  <c r="M700" i="12"/>
  <c r="Y700" i="12"/>
  <c r="I261" i="12"/>
  <c r="AC261" i="12"/>
  <c r="S261" i="12"/>
  <c r="AF293" i="12"/>
  <c r="O293" i="12"/>
  <c r="J293" i="12"/>
  <c r="X293" i="12"/>
  <c r="AB502" i="12"/>
  <c r="J502" i="12"/>
  <c r="Z502" i="12"/>
  <c r="H502" i="12"/>
  <c r="Q502" i="12"/>
  <c r="V502" i="12"/>
  <c r="M502" i="12"/>
  <c r="Z542" i="12"/>
  <c r="AH542" i="12"/>
  <c r="M487" i="12"/>
  <c r="H487" i="12"/>
  <c r="Y430" i="12"/>
  <c r="AG430" i="12"/>
  <c r="AD590" i="12"/>
  <c r="G590" i="12"/>
  <c r="O622" i="12"/>
  <c r="M622" i="12"/>
  <c r="N336" i="12"/>
  <c r="AD490" i="12"/>
  <c r="F627" i="12"/>
  <c r="AF260" i="12"/>
  <c r="S260" i="12"/>
  <c r="Q627" i="12"/>
  <c r="H260" i="12"/>
  <c r="R589" i="12"/>
  <c r="I333" i="12"/>
  <c r="O302" i="12"/>
  <c r="AF302" i="12"/>
  <c r="AG249" i="12"/>
  <c r="AA260" i="12"/>
  <c r="F734" i="12"/>
  <c r="Y334" i="12"/>
  <c r="N454" i="12"/>
  <c r="G623" i="12"/>
  <c r="AH366" i="12"/>
  <c r="Z334" i="12"/>
  <c r="V478" i="12"/>
  <c r="L478" i="12"/>
  <c r="L692" i="12"/>
  <c r="AE734" i="12"/>
  <c r="S366" i="12"/>
  <c r="AA387" i="12"/>
  <c r="H707" i="12"/>
  <c r="F295" i="12"/>
  <c r="W502" i="12"/>
  <c r="AB700" i="12"/>
  <c r="K502" i="12"/>
  <c r="X106" i="12"/>
  <c r="X120" i="12"/>
  <c r="P106" i="12"/>
  <c r="P120" i="12"/>
  <c r="R612" i="12"/>
  <c r="I740" i="12"/>
  <c r="N740" i="12"/>
  <c r="O612" i="12"/>
  <c r="AB186" i="12"/>
  <c r="S177" i="12"/>
  <c r="O162" i="12"/>
  <c r="AG372" i="12"/>
  <c r="N372" i="12"/>
  <c r="Q372" i="12"/>
  <c r="Y333" i="12"/>
  <c r="J333" i="12"/>
  <c r="W421" i="12"/>
  <c r="V421" i="12"/>
  <c r="G589" i="12"/>
  <c r="F589" i="12"/>
  <c r="X677" i="12"/>
  <c r="R677" i="12"/>
  <c r="T486" i="12"/>
  <c r="F486" i="12"/>
  <c r="N742" i="12"/>
  <c r="V742" i="12"/>
  <c r="W677" i="12"/>
  <c r="U589" i="12"/>
  <c r="AG421" i="12"/>
  <c r="AA239" i="12"/>
  <c r="H628" i="12"/>
  <c r="AD436" i="12"/>
  <c r="AG511" i="12"/>
  <c r="AG677" i="12"/>
  <c r="G509" i="12"/>
  <c r="U421" i="12"/>
  <c r="T251" i="12"/>
  <c r="AB628" i="12"/>
  <c r="V270" i="12"/>
  <c r="AE270" i="12"/>
  <c r="AB511" i="12"/>
  <c r="AF635" i="12"/>
  <c r="U571" i="12"/>
  <c r="K511" i="12"/>
  <c r="AA677" i="12"/>
  <c r="I509" i="12"/>
  <c r="Q421" i="12"/>
  <c r="AE436" i="12"/>
  <c r="I628" i="12"/>
  <c r="AB379" i="12"/>
  <c r="AD413" i="12"/>
  <c r="G346" i="12"/>
  <c r="H346" i="12"/>
  <c r="I410" i="12"/>
  <c r="M410" i="12"/>
  <c r="T666" i="12"/>
  <c r="U666" i="12"/>
  <c r="F666" i="12"/>
  <c r="AG730" i="12"/>
  <c r="L730" i="12"/>
  <c r="K730" i="12"/>
  <c r="T730" i="12"/>
  <c r="AC354" i="12"/>
  <c r="G354" i="12"/>
  <c r="S354" i="12"/>
  <c r="M482" i="12"/>
  <c r="AH482" i="12"/>
  <c r="S482" i="12"/>
  <c r="H482" i="12"/>
  <c r="U610" i="12"/>
  <c r="W610" i="12"/>
  <c r="AB610" i="12"/>
  <c r="H610" i="12"/>
  <c r="X610" i="12"/>
  <c r="K610" i="12"/>
  <c r="W674" i="12"/>
  <c r="AA674" i="12"/>
  <c r="H674" i="12"/>
  <c r="F674" i="12"/>
  <c r="O270" i="12"/>
  <c r="J270" i="12"/>
  <c r="P270" i="12"/>
  <c r="U302" i="12"/>
  <c r="AH302" i="12"/>
  <c r="Z302" i="12"/>
  <c r="F302" i="12"/>
  <c r="V302" i="12"/>
  <c r="W302" i="12"/>
  <c r="I291" i="12"/>
  <c r="V291" i="12"/>
  <c r="M499" i="12"/>
  <c r="G499" i="12"/>
  <c r="Z563" i="12"/>
  <c r="O563" i="12"/>
  <c r="Q691" i="12"/>
  <c r="S691" i="12"/>
  <c r="X691" i="12"/>
  <c r="Z492" i="12"/>
  <c r="G492" i="12"/>
  <c r="G684" i="12"/>
  <c r="AB684" i="12"/>
  <c r="J493" i="12"/>
  <c r="Z493" i="12"/>
  <c r="P581" i="12"/>
  <c r="N581" i="12"/>
  <c r="R749" i="12"/>
  <c r="AE749" i="12"/>
  <c r="AA749" i="12"/>
  <c r="AF749" i="12"/>
  <c r="U260" i="12"/>
  <c r="AG260" i="12"/>
  <c r="Q260" i="12"/>
  <c r="AA292" i="12"/>
  <c r="AB292" i="12"/>
  <c r="AE292" i="12"/>
  <c r="W478" i="12"/>
  <c r="AB478" i="12"/>
  <c r="K478" i="12"/>
  <c r="Z478" i="12"/>
  <c r="AE478" i="12"/>
  <c r="AA478" i="12"/>
  <c r="AC734" i="12"/>
  <c r="L734" i="12"/>
  <c r="Y734" i="12"/>
  <c r="AF734" i="12"/>
  <c r="Z734" i="12"/>
  <c r="X454" i="12"/>
  <c r="Z454" i="12"/>
  <c r="U454" i="12"/>
  <c r="AB454" i="12"/>
  <c r="AD454" i="12"/>
  <c r="AF710" i="12"/>
  <c r="AB710" i="12"/>
  <c r="W710" i="12"/>
  <c r="Q710" i="12"/>
  <c r="S710" i="12"/>
  <c r="AD655" i="12"/>
  <c r="AH655" i="12"/>
  <c r="V334" i="12"/>
  <c r="AG334" i="12"/>
  <c r="AH334" i="12"/>
  <c r="J334" i="12"/>
  <c r="H334" i="12"/>
  <c r="K334" i="12"/>
  <c r="U334" i="12"/>
  <c r="T334" i="12"/>
  <c r="O366" i="12"/>
  <c r="AA366" i="12"/>
  <c r="AC366" i="12"/>
  <c r="F366" i="12"/>
  <c r="AE348" i="12"/>
  <c r="H363" i="12"/>
  <c r="AD412" i="12"/>
  <c r="O741" i="12"/>
  <c r="L573" i="12"/>
  <c r="R573" i="12"/>
  <c r="Q573" i="12"/>
  <c r="K741" i="12"/>
  <c r="I573" i="12"/>
  <c r="I678" i="12"/>
  <c r="H359" i="12"/>
  <c r="S646" i="12"/>
  <c r="S414" i="12"/>
  <c r="V740" i="12"/>
  <c r="AF548" i="12"/>
  <c r="L670" i="12"/>
  <c r="AF670" i="12"/>
  <c r="V670" i="12"/>
  <c r="T390" i="12"/>
  <c r="X390" i="12"/>
  <c r="Y646" i="12"/>
  <c r="O646" i="12"/>
  <c r="U646" i="12"/>
  <c r="R646" i="12"/>
  <c r="J676" i="12"/>
  <c r="AF676" i="12"/>
  <c r="H740" i="12"/>
  <c r="AF740" i="12"/>
  <c r="U397" i="12"/>
  <c r="N397" i="12"/>
  <c r="J573" i="12"/>
  <c r="AE573" i="12"/>
  <c r="AH573" i="12"/>
  <c r="T573" i="12"/>
  <c r="I653" i="12"/>
  <c r="AG653" i="12"/>
  <c r="F653" i="12"/>
  <c r="AD741" i="12"/>
  <c r="AE741" i="12"/>
  <c r="G741" i="12"/>
  <c r="AH741" i="12"/>
  <c r="P741" i="12"/>
  <c r="K391" i="12"/>
  <c r="O391" i="12"/>
  <c r="AD719" i="12"/>
  <c r="AH719" i="12"/>
  <c r="G106" i="12"/>
  <c r="G165" i="12"/>
  <c r="U264" i="12"/>
  <c r="V381" i="12"/>
  <c r="L381" i="12"/>
  <c r="U381" i="12"/>
  <c r="AD192" i="12"/>
  <c r="AB171" i="12"/>
  <c r="I156" i="12"/>
  <c r="AC290" i="12"/>
  <c r="AE290" i="12"/>
  <c r="Q307" i="12"/>
  <c r="K307" i="12"/>
  <c r="AD307" i="12"/>
  <c r="H307" i="12"/>
  <c r="N307" i="12"/>
  <c r="AH307" i="12"/>
  <c r="I307" i="12"/>
  <c r="AC307" i="12"/>
  <c r="L307" i="12"/>
  <c r="AA307" i="12"/>
  <c r="X307" i="12"/>
  <c r="AB307" i="12"/>
  <c r="AG307" i="12"/>
  <c r="Y307" i="12"/>
  <c r="R307" i="12"/>
  <c r="Z307" i="12"/>
  <c r="P307" i="12"/>
  <c r="Q379" i="12"/>
  <c r="P379" i="12"/>
  <c r="AD379" i="12"/>
  <c r="T379" i="12"/>
  <c r="X379" i="12"/>
  <c r="I379" i="12"/>
  <c r="J379" i="12"/>
  <c r="V379" i="12"/>
  <c r="N379" i="12"/>
  <c r="H379" i="12"/>
  <c r="AG379" i="12"/>
  <c r="AA379" i="12"/>
  <c r="X443" i="12"/>
  <c r="AC443" i="12"/>
  <c r="I443" i="12"/>
  <c r="AF443" i="12"/>
  <c r="J507" i="12"/>
  <c r="G507" i="12"/>
  <c r="AD507" i="12"/>
  <c r="W507" i="12"/>
  <c r="AA507" i="12"/>
  <c r="P507" i="12"/>
  <c r="Y507" i="12"/>
  <c r="AE507" i="12"/>
  <c r="AH571" i="12"/>
  <c r="Z571" i="12"/>
  <c r="AB571" i="12"/>
  <c r="J571" i="12"/>
  <c r="G571" i="12"/>
  <c r="AF571" i="12"/>
  <c r="K571" i="12"/>
  <c r="O571" i="12"/>
  <c r="T571" i="12"/>
  <c r="AD571" i="12"/>
  <c r="W571" i="12"/>
  <c r="F571" i="12"/>
  <c r="AC571" i="12"/>
  <c r="M571" i="12"/>
  <c r="L571" i="12"/>
  <c r="R571" i="12"/>
  <c r="Y571" i="12"/>
  <c r="AE571" i="12"/>
  <c r="T635" i="12"/>
  <c r="AB635" i="12"/>
  <c r="M635" i="12"/>
  <c r="AD635" i="12"/>
  <c r="R635" i="12"/>
  <c r="L635" i="12"/>
  <c r="AE635" i="12"/>
  <c r="N635" i="12"/>
  <c r="X635" i="12"/>
  <c r="G635" i="12"/>
  <c r="I635" i="12"/>
  <c r="S635" i="12"/>
  <c r="F635" i="12"/>
  <c r="V699" i="12"/>
  <c r="Z699" i="12"/>
  <c r="X699" i="12"/>
  <c r="T699" i="12"/>
  <c r="F372" i="12"/>
  <c r="S372" i="12"/>
  <c r="R372" i="12"/>
  <c r="L372" i="12"/>
  <c r="X372" i="12"/>
  <c r="U372" i="12"/>
  <c r="T372" i="12"/>
  <c r="AA372" i="12"/>
  <c r="AH372" i="12"/>
  <c r="I372" i="12"/>
  <c r="AH436" i="12"/>
  <c r="S436" i="12"/>
  <c r="O436" i="12"/>
  <c r="AB436" i="12"/>
  <c r="AC436" i="12"/>
  <c r="AF436" i="12"/>
  <c r="Z436" i="12"/>
  <c r="V436" i="12"/>
  <c r="I436" i="12"/>
  <c r="T436" i="12"/>
  <c r="O500" i="12"/>
  <c r="L500" i="12"/>
  <c r="H500" i="12"/>
  <c r="V500" i="12"/>
  <c r="AG500" i="12"/>
  <c r="AE500" i="12"/>
  <c r="M500" i="12"/>
  <c r="AA500" i="12"/>
  <c r="M564" i="12"/>
  <c r="O564" i="12"/>
  <c r="Z564" i="12"/>
  <c r="S564" i="12"/>
  <c r="F628" i="12"/>
  <c r="Q628" i="12"/>
  <c r="Y628" i="12"/>
  <c r="N628" i="12"/>
  <c r="R628" i="12"/>
  <c r="Z628" i="12"/>
  <c r="AE628" i="12"/>
  <c r="U628" i="12"/>
  <c r="AH628" i="12"/>
  <c r="AF692" i="12"/>
  <c r="Z692" i="12"/>
  <c r="P692" i="12"/>
  <c r="H692" i="12"/>
  <c r="P509" i="12"/>
  <c r="AA509" i="12"/>
  <c r="AG509" i="12"/>
  <c r="Q238" i="12"/>
  <c r="AC227" i="12"/>
  <c r="V239" i="12"/>
  <c r="AB227" i="12"/>
  <c r="G239" i="12"/>
  <c r="Q245" i="12"/>
  <c r="AE470" i="12"/>
  <c r="AG470" i="12"/>
  <c r="Q470" i="12"/>
  <c r="M470" i="12"/>
  <c r="L470" i="12"/>
  <c r="AF726" i="12"/>
  <c r="F726" i="12"/>
  <c r="X726" i="12"/>
  <c r="AE726" i="12"/>
  <c r="N726" i="12"/>
  <c r="AC510" i="12"/>
  <c r="I510" i="12"/>
  <c r="P510" i="12"/>
  <c r="N510" i="12"/>
  <c r="J510" i="12"/>
  <c r="AF510" i="12"/>
  <c r="X510" i="12"/>
  <c r="W510" i="12"/>
  <c r="Y510" i="12"/>
  <c r="G510" i="12"/>
  <c r="AD510" i="12"/>
  <c r="V510" i="12"/>
  <c r="R510" i="12"/>
  <c r="AB510" i="12"/>
  <c r="T510" i="12"/>
  <c r="L510" i="12"/>
  <c r="U510" i="12"/>
  <c r="O510" i="12"/>
  <c r="X511" i="12"/>
  <c r="AE511" i="12"/>
  <c r="P511" i="12"/>
  <c r="L511" i="12"/>
  <c r="AC511" i="12"/>
  <c r="V511" i="12"/>
  <c r="AH511" i="12"/>
  <c r="N486" i="12"/>
  <c r="H486" i="12"/>
  <c r="Z486" i="12"/>
  <c r="L486" i="12"/>
  <c r="AC486" i="12"/>
  <c r="R486" i="12"/>
  <c r="AH486" i="12"/>
  <c r="P486" i="12"/>
  <c r="AG486" i="12"/>
  <c r="X486" i="12"/>
  <c r="AA486" i="12"/>
  <c r="S486" i="12"/>
  <c r="AF486" i="12"/>
  <c r="V486" i="12"/>
  <c r="K486" i="12"/>
  <c r="Q486" i="12"/>
  <c r="I486" i="12"/>
  <c r="AD486" i="12"/>
  <c r="I742" i="12"/>
  <c r="G742" i="12"/>
  <c r="AB742" i="12"/>
  <c r="AD742" i="12"/>
  <c r="AG742" i="12"/>
  <c r="R742" i="12"/>
  <c r="H742" i="12"/>
  <c r="T742" i="12"/>
  <c r="AA742" i="12"/>
  <c r="J742" i="12"/>
  <c r="Q742" i="12"/>
  <c r="AE742" i="12"/>
  <c r="W742" i="12"/>
  <c r="O742" i="12"/>
  <c r="K455" i="12"/>
  <c r="I455" i="12"/>
  <c r="Q455" i="12"/>
  <c r="J455" i="12"/>
  <c r="U455" i="12"/>
  <c r="H711" i="12"/>
  <c r="F711" i="12"/>
  <c r="Q711" i="12"/>
  <c r="V751" i="12"/>
  <c r="N751" i="12"/>
  <c r="J462" i="12"/>
  <c r="H462" i="12"/>
  <c r="AG462" i="12"/>
  <c r="V728" i="12"/>
  <c r="R434" i="12"/>
  <c r="P677" i="12"/>
  <c r="O677" i="12"/>
  <c r="I677" i="12"/>
  <c r="L589" i="12"/>
  <c r="S589" i="12"/>
  <c r="N509" i="12"/>
  <c r="F509" i="12"/>
  <c r="R509" i="12"/>
  <c r="AB421" i="12"/>
  <c r="L421" i="12"/>
  <c r="S421" i="12"/>
  <c r="K333" i="12"/>
  <c r="V333" i="12"/>
  <c r="F333" i="12"/>
  <c r="AB708" i="12"/>
  <c r="AC708" i="12"/>
  <c r="AB644" i="12"/>
  <c r="U580" i="12"/>
  <c r="AE516" i="12"/>
  <c r="Z516" i="12"/>
  <c r="X324" i="12"/>
  <c r="AG243" i="12"/>
  <c r="AF249" i="12"/>
  <c r="V251" i="12"/>
  <c r="J726" i="12"/>
  <c r="F692" i="12"/>
  <c r="AE372" i="12"/>
  <c r="K436" i="12"/>
  <c r="F500" i="12"/>
  <c r="AG726" i="12"/>
  <c r="G628" i="12"/>
  <c r="X436" i="12"/>
  <c r="AH564" i="12"/>
  <c r="O372" i="12"/>
  <c r="T692" i="12"/>
  <c r="AC628" i="12"/>
  <c r="AG436" i="12"/>
  <c r="L516" i="12"/>
  <c r="O589" i="12"/>
  <c r="W516" i="12"/>
  <c r="Z388" i="12"/>
  <c r="AD564" i="12"/>
  <c r="O470" i="12"/>
  <c r="V692" i="12"/>
  <c r="H436" i="12"/>
  <c r="Y751" i="12"/>
  <c r="AE510" i="12"/>
  <c r="G711" i="12"/>
  <c r="H510" i="12"/>
  <c r="G486" i="12"/>
  <c r="M511" i="12"/>
  <c r="K742" i="12"/>
  <c r="U511" i="12"/>
  <c r="F742" i="12"/>
  <c r="O635" i="12"/>
  <c r="R379" i="12"/>
  <c r="J486" i="12"/>
  <c r="O711" i="12"/>
  <c r="S642" i="12"/>
  <c r="J642" i="12"/>
  <c r="L642" i="12"/>
  <c r="K715" i="12"/>
  <c r="AA715" i="12"/>
  <c r="AB324" i="12"/>
  <c r="AE324" i="12"/>
  <c r="J324" i="12"/>
  <c r="AH324" i="12"/>
  <c r="AB388" i="12"/>
  <c r="Y388" i="12"/>
  <c r="N388" i="12"/>
  <c r="K388" i="12"/>
  <c r="AG388" i="12"/>
  <c r="R388" i="12"/>
  <c r="G388" i="12"/>
  <c r="T388" i="12"/>
  <c r="R452" i="12"/>
  <c r="J452" i="12"/>
  <c r="AD452" i="12"/>
  <c r="T452" i="12"/>
  <c r="AH452" i="12"/>
  <c r="V452" i="12"/>
  <c r="O452" i="12"/>
  <c r="AF452" i="12"/>
  <c r="F452" i="12"/>
  <c r="AG452" i="12"/>
  <c r="G516" i="12"/>
  <c r="AB516" i="12"/>
  <c r="AH516" i="12"/>
  <c r="N516" i="12"/>
  <c r="F516" i="12"/>
  <c r="H516" i="12"/>
  <c r="Y516" i="12"/>
  <c r="X580" i="12"/>
  <c r="Q580" i="12"/>
  <c r="G580" i="12"/>
  <c r="N644" i="12"/>
  <c r="J644" i="12"/>
  <c r="S644" i="12"/>
  <c r="O644" i="12"/>
  <c r="R644" i="12"/>
  <c r="Q705" i="12"/>
  <c r="G728" i="12"/>
  <c r="K721" i="12"/>
  <c r="F534" i="12"/>
  <c r="T677" i="12"/>
  <c r="Y677" i="12"/>
  <c r="AF589" i="12"/>
  <c r="P589" i="12"/>
  <c r="AE589" i="12"/>
  <c r="S509" i="12"/>
  <c r="AH509" i="12"/>
  <c r="AE509" i="12"/>
  <c r="P421" i="12"/>
  <c r="AE421" i="12"/>
  <c r="O421" i="12"/>
  <c r="T333" i="12"/>
  <c r="L333" i="12"/>
  <c r="I708" i="12"/>
  <c r="N708" i="12"/>
  <c r="AC644" i="12"/>
  <c r="H644" i="12"/>
  <c r="F580" i="12"/>
  <c r="AF580" i="12"/>
  <c r="Q516" i="12"/>
  <c r="V516" i="12"/>
  <c r="R245" i="12"/>
  <c r="W251" i="12"/>
  <c r="AC243" i="12"/>
  <c r="W564" i="12"/>
  <c r="R692" i="12"/>
  <c r="Q436" i="12"/>
  <c r="AD692" i="12"/>
  <c r="T500" i="12"/>
  <c r="X564" i="12"/>
  <c r="AF372" i="12"/>
  <c r="V726" i="12"/>
  <c r="P470" i="12"/>
  <c r="U692" i="12"/>
  <c r="AF500" i="12"/>
  <c r="J564" i="12"/>
  <c r="W372" i="12"/>
  <c r="W452" i="12"/>
  <c r="U452" i="12"/>
  <c r="N580" i="12"/>
  <c r="L388" i="12"/>
  <c r="AA516" i="12"/>
  <c r="J388" i="12"/>
  <c r="AC470" i="12"/>
  <c r="J436" i="12"/>
  <c r="R564" i="12"/>
  <c r="Q692" i="12"/>
  <c r="Z500" i="12"/>
  <c r="AF421" i="12"/>
  <c r="F511" i="12"/>
  <c r="O511" i="12"/>
  <c r="X751" i="12"/>
  <c r="H455" i="12"/>
  <c r="S510" i="12"/>
  <c r="AA571" i="12"/>
  <c r="F699" i="12"/>
  <c r="K699" i="12"/>
  <c r="H571" i="12"/>
  <c r="W379" i="12"/>
  <c r="P571" i="12"/>
  <c r="P635" i="12"/>
  <c r="Z455" i="12"/>
  <c r="Z510" i="12"/>
  <c r="K379" i="12"/>
  <c r="AH726" i="12"/>
  <c r="N574" i="12"/>
  <c r="L445" i="12"/>
  <c r="V434" i="12"/>
  <c r="AD434" i="12"/>
  <c r="AC534" i="12"/>
  <c r="J677" i="12"/>
  <c r="N677" i="12"/>
  <c r="AD589" i="12"/>
  <c r="N589" i="12"/>
  <c r="AC589" i="12"/>
  <c r="Q509" i="12"/>
  <c r="AF509" i="12"/>
  <c r="T509" i="12"/>
  <c r="N421" i="12"/>
  <c r="AC421" i="12"/>
  <c r="M421" i="12"/>
  <c r="R333" i="12"/>
  <c r="Q333" i="12"/>
  <c r="G708" i="12"/>
  <c r="J708" i="12"/>
  <c r="AF644" i="12"/>
  <c r="T644" i="12"/>
  <c r="L580" i="12"/>
  <c r="O580" i="12"/>
  <c r="O516" i="12"/>
  <c r="X452" i="12"/>
  <c r="L509" i="12"/>
  <c r="N227" i="12"/>
  <c r="AH241" i="12"/>
  <c r="AE135" i="16"/>
  <c r="AE49" i="16"/>
  <c r="Q500" i="12"/>
  <c r="P628" i="12"/>
  <c r="K372" i="12"/>
  <c r="W470" i="12"/>
  <c r="AH692" i="12"/>
  <c r="AA436" i="12"/>
  <c r="N500" i="12"/>
  <c r="J372" i="12"/>
  <c r="I726" i="12"/>
  <c r="Z470" i="12"/>
  <c r="W692" i="12"/>
  <c r="AH500" i="12"/>
  <c r="G500" i="12"/>
  <c r="Y372" i="12"/>
  <c r="W388" i="12"/>
  <c r="AE452" i="12"/>
  <c r="U516" i="12"/>
  <c r="AD388" i="12"/>
  <c r="K452" i="12"/>
  <c r="AA452" i="12"/>
  <c r="K644" i="12"/>
  <c r="AF324" i="12"/>
  <c r="AA388" i="12"/>
  <c r="G372" i="12"/>
  <c r="F436" i="12"/>
  <c r="H470" i="12"/>
  <c r="Q511" i="12"/>
  <c r="W511" i="12"/>
  <c r="AH742" i="12"/>
  <c r="L494" i="12"/>
  <c r="S379" i="12"/>
  <c r="U635" i="12"/>
  <c r="AH635" i="12"/>
  <c r="O507" i="12"/>
  <c r="AC507" i="12"/>
  <c r="G642" i="12"/>
  <c r="Y742" i="12"/>
  <c r="AE486" i="12"/>
  <c r="J635" i="12"/>
  <c r="F728" i="12"/>
  <c r="AH290" i="12"/>
  <c r="H677" i="12"/>
  <c r="S677" i="12"/>
  <c r="T589" i="12"/>
  <c r="AA589" i="12"/>
  <c r="K589" i="12"/>
  <c r="H509" i="12"/>
  <c r="M509" i="12"/>
  <c r="J509" i="12"/>
  <c r="T421" i="12"/>
  <c r="AA421" i="12"/>
  <c r="X333" i="12"/>
  <c r="G333" i="12"/>
  <c r="N333" i="12"/>
  <c r="AF708" i="12"/>
  <c r="H708" i="12"/>
  <c r="U644" i="12"/>
  <c r="AE644" i="12"/>
  <c r="AG580" i="12"/>
  <c r="M580" i="12"/>
  <c r="K516" i="12"/>
  <c r="L452" i="12"/>
  <c r="AH421" i="12"/>
  <c r="W227" i="12"/>
  <c r="AE239" i="12"/>
  <c r="AE251" i="12"/>
  <c r="S500" i="12"/>
  <c r="G470" i="12"/>
  <c r="S628" i="12"/>
  <c r="AC372" i="12"/>
  <c r="T628" i="12"/>
  <c r="N436" i="12"/>
  <c r="U470" i="12"/>
  <c r="P500" i="12"/>
  <c r="W744" i="12"/>
  <c r="Y692" i="12"/>
  <c r="R436" i="12"/>
  <c r="S726" i="12"/>
  <c r="I500" i="12"/>
  <c r="W324" i="12"/>
  <c r="AH677" i="12"/>
  <c r="U388" i="12"/>
  <c r="AC452" i="12"/>
  <c r="I388" i="12"/>
  <c r="P452" i="12"/>
  <c r="I452" i="12"/>
  <c r="I516" i="12"/>
  <c r="AF388" i="12"/>
  <c r="AB726" i="12"/>
  <c r="O692" i="12"/>
  <c r="AB580" i="12"/>
  <c r="AB452" i="12"/>
  <c r="S511" i="12"/>
  <c r="Z742" i="12"/>
  <c r="Y511" i="12"/>
  <c r="U742" i="12"/>
  <c r="M486" i="12"/>
  <c r="U486" i="12"/>
  <c r="F379" i="12"/>
  <c r="W635" i="12"/>
  <c r="X507" i="12"/>
  <c r="AD443" i="12"/>
  <c r="AH642" i="12"/>
  <c r="AE379" i="12"/>
  <c r="X577" i="12"/>
  <c r="Y626" i="12"/>
  <c r="AD677" i="12"/>
  <c r="V677" i="12"/>
  <c r="Q677" i="12"/>
  <c r="Q589" i="12"/>
  <c r="I589" i="12"/>
  <c r="AG589" i="12"/>
  <c r="AC509" i="12"/>
  <c r="Z509" i="12"/>
  <c r="Z421" i="12"/>
  <c r="J421" i="12"/>
  <c r="Y421" i="12"/>
  <c r="S333" i="12"/>
  <c r="AH333" i="12"/>
  <c r="Z333" i="12"/>
  <c r="Z708" i="12"/>
  <c r="F708" i="12"/>
  <c r="AH644" i="12"/>
  <c r="AG644" i="12"/>
  <c r="AD580" i="12"/>
  <c r="Z580" i="12"/>
  <c r="AF516" i="12"/>
  <c r="Q388" i="12"/>
  <c r="AC580" i="12"/>
  <c r="AB333" i="12"/>
  <c r="AG251" i="12"/>
  <c r="K251" i="12"/>
  <c r="L225" i="12"/>
  <c r="I470" i="12"/>
  <c r="U436" i="12"/>
  <c r="AA470" i="12"/>
  <c r="AE564" i="12"/>
  <c r="H372" i="12"/>
  <c r="U726" i="12"/>
  <c r="AD628" i="12"/>
  <c r="P436" i="12"/>
  <c r="J470" i="12"/>
  <c r="G692" i="12"/>
  <c r="R500" i="12"/>
  <c r="K692" i="12"/>
  <c r="G436" i="12"/>
  <c r="G726" i="12"/>
  <c r="N470" i="12"/>
  <c r="AC692" i="12"/>
  <c r="K500" i="12"/>
  <c r="I421" i="12"/>
  <c r="AG324" i="12"/>
  <c r="Z589" i="12"/>
  <c r="K421" i="12"/>
  <c r="AE388" i="12"/>
  <c r="M644" i="12"/>
  <c r="H452" i="12"/>
  <c r="P333" i="12"/>
  <c r="M589" i="12"/>
  <c r="F388" i="12"/>
  <c r="AA324" i="12"/>
  <c r="M516" i="12"/>
  <c r="AD324" i="12"/>
  <c r="H564" i="12"/>
  <c r="M628" i="12"/>
  <c r="O628" i="12"/>
  <c r="F644" i="12"/>
  <c r="T511" i="12"/>
  <c r="M742" i="12"/>
  <c r="AA511" i="12"/>
  <c r="Q510" i="12"/>
  <c r="O486" i="12"/>
  <c r="W486" i="12"/>
  <c r="F307" i="12"/>
  <c r="R507" i="12"/>
  <c r="W443" i="12"/>
  <c r="J307" i="12"/>
  <c r="AA635" i="12"/>
  <c r="X642" i="12"/>
  <c r="R511" i="12"/>
  <c r="Z379" i="12"/>
  <c r="AG635" i="12"/>
  <c r="T626" i="12"/>
  <c r="AB677" i="12"/>
  <c r="L677" i="12"/>
  <c r="AC677" i="12"/>
  <c r="X589" i="12"/>
  <c r="H589" i="12"/>
  <c r="W589" i="12"/>
  <c r="K509" i="12"/>
  <c r="AD509" i="12"/>
  <c r="X421" i="12"/>
  <c r="H421" i="12"/>
  <c r="W333" i="12"/>
  <c r="AD333" i="12"/>
  <c r="AC333" i="12"/>
  <c r="X708" i="12"/>
  <c r="AA644" i="12"/>
  <c r="G644" i="12"/>
  <c r="S580" i="12"/>
  <c r="S516" i="12"/>
  <c r="AD516" i="12"/>
  <c r="O388" i="12"/>
  <c r="AG239" i="12"/>
  <c r="S251" i="12"/>
  <c r="O245" i="12"/>
  <c r="S470" i="12"/>
  <c r="W436" i="12"/>
  <c r="L726" i="12"/>
  <c r="W500" i="12"/>
  <c r="AF628" i="12"/>
  <c r="V372" i="12"/>
  <c r="Y726" i="12"/>
  <c r="AA692" i="12"/>
  <c r="AB500" i="12"/>
  <c r="W628" i="12"/>
  <c r="Y436" i="12"/>
  <c r="AC726" i="12"/>
  <c r="X470" i="12"/>
  <c r="AG692" i="12"/>
  <c r="U500" i="12"/>
  <c r="P580" i="12"/>
  <c r="Z324" i="12"/>
  <c r="T580" i="12"/>
  <c r="AC388" i="12"/>
  <c r="V388" i="12"/>
  <c r="M333" i="12"/>
  <c r="P388" i="12"/>
  <c r="Q324" i="12"/>
  <c r="S452" i="12"/>
  <c r="P372" i="12"/>
  <c r="X500" i="12"/>
  <c r="R516" i="12"/>
  <c r="AB470" i="12"/>
  <c r="L742" i="12"/>
  <c r="K510" i="12"/>
  <c r="H511" i="12"/>
  <c r="Y486" i="12"/>
  <c r="Q443" i="12"/>
  <c r="AA443" i="12"/>
  <c r="O307" i="12"/>
  <c r="V635" i="12"/>
  <c r="O379" i="12"/>
  <c r="G295" i="12"/>
  <c r="S572" i="12"/>
  <c r="S247" i="12"/>
  <c r="P121" i="16"/>
  <c r="P35" i="16"/>
  <c r="I700" i="12"/>
  <c r="AG572" i="12"/>
  <c r="AG247" i="12"/>
  <c r="AD121" i="16"/>
  <c r="F700" i="12"/>
  <c r="Y508" i="12"/>
  <c r="AK150" i="6"/>
  <c r="AP150" i="6" a="1"/>
  <c r="AP150" i="6"/>
  <c r="M107" i="12"/>
  <c r="M183" i="12"/>
  <c r="AA107" i="12"/>
  <c r="AA153" i="12"/>
  <c r="S107" i="12"/>
  <c r="S183" i="12"/>
  <c r="K107" i="12"/>
  <c r="K123" i="12"/>
  <c r="Y106" i="12"/>
  <c r="Y120" i="12"/>
  <c r="S692" i="12"/>
  <c r="AB692" i="12"/>
  <c r="AE692" i="12"/>
  <c r="I692" i="12"/>
  <c r="J692" i="12"/>
  <c r="H333" i="12"/>
  <c r="AA333" i="12"/>
  <c r="AF333" i="12"/>
  <c r="U333" i="12"/>
  <c r="G421" i="12"/>
  <c r="AD421" i="12"/>
  <c r="V509" i="12"/>
  <c r="O509" i="12"/>
  <c r="Y589" i="12"/>
  <c r="AB589" i="12"/>
  <c r="U677" i="12"/>
  <c r="Z677" i="12"/>
  <c r="V470" i="12"/>
  <c r="R470" i="12"/>
  <c r="Y470" i="12"/>
  <c r="I580" i="12"/>
  <c r="K580" i="12"/>
  <c r="J580" i="12"/>
  <c r="AA580" i="12"/>
  <c r="H580" i="12"/>
  <c r="Y580" i="12"/>
  <c r="F267" i="12"/>
  <c r="W267" i="12"/>
  <c r="G267" i="12"/>
  <c r="K354" i="12"/>
  <c r="J354" i="12"/>
  <c r="G482" i="12"/>
  <c r="Z482" i="12"/>
  <c r="S674" i="12"/>
  <c r="U674" i="12"/>
  <c r="T478" i="12"/>
  <c r="AF478" i="12"/>
  <c r="AC478" i="12"/>
  <c r="O478" i="12"/>
  <c r="AH734" i="12"/>
  <c r="M734" i="12"/>
  <c r="S734" i="12"/>
  <c r="U734" i="12"/>
  <c r="K734" i="12"/>
  <c r="P454" i="12"/>
  <c r="Q454" i="12"/>
  <c r="H454" i="12"/>
  <c r="AG454" i="12"/>
  <c r="J454" i="12"/>
  <c r="AE454" i="12"/>
  <c r="F710" i="12"/>
  <c r="Y710" i="12"/>
  <c r="AH710" i="12"/>
  <c r="I710" i="12"/>
  <c r="AD710" i="12"/>
  <c r="AC423" i="12"/>
  <c r="AG423" i="12"/>
  <c r="AA623" i="12"/>
  <c r="AB623" i="12"/>
  <c r="AF655" i="12"/>
  <c r="AB655" i="12"/>
  <c r="W334" i="12"/>
  <c r="M334" i="12"/>
  <c r="Q334" i="12"/>
  <c r="R334" i="12"/>
  <c r="AG366" i="12"/>
  <c r="I366" i="12"/>
  <c r="H366" i="12"/>
  <c r="Q366" i="12"/>
  <c r="AD366" i="12"/>
  <c r="R581" i="12"/>
  <c r="M493" i="12"/>
  <c r="H531" i="12"/>
  <c r="AC531" i="12"/>
  <c r="AH403" i="12"/>
  <c r="F531" i="12"/>
  <c r="L403" i="12"/>
  <c r="AA531" i="12"/>
  <c r="Q403" i="12"/>
  <c r="V571" i="12"/>
  <c r="S307" i="12"/>
  <c r="Z635" i="12"/>
  <c r="AG507" i="12"/>
  <c r="G307" i="12"/>
  <c r="AG571" i="12"/>
  <c r="L379" i="12"/>
  <c r="S699" i="12"/>
  <c r="L443" i="12"/>
  <c r="T307" i="12"/>
  <c r="Q635" i="12"/>
  <c r="F443" i="12"/>
  <c r="V307" i="12"/>
  <c r="Y635" i="12"/>
  <c r="AF414" i="12"/>
  <c r="Y461" i="12"/>
  <c r="I461" i="12"/>
  <c r="AB461" i="12"/>
  <c r="X381" i="12"/>
  <c r="H381" i="12"/>
  <c r="S381" i="12"/>
  <c r="AA548" i="12"/>
  <c r="AC635" i="12"/>
  <c r="K318" i="12"/>
  <c r="Z318" i="12"/>
  <c r="J318" i="12"/>
  <c r="P403" i="12"/>
  <c r="AH380" i="12"/>
  <c r="Y531" i="12"/>
  <c r="G379" i="12"/>
  <c r="W307" i="12"/>
  <c r="P699" i="12"/>
  <c r="X571" i="12"/>
  <c r="AC379" i="12"/>
  <c r="I511" i="12"/>
  <c r="AK101" i="6"/>
  <c r="AP101" i="6" a="1"/>
  <c r="AP101" i="6"/>
  <c r="AK21" i="6"/>
  <c r="AP21" i="6" a="1"/>
  <c r="AP21" i="6"/>
  <c r="AC251" i="12"/>
  <c r="V676" i="12"/>
  <c r="I571" i="12"/>
  <c r="S318" i="12"/>
  <c r="AH318" i="12"/>
  <c r="R318" i="12"/>
  <c r="AG318" i="12"/>
  <c r="L493" i="12"/>
  <c r="AB403" i="12"/>
  <c r="P493" i="12"/>
  <c r="AH379" i="12"/>
  <c r="AE307" i="12"/>
  <c r="U307" i="12"/>
  <c r="AF493" i="12"/>
  <c r="AK99" i="6"/>
  <c r="AP99" i="6" a="1"/>
  <c r="AP99" i="6"/>
  <c r="AK75" i="6"/>
  <c r="AP75" i="6" a="1"/>
  <c r="AP75" i="6"/>
  <c r="AG106" i="12"/>
  <c r="AG120" i="12"/>
  <c r="Q106" i="12"/>
  <c r="Q120" i="12"/>
  <c r="I106" i="12"/>
  <c r="I120" i="12"/>
  <c r="R732" i="12"/>
  <c r="T732" i="12"/>
  <c r="AE539" i="12"/>
  <c r="AA243" i="12"/>
  <c r="X251" i="12"/>
  <c r="Z239" i="12"/>
  <c r="P243" i="12"/>
  <c r="T227" i="12"/>
  <c r="N249" i="12"/>
  <c r="L732" i="12"/>
  <c r="X475" i="12"/>
  <c r="F347" i="12"/>
  <c r="AH411" i="12"/>
  <c r="Q347" i="12"/>
  <c r="T411" i="12"/>
  <c r="Z347" i="12"/>
  <c r="T324" i="12"/>
  <c r="X292" i="12"/>
  <c r="AE264" i="12"/>
  <c r="J669" i="12"/>
  <c r="Z669" i="12"/>
  <c r="O493" i="12"/>
  <c r="U659" i="12"/>
  <c r="AF659" i="12"/>
  <c r="O414" i="12"/>
  <c r="M414" i="12"/>
  <c r="U508" i="12"/>
  <c r="K659" i="12"/>
  <c r="AF132" i="12"/>
  <c r="AF162" i="12"/>
  <c r="AF192" i="12"/>
  <c r="AF177" i="12"/>
  <c r="AF147" i="12"/>
  <c r="X126" i="12"/>
  <c r="X156" i="12"/>
  <c r="X186" i="12"/>
  <c r="X141" i="12"/>
  <c r="X171" i="12"/>
  <c r="V264" i="12"/>
  <c r="M264" i="12"/>
  <c r="AC347" i="12"/>
  <c r="G347" i="12"/>
  <c r="L347" i="12"/>
  <c r="O347" i="12"/>
  <c r="W411" i="12"/>
  <c r="Q411" i="12"/>
  <c r="AA475" i="12"/>
  <c r="K475" i="12"/>
  <c r="Z475" i="12"/>
  <c r="P475" i="12"/>
  <c r="O475" i="12"/>
  <c r="I475" i="12"/>
  <c r="K539" i="12"/>
  <c r="J539" i="12"/>
  <c r="N603" i="12"/>
  <c r="G603" i="12"/>
  <c r="Z659" i="12"/>
  <c r="T659" i="12"/>
  <c r="S659" i="12"/>
  <c r="H659" i="12"/>
  <c r="AC659" i="12"/>
  <c r="R324" i="12"/>
  <c r="I324" i="12"/>
  <c r="G324" i="12"/>
  <c r="AA380" i="12"/>
  <c r="H380" i="12"/>
  <c r="AE380" i="12"/>
  <c r="Y380" i="12"/>
  <c r="O380" i="12"/>
  <c r="G380" i="12"/>
  <c r="T380" i="12"/>
  <c r="N380" i="12"/>
  <c r="AC380" i="12"/>
  <c r="W380" i="12"/>
  <c r="M380" i="12"/>
  <c r="AB380" i="12"/>
  <c r="K380" i="12"/>
  <c r="U380" i="12"/>
  <c r="Z380" i="12"/>
  <c r="X380" i="12"/>
  <c r="AF380" i="12"/>
  <c r="L380" i="12"/>
  <c r="R380" i="12"/>
  <c r="Z444" i="12"/>
  <c r="W444" i="12"/>
  <c r="AG444" i="12"/>
  <c r="U444" i="12"/>
  <c r="Q444" i="12"/>
  <c r="P444" i="12"/>
  <c r="H444" i="12"/>
  <c r="AE444" i="12"/>
  <c r="AH444" i="12"/>
  <c r="O444" i="12"/>
  <c r="AF444" i="12"/>
  <c r="X444" i="12"/>
  <c r="N444" i="12"/>
  <c r="F444" i="12"/>
  <c r="AC444" i="12"/>
  <c r="M444" i="12"/>
  <c r="AB444" i="12"/>
  <c r="AD444" i="12"/>
  <c r="V444" i="12"/>
  <c r="AA444" i="12"/>
  <c r="S444" i="12"/>
  <c r="K444" i="12"/>
  <c r="J444" i="12"/>
  <c r="N508" i="12"/>
  <c r="AG508" i="12"/>
  <c r="W508" i="12"/>
  <c r="G508" i="12"/>
  <c r="AD508" i="12"/>
  <c r="F508" i="12"/>
  <c r="AE508" i="12"/>
  <c r="M508" i="12"/>
  <c r="Z508" i="12"/>
  <c r="K508" i="12"/>
  <c r="AB508" i="12"/>
  <c r="Q508" i="12"/>
  <c r="L508" i="12"/>
  <c r="AH508" i="12"/>
  <c r="V508" i="12"/>
  <c r="P508" i="12"/>
  <c r="U564" i="12"/>
  <c r="AA564" i="12"/>
  <c r="N676" i="12"/>
  <c r="K676" i="12"/>
  <c r="R676" i="12"/>
  <c r="O676" i="12"/>
  <c r="AB676" i="12"/>
  <c r="L676" i="12"/>
  <c r="Z676" i="12"/>
  <c r="Y676" i="12"/>
  <c r="F676" i="12"/>
  <c r="G676" i="12"/>
  <c r="AF389" i="12"/>
  <c r="N389" i="12"/>
  <c r="S733" i="12"/>
  <c r="U733" i="12"/>
  <c r="P599" i="12"/>
  <c r="J599" i="12"/>
  <c r="S599" i="12"/>
  <c r="I414" i="12"/>
  <c r="L414" i="12"/>
  <c r="AB414" i="12"/>
  <c r="U414" i="12"/>
  <c r="AC414" i="12"/>
  <c r="K414" i="12"/>
  <c r="Q414" i="12"/>
  <c r="V414" i="12"/>
  <c r="W414" i="12"/>
  <c r="G414" i="12"/>
  <c r="F414" i="12"/>
  <c r="J414" i="12"/>
  <c r="Z414" i="12"/>
  <c r="AA414" i="12"/>
  <c r="AD414" i="12"/>
  <c r="AE414" i="12"/>
  <c r="J126" i="12"/>
  <c r="J156" i="12"/>
  <c r="N126" i="12"/>
  <c r="N171" i="12"/>
  <c r="N156" i="12"/>
  <c r="N186" i="12"/>
  <c r="Y126" i="12"/>
  <c r="Y156" i="12"/>
  <c r="Y141" i="12"/>
  <c r="Y171" i="12"/>
  <c r="AC126" i="12"/>
  <c r="AC156" i="12"/>
  <c r="AC171" i="12"/>
  <c r="P132" i="12"/>
  <c r="P147" i="12"/>
  <c r="P192" i="12"/>
  <c r="P162" i="12"/>
  <c r="P177" i="12"/>
  <c r="T132" i="12"/>
  <c r="T162" i="12"/>
  <c r="T147" i="12"/>
  <c r="T177" i="12"/>
  <c r="V324" i="12"/>
  <c r="L539" i="12"/>
  <c r="AE245" i="12"/>
  <c r="Z251" i="12"/>
  <c r="AC225" i="12"/>
  <c r="P245" i="12"/>
  <c r="M227" i="12"/>
  <c r="G243" i="12"/>
  <c r="M243" i="12"/>
  <c r="AC564" i="12"/>
  <c r="Q564" i="12"/>
  <c r="Y411" i="12"/>
  <c r="U324" i="12"/>
  <c r="I603" i="12"/>
  <c r="AF475" i="12"/>
  <c r="J347" i="12"/>
  <c r="I347" i="12"/>
  <c r="H475" i="12"/>
  <c r="AC324" i="12"/>
  <c r="AA539" i="12"/>
  <c r="N347" i="12"/>
  <c r="AE475" i="12"/>
  <c r="Q475" i="12"/>
  <c r="W475" i="12"/>
  <c r="Z539" i="12"/>
  <c r="M603" i="12"/>
  <c r="AF347" i="12"/>
  <c r="AC603" i="12"/>
  <c r="F564" i="12"/>
  <c r="O324" i="12"/>
  <c r="Y324" i="12"/>
  <c r="H264" i="12"/>
  <c r="AG749" i="12"/>
  <c r="AB493" i="12"/>
  <c r="AD659" i="12"/>
  <c r="T676" i="12"/>
  <c r="R414" i="12"/>
  <c r="G599" i="12"/>
  <c r="X508" i="12"/>
  <c r="R659" i="12"/>
  <c r="T444" i="12"/>
  <c r="AD346" i="12"/>
  <c r="W346" i="12"/>
  <c r="M346" i="12"/>
  <c r="G538" i="12"/>
  <c r="J538" i="12"/>
  <c r="P347" i="12"/>
  <c r="AG475" i="12"/>
  <c r="U539" i="12"/>
  <c r="O603" i="12"/>
  <c r="P411" i="12"/>
  <c r="Y475" i="12"/>
  <c r="W603" i="12"/>
  <c r="AH347" i="12"/>
  <c r="AC475" i="12"/>
  <c r="T564" i="12"/>
  <c r="W539" i="12"/>
  <c r="F411" i="12"/>
  <c r="AF564" i="12"/>
  <c r="AC539" i="12"/>
  <c r="F659" i="12"/>
  <c r="AG659" i="12"/>
  <c r="P414" i="12"/>
  <c r="F599" i="12"/>
  <c r="S676" i="12"/>
  <c r="R508" i="12"/>
  <c r="Y444" i="12"/>
  <c r="AF508" i="12"/>
  <c r="AG380" i="12"/>
  <c r="R731" i="12"/>
  <c r="AG731" i="12"/>
  <c r="P325" i="12"/>
  <c r="Y325" i="12"/>
  <c r="T413" i="12"/>
  <c r="H413" i="12"/>
  <c r="U413" i="12"/>
  <c r="I413" i="12"/>
  <c r="R493" i="12"/>
  <c r="F493" i="12"/>
  <c r="I493" i="12"/>
  <c r="AH493" i="12"/>
  <c r="H493" i="12"/>
  <c r="V493" i="12"/>
  <c r="U493" i="12"/>
  <c r="S493" i="12"/>
  <c r="N493" i="12"/>
  <c r="AG493" i="12"/>
  <c r="AE493" i="12"/>
  <c r="K493" i="12"/>
  <c r="T493" i="12"/>
  <c r="W493" i="12"/>
  <c r="AC493" i="12"/>
  <c r="Q493" i="12"/>
  <c r="AD493" i="12"/>
  <c r="H581" i="12"/>
  <c r="AE581" i="12"/>
  <c r="X581" i="12"/>
  <c r="Q669" i="12"/>
  <c r="W669" i="12"/>
  <c r="U669" i="12"/>
  <c r="N669" i="12"/>
  <c r="F669" i="12"/>
  <c r="AE669" i="12"/>
  <c r="S669" i="12"/>
  <c r="AC669" i="12"/>
  <c r="Y669" i="12"/>
  <c r="I669" i="12"/>
  <c r="O669" i="12"/>
  <c r="AF669" i="12"/>
  <c r="AA669" i="12"/>
  <c r="K669" i="12"/>
  <c r="AC749" i="12"/>
  <c r="X749" i="12"/>
  <c r="AB749" i="12"/>
  <c r="Z749" i="12"/>
  <c r="J749" i="12"/>
  <c r="Q749" i="12"/>
  <c r="K749" i="12"/>
  <c r="P749" i="12"/>
  <c r="G749" i="12"/>
  <c r="V749" i="12"/>
  <c r="F749" i="12"/>
  <c r="U749" i="12"/>
  <c r="F475" i="12"/>
  <c r="P251" i="12"/>
  <c r="Q251" i="12"/>
  <c r="AD227" i="12"/>
  <c r="L243" i="12"/>
  <c r="M225" i="12"/>
  <c r="P246" i="12"/>
  <c r="M120" i="16"/>
  <c r="M34" i="16"/>
  <c r="K225" i="12"/>
  <c r="V245" i="12"/>
  <c r="Y564" i="12"/>
  <c r="AG564" i="12"/>
  <c r="N564" i="12"/>
  <c r="L564" i="12"/>
  <c r="G564" i="12"/>
  <c r="K603" i="12"/>
  <c r="N411" i="12"/>
  <c r="AE603" i="12"/>
  <c r="R603" i="12"/>
  <c r="I539" i="12"/>
  <c r="AE411" i="12"/>
  <c r="R539" i="12"/>
  <c r="I411" i="12"/>
  <c r="T475" i="12"/>
  <c r="R347" i="12"/>
  <c r="K324" i="12"/>
  <c r="Y603" i="12"/>
  <c r="R411" i="12"/>
  <c r="S324" i="12"/>
  <c r="AG603" i="12"/>
  <c r="S411" i="12"/>
  <c r="AH603" i="12"/>
  <c r="F603" i="12"/>
  <c r="AH749" i="12"/>
  <c r="S749" i="12"/>
  <c r="W749" i="12"/>
  <c r="P669" i="12"/>
  <c r="V581" i="12"/>
  <c r="M659" i="12"/>
  <c r="X659" i="12"/>
  <c r="AG676" i="12"/>
  <c r="T414" i="12"/>
  <c r="K599" i="12"/>
  <c r="W676" i="12"/>
  <c r="P380" i="12"/>
  <c r="V380" i="12"/>
  <c r="S508" i="12"/>
  <c r="I749" i="12"/>
  <c r="O508" i="12"/>
  <c r="X493" i="12"/>
  <c r="R270" i="12"/>
  <c r="N270" i="12"/>
  <c r="AB732" i="12"/>
  <c r="Z603" i="12"/>
  <c r="S475" i="12"/>
  <c r="R249" i="12"/>
  <c r="U244" i="12"/>
  <c r="Y239" i="12"/>
  <c r="N239" i="12"/>
  <c r="T239" i="12"/>
  <c r="G245" i="12"/>
  <c r="X245" i="12"/>
  <c r="K564" i="12"/>
  <c r="P564" i="12"/>
  <c r="V564" i="12"/>
  <c r="I564" i="12"/>
  <c r="M324" i="12"/>
  <c r="F539" i="12"/>
  <c r="AE347" i="12"/>
  <c r="J603" i="12"/>
  <c r="P539" i="12"/>
  <c r="N731" i="12"/>
  <c r="S539" i="12"/>
  <c r="AG411" i="12"/>
  <c r="Z411" i="12"/>
  <c r="M539" i="12"/>
  <c r="K411" i="12"/>
  <c r="G475" i="12"/>
  <c r="F324" i="12"/>
  <c r="T603" i="12"/>
  <c r="AB411" i="12"/>
  <c r="N324" i="12"/>
  <c r="AA603" i="12"/>
  <c r="AA347" i="12"/>
  <c r="V669" i="12"/>
  <c r="AG669" i="12"/>
  <c r="Y749" i="12"/>
  <c r="R669" i="12"/>
  <c r="H749" i="12"/>
  <c r="Y581" i="12"/>
  <c r="O659" i="12"/>
  <c r="AA659" i="12"/>
  <c r="H414" i="12"/>
  <c r="I676" i="12"/>
  <c r="AE659" i="12"/>
  <c r="AA493" i="12"/>
  <c r="AD380" i="12"/>
  <c r="Y493" i="12"/>
  <c r="T508" i="12"/>
  <c r="M749" i="12"/>
  <c r="G659" i="12"/>
  <c r="L647" i="12"/>
  <c r="W239" i="12"/>
  <c r="K635" i="12"/>
  <c r="J700" i="12"/>
  <c r="S571" i="12"/>
  <c r="N571" i="12"/>
  <c r="U379" i="12"/>
  <c r="M307" i="12"/>
  <c r="V714" i="12"/>
  <c r="H584" i="12"/>
  <c r="G584" i="12"/>
  <c r="V584" i="12"/>
  <c r="J328" i="12"/>
  <c r="Y328" i="12"/>
  <c r="G328" i="12"/>
  <c r="V328" i="12"/>
  <c r="AF648" i="12"/>
  <c r="X648" i="12"/>
  <c r="J648" i="12"/>
  <c r="O392" i="12"/>
  <c r="U392" i="12"/>
  <c r="S392" i="12"/>
  <c r="AG392" i="12"/>
  <c r="U712" i="12"/>
  <c r="R712" i="12"/>
  <c r="L712" i="12"/>
  <c r="L456" i="12"/>
  <c r="N456" i="12"/>
  <c r="K456" i="12"/>
  <c r="Z456" i="12"/>
  <c r="Y520" i="12"/>
  <c r="Q520" i="12"/>
  <c r="I520" i="12"/>
  <c r="R338" i="12"/>
  <c r="Z338" i="12"/>
  <c r="F132" i="12"/>
  <c r="F192" i="12"/>
  <c r="F177" i="12"/>
  <c r="F147" i="12"/>
  <c r="F584" i="12"/>
  <c r="AB584" i="12"/>
  <c r="L584" i="12"/>
  <c r="AG328" i="12"/>
  <c r="W328" i="12"/>
  <c r="U328" i="12"/>
  <c r="P648" i="12"/>
  <c r="M648" i="12"/>
  <c r="V648" i="12"/>
  <c r="M392" i="12"/>
  <c r="L392" i="12"/>
  <c r="P392" i="12"/>
  <c r="AE392" i="12"/>
  <c r="AH712" i="12"/>
  <c r="W712" i="12"/>
  <c r="Q712" i="12"/>
  <c r="J456" i="12"/>
  <c r="AA456" i="12"/>
  <c r="Y456" i="12"/>
  <c r="U648" i="12"/>
  <c r="N520" i="12"/>
  <c r="AF520" i="12"/>
  <c r="P520" i="12"/>
  <c r="AD520" i="12"/>
  <c r="S126" i="12"/>
  <c r="S141" i="12"/>
  <c r="S171" i="12"/>
  <c r="S156" i="12"/>
  <c r="AH126" i="12"/>
  <c r="AH141" i="12"/>
  <c r="AH156" i="12"/>
  <c r="V129" i="12"/>
  <c r="V159" i="12"/>
  <c r="V144" i="12"/>
  <c r="V189" i="12"/>
  <c r="AA129" i="12"/>
  <c r="AA144" i="12"/>
  <c r="AA174" i="12"/>
  <c r="AA189" i="12"/>
  <c r="AE129" i="12"/>
  <c r="AE189" i="12"/>
  <c r="AE144" i="12"/>
  <c r="AE159" i="12"/>
  <c r="AE174" i="12"/>
  <c r="G132" i="12"/>
  <c r="G177" i="12"/>
  <c r="G192" i="12"/>
  <c r="AA132" i="12"/>
  <c r="AA177" i="12"/>
  <c r="AA147" i="12"/>
  <c r="AA162" i="12"/>
  <c r="AD132" i="12"/>
  <c r="AD162" i="12"/>
  <c r="AD177" i="12"/>
  <c r="AA712" i="12"/>
  <c r="W584" i="12"/>
  <c r="Q584" i="12"/>
  <c r="AF584" i="12"/>
  <c r="P584" i="12"/>
  <c r="AB328" i="12"/>
  <c r="Q328" i="12"/>
  <c r="AF328" i="12"/>
  <c r="AC648" i="12"/>
  <c r="W648" i="12"/>
  <c r="AG648" i="12"/>
  <c r="T392" i="12"/>
  <c r="AD392" i="12"/>
  <c r="Z392" i="12"/>
  <c r="V456" i="12"/>
  <c r="G712" i="12"/>
  <c r="J712" i="12"/>
  <c r="N712" i="12"/>
  <c r="I456" i="12"/>
  <c r="F456" i="12"/>
  <c r="U456" i="12"/>
  <c r="S520" i="12"/>
  <c r="K520" i="12"/>
  <c r="Z520" i="12"/>
  <c r="J520" i="12"/>
  <c r="H656" i="12"/>
  <c r="G656" i="12"/>
  <c r="Y712" i="12"/>
  <c r="F520" i="12"/>
  <c r="AE520" i="12"/>
  <c r="AC584" i="12"/>
  <c r="O584" i="12"/>
  <c r="AD584" i="12"/>
  <c r="N584" i="12"/>
  <c r="R328" i="12"/>
  <c r="O328" i="12"/>
  <c r="AD328" i="12"/>
  <c r="G648" i="12"/>
  <c r="AB648" i="12"/>
  <c r="H648" i="12"/>
  <c r="Q392" i="12"/>
  <c r="AA392" i="12"/>
  <c r="K392" i="12"/>
  <c r="F712" i="12"/>
  <c r="AD712" i="12"/>
  <c r="S712" i="12"/>
  <c r="G456" i="12"/>
  <c r="S456" i="12"/>
  <c r="AH456" i="12"/>
  <c r="AG520" i="12"/>
  <c r="W520" i="12"/>
  <c r="O520" i="12"/>
  <c r="Y249" i="12"/>
  <c r="W243" i="12"/>
  <c r="X239" i="12"/>
  <c r="AH245" i="12"/>
  <c r="S249" i="12"/>
  <c r="L239" i="12"/>
  <c r="AD223" i="12"/>
  <c r="AA107" i="16"/>
  <c r="AA21" i="16"/>
  <c r="G392" i="12"/>
  <c r="I392" i="12"/>
  <c r="U584" i="12"/>
  <c r="M584" i="12"/>
  <c r="T584" i="12"/>
  <c r="F328" i="12"/>
  <c r="P328" i="12"/>
  <c r="AC328" i="12"/>
  <c r="M328" i="12"/>
  <c r="O648" i="12"/>
  <c r="F648" i="12"/>
  <c r="R648" i="12"/>
  <c r="N648" i="12"/>
  <c r="J392" i="12"/>
  <c r="X392" i="12"/>
  <c r="H392" i="12"/>
  <c r="K712" i="12"/>
  <c r="T712" i="12"/>
  <c r="I712" i="12"/>
  <c r="AB456" i="12"/>
  <c r="AG456" i="12"/>
  <c r="Q456" i="12"/>
  <c r="G520" i="12"/>
  <c r="X520" i="12"/>
  <c r="H520" i="12"/>
  <c r="AC712" i="12"/>
  <c r="G455" i="12"/>
  <c r="AH455" i="12"/>
  <c r="AB455" i="12"/>
  <c r="AD455" i="12"/>
  <c r="R455" i="12"/>
  <c r="F455" i="12"/>
  <c r="AA455" i="12"/>
  <c r="P455" i="12"/>
  <c r="L455" i="12"/>
  <c r="Y455" i="12"/>
  <c r="X455" i="12"/>
  <c r="N455" i="12"/>
  <c r="AG455" i="12"/>
  <c r="W455" i="12"/>
  <c r="T455" i="12"/>
  <c r="AE455" i="12"/>
  <c r="AC455" i="12"/>
  <c r="M711" i="12"/>
  <c r="X711" i="12"/>
  <c r="S711" i="12"/>
  <c r="AB711" i="12"/>
  <c r="Z711" i="12"/>
  <c r="R711" i="12"/>
  <c r="AA711" i="12"/>
  <c r="AC711" i="12"/>
  <c r="P711" i="12"/>
  <c r="T711" i="12"/>
  <c r="Y711" i="12"/>
  <c r="N711" i="12"/>
  <c r="AG711" i="12"/>
  <c r="W711" i="12"/>
  <c r="AH711" i="12"/>
  <c r="V711" i="12"/>
  <c r="U711" i="12"/>
  <c r="AE711" i="12"/>
  <c r="K711" i="12"/>
  <c r="AF711" i="12"/>
  <c r="J711" i="12"/>
  <c r="I711" i="12"/>
  <c r="AD711" i="12"/>
  <c r="AH751" i="12"/>
  <c r="AE751" i="12"/>
  <c r="U751" i="12"/>
  <c r="O751" i="12"/>
  <c r="AF751" i="12"/>
  <c r="T751" i="12"/>
  <c r="AA751" i="12"/>
  <c r="AC751" i="12"/>
  <c r="S751" i="12"/>
  <c r="AD751" i="12"/>
  <c r="H751" i="12"/>
  <c r="I751" i="12"/>
  <c r="R751" i="12"/>
  <c r="G751" i="12"/>
  <c r="Z751" i="12"/>
  <c r="P751" i="12"/>
  <c r="F462" i="12"/>
  <c r="Z462" i="12"/>
  <c r="O462" i="12"/>
  <c r="T462" i="12"/>
  <c r="AA462" i="12"/>
  <c r="J494" i="12"/>
  <c r="AF494" i="12"/>
  <c r="P494" i="12"/>
  <c r="AA494" i="12"/>
  <c r="V494" i="12"/>
  <c r="Y494" i="12"/>
  <c r="AH584" i="12"/>
  <c r="Z584" i="12"/>
  <c r="R584" i="12"/>
  <c r="T328" i="12"/>
  <c r="N328" i="12"/>
  <c r="K328" i="12"/>
  <c r="Z328" i="12"/>
  <c r="K648" i="12"/>
  <c r="S648" i="12"/>
  <c r="AD648" i="12"/>
  <c r="AA648" i="12"/>
  <c r="Y392" i="12"/>
  <c r="V392" i="12"/>
  <c r="F392" i="12"/>
  <c r="X712" i="12"/>
  <c r="AG712" i="12"/>
  <c r="AD456" i="12"/>
  <c r="R456" i="12"/>
  <c r="AE456" i="12"/>
  <c r="O456" i="12"/>
  <c r="V520" i="12"/>
  <c r="U520" i="12"/>
  <c r="AB520" i="12"/>
  <c r="AG584" i="12"/>
  <c r="U642" i="12"/>
  <c r="Q642" i="12"/>
  <c r="F642" i="12"/>
  <c r="V642" i="12"/>
  <c r="AA642" i="12"/>
  <c r="M642" i="12"/>
  <c r="P642" i="12"/>
  <c r="AF642" i="12"/>
  <c r="O642" i="12"/>
  <c r="H642" i="12"/>
  <c r="Z642" i="12"/>
  <c r="K642" i="12"/>
  <c r="Y642" i="12"/>
  <c r="T642" i="12"/>
  <c r="AD642" i="12"/>
  <c r="AC642" i="12"/>
  <c r="R642" i="12"/>
  <c r="N642" i="12"/>
  <c r="I642" i="12"/>
  <c r="W642" i="12"/>
  <c r="AB251" i="12"/>
  <c r="F225" i="12"/>
  <c r="N245" i="12"/>
  <c r="V249" i="12"/>
  <c r="S227" i="12"/>
  <c r="L251" i="12"/>
  <c r="K243" i="12"/>
  <c r="AE227" i="12"/>
  <c r="AC231" i="12"/>
  <c r="AD239" i="12"/>
  <c r="U227" i="12"/>
  <c r="H243" i="12"/>
  <c r="P225" i="12"/>
  <c r="Z243" i="12"/>
  <c r="U239" i="12"/>
  <c r="AE243" i="12"/>
  <c r="AH249" i="12"/>
  <c r="V227" i="12"/>
  <c r="I249" i="12"/>
  <c r="Q249" i="12"/>
  <c r="R243" i="12"/>
  <c r="Y245" i="12"/>
  <c r="AE225" i="12"/>
  <c r="AC241" i="12"/>
  <c r="Z135" i="16"/>
  <c r="Z49" i="16"/>
  <c r="AD249" i="12"/>
  <c r="L227" i="12"/>
  <c r="R227" i="12"/>
  <c r="R251" i="12"/>
  <c r="R225" i="12"/>
  <c r="I227" i="12"/>
  <c r="H246" i="12"/>
  <c r="E120" i="16"/>
  <c r="E34" i="16"/>
  <c r="H225" i="12"/>
  <c r="O251" i="12"/>
  <c r="X227" i="12"/>
  <c r="AF251" i="12"/>
  <c r="AF227" i="12"/>
  <c r="I243" i="12"/>
  <c r="AD225" i="12"/>
  <c r="M249" i="12"/>
  <c r="W245" i="12"/>
  <c r="L246" i="12"/>
  <c r="I120" i="16"/>
  <c r="I34" i="16"/>
  <c r="S225" i="12"/>
  <c r="J249" i="12"/>
  <c r="Z227" i="12"/>
  <c r="AA249" i="12"/>
  <c r="AB243" i="12"/>
  <c r="P227" i="12"/>
  <c r="AB245" i="12"/>
  <c r="H239" i="12"/>
  <c r="X249" i="12"/>
  <c r="Y225" i="12"/>
  <c r="AB249" i="12"/>
  <c r="J243" i="12"/>
  <c r="Z245" i="12"/>
  <c r="V225" i="12"/>
  <c r="AF239" i="12"/>
  <c r="AA245" i="12"/>
  <c r="F229" i="12"/>
  <c r="C114" i="16"/>
  <c r="C28" i="16"/>
  <c r="U251" i="12"/>
  <c r="M251" i="12"/>
  <c r="O243" i="12"/>
  <c r="O227" i="12"/>
  <c r="AA227" i="12"/>
  <c r="V244" i="12"/>
  <c r="AA225" i="12"/>
  <c r="K245" i="12"/>
  <c r="Z225" i="12"/>
  <c r="I225" i="12"/>
  <c r="T243" i="12"/>
  <c r="Q225" i="12"/>
  <c r="G251" i="12"/>
  <c r="AG227" i="12"/>
  <c r="L245" i="12"/>
  <c r="AG245" i="12"/>
  <c r="Z249" i="12"/>
  <c r="S243" i="12"/>
  <c r="H249" i="12"/>
  <c r="K227" i="12"/>
  <c r="AH243" i="12"/>
  <c r="AD245" i="12"/>
  <c r="N243" i="12"/>
  <c r="G241" i="12"/>
  <c r="D135" i="16"/>
  <c r="D49" i="16"/>
  <c r="AE249" i="12"/>
  <c r="K239" i="12"/>
  <c r="AF245" i="12"/>
  <c r="T225" i="12"/>
  <c r="J251" i="12"/>
  <c r="AH227" i="12"/>
  <c r="AA251" i="12"/>
  <c r="W225" i="12"/>
  <c r="Y227" i="12"/>
  <c r="T245" i="12"/>
  <c r="Q239" i="12"/>
  <c r="AC239" i="12"/>
  <c r="J245" i="12"/>
  <c r="I251" i="12"/>
  <c r="F239" i="12"/>
  <c r="I245" i="12"/>
  <c r="T249" i="12"/>
  <c r="N323" i="12"/>
  <c r="U323" i="12"/>
  <c r="L323" i="12"/>
  <c r="R323" i="12"/>
  <c r="AE323" i="12"/>
  <c r="AB323" i="12"/>
  <c r="I323" i="12"/>
  <c r="Y323" i="12"/>
  <c r="AC323" i="12"/>
  <c r="K323" i="12"/>
  <c r="P323" i="12"/>
  <c r="T323" i="12"/>
  <c r="F323" i="12"/>
  <c r="AF323" i="12"/>
  <c r="AE387" i="12"/>
  <c r="M387" i="12"/>
  <c r="N387" i="12"/>
  <c r="O387" i="12"/>
  <c r="AC387" i="12"/>
  <c r="L387" i="12"/>
  <c r="S387" i="12"/>
  <c r="X387" i="12"/>
  <c r="W387" i="12"/>
  <c r="Y387" i="12"/>
  <c r="V387" i="12"/>
  <c r="I387" i="12"/>
  <c r="V451" i="12"/>
  <c r="AA451" i="12"/>
  <c r="N451" i="12"/>
  <c r="G451" i="12"/>
  <c r="U515" i="12"/>
  <c r="AD515" i="12"/>
  <c r="F515" i="12"/>
  <c r="I515" i="12"/>
  <c r="AC515" i="12"/>
  <c r="AF515" i="12"/>
  <c r="AE515" i="12"/>
  <c r="T579" i="12"/>
  <c r="S579" i="12"/>
  <c r="P579" i="12"/>
  <c r="AC579" i="12"/>
  <c r="G579" i="12"/>
  <c r="H579" i="12"/>
  <c r="L356" i="12"/>
  <c r="V356" i="12"/>
  <c r="AC356" i="12"/>
  <c r="N356" i="12"/>
  <c r="AA420" i="12"/>
  <c r="AH420" i="12"/>
  <c r="Q484" i="12"/>
  <c r="O484" i="12"/>
  <c r="O708" i="12"/>
  <c r="AA708" i="12"/>
  <c r="AD708" i="12"/>
  <c r="AE708" i="12"/>
  <c r="P708" i="12"/>
  <c r="AH708" i="12"/>
  <c r="M708" i="12"/>
  <c r="S708" i="12"/>
  <c r="AH534" i="12"/>
  <c r="N534" i="12"/>
  <c r="U542" i="12"/>
  <c r="W542" i="12"/>
  <c r="H542" i="12"/>
  <c r="O542" i="12"/>
  <c r="AF518" i="12"/>
  <c r="L518" i="12"/>
  <c r="V518" i="12"/>
  <c r="AB487" i="12"/>
  <c r="Z487" i="12"/>
  <c r="R487" i="12"/>
  <c r="N743" i="12"/>
  <c r="P743" i="12"/>
  <c r="X743" i="12"/>
  <c r="V430" i="12"/>
  <c r="L430" i="12"/>
  <c r="I590" i="12"/>
  <c r="AH590" i="12"/>
  <c r="AF590" i="12"/>
  <c r="J584" i="12"/>
  <c r="I584" i="12"/>
  <c r="X584" i="12"/>
  <c r="L328" i="12"/>
  <c r="AA328" i="12"/>
  <c r="I328" i="12"/>
  <c r="X328" i="12"/>
  <c r="I648" i="12"/>
  <c r="Q648" i="12"/>
  <c r="T648" i="12"/>
  <c r="Y648" i="12"/>
  <c r="W392" i="12"/>
  <c r="AH392" i="12"/>
  <c r="AE712" i="12"/>
  <c r="M712" i="12"/>
  <c r="V712" i="12"/>
  <c r="T456" i="12"/>
  <c r="P456" i="12"/>
  <c r="AC456" i="12"/>
  <c r="M456" i="12"/>
  <c r="L520" i="12"/>
  <c r="AH520" i="12"/>
  <c r="L330" i="12"/>
  <c r="M330" i="12"/>
  <c r="S330" i="12"/>
  <c r="Q330" i="12"/>
  <c r="F394" i="12"/>
  <c r="S394" i="12"/>
  <c r="H394" i="12"/>
  <c r="AG458" i="12"/>
  <c r="J458" i="12"/>
  <c r="Y522" i="12"/>
  <c r="U522" i="12"/>
  <c r="AB522" i="12"/>
  <c r="R522" i="12"/>
  <c r="P522" i="12"/>
  <c r="W256" i="12"/>
  <c r="V256" i="12"/>
  <c r="F395" i="12"/>
  <c r="AA395" i="12"/>
  <c r="AB459" i="12"/>
  <c r="N459" i="12"/>
  <c r="L523" i="12"/>
  <c r="N523" i="12"/>
  <c r="M587" i="12"/>
  <c r="N587" i="12"/>
  <c r="S643" i="12"/>
  <c r="X643" i="12"/>
  <c r="R643" i="12"/>
  <c r="AE643" i="12"/>
  <c r="F643" i="12"/>
  <c r="O643" i="12"/>
  <c r="Q643" i="12"/>
  <c r="AB643" i="12"/>
  <c r="J643" i="12"/>
  <c r="AD643" i="12"/>
  <c r="T643" i="12"/>
  <c r="AB699" i="12"/>
  <c r="AE699" i="12"/>
  <c r="M699" i="12"/>
  <c r="U699" i="12"/>
  <c r="G699" i="12"/>
  <c r="AC699" i="12"/>
  <c r="W699" i="12"/>
  <c r="L699" i="12"/>
  <c r="R699" i="12"/>
  <c r="AA699" i="12"/>
  <c r="J699" i="12"/>
  <c r="N699" i="12"/>
  <c r="Q699" i="12"/>
  <c r="AG699" i="12"/>
  <c r="O699" i="12"/>
  <c r="AD699" i="12"/>
  <c r="AF699" i="12"/>
  <c r="Y699" i="12"/>
  <c r="V428" i="12"/>
  <c r="F428" i="12"/>
  <c r="L548" i="12"/>
  <c r="M548" i="12"/>
  <c r="AC548" i="12"/>
  <c r="S548" i="12"/>
  <c r="P548" i="12"/>
  <c r="V548" i="12"/>
  <c r="O548" i="12"/>
  <c r="AE548" i="12"/>
  <c r="I548" i="12"/>
  <c r="G548" i="12"/>
  <c r="X548" i="12"/>
  <c r="Q548" i="12"/>
  <c r="AG548" i="12"/>
  <c r="K548" i="12"/>
  <c r="Z548" i="12"/>
  <c r="F548" i="12"/>
  <c r="J548" i="12"/>
  <c r="T548" i="12"/>
  <c r="U548" i="12"/>
  <c r="H548" i="12"/>
  <c r="N548" i="12"/>
  <c r="AD548" i="12"/>
  <c r="W548" i="12"/>
  <c r="AH548" i="12"/>
  <c r="P604" i="12"/>
  <c r="T604" i="12"/>
  <c r="V604" i="12"/>
  <c r="P365" i="12"/>
  <c r="G365" i="12"/>
  <c r="AF541" i="12"/>
  <c r="N541" i="12"/>
  <c r="AK139" i="6"/>
  <c r="AP139" i="6" a="1"/>
  <c r="AP139" i="6"/>
  <c r="Y186" i="12"/>
  <c r="AC186" i="12"/>
  <c r="J171" i="12"/>
  <c r="L451" i="12"/>
  <c r="AE267" i="12"/>
  <c r="K267" i="12"/>
  <c r="AF356" i="12"/>
  <c r="F484" i="12"/>
  <c r="AD356" i="12"/>
  <c r="U559" i="12"/>
  <c r="S399" i="12"/>
  <c r="S615" i="12"/>
  <c r="I484" i="12"/>
  <c r="AB484" i="12"/>
  <c r="AB420" i="12"/>
  <c r="AG356" i="12"/>
  <c r="Y267" i="12"/>
  <c r="Y243" i="12"/>
  <c r="H245" i="12"/>
  <c r="AA515" i="12"/>
  <c r="AE451" i="12"/>
  <c r="Z451" i="12"/>
  <c r="AF451" i="12"/>
  <c r="AH515" i="12"/>
  <c r="S515" i="12"/>
  <c r="AG579" i="12"/>
  <c r="AC267" i="12"/>
  <c r="X267" i="12"/>
  <c r="AA267" i="12"/>
  <c r="M420" i="12"/>
  <c r="AG591" i="12"/>
  <c r="T559" i="12"/>
  <c r="J399" i="12"/>
  <c r="Y615" i="12"/>
  <c r="G484" i="12"/>
  <c r="P484" i="12"/>
  <c r="T420" i="12"/>
  <c r="O356" i="12"/>
  <c r="L267" i="12"/>
  <c r="K515" i="12"/>
  <c r="W708" i="12"/>
  <c r="L708" i="12"/>
  <c r="Y708" i="12"/>
  <c r="V515" i="12"/>
  <c r="R451" i="12"/>
  <c r="U451" i="12"/>
  <c r="K451" i="12"/>
  <c r="I451" i="12"/>
  <c r="H515" i="12"/>
  <c r="AB515" i="12"/>
  <c r="AB267" i="12"/>
  <c r="H267" i="12"/>
  <c r="V267" i="12"/>
  <c r="T484" i="12"/>
  <c r="Q420" i="12"/>
  <c r="X591" i="12"/>
  <c r="Z559" i="12"/>
  <c r="R367" i="12"/>
  <c r="X615" i="12"/>
  <c r="U484" i="12"/>
  <c r="N484" i="12"/>
  <c r="K420" i="12"/>
  <c r="M356" i="12"/>
  <c r="X451" i="12"/>
  <c r="Q708" i="12"/>
  <c r="AG515" i="12"/>
  <c r="M451" i="12"/>
  <c r="F579" i="12"/>
  <c r="R586" i="12"/>
  <c r="F451" i="12"/>
  <c r="S451" i="12"/>
  <c r="Q451" i="12"/>
  <c r="J515" i="12"/>
  <c r="AA579" i="12"/>
  <c r="Q515" i="12"/>
  <c r="J267" i="12"/>
  <c r="O267" i="12"/>
  <c r="S484" i="12"/>
  <c r="P420" i="12"/>
  <c r="R356" i="12"/>
  <c r="H484" i="12"/>
  <c r="G591" i="12"/>
  <c r="AG559" i="12"/>
  <c r="P367" i="12"/>
  <c r="W615" i="12"/>
  <c r="AF484" i="12"/>
  <c r="L484" i="12"/>
  <c r="Q356" i="12"/>
  <c r="Z515" i="12"/>
  <c r="AE579" i="12"/>
  <c r="AG267" i="12"/>
  <c r="AH267" i="12"/>
  <c r="H451" i="12"/>
  <c r="Y509" i="12"/>
  <c r="AG451" i="12"/>
  <c r="I579" i="12"/>
  <c r="T515" i="12"/>
  <c r="J579" i="12"/>
  <c r="AG737" i="12"/>
  <c r="W579" i="12"/>
  <c r="AF677" i="12"/>
  <c r="AC451" i="12"/>
  <c r="N267" i="12"/>
  <c r="W420" i="12"/>
  <c r="Y356" i="12"/>
  <c r="I356" i="12"/>
  <c r="Y367" i="12"/>
  <c r="U420" i="12"/>
  <c r="S356" i="12"/>
  <c r="V591" i="12"/>
  <c r="AE559" i="12"/>
  <c r="N367" i="12"/>
  <c r="M484" i="12"/>
  <c r="AA484" i="12"/>
  <c r="H356" i="12"/>
  <c r="AD267" i="12"/>
  <c r="T267" i="12"/>
  <c r="U708" i="12"/>
  <c r="M677" i="12"/>
  <c r="AE677" i="12"/>
  <c r="U579" i="12"/>
  <c r="AB451" i="12"/>
  <c r="AE422" i="12"/>
  <c r="L515" i="12"/>
  <c r="G515" i="12"/>
  <c r="M515" i="12"/>
  <c r="AD702" i="12"/>
  <c r="R579" i="12"/>
  <c r="AH451" i="12"/>
  <c r="J678" i="12"/>
  <c r="P267" i="12"/>
  <c r="AB356" i="12"/>
  <c r="J356" i="12"/>
  <c r="Y420" i="12"/>
  <c r="G356" i="12"/>
  <c r="T591" i="12"/>
  <c r="W559" i="12"/>
  <c r="U367" i="12"/>
  <c r="X484" i="12"/>
  <c r="Y484" i="12"/>
  <c r="W356" i="12"/>
  <c r="T356" i="12"/>
  <c r="M267" i="12"/>
  <c r="Y515" i="12"/>
  <c r="O451" i="12"/>
  <c r="K579" i="12"/>
  <c r="N515" i="12"/>
  <c r="U267" i="12"/>
  <c r="X356" i="12"/>
  <c r="F356" i="12"/>
  <c r="K356" i="12"/>
  <c r="AC484" i="12"/>
  <c r="V484" i="12"/>
  <c r="I420" i="12"/>
  <c r="U356" i="12"/>
  <c r="AF267" i="12"/>
  <c r="F243" i="12"/>
  <c r="O752" i="12"/>
  <c r="W752" i="12"/>
  <c r="AD752" i="12"/>
  <c r="O286" i="12"/>
  <c r="T286" i="12"/>
  <c r="AH286" i="12"/>
  <c r="AF286" i="12"/>
  <c r="L286" i="12"/>
  <c r="N286" i="12"/>
  <c r="AD286" i="12"/>
  <c r="AG286" i="12"/>
  <c r="R286" i="12"/>
  <c r="G286" i="12"/>
  <c r="AE286" i="12"/>
  <c r="S286" i="12"/>
  <c r="M286" i="12"/>
  <c r="AC286" i="12"/>
  <c r="I286" i="12"/>
  <c r="H286" i="12"/>
  <c r="Z286" i="12"/>
  <c r="V286" i="12"/>
  <c r="AA308" i="12"/>
  <c r="H308" i="12"/>
  <c r="M308" i="12"/>
  <c r="AE308" i="12"/>
  <c r="AG308" i="12"/>
  <c r="Q269" i="12"/>
  <c r="AF269" i="12"/>
  <c r="AD269" i="12"/>
  <c r="AH269" i="12"/>
  <c r="R269" i="12"/>
  <c r="AB269" i="12"/>
  <c r="L269" i="12"/>
  <c r="Y269" i="12"/>
  <c r="AE269" i="12"/>
  <c r="O269" i="12"/>
  <c r="P269" i="12"/>
  <c r="U269" i="12"/>
  <c r="F269" i="12"/>
  <c r="I269" i="12"/>
  <c r="N269" i="12"/>
  <c r="H269" i="12"/>
  <c r="G269" i="12"/>
  <c r="X269" i="12"/>
  <c r="S269" i="12"/>
  <c r="AC269" i="12"/>
  <c r="M269" i="12"/>
  <c r="Z397" i="12"/>
  <c r="AH485" i="12"/>
  <c r="P397" i="12"/>
  <c r="Y485" i="12"/>
  <c r="H534" i="12"/>
  <c r="AF397" i="12"/>
  <c r="U286" i="12"/>
  <c r="AG269" i="12"/>
  <c r="T269" i="12"/>
  <c r="X549" i="12"/>
  <c r="V549" i="12"/>
  <c r="AH549" i="12"/>
  <c r="G549" i="12"/>
  <c r="AB549" i="12"/>
  <c r="W549" i="12"/>
  <c r="AE549" i="12"/>
  <c r="N549" i="12"/>
  <c r="Q549" i="12"/>
  <c r="R549" i="12"/>
  <c r="AF549" i="12"/>
  <c r="AA549" i="12"/>
  <c r="P549" i="12"/>
  <c r="U549" i="12"/>
  <c r="O549" i="12"/>
  <c r="X637" i="12"/>
  <c r="AF637" i="12"/>
  <c r="AA637" i="12"/>
  <c r="AE637" i="12"/>
  <c r="K637" i="12"/>
  <c r="AD637" i="12"/>
  <c r="J637" i="12"/>
  <c r="V637" i="12"/>
  <c r="O637" i="12"/>
  <c r="M637" i="12"/>
  <c r="I637" i="12"/>
  <c r="Y637" i="12"/>
  <c r="H637" i="12"/>
  <c r="AH637" i="12"/>
  <c r="AC637" i="12"/>
  <c r="W637" i="12"/>
  <c r="N637" i="12"/>
  <c r="AB462" i="12"/>
  <c r="AF462" i="12"/>
  <c r="X462" i="12"/>
  <c r="AD462" i="12"/>
  <c r="S462" i="12"/>
  <c r="Q462" i="12"/>
  <c r="AE462" i="12"/>
  <c r="Y462" i="12"/>
  <c r="K462" i="12"/>
  <c r="AH462" i="12"/>
  <c r="L462" i="12"/>
  <c r="AC462" i="12"/>
  <c r="W462" i="12"/>
  <c r="V462" i="12"/>
  <c r="M462" i="12"/>
  <c r="U462" i="12"/>
  <c r="G462" i="12"/>
  <c r="P462" i="12"/>
  <c r="U494" i="12"/>
  <c r="S494" i="12"/>
  <c r="I494" i="12"/>
  <c r="AC494" i="12"/>
  <c r="N494" i="12"/>
  <c r="H494" i="12"/>
  <c r="K494" i="12"/>
  <c r="F494" i="12"/>
  <c r="AG494" i="12"/>
  <c r="O494" i="12"/>
  <c r="G494" i="12"/>
  <c r="M494" i="12"/>
  <c r="AH494" i="12"/>
  <c r="AE494" i="12"/>
  <c r="AB494" i="12"/>
  <c r="Q494" i="12"/>
  <c r="AD494" i="12"/>
  <c r="Z494" i="12"/>
  <c r="K731" i="12"/>
  <c r="T731" i="12"/>
  <c r="R636" i="12"/>
  <c r="AD636" i="12"/>
  <c r="AB748" i="12"/>
  <c r="U748" i="12"/>
  <c r="Z325" i="12"/>
  <c r="U325" i="12"/>
  <c r="S325" i="12"/>
  <c r="O325" i="12"/>
  <c r="Z485" i="12"/>
  <c r="AC485" i="12"/>
  <c r="I485" i="12"/>
  <c r="AE485" i="12"/>
  <c r="K485" i="12"/>
  <c r="AG485" i="12"/>
  <c r="J227" i="12"/>
  <c r="H251" i="12"/>
  <c r="U243" i="12"/>
  <c r="V243" i="12"/>
  <c r="AG246" i="12"/>
  <c r="AD120" i="16"/>
  <c r="AD34" i="16"/>
  <c r="AC249" i="12"/>
  <c r="Q243" i="12"/>
  <c r="W485" i="12"/>
  <c r="N485" i="12"/>
  <c r="AB397" i="12"/>
  <c r="AB485" i="12"/>
  <c r="Q731" i="12"/>
  <c r="O731" i="12"/>
  <c r="L731" i="12"/>
  <c r="T397" i="12"/>
  <c r="L485" i="12"/>
  <c r="Z731" i="12"/>
  <c r="I462" i="12"/>
  <c r="R494" i="12"/>
  <c r="X494" i="12"/>
  <c r="N462" i="12"/>
  <c r="Z637" i="12"/>
  <c r="Y549" i="12"/>
  <c r="P286" i="12"/>
  <c r="H325" i="12"/>
  <c r="H636" i="12"/>
  <c r="AF325" i="12"/>
  <c r="G443" i="12"/>
  <c r="AH443" i="12"/>
  <c r="T443" i="12"/>
  <c r="U443" i="12"/>
  <c r="J443" i="12"/>
  <c r="AG443" i="12"/>
  <c r="M443" i="12"/>
  <c r="P443" i="12"/>
  <c r="H443" i="12"/>
  <c r="AE443" i="12"/>
  <c r="N443" i="12"/>
  <c r="R443" i="12"/>
  <c r="V443" i="12"/>
  <c r="S443" i="12"/>
  <c r="Z443" i="12"/>
  <c r="AB443" i="12"/>
  <c r="Y443" i="12"/>
  <c r="O443" i="12"/>
  <c r="K443" i="12"/>
  <c r="I644" i="12"/>
  <c r="AD644" i="12"/>
  <c r="M692" i="12"/>
  <c r="X692" i="12"/>
  <c r="AC413" i="12"/>
  <c r="AB413" i="12"/>
  <c r="Y413" i="12"/>
  <c r="AA413" i="12"/>
  <c r="K413" i="12"/>
  <c r="N413" i="12"/>
  <c r="Z413" i="12"/>
  <c r="J413" i="12"/>
  <c r="O413" i="12"/>
  <c r="Q413" i="12"/>
  <c r="AF413" i="12"/>
  <c r="AH413" i="12"/>
  <c r="P413" i="12"/>
  <c r="W413" i="12"/>
  <c r="G413" i="12"/>
  <c r="V413" i="12"/>
  <c r="F413" i="12"/>
  <c r="M413" i="12"/>
  <c r="X413" i="12"/>
  <c r="R413" i="12"/>
  <c r="S413" i="12"/>
  <c r="AG413" i="12"/>
  <c r="AE731" i="12"/>
  <c r="AH239" i="12"/>
  <c r="Y251" i="12"/>
  <c r="O225" i="12"/>
  <c r="AH251" i="12"/>
  <c r="F245" i="12"/>
  <c r="AG225" i="12"/>
  <c r="F251" i="12"/>
  <c r="P239" i="12"/>
  <c r="AE241" i="12"/>
  <c r="AB135" i="16"/>
  <c r="AB49" i="16"/>
  <c r="K249" i="12"/>
  <c r="M239" i="12"/>
  <c r="G249" i="12"/>
  <c r="Q227" i="12"/>
  <c r="AB225" i="12"/>
  <c r="O249" i="12"/>
  <c r="U238" i="12"/>
  <c r="S239" i="12"/>
  <c r="W249" i="12"/>
  <c r="S245" i="12"/>
  <c r="K223" i="12"/>
  <c r="H107" i="16"/>
  <c r="H21" i="16"/>
  <c r="F227" i="12"/>
  <c r="O239" i="12"/>
  <c r="N251" i="12"/>
  <c r="AH244" i="12"/>
  <c r="G227" i="12"/>
  <c r="AC245" i="12"/>
  <c r="M245" i="12"/>
  <c r="N225" i="12"/>
  <c r="AC397" i="12"/>
  <c r="Q485" i="12"/>
  <c r="P485" i="12"/>
  <c r="G397" i="12"/>
  <c r="G485" i="12"/>
  <c r="AA731" i="12"/>
  <c r="AD731" i="12"/>
  <c r="X485" i="12"/>
  <c r="F397" i="12"/>
  <c r="AD397" i="12"/>
  <c r="R462" i="12"/>
  <c r="N752" i="12"/>
  <c r="T637" i="12"/>
  <c r="AC549" i="12"/>
  <c r="AB286" i="12"/>
  <c r="AA286" i="12"/>
  <c r="L325" i="12"/>
  <c r="V325" i="12"/>
  <c r="X323" i="12"/>
  <c r="J323" i="12"/>
  <c r="Q323" i="12"/>
  <c r="W323" i="12"/>
  <c r="S323" i="12"/>
  <c r="AG323" i="12"/>
  <c r="O323" i="12"/>
  <c r="V323" i="12"/>
  <c r="AH323" i="12"/>
  <c r="H323" i="12"/>
  <c r="H387" i="12"/>
  <c r="AD387" i="12"/>
  <c r="Q387" i="12"/>
  <c r="K387" i="12"/>
  <c r="AH387" i="12"/>
  <c r="J387" i="12"/>
  <c r="L507" i="12"/>
  <c r="H507" i="12"/>
  <c r="K507" i="12"/>
  <c r="N507" i="12"/>
  <c r="F507" i="12"/>
  <c r="AB507" i="12"/>
  <c r="T507" i="12"/>
  <c r="V507" i="12"/>
  <c r="I507" i="12"/>
  <c r="Q507" i="12"/>
  <c r="AF507" i="12"/>
  <c r="Z507" i="12"/>
  <c r="S507" i="12"/>
  <c r="AH507" i="12"/>
  <c r="U507" i="12"/>
  <c r="M507" i="12"/>
  <c r="M415" i="12"/>
  <c r="U415" i="12"/>
  <c r="N415" i="12"/>
  <c r="P415" i="12"/>
  <c r="S671" i="12"/>
  <c r="T671" i="12"/>
  <c r="F671" i="12"/>
  <c r="H671" i="12"/>
  <c r="Q671" i="12"/>
  <c r="AE397" i="12"/>
  <c r="S485" i="12"/>
  <c r="L397" i="12"/>
  <c r="J397" i="12"/>
  <c r="M397" i="12"/>
  <c r="F731" i="12"/>
  <c r="V731" i="12"/>
  <c r="U622" i="12"/>
  <c r="K397" i="12"/>
  <c r="T494" i="12"/>
  <c r="AG637" i="12"/>
  <c r="S549" i="12"/>
  <c r="K286" i="12"/>
  <c r="Y286" i="12"/>
  <c r="W269" i="12"/>
  <c r="K269" i="12"/>
  <c r="AB390" i="12"/>
  <c r="AH390" i="12"/>
  <c r="S390" i="12"/>
  <c r="P390" i="12"/>
  <c r="N390" i="12"/>
  <c r="AD390" i="12"/>
  <c r="R390" i="12"/>
  <c r="G390" i="12"/>
  <c r="W390" i="12"/>
  <c r="AG390" i="12"/>
  <c r="AC390" i="12"/>
  <c r="I390" i="12"/>
  <c r="Y390" i="12"/>
  <c r="M390" i="12"/>
  <c r="AE390" i="12"/>
  <c r="H390" i="12"/>
  <c r="Z390" i="12"/>
  <c r="V390" i="12"/>
  <c r="L390" i="12"/>
  <c r="AF225" i="12"/>
  <c r="P249" i="12"/>
  <c r="X225" i="12"/>
  <c r="I239" i="12"/>
  <c r="U225" i="12"/>
  <c r="AE223" i="12"/>
  <c r="AB107" i="16"/>
  <c r="AB21" i="16"/>
  <c r="AB239" i="12"/>
  <c r="R239" i="12"/>
  <c r="G225" i="12"/>
  <c r="H227" i="12"/>
  <c r="J239" i="12"/>
  <c r="X243" i="12"/>
  <c r="U231" i="12"/>
  <c r="J225" i="12"/>
  <c r="AF243" i="12"/>
  <c r="L249" i="12"/>
  <c r="AD251" i="12"/>
  <c r="F249" i="12"/>
  <c r="U245" i="12"/>
  <c r="AD243" i="12"/>
  <c r="M485" i="12"/>
  <c r="AH397" i="12"/>
  <c r="F485" i="12"/>
  <c r="V397" i="12"/>
  <c r="Q397" i="12"/>
  <c r="O397" i="12"/>
  <c r="I731" i="12"/>
  <c r="H397" i="12"/>
  <c r="Q286" i="12"/>
  <c r="L637" i="12"/>
  <c r="I549" i="12"/>
  <c r="X286" i="12"/>
  <c r="V752" i="12"/>
  <c r="AA269" i="12"/>
  <c r="AH346" i="12"/>
  <c r="F346" i="12"/>
  <c r="S346" i="12"/>
  <c r="T346" i="12"/>
  <c r="X346" i="12"/>
  <c r="N346" i="12"/>
  <c r="AE346" i="12"/>
  <c r="J346" i="12"/>
  <c r="V346" i="12"/>
  <c r="AA346" i="12"/>
  <c r="O346" i="12"/>
  <c r="L346" i="12"/>
  <c r="K346" i="12"/>
  <c r="AF346" i="12"/>
  <c r="K410" i="12"/>
  <c r="Z410" i="12"/>
  <c r="AF410" i="12"/>
  <c r="P410" i="12"/>
  <c r="X410" i="12"/>
  <c r="O410" i="12"/>
  <c r="L410" i="12"/>
  <c r="Y410" i="12"/>
  <c r="F410" i="12"/>
  <c r="AE410" i="12"/>
  <c r="AH410" i="12"/>
  <c r="V410" i="12"/>
  <c r="N410" i="12"/>
  <c r="U410" i="12"/>
  <c r="H410" i="12"/>
  <c r="W410" i="12"/>
  <c r="AB410" i="12"/>
  <c r="AA726" i="12"/>
  <c r="H726" i="12"/>
  <c r="AH478" i="12"/>
  <c r="N478" i="12"/>
  <c r="X397" i="12"/>
  <c r="J485" i="12"/>
  <c r="R397" i="12"/>
  <c r="J731" i="12"/>
  <c r="S731" i="12"/>
  <c r="AC731" i="12"/>
  <c r="F286" i="12"/>
  <c r="V269" i="12"/>
  <c r="L502" i="12"/>
  <c r="F502" i="12"/>
  <c r="AG502" i="12"/>
  <c r="AH502" i="12"/>
  <c r="R502" i="12"/>
  <c r="N502" i="12"/>
  <c r="AE502" i="12"/>
  <c r="AA502" i="12"/>
  <c r="AC502" i="12"/>
  <c r="Y502" i="12"/>
  <c r="S502" i="12"/>
  <c r="AD502" i="12"/>
  <c r="P502" i="12"/>
  <c r="G502" i="12"/>
  <c r="I502" i="12"/>
  <c r="U502" i="12"/>
  <c r="O502" i="12"/>
  <c r="X502" i="12"/>
  <c r="AH484" i="12"/>
  <c r="R484" i="12"/>
  <c r="W484" i="12"/>
  <c r="AA356" i="12"/>
  <c r="Z356" i="12"/>
  <c r="AB581" i="12"/>
  <c r="G511" i="12"/>
  <c r="M379" i="12"/>
  <c r="N579" i="12"/>
  <c r="J581" i="12"/>
  <c r="P356" i="12"/>
  <c r="Z246" i="12"/>
  <c r="W120" i="16"/>
  <c r="W34" i="16"/>
  <c r="F223" i="12"/>
  <c r="C107" i="16"/>
  <c r="C21" i="16"/>
  <c r="Z244" i="12"/>
  <c r="AE356" i="12"/>
  <c r="J484" i="12"/>
  <c r="K484" i="12"/>
  <c r="Z484" i="12"/>
  <c r="AG484" i="12"/>
  <c r="H420" i="12"/>
  <c r="AH356" i="12"/>
  <c r="AF379" i="12"/>
  <c r="H126" i="12"/>
  <c r="H156" i="12"/>
  <c r="H171" i="12"/>
  <c r="H141" i="12"/>
  <c r="H186" i="12"/>
  <c r="AH132" i="12"/>
  <c r="AH177" i="12"/>
  <c r="AH147" i="12"/>
  <c r="AH192" i="12"/>
  <c r="AH162" i="12"/>
  <c r="F682" i="12"/>
  <c r="AG682" i="12"/>
  <c r="AH238" i="12"/>
  <c r="S241" i="12"/>
  <c r="P135" i="16"/>
  <c r="P49" i="16"/>
  <c r="G246" i="12"/>
  <c r="D120" i="16"/>
  <c r="D34" i="16"/>
  <c r="G223" i="12"/>
  <c r="D107" i="16"/>
  <c r="D21" i="16"/>
  <c r="AA238" i="12"/>
  <c r="J241" i="12"/>
  <c r="G135" i="16"/>
  <c r="G49" i="16"/>
  <c r="Y223" i="12"/>
  <c r="V107" i="16"/>
  <c r="V21" i="16"/>
  <c r="W241" i="12"/>
  <c r="T135" i="16"/>
  <c r="T49" i="16"/>
  <c r="Q223" i="12"/>
  <c r="N107" i="16"/>
  <c r="N21" i="16"/>
  <c r="U223" i="12"/>
  <c r="R107" i="16"/>
  <c r="R21" i="16"/>
  <c r="K244" i="12"/>
  <c r="AG229" i="12"/>
  <c r="AD114" i="16"/>
  <c r="AD28" i="16"/>
  <c r="H223" i="12"/>
  <c r="E107" i="16"/>
  <c r="E21" i="16"/>
  <c r="V229" i="12"/>
  <c r="S114" i="16"/>
  <c r="S28" i="16"/>
  <c r="AG238" i="12"/>
  <c r="AA223" i="12"/>
  <c r="X107" i="16"/>
  <c r="X21" i="16"/>
  <c r="N244" i="12"/>
  <c r="Q229" i="12"/>
  <c r="N114" i="16"/>
  <c r="N28" i="16"/>
  <c r="AD246" i="12"/>
  <c r="AA120" i="16"/>
  <c r="AA34" i="16"/>
  <c r="AD238" i="12"/>
  <c r="X238" i="12"/>
  <c r="F241" i="12"/>
  <c r="C135" i="16"/>
  <c r="C49" i="16"/>
  <c r="I246" i="12"/>
  <c r="F120" i="16"/>
  <c r="F34" i="16"/>
  <c r="Y246" i="12"/>
  <c r="V120" i="16"/>
  <c r="V34" i="16"/>
  <c r="U126" i="12"/>
  <c r="U156" i="12"/>
  <c r="U186" i="12"/>
  <c r="U141" i="12"/>
  <c r="U171" i="12"/>
  <c r="AF682" i="12"/>
  <c r="W682" i="12"/>
  <c r="V738" i="12"/>
  <c r="AC244" i="12"/>
  <c r="F238" i="12"/>
  <c r="N238" i="12"/>
  <c r="O244" i="12"/>
  <c r="S246" i="12"/>
  <c r="P120" i="16"/>
  <c r="P34" i="16"/>
  <c r="F246" i="12"/>
  <c r="C120" i="16"/>
  <c r="C34" i="16"/>
  <c r="Z223" i="12"/>
  <c r="W107" i="16"/>
  <c r="W21" i="16"/>
  <c r="Z238" i="12"/>
  <c r="AC238" i="12"/>
  <c r="AC229" i="12"/>
  <c r="Z114" i="16"/>
  <c r="Z28" i="16"/>
  <c r="AA244" i="12"/>
  <c r="V246" i="12"/>
  <c r="S120" i="16"/>
  <c r="S34" i="16"/>
  <c r="AF238" i="12"/>
  <c r="W223" i="12"/>
  <c r="T107" i="16"/>
  <c r="T21" i="16"/>
  <c r="M241" i="12"/>
  <c r="J135" i="16"/>
  <c r="J49" i="16"/>
  <c r="Q244" i="12"/>
  <c r="I244" i="12"/>
  <c r="AD244" i="12"/>
  <c r="U693" i="12"/>
  <c r="AE676" i="12"/>
  <c r="H676" i="12"/>
  <c r="X676" i="12"/>
  <c r="M676" i="12"/>
  <c r="AA676" i="12"/>
  <c r="AD676" i="12"/>
  <c r="Q676" i="12"/>
  <c r="AC676" i="12"/>
  <c r="P676" i="12"/>
  <c r="AH676" i="12"/>
  <c r="U676" i="12"/>
  <c r="R126" i="12"/>
  <c r="R171" i="12"/>
  <c r="R186" i="12"/>
  <c r="T574" i="12"/>
  <c r="AH682" i="12"/>
  <c r="AH618" i="12"/>
  <c r="U682" i="12"/>
  <c r="Y682" i="12"/>
  <c r="T738" i="12"/>
  <c r="T244" i="12"/>
  <c r="O241" i="12"/>
  <c r="L135" i="16"/>
  <c r="L49" i="16"/>
  <c r="M246" i="12"/>
  <c r="J120" i="16"/>
  <c r="J34" i="16"/>
  <c r="W238" i="12"/>
  <c r="AA241" i="12"/>
  <c r="X135" i="16"/>
  <c r="X49" i="16"/>
  <c r="O238" i="12"/>
  <c r="W246" i="12"/>
  <c r="T120" i="16"/>
  <c r="T34" i="16"/>
  <c r="G238" i="12"/>
  <c r="S244" i="12"/>
  <c r="T238" i="12"/>
  <c r="L223" i="12"/>
  <c r="I107" i="16"/>
  <c r="I21" i="16"/>
  <c r="J223" i="12"/>
  <c r="G107" i="16"/>
  <c r="G21" i="16"/>
  <c r="AE238" i="12"/>
  <c r="X244" i="12"/>
  <c r="AF241" i="12"/>
  <c r="AC135" i="16"/>
  <c r="AC49" i="16"/>
  <c r="Q246" i="12"/>
  <c r="N120" i="16"/>
  <c r="N34" i="16"/>
  <c r="AD241" i="12"/>
  <c r="AA135" i="16"/>
  <c r="AA49" i="16"/>
  <c r="L738" i="12"/>
  <c r="AH693" i="12"/>
  <c r="AE293" i="12"/>
  <c r="AB293" i="12"/>
  <c r="AB751" i="12"/>
  <c r="J751" i="12"/>
  <c r="L751" i="12"/>
  <c r="Q751" i="12"/>
  <c r="F751" i="12"/>
  <c r="M751" i="12"/>
  <c r="K751" i="12"/>
  <c r="X132" i="12"/>
  <c r="X147" i="12"/>
  <c r="X162" i="12"/>
  <c r="X192" i="12"/>
  <c r="X177" i="12"/>
  <c r="N618" i="12"/>
  <c r="Y618" i="12"/>
  <c r="X682" i="12"/>
  <c r="AD682" i="12"/>
  <c r="O682" i="12"/>
  <c r="M618" i="12"/>
  <c r="AA682" i="12"/>
  <c r="U738" i="12"/>
  <c r="I238" i="12"/>
  <c r="U246" i="12"/>
  <c r="R120" i="16"/>
  <c r="R34" i="16"/>
  <c r="K241" i="12"/>
  <c r="H135" i="16"/>
  <c r="H49" i="16"/>
  <c r="P238" i="12"/>
  <c r="G244" i="12"/>
  <c r="X223" i="12"/>
  <c r="U107" i="16"/>
  <c r="U21" i="16"/>
  <c r="K246" i="12"/>
  <c r="H120" i="16"/>
  <c r="H34" i="16"/>
  <c r="W244" i="12"/>
  <c r="AA246" i="12"/>
  <c r="X120" i="16"/>
  <c r="X34" i="16"/>
  <c r="N223" i="12"/>
  <c r="K107" i="16"/>
  <c r="K21" i="16"/>
  <c r="P241" i="12"/>
  <c r="M135" i="16"/>
  <c r="M49" i="16"/>
  <c r="K238" i="12"/>
  <c r="AF246" i="12"/>
  <c r="AC120" i="16"/>
  <c r="AC34" i="16"/>
  <c r="L244" i="12"/>
  <c r="Y244" i="12"/>
  <c r="S238" i="12"/>
  <c r="R246" i="12"/>
  <c r="O120" i="16"/>
  <c r="O34" i="16"/>
  <c r="AH246" i="12"/>
  <c r="AE120" i="16"/>
  <c r="AE34" i="16"/>
  <c r="U241" i="12"/>
  <c r="R135" i="16"/>
  <c r="R49" i="16"/>
  <c r="Y753" i="12"/>
  <c r="Q753" i="12"/>
  <c r="Z753" i="12"/>
  <c r="P387" i="12"/>
  <c r="T387" i="12"/>
  <c r="AF387" i="12"/>
  <c r="AC636" i="12"/>
  <c r="Y636" i="12"/>
  <c r="T636" i="12"/>
  <c r="X636" i="12"/>
  <c r="J636" i="12"/>
  <c r="V636" i="12"/>
  <c r="W636" i="12"/>
  <c r="Z636" i="12"/>
  <c r="L636" i="12"/>
  <c r="AH636" i="12"/>
  <c r="F636" i="12"/>
  <c r="AA636" i="12"/>
  <c r="I636" i="12"/>
  <c r="K636" i="12"/>
  <c r="AG636" i="12"/>
  <c r="Q636" i="12"/>
  <c r="G636" i="12"/>
  <c r="P636" i="12"/>
  <c r="AE636" i="12"/>
  <c r="O636" i="12"/>
  <c r="AB636" i="12"/>
  <c r="S636" i="12"/>
  <c r="N636" i="12"/>
  <c r="U636" i="12"/>
  <c r="M636" i="12"/>
  <c r="AF636" i="12"/>
  <c r="S308" i="12"/>
  <c r="R308" i="12"/>
  <c r="I308" i="12"/>
  <c r="AH308" i="12"/>
  <c r="N308" i="12"/>
  <c r="F308" i="12"/>
  <c r="G308" i="12"/>
  <c r="AF308" i="12"/>
  <c r="AB308" i="12"/>
  <c r="AD308" i="12"/>
  <c r="X308" i="12"/>
  <c r="Q308" i="12"/>
  <c r="T308" i="12"/>
  <c r="V308" i="12"/>
  <c r="W308" i="12"/>
  <c r="L308" i="12"/>
  <c r="K308" i="12"/>
  <c r="U308" i="12"/>
  <c r="J308" i="12"/>
  <c r="AC308" i="12"/>
  <c r="O308" i="12"/>
  <c r="Z308" i="12"/>
  <c r="Y308" i="12"/>
  <c r="I132" i="12"/>
  <c r="I192" i="12"/>
  <c r="I177" i="12"/>
  <c r="I147" i="12"/>
  <c r="I162" i="12"/>
  <c r="M132" i="12"/>
  <c r="M177" i="12"/>
  <c r="M192" i="12"/>
  <c r="M162" i="12"/>
  <c r="Z682" i="12"/>
  <c r="J618" i="12"/>
  <c r="Q682" i="12"/>
  <c r="N682" i="12"/>
  <c r="M738" i="12"/>
  <c r="AF223" i="12"/>
  <c r="AC107" i="16"/>
  <c r="AC21" i="16"/>
  <c r="Y241" i="12"/>
  <c r="V135" i="16"/>
  <c r="V49" i="16"/>
  <c r="J238" i="12"/>
  <c r="Q241" i="12"/>
  <c r="N135" i="16"/>
  <c r="N49" i="16"/>
  <c r="O223" i="12"/>
  <c r="L107" i="16"/>
  <c r="L21" i="16"/>
  <c r="P223" i="12"/>
  <c r="M107" i="16"/>
  <c r="M21" i="16"/>
  <c r="AH223" i="12"/>
  <c r="AE107" i="16"/>
  <c r="AE21" i="16"/>
  <c r="AE246" i="12"/>
  <c r="AB120" i="16"/>
  <c r="AB34" i="16"/>
  <c r="I223" i="12"/>
  <c r="F107" i="16"/>
  <c r="F21" i="16"/>
  <c r="M223" i="12"/>
  <c r="J107" i="16"/>
  <c r="J21" i="16"/>
  <c r="R223" i="12"/>
  <c r="O107" i="16"/>
  <c r="O21" i="16"/>
  <c r="Y238" i="12"/>
  <c r="AB241" i="12"/>
  <c r="Y135" i="16"/>
  <c r="Y49" i="16"/>
  <c r="P244" i="12"/>
  <c r="T246" i="12"/>
  <c r="Q120" i="16"/>
  <c r="Q34" i="16"/>
  <c r="R244" i="12"/>
  <c r="R238" i="12"/>
  <c r="I241" i="12"/>
  <c r="F135" i="16"/>
  <c r="F49" i="16"/>
  <c r="AD129" i="12"/>
  <c r="AD189" i="12"/>
  <c r="AD159" i="12"/>
  <c r="AD144" i="12"/>
  <c r="AD174" i="12"/>
  <c r="P682" i="12"/>
  <c r="AC682" i="12"/>
  <c r="G682" i="12"/>
  <c r="AA618" i="12"/>
  <c r="S682" i="12"/>
  <c r="X738" i="12"/>
  <c r="AB246" i="12"/>
  <c r="Y120" i="16"/>
  <c r="Y34" i="16"/>
  <c r="M244" i="12"/>
  <c r="O246" i="12"/>
  <c r="L120" i="16"/>
  <c r="L34" i="16"/>
  <c r="AC223" i="12"/>
  <c r="Z107" i="16"/>
  <c r="Z21" i="16"/>
  <c r="AB223" i="12"/>
  <c r="Y107" i="16"/>
  <c r="Y21" i="16"/>
  <c r="L241" i="12"/>
  <c r="I135" i="16"/>
  <c r="I49" i="16"/>
  <c r="N246" i="12"/>
  <c r="K120" i="16"/>
  <c r="K34" i="16"/>
  <c r="AB238" i="12"/>
  <c r="T241" i="12"/>
  <c r="Q135" i="16"/>
  <c r="Q49" i="16"/>
  <c r="H241" i="12"/>
  <c r="E135" i="16"/>
  <c r="E49" i="16"/>
  <c r="S223" i="12"/>
  <c r="P107" i="16"/>
  <c r="P21" i="16"/>
  <c r="H244" i="12"/>
  <c r="M238" i="12"/>
  <c r="X246" i="12"/>
  <c r="U120" i="16"/>
  <c r="U34" i="16"/>
  <c r="X241" i="12"/>
  <c r="U135" i="16"/>
  <c r="U49" i="16"/>
  <c r="V238" i="12"/>
  <c r="J246" i="12"/>
  <c r="G120" i="16"/>
  <c r="G34" i="16"/>
  <c r="V223" i="12"/>
  <c r="S107" i="16"/>
  <c r="S21" i="16"/>
  <c r="AG244" i="12"/>
  <c r="N241" i="12"/>
  <c r="K135" i="16"/>
  <c r="K49" i="16"/>
  <c r="V241" i="12"/>
  <c r="S135" i="16"/>
  <c r="S49" i="16"/>
  <c r="J244" i="12"/>
  <c r="Q581" i="12"/>
  <c r="J129" i="12"/>
  <c r="J144" i="12"/>
  <c r="J174" i="12"/>
  <c r="J189" i="12"/>
  <c r="N174" i="12"/>
  <c r="N144" i="12"/>
  <c r="N189" i="12"/>
  <c r="R129" i="12"/>
  <c r="R189" i="12"/>
  <c r="R174" i="12"/>
  <c r="R159" i="12"/>
  <c r="R144" i="12"/>
  <c r="AC246" i="12"/>
  <c r="Z120" i="16"/>
  <c r="Z34" i="16"/>
  <c r="AG223" i="12"/>
  <c r="AD107" i="16"/>
  <c r="AD21" i="16"/>
  <c r="AG241" i="12"/>
  <c r="AD135" i="16"/>
  <c r="AD49" i="16"/>
  <c r="Z241" i="12"/>
  <c r="W135" i="16"/>
  <c r="W49" i="16"/>
  <c r="H238" i="12"/>
  <c r="AB244" i="12"/>
  <c r="R241" i="12"/>
  <c r="O135" i="16"/>
  <c r="O49" i="16"/>
  <c r="AE244" i="12"/>
  <c r="T223" i="12"/>
  <c r="Q107" i="16"/>
  <c r="Q21" i="16"/>
  <c r="F244" i="12"/>
  <c r="L238" i="12"/>
  <c r="AA581" i="12"/>
  <c r="M581" i="12"/>
  <c r="W581" i="12"/>
  <c r="O581" i="12"/>
  <c r="AH581" i="12"/>
  <c r="AG581" i="12"/>
  <c r="U581" i="12"/>
  <c r="I581" i="12"/>
  <c r="AD581" i="12"/>
  <c r="F581" i="12"/>
  <c r="T581" i="12"/>
  <c r="G581" i="12"/>
  <c r="K581" i="12"/>
  <c r="AF581" i="12"/>
  <c r="S581" i="12"/>
  <c r="AC581" i="12"/>
  <c r="Z581" i="12"/>
  <c r="V725" i="12"/>
  <c r="AG725" i="12"/>
  <c r="L725" i="12"/>
  <c r="AE725" i="12"/>
  <c r="H725" i="12"/>
  <c r="J725" i="12"/>
  <c r="T725" i="12"/>
  <c r="N725" i="12"/>
  <c r="P725" i="12"/>
  <c r="R725" i="12"/>
  <c r="AB725" i="12"/>
  <c r="O725" i="12"/>
  <c r="X725" i="12"/>
  <c r="Z725" i="12"/>
  <c r="F725" i="12"/>
  <c r="U725" i="12"/>
  <c r="W725" i="12"/>
  <c r="AF725" i="12"/>
  <c r="AH725" i="12"/>
  <c r="AC725" i="12"/>
  <c r="I725" i="12"/>
  <c r="K725" i="12"/>
  <c r="G725" i="12"/>
  <c r="Q725" i="12"/>
  <c r="S725" i="12"/>
  <c r="AD725" i="12"/>
  <c r="V693" i="12"/>
  <c r="I693" i="12"/>
  <c r="K693" i="12"/>
  <c r="AC693" i="12"/>
  <c r="Q693" i="12"/>
  <c r="S693" i="12"/>
  <c r="AD693" i="12"/>
  <c r="Y693" i="12"/>
  <c r="AA693" i="12"/>
  <c r="AE693" i="12"/>
  <c r="AG693" i="12"/>
  <c r="L693" i="12"/>
  <c r="F693" i="12"/>
  <c r="H693" i="12"/>
  <c r="J693" i="12"/>
  <c r="T693" i="12"/>
  <c r="G693" i="12"/>
  <c r="W693" i="12"/>
  <c r="P693" i="12"/>
  <c r="R693" i="12"/>
  <c r="AB693" i="12"/>
  <c r="N693" i="12"/>
  <c r="X693" i="12"/>
  <c r="Z693" i="12"/>
  <c r="M693" i="12"/>
  <c r="O693" i="12"/>
  <c r="W661" i="12"/>
  <c r="P661" i="12"/>
  <c r="R661" i="12"/>
  <c r="AB661" i="12"/>
  <c r="N661" i="12"/>
  <c r="X661" i="12"/>
  <c r="Z661" i="12"/>
  <c r="M661" i="12"/>
  <c r="O661" i="12"/>
  <c r="AF661" i="12"/>
  <c r="AH661" i="12"/>
  <c r="U661" i="12"/>
  <c r="I661" i="12"/>
  <c r="K661" i="12"/>
  <c r="AC661" i="12"/>
  <c r="V661" i="12"/>
  <c r="Q661" i="12"/>
  <c r="S661" i="12"/>
  <c r="AD661" i="12"/>
  <c r="Y661" i="12"/>
  <c r="AA661" i="12"/>
  <c r="AE661" i="12"/>
  <c r="AG661" i="12"/>
  <c r="L661" i="12"/>
  <c r="F661" i="12"/>
  <c r="X629" i="12"/>
  <c r="Z629" i="12"/>
  <c r="U629" i="12"/>
  <c r="AF629" i="12"/>
  <c r="AH629" i="12"/>
  <c r="V629" i="12"/>
  <c r="G629" i="12"/>
  <c r="I629" i="12"/>
  <c r="K629" i="12"/>
  <c r="AC629" i="12"/>
  <c r="O629" i="12"/>
  <c r="Q629" i="12"/>
  <c r="S629" i="12"/>
  <c r="AD629" i="12"/>
  <c r="W629" i="12"/>
  <c r="Y629" i="12"/>
  <c r="AA629" i="12"/>
  <c r="F629" i="12"/>
  <c r="AE629" i="12"/>
  <c r="AG629" i="12"/>
  <c r="L629" i="12"/>
  <c r="M629" i="12"/>
  <c r="H629" i="12"/>
  <c r="J629" i="12"/>
  <c r="T629" i="12"/>
  <c r="N629" i="12"/>
  <c r="J597" i="12"/>
  <c r="S597" i="12"/>
  <c r="F597" i="12"/>
  <c r="H597" i="12"/>
  <c r="AG597" i="12"/>
  <c r="AA597" i="12"/>
  <c r="N597" i="12"/>
  <c r="P597" i="12"/>
  <c r="AH597" i="12"/>
  <c r="L597" i="12"/>
  <c r="L234" i="12"/>
  <c r="I127" i="16"/>
  <c r="I41" i="16"/>
  <c r="V597" i="12"/>
  <c r="X597" i="12"/>
  <c r="T597" i="12"/>
  <c r="AD597" i="12"/>
  <c r="AF597" i="12"/>
  <c r="AB597" i="12"/>
  <c r="G597" i="12"/>
  <c r="Q597" i="12"/>
  <c r="I597" i="12"/>
  <c r="M597" i="12"/>
  <c r="O597" i="12"/>
  <c r="R597" i="12"/>
  <c r="U597" i="12"/>
  <c r="W597" i="12"/>
  <c r="Y597" i="12"/>
  <c r="X565" i="12"/>
  <c r="Z565" i="12"/>
  <c r="U565" i="12"/>
  <c r="AF565" i="12"/>
  <c r="AH565" i="12"/>
  <c r="V565" i="12"/>
  <c r="G565" i="12"/>
  <c r="I565" i="12"/>
  <c r="K565" i="12"/>
  <c r="AC565" i="12"/>
  <c r="O565" i="12"/>
  <c r="Q565" i="12"/>
  <c r="S565" i="12"/>
  <c r="AD565" i="12"/>
  <c r="W565" i="12"/>
  <c r="Y565" i="12"/>
  <c r="AA565" i="12"/>
  <c r="F565" i="12"/>
  <c r="AE565" i="12"/>
  <c r="AG565" i="12"/>
  <c r="L565" i="12"/>
  <c r="M565" i="12"/>
  <c r="H565" i="12"/>
  <c r="J565" i="12"/>
  <c r="T565" i="12"/>
  <c r="N565" i="12"/>
  <c r="Q533" i="12"/>
  <c r="S533" i="12"/>
  <c r="G533" i="12"/>
  <c r="V533" i="12"/>
  <c r="Y533" i="12"/>
  <c r="AA533" i="12"/>
  <c r="O533" i="12"/>
  <c r="X533" i="12"/>
  <c r="AG533" i="12"/>
  <c r="L533" i="12"/>
  <c r="W533" i="12"/>
  <c r="AD533" i="12"/>
  <c r="J533" i="12"/>
  <c r="T533" i="12"/>
  <c r="AE533" i="12"/>
  <c r="AF533" i="12"/>
  <c r="R533" i="12"/>
  <c r="AB533" i="12"/>
  <c r="F533" i="12"/>
  <c r="Z533" i="12"/>
  <c r="M533" i="12"/>
  <c r="H533" i="12"/>
  <c r="AH533" i="12"/>
  <c r="U533" i="12"/>
  <c r="N533" i="12"/>
  <c r="J501" i="12"/>
  <c r="T501" i="12"/>
  <c r="AD501" i="12"/>
  <c r="AF501" i="12"/>
  <c r="R501" i="12"/>
  <c r="AB501" i="12"/>
  <c r="G501" i="12"/>
  <c r="Z501" i="12"/>
  <c r="M501" i="12"/>
  <c r="O501" i="12"/>
  <c r="AH501" i="12"/>
  <c r="U501" i="12"/>
  <c r="W501" i="12"/>
  <c r="I501" i="12"/>
  <c r="K501" i="12"/>
  <c r="AC501" i="12"/>
  <c r="AE501" i="12"/>
  <c r="Q501" i="12"/>
  <c r="S501" i="12"/>
  <c r="F501" i="12"/>
  <c r="H501" i="12"/>
  <c r="Y501" i="12"/>
  <c r="AA501" i="12"/>
  <c r="N501" i="12"/>
  <c r="P501" i="12"/>
  <c r="AH469" i="12"/>
  <c r="U469" i="12"/>
  <c r="W469" i="12"/>
  <c r="I469" i="12"/>
  <c r="K469" i="12"/>
  <c r="AC469" i="12"/>
  <c r="AE469" i="12"/>
  <c r="Q469" i="12"/>
  <c r="S469" i="12"/>
  <c r="F469" i="12"/>
  <c r="H469" i="12"/>
  <c r="Y469" i="12"/>
  <c r="AA469" i="12"/>
  <c r="N469" i="12"/>
  <c r="P469" i="12"/>
  <c r="AG469" i="12"/>
  <c r="L469" i="12"/>
  <c r="V469" i="12"/>
  <c r="X469" i="12"/>
  <c r="J469" i="12"/>
  <c r="T469" i="12"/>
  <c r="AD469" i="12"/>
  <c r="AF469" i="12"/>
  <c r="R469" i="12"/>
  <c r="AB469" i="12"/>
  <c r="G469" i="12"/>
  <c r="H129" i="12"/>
  <c r="H189" i="12"/>
  <c r="H144" i="12"/>
  <c r="H174" i="12"/>
  <c r="H159" i="12"/>
  <c r="P529" i="12"/>
  <c r="M529" i="12"/>
  <c r="I529" i="12"/>
  <c r="T529" i="12"/>
  <c r="S529" i="12"/>
  <c r="O529" i="12"/>
  <c r="G529" i="12"/>
  <c r="AH529" i="12"/>
  <c r="N529" i="12"/>
  <c r="Q529" i="12"/>
  <c r="AG529" i="12"/>
  <c r="AA529" i="12"/>
  <c r="AA514" i="12"/>
  <c r="H514" i="12"/>
  <c r="X514" i="12"/>
  <c r="I514" i="12"/>
  <c r="L514" i="12"/>
  <c r="J514" i="12"/>
  <c r="Z514" i="12"/>
  <c r="K514" i="12"/>
  <c r="O514" i="12"/>
  <c r="T514" i="12"/>
  <c r="F514" i="12"/>
  <c r="V514" i="12"/>
  <c r="U514" i="12"/>
  <c r="AC514" i="12"/>
  <c r="G514" i="12"/>
  <c r="Y514" i="12"/>
  <c r="R514" i="12"/>
  <c r="AH514" i="12"/>
  <c r="S514" i="12"/>
  <c r="M514" i="12"/>
  <c r="AB514" i="12"/>
  <c r="N514" i="12"/>
  <c r="AD514" i="12"/>
  <c r="U595" i="12"/>
  <c r="Q595" i="12"/>
  <c r="O595" i="12"/>
  <c r="L595" i="12"/>
  <c r="M595" i="12"/>
  <c r="G595" i="12"/>
  <c r="J595" i="12"/>
  <c r="AH595" i="12"/>
  <c r="Z595" i="12"/>
  <c r="AE595" i="12"/>
  <c r="Y595" i="12"/>
  <c r="AF595" i="12"/>
  <c r="X595" i="12"/>
  <c r="AC595" i="12"/>
  <c r="W595" i="12"/>
  <c r="AA595" i="12"/>
  <c r="AD595" i="12"/>
  <c r="V595" i="12"/>
  <c r="AB595" i="12"/>
  <c r="R595" i="12"/>
  <c r="K595" i="12"/>
  <c r="N595" i="12"/>
  <c r="F595" i="12"/>
  <c r="I595" i="12"/>
  <c r="T595" i="12"/>
  <c r="AG595" i="12"/>
  <c r="S595" i="12"/>
  <c r="U468" i="12"/>
  <c r="AE468" i="12"/>
  <c r="P468" i="12"/>
  <c r="AF468" i="12"/>
  <c r="AG468" i="12"/>
  <c r="R468" i="12"/>
  <c r="AH468" i="12"/>
  <c r="G468" i="12"/>
  <c r="L468" i="12"/>
  <c r="AB468" i="12"/>
  <c r="M468" i="12"/>
  <c r="F468" i="12"/>
  <c r="V468" i="12"/>
  <c r="O468" i="12"/>
  <c r="W468" i="12"/>
  <c r="J468" i="12"/>
  <c r="Z468" i="12"/>
  <c r="S468" i="12"/>
  <c r="Y468" i="12"/>
  <c r="T468" i="12"/>
  <c r="AC468" i="12"/>
  <c r="K468" i="12"/>
  <c r="F717" i="12"/>
  <c r="AA717" i="12"/>
  <c r="G717" i="12"/>
  <c r="T717" i="12"/>
  <c r="AE717" i="12"/>
  <c r="J717" i="12"/>
  <c r="P717" i="12"/>
  <c r="Q717" i="12"/>
  <c r="O717" i="12"/>
  <c r="AB717" i="12"/>
  <c r="I717" i="12"/>
  <c r="X717" i="12"/>
  <c r="K717" i="12"/>
  <c r="AD717" i="12"/>
  <c r="Z717" i="12"/>
  <c r="AC717" i="12"/>
  <c r="Y717" i="12"/>
  <c r="M717" i="12"/>
  <c r="AG717" i="12"/>
  <c r="V717" i="12"/>
  <c r="AF717" i="12"/>
  <c r="N717" i="12"/>
  <c r="S717" i="12"/>
  <c r="AH717" i="12"/>
  <c r="H717" i="12"/>
  <c r="R229" i="12"/>
  <c r="O114" i="16"/>
  <c r="P231" i="12"/>
  <c r="Y229" i="12"/>
  <c r="V114" i="16"/>
  <c r="V28" i="16"/>
  <c r="AE231" i="12"/>
  <c r="S231" i="12"/>
  <c r="AA231" i="12"/>
  <c r="S229" i="12"/>
  <c r="P114" i="16"/>
  <c r="P28" i="16"/>
  <c r="G231" i="12"/>
  <c r="O229" i="12"/>
  <c r="L114" i="16"/>
  <c r="L28" i="16"/>
  <c r="N229" i="12"/>
  <c r="K114" i="16"/>
  <c r="K28" i="16"/>
  <c r="Z231" i="12"/>
  <c r="X231" i="12"/>
  <c r="X229" i="12"/>
  <c r="U114" i="16"/>
  <c r="AG231" i="12"/>
  <c r="AE229" i="12"/>
  <c r="AB114" i="16"/>
  <c r="AB28" i="16"/>
  <c r="R231" i="12"/>
  <c r="J229" i="12"/>
  <c r="G114" i="16"/>
  <c r="G28" i="16"/>
  <c r="T229" i="12"/>
  <c r="Q114" i="16"/>
  <c r="Q28" i="16"/>
  <c r="M229" i="12"/>
  <c r="J114" i="16"/>
  <c r="J28" i="16"/>
  <c r="I229" i="12"/>
  <c r="F114" i="16"/>
  <c r="F28" i="16"/>
  <c r="U229" i="12"/>
  <c r="R114" i="16"/>
  <c r="R28" i="16"/>
  <c r="K231" i="12"/>
  <c r="AD229" i="12"/>
  <c r="AA114" i="16"/>
  <c r="AA28" i="16"/>
  <c r="W229" i="12"/>
  <c r="T114" i="16"/>
  <c r="T28" i="16"/>
  <c r="AB231" i="12"/>
  <c r="Z229" i="12"/>
  <c r="W114" i="16"/>
  <c r="W28" i="16"/>
  <c r="Q231" i="12"/>
  <c r="AF231" i="12"/>
  <c r="O231" i="12"/>
  <c r="AA229" i="12"/>
  <c r="X114" i="16"/>
  <c r="X28" i="16"/>
  <c r="M231" i="12"/>
  <c r="AH231" i="12"/>
  <c r="F231" i="12"/>
  <c r="AD231" i="12"/>
  <c r="AF229" i="12"/>
  <c r="AC114" i="16"/>
  <c r="AC28" i="16"/>
  <c r="J231" i="12"/>
  <c r="I231" i="12"/>
  <c r="W231" i="12"/>
  <c r="G229" i="12"/>
  <c r="D114" i="16"/>
  <c r="AB229" i="12"/>
  <c r="Y114" i="16"/>
  <c r="Y28" i="16"/>
  <c r="H229" i="12"/>
  <c r="E114" i="16"/>
  <c r="E28" i="16"/>
  <c r="N231" i="12"/>
  <c r="K229" i="12"/>
  <c r="H114" i="16"/>
  <c r="H231" i="12"/>
  <c r="L229" i="12"/>
  <c r="I114" i="16"/>
  <c r="I28" i="16"/>
  <c r="V231" i="12"/>
  <c r="AH229" i="12"/>
  <c r="AE114" i="16"/>
  <c r="AE28" i="16"/>
  <c r="P229" i="12"/>
  <c r="M114" i="16"/>
  <c r="Y231" i="12"/>
  <c r="L231" i="12"/>
  <c r="T231" i="12"/>
  <c r="Z276" i="12"/>
  <c r="W276" i="12"/>
  <c r="AD276" i="12"/>
  <c r="X276" i="12"/>
  <c r="V276" i="12"/>
  <c r="AB276" i="12"/>
  <c r="AE276" i="12"/>
  <c r="P276" i="12"/>
  <c r="AF276" i="12"/>
  <c r="F276" i="12"/>
  <c r="AA276" i="12"/>
  <c r="S276" i="12"/>
  <c r="AH276" i="12"/>
  <c r="T276" i="12"/>
  <c r="Q276" i="12"/>
  <c r="L276" i="12"/>
  <c r="N276" i="12"/>
  <c r="O276" i="12"/>
  <c r="I276" i="12"/>
  <c r="J276" i="12"/>
  <c r="W543" i="12"/>
  <c r="V543" i="12"/>
  <c r="N543" i="12"/>
  <c r="Z543" i="12"/>
  <c r="AC543" i="12"/>
  <c r="L543" i="12"/>
  <c r="Y543" i="12"/>
  <c r="P543" i="12"/>
  <c r="J543" i="12"/>
  <c r="AG543" i="12"/>
  <c r="AA543" i="12"/>
  <c r="F543" i="12"/>
  <c r="AE543" i="12"/>
  <c r="AB543" i="12"/>
  <c r="I543" i="12"/>
  <c r="U543" i="12"/>
  <c r="AF543" i="12"/>
  <c r="O543" i="12"/>
  <c r="Q543" i="12"/>
  <c r="AH543" i="12"/>
  <c r="R543" i="12"/>
  <c r="G543" i="12"/>
  <c r="U467" i="12"/>
  <c r="K467" i="12"/>
  <c r="AE467" i="12"/>
  <c r="M467" i="12"/>
  <c r="AB467" i="12"/>
  <c r="G467" i="12"/>
  <c r="AC467" i="12"/>
  <c r="AD467" i="12"/>
  <c r="T612" i="12"/>
  <c r="I612" i="12"/>
  <c r="Y612" i="12"/>
  <c r="N612" i="12"/>
  <c r="AD612" i="12"/>
  <c r="M612" i="12"/>
  <c r="AC612" i="12"/>
  <c r="J612" i="12"/>
  <c r="Q612" i="12"/>
  <c r="AG612" i="12"/>
  <c r="V612" i="12"/>
  <c r="Z612" i="12"/>
  <c r="F612" i="12"/>
  <c r="X612" i="12"/>
  <c r="AB612" i="12"/>
  <c r="U612" i="12"/>
  <c r="H612" i="12"/>
  <c r="K612" i="12"/>
  <c r="AC399" i="12"/>
  <c r="AF399" i="12"/>
  <c r="I399" i="12"/>
  <c r="AE399" i="12"/>
  <c r="L612" i="12"/>
  <c r="G612" i="12"/>
  <c r="AF455" i="12"/>
  <c r="V455" i="12"/>
  <c r="M455" i="12"/>
  <c r="O455" i="12"/>
  <c r="S455" i="12"/>
  <c r="K129" i="12"/>
  <c r="K189" i="12"/>
  <c r="K174" i="12"/>
  <c r="F126" i="12"/>
  <c r="F156" i="12"/>
  <c r="F171" i="12"/>
  <c r="F186" i="12"/>
  <c r="F141" i="12"/>
  <c r="F467" i="12"/>
  <c r="AD399" i="12"/>
  <c r="P612" i="12"/>
  <c r="S420" i="12"/>
  <c r="I325" i="12"/>
  <c r="AG325" i="12"/>
  <c r="N572" i="12"/>
  <c r="N247" i="12"/>
  <c r="K121" i="16"/>
  <c r="AE572" i="12"/>
  <c r="AE247" i="12"/>
  <c r="AB121" i="16"/>
  <c r="G572" i="12"/>
  <c r="G247" i="12"/>
  <c r="D121" i="16"/>
  <c r="D35" i="16"/>
  <c r="AH572" i="12"/>
  <c r="AH247" i="12"/>
  <c r="AE121" i="16"/>
  <c r="W572" i="12"/>
  <c r="W247" i="12"/>
  <c r="T121" i="16"/>
  <c r="AA572" i="12"/>
  <c r="AA247" i="12"/>
  <c r="X121" i="16"/>
  <c r="I572" i="12"/>
  <c r="I247" i="12"/>
  <c r="F121" i="16"/>
  <c r="F35" i="16"/>
  <c r="AB572" i="12"/>
  <c r="AB247" i="12"/>
  <c r="Y121" i="16"/>
  <c r="Y35" i="16"/>
  <c r="T572" i="12"/>
  <c r="T247" i="12"/>
  <c r="Q121" i="16"/>
  <c r="U572" i="12"/>
  <c r="U247" i="12"/>
  <c r="R121" i="16"/>
  <c r="Q572" i="12"/>
  <c r="Q247" i="12"/>
  <c r="N121" i="16"/>
  <c r="L572" i="12"/>
  <c r="L247" i="12"/>
  <c r="I121" i="16"/>
  <c r="I35" i="16"/>
  <c r="O572" i="12"/>
  <c r="O247" i="12"/>
  <c r="L121" i="16"/>
  <c r="AF572" i="12"/>
  <c r="AF247" i="12"/>
  <c r="AC121" i="16"/>
  <c r="AC35" i="16"/>
  <c r="K572" i="12"/>
  <c r="K247" i="12"/>
  <c r="H121" i="16"/>
  <c r="H35" i="16"/>
  <c r="K261" i="12"/>
  <c r="T261" i="12"/>
  <c r="W129" i="12"/>
  <c r="W159" i="12"/>
  <c r="W144" i="12"/>
  <c r="W174" i="12"/>
  <c r="R132" i="12"/>
  <c r="R147" i="12"/>
  <c r="J467" i="12"/>
  <c r="AA467" i="12"/>
  <c r="L467" i="12"/>
  <c r="AE612" i="12"/>
  <c r="T325" i="12"/>
  <c r="V572" i="12"/>
  <c r="V247" i="12"/>
  <c r="S121" i="16"/>
  <c r="S35" i="16"/>
  <c r="AG467" i="12"/>
  <c r="W189" i="12"/>
  <c r="F339" i="12"/>
  <c r="AG339" i="12"/>
  <c r="U339" i="12"/>
  <c r="V339" i="12"/>
  <c r="R339" i="12"/>
  <c r="X339" i="12"/>
  <c r="K339" i="12"/>
  <c r="W339" i="12"/>
  <c r="AB339" i="12"/>
  <c r="T339" i="12"/>
  <c r="L339" i="12"/>
  <c r="AG126" i="12"/>
  <c r="AG141" i="12"/>
  <c r="AG186" i="12"/>
  <c r="Z129" i="12"/>
  <c r="Z144" i="12"/>
  <c r="Z159" i="12"/>
  <c r="AA612" i="12"/>
  <c r="I467" i="12"/>
  <c r="V420" i="12"/>
  <c r="F420" i="12"/>
  <c r="G420" i="12"/>
  <c r="J420" i="12"/>
  <c r="Z420" i="12"/>
  <c r="AC420" i="12"/>
  <c r="AD420" i="12"/>
  <c r="X420" i="12"/>
  <c r="O420" i="12"/>
  <c r="AE420" i="12"/>
  <c r="AF420" i="12"/>
  <c r="L420" i="12"/>
  <c r="AG420" i="12"/>
  <c r="R420" i="12"/>
  <c r="Q129" i="12"/>
  <c r="Q159" i="12"/>
  <c r="Q174" i="12"/>
  <c r="L132" i="12"/>
  <c r="L192" i="12"/>
  <c r="L147" i="12"/>
  <c r="L162" i="12"/>
  <c r="W612" i="12"/>
  <c r="AC295" i="12"/>
  <c r="R295" i="12"/>
  <c r="Q295" i="12"/>
  <c r="N295" i="12"/>
  <c r="K295" i="12"/>
  <c r="AE325" i="12"/>
  <c r="W325" i="12"/>
  <c r="R325" i="12"/>
  <c r="AC325" i="12"/>
  <c r="Q325" i="12"/>
  <c r="K325" i="12"/>
  <c r="AH325" i="12"/>
  <c r="X325" i="12"/>
  <c r="N325" i="12"/>
  <c r="J325" i="12"/>
  <c r="AB325" i="12"/>
  <c r="M325" i="12"/>
  <c r="G325" i="12"/>
  <c r="AD325" i="12"/>
  <c r="AA325" i="12"/>
  <c r="AF446" i="12"/>
  <c r="AB446" i="12"/>
  <c r="AH670" i="12"/>
  <c r="H670" i="12"/>
  <c r="W670" i="12"/>
  <c r="X670" i="12"/>
  <c r="S670" i="12"/>
  <c r="I670" i="12"/>
  <c r="F670" i="12"/>
  <c r="AE132" i="12"/>
  <c r="AE147" i="12"/>
  <c r="AE192" i="12"/>
  <c r="Q467" i="12"/>
  <c r="AC700" i="12"/>
  <c r="AA700" i="12"/>
  <c r="O700" i="12"/>
  <c r="S700" i="12"/>
  <c r="R700" i="12"/>
  <c r="H700" i="12"/>
  <c r="W700" i="12"/>
  <c r="U700" i="12"/>
  <c r="K700" i="12"/>
  <c r="L700" i="12"/>
  <c r="G700" i="12"/>
  <c r="AH700" i="12"/>
  <c r="Z700" i="12"/>
  <c r="N700" i="12"/>
  <c r="AG700" i="12"/>
  <c r="AF700" i="12"/>
  <c r="X700" i="12"/>
  <c r="AE700" i="12"/>
  <c r="T700" i="12"/>
  <c r="AD700" i="12"/>
  <c r="V700" i="12"/>
  <c r="N129" i="12"/>
  <c r="N159" i="12"/>
  <c r="J380" i="12"/>
  <c r="I444" i="12"/>
  <c r="AK28" i="6"/>
  <c r="AP28" i="6" a="1"/>
  <c r="AP28" i="6"/>
  <c r="AK38" i="6"/>
  <c r="AP38" i="6" a="1"/>
  <c r="AP38" i="6"/>
  <c r="AK3" i="6"/>
  <c r="AP3" i="6" a="1"/>
  <c r="AP3" i="6"/>
  <c r="AK11" i="6"/>
  <c r="AP11" i="6" a="1"/>
  <c r="AP11" i="6"/>
  <c r="AK85" i="6"/>
  <c r="AP85" i="6" a="1"/>
  <c r="AP85" i="6"/>
  <c r="AK121" i="6"/>
  <c r="AP121" i="6" a="1"/>
  <c r="AP121" i="6"/>
  <c r="AK167" i="6"/>
  <c r="AK47" i="6"/>
  <c r="AP47" i="6" a="1"/>
  <c r="AP47" i="6"/>
  <c r="AK157" i="6"/>
  <c r="AK120" i="6"/>
  <c r="AP120" i="6" a="1"/>
  <c r="AP120" i="6"/>
  <c r="AK63" i="6"/>
  <c r="AP63" i="6" a="1"/>
  <c r="AP63" i="6"/>
  <c r="AK118" i="6"/>
  <c r="AP118" i="6" a="1"/>
  <c r="AP118" i="6"/>
  <c r="AK64" i="6"/>
  <c r="AP64" i="6" a="1"/>
  <c r="AP64" i="6"/>
  <c r="AK91" i="6"/>
  <c r="AP91" i="6" a="1"/>
  <c r="AP91" i="6"/>
  <c r="AK77" i="6"/>
  <c r="AP77" i="6" a="1"/>
  <c r="AP77" i="6"/>
  <c r="AK162" i="6"/>
  <c r="S380" i="12"/>
  <c r="J508" i="12"/>
  <c r="R444" i="12"/>
  <c r="AA510" i="12"/>
  <c r="M394" i="12"/>
  <c r="F325" i="12"/>
  <c r="AK10" i="6"/>
  <c r="AP10" i="6" a="1"/>
  <c r="AP10" i="6"/>
  <c r="AK135" i="6"/>
  <c r="AP135" i="6" a="1"/>
  <c r="AP135" i="6"/>
  <c r="AK163" i="6"/>
  <c r="AK88" i="6"/>
  <c r="AP88" i="6" a="1"/>
  <c r="AP88" i="6"/>
  <c r="AK96" i="6"/>
  <c r="AP96" i="6" a="1"/>
  <c r="AP96" i="6"/>
  <c r="AK62" i="6"/>
  <c r="AP62" i="6" a="1"/>
  <c r="AP62" i="6"/>
  <c r="AK165" i="6"/>
  <c r="AK52" i="6"/>
  <c r="AP52" i="6" a="1"/>
  <c r="AP52" i="6"/>
  <c r="AK143" i="6"/>
  <c r="AK29" i="6"/>
  <c r="AP29" i="6" a="1"/>
  <c r="AP29" i="6"/>
  <c r="AK133" i="6"/>
  <c r="AP133" i="6" a="1"/>
  <c r="AP133" i="6"/>
  <c r="AK54" i="6"/>
  <c r="AP54" i="6" a="1"/>
  <c r="AP54" i="6"/>
  <c r="AK136" i="6"/>
  <c r="AP136" i="6" a="1"/>
  <c r="AP136" i="6"/>
  <c r="AK115" i="6"/>
  <c r="AP115" i="6" a="1"/>
  <c r="AP115" i="6"/>
  <c r="AK36" i="6"/>
  <c r="AP36" i="6" a="1"/>
  <c r="AP36" i="6"/>
  <c r="AK111" i="6"/>
  <c r="AP111" i="6" a="1"/>
  <c r="AP111" i="6"/>
  <c r="AK80" i="6"/>
  <c r="AP80" i="6" a="1"/>
  <c r="AP80" i="6"/>
  <c r="AK137" i="6"/>
  <c r="AP137" i="6" a="1"/>
  <c r="AP137" i="6"/>
  <c r="AK73" i="6"/>
  <c r="AP73" i="6" a="1"/>
  <c r="AP73" i="6"/>
  <c r="AK46" i="6"/>
  <c r="AP46" i="6" a="1"/>
  <c r="AP46" i="6"/>
  <c r="AK109" i="6"/>
  <c r="AP109" i="6" a="1"/>
  <c r="AP109" i="6"/>
  <c r="AK67" i="6"/>
  <c r="AP67" i="6" a="1"/>
  <c r="AP67" i="6"/>
  <c r="AK5" i="6"/>
  <c r="AP5" i="6" a="1"/>
  <c r="AP5" i="6"/>
  <c r="AK126" i="6"/>
  <c r="AP126" i="6" a="1"/>
  <c r="AP126" i="6"/>
  <c r="AK161" i="6"/>
  <c r="AK34" i="6"/>
  <c r="AP34" i="6" a="1"/>
  <c r="AP34" i="6"/>
  <c r="AK103" i="6"/>
  <c r="AP103" i="6" a="1"/>
  <c r="AP103" i="6"/>
  <c r="AK31" i="6"/>
  <c r="AP31" i="6" a="1"/>
  <c r="AP31" i="6"/>
  <c r="AK166" i="6"/>
  <c r="AK66" i="6"/>
  <c r="AP66" i="6" a="1"/>
  <c r="AP66" i="6"/>
  <c r="AK82" i="6"/>
  <c r="AP82" i="6" a="1"/>
  <c r="AP82" i="6"/>
  <c r="AK146" i="6"/>
  <c r="AK35" i="6"/>
  <c r="AP35" i="6" a="1"/>
  <c r="AP35" i="6"/>
  <c r="AK149" i="6"/>
  <c r="AP149" i="6" a="1"/>
  <c r="AP149" i="6"/>
  <c r="AK16" i="6"/>
  <c r="AP16" i="6" a="1"/>
  <c r="AP16" i="6"/>
  <c r="AK131" i="6"/>
  <c r="AP131" i="6" a="1"/>
  <c r="AP131" i="6"/>
  <c r="AK59" i="6"/>
  <c r="AP59" i="6" a="1"/>
  <c r="AP59" i="6"/>
  <c r="AK98" i="6"/>
  <c r="AP98" i="6" a="1"/>
  <c r="AP98" i="6"/>
  <c r="AK89" i="6"/>
  <c r="AP89" i="6" a="1"/>
  <c r="AP89" i="6"/>
  <c r="AK17" i="6"/>
  <c r="AP17" i="6" a="1"/>
  <c r="AP17" i="6"/>
  <c r="AK61" i="6"/>
  <c r="AP61" i="6" a="1"/>
  <c r="AP61" i="6"/>
  <c r="AK128" i="6"/>
  <c r="AP128" i="6" a="1"/>
  <c r="AP128" i="6"/>
  <c r="AK12" i="6"/>
  <c r="AP12" i="6" a="1"/>
  <c r="AP12" i="6"/>
  <c r="AK124" i="6"/>
  <c r="AP124" i="6" a="1"/>
  <c r="AP124" i="6"/>
  <c r="AK86" i="6"/>
  <c r="AP86" i="6" a="1"/>
  <c r="AP86" i="6"/>
  <c r="AK40" i="6"/>
  <c r="AP40" i="6" a="1"/>
  <c r="AP40" i="6"/>
  <c r="AK127" i="6"/>
  <c r="AP127" i="6" a="1"/>
  <c r="AP127" i="6"/>
  <c r="AK55" i="6"/>
  <c r="AP55" i="6" a="1"/>
  <c r="AP55" i="6"/>
  <c r="AK94" i="6"/>
  <c r="AP94" i="6" a="1"/>
  <c r="AP94" i="6"/>
  <c r="AK48" i="6"/>
  <c r="AP48" i="6" a="1"/>
  <c r="AP48" i="6"/>
  <c r="AK106" i="6"/>
  <c r="AP106" i="6" a="1"/>
  <c r="AP106" i="6"/>
  <c r="AK145" i="6"/>
  <c r="AK102" i="6"/>
  <c r="AP102" i="6" a="1"/>
  <c r="AP102" i="6"/>
  <c r="AK117" i="6"/>
  <c r="AP117" i="6" a="1"/>
  <c r="AP117" i="6"/>
  <c r="AK110" i="6"/>
  <c r="AP110" i="6" a="1"/>
  <c r="AP110" i="6"/>
  <c r="AK130" i="6"/>
  <c r="AP130" i="6" a="1"/>
  <c r="AP130" i="6"/>
  <c r="AK107" i="6"/>
  <c r="AP107" i="6" a="1"/>
  <c r="AP107" i="6"/>
  <c r="AK37" i="6"/>
  <c r="AP37" i="6" a="1"/>
  <c r="AP37" i="6"/>
  <c r="AK142" i="6"/>
  <c r="AP142" i="6" a="1"/>
  <c r="AP142" i="6"/>
  <c r="AK33" i="6"/>
  <c r="AP33" i="6" a="1"/>
  <c r="AP33" i="6"/>
  <c r="AK129" i="6"/>
  <c r="AP129" i="6" a="1"/>
  <c r="AP129" i="6"/>
  <c r="AK65" i="6"/>
  <c r="AP65" i="6" a="1"/>
  <c r="AP65" i="6"/>
  <c r="AK158" i="6"/>
  <c r="AK93" i="6"/>
  <c r="AP93" i="6" a="1"/>
  <c r="AP93" i="6"/>
  <c r="AK22" i="6"/>
  <c r="AP22" i="6" a="1"/>
  <c r="AP22" i="6"/>
  <c r="AK168" i="6"/>
  <c r="AK151" i="6"/>
  <c r="AP151" i="6" a="1"/>
  <c r="AP151" i="6"/>
  <c r="AK19" i="6"/>
  <c r="AP19" i="6" a="1"/>
  <c r="AP19" i="6"/>
  <c r="AK95" i="6"/>
  <c r="AP95" i="6" a="1"/>
  <c r="AP95" i="6"/>
  <c r="AK23" i="6"/>
  <c r="AP23" i="6" a="1"/>
  <c r="AP23" i="6"/>
  <c r="AK27" i="6"/>
  <c r="AP27" i="6" a="1"/>
  <c r="AP27" i="6"/>
  <c r="AK58" i="6"/>
  <c r="AP58" i="6" a="1"/>
  <c r="AP58" i="6"/>
  <c r="AK144" i="6"/>
  <c r="AK53" i="6"/>
  <c r="AP53" i="6" a="1"/>
  <c r="AP53" i="6"/>
  <c r="AK116" i="6"/>
  <c r="AP116" i="6" a="1"/>
  <c r="AP116" i="6"/>
  <c r="AK83" i="6"/>
  <c r="AP83" i="6" a="1"/>
  <c r="AP83" i="6"/>
  <c r="AK141" i="6"/>
  <c r="AP141" i="6" a="1"/>
  <c r="AP141" i="6"/>
  <c r="AK159" i="6"/>
  <c r="AK105" i="6"/>
  <c r="AP105" i="6" a="1"/>
  <c r="AP105" i="6"/>
  <c r="AK41" i="6"/>
  <c r="AP41" i="6" a="1"/>
  <c r="AP41" i="6"/>
  <c r="AK56" i="6"/>
  <c r="AP56" i="6" a="1"/>
  <c r="AP56" i="6"/>
  <c r="AK45" i="6"/>
  <c r="AP45" i="6" a="1"/>
  <c r="AP45" i="6"/>
  <c r="AK154" i="6"/>
  <c r="AK18" i="6"/>
  <c r="AP18" i="6" a="1"/>
  <c r="AP18" i="6"/>
  <c r="AK160" i="6"/>
  <c r="AK24" i="6"/>
  <c r="AP24" i="6" a="1"/>
  <c r="AP24" i="6"/>
  <c r="AK132" i="6"/>
  <c r="AP132" i="6" a="1"/>
  <c r="AP132" i="6"/>
  <c r="AK13" i="6"/>
  <c r="AP13" i="6" a="1"/>
  <c r="AP13" i="6"/>
  <c r="AK71" i="6"/>
  <c r="AP71" i="6" a="1"/>
  <c r="AP71" i="6"/>
  <c r="AK68" i="6"/>
  <c r="AP68" i="6" a="1"/>
  <c r="AP68" i="6"/>
  <c r="AK122" i="6"/>
  <c r="AP122" i="6" a="1"/>
  <c r="AP122" i="6"/>
  <c r="AK26" i="6"/>
  <c r="AP26" i="6" a="1"/>
  <c r="AP26" i="6"/>
  <c r="AK100" i="6"/>
  <c r="AP100" i="6" a="1"/>
  <c r="AP100" i="6"/>
  <c r="AK44" i="6"/>
  <c r="AP44" i="6" a="1"/>
  <c r="AP44" i="6"/>
  <c r="AK72" i="6"/>
  <c r="AP72" i="6" a="1"/>
  <c r="AP72" i="6"/>
  <c r="AK123" i="6"/>
  <c r="AP123" i="6" a="1"/>
  <c r="AP123" i="6"/>
  <c r="AK140" i="6"/>
  <c r="AP140" i="6" a="1"/>
  <c r="AP140" i="6"/>
  <c r="AK108" i="6"/>
  <c r="AP108" i="6" a="1"/>
  <c r="AP108" i="6"/>
  <c r="AK4" i="6"/>
  <c r="AP4" i="6" a="1"/>
  <c r="AP4" i="6"/>
  <c r="AK81" i="6"/>
  <c r="AP81" i="6" a="1"/>
  <c r="AP81" i="6"/>
  <c r="AK9" i="6"/>
  <c r="AP9" i="6" a="1"/>
  <c r="AP9" i="6"/>
  <c r="AK125" i="6"/>
  <c r="AP125" i="6" a="1"/>
  <c r="AP125" i="6"/>
  <c r="AK43" i="6"/>
  <c r="AP43" i="6" a="1"/>
  <c r="AP43" i="6"/>
  <c r="AK164" i="6"/>
  <c r="AK76" i="6"/>
  <c r="AP76" i="6" a="1"/>
  <c r="AP76" i="6"/>
  <c r="AK156" i="6"/>
  <c r="AK14" i="6"/>
  <c r="AP14" i="6" a="1"/>
  <c r="AP14" i="6"/>
  <c r="AK153" i="6"/>
  <c r="AP153" i="6" a="1"/>
  <c r="AP153" i="6"/>
  <c r="AK104" i="6"/>
  <c r="AP104" i="6" a="1"/>
  <c r="AP104" i="6"/>
  <c r="AK119" i="6"/>
  <c r="AP119" i="6" a="1"/>
  <c r="AP119" i="6"/>
  <c r="AK39" i="6"/>
  <c r="AP39" i="6" a="1"/>
  <c r="AP39" i="6"/>
  <c r="AK138" i="6"/>
  <c r="AP138" i="6" a="1"/>
  <c r="AP138" i="6"/>
  <c r="AK112" i="6"/>
  <c r="AP112" i="6" a="1"/>
  <c r="AP112" i="6"/>
  <c r="AK90" i="6"/>
  <c r="AP90" i="6" a="1"/>
  <c r="AP90" i="6"/>
  <c r="AK114" i="6"/>
  <c r="AP114" i="6" a="1"/>
  <c r="AP114" i="6"/>
  <c r="AK155" i="6"/>
  <c r="AK7" i="6"/>
  <c r="AP7" i="6" a="1"/>
  <c r="AP7" i="6"/>
  <c r="AK84" i="6"/>
  <c r="AP84" i="6" a="1"/>
  <c r="AP84" i="6"/>
  <c r="AK32" i="6"/>
  <c r="AP32" i="6" a="1"/>
  <c r="AP32" i="6"/>
  <c r="AK8" i="6"/>
  <c r="AP8" i="6" a="1"/>
  <c r="AP8" i="6"/>
  <c r="AK97" i="6"/>
  <c r="AP97" i="6" a="1"/>
  <c r="AP97" i="6"/>
  <c r="AK70" i="6"/>
  <c r="AP70" i="6" a="1"/>
  <c r="AP70" i="6"/>
  <c r="AK148" i="6"/>
  <c r="AP148" i="6" a="1"/>
  <c r="AP148" i="6"/>
  <c r="AK51" i="6"/>
  <c r="AP51" i="6" a="1"/>
  <c r="AP51" i="6"/>
  <c r="H508" i="12"/>
  <c r="AK42" i="6"/>
  <c r="AP42" i="6" a="1"/>
  <c r="AP42" i="6"/>
  <c r="AK87" i="6"/>
  <c r="AP87" i="6" a="1"/>
  <c r="AP87" i="6"/>
  <c r="AK134" i="6"/>
  <c r="AP134" i="6" a="1"/>
  <c r="AP134" i="6"/>
  <c r="AK74" i="6"/>
  <c r="AP74" i="6" a="1"/>
  <c r="AP74" i="6"/>
  <c r="AK49" i="6"/>
  <c r="AP49" i="6" a="1"/>
  <c r="AP49" i="6"/>
  <c r="AC247" i="12"/>
  <c r="Z121" i="16"/>
  <c r="F380" i="12"/>
  <c r="G444" i="12"/>
  <c r="AK92" i="6"/>
  <c r="AP92" i="6" a="1"/>
  <c r="AP92" i="6"/>
  <c r="AK20" i="6"/>
  <c r="AP20" i="6" a="1"/>
  <c r="AP20" i="6"/>
  <c r="AK30" i="6"/>
  <c r="AP30" i="6" a="1"/>
  <c r="AP30" i="6"/>
  <c r="AK69" i="6"/>
  <c r="AP69" i="6" a="1"/>
  <c r="AP69" i="6"/>
  <c r="AK113" i="6"/>
  <c r="AP113" i="6" a="1"/>
  <c r="AP113" i="6"/>
  <c r="AK60" i="6"/>
  <c r="AP60" i="6" a="1"/>
  <c r="AP60" i="6"/>
  <c r="AK147" i="6"/>
  <c r="DM161" i="6"/>
  <c r="E154" i="6"/>
  <c r="M120" i="12"/>
  <c r="DP167" i="6"/>
  <c r="E162" i="6"/>
  <c r="S150" i="12"/>
  <c r="DF164" i="6"/>
  <c r="EC164" i="6"/>
  <c r="E163" i="6"/>
  <c r="C764" i="12"/>
  <c r="E157" i="6"/>
  <c r="S165" i="12"/>
  <c r="J165" i="12"/>
  <c r="S135" i="12"/>
  <c r="S180" i="12"/>
  <c r="J120" i="12"/>
  <c r="U180" i="12"/>
  <c r="DE164" i="6"/>
  <c r="M180" i="12"/>
  <c r="DF161" i="6"/>
  <c r="F180" i="12"/>
  <c r="DA167" i="6"/>
  <c r="F242" i="12"/>
  <c r="F114" i="12" a="1"/>
  <c r="F114" i="12"/>
  <c r="DB167" i="6"/>
  <c r="P123" i="12"/>
  <c r="E166" i="6"/>
  <c r="AP166" i="6" a="1"/>
  <c r="AP166" i="6"/>
  <c r="G242" i="12"/>
  <c r="D136" i="16" a="1"/>
  <c r="D136" i="16"/>
  <c r="D50" i="16"/>
  <c r="DB161" i="6"/>
  <c r="Z234" i="12"/>
  <c r="W127" i="16"/>
  <c r="W41" i="16"/>
  <c r="X153" i="12"/>
  <c r="DR167" i="6"/>
  <c r="DR161" i="6"/>
  <c r="X123" i="12"/>
  <c r="O242" i="12"/>
  <c r="O114" i="12" a="1"/>
  <c r="O114" i="12"/>
  <c r="X237" i="12"/>
  <c r="AD153" i="12"/>
  <c r="DB164" i="6"/>
  <c r="AD168" i="12"/>
  <c r="DW161" i="6"/>
  <c r="AD123" i="12"/>
  <c r="AA242" i="12"/>
  <c r="AD183" i="12"/>
  <c r="DI167" i="6"/>
  <c r="DM167" i="6"/>
  <c r="O165" i="12"/>
  <c r="O180" i="12"/>
  <c r="O120" i="12"/>
  <c r="DN164" i="6"/>
  <c r="DL167" i="6"/>
  <c r="DZ167" i="6"/>
  <c r="DU161" i="6"/>
  <c r="DV164" i="6"/>
  <c r="AA237" i="12"/>
  <c r="DQ161" i="6"/>
  <c r="AG237" i="12"/>
  <c r="E156" i="6"/>
  <c r="DX167" i="6"/>
  <c r="DT167" i="6"/>
  <c r="Z135" i="12"/>
  <c r="E159" i="6"/>
  <c r="AO159" i="6"/>
  <c r="AL159" i="6"/>
  <c r="EB161" i="6"/>
  <c r="J135" i="12"/>
  <c r="L138" i="12"/>
  <c r="L165" i="12"/>
  <c r="AG168" i="12"/>
  <c r="AG138" i="12"/>
  <c r="L135" i="12"/>
  <c r="AG123" i="12"/>
  <c r="L150" i="12"/>
  <c r="AG183" i="12"/>
  <c r="L180" i="12"/>
  <c r="R123" i="12"/>
  <c r="R183" i="12"/>
  <c r="M237" i="12"/>
  <c r="AC237" i="12"/>
  <c r="DU164" i="6"/>
  <c r="AB237" i="12"/>
  <c r="E160" i="6"/>
  <c r="AP160" i="6" a="1"/>
  <c r="AP160" i="6"/>
  <c r="F237" i="12"/>
  <c r="M242" i="12"/>
  <c r="M114" i="12" a="1"/>
  <c r="M114" i="12"/>
  <c r="DT161" i="6"/>
  <c r="DK167" i="6"/>
  <c r="DQ164" i="6"/>
  <c r="DF167" i="6"/>
  <c r="DC167" i="6"/>
  <c r="DI161" i="6"/>
  <c r="DG167" i="6"/>
  <c r="EB167" i="6"/>
  <c r="DW164" i="6"/>
  <c r="AH150" i="12"/>
  <c r="DC161" i="6"/>
  <c r="DA161" i="6"/>
  <c r="EC167" i="6"/>
  <c r="DQ167" i="6"/>
  <c r="DP164" i="6"/>
  <c r="EA164" i="6"/>
  <c r="EC161" i="6"/>
  <c r="DE161" i="6"/>
  <c r="DK164" i="6"/>
  <c r="DH164" i="6"/>
  <c r="DY161" i="6"/>
  <c r="DV161" i="6"/>
  <c r="DJ161" i="6"/>
  <c r="E165" i="6"/>
  <c r="AQ165" i="6"/>
  <c r="DS167" i="6"/>
  <c r="DH167" i="6"/>
  <c r="DH161" i="6"/>
  <c r="DD164" i="6"/>
  <c r="DM164" i="6"/>
  <c r="DP161" i="6"/>
  <c r="DN161" i="6"/>
  <c r="DS161" i="6"/>
  <c r="EB164" i="6"/>
  <c r="DS164" i="6"/>
  <c r="DZ161" i="6"/>
  <c r="DE167" i="6"/>
  <c r="DJ164" i="6"/>
  <c r="DL164" i="6"/>
  <c r="DR164" i="6"/>
  <c r="M150" i="12"/>
  <c r="M165" i="12"/>
  <c r="DV167" i="6"/>
  <c r="DZ164" i="6"/>
  <c r="DN167" i="6"/>
  <c r="DW167" i="6"/>
  <c r="DI164" i="6"/>
  <c r="DX161" i="6"/>
  <c r="DD161" i="6"/>
  <c r="DO164" i="6"/>
  <c r="DL161" i="6"/>
  <c r="DU167" i="6"/>
  <c r="AD237" i="12"/>
  <c r="DO161" i="6"/>
  <c r="DY164" i="6"/>
  <c r="DC164" i="6"/>
  <c r="DD167" i="6"/>
  <c r="DO167" i="6"/>
  <c r="DJ167" i="6"/>
  <c r="DX164" i="6"/>
  <c r="DG164" i="6"/>
  <c r="DT164" i="6"/>
  <c r="DG161" i="6"/>
  <c r="DK161" i="6"/>
  <c r="K234" i="12"/>
  <c r="H127" i="16"/>
  <c r="H41" i="16"/>
  <c r="DN155" i="6"/>
  <c r="AH153" i="12"/>
  <c r="DY167" i="6"/>
  <c r="EA167" i="6"/>
  <c r="DA164" i="6"/>
  <c r="EA161" i="6"/>
  <c r="U237" i="12"/>
  <c r="I237" i="12"/>
  <c r="K237" i="12"/>
  <c r="J237" i="12"/>
  <c r="AC120" i="12"/>
  <c r="M228" i="12"/>
  <c r="J113" i="16"/>
  <c r="J27" i="16"/>
  <c r="AC165" i="12"/>
  <c r="U135" i="12"/>
  <c r="V165" i="12"/>
  <c r="U165" i="12"/>
  <c r="U150" i="12"/>
  <c r="V120" i="12"/>
  <c r="V150" i="12"/>
  <c r="T165" i="12"/>
  <c r="T180" i="12"/>
  <c r="T120" i="12"/>
  <c r="T135" i="12"/>
  <c r="Y242" i="12"/>
  <c r="Y114" i="12" a="1"/>
  <c r="Y114" i="12"/>
  <c r="Q168" i="12"/>
  <c r="Q138" i="12"/>
  <c r="AC242" i="12"/>
  <c r="AC114" i="12" a="1"/>
  <c r="AC114" i="12"/>
  <c r="AH123" i="12"/>
  <c r="AF120" i="12"/>
  <c r="AE234" i="12"/>
  <c r="AB127" i="16"/>
  <c r="AB41" i="16"/>
  <c r="X138" i="12"/>
  <c r="X183" i="12"/>
  <c r="DS158" i="6"/>
  <c r="U183" i="12"/>
  <c r="AD150" i="12"/>
  <c r="O150" i="12"/>
  <c r="H168" i="12"/>
  <c r="W135" i="12"/>
  <c r="W150" i="12"/>
  <c r="H237" i="12"/>
  <c r="L237" i="12"/>
  <c r="W180" i="12"/>
  <c r="AH168" i="12"/>
  <c r="W120" i="12"/>
  <c r="AH138" i="12"/>
  <c r="V233" i="12"/>
  <c r="AF135" i="12"/>
  <c r="AF180" i="12"/>
  <c r="AF165" i="12"/>
  <c r="P237" i="12"/>
  <c r="S237" i="12"/>
  <c r="S233" i="12"/>
  <c r="AF237" i="12"/>
  <c r="AH165" i="12"/>
  <c r="P183" i="12"/>
  <c r="I168" i="12"/>
  <c r="J150" i="12"/>
  <c r="P153" i="12"/>
  <c r="I153" i="12"/>
  <c r="AB242" i="12"/>
  <c r="Y136" i="16" a="1"/>
  <c r="Y136" i="16"/>
  <c r="Y50" i="16"/>
  <c r="AB138" i="12"/>
  <c r="K120" i="12"/>
  <c r="J242" i="12"/>
  <c r="J114" i="12" a="1"/>
  <c r="J114" i="12"/>
  <c r="K165" i="12"/>
  <c r="K180" i="12"/>
  <c r="AH135" i="12"/>
  <c r="P138" i="12"/>
  <c r="K150" i="12"/>
  <c r="V228" i="12"/>
  <c r="S113" i="16"/>
  <c r="S27" i="16"/>
  <c r="AH180" i="12"/>
  <c r="W242" i="12"/>
  <c r="T136" i="16" a="1"/>
  <c r="T136" i="16"/>
  <c r="T50" i="16"/>
  <c r="T242" i="12"/>
  <c r="T114" i="12" a="1"/>
  <c r="T114" i="12"/>
  <c r="N242" i="12"/>
  <c r="K136" i="16" a="1"/>
  <c r="K136" i="16"/>
  <c r="K50" i="16"/>
  <c r="AG228" i="12"/>
  <c r="AD113" i="16"/>
  <c r="AD27" i="16"/>
  <c r="R237" i="12"/>
  <c r="S228" i="12"/>
  <c r="P113" i="16"/>
  <c r="P27" i="16"/>
  <c r="X228" i="12"/>
  <c r="U113" i="16"/>
  <c r="U27" i="16"/>
  <c r="V237" i="12"/>
  <c r="AH237" i="12"/>
  <c r="Z237" i="12"/>
  <c r="Y237" i="12"/>
  <c r="W237" i="12"/>
  <c r="L183" i="12"/>
  <c r="N234" i="12"/>
  <c r="K127" i="16"/>
  <c r="K41" i="16"/>
  <c r="AE165" i="12"/>
  <c r="H123" i="12"/>
  <c r="H138" i="12"/>
  <c r="I236" i="12"/>
  <c r="AE135" i="12"/>
  <c r="U228" i="12"/>
  <c r="R113" i="16"/>
  <c r="R27" i="16"/>
  <c r="Q237" i="12"/>
  <c r="Q242" i="12"/>
  <c r="Q114" i="12" a="1"/>
  <c r="Q114" i="12"/>
  <c r="AH242" i="12"/>
  <c r="AH114" i="12" a="1"/>
  <c r="AH114" i="12"/>
  <c r="AE120" i="12"/>
  <c r="AA228" i="12"/>
  <c r="X113" i="16"/>
  <c r="X27" i="16"/>
  <c r="J233" i="12"/>
  <c r="X242" i="12"/>
  <c r="U136" i="16" a="1"/>
  <c r="U136" i="16"/>
  <c r="U50" i="16"/>
  <c r="AE150" i="12"/>
  <c r="AG242" i="12"/>
  <c r="AG114" i="12" a="1"/>
  <c r="AG114" i="12"/>
  <c r="AG197" i="12"/>
  <c r="H153" i="12"/>
  <c r="L153" i="12"/>
  <c r="U233" i="12"/>
  <c r="F233" i="12"/>
  <c r="L168" i="12"/>
  <c r="S242" i="12"/>
  <c r="S114" i="12" a="1"/>
  <c r="S114" i="12"/>
  <c r="F228" i="12"/>
  <c r="C113" i="16"/>
  <c r="C27" i="16"/>
  <c r="W232" i="12"/>
  <c r="P233" i="12"/>
  <c r="AE224" i="12"/>
  <c r="AE111" i="12" a="1"/>
  <c r="AE111" i="12"/>
  <c r="V224" i="12"/>
  <c r="S108" i="16" a="1"/>
  <c r="S108" i="16"/>
  <c r="S22" i="16"/>
  <c r="AF153" i="12"/>
  <c r="H242" i="12"/>
  <c r="H114" i="12" a="1"/>
  <c r="H114" i="12"/>
  <c r="F165" i="12"/>
  <c r="Z242" i="12"/>
  <c r="Z114" i="12" a="1"/>
  <c r="Z114" i="12"/>
  <c r="F150" i="12"/>
  <c r="AG233" i="12"/>
  <c r="F120" i="12"/>
  <c r="I242" i="12"/>
  <c r="I114" i="12" a="1"/>
  <c r="I114" i="12"/>
  <c r="R242" i="12"/>
  <c r="O136" i="16" a="1"/>
  <c r="O136" i="16"/>
  <c r="O50" i="16"/>
  <c r="AF138" i="12"/>
  <c r="AF183" i="12"/>
  <c r="H233" i="12"/>
  <c r="I228" i="12"/>
  <c r="F113" i="16"/>
  <c r="F27" i="16"/>
  <c r="P234" i="12"/>
  <c r="M127" i="16"/>
  <c r="M41" i="16"/>
  <c r="V183" i="12"/>
  <c r="AD126" i="16" a="1"/>
  <c r="AD126" i="16"/>
  <c r="AD40" i="16"/>
  <c r="K224" i="12"/>
  <c r="K111" i="12" a="1"/>
  <c r="K111" i="12"/>
  <c r="AB123" i="12"/>
  <c r="AB183" i="12"/>
  <c r="AF123" i="12"/>
  <c r="N237" i="12"/>
  <c r="G237" i="12"/>
  <c r="X235" i="12"/>
  <c r="U128" i="16"/>
  <c r="U42" i="16"/>
  <c r="O133" i="16" a="1"/>
  <c r="O133" i="16"/>
  <c r="O47" i="16"/>
  <c r="O237" i="12"/>
  <c r="U133" i="16" a="1"/>
  <c r="U133" i="16"/>
  <c r="U47" i="16"/>
  <c r="U224" i="12"/>
  <c r="U111" i="12" a="1"/>
  <c r="U111" i="12"/>
  <c r="G224" i="12"/>
  <c r="D108" i="16" a="1"/>
  <c r="D108" i="16"/>
  <c r="D22" i="16"/>
  <c r="M224" i="12"/>
  <c r="J108" i="16" a="1"/>
  <c r="J108" i="16"/>
  <c r="J22" i="16"/>
  <c r="AB224" i="12"/>
  <c r="Y108" i="16" a="1"/>
  <c r="Y108" i="16"/>
  <c r="AE237" i="12"/>
  <c r="T237" i="12"/>
  <c r="K235" i="12"/>
  <c r="H128" i="16"/>
  <c r="H42" i="16"/>
  <c r="H236" i="12"/>
  <c r="E129" i="16" a="1"/>
  <c r="E129" i="16"/>
  <c r="E43" i="16"/>
  <c r="AA235" i="12"/>
  <c r="X128" i="16"/>
  <c r="X42" i="16"/>
  <c r="Y153" i="12"/>
  <c r="AB180" i="12"/>
  <c r="AC228" i="12"/>
  <c r="Z113" i="16"/>
  <c r="Z27" i="16"/>
  <c r="AC135" i="12"/>
  <c r="AC180" i="12"/>
  <c r="AC233" i="12"/>
  <c r="N228" i="12"/>
  <c r="K113" i="16"/>
  <c r="K27" i="16"/>
  <c r="I233" i="12"/>
  <c r="AD242" i="12"/>
  <c r="AA136" i="16" a="1"/>
  <c r="AA136" i="16"/>
  <c r="AA50" i="16"/>
  <c r="J228" i="12"/>
  <c r="G113" i="16"/>
  <c r="G27" i="16"/>
  <c r="K242" i="12"/>
  <c r="K114" i="12" a="1"/>
  <c r="K114" i="12"/>
  <c r="X150" i="12"/>
  <c r="K233" i="12"/>
  <c r="F224" i="12"/>
  <c r="C108" i="16" a="1"/>
  <c r="C108" i="16"/>
  <c r="AE242" i="12"/>
  <c r="AB136" i="16" a="1"/>
  <c r="AB136" i="16"/>
  <c r="AB50" i="16"/>
  <c r="L228" i="12"/>
  <c r="I113" i="16"/>
  <c r="I27" i="16"/>
  <c r="P232" i="12"/>
  <c r="V242" i="12"/>
  <c r="V114" i="12" a="1"/>
  <c r="V114" i="12"/>
  <c r="AC123" i="12"/>
  <c r="N135" i="12"/>
  <c r="N120" i="12"/>
  <c r="N180" i="12"/>
  <c r="M233" i="12"/>
  <c r="J235" i="12"/>
  <c r="G128" i="16"/>
  <c r="G42" i="16"/>
  <c r="P228" i="12"/>
  <c r="M113" i="16"/>
  <c r="M27" i="16"/>
  <c r="AG224" i="12"/>
  <c r="AG111" i="12" a="1"/>
  <c r="AG111" i="12"/>
  <c r="N150" i="12"/>
  <c r="R135" i="12"/>
  <c r="AB168" i="12"/>
  <c r="R150" i="12"/>
  <c r="R180" i="12"/>
  <c r="I183" i="12"/>
  <c r="Q236" i="12"/>
  <c r="AH235" i="12"/>
  <c r="AE128" i="16"/>
  <c r="AE42" i="16"/>
  <c r="H165" i="12"/>
  <c r="H120" i="12"/>
  <c r="P242" i="12"/>
  <c r="P114" i="12" a="1"/>
  <c r="P114" i="12"/>
  <c r="Z138" i="12"/>
  <c r="Z183" i="12"/>
  <c r="Z153" i="12"/>
  <c r="H180" i="12"/>
  <c r="Z123" i="12"/>
  <c r="R228" i="12"/>
  <c r="O113" i="16"/>
  <c r="O27" i="16"/>
  <c r="H150" i="12"/>
  <c r="G138" i="12"/>
  <c r="O226" i="12"/>
  <c r="L105" i="16" a="1"/>
  <c r="L105" i="16"/>
  <c r="L19" i="16"/>
  <c r="U153" i="12"/>
  <c r="W233" i="12"/>
  <c r="U168" i="12"/>
  <c r="U123" i="12"/>
  <c r="Y126" i="16" a="1"/>
  <c r="Y126" i="16"/>
  <c r="Y40" i="16"/>
  <c r="J224" i="12"/>
  <c r="J111" i="12" a="1"/>
  <c r="J111" i="12"/>
  <c r="AH250" i="12"/>
  <c r="AE119" i="16" a="1"/>
  <c r="AE119" i="16"/>
  <c r="AE33" i="16"/>
  <c r="G248" i="12"/>
  <c r="G115" i="12" a="1"/>
  <c r="G115" i="12"/>
  <c r="K183" i="12"/>
  <c r="I138" i="12"/>
  <c r="H228" i="12"/>
  <c r="E113" i="16"/>
  <c r="E27" i="16"/>
  <c r="R120" i="12"/>
  <c r="T183" i="12"/>
  <c r="T138" i="12"/>
  <c r="V180" i="12"/>
  <c r="T123" i="12"/>
  <c r="Y233" i="12"/>
  <c r="O228" i="12"/>
  <c r="L113" i="16"/>
  <c r="L27" i="16"/>
  <c r="AD224" i="12"/>
  <c r="AA108" i="16" a="1"/>
  <c r="AA108" i="16"/>
  <c r="AF228" i="12"/>
  <c r="AC113" i="16"/>
  <c r="AC27" i="16"/>
  <c r="AC224" i="12"/>
  <c r="AC111" i="12" a="1"/>
  <c r="AC111" i="12"/>
  <c r="AB236" i="12"/>
  <c r="N235" i="12"/>
  <c r="K128" i="16"/>
  <c r="K42" i="16"/>
  <c r="R233" i="12"/>
  <c r="L233" i="12"/>
  <c r="AC235" i="12"/>
  <c r="Z128" i="16"/>
  <c r="Z42" i="16"/>
  <c r="AB228" i="12"/>
  <c r="Y113" i="16"/>
  <c r="Y27" i="16"/>
  <c r="C133" i="16" a="1"/>
  <c r="C133" i="16"/>
  <c r="C47" i="16"/>
  <c r="Q232" i="12"/>
  <c r="G233" i="12"/>
  <c r="Z224" i="12"/>
  <c r="Z111" i="12" a="1"/>
  <c r="Z111" i="12"/>
  <c r="G153" i="12"/>
  <c r="G183" i="12"/>
  <c r="G168" i="12"/>
  <c r="V234" i="12"/>
  <c r="S127" i="16"/>
  <c r="S41" i="16"/>
  <c r="X224" i="12"/>
  <c r="U108" i="16" a="1"/>
  <c r="U108" i="16"/>
  <c r="U22" i="16"/>
  <c r="O235" i="12"/>
  <c r="L128" i="16"/>
  <c r="L42" i="16"/>
  <c r="W228" i="12"/>
  <c r="T113" i="16"/>
  <c r="T27" i="16"/>
  <c r="W224" i="12"/>
  <c r="T108" i="16" a="1"/>
  <c r="T108" i="16"/>
  <c r="T22" i="16"/>
  <c r="Z228" i="12"/>
  <c r="W113" i="16"/>
  <c r="W27" i="16"/>
  <c r="R235" i="12"/>
  <c r="O128" i="16"/>
  <c r="O42" i="16"/>
  <c r="R236" i="12"/>
  <c r="AD233" i="12"/>
  <c r="P224" i="12"/>
  <c r="P111" i="12" a="1"/>
  <c r="P111" i="12"/>
  <c r="AH224" i="12"/>
  <c r="AH111" i="12" a="1"/>
  <c r="AH111" i="12"/>
  <c r="AH194" i="12"/>
  <c r="S224" i="12"/>
  <c r="P108" i="16" a="1"/>
  <c r="P108" i="16"/>
  <c r="P22" i="16"/>
  <c r="Q233" i="12"/>
  <c r="R224" i="12"/>
  <c r="R111" i="12" a="1"/>
  <c r="R111" i="12"/>
  <c r="X233" i="12"/>
  <c r="H248" i="12"/>
  <c r="E122" i="16" a="1"/>
  <c r="E122" i="16"/>
  <c r="E36" i="16"/>
  <c r="G228" i="12"/>
  <c r="D113" i="16"/>
  <c r="D27" i="16"/>
  <c r="AC183" i="12"/>
  <c r="AB120" i="12"/>
  <c r="I224" i="12"/>
  <c r="F108" i="16" a="1"/>
  <c r="F108" i="16"/>
  <c r="F22" i="16"/>
  <c r="J183" i="12"/>
  <c r="AD236" i="12"/>
  <c r="AC232" i="12"/>
  <c r="Z232" i="12"/>
  <c r="AD133" i="16" a="1"/>
  <c r="AD133" i="16"/>
  <c r="AD47" i="16"/>
  <c r="AA126" i="16" a="1"/>
  <c r="AA126" i="16"/>
  <c r="AA40" i="16"/>
  <c r="R168" i="12"/>
  <c r="J153" i="12"/>
  <c r="X165" i="12"/>
  <c r="AE235" i="12"/>
  <c r="AB128" i="16"/>
  <c r="AB42" i="16"/>
  <c r="AC153" i="12"/>
  <c r="G235" i="12"/>
  <c r="D128" i="16"/>
  <c r="D42" i="16"/>
  <c r="AA224" i="12"/>
  <c r="X108" i="16" a="1"/>
  <c r="X108" i="16"/>
  <c r="X22" i="16"/>
  <c r="W236" i="12"/>
  <c r="AD180" i="12"/>
  <c r="AF230" i="12"/>
  <c r="AF112" i="12" a="1"/>
  <c r="AF112" i="12"/>
  <c r="AF210" i="12"/>
  <c r="L236" i="12"/>
  <c r="S236" i="12"/>
  <c r="X232" i="12"/>
  <c r="U242" i="12"/>
  <c r="R136" i="16" a="1"/>
  <c r="R136" i="16"/>
  <c r="R50" i="16"/>
  <c r="H133" i="16" a="1"/>
  <c r="H133" i="16"/>
  <c r="H47" i="16"/>
  <c r="R153" i="12"/>
  <c r="J168" i="12"/>
  <c r="P236" i="12"/>
  <c r="O153" i="12"/>
  <c r="Y228" i="12"/>
  <c r="V113" i="16"/>
  <c r="V27" i="16"/>
  <c r="AC138" i="12"/>
  <c r="AD228" i="12"/>
  <c r="AA113" i="16"/>
  <c r="AA27" i="16"/>
  <c r="H224" i="12"/>
  <c r="E108" i="16" a="1"/>
  <c r="E108" i="16"/>
  <c r="E22" i="16"/>
  <c r="N168" i="12"/>
  <c r="AF236" i="12"/>
  <c r="J123" i="12"/>
  <c r="AB150" i="12"/>
  <c r="F226" i="12"/>
  <c r="O138" i="12"/>
  <c r="Q228" i="12"/>
  <c r="N113" i="16"/>
  <c r="N27" i="16"/>
  <c r="N224" i="12"/>
  <c r="N111" i="12" a="1"/>
  <c r="N111" i="12"/>
  <c r="N138" i="12"/>
  <c r="AE236" i="12"/>
  <c r="O236" i="12"/>
  <c r="Y232" i="12"/>
  <c r="Z180" i="12"/>
  <c r="L242" i="12"/>
  <c r="I136" i="16" a="1"/>
  <c r="I136" i="16"/>
  <c r="I50" i="16"/>
  <c r="AF242" i="12"/>
  <c r="AC136" i="16" a="1"/>
  <c r="AC136" i="16"/>
  <c r="AC50" i="16"/>
  <c r="N233" i="12"/>
  <c r="O168" i="12"/>
  <c r="O123" i="12"/>
  <c r="V123" i="12"/>
  <c r="N183" i="12"/>
  <c r="N153" i="12"/>
  <c r="F236" i="12"/>
  <c r="AC236" i="12"/>
  <c r="Z120" i="12"/>
  <c r="AC248" i="12"/>
  <c r="AC115" i="12" a="1"/>
  <c r="AC115" i="12"/>
  <c r="X180" i="12"/>
  <c r="N126" i="16" a="1"/>
  <c r="N126" i="16"/>
  <c r="N40" i="16"/>
  <c r="AB135" i="12"/>
  <c r="X135" i="12"/>
  <c r="V168" i="12"/>
  <c r="AD135" i="12"/>
  <c r="AD235" i="12"/>
  <c r="AA128" i="16"/>
  <c r="AA42" i="16"/>
  <c r="AG250" i="12"/>
  <c r="AD119" i="16" a="1"/>
  <c r="AD119" i="16"/>
  <c r="AD33" i="16"/>
  <c r="S230" i="12"/>
  <c r="S112" i="12" a="1"/>
  <c r="S112" i="12"/>
  <c r="N232" i="12"/>
  <c r="K236" i="12"/>
  <c r="AF232" i="12"/>
  <c r="AC234" i="12"/>
  <c r="Z127" i="16"/>
  <c r="Z41" i="16"/>
  <c r="Z150" i="12"/>
  <c r="F133" i="16" a="1"/>
  <c r="F133" i="16"/>
  <c r="F47" i="16"/>
  <c r="Y235" i="12"/>
  <c r="V128" i="16"/>
  <c r="V42" i="16"/>
  <c r="T233" i="12"/>
  <c r="V153" i="12"/>
  <c r="AD165" i="12"/>
  <c r="AC133" i="16" a="1"/>
  <c r="AC133" i="16"/>
  <c r="AC47" i="16"/>
  <c r="K228" i="12"/>
  <c r="H113" i="16"/>
  <c r="H27" i="16"/>
  <c r="L133" i="16" a="1"/>
  <c r="L133" i="16"/>
  <c r="L47" i="16"/>
  <c r="N226" i="12"/>
  <c r="K105" i="16" a="1"/>
  <c r="K105" i="16"/>
  <c r="K19" i="16"/>
  <c r="O233" i="12"/>
  <c r="W153" i="12"/>
  <c r="AA233" i="12"/>
  <c r="R234" i="12"/>
  <c r="O127" i="16"/>
  <c r="O41" i="16"/>
  <c r="O232" i="12"/>
  <c r="G236" i="12"/>
  <c r="V232" i="12"/>
  <c r="M232" i="12"/>
  <c r="P126" i="16" a="1"/>
  <c r="P126" i="16"/>
  <c r="P40" i="16"/>
  <c r="Q126" i="16" a="1"/>
  <c r="Q126" i="16"/>
  <c r="Q40" i="16"/>
  <c r="W133" i="16" a="1"/>
  <c r="W133" i="16"/>
  <c r="W47" i="16"/>
  <c r="P235" i="12"/>
  <c r="M128" i="16"/>
  <c r="M42" i="16"/>
  <c r="H232" i="12"/>
  <c r="T228" i="12"/>
  <c r="Q113" i="16"/>
  <c r="Q27" i="16"/>
  <c r="T224" i="12"/>
  <c r="T111" i="12" a="1"/>
  <c r="T111" i="12"/>
  <c r="V236" i="12"/>
  <c r="AC250" i="12"/>
  <c r="Z119" i="16" a="1"/>
  <c r="Z119" i="16"/>
  <c r="Z33" i="16"/>
  <c r="U126" i="16" a="1"/>
  <c r="U126" i="16"/>
  <c r="U40" i="16"/>
  <c r="I180" i="12"/>
  <c r="F248" i="12"/>
  <c r="F115" i="12" a="1"/>
  <c r="F115" i="12"/>
  <c r="T153" i="12"/>
  <c r="AA165" i="12"/>
  <c r="AG232" i="12"/>
  <c r="X126" i="16" a="1"/>
  <c r="X126" i="16"/>
  <c r="X40" i="16"/>
  <c r="I135" i="12"/>
  <c r="I235" i="12"/>
  <c r="F128" i="16"/>
  <c r="F100" i="16"/>
  <c r="F14" i="16"/>
  <c r="N133" i="16" a="1"/>
  <c r="N133" i="16"/>
  <c r="N47" i="16"/>
  <c r="O224" i="12"/>
  <c r="O111" i="12" a="1"/>
  <c r="O111" i="12"/>
  <c r="W123" i="12"/>
  <c r="W235" i="12"/>
  <c r="T128" i="16"/>
  <c r="T42" i="16"/>
  <c r="W138" i="12"/>
  <c r="W168" i="12"/>
  <c r="W250" i="12"/>
  <c r="T119" i="16" a="1"/>
  <c r="T119" i="16"/>
  <c r="T33" i="16"/>
  <c r="L248" i="12"/>
  <c r="I122" i="16" a="1"/>
  <c r="I122" i="16"/>
  <c r="I36" i="16"/>
  <c r="AE126" i="16" a="1"/>
  <c r="AE126" i="16"/>
  <c r="AE40" i="16"/>
  <c r="AE250" i="12"/>
  <c r="AB119" i="16" a="1"/>
  <c r="AB119" i="16"/>
  <c r="AB33" i="16"/>
  <c r="H234" i="12"/>
  <c r="E127" i="16"/>
  <c r="AF235" i="12"/>
  <c r="AC128" i="16"/>
  <c r="AC42" i="16"/>
  <c r="D126" i="16" a="1"/>
  <c r="D126" i="16"/>
  <c r="D40" i="16"/>
  <c r="AF233" i="12"/>
  <c r="K138" i="12"/>
  <c r="Q123" i="12"/>
  <c r="J234" i="12"/>
  <c r="G127" i="16"/>
  <c r="G41" i="16"/>
  <c r="M133" i="16" a="1"/>
  <c r="M133" i="16"/>
  <c r="M47" i="16"/>
  <c r="AB250" i="12"/>
  <c r="Y119" i="16" a="1"/>
  <c r="Y119" i="16"/>
  <c r="Y33" i="16"/>
  <c r="S123" i="12"/>
  <c r="Q153" i="12"/>
  <c r="K153" i="12"/>
  <c r="S168" i="12"/>
  <c r="K168" i="12"/>
  <c r="S153" i="12"/>
  <c r="AD226" i="12"/>
  <c r="AA105" i="16" a="1"/>
  <c r="AA105" i="16"/>
  <c r="AA19" i="16"/>
  <c r="AE233" i="12"/>
  <c r="Z235" i="12"/>
  <c r="W128" i="16"/>
  <c r="W42" i="16"/>
  <c r="AB233" i="12"/>
  <c r="M235" i="12"/>
  <c r="J128" i="16"/>
  <c r="J42" i="16"/>
  <c r="W234" i="12"/>
  <c r="T127" i="16"/>
  <c r="T41" i="16"/>
  <c r="L235" i="12"/>
  <c r="I128" i="16"/>
  <c r="I42" i="16"/>
  <c r="AF224" i="12"/>
  <c r="AC108" i="16" a="1"/>
  <c r="AC108" i="16"/>
  <c r="AC22" i="16"/>
  <c r="T234" i="12"/>
  <c r="Q127" i="16"/>
  <c r="Q41" i="16"/>
  <c r="Y183" i="12"/>
  <c r="F153" i="12"/>
  <c r="AG236" i="12"/>
  <c r="X133" i="16" a="1"/>
  <c r="X133" i="16"/>
  <c r="X47" i="16"/>
  <c r="F138" i="12"/>
  <c r="U236" i="12"/>
  <c r="U232" i="12"/>
  <c r="AB232" i="12"/>
  <c r="Q150" i="12"/>
  <c r="K126" i="16" a="1"/>
  <c r="K126" i="16"/>
  <c r="K40" i="16"/>
  <c r="AH233" i="12"/>
  <c r="AA168" i="12"/>
  <c r="Q180" i="12"/>
  <c r="P133" i="16" a="1"/>
  <c r="P133" i="16"/>
  <c r="P47" i="16"/>
  <c r="C126" i="16" a="1"/>
  <c r="C126" i="16"/>
  <c r="C40" i="16"/>
  <c r="X250" i="12"/>
  <c r="U119" i="16" a="1"/>
  <c r="U119" i="16"/>
  <c r="AH228" i="12"/>
  <c r="AE113" i="16"/>
  <c r="AE27" i="16"/>
  <c r="F183" i="12"/>
  <c r="AA183" i="12"/>
  <c r="J133" i="16" a="1"/>
  <c r="J133" i="16"/>
  <c r="J47" i="16"/>
  <c r="Q165" i="12"/>
  <c r="I133" i="16" a="1"/>
  <c r="I133" i="16"/>
  <c r="I47" i="16"/>
  <c r="T232" i="12"/>
  <c r="AG235" i="12"/>
  <c r="AD128" i="16"/>
  <c r="AD42" i="16"/>
  <c r="F168" i="12"/>
  <c r="AA138" i="12"/>
  <c r="Q135" i="12"/>
  <c r="L224" i="12"/>
  <c r="L111" i="12" a="1"/>
  <c r="L111" i="12"/>
  <c r="AA123" i="12"/>
  <c r="E126" i="16" a="1"/>
  <c r="E126" i="16"/>
  <c r="E40" i="16"/>
  <c r="S126" i="16" a="1"/>
  <c r="S126" i="16"/>
  <c r="S40" i="16"/>
  <c r="Y250" i="12"/>
  <c r="V119" i="16" a="1"/>
  <c r="V119" i="16"/>
  <c r="V33" i="16"/>
  <c r="G234" i="12"/>
  <c r="D127" i="16"/>
  <c r="D41" i="16"/>
  <c r="AH234" i="12"/>
  <c r="AE127" i="16"/>
  <c r="AE41" i="16"/>
  <c r="E133" i="16" a="1"/>
  <c r="E133" i="16"/>
  <c r="E47" i="16"/>
  <c r="I250" i="12"/>
  <c r="F119" i="16" a="1"/>
  <c r="F119" i="16"/>
  <c r="F33" i="16"/>
  <c r="AA120" i="12"/>
  <c r="S138" i="12"/>
  <c r="AA135" i="12"/>
  <c r="O250" i="12"/>
  <c r="L119" i="16" a="1"/>
  <c r="L119" i="16"/>
  <c r="L33" i="16"/>
  <c r="AA150" i="12"/>
  <c r="O234" i="12"/>
  <c r="L127" i="16"/>
  <c r="L41" i="16"/>
  <c r="Y168" i="12"/>
  <c r="Y138" i="12"/>
  <c r="M236" i="12"/>
  <c r="K248" i="12"/>
  <c r="K115" i="12" a="1"/>
  <c r="K115" i="12"/>
  <c r="F126" i="16" a="1"/>
  <c r="F126" i="16"/>
  <c r="F40" i="16"/>
  <c r="AH232" i="12"/>
  <c r="U235" i="12"/>
  <c r="R128" i="16"/>
  <c r="R42" i="16"/>
  <c r="G232" i="12"/>
  <c r="Y224" i="12"/>
  <c r="Y111" i="12" a="1"/>
  <c r="Y111" i="12"/>
  <c r="AB235" i="12"/>
  <c r="Y128" i="16"/>
  <c r="Y42" i="16"/>
  <c r="Q224" i="12"/>
  <c r="Q111" i="12" a="1"/>
  <c r="Q111" i="12"/>
  <c r="AF234" i="12"/>
  <c r="AC127" i="16"/>
  <c r="AC41" i="16"/>
  <c r="P250" i="12"/>
  <c r="M119" i="16" a="1"/>
  <c r="M119" i="16"/>
  <c r="M33" i="16"/>
  <c r="AE228" i="12"/>
  <c r="AB113" i="16"/>
  <c r="AB27" i="16"/>
  <c r="AC226" i="12"/>
  <c r="Z105" i="16" a="1"/>
  <c r="Z105" i="16"/>
  <c r="Z19" i="16"/>
  <c r="J126" i="16" a="1"/>
  <c r="J126" i="16"/>
  <c r="J40" i="16"/>
  <c r="Q235" i="12"/>
  <c r="N128" i="16"/>
  <c r="N42" i="16"/>
  <c r="R126" i="16" a="1"/>
  <c r="R126" i="16"/>
  <c r="R40" i="16"/>
  <c r="Y180" i="12"/>
  <c r="T250" i="12"/>
  <c r="Q119" i="16" a="1"/>
  <c r="Q119" i="16"/>
  <c r="Q33" i="16"/>
  <c r="V248" i="12"/>
  <c r="S122" i="16" a="1"/>
  <c r="S122" i="16"/>
  <c r="S36" i="16"/>
  <c r="Y135" i="12"/>
  <c r="P180" i="12"/>
  <c r="T235" i="12"/>
  <c r="Q128" i="16"/>
  <c r="Q42" i="16"/>
  <c r="Y165" i="12"/>
  <c r="AE168" i="12"/>
  <c r="Z233" i="12"/>
  <c r="S250" i="12"/>
  <c r="P119" i="16" a="1"/>
  <c r="P119" i="16"/>
  <c r="P33" i="16"/>
  <c r="AE138" i="12"/>
  <c r="G135" i="12"/>
  <c r="L232" i="12"/>
  <c r="G250" i="12"/>
  <c r="D119" i="16" a="1"/>
  <c r="D119" i="16"/>
  <c r="D33" i="16"/>
  <c r="AG226" i="12"/>
  <c r="AD105" i="16" a="1"/>
  <c r="AD105" i="16"/>
  <c r="AD19" i="16"/>
  <c r="Z248" i="12"/>
  <c r="W122" i="16" a="1"/>
  <c r="W122" i="16"/>
  <c r="W36" i="16"/>
  <c r="AE183" i="12"/>
  <c r="G150" i="12"/>
  <c r="P248" i="12"/>
  <c r="M122" i="16" a="1"/>
  <c r="M122" i="16"/>
  <c r="M36" i="16"/>
  <c r="H226" i="12"/>
  <c r="E105" i="16" a="1"/>
  <c r="E105" i="16"/>
  <c r="E19" i="16"/>
  <c r="AE153" i="12"/>
  <c r="G180" i="12"/>
  <c r="AE232" i="12"/>
  <c r="K232" i="12"/>
  <c r="G133" i="16" a="1"/>
  <c r="G133" i="16"/>
  <c r="G47" i="16"/>
  <c r="Y150" i="12"/>
  <c r="G120" i="12"/>
  <c r="AB248" i="12"/>
  <c r="Y122" i="16" a="1"/>
  <c r="Y122" i="16"/>
  <c r="Y36" i="16"/>
  <c r="R250" i="12"/>
  <c r="O119" i="16" a="1"/>
  <c r="O119" i="16"/>
  <c r="O33" i="16"/>
  <c r="AP154" i="6" a="1"/>
  <c r="AP154" i="6"/>
  <c r="X234" i="12"/>
  <c r="U127" i="16"/>
  <c r="U41" i="16"/>
  <c r="V133" i="16" a="1"/>
  <c r="V133" i="16"/>
  <c r="V47" i="16"/>
  <c r="S248" i="12"/>
  <c r="S115" i="12" a="1"/>
  <c r="S115" i="12"/>
  <c r="Z126" i="16" a="1"/>
  <c r="Z126" i="16"/>
  <c r="Z40" i="16"/>
  <c r="AB234" i="12"/>
  <c r="Y127" i="16"/>
  <c r="Y41" i="16"/>
  <c r="AF250" i="12"/>
  <c r="AC119" i="16" a="1"/>
  <c r="AC119" i="16"/>
  <c r="AC33" i="16"/>
  <c r="M168" i="12"/>
  <c r="S235" i="12"/>
  <c r="P128" i="16"/>
  <c r="P42" i="16"/>
  <c r="AA232" i="12"/>
  <c r="Q250" i="12"/>
  <c r="N119" i="16" a="1"/>
  <c r="N119" i="16"/>
  <c r="N33" i="16"/>
  <c r="J250" i="12"/>
  <c r="G119" i="16" a="1"/>
  <c r="G119" i="16"/>
  <c r="G33" i="16"/>
  <c r="R226" i="12"/>
  <c r="O105" i="16" a="1"/>
  <c r="O105" i="16"/>
  <c r="O19" i="16"/>
  <c r="AD250" i="12"/>
  <c r="AA119" i="16" a="1"/>
  <c r="AA119" i="16"/>
  <c r="AA33" i="16"/>
  <c r="M138" i="12"/>
  <c r="W126" i="16" a="1"/>
  <c r="W126" i="16"/>
  <c r="W40" i="16"/>
  <c r="AF248" i="12"/>
  <c r="AF115" i="12" a="1"/>
  <c r="AF115" i="12"/>
  <c r="M153" i="12"/>
  <c r="Z236" i="12"/>
  <c r="R232" i="12"/>
  <c r="AB133" i="16" a="1"/>
  <c r="AB133" i="16"/>
  <c r="AB47" i="16"/>
  <c r="AB126" i="16" a="1"/>
  <c r="AB126" i="16"/>
  <c r="AB40" i="16"/>
  <c r="N248" i="12"/>
  <c r="K122" i="16" a="1"/>
  <c r="K122" i="16"/>
  <c r="K36" i="16"/>
  <c r="M123" i="12"/>
  <c r="K250" i="12"/>
  <c r="H119" i="16" a="1"/>
  <c r="H119" i="16"/>
  <c r="H33" i="16"/>
  <c r="AA248" i="12"/>
  <c r="AA115" i="12" a="1"/>
  <c r="AA115" i="12"/>
  <c r="R133" i="16" a="1"/>
  <c r="R133" i="16"/>
  <c r="R47" i="16"/>
  <c r="S226" i="12"/>
  <c r="P105" i="16" a="1"/>
  <c r="P105" i="16"/>
  <c r="P19" i="16"/>
  <c r="P135" i="12"/>
  <c r="P165" i="12"/>
  <c r="P150" i="12"/>
  <c r="X136" i="16" a="1"/>
  <c r="X136" i="16"/>
  <c r="X50" i="16"/>
  <c r="AA114" i="12" a="1"/>
  <c r="AA114" i="12"/>
  <c r="AA217" i="12"/>
  <c r="I150" i="12"/>
  <c r="AP162" i="6" a="1"/>
  <c r="AP162" i="6"/>
  <c r="J248" i="12"/>
  <c r="J115" i="12" a="1"/>
  <c r="J115" i="12"/>
  <c r="V235" i="12"/>
  <c r="S128" i="16"/>
  <c r="S42" i="16"/>
  <c r="T126" i="16" a="1"/>
  <c r="T126" i="16"/>
  <c r="T40" i="16"/>
  <c r="S133" i="16" a="1"/>
  <c r="S133" i="16"/>
  <c r="S47" i="16"/>
  <c r="F234" i="12"/>
  <c r="C127" i="16"/>
  <c r="C41" i="16"/>
  <c r="AH226" i="12"/>
  <c r="AE105" i="16" a="1"/>
  <c r="AE105" i="16"/>
  <c r="F250" i="12"/>
  <c r="C119" i="16" a="1"/>
  <c r="C119" i="16"/>
  <c r="X226" i="12"/>
  <c r="U105" i="16" a="1"/>
  <c r="U105" i="16"/>
  <c r="U19" i="16"/>
  <c r="AF226" i="12"/>
  <c r="AC105" i="16" a="1"/>
  <c r="AC105" i="16"/>
  <c r="AC19" i="16"/>
  <c r="I126" i="16" a="1"/>
  <c r="I126" i="16"/>
  <c r="I40" i="16"/>
  <c r="O126" i="16" a="1"/>
  <c r="O126" i="16"/>
  <c r="O40" i="16"/>
  <c r="K133" i="16" a="1"/>
  <c r="K133" i="16"/>
  <c r="K47" i="16"/>
  <c r="I165" i="12"/>
  <c r="J232" i="12"/>
  <c r="AG248" i="12"/>
  <c r="AG115" i="12" a="1"/>
  <c r="AG115" i="12"/>
  <c r="Y236" i="12"/>
  <c r="Q248" i="12"/>
  <c r="N122" i="16" a="1"/>
  <c r="N122" i="16"/>
  <c r="N36" i="16"/>
  <c r="D133" i="16" a="1"/>
  <c r="D133" i="16"/>
  <c r="D47" i="16"/>
  <c r="I226" i="12"/>
  <c r="F105" i="16" a="1"/>
  <c r="F105" i="16"/>
  <c r="F19" i="16"/>
  <c r="V226" i="12"/>
  <c r="S105" i="16" a="1"/>
  <c r="S105" i="16"/>
  <c r="S19" i="16"/>
  <c r="M226" i="12"/>
  <c r="J105" i="16" a="1"/>
  <c r="J105" i="16"/>
  <c r="J19" i="16"/>
  <c r="M234" i="12"/>
  <c r="J127" i="16"/>
  <c r="J41" i="16"/>
  <c r="I248" i="12"/>
  <c r="I115" i="12" a="1"/>
  <c r="I115" i="12"/>
  <c r="AG234" i="12"/>
  <c r="AD127" i="16"/>
  <c r="AD41" i="16"/>
  <c r="T230" i="12"/>
  <c r="T112" i="12" a="1"/>
  <c r="T112" i="12"/>
  <c r="Z133" i="16" a="1"/>
  <c r="Z133" i="16"/>
  <c r="Z47" i="16"/>
  <c r="U226" i="12"/>
  <c r="R105" i="16" a="1"/>
  <c r="R105" i="16"/>
  <c r="R19" i="16"/>
  <c r="AC126" i="16" a="1"/>
  <c r="AC126" i="16"/>
  <c r="AC40" i="16"/>
  <c r="AA226" i="12"/>
  <c r="X105" i="16" a="1"/>
  <c r="X105" i="16"/>
  <c r="X19" i="16"/>
  <c r="AA250" i="12"/>
  <c r="X119" i="16" a="1"/>
  <c r="X119" i="16"/>
  <c r="X33" i="16"/>
  <c r="F232" i="12"/>
  <c r="Y133" i="16" a="1"/>
  <c r="Y133" i="16"/>
  <c r="Y47" i="16"/>
  <c r="T133" i="16" a="1"/>
  <c r="T133" i="16"/>
  <c r="T47" i="16"/>
  <c r="AD248" i="12"/>
  <c r="AD115" i="12" a="1"/>
  <c r="AD115" i="12"/>
  <c r="Y234" i="12"/>
  <c r="V127" i="16"/>
  <c r="V41" i="16"/>
  <c r="AE226" i="12"/>
  <c r="AB105" i="16" a="1"/>
  <c r="AB105" i="16"/>
  <c r="AB19" i="16"/>
  <c r="T226" i="12"/>
  <c r="Q105" i="16" a="1"/>
  <c r="Q105" i="16"/>
  <c r="Q19" i="16"/>
  <c r="Y226" i="12"/>
  <c r="V105" i="16" a="1"/>
  <c r="V105" i="16"/>
  <c r="V19" i="16"/>
  <c r="F235" i="12"/>
  <c r="C128" i="16"/>
  <c r="C42" i="16"/>
  <c r="L230" i="12"/>
  <c r="I115" i="16" a="1"/>
  <c r="I115" i="16"/>
  <c r="AG150" i="12"/>
  <c r="G226" i="12"/>
  <c r="D105" i="16" a="1"/>
  <c r="D105" i="16"/>
  <c r="D19" i="16"/>
  <c r="T236" i="12"/>
  <c r="M248" i="12"/>
  <c r="M115" i="12" a="1"/>
  <c r="M115" i="12"/>
  <c r="AH248" i="12"/>
  <c r="AE122" i="16" a="1"/>
  <c r="AE122" i="16"/>
  <c r="AE36" i="16"/>
  <c r="O248" i="12"/>
  <c r="L122" i="16" a="1"/>
  <c r="L122" i="16"/>
  <c r="L36" i="16"/>
  <c r="H250" i="12"/>
  <c r="E119" i="16" a="1"/>
  <c r="E119" i="16"/>
  <c r="E33" i="16"/>
  <c r="U250" i="12"/>
  <c r="R119" i="16" a="1"/>
  <c r="R119" i="16"/>
  <c r="R33" i="16"/>
  <c r="AE248" i="12"/>
  <c r="AB122" i="16" a="1"/>
  <c r="AB122" i="16"/>
  <c r="AB36" i="16"/>
  <c r="T248" i="12"/>
  <c r="T115" i="12" a="1"/>
  <c r="T115" i="12"/>
  <c r="Z250" i="12"/>
  <c r="W119" i="16" a="1"/>
  <c r="W119" i="16"/>
  <c r="AA133" i="16" a="1"/>
  <c r="AA133" i="16"/>
  <c r="AA47" i="16"/>
  <c r="AG180" i="12"/>
  <c r="AD232" i="12"/>
  <c r="U248" i="12"/>
  <c r="R122" i="16" a="1"/>
  <c r="R122" i="16"/>
  <c r="R36" i="16"/>
  <c r="Y248" i="12"/>
  <c r="V122" i="16" a="1"/>
  <c r="V122" i="16"/>
  <c r="V36" i="16"/>
  <c r="AP156" i="6" a="1"/>
  <c r="AP156" i="6"/>
  <c r="N250" i="12"/>
  <c r="K119" i="16" a="1"/>
  <c r="K119" i="16"/>
  <c r="K33" i="16"/>
  <c r="AE133" i="16" a="1"/>
  <c r="AE133" i="16"/>
  <c r="AE47" i="16"/>
  <c r="L126" i="16" a="1"/>
  <c r="L126" i="16"/>
  <c r="L40" i="16"/>
  <c r="R248" i="12"/>
  <c r="R115" i="12" a="1"/>
  <c r="R115" i="12"/>
  <c r="V126" i="16" a="1"/>
  <c r="V126" i="16"/>
  <c r="V40" i="16"/>
  <c r="AG135" i="12"/>
  <c r="AG165" i="12"/>
  <c r="AG230" i="12"/>
  <c r="AG112" i="12" a="1"/>
  <c r="AG112" i="12"/>
  <c r="G126" i="16" a="1"/>
  <c r="G126" i="16"/>
  <c r="G40" i="16"/>
  <c r="Z226" i="12"/>
  <c r="W105" i="16" a="1"/>
  <c r="W105" i="16"/>
  <c r="W19" i="16"/>
  <c r="M250" i="12"/>
  <c r="J119" i="16" a="1"/>
  <c r="J119" i="16"/>
  <c r="J33" i="16"/>
  <c r="P226" i="12"/>
  <c r="M105" i="16" a="1"/>
  <c r="M105" i="16"/>
  <c r="M19" i="16"/>
  <c r="K226" i="12"/>
  <c r="H105" i="16" a="1"/>
  <c r="H105" i="16"/>
  <c r="H19" i="16"/>
  <c r="L226" i="12"/>
  <c r="I105" i="16" a="1"/>
  <c r="I105" i="16"/>
  <c r="I19" i="16"/>
  <c r="P230" i="12"/>
  <c r="P112" i="12" a="1"/>
  <c r="P112" i="12"/>
  <c r="X230" i="12"/>
  <c r="U115" i="16" a="1"/>
  <c r="U115" i="16"/>
  <c r="U29" i="16"/>
  <c r="H126" i="16" a="1"/>
  <c r="H126" i="16"/>
  <c r="H40" i="16"/>
  <c r="M126" i="16" a="1"/>
  <c r="M126" i="16"/>
  <c r="M40" i="16"/>
  <c r="I232" i="12"/>
  <c r="AB226" i="12"/>
  <c r="Y105" i="16" a="1"/>
  <c r="Y105" i="16"/>
  <c r="Y19" i="16"/>
  <c r="W248" i="12"/>
  <c r="W115" i="12" a="1"/>
  <c r="W115" i="12"/>
  <c r="H235" i="12"/>
  <c r="E128" i="16"/>
  <c r="E42" i="16"/>
  <c r="X236" i="12"/>
  <c r="S232" i="12"/>
  <c r="Q133" i="16" a="1"/>
  <c r="Q133" i="16"/>
  <c r="Q47" i="16"/>
  <c r="X248" i="12"/>
  <c r="U122" i="16" a="1"/>
  <c r="U122" i="16"/>
  <c r="U36" i="16"/>
  <c r="W226" i="12"/>
  <c r="T105" i="16" a="1"/>
  <c r="T105" i="16"/>
  <c r="T19" i="16"/>
  <c r="F230" i="12"/>
  <c r="F112" i="12" a="1"/>
  <c r="F112" i="12"/>
  <c r="S234" i="12"/>
  <c r="P127" i="16"/>
  <c r="P41" i="16"/>
  <c r="U234" i="12"/>
  <c r="R127" i="16"/>
  <c r="J226" i="12"/>
  <c r="G105" i="16" a="1"/>
  <c r="G105" i="16"/>
  <c r="G19" i="16"/>
  <c r="U230" i="12"/>
  <c r="U112" i="12" a="1"/>
  <c r="U112" i="12"/>
  <c r="AD230" i="12"/>
  <c r="AD112" i="12" a="1"/>
  <c r="AD112" i="12"/>
  <c r="L250" i="12"/>
  <c r="I119" i="16" a="1"/>
  <c r="I119" i="16"/>
  <c r="I33" i="16"/>
  <c r="J236" i="12"/>
  <c r="AH236" i="12"/>
  <c r="V250" i="12"/>
  <c r="S119" i="16" a="1"/>
  <c r="S119" i="16"/>
  <c r="S33" i="16"/>
  <c r="K35" i="16"/>
  <c r="N236" i="12"/>
  <c r="AP168" i="6" a="1"/>
  <c r="AP168" i="6"/>
  <c r="Q226" i="12"/>
  <c r="N105" i="16" a="1"/>
  <c r="N105" i="16"/>
  <c r="N19" i="16"/>
  <c r="AD234" i="12"/>
  <c r="AA127" i="16"/>
  <c r="AA41" i="16"/>
  <c r="AA234" i="12"/>
  <c r="X127" i="16"/>
  <c r="X41" i="16"/>
  <c r="Q234" i="12"/>
  <c r="N127" i="16"/>
  <c r="Y230" i="12"/>
  <c r="Y112" i="12" a="1"/>
  <c r="Y112" i="12"/>
  <c r="I234" i="12"/>
  <c r="F127" i="16"/>
  <c r="F41" i="16"/>
  <c r="AA236" i="12"/>
  <c r="Q35" i="16"/>
  <c r="Z230" i="12"/>
  <c r="Z112" i="12" a="1"/>
  <c r="Z112" i="12"/>
  <c r="AB230" i="12"/>
  <c r="Y115" i="16" a="1"/>
  <c r="Y115" i="16"/>
  <c r="Y29" i="16"/>
  <c r="AC230" i="12"/>
  <c r="Z115" i="16" a="1"/>
  <c r="Z115" i="16"/>
  <c r="Z29" i="16"/>
  <c r="J230" i="12"/>
  <c r="G115" i="16" a="1"/>
  <c r="G115" i="16"/>
  <c r="G29" i="16"/>
  <c r="Q230" i="12"/>
  <c r="Q112" i="12" a="1"/>
  <c r="Q112" i="12"/>
  <c r="C757" i="12"/>
  <c r="AQ156" i="6"/>
  <c r="AO156" i="6"/>
  <c r="AL156" i="6"/>
  <c r="AP157" i="6" a="1"/>
  <c r="AP157" i="6"/>
  <c r="K230" i="12"/>
  <c r="H115" i="16" a="1"/>
  <c r="H115" i="16"/>
  <c r="M230" i="12"/>
  <c r="J115" i="16" a="1"/>
  <c r="J115" i="16"/>
  <c r="J29" i="16"/>
  <c r="I230" i="12"/>
  <c r="I112" i="12" a="1"/>
  <c r="I112" i="12"/>
  <c r="R230" i="12"/>
  <c r="O115" i="16" a="1"/>
  <c r="O115" i="16"/>
  <c r="H230" i="12"/>
  <c r="E115" i="16" a="1"/>
  <c r="E115" i="16"/>
  <c r="AP165" i="6" a="1"/>
  <c r="AP165" i="6"/>
  <c r="V230" i="12"/>
  <c r="S115" i="16" a="1"/>
  <c r="S115" i="16"/>
  <c r="S29" i="16"/>
  <c r="AA230" i="12"/>
  <c r="AA112" i="12" a="1"/>
  <c r="AA112" i="12"/>
  <c r="C763" i="12"/>
  <c r="AQ162" i="6"/>
  <c r="AO162" i="6"/>
  <c r="AL162" i="6"/>
  <c r="D28" i="16"/>
  <c r="O28" i="16"/>
  <c r="AH230" i="12"/>
  <c r="C755" i="12"/>
  <c r="AQ154" i="6"/>
  <c r="AO154" i="6"/>
  <c r="AL154" i="6"/>
  <c r="O230" i="12"/>
  <c r="C766" i="12"/>
  <c r="AE230" i="12"/>
  <c r="G230" i="12"/>
  <c r="H28" i="16"/>
  <c r="U28" i="16"/>
  <c r="N230" i="12"/>
  <c r="W230" i="12"/>
  <c r="C769" i="12"/>
  <c r="AQ168" i="6"/>
  <c r="AO168" i="6"/>
  <c r="AL168" i="6"/>
  <c r="M28" i="16"/>
  <c r="N35" i="16"/>
  <c r="E35" i="16"/>
  <c r="AQ157" i="6"/>
  <c r="AO157" i="6"/>
  <c r="AL157" i="6"/>
  <c r="C758" i="12"/>
  <c r="J35" i="16"/>
  <c r="G35" i="16"/>
  <c r="AB35" i="16"/>
  <c r="AE35" i="16"/>
  <c r="X35" i="16"/>
  <c r="T35" i="16"/>
  <c r="L35" i="16"/>
  <c r="C35" i="16"/>
  <c r="V35" i="16"/>
  <c r="AD35" i="16"/>
  <c r="R35" i="16"/>
  <c r="Z35" i="16"/>
  <c r="W35" i="16"/>
  <c r="DH155" i="6"/>
  <c r="DM158" i="6"/>
  <c r="DE158" i="6"/>
  <c r="DY158" i="6"/>
  <c r="DJ155" i="6"/>
  <c r="S111" i="12" a="1"/>
  <c r="S111" i="12"/>
  <c r="D100" i="16"/>
  <c r="D14" i="16"/>
  <c r="DP158" i="6"/>
  <c r="EC155" i="6"/>
  <c r="DA155" i="6"/>
  <c r="AD111" i="12" a="1"/>
  <c r="AD111" i="12"/>
  <c r="AO163" i="6"/>
  <c r="AL163" i="6"/>
  <c r="AQ163" i="6"/>
  <c r="AP163" i="6" a="1"/>
  <c r="AP163" i="6"/>
  <c r="L136" i="16" a="1"/>
  <c r="L136" i="16"/>
  <c r="L50" i="16"/>
  <c r="AA100" i="16"/>
  <c r="AA14" i="16"/>
  <c r="AQ166" i="6"/>
  <c r="AO166" i="6"/>
  <c r="AL166" i="6"/>
  <c r="C767" i="12"/>
  <c r="Z767" i="12"/>
  <c r="G100" i="16"/>
  <c r="G14" i="16"/>
  <c r="M113" i="12" a="1"/>
  <c r="M113" i="12"/>
  <c r="N114" i="12" a="1"/>
  <c r="N114" i="12"/>
  <c r="Z100" i="16"/>
  <c r="Z14" i="16"/>
  <c r="V136" i="16" a="1"/>
  <c r="V136" i="16"/>
  <c r="V50" i="16"/>
  <c r="V51" i="16"/>
  <c r="DG155" i="6"/>
  <c r="W114" i="12" a="1"/>
  <c r="W114" i="12"/>
  <c r="W212" i="12"/>
  <c r="H100" i="16"/>
  <c r="H14" i="16"/>
  <c r="C136" i="16" a="1"/>
  <c r="C136" i="16"/>
  <c r="C50" i="16"/>
  <c r="C51" i="16"/>
  <c r="R114" i="12" a="1"/>
  <c r="R114" i="12"/>
  <c r="O113" i="12" a="1"/>
  <c r="O113" i="12"/>
  <c r="X114" i="12" a="1"/>
  <c r="X114" i="12"/>
  <c r="X207" i="12"/>
  <c r="L114" i="12" a="1"/>
  <c r="L114" i="12"/>
  <c r="R113" i="12" a="1"/>
  <c r="R113" i="12"/>
  <c r="P129" i="16" a="1"/>
  <c r="P129" i="16"/>
  <c r="P43" i="16"/>
  <c r="P44" i="16"/>
  <c r="AC113" i="12" a="1"/>
  <c r="AC113" i="12"/>
  <c r="AC206" i="12"/>
  <c r="AD108" i="16" a="1"/>
  <c r="AD108" i="16"/>
  <c r="AD22" i="16"/>
  <c r="AD23" i="16"/>
  <c r="C105" i="16" a="1"/>
  <c r="C105" i="16"/>
  <c r="C19" i="16"/>
  <c r="C22" i="16"/>
  <c r="G114" i="12" a="1"/>
  <c r="G114" i="12"/>
  <c r="C761" i="12"/>
  <c r="R761" i="12"/>
  <c r="X129" i="16" a="1"/>
  <c r="X129" i="16"/>
  <c r="X43" i="16"/>
  <c r="X44" i="16"/>
  <c r="V111" i="12" a="1"/>
  <c r="V111" i="12"/>
  <c r="V194" i="12"/>
  <c r="R112" i="16" a="1"/>
  <c r="R112" i="16"/>
  <c r="R26" i="16"/>
  <c r="DB158" i="6"/>
  <c r="O51" i="16"/>
  <c r="I100" i="16"/>
  <c r="I14" i="16"/>
  <c r="DR155" i="6"/>
  <c r="AO160" i="6"/>
  <c r="AL160" i="6"/>
  <c r="AC115" i="16" a="1"/>
  <c r="AC115" i="16"/>
  <c r="AC29" i="16"/>
  <c r="W111" i="12" a="1"/>
  <c r="W111" i="12"/>
  <c r="W214" i="12"/>
  <c r="AQ160" i="6"/>
  <c r="DA158" i="6"/>
  <c r="DN158" i="6"/>
  <c r="S129" i="16" a="1"/>
  <c r="S129" i="16"/>
  <c r="S43" i="16"/>
  <c r="S44" i="16"/>
  <c r="S112" i="16" a="1"/>
  <c r="S112" i="16"/>
  <c r="S26" i="16"/>
  <c r="S30" i="16"/>
  <c r="DE155" i="6"/>
  <c r="AD100" i="16"/>
  <c r="AD14" i="16"/>
  <c r="T100" i="16"/>
  <c r="T14" i="16"/>
  <c r="H113" i="12" a="1"/>
  <c r="H113" i="12"/>
  <c r="AE114" i="12" a="1"/>
  <c r="AE114" i="12"/>
  <c r="AE207" i="12"/>
  <c r="DZ158" i="6"/>
  <c r="I112" i="16" a="1"/>
  <c r="I112" i="16"/>
  <c r="I26" i="16"/>
  <c r="J112" i="16" a="1"/>
  <c r="J112" i="16"/>
  <c r="J26" i="16"/>
  <c r="J30" i="16"/>
  <c r="O100" i="16"/>
  <c r="O14" i="16"/>
  <c r="L129" i="16" a="1"/>
  <c r="L129" i="16"/>
  <c r="L43" i="16"/>
  <c r="L44" i="16"/>
  <c r="E136" i="16" a="1"/>
  <c r="E136" i="16"/>
  <c r="E50" i="16"/>
  <c r="E51" i="16"/>
  <c r="U51" i="16"/>
  <c r="Q136" i="16" a="1"/>
  <c r="Q136" i="16"/>
  <c r="Q50" i="16"/>
  <c r="Q51" i="16"/>
  <c r="G112" i="16" a="1"/>
  <c r="G112" i="16"/>
  <c r="G26" i="16"/>
  <c r="G30" i="16"/>
  <c r="DF158" i="6"/>
  <c r="AB100" i="16"/>
  <c r="AB14" i="16"/>
  <c r="G136" i="16" a="1"/>
  <c r="G136" i="16"/>
  <c r="G50" i="16"/>
  <c r="G51" i="16"/>
  <c r="DG158" i="6"/>
  <c r="W99" i="16"/>
  <c r="W13" i="16"/>
  <c r="AG113" i="12" a="1"/>
  <c r="AG113" i="12"/>
  <c r="AG206" i="12"/>
  <c r="DK155" i="6"/>
  <c r="EA158" i="6"/>
  <c r="DP155" i="6"/>
  <c r="EB158" i="6"/>
  <c r="AP159" i="6" a="1"/>
  <c r="AP159" i="6"/>
  <c r="I113" i="12" a="1"/>
  <c r="I113" i="12"/>
  <c r="EA155" i="6"/>
  <c r="EC158" i="6"/>
  <c r="AA129" i="16" a="1"/>
  <c r="AA129" i="16"/>
  <c r="AA43" i="16"/>
  <c r="AA44" i="16"/>
  <c r="G129" i="16" a="1"/>
  <c r="G129" i="16"/>
  <c r="G43" i="16"/>
  <c r="G44" i="16"/>
  <c r="C760" i="12"/>
  <c r="Y760" i="12"/>
  <c r="DD155" i="6"/>
  <c r="DH158" i="6"/>
  <c r="F42" i="16"/>
  <c r="AQ159" i="6"/>
  <c r="AE100" i="16"/>
  <c r="AE14" i="16"/>
  <c r="AO165" i="6"/>
  <c r="AL165" i="6"/>
  <c r="DS155" i="6"/>
  <c r="DT155" i="6"/>
  <c r="DX155" i="6"/>
  <c r="M111" i="12" a="1"/>
  <c r="M111" i="12"/>
  <c r="DD158" i="6"/>
  <c r="DY155" i="6"/>
  <c r="N129" i="16" a="1"/>
  <c r="N129" i="16"/>
  <c r="N43" i="16"/>
  <c r="DK158" i="6"/>
  <c r="DL155" i="6"/>
  <c r="DW158" i="6"/>
  <c r="DI158" i="6"/>
  <c r="DV158" i="6"/>
  <c r="E167" i="6"/>
  <c r="C768" i="12"/>
  <c r="DT158" i="6"/>
  <c r="EB155" i="6"/>
  <c r="DO155" i="6"/>
  <c r="Y129" i="16" a="1"/>
  <c r="Y129" i="16"/>
  <c r="Y43" i="16"/>
  <c r="Y44" i="16"/>
  <c r="J136" i="16" a="1"/>
  <c r="J136" i="16"/>
  <c r="J50" i="16"/>
  <c r="J51" i="16"/>
  <c r="Y100" i="16"/>
  <c r="Y14" i="16"/>
  <c r="G108" i="16" a="1"/>
  <c r="G108" i="16"/>
  <c r="G22" i="16"/>
  <c r="G23" i="16"/>
  <c r="F129" i="16" a="1"/>
  <c r="F129" i="16"/>
  <c r="F43" i="16"/>
  <c r="F44" i="16"/>
  <c r="C129" i="16" a="1"/>
  <c r="C129" i="16"/>
  <c r="C43" i="16"/>
  <c r="C44" i="16"/>
  <c r="D122" i="16" a="1"/>
  <c r="D122" i="16"/>
  <c r="D36" i="16"/>
  <c r="D37" i="16"/>
  <c r="Y113" i="12" a="1"/>
  <c r="Y113" i="12"/>
  <c r="Y211" i="12"/>
  <c r="AC51" i="16"/>
  <c r="H129" i="16" a="1"/>
  <c r="H129" i="16"/>
  <c r="H43" i="16"/>
  <c r="H44" i="16"/>
  <c r="V112" i="16" a="1"/>
  <c r="V112" i="16"/>
  <c r="V26" i="16"/>
  <c r="L113" i="12" a="1"/>
  <c r="L113" i="12"/>
  <c r="H108" i="16" a="1"/>
  <c r="H108" i="16"/>
  <c r="H22" i="16"/>
  <c r="H23" i="16"/>
  <c r="C112" i="16" a="1"/>
  <c r="C112" i="16"/>
  <c r="C26" i="16"/>
  <c r="U113" i="12" a="1"/>
  <c r="U113" i="12"/>
  <c r="AD113" i="12" a="1"/>
  <c r="AD113" i="12"/>
  <c r="AD201" i="12"/>
  <c r="P136" i="16" a="1"/>
  <c r="P136" i="16"/>
  <c r="P50" i="16"/>
  <c r="P51" i="16"/>
  <c r="Z113" i="12" a="1"/>
  <c r="Z113" i="12"/>
  <c r="Z201" i="12"/>
  <c r="AE129" i="16" a="1"/>
  <c r="AE129" i="16"/>
  <c r="AE43" i="16"/>
  <c r="AE44" i="16"/>
  <c r="E161" i="6"/>
  <c r="F113" i="12" a="1"/>
  <c r="F113" i="12"/>
  <c r="DM155" i="6"/>
  <c r="DJ158" i="6"/>
  <c r="DC155" i="6"/>
  <c r="E164" i="6"/>
  <c r="DB155" i="6"/>
  <c r="X51" i="16"/>
  <c r="DW155" i="6"/>
  <c r="DX158" i="6"/>
  <c r="P113" i="12" a="1"/>
  <c r="P113" i="12"/>
  <c r="DU158" i="6"/>
  <c r="R99" i="16"/>
  <c r="R13" i="16"/>
  <c r="DU155" i="6"/>
  <c r="DQ155" i="6"/>
  <c r="AC100" i="16"/>
  <c r="AC14" i="16"/>
  <c r="DV155" i="6"/>
  <c r="H115" i="12" a="1"/>
  <c r="H115" i="12"/>
  <c r="DR158" i="6"/>
  <c r="E112" i="16" a="1"/>
  <c r="E112" i="16"/>
  <c r="E26" i="16"/>
  <c r="DO158" i="6"/>
  <c r="U99" i="16"/>
  <c r="U13" i="16"/>
  <c r="G111" i="12" a="1"/>
  <c r="G111" i="12"/>
  <c r="DL158" i="6"/>
  <c r="L100" i="16"/>
  <c r="L14" i="16"/>
  <c r="DQ158" i="6"/>
  <c r="DI155" i="6"/>
  <c r="DZ155" i="6"/>
  <c r="DC158" i="6"/>
  <c r="DF155" i="6"/>
  <c r="M108" i="16" a="1"/>
  <c r="M108" i="16"/>
  <c r="M22" i="16"/>
  <c r="M23" i="16"/>
  <c r="AD112" i="16" a="1"/>
  <c r="AD112" i="16"/>
  <c r="AD98" i="16"/>
  <c r="AD12" i="16"/>
  <c r="G113" i="12" a="1"/>
  <c r="G113" i="12"/>
  <c r="AB114" i="12" a="1"/>
  <c r="AB114" i="12"/>
  <c r="AB197" i="12"/>
  <c r="K99" i="16"/>
  <c r="K13" i="16"/>
  <c r="E99" i="16"/>
  <c r="E13" i="16"/>
  <c r="O129" i="16" a="1"/>
  <c r="O129" i="16"/>
  <c r="O43" i="16"/>
  <c r="O44" i="16"/>
  <c r="Q113" i="12" a="1"/>
  <c r="Q113" i="12"/>
  <c r="K51" i="16"/>
  <c r="S136" i="16" a="1"/>
  <c r="S136" i="16"/>
  <c r="S50" i="16"/>
  <c r="S51" i="16"/>
  <c r="U100" i="16"/>
  <c r="U14" i="16"/>
  <c r="P115" i="16" a="1"/>
  <c r="P115" i="16"/>
  <c r="P29" i="16"/>
  <c r="M112" i="16" a="1"/>
  <c r="M112" i="16"/>
  <c r="M26" i="16"/>
  <c r="T112" i="16" a="1"/>
  <c r="T112" i="16"/>
  <c r="T26" i="16"/>
  <c r="S113" i="12" a="1"/>
  <c r="S113" i="12"/>
  <c r="L115" i="12" a="1"/>
  <c r="L115" i="12"/>
  <c r="H112" i="16" a="1"/>
  <c r="H112" i="16"/>
  <c r="H26" i="16"/>
  <c r="S23" i="16"/>
  <c r="V113" i="12" a="1"/>
  <c r="V113" i="12"/>
  <c r="V211" i="12"/>
  <c r="AC217" i="12"/>
  <c r="AC207" i="12"/>
  <c r="AC212" i="12"/>
  <c r="AC197" i="12"/>
  <c r="AC202" i="12"/>
  <c r="AB111" i="12" a="1"/>
  <c r="AB111" i="12"/>
  <c r="AB199" i="12"/>
  <c r="M99" i="16"/>
  <c r="M13" i="16"/>
  <c r="Z136" i="16" a="1"/>
  <c r="Z136" i="16"/>
  <c r="Z50" i="16"/>
  <c r="Z51" i="16"/>
  <c r="H136" i="16" a="1"/>
  <c r="H136" i="16"/>
  <c r="H50" i="16"/>
  <c r="H51" i="16"/>
  <c r="N136" i="16" a="1"/>
  <c r="N136" i="16"/>
  <c r="N50" i="16"/>
  <c r="N51" i="16"/>
  <c r="C100" i="16"/>
  <c r="C14" i="16"/>
  <c r="J129" i="16" a="1"/>
  <c r="J129" i="16"/>
  <c r="J43" i="16"/>
  <c r="J44" i="16"/>
  <c r="AF114" i="12" a="1"/>
  <c r="AF114" i="12"/>
  <c r="AF202" i="12"/>
  <c r="W136" i="16" a="1"/>
  <c r="W136" i="16"/>
  <c r="W50" i="16"/>
  <c r="W51" i="16"/>
  <c r="AD114" i="12" a="1"/>
  <c r="AD114" i="12"/>
  <c r="AD217" i="12"/>
  <c r="F136" i="16" a="1"/>
  <c r="F136" i="16"/>
  <c r="F50" i="16"/>
  <c r="F51" i="16"/>
  <c r="U114" i="12" a="1"/>
  <c r="U114" i="12"/>
  <c r="D129" i="16" a="1"/>
  <c r="D129" i="16"/>
  <c r="D43" i="16"/>
  <c r="D44" i="16"/>
  <c r="AF111" i="12" a="1"/>
  <c r="AF111" i="12"/>
  <c r="AF209" i="12"/>
  <c r="T113" i="12" a="1"/>
  <c r="T113" i="12"/>
  <c r="N113" i="12" a="1"/>
  <c r="N113" i="12"/>
  <c r="AB99" i="16"/>
  <c r="AB13" i="16"/>
  <c r="AB113" i="12" a="1"/>
  <c r="AB113" i="12"/>
  <c r="AB206" i="12"/>
  <c r="M129" i="16" a="1"/>
  <c r="M129" i="16"/>
  <c r="M43" i="16"/>
  <c r="M44" i="16"/>
  <c r="W100" i="16"/>
  <c r="W14" i="16"/>
  <c r="N99" i="16"/>
  <c r="N13" i="16"/>
  <c r="P112" i="16" a="1"/>
  <c r="P112" i="16"/>
  <c r="P26" i="16"/>
  <c r="W113" i="12" a="1"/>
  <c r="W113" i="12"/>
  <c r="W206" i="12"/>
  <c r="AD136" i="16" a="1"/>
  <c r="AD136" i="16"/>
  <c r="AD50" i="16"/>
  <c r="AD51" i="16"/>
  <c r="AH209" i="12"/>
  <c r="M136" i="16" a="1"/>
  <c r="M136" i="16"/>
  <c r="M50" i="16"/>
  <c r="M51" i="16"/>
  <c r="S100" i="16"/>
  <c r="S14" i="16"/>
  <c r="Z99" i="16"/>
  <c r="Z13" i="16"/>
  <c r="AC99" i="16"/>
  <c r="AC13" i="16"/>
  <c r="H99" i="16"/>
  <c r="H13" i="16"/>
  <c r="N100" i="16"/>
  <c r="N14" i="16"/>
  <c r="V207" i="12"/>
  <c r="V202" i="12"/>
  <c r="V197" i="12"/>
  <c r="V212" i="12"/>
  <c r="V217" i="12"/>
  <c r="AE199" i="12"/>
  <c r="AE194" i="12"/>
  <c r="AE204" i="12"/>
  <c r="AE209" i="12"/>
  <c r="AE214" i="12"/>
  <c r="AE136" i="16" a="1"/>
  <c r="AE136" i="16"/>
  <c r="AE50" i="16"/>
  <c r="AE51" i="16"/>
  <c r="S99" i="16"/>
  <c r="S13" i="16"/>
  <c r="H111" i="12" a="1"/>
  <c r="H111" i="12"/>
  <c r="R100" i="16"/>
  <c r="R14" i="16"/>
  <c r="AB108" i="16" a="1"/>
  <c r="AB108" i="16"/>
  <c r="AB22" i="16"/>
  <c r="AB23" i="16"/>
  <c r="O99" i="16"/>
  <c r="O13" i="16"/>
  <c r="AA112" i="16" a="1"/>
  <c r="AA112" i="16"/>
  <c r="AA26" i="16"/>
  <c r="Z129" i="16" a="1"/>
  <c r="Z129" i="16"/>
  <c r="Z43" i="16"/>
  <c r="Z44" i="16"/>
  <c r="AE113" i="12" a="1"/>
  <c r="AE113" i="12"/>
  <c r="AE196" i="12"/>
  <c r="AC129" i="16" a="1"/>
  <c r="AC129" i="16"/>
  <c r="AC43" i="16"/>
  <c r="AC44" i="16"/>
  <c r="AA212" i="12"/>
  <c r="AA197" i="12"/>
  <c r="AA111" i="12" a="1"/>
  <c r="AA111" i="12"/>
  <c r="AA209" i="12"/>
  <c r="Z194" i="12"/>
  <c r="Z204" i="12"/>
  <c r="Z199" i="12"/>
  <c r="Z214" i="12"/>
  <c r="Z209" i="12"/>
  <c r="X112" i="16" a="1"/>
  <c r="X112" i="16"/>
  <c r="X26" i="16"/>
  <c r="I129" i="16" a="1"/>
  <c r="I129" i="16"/>
  <c r="I43" i="16"/>
  <c r="I44" i="16"/>
  <c r="F112" i="16" a="1"/>
  <c r="F112" i="16"/>
  <c r="F26" i="16"/>
  <c r="W108" i="16" a="1"/>
  <c r="W108" i="16"/>
  <c r="W22" i="16"/>
  <c r="W23" i="16"/>
  <c r="X100" i="16"/>
  <c r="X14" i="16"/>
  <c r="R108" i="16" a="1"/>
  <c r="R108" i="16"/>
  <c r="R22" i="16"/>
  <c r="R23" i="16"/>
  <c r="K112" i="16" a="1"/>
  <c r="K112" i="16"/>
  <c r="K98" i="16"/>
  <c r="K12" i="16"/>
  <c r="I99" i="16"/>
  <c r="I13" i="16"/>
  <c r="I51" i="16"/>
  <c r="T23" i="16"/>
  <c r="O112" i="16" a="1"/>
  <c r="O112" i="16"/>
  <c r="O26" i="16"/>
  <c r="Y99" i="16"/>
  <c r="Y13" i="16"/>
  <c r="Z112" i="16" a="1"/>
  <c r="Z112" i="16"/>
  <c r="Z26" i="16"/>
  <c r="Z30" i="16"/>
  <c r="T129" i="16" a="1"/>
  <c r="T129" i="16"/>
  <c r="T43" i="16"/>
  <c r="T44" i="16"/>
  <c r="K108" i="16" a="1"/>
  <c r="K108" i="16"/>
  <c r="K22" i="16"/>
  <c r="K23" i="16"/>
  <c r="Q108" i="16" a="1"/>
  <c r="Q108" i="16"/>
  <c r="Q22" i="16"/>
  <c r="Q23" i="16"/>
  <c r="F111" i="12" a="1"/>
  <c r="F111" i="12"/>
  <c r="AH204" i="12"/>
  <c r="AH199" i="12"/>
  <c r="AH214" i="12"/>
  <c r="Q99" i="16"/>
  <c r="Q13" i="16"/>
  <c r="L51" i="16"/>
  <c r="E41" i="16"/>
  <c r="E44" i="16"/>
  <c r="Q115" i="16" a="1"/>
  <c r="Q115" i="16"/>
  <c r="Q29" i="16"/>
  <c r="AE112" i="16" a="1"/>
  <c r="AE112" i="16"/>
  <c r="AE26" i="16"/>
  <c r="U115" i="12" a="1"/>
  <c r="U115" i="12"/>
  <c r="AC196" i="12"/>
  <c r="AC201" i="12"/>
  <c r="AC211" i="12"/>
  <c r="N108" i="16" a="1"/>
  <c r="N108" i="16"/>
  <c r="N22" i="16"/>
  <c r="N23" i="16"/>
  <c r="AC199" i="12"/>
  <c r="AC209" i="12"/>
  <c r="AC194" i="12"/>
  <c r="AC204" i="12"/>
  <c r="AC214" i="12"/>
  <c r="Z108" i="16" a="1"/>
  <c r="Z108" i="16"/>
  <c r="Z22" i="16"/>
  <c r="Z23" i="16"/>
  <c r="W112" i="16" a="1"/>
  <c r="W112" i="16"/>
  <c r="W26" i="16"/>
  <c r="AD129" i="16" a="1"/>
  <c r="AD129" i="16"/>
  <c r="AD43" i="16"/>
  <c r="AD44" i="16"/>
  <c r="AC112" i="16" a="1"/>
  <c r="AC112" i="16"/>
  <c r="AC26" i="16"/>
  <c r="D51" i="16"/>
  <c r="G122" i="16" a="1"/>
  <c r="G122" i="16"/>
  <c r="G36" i="16"/>
  <c r="G37" i="16"/>
  <c r="Q129" i="16" a="1"/>
  <c r="Q129" i="16"/>
  <c r="Q43" i="16"/>
  <c r="Q44" i="16"/>
  <c r="AA115" i="16" a="1"/>
  <c r="AA115" i="16"/>
  <c r="AA29" i="16"/>
  <c r="AE108" i="16" a="1"/>
  <c r="AE108" i="16"/>
  <c r="AE22" i="16"/>
  <c r="L112" i="16" a="1"/>
  <c r="L112" i="16"/>
  <c r="L26" i="16"/>
  <c r="AD99" i="16"/>
  <c r="AD13" i="16"/>
  <c r="K100" i="16"/>
  <c r="K14" i="16"/>
  <c r="D112" i="16" a="1"/>
  <c r="D112" i="16"/>
  <c r="D26" i="16"/>
  <c r="P122" i="16" a="1"/>
  <c r="P122" i="16"/>
  <c r="P36" i="16"/>
  <c r="P37" i="16"/>
  <c r="R129" i="16" a="1"/>
  <c r="R129" i="16"/>
  <c r="R43" i="16"/>
  <c r="U23" i="16"/>
  <c r="J100" i="16"/>
  <c r="J14" i="16"/>
  <c r="X111" i="12" a="1"/>
  <c r="X111" i="12"/>
  <c r="X199" i="12"/>
  <c r="AE99" i="16"/>
  <c r="AE13" i="16"/>
  <c r="M100" i="16"/>
  <c r="M14" i="16"/>
  <c r="L99" i="16"/>
  <c r="L13" i="16"/>
  <c r="P23" i="16"/>
  <c r="C115" i="16" a="1"/>
  <c r="C115" i="16"/>
  <c r="C29" i="16"/>
  <c r="AB115" i="12" a="1"/>
  <c r="AB115" i="12"/>
  <c r="AB208" i="12"/>
  <c r="Y51" i="16"/>
  <c r="AB51" i="16"/>
  <c r="R51" i="16"/>
  <c r="L108" i="16" a="1"/>
  <c r="L108" i="16"/>
  <c r="L22" i="16"/>
  <c r="L23" i="16"/>
  <c r="Z115" i="12" a="1"/>
  <c r="Z115" i="12"/>
  <c r="N112" i="16" a="1"/>
  <c r="N112" i="16"/>
  <c r="N26" i="16"/>
  <c r="Y37" i="16"/>
  <c r="AB112" i="16" a="1"/>
  <c r="AB112" i="16"/>
  <c r="AB26" i="16"/>
  <c r="AA218" i="12"/>
  <c r="AA198" i="12"/>
  <c r="AA208" i="12"/>
  <c r="AA213" i="12"/>
  <c r="AA203" i="12"/>
  <c r="J99" i="16"/>
  <c r="J13" i="16"/>
  <c r="I108" i="16" a="1"/>
  <c r="I108" i="16"/>
  <c r="I22" i="16"/>
  <c r="I23" i="16"/>
  <c r="C122" i="16" a="1"/>
  <c r="C122" i="16"/>
  <c r="C36" i="16"/>
  <c r="K113" i="12" a="1"/>
  <c r="K113" i="12"/>
  <c r="Y112" i="16" a="1"/>
  <c r="Y112" i="16"/>
  <c r="Y26" i="16"/>
  <c r="Y30" i="16"/>
  <c r="X122" i="16" a="1"/>
  <c r="X122" i="16"/>
  <c r="X36" i="16"/>
  <c r="X37" i="16"/>
  <c r="M37" i="16"/>
  <c r="Y199" i="12"/>
  <c r="Y214" i="12"/>
  <c r="D99" i="16"/>
  <c r="D13" i="16"/>
  <c r="Z122" i="16" a="1"/>
  <c r="Z122" i="16"/>
  <c r="Z36" i="16"/>
  <c r="Z37" i="16"/>
  <c r="V108" i="16" a="1"/>
  <c r="V108" i="16"/>
  <c r="V22" i="16"/>
  <c r="V23" i="16"/>
  <c r="V100" i="16"/>
  <c r="V14" i="16"/>
  <c r="I111" i="12" a="1"/>
  <c r="I111" i="12"/>
  <c r="H122" i="16" a="1"/>
  <c r="H122" i="16"/>
  <c r="H36" i="16"/>
  <c r="H37" i="16"/>
  <c r="AB129" i="16" a="1"/>
  <c r="AB129" i="16"/>
  <c r="AB43" i="16"/>
  <c r="AB44" i="16"/>
  <c r="Q100" i="16"/>
  <c r="Q14" i="16"/>
  <c r="O108" i="16" a="1"/>
  <c r="O108" i="16"/>
  <c r="O22" i="16"/>
  <c r="O23" i="16"/>
  <c r="G99" i="16"/>
  <c r="G13" i="16"/>
  <c r="X112" i="12" a="1"/>
  <c r="X112" i="12"/>
  <c r="X195" i="12"/>
  <c r="P115" i="12" a="1"/>
  <c r="P115" i="12"/>
  <c r="AF113" i="12" a="1"/>
  <c r="AF113" i="12"/>
  <c r="AF211" i="12"/>
  <c r="T99" i="16"/>
  <c r="T13" i="16"/>
  <c r="Q112" i="16" a="1"/>
  <c r="Q112" i="16"/>
  <c r="Q26" i="16"/>
  <c r="U112" i="16" a="1"/>
  <c r="U112" i="16"/>
  <c r="U26" i="16"/>
  <c r="U30" i="16"/>
  <c r="U33" i="16"/>
  <c r="U37" i="16"/>
  <c r="J122" i="16" a="1"/>
  <c r="J122" i="16"/>
  <c r="J36" i="16"/>
  <c r="J37" i="16"/>
  <c r="F23" i="16"/>
  <c r="AC122" i="16" a="1"/>
  <c r="AC122" i="16"/>
  <c r="AC36" i="16"/>
  <c r="AC37" i="16"/>
  <c r="AF198" i="12"/>
  <c r="AF203" i="12"/>
  <c r="AF218" i="12"/>
  <c r="AF205" i="12"/>
  <c r="AE115" i="12" a="1"/>
  <c r="AE115" i="12"/>
  <c r="AE208" i="12"/>
  <c r="AE19" i="16"/>
  <c r="Q115" i="12" a="1"/>
  <c r="Q115" i="12"/>
  <c r="Q122" i="16" a="1"/>
  <c r="Q122" i="16"/>
  <c r="Q36" i="16"/>
  <c r="Q37" i="16"/>
  <c r="X23" i="16"/>
  <c r="Y115" i="12" a="1"/>
  <c r="Y115" i="12"/>
  <c r="Y218" i="12"/>
  <c r="J112" i="12" a="1"/>
  <c r="J112" i="12"/>
  <c r="V115" i="12" a="1"/>
  <c r="V115" i="12"/>
  <c r="V203" i="12"/>
  <c r="E100" i="16"/>
  <c r="E14" i="16"/>
  <c r="W129" i="16" a="1"/>
  <c r="W129" i="16"/>
  <c r="W43" i="16"/>
  <c r="W44" i="16"/>
  <c r="R115" i="16" a="1"/>
  <c r="R115" i="16"/>
  <c r="R29" i="16"/>
  <c r="AG203" i="12"/>
  <c r="AG218" i="12"/>
  <c r="AG198" i="12"/>
  <c r="AG213" i="12"/>
  <c r="AG208" i="12"/>
  <c r="AD122" i="16" a="1"/>
  <c r="AD122" i="16"/>
  <c r="AD36" i="16"/>
  <c r="AD37" i="16"/>
  <c r="AG207" i="12"/>
  <c r="R41" i="16"/>
  <c r="E23" i="16"/>
  <c r="P100" i="16"/>
  <c r="P14" i="16"/>
  <c r="Y194" i="12"/>
  <c r="AG212" i="12"/>
  <c r="AG217" i="12"/>
  <c r="J23" i="16"/>
  <c r="M115" i="16" a="1"/>
  <c r="M115" i="16"/>
  <c r="M29" i="16"/>
  <c r="AG202" i="12"/>
  <c r="N115" i="12" a="1"/>
  <c r="N115" i="12"/>
  <c r="X99" i="16"/>
  <c r="X13" i="16"/>
  <c r="C99" i="16"/>
  <c r="C13" i="16"/>
  <c r="AA122" i="16" a="1"/>
  <c r="AA122" i="16"/>
  <c r="AA36" i="16"/>
  <c r="AA37" i="16"/>
  <c r="L112" i="12" a="1"/>
  <c r="L112" i="12"/>
  <c r="AC112" i="12" a="1"/>
  <c r="AC112" i="12"/>
  <c r="AC200" i="12"/>
  <c r="C33" i="16"/>
  <c r="T51" i="16"/>
  <c r="V115" i="16" a="1"/>
  <c r="V115" i="16"/>
  <c r="V29" i="16"/>
  <c r="N41" i="16"/>
  <c r="AH113" i="12" a="1"/>
  <c r="AH113" i="12"/>
  <c r="AH196" i="12"/>
  <c r="D23" i="16"/>
  <c r="AF200" i="12"/>
  <c r="AC23" i="16"/>
  <c r="F122" i="16" a="1"/>
  <c r="F122" i="16"/>
  <c r="F36" i="16"/>
  <c r="F37" i="16"/>
  <c r="V99" i="16"/>
  <c r="V13" i="16"/>
  <c r="AA202" i="12"/>
  <c r="AA207" i="12"/>
  <c r="V129" i="16" a="1"/>
  <c r="V129" i="16"/>
  <c r="V43" i="16"/>
  <c r="V44" i="16"/>
  <c r="O115" i="12" a="1"/>
  <c r="O115" i="12"/>
  <c r="Y209" i="12"/>
  <c r="L37" i="16"/>
  <c r="Y204" i="12"/>
  <c r="AF213" i="12"/>
  <c r="AF208" i="12"/>
  <c r="W33" i="16"/>
  <c r="W37" i="16"/>
  <c r="AD208" i="12"/>
  <c r="AD198" i="12"/>
  <c r="AD218" i="12"/>
  <c r="AD203" i="12"/>
  <c r="AD213" i="12"/>
  <c r="AB37" i="16"/>
  <c r="V37" i="16"/>
  <c r="X115" i="12" a="1"/>
  <c r="X115" i="12"/>
  <c r="X218" i="12"/>
  <c r="K129" i="16" a="1"/>
  <c r="K129" i="16"/>
  <c r="K43" i="16"/>
  <c r="K44" i="16"/>
  <c r="O122" i="16" a="1"/>
  <c r="O122" i="16"/>
  <c r="O36" i="16"/>
  <c r="O37" i="16"/>
  <c r="AH115" i="12" a="1"/>
  <c r="AH115" i="12"/>
  <c r="AH213" i="12"/>
  <c r="W115" i="16" a="1"/>
  <c r="W115" i="16"/>
  <c r="W29" i="16"/>
  <c r="AA51" i="16"/>
  <c r="W198" i="12"/>
  <c r="W218" i="12"/>
  <c r="M112" i="12" a="1"/>
  <c r="M112" i="12"/>
  <c r="V112" i="12" a="1"/>
  <c r="V112" i="12"/>
  <c r="V200" i="12"/>
  <c r="H112" i="12" a="1"/>
  <c r="H112" i="12"/>
  <c r="T122" i="16" a="1"/>
  <c r="T122" i="16"/>
  <c r="T36" i="16"/>
  <c r="T37" i="16"/>
  <c r="AD115" i="16" a="1"/>
  <c r="AD115" i="16"/>
  <c r="AD29" i="16"/>
  <c r="I37" i="16"/>
  <c r="R112" i="12" a="1"/>
  <c r="R112" i="12"/>
  <c r="AF195" i="12"/>
  <c r="F115" i="16" a="1"/>
  <c r="F115" i="16"/>
  <c r="F29" i="16"/>
  <c r="J113" i="12" a="1"/>
  <c r="J113" i="12"/>
  <c r="P99" i="16"/>
  <c r="P13" i="16"/>
  <c r="AA113" i="12" a="1"/>
  <c r="AA113" i="12"/>
  <c r="AA211" i="12"/>
  <c r="AE37" i="16"/>
  <c r="AF215" i="12"/>
  <c r="F99" i="16"/>
  <c r="F13" i="16"/>
  <c r="K37" i="16"/>
  <c r="S37" i="16"/>
  <c r="X115" i="16" a="1"/>
  <c r="X115" i="16"/>
  <c r="X29" i="16"/>
  <c r="U129" i="16" a="1"/>
  <c r="U129" i="16"/>
  <c r="U43" i="16"/>
  <c r="U44" i="16"/>
  <c r="X113" i="12" a="1"/>
  <c r="X113" i="12"/>
  <c r="K112" i="12" a="1"/>
  <c r="K112" i="12"/>
  <c r="AA99" i="16"/>
  <c r="AA13" i="16"/>
  <c r="E29" i="16"/>
  <c r="R37" i="16"/>
  <c r="AA205" i="12"/>
  <c r="AA215" i="12"/>
  <c r="AA200" i="12"/>
  <c r="AA210" i="12"/>
  <c r="AA195" i="12"/>
  <c r="W203" i="12"/>
  <c r="N37" i="16"/>
  <c r="W208" i="12"/>
  <c r="N115" i="16" a="1"/>
  <c r="N115" i="16"/>
  <c r="N29" i="16"/>
  <c r="W213" i="12"/>
  <c r="AE757" i="12"/>
  <c r="T757" i="12"/>
  <c r="AH757" i="12"/>
  <c r="I757" i="12"/>
  <c r="U757" i="12"/>
  <c r="Y757" i="12"/>
  <c r="AG757" i="12"/>
  <c r="O757" i="12"/>
  <c r="F757" i="12"/>
  <c r="K757" i="12"/>
  <c r="AA757" i="12"/>
  <c r="G757" i="12"/>
  <c r="AB757" i="12"/>
  <c r="P757" i="12"/>
  <c r="M757" i="12"/>
  <c r="Z757" i="12"/>
  <c r="J757" i="12"/>
  <c r="AC757" i="12"/>
  <c r="V757" i="12"/>
  <c r="H757" i="12"/>
  <c r="AF757" i="12"/>
  <c r="R757" i="12"/>
  <c r="S757" i="12"/>
  <c r="AD757" i="12"/>
  <c r="N757" i="12"/>
  <c r="X757" i="12"/>
  <c r="W757" i="12"/>
  <c r="Q757" i="12"/>
  <c r="L757" i="12"/>
  <c r="E37" i="16"/>
  <c r="AB112" i="12" a="1"/>
  <c r="AB112" i="12"/>
  <c r="AB215" i="12"/>
  <c r="Z212" i="12"/>
  <c r="Z217" i="12"/>
  <c r="Z197" i="12"/>
  <c r="Z207" i="12"/>
  <c r="Z202" i="12"/>
  <c r="AH207" i="12"/>
  <c r="AH212" i="12"/>
  <c r="AH217" i="12"/>
  <c r="AH197" i="12"/>
  <c r="AH202" i="12"/>
  <c r="Y207" i="12"/>
  <c r="Y202" i="12"/>
  <c r="Y217" i="12"/>
  <c r="Y212" i="12"/>
  <c r="Y197" i="12"/>
  <c r="X767" i="12"/>
  <c r="AA767" i="12"/>
  <c r="M767" i="12"/>
  <c r="AE767" i="12"/>
  <c r="R767" i="12"/>
  <c r="U767" i="12"/>
  <c r="H767" i="12"/>
  <c r="P767" i="12"/>
  <c r="I29" i="16"/>
  <c r="AC218" i="12"/>
  <c r="AC203" i="12"/>
  <c r="AC213" i="12"/>
  <c r="AC198" i="12"/>
  <c r="AC208" i="12"/>
  <c r="Y200" i="12"/>
  <c r="Y195" i="12"/>
  <c r="Y215" i="12"/>
  <c r="Y210" i="12"/>
  <c r="Y205" i="12"/>
  <c r="H29" i="16"/>
  <c r="AG205" i="12"/>
  <c r="AG210" i="12"/>
  <c r="AG215" i="12"/>
  <c r="AG195" i="12"/>
  <c r="AG200" i="12"/>
  <c r="K115" i="16" a="1"/>
  <c r="K115" i="16"/>
  <c r="N112" i="12" a="1"/>
  <c r="N112" i="12"/>
  <c r="O112" i="12" a="1"/>
  <c r="O112" i="12"/>
  <c r="L115" i="16" a="1"/>
  <c r="L115" i="16"/>
  <c r="AG204" i="12"/>
  <c r="AG214" i="12"/>
  <c r="AG209" i="12"/>
  <c r="AG199" i="12"/>
  <c r="AG194" i="12"/>
  <c r="D115" i="16" a="1"/>
  <c r="D115" i="16"/>
  <c r="G112" i="12" a="1"/>
  <c r="G112" i="12"/>
  <c r="R766" i="12"/>
  <c r="AB766" i="12"/>
  <c r="G766" i="12"/>
  <c r="AG766" i="12"/>
  <c r="AH766" i="12"/>
  <c r="AC766" i="12"/>
  <c r="X766" i="12"/>
  <c r="Z766" i="12"/>
  <c r="F766" i="12"/>
  <c r="AF766" i="12"/>
  <c r="K766" i="12"/>
  <c r="N766" i="12"/>
  <c r="Q766" i="12"/>
  <c r="AA766" i="12"/>
  <c r="AD766" i="12"/>
  <c r="I766" i="12"/>
  <c r="M766" i="12"/>
  <c r="AE766" i="12"/>
  <c r="W766" i="12"/>
  <c r="J766" i="12"/>
  <c r="Y766" i="12"/>
  <c r="L766" i="12"/>
  <c r="P766" i="12"/>
  <c r="U766" i="12"/>
  <c r="V766" i="12"/>
  <c r="O766" i="12"/>
  <c r="S766" i="12"/>
  <c r="T766" i="12"/>
  <c r="H766" i="12"/>
  <c r="J763" i="12"/>
  <c r="T763" i="12"/>
  <c r="AD763" i="12"/>
  <c r="G763" i="12"/>
  <c r="Q763" i="12"/>
  <c r="AA763" i="12"/>
  <c r="V763" i="12"/>
  <c r="R763" i="12"/>
  <c r="U763" i="12"/>
  <c r="X763" i="12"/>
  <c r="Z763" i="12"/>
  <c r="AC763" i="12"/>
  <c r="AE763" i="12"/>
  <c r="K763" i="12"/>
  <c r="N763" i="12"/>
  <c r="Y763" i="12"/>
  <c r="AB763" i="12"/>
  <c r="H763" i="12"/>
  <c r="L763" i="12"/>
  <c r="M763" i="12"/>
  <c r="O763" i="12"/>
  <c r="AG763" i="12"/>
  <c r="W763" i="12"/>
  <c r="AH763" i="12"/>
  <c r="AF763" i="12"/>
  <c r="F763" i="12"/>
  <c r="P763" i="12"/>
  <c r="I763" i="12"/>
  <c r="S763" i="12"/>
  <c r="T115" i="16" a="1"/>
  <c r="T115" i="16"/>
  <c r="W112" i="12" a="1"/>
  <c r="W112" i="12"/>
  <c r="AB115" i="16" a="1"/>
  <c r="AB115" i="16"/>
  <c r="AE112" i="12" a="1"/>
  <c r="AE112" i="12"/>
  <c r="AH112" i="12" a="1"/>
  <c r="AH112" i="12"/>
  <c r="AE115" i="16" a="1"/>
  <c r="AE115" i="16"/>
  <c r="Z205" i="12"/>
  <c r="Z200" i="12"/>
  <c r="Z215" i="12"/>
  <c r="Z195" i="12"/>
  <c r="Z210" i="12"/>
  <c r="AB769" i="12"/>
  <c r="G769" i="12"/>
  <c r="AG769" i="12"/>
  <c r="AA769" i="12"/>
  <c r="V769" i="12"/>
  <c r="AF769" i="12"/>
  <c r="T769" i="12"/>
  <c r="W769" i="12"/>
  <c r="J769" i="12"/>
  <c r="M769" i="12"/>
  <c r="AE769" i="12"/>
  <c r="Q769" i="12"/>
  <c r="AC769" i="12"/>
  <c r="P769" i="12"/>
  <c r="Y769" i="12"/>
  <c r="S769" i="12"/>
  <c r="AD769" i="12"/>
  <c r="Z769" i="12"/>
  <c r="N769" i="12"/>
  <c r="O769" i="12"/>
  <c r="X769" i="12"/>
  <c r="L769" i="12"/>
  <c r="I769" i="12"/>
  <c r="U769" i="12"/>
  <c r="R769" i="12"/>
  <c r="K769" i="12"/>
  <c r="F769" i="12"/>
  <c r="H769" i="12"/>
  <c r="AH769" i="12"/>
  <c r="Y22" i="16"/>
  <c r="Y23" i="16"/>
  <c r="Y755" i="12"/>
  <c r="F755" i="12"/>
  <c r="X755" i="12"/>
  <c r="AB755" i="12"/>
  <c r="AG755" i="12"/>
  <c r="AH755" i="12"/>
  <c r="R755" i="12"/>
  <c r="U755" i="12"/>
  <c r="AD755" i="12"/>
  <c r="G755" i="12"/>
  <c r="Q755" i="12"/>
  <c r="AC755" i="12"/>
  <c r="T755" i="12"/>
  <c r="AF755" i="12"/>
  <c r="Z755" i="12"/>
  <c r="I755" i="12"/>
  <c r="W755" i="12"/>
  <c r="V755" i="12"/>
  <c r="J755" i="12"/>
  <c r="H755" i="12"/>
  <c r="L755" i="12"/>
  <c r="P755" i="12"/>
  <c r="AA755" i="12"/>
  <c r="AE755" i="12"/>
  <c r="M755" i="12"/>
  <c r="K755" i="12"/>
  <c r="N755" i="12"/>
  <c r="O755" i="12"/>
  <c r="S755" i="12"/>
  <c r="O29" i="16"/>
  <c r="AD200" i="12"/>
  <c r="AD215" i="12"/>
  <c r="AD195" i="12"/>
  <c r="AD205" i="12"/>
  <c r="AD210" i="12"/>
  <c r="AB764" i="12"/>
  <c r="G764" i="12"/>
  <c r="I764" i="12"/>
  <c r="AA764" i="12"/>
  <c r="V764" i="12"/>
  <c r="AF764" i="12"/>
  <c r="AH764" i="12"/>
  <c r="L764" i="12"/>
  <c r="AD764" i="12"/>
  <c r="Q764" i="12"/>
  <c r="J764" i="12"/>
  <c r="T764" i="12"/>
  <c r="O764" i="12"/>
  <c r="Y764" i="12"/>
  <c r="U764" i="12"/>
  <c r="AE764" i="12"/>
  <c r="R764" i="12"/>
  <c r="AC764" i="12"/>
  <c r="H764" i="12"/>
  <c r="S764" i="12"/>
  <c r="Z764" i="12"/>
  <c r="M764" i="12"/>
  <c r="K764" i="12"/>
  <c r="F764" i="12"/>
  <c r="W764" i="12"/>
  <c r="P764" i="12"/>
  <c r="X764" i="12"/>
  <c r="AG764" i="12"/>
  <c r="N764" i="12"/>
  <c r="AD214" i="12"/>
  <c r="AD204" i="12"/>
  <c r="AD194" i="12"/>
  <c r="AD199" i="12"/>
  <c r="AD209" i="12"/>
  <c r="W758" i="12"/>
  <c r="O758" i="12"/>
  <c r="AD758" i="12"/>
  <c r="AG758" i="12"/>
  <c r="M758" i="12"/>
  <c r="T758" i="12"/>
  <c r="N758" i="12"/>
  <c r="AE758" i="12"/>
  <c r="AB758" i="12"/>
  <c r="L758" i="12"/>
  <c r="F758" i="12"/>
  <c r="G758" i="12"/>
  <c r="AA758" i="12"/>
  <c r="AH758" i="12"/>
  <c r="J758" i="12"/>
  <c r="S758" i="12"/>
  <c r="Q758" i="12"/>
  <c r="H758" i="12"/>
  <c r="AC758" i="12"/>
  <c r="V758" i="12"/>
  <c r="X758" i="12"/>
  <c r="K758" i="12"/>
  <c r="Z758" i="12"/>
  <c r="AF758" i="12"/>
  <c r="I758" i="12"/>
  <c r="R758" i="12"/>
  <c r="Y758" i="12"/>
  <c r="U758" i="12"/>
  <c r="P758" i="12"/>
  <c r="AA22" i="16"/>
  <c r="AA23" i="16"/>
  <c r="V767" i="12"/>
  <c r="N767" i="12"/>
  <c r="K767" i="12"/>
  <c r="AH767" i="12"/>
  <c r="Y767" i="12"/>
  <c r="AF767" i="12"/>
  <c r="AB767" i="12"/>
  <c r="AD767" i="12"/>
  <c r="AC767" i="12"/>
  <c r="J767" i="12"/>
  <c r="Q767" i="12"/>
  <c r="W767" i="12"/>
  <c r="L767" i="12"/>
  <c r="G767" i="12"/>
  <c r="S767" i="12"/>
  <c r="AG767" i="12"/>
  <c r="O767" i="12"/>
  <c r="T767" i="12"/>
  <c r="I767" i="12"/>
  <c r="F767" i="12"/>
  <c r="Y216" i="12"/>
  <c r="E155" i="6"/>
  <c r="AO155" i="6"/>
  <c r="AL155" i="6"/>
  <c r="X202" i="12"/>
  <c r="E158" i="6"/>
  <c r="AP158" i="6" a="1"/>
  <c r="AP158" i="6"/>
  <c r="X217" i="12"/>
  <c r="W197" i="12"/>
  <c r="W217" i="12"/>
  <c r="W207" i="12"/>
  <c r="W202" i="12"/>
  <c r="G760" i="12"/>
  <c r="W760" i="12"/>
  <c r="M760" i="12"/>
  <c r="R760" i="12"/>
  <c r="X760" i="12"/>
  <c r="L760" i="12"/>
  <c r="AC760" i="12"/>
  <c r="AG760" i="12"/>
  <c r="T760" i="12"/>
  <c r="I98" i="16"/>
  <c r="I12" i="16"/>
  <c r="K760" i="12"/>
  <c r="V760" i="12"/>
  <c r="AC216" i="12"/>
  <c r="DX145" i="6"/>
  <c r="H760" i="12"/>
  <c r="Q760" i="12"/>
  <c r="AE760" i="12"/>
  <c r="AE197" i="12"/>
  <c r="AF760" i="12"/>
  <c r="AE202" i="12"/>
  <c r="O760" i="12"/>
  <c r="AE217" i="12"/>
  <c r="AA760" i="12"/>
  <c r="AE212" i="12"/>
  <c r="I760" i="12"/>
  <c r="S760" i="12"/>
  <c r="F760" i="12"/>
  <c r="N760" i="12"/>
  <c r="Y101" i="16"/>
  <c r="Y15" i="16"/>
  <c r="V761" i="12"/>
  <c r="AH760" i="12"/>
  <c r="Q761" i="12"/>
  <c r="P760" i="12"/>
  <c r="U760" i="12"/>
  <c r="Z760" i="12"/>
  <c r="F761" i="12"/>
  <c r="I30" i="16"/>
  <c r="J760" i="12"/>
  <c r="AD760" i="12"/>
  <c r="AB760" i="12"/>
  <c r="V204" i="12"/>
  <c r="U761" i="12"/>
  <c r="V209" i="12"/>
  <c r="V214" i="12"/>
  <c r="N761" i="12"/>
  <c r="P761" i="12"/>
  <c r="AA761" i="12"/>
  <c r="Z761" i="12"/>
  <c r="J761" i="12"/>
  <c r="X761" i="12"/>
  <c r="I761" i="12"/>
  <c r="T761" i="12"/>
  <c r="G761" i="12"/>
  <c r="V199" i="12"/>
  <c r="O761" i="12"/>
  <c r="M761" i="12"/>
  <c r="AH761" i="12"/>
  <c r="AB761" i="12"/>
  <c r="H761" i="12"/>
  <c r="S761" i="12"/>
  <c r="L761" i="12"/>
  <c r="AF761" i="12"/>
  <c r="AE761" i="12"/>
  <c r="W761" i="12"/>
  <c r="AC761" i="12"/>
  <c r="Y761" i="12"/>
  <c r="AD761" i="12"/>
  <c r="AG761" i="12"/>
  <c r="K761" i="12"/>
  <c r="E101" i="16"/>
  <c r="E15" i="16"/>
  <c r="R98" i="16"/>
  <c r="R12" i="16"/>
  <c r="AF197" i="12"/>
  <c r="AF212" i="12"/>
  <c r="AF207" i="12"/>
  <c r="R30" i="16"/>
  <c r="G98" i="16"/>
  <c r="G12" i="16"/>
  <c r="AC30" i="16"/>
  <c r="C30" i="16"/>
  <c r="Z206" i="12"/>
  <c r="W204" i="12"/>
  <c r="W209" i="12"/>
  <c r="W199" i="12"/>
  <c r="S101" i="16"/>
  <c r="S15" i="16"/>
  <c r="W194" i="12"/>
  <c r="DR143" i="6"/>
  <c r="X197" i="12"/>
  <c r="X212" i="12"/>
  <c r="DS146" i="6"/>
  <c r="C23" i="16"/>
  <c r="C101" i="16"/>
  <c r="C15" i="16"/>
  <c r="S98" i="16"/>
  <c r="S12" i="16"/>
  <c r="V98" i="16"/>
  <c r="V12" i="16"/>
  <c r="W216" i="12"/>
  <c r="J98" i="16"/>
  <c r="J12" i="16"/>
  <c r="V30" i="16"/>
  <c r="W211" i="12"/>
  <c r="EB146" i="6"/>
  <c r="AG216" i="12"/>
  <c r="AG211" i="12"/>
  <c r="EB145" i="6"/>
  <c r="AG201" i="12"/>
  <c r="AG196" i="12"/>
  <c r="N44" i="16"/>
  <c r="AB202" i="12"/>
  <c r="EC143" i="6"/>
  <c r="V195" i="12"/>
  <c r="V205" i="12"/>
  <c r="Y196" i="12"/>
  <c r="AD216" i="12"/>
  <c r="Y206" i="12"/>
  <c r="Y201" i="12"/>
  <c r="V215" i="12"/>
  <c r="V210" i="12"/>
  <c r="DQ144" i="6"/>
  <c r="X30" i="16"/>
  <c r="Z216" i="12"/>
  <c r="Z196" i="12"/>
  <c r="AP167" i="6" a="1"/>
  <c r="AP167" i="6"/>
  <c r="H98" i="16"/>
  <c r="H12" i="16"/>
  <c r="AO167" i="6"/>
  <c r="AL167" i="6"/>
  <c r="AQ167" i="6"/>
  <c r="AA101" i="16"/>
  <c r="AA15" i="16"/>
  <c r="V201" i="12"/>
  <c r="V206" i="12"/>
  <c r="H30" i="16"/>
  <c r="V216" i="12"/>
  <c r="Q768" i="12"/>
  <c r="U768" i="12"/>
  <c r="AB768" i="12"/>
  <c r="S768" i="12"/>
  <c r="AC768" i="12"/>
  <c r="X768" i="12"/>
  <c r="J768" i="12"/>
  <c r="N768" i="12"/>
  <c r="AF768" i="12"/>
  <c r="Y768" i="12"/>
  <c r="O768" i="12"/>
  <c r="F768" i="12"/>
  <c r="K768" i="12"/>
  <c r="I768" i="12"/>
  <c r="AD768" i="12"/>
  <c r="Z768" i="12"/>
  <c r="AH768" i="12"/>
  <c r="AG768" i="12"/>
  <c r="T768" i="12"/>
  <c r="P768" i="12"/>
  <c r="AA768" i="12"/>
  <c r="L768" i="12"/>
  <c r="M768" i="12"/>
  <c r="G768" i="12"/>
  <c r="V768" i="12"/>
  <c r="W768" i="12"/>
  <c r="R768" i="12"/>
  <c r="H768" i="12"/>
  <c r="AE768" i="12"/>
  <c r="AB217" i="12"/>
  <c r="P101" i="16"/>
  <c r="P15" i="16"/>
  <c r="W201" i="12"/>
  <c r="DV146" i="6"/>
  <c r="Q98" i="16"/>
  <c r="Q12" i="16"/>
  <c r="R44" i="16"/>
  <c r="AD26" i="16"/>
  <c r="AD30" i="16"/>
  <c r="AB212" i="12"/>
  <c r="AB207" i="12"/>
  <c r="W196" i="12"/>
  <c r="H101" i="16"/>
  <c r="H15" i="16"/>
  <c r="AD197" i="12"/>
  <c r="AD207" i="12"/>
  <c r="AD196" i="12"/>
  <c r="AD202" i="12"/>
  <c r="AD212" i="12"/>
  <c r="T98" i="16"/>
  <c r="T12" i="16"/>
  <c r="AD206" i="12"/>
  <c r="Z211" i="12"/>
  <c r="C98" i="16"/>
  <c r="C12" i="16"/>
  <c r="E30" i="16"/>
  <c r="E98" i="16"/>
  <c r="E12" i="16"/>
  <c r="E16" i="16"/>
  <c r="AD211" i="12"/>
  <c r="C762" i="12"/>
  <c r="AO161" i="6"/>
  <c r="AL161" i="6"/>
  <c r="AQ161" i="6"/>
  <c r="AP161" i="6" a="1"/>
  <c r="AP161" i="6"/>
  <c r="V196" i="12"/>
  <c r="AB214" i="12"/>
  <c r="AB209" i="12"/>
  <c r="AB194" i="12"/>
  <c r="AB204" i="12"/>
  <c r="X98" i="16"/>
  <c r="X12" i="16"/>
  <c r="P30" i="16"/>
  <c r="DT143" i="6"/>
  <c r="DT146" i="6"/>
  <c r="DY144" i="6"/>
  <c r="EB143" i="6"/>
  <c r="M98" i="16"/>
  <c r="M12" i="16"/>
  <c r="DY143" i="6"/>
  <c r="M30" i="16"/>
  <c r="DX147" i="6"/>
  <c r="EB144" i="6"/>
  <c r="DZ146" i="6"/>
  <c r="P98" i="16"/>
  <c r="P12" i="16"/>
  <c r="DX146" i="6"/>
  <c r="EB147" i="6"/>
  <c r="AO164" i="6"/>
  <c r="AL164" i="6"/>
  <c r="C765" i="12"/>
  <c r="AQ164" i="6"/>
  <c r="AP164" i="6" a="1"/>
  <c r="AP164" i="6"/>
  <c r="AE211" i="12"/>
  <c r="EA147" i="6"/>
  <c r="DQ146" i="6"/>
  <c r="DU146" i="6"/>
  <c r="DV144" i="6"/>
  <c r="EC146" i="6"/>
  <c r="AE216" i="12"/>
  <c r="AE218" i="12"/>
  <c r="DZ143" i="6"/>
  <c r="DT144" i="6"/>
  <c r="AE206" i="12"/>
  <c r="DY147" i="6"/>
  <c r="DV147" i="6"/>
  <c r="DX143" i="6"/>
  <c r="DU143" i="6"/>
  <c r="AE201" i="12"/>
  <c r="AF201" i="12"/>
  <c r="DR147" i="6"/>
  <c r="DR146" i="6"/>
  <c r="DU144" i="6"/>
  <c r="AF206" i="12"/>
  <c r="EA144" i="6"/>
  <c r="AF216" i="12"/>
  <c r="AF196" i="12"/>
  <c r="N98" i="16"/>
  <c r="N12" i="16"/>
  <c r="O98" i="16"/>
  <c r="O12" i="16"/>
  <c r="AE198" i="12"/>
  <c r="N30" i="16"/>
  <c r="AB210" i="12"/>
  <c r="Q30" i="16"/>
  <c r="J101" i="16"/>
  <c r="J15" i="16"/>
  <c r="W98" i="16"/>
  <c r="W12" i="16"/>
  <c r="AF204" i="12"/>
  <c r="AB196" i="12"/>
  <c r="AB216" i="12"/>
  <c r="AB211" i="12"/>
  <c r="AF214" i="12"/>
  <c r="AC101" i="16"/>
  <c r="AC15" i="16"/>
  <c r="AB201" i="12"/>
  <c r="AF217" i="12"/>
  <c r="X209" i="12"/>
  <c r="AC98" i="16"/>
  <c r="AC12" i="16"/>
  <c r="AA196" i="12"/>
  <c r="AF194" i="12"/>
  <c r="AF199" i="12"/>
  <c r="O101" i="16"/>
  <c r="O15" i="16"/>
  <c r="C37" i="16"/>
  <c r="G101" i="16"/>
  <c r="G15" i="16"/>
  <c r="AA98" i="16"/>
  <c r="AA12" i="16"/>
  <c r="X204" i="12"/>
  <c r="X214" i="12"/>
  <c r="X194" i="12"/>
  <c r="AA30" i="16"/>
  <c r="K26" i="16"/>
  <c r="AA214" i="12"/>
  <c r="AA204" i="12"/>
  <c r="AA194" i="12"/>
  <c r="AB198" i="12"/>
  <c r="AE98" i="16"/>
  <c r="AE12" i="16"/>
  <c r="L98" i="16"/>
  <c r="L12" i="16"/>
  <c r="W30" i="16"/>
  <c r="AA199" i="12"/>
  <c r="Y208" i="12"/>
  <c r="R101" i="16"/>
  <c r="R15" i="16"/>
  <c r="Y198" i="12"/>
  <c r="Y203" i="12"/>
  <c r="Y213" i="12"/>
  <c r="M101" i="16"/>
  <c r="M15" i="16"/>
  <c r="M16" i="16"/>
  <c r="N101" i="16"/>
  <c r="N15" i="16"/>
  <c r="AB200" i="12"/>
  <c r="AB195" i="12"/>
  <c r="AB205" i="12"/>
  <c r="F30" i="16"/>
  <c r="F98" i="16"/>
  <c r="F12" i="16"/>
  <c r="Z98" i="16"/>
  <c r="Z12" i="16"/>
  <c r="AC210" i="12"/>
  <c r="X215" i="12"/>
  <c r="AE23" i="16"/>
  <c r="Z101" i="16"/>
  <c r="Z15" i="16"/>
  <c r="X205" i="12"/>
  <c r="AC205" i="12"/>
  <c r="X210" i="12"/>
  <c r="AC195" i="12"/>
  <c r="AC215" i="12"/>
  <c r="X200" i="12"/>
  <c r="F101" i="16"/>
  <c r="F15" i="16"/>
  <c r="D98" i="16"/>
  <c r="D12" i="16"/>
  <c r="Y98" i="16"/>
  <c r="Y12" i="16"/>
  <c r="AB98" i="16"/>
  <c r="AB12" i="16"/>
  <c r="Q101" i="16"/>
  <c r="Q15" i="16"/>
  <c r="I101" i="16"/>
  <c r="I15" i="16"/>
  <c r="AB213" i="12"/>
  <c r="AB218" i="12"/>
  <c r="AB203" i="12"/>
  <c r="Z213" i="12"/>
  <c r="Z198" i="12"/>
  <c r="Z218" i="12"/>
  <c r="Z203" i="12"/>
  <c r="Z208" i="12"/>
  <c r="U98" i="16"/>
  <c r="U12" i="16"/>
  <c r="V208" i="12"/>
  <c r="AH203" i="12"/>
  <c r="V213" i="12"/>
  <c r="X203" i="12"/>
  <c r="AH208" i="12"/>
  <c r="AA206" i="12"/>
  <c r="AA201" i="12"/>
  <c r="AA216" i="12"/>
  <c r="AE203" i="12"/>
  <c r="AE213" i="12"/>
  <c r="V218" i="12"/>
  <c r="V198" i="12"/>
  <c r="AH218" i="12"/>
  <c r="X213" i="12"/>
  <c r="X198" i="12"/>
  <c r="AH201" i="12"/>
  <c r="AH206" i="12"/>
  <c r="W101" i="16"/>
  <c r="W15" i="16"/>
  <c r="AH211" i="12"/>
  <c r="AD101" i="16"/>
  <c r="AD15" i="16"/>
  <c r="AD16" i="16"/>
  <c r="V101" i="16"/>
  <c r="V15" i="16"/>
  <c r="AH216" i="12"/>
  <c r="X208" i="12"/>
  <c r="AH198" i="12"/>
  <c r="U101" i="16"/>
  <c r="U15" i="16"/>
  <c r="X101" i="16"/>
  <c r="X15" i="16"/>
  <c r="X211" i="12"/>
  <c r="X201" i="12"/>
  <c r="X216" i="12"/>
  <c r="X206" i="12"/>
  <c r="X196" i="12"/>
  <c r="O30" i="16"/>
  <c r="AH200" i="12"/>
  <c r="AH195" i="12"/>
  <c r="AH215" i="12"/>
  <c r="AH205" i="12"/>
  <c r="AH210" i="12"/>
  <c r="W195" i="12"/>
  <c r="W205" i="12"/>
  <c r="W200" i="12"/>
  <c r="W215" i="12"/>
  <c r="W210" i="12"/>
  <c r="K29" i="16"/>
  <c r="K101" i="16"/>
  <c r="K15" i="16"/>
  <c r="K16" i="16"/>
  <c r="T29" i="16"/>
  <c r="T30" i="16"/>
  <c r="T101" i="16"/>
  <c r="T15" i="16"/>
  <c r="AE29" i="16"/>
  <c r="AE30" i="16"/>
  <c r="AE101" i="16"/>
  <c r="AE15" i="16"/>
  <c r="AB29" i="16"/>
  <c r="AB30" i="16"/>
  <c r="AB101" i="16"/>
  <c r="AB15" i="16"/>
  <c r="D29" i="16"/>
  <c r="D30" i="16"/>
  <c r="D101" i="16"/>
  <c r="D15" i="16"/>
  <c r="L29" i="16"/>
  <c r="L30" i="16"/>
  <c r="L101" i="16"/>
  <c r="L15" i="16"/>
  <c r="AE195" i="12"/>
  <c r="AE205" i="12"/>
  <c r="AE210" i="12"/>
  <c r="AE215" i="12"/>
  <c r="AE200" i="12"/>
  <c r="AP155" i="6" a="1"/>
  <c r="AP155" i="6"/>
  <c r="C756" i="12"/>
  <c r="AO158" i="6"/>
  <c r="AL158" i="6"/>
  <c r="AQ158" i="6"/>
  <c r="AQ155" i="6"/>
  <c r="C759" i="12"/>
  <c r="X759" i="12"/>
  <c r="I16" i="16"/>
  <c r="DT145" i="6"/>
  <c r="DU145" i="6"/>
  <c r="DY145" i="6"/>
  <c r="DY146" i="6"/>
  <c r="DR145" i="6"/>
  <c r="DQ143" i="6"/>
  <c r="V16" i="16"/>
  <c r="DW146" i="6"/>
  <c r="G16" i="16"/>
  <c r="Y16" i="16"/>
  <c r="R16" i="16"/>
  <c r="EA146" i="6"/>
  <c r="T16" i="16"/>
  <c r="S16" i="16"/>
  <c r="J16" i="16"/>
  <c r="DW143" i="6"/>
  <c r="G759" i="12"/>
  <c r="DQ145" i="6"/>
  <c r="I759" i="12"/>
  <c r="W759" i="12"/>
  <c r="Z759" i="12"/>
  <c r="AA16" i="16"/>
  <c r="N16" i="16"/>
  <c r="X16" i="16"/>
  <c r="T759" i="12"/>
  <c r="R759" i="12"/>
  <c r="AA759" i="12"/>
  <c r="P759" i="12"/>
  <c r="K759" i="12"/>
  <c r="O759" i="12"/>
  <c r="AH759" i="12"/>
  <c r="Q759" i="12"/>
  <c r="M759" i="12"/>
  <c r="EA145" i="6"/>
  <c r="S759" i="12"/>
  <c r="AF759" i="12"/>
  <c r="Y759" i="12"/>
  <c r="H16" i="16"/>
  <c r="U759" i="12"/>
  <c r="AC759" i="12"/>
  <c r="J759" i="12"/>
  <c r="DW144" i="6"/>
  <c r="C16" i="16"/>
  <c r="EC145" i="6"/>
  <c r="Q16" i="16"/>
  <c r="DT147" i="6"/>
  <c r="AC16" i="16"/>
  <c r="P16" i="16"/>
  <c r="DS144" i="6"/>
  <c r="DZ145" i="6"/>
  <c r="DS147" i="6"/>
  <c r="W16" i="16"/>
  <c r="DR144" i="6"/>
  <c r="Q756" i="12"/>
  <c r="L756" i="12"/>
  <c r="W756" i="12"/>
  <c r="O756" i="12"/>
  <c r="G756" i="12"/>
  <c r="AE756" i="12"/>
  <c r="S756" i="12"/>
  <c r="I756" i="12"/>
  <c r="AF756" i="12"/>
  <c r="AH756" i="12"/>
  <c r="N756" i="12"/>
  <c r="H756" i="12"/>
  <c r="U756" i="12"/>
  <c r="V756" i="12"/>
  <c r="AA756" i="12"/>
  <c r="P756" i="12"/>
  <c r="T756" i="12"/>
  <c r="Y756" i="12"/>
  <c r="F756" i="12"/>
  <c r="AB756" i="12"/>
  <c r="R756" i="12"/>
  <c r="AC756" i="12"/>
  <c r="AD756" i="12"/>
  <c r="K756" i="12"/>
  <c r="Z756" i="12"/>
  <c r="AG756" i="12"/>
  <c r="X756" i="12"/>
  <c r="M756" i="12"/>
  <c r="J756" i="12"/>
  <c r="E146" i="6"/>
  <c r="F762" i="12"/>
  <c r="AB762" i="12"/>
  <c r="Y762" i="12"/>
  <c r="U762" i="12"/>
  <c r="P762" i="12"/>
  <c r="N762" i="12"/>
  <c r="I762" i="12"/>
  <c r="Q762" i="12"/>
  <c r="W762" i="12"/>
  <c r="X762" i="12"/>
  <c r="AD762" i="12"/>
  <c r="G762" i="12"/>
  <c r="S762" i="12"/>
  <c r="AH762" i="12"/>
  <c r="H762" i="12"/>
  <c r="AE762" i="12"/>
  <c r="K762" i="12"/>
  <c r="M762" i="12"/>
  <c r="AC762" i="12"/>
  <c r="T762" i="12"/>
  <c r="J762" i="12"/>
  <c r="AF762" i="12"/>
  <c r="R762" i="12"/>
  <c r="V762" i="12"/>
  <c r="AA762" i="12"/>
  <c r="L762" i="12"/>
  <c r="O762" i="12"/>
  <c r="Z762" i="12"/>
  <c r="AG762" i="12"/>
  <c r="DV143" i="6"/>
  <c r="EA143" i="6"/>
  <c r="O16" i="16"/>
  <c r="DZ144" i="6"/>
  <c r="DW147" i="6"/>
  <c r="DS145" i="6"/>
  <c r="AF765" i="12"/>
  <c r="AB765" i="12"/>
  <c r="W765" i="12"/>
  <c r="O765" i="12"/>
  <c r="G765" i="12"/>
  <c r="S765" i="12"/>
  <c r="Z765" i="12"/>
  <c r="AG765" i="12"/>
  <c r="Q765" i="12"/>
  <c r="AA765" i="12"/>
  <c r="H765" i="12"/>
  <c r="T765" i="12"/>
  <c r="AC765" i="12"/>
  <c r="P765" i="12"/>
  <c r="V765" i="12"/>
  <c r="I765" i="12"/>
  <c r="J765" i="12"/>
  <c r="F765" i="12"/>
  <c r="AE765" i="12"/>
  <c r="L765" i="12"/>
  <c r="N765" i="12"/>
  <c r="R765" i="12"/>
  <c r="X765" i="12"/>
  <c r="U765" i="12"/>
  <c r="AD765" i="12"/>
  <c r="AH765" i="12"/>
  <c r="K765" i="12"/>
  <c r="M765" i="12"/>
  <c r="Y765" i="12"/>
  <c r="DS143" i="6"/>
  <c r="DV145" i="6"/>
  <c r="DZ147" i="6"/>
  <c r="DQ147" i="6"/>
  <c r="DW145" i="6"/>
  <c r="EC144" i="6"/>
  <c r="DU147" i="6"/>
  <c r="DX144" i="6"/>
  <c r="EC147" i="6"/>
  <c r="F16" i="16"/>
  <c r="K30" i="16"/>
  <c r="AE16" i="16"/>
  <c r="L16" i="16"/>
  <c r="D16" i="16"/>
  <c r="Z16" i="16"/>
  <c r="AB16" i="16"/>
  <c r="U16" i="16"/>
  <c r="AE759" i="12"/>
  <c r="H759" i="12"/>
  <c r="AB759" i="12"/>
  <c r="L759" i="12"/>
  <c r="AD759" i="12"/>
  <c r="F759" i="12"/>
  <c r="V759" i="12"/>
  <c r="AG759" i="12"/>
  <c r="N759" i="12"/>
  <c r="E145" i="6"/>
  <c r="AQ145" i="6"/>
  <c r="E143" i="6"/>
  <c r="AQ143" i="6"/>
  <c r="AP143" i="6" a="1"/>
  <c r="AP143" i="6"/>
  <c r="AQ146" i="6"/>
  <c r="AP146" i="6" a="1"/>
  <c r="AP146" i="6"/>
  <c r="AP145" i="6" a="1"/>
  <c r="AP145" i="6"/>
  <c r="E144" i="6"/>
  <c r="E147" i="6"/>
  <c r="AQ147" i="6"/>
  <c r="AP147" i="6" a="1"/>
  <c r="AP147" i="6"/>
  <c r="B147" i="3"/>
  <c r="A147" i="2"/>
  <c r="B146" i="2"/>
  <c r="A146" i="2"/>
  <c r="B146" i="3"/>
  <c r="B147" i="2"/>
  <c r="AQ144" i="6"/>
  <c r="AP144" i="6" a="1"/>
  <c r="AP144" i="6"/>
  <c r="A2" i="7" a="1"/>
  <c r="A2" i="7"/>
  <c r="A2" i="4" a="1"/>
  <c r="C253" i="12"/>
  <c r="E147" i="2"/>
  <c r="G147" i="2"/>
  <c r="C147" i="2"/>
  <c r="D147" i="2"/>
  <c r="F147" i="2"/>
  <c r="E146" i="2"/>
  <c r="G146" i="2"/>
  <c r="C146" i="2"/>
  <c r="F146" i="2"/>
  <c r="D146" i="2"/>
  <c r="B125" i="3"/>
  <c r="A144" i="2"/>
  <c r="B123" i="3"/>
  <c r="B119" i="2"/>
  <c r="B111" i="3"/>
  <c r="B142" i="3"/>
  <c r="B66" i="3"/>
  <c r="B93" i="3"/>
  <c r="A46" i="2"/>
  <c r="B90" i="3"/>
  <c r="A93" i="2"/>
  <c r="B82" i="2"/>
  <c r="D82" i="2"/>
  <c r="A25" i="2"/>
  <c r="B61" i="3"/>
  <c r="A41" i="2"/>
  <c r="A56" i="2"/>
  <c r="A94" i="2"/>
  <c r="B43" i="2"/>
  <c r="G43" i="2"/>
  <c r="B28" i="2"/>
  <c r="F28" i="2"/>
  <c r="B19" i="3"/>
  <c r="B137" i="2"/>
  <c r="E137" i="2"/>
  <c r="B120" i="3"/>
  <c r="B115" i="3"/>
  <c r="A107" i="2"/>
  <c r="B137" i="3"/>
  <c r="A16" i="2"/>
  <c r="B90" i="2"/>
  <c r="D90" i="2"/>
  <c r="A8" i="2"/>
  <c r="A66" i="2"/>
  <c r="B79" i="2"/>
  <c r="F79" i="2"/>
  <c r="B26" i="2"/>
  <c r="F26" i="2"/>
  <c r="B18" i="3"/>
  <c r="B22" i="3"/>
  <c r="A49" i="2"/>
  <c r="B68" i="3"/>
  <c r="B59" i="3"/>
  <c r="B77" i="3"/>
  <c r="A82" i="2"/>
  <c r="B71" i="3"/>
  <c r="A145" i="2"/>
  <c r="B135" i="3"/>
  <c r="B123" i="2"/>
  <c r="B104" i="3"/>
  <c r="B135" i="2"/>
  <c r="A143" i="2"/>
  <c r="B31" i="3"/>
  <c r="B87" i="2"/>
  <c r="E87" i="2"/>
  <c r="B72" i="3"/>
  <c r="A15" i="2"/>
  <c r="B57" i="3"/>
  <c r="B88" i="2"/>
  <c r="E88" i="2"/>
  <c r="B14" i="3"/>
  <c r="A95" i="2"/>
  <c r="A30" i="2"/>
  <c r="B7" i="3"/>
  <c r="B74" i="3"/>
  <c r="A37" i="2"/>
  <c r="A44" i="2"/>
  <c r="B145" i="2"/>
  <c r="B128" i="3"/>
  <c r="B127" i="3"/>
  <c r="B117" i="3"/>
  <c r="B130" i="2"/>
  <c r="G130" i="2"/>
  <c r="A129" i="2"/>
  <c r="B99" i="2"/>
  <c r="D99" i="2"/>
  <c r="B51" i="2"/>
  <c r="F51" i="2"/>
  <c r="B52" i="2"/>
  <c r="D52" i="2"/>
  <c r="B75" i="2"/>
  <c r="D75" i="2"/>
  <c r="A96" i="2"/>
  <c r="B62" i="2"/>
  <c r="F62" i="2"/>
  <c r="B79" i="3"/>
  <c r="B9" i="2"/>
  <c r="E9" i="2"/>
  <c r="B64" i="3"/>
  <c r="B91" i="3"/>
  <c r="A19" i="2"/>
  <c r="B27" i="2"/>
  <c r="A10" i="2"/>
  <c r="B145" i="3"/>
  <c r="B117" i="2"/>
  <c r="C117" i="2"/>
  <c r="A133" i="2"/>
  <c r="B114" i="3"/>
  <c r="A139" i="2"/>
  <c r="A109" i="2"/>
  <c r="B85" i="2"/>
  <c r="G85" i="2"/>
  <c r="A89" i="2"/>
  <c r="A18" i="2"/>
  <c r="A77" i="2"/>
  <c r="B37" i="3"/>
  <c r="B14" i="2"/>
  <c r="G14" i="2"/>
  <c r="B81" i="3"/>
  <c r="B11" i="3"/>
  <c r="B8" i="2"/>
  <c r="E8" i="2"/>
  <c r="A12" i="2"/>
  <c r="B91" i="2"/>
  <c r="C91" i="2"/>
  <c r="B55" i="3"/>
  <c r="B33" i="2"/>
  <c r="E33" i="2"/>
  <c r="B116" i="2"/>
  <c r="A108" i="2"/>
  <c r="A126" i="2"/>
  <c r="B112" i="3"/>
  <c r="B126" i="2"/>
  <c r="A141" i="2"/>
  <c r="B35" i="2"/>
  <c r="B18" i="2"/>
  <c r="A29" i="2"/>
  <c r="A57" i="2"/>
  <c r="A65" i="2"/>
  <c r="A81" i="2"/>
  <c r="A7" i="2"/>
  <c r="B99" i="3"/>
  <c r="A36" i="2"/>
  <c r="B10" i="3"/>
  <c r="B43" i="3"/>
  <c r="A85" i="2"/>
  <c r="B106" i="3"/>
  <c r="B119" i="3"/>
  <c r="B127" i="2"/>
  <c r="B106" i="2"/>
  <c r="A131" i="2"/>
  <c r="B134" i="3"/>
  <c r="A69" i="2"/>
  <c r="B21" i="2"/>
  <c r="B5" i="2"/>
  <c r="B75" i="3"/>
  <c r="A31" i="2"/>
  <c r="B46" i="3"/>
  <c r="A53" i="2"/>
  <c r="B2" i="2"/>
  <c r="F2" i="2"/>
  <c r="B32" i="3"/>
  <c r="B78" i="2"/>
  <c r="C78" i="2"/>
  <c r="B4" i="2"/>
  <c r="C4" i="2"/>
  <c r="B54" i="3"/>
  <c r="B39" i="3"/>
  <c r="B141" i="3"/>
  <c r="B111" i="2"/>
  <c r="A115" i="2"/>
  <c r="A134" i="2"/>
  <c r="B128" i="2"/>
  <c r="B103" i="3"/>
  <c r="B49" i="2"/>
  <c r="C49" i="2"/>
  <c r="B56" i="2"/>
  <c r="C56" i="2"/>
  <c r="A20" i="2"/>
  <c r="B65" i="2"/>
  <c r="E65" i="2"/>
  <c r="B40" i="3"/>
  <c r="A4" i="2"/>
  <c r="B40" i="2"/>
  <c r="A74" i="2"/>
  <c r="A47" i="2"/>
  <c r="B97" i="3"/>
  <c r="B38" i="2"/>
  <c r="D38" i="2"/>
  <c r="B80" i="2"/>
  <c r="D80" i="2"/>
  <c r="A140" i="2"/>
  <c r="B107" i="3"/>
  <c r="B105" i="3"/>
  <c r="A113" i="2"/>
  <c r="A132" i="2"/>
  <c r="B133" i="2"/>
  <c r="B103" i="2"/>
  <c r="B52" i="3"/>
  <c r="B8" i="3"/>
  <c r="B13" i="2"/>
  <c r="A92" i="2"/>
  <c r="A64" i="2"/>
  <c r="A33" i="2"/>
  <c r="A78" i="2"/>
  <c r="A83" i="2"/>
  <c r="B41" i="3"/>
  <c r="B50" i="2"/>
  <c r="E50" i="2"/>
  <c r="B101" i="3"/>
  <c r="B97" i="2"/>
  <c r="E97" i="2"/>
  <c r="A112" i="2"/>
  <c r="B109" i="3"/>
  <c r="B110" i="2"/>
  <c r="B109" i="2"/>
  <c r="B136" i="3"/>
  <c r="A117" i="2"/>
  <c r="A103" i="2"/>
  <c r="A58" i="2"/>
  <c r="A22" i="2"/>
  <c r="A32" i="2"/>
  <c r="B71" i="2"/>
  <c r="A71" i="2"/>
  <c r="B63" i="3"/>
  <c r="B41" i="2"/>
  <c r="F41" i="2"/>
  <c r="B33" i="3"/>
  <c r="B85" i="3"/>
  <c r="B36" i="3"/>
  <c r="A100" i="2"/>
  <c r="B88" i="3"/>
  <c r="B142" i="2"/>
  <c r="A111" i="2"/>
  <c r="B144" i="3"/>
  <c r="B131" i="3"/>
  <c r="B139" i="3"/>
  <c r="A26" i="2"/>
  <c r="B30" i="3"/>
  <c r="B83" i="3"/>
  <c r="B98" i="2"/>
  <c r="G98" i="2"/>
  <c r="A59" i="2"/>
  <c r="A88" i="2"/>
  <c r="A86" i="2"/>
  <c r="B3" i="3"/>
  <c r="B51" i="3"/>
  <c r="B47" i="2"/>
  <c r="F47" i="2"/>
  <c r="B12" i="3"/>
  <c r="B55" i="2"/>
  <c r="E55" i="2"/>
  <c r="B24" i="2"/>
  <c r="D24" i="2"/>
  <c r="B84" i="2"/>
  <c r="D84" i="2"/>
  <c r="B132" i="2"/>
  <c r="E132" i="2"/>
  <c r="B118" i="3"/>
  <c r="A127" i="2"/>
  <c r="B140" i="3"/>
  <c r="A119" i="2"/>
  <c r="B28" i="3"/>
  <c r="A48" i="2"/>
  <c r="A5" i="2"/>
  <c r="B6" i="3"/>
  <c r="B44" i="3"/>
  <c r="A21" i="2"/>
  <c r="B42" i="3"/>
  <c r="A38" i="2"/>
  <c r="B83" i="2"/>
  <c r="F83" i="2"/>
  <c r="B54" i="2"/>
  <c r="G54" i="2"/>
  <c r="B53" i="3"/>
  <c r="B29" i="2"/>
  <c r="C29" i="2"/>
  <c r="B95" i="2"/>
  <c r="G95" i="2"/>
  <c r="A125" i="2"/>
  <c r="A142" i="2"/>
  <c r="B131" i="2"/>
  <c r="F131" i="2"/>
  <c r="B136" i="2"/>
  <c r="C136" i="2"/>
  <c r="A106" i="2"/>
  <c r="B2" i="3"/>
  <c r="B27" i="3"/>
  <c r="B70" i="3"/>
  <c r="B20" i="2"/>
  <c r="C20" i="2"/>
  <c r="B63" i="2"/>
  <c r="F63" i="2"/>
  <c r="B94" i="2"/>
  <c r="C94" i="2"/>
  <c r="B77" i="2"/>
  <c r="D77" i="2"/>
  <c r="B67" i="3"/>
  <c r="A6" i="2"/>
  <c r="A24" i="2"/>
  <c r="A43" i="2"/>
  <c r="B69" i="3"/>
  <c r="B72" i="2"/>
  <c r="D72" i="2"/>
  <c r="A136" i="2"/>
  <c r="A135" i="2"/>
  <c r="B126" i="3"/>
  <c r="A128" i="2"/>
  <c r="B132" i="3"/>
  <c r="B115" i="2"/>
  <c r="B12" i="2"/>
  <c r="A72" i="2"/>
  <c r="B96" i="2"/>
  <c r="B34" i="3"/>
  <c r="A63" i="2"/>
  <c r="B65" i="3"/>
  <c r="A27" i="2"/>
  <c r="B102" i="2"/>
  <c r="E102" i="2"/>
  <c r="A28" i="2"/>
  <c r="B50" i="3"/>
  <c r="B20" i="3"/>
  <c r="B24" i="3"/>
  <c r="A9" i="2"/>
  <c r="A104" i="2"/>
  <c r="A116" i="2"/>
  <c r="B134" i="2"/>
  <c r="A138" i="2"/>
  <c r="B138" i="3"/>
  <c r="A121" i="2"/>
  <c r="B59" i="2"/>
  <c r="B26" i="3"/>
  <c r="B100" i="2"/>
  <c r="A79" i="2"/>
  <c r="B29" i="3"/>
  <c r="B23" i="2"/>
  <c r="B61" i="2"/>
  <c r="B17" i="3"/>
  <c r="B96" i="3"/>
  <c r="B60" i="3"/>
  <c r="B98" i="3"/>
  <c r="B48" i="3"/>
  <c r="B95" i="3"/>
  <c r="A52" i="2"/>
  <c r="B108" i="2"/>
  <c r="A124" i="2"/>
  <c r="A118" i="2"/>
  <c r="B113" i="3"/>
  <c r="B120" i="2"/>
  <c r="B87" i="3"/>
  <c r="B57" i="2"/>
  <c r="G57" i="2"/>
  <c r="A76" i="2"/>
  <c r="B62" i="3"/>
  <c r="A50" i="2"/>
  <c r="A11" i="2"/>
  <c r="B78" i="3"/>
  <c r="A55" i="2"/>
  <c r="A75" i="2"/>
  <c r="B101" i="2"/>
  <c r="D101" i="2"/>
  <c r="A102" i="2"/>
  <c r="B89" i="3"/>
  <c r="A14" i="2"/>
  <c r="B15" i="2"/>
  <c r="E15" i="2"/>
  <c r="B108" i="3"/>
  <c r="B143" i="3"/>
  <c r="B107" i="2"/>
  <c r="B144" i="2"/>
  <c r="B112" i="2"/>
  <c r="B16" i="3"/>
  <c r="B68" i="2"/>
  <c r="A45" i="2"/>
  <c r="B30" i="2"/>
  <c r="B81" i="2"/>
  <c r="B53" i="2"/>
  <c r="A23" i="2"/>
  <c r="B86" i="2"/>
  <c r="B67" i="2"/>
  <c r="B58" i="3"/>
  <c r="B47" i="3"/>
  <c r="B36" i="2"/>
  <c r="C36" i="2"/>
  <c r="B9" i="3"/>
  <c r="B121" i="2"/>
  <c r="E121" i="2"/>
  <c r="B118" i="2"/>
  <c r="B130" i="3"/>
  <c r="B113" i="2"/>
  <c r="G113" i="2"/>
  <c r="B114" i="2"/>
  <c r="B122" i="3"/>
  <c r="A60" i="2"/>
  <c r="B19" i="2"/>
  <c r="F19" i="2"/>
  <c r="B48" i="2"/>
  <c r="F48" i="2"/>
  <c r="B92" i="3"/>
  <c r="A101" i="2"/>
  <c r="B21" i="3"/>
  <c r="A90" i="2"/>
  <c r="A3" i="2"/>
  <c r="B35" i="3"/>
  <c r="B37" i="2"/>
  <c r="F37" i="2"/>
  <c r="B32" i="2"/>
  <c r="F32" i="2"/>
  <c r="B25" i="2"/>
  <c r="E25" i="2"/>
  <c r="A40" i="2"/>
  <c r="B22" i="2"/>
  <c r="F22" i="2"/>
  <c r="B129" i="2"/>
  <c r="B124" i="2"/>
  <c r="B105" i="2"/>
  <c r="B104" i="2"/>
  <c r="B116" i="3"/>
  <c r="A98" i="2"/>
  <c r="B70" i="2"/>
  <c r="E70" i="2"/>
  <c r="B3" i="2"/>
  <c r="E3" i="2"/>
  <c r="B92" i="2"/>
  <c r="F92" i="2"/>
  <c r="B46" i="2"/>
  <c r="F46" i="2"/>
  <c r="B89" i="2"/>
  <c r="D89" i="2"/>
  <c r="A42" i="2"/>
  <c r="A91" i="2"/>
  <c r="B13" i="3"/>
  <c r="B94" i="3"/>
  <c r="A84" i="2"/>
  <c r="B74" i="2"/>
  <c r="C74" i="2"/>
  <c r="B39" i="2"/>
  <c r="G39" i="2"/>
  <c r="A70" i="2"/>
  <c r="B133" i="3"/>
  <c r="B125" i="2"/>
  <c r="F125" i="2"/>
  <c r="A130" i="2"/>
  <c r="A122" i="2"/>
  <c r="B121" i="3"/>
  <c r="B11" i="2"/>
  <c r="D11" i="2"/>
  <c r="A87" i="2"/>
  <c r="B38" i="3"/>
  <c r="B44" i="2"/>
  <c r="G44" i="2"/>
  <c r="B60" i="2"/>
  <c r="F60" i="2"/>
  <c r="B34" i="2"/>
  <c r="D34" i="2"/>
  <c r="B76" i="3"/>
  <c r="B73" i="2"/>
  <c r="C73" i="2"/>
  <c r="A17" i="2"/>
  <c r="B64" i="2"/>
  <c r="C64" i="2"/>
  <c r="A2" i="4"/>
  <c r="B66" i="2"/>
  <c r="E66" i="2"/>
  <c r="B31" i="2"/>
  <c r="E31" i="2"/>
  <c r="B129" i="3"/>
  <c r="B110" i="3"/>
  <c r="B141" i="2"/>
  <c r="E141" i="2"/>
  <c r="A123" i="2"/>
  <c r="A137" i="2"/>
  <c r="A2" i="2"/>
  <c r="B49" i="3"/>
  <c r="B58" i="2"/>
  <c r="G58" i="2"/>
  <c r="A39" i="2"/>
  <c r="A67" i="2"/>
  <c r="A80" i="2"/>
  <c r="B5" i="3"/>
  <c r="B4" i="3"/>
  <c r="A97" i="2"/>
  <c r="A99" i="2"/>
  <c r="A61" i="2"/>
  <c r="B69" i="2"/>
  <c r="C69" i="2"/>
  <c r="B73" i="3"/>
  <c r="B56" i="3"/>
  <c r="B122" i="2"/>
  <c r="A120" i="2"/>
  <c r="B143" i="2"/>
  <c r="A114" i="2"/>
  <c r="B139" i="2"/>
  <c r="B84" i="3"/>
  <c r="B76" i="2"/>
  <c r="B93" i="2"/>
  <c r="A54" i="2"/>
  <c r="B17" i="2"/>
  <c r="A35" i="2"/>
  <c r="B25" i="3"/>
  <c r="B10" i="2"/>
  <c r="B6" i="2"/>
  <c r="A34" i="2"/>
  <c r="B100" i="3"/>
  <c r="B80" i="3"/>
  <c r="A13" i="2"/>
  <c r="A110" i="2"/>
  <c r="B140" i="2"/>
  <c r="C140" i="2"/>
  <c r="B124" i="3"/>
  <c r="A105" i="2"/>
  <c r="B138" i="2"/>
  <c r="F138" i="2"/>
  <c r="B82" i="3"/>
  <c r="B7" i="2"/>
  <c r="B23" i="3"/>
  <c r="A51" i="2"/>
  <c r="B15" i="3"/>
  <c r="A68" i="2"/>
  <c r="B16" i="2"/>
  <c r="E16" i="2"/>
  <c r="B45" i="2"/>
  <c r="D45" i="2"/>
  <c r="A73" i="2"/>
  <c r="B86" i="3"/>
  <c r="A62" i="2"/>
  <c r="B45" i="3"/>
  <c r="B102" i="3"/>
  <c r="B42" i="2"/>
  <c r="C42" i="2"/>
  <c r="E82" i="2"/>
  <c r="D97" i="2"/>
  <c r="C90" i="2"/>
  <c r="G78" i="2"/>
  <c r="D4" i="2"/>
  <c r="F27" i="2"/>
  <c r="D85" i="2"/>
  <c r="C85" i="2"/>
  <c r="D78" i="2"/>
  <c r="D40" i="2"/>
  <c r="C27" i="2"/>
  <c r="D27" i="2"/>
  <c r="C95" i="2"/>
  <c r="E40" i="2"/>
  <c r="F101" i="2"/>
  <c r="F72" i="2"/>
  <c r="D47" i="2"/>
  <c r="E95" i="2"/>
  <c r="E75" i="2"/>
  <c r="E73" i="2"/>
  <c r="E69" i="2"/>
  <c r="E43" i="2"/>
  <c r="F95" i="2"/>
  <c r="C97" i="2"/>
  <c r="C34" i="2"/>
  <c r="F25" i="2"/>
  <c r="G101" i="2"/>
  <c r="E63" i="2"/>
  <c r="G73" i="2"/>
  <c r="D73" i="2"/>
  <c r="D22" i="2"/>
  <c r="F137" i="2"/>
  <c r="E34" i="2"/>
  <c r="G28" i="2"/>
  <c r="G25" i="2"/>
  <c r="F132" i="2"/>
  <c r="G99" i="2"/>
  <c r="F14" i="2"/>
  <c r="C132" i="2"/>
  <c r="G121" i="2"/>
  <c r="F73" i="2"/>
  <c r="C72" i="2"/>
  <c r="D141" i="2"/>
  <c r="G4" i="2"/>
  <c r="D29" i="2"/>
  <c r="C125" i="2"/>
  <c r="E58" i="2"/>
  <c r="G88" i="2"/>
  <c r="E29" i="2"/>
  <c r="C22" i="2"/>
  <c r="E32" i="2"/>
  <c r="E47" i="2"/>
  <c r="C47" i="2"/>
  <c r="F85" i="2"/>
  <c r="F141" i="2"/>
  <c r="G47" i="2"/>
  <c r="C32" i="2"/>
  <c r="E42" i="2"/>
  <c r="D32" i="2"/>
  <c r="G60" i="2"/>
  <c r="F29" i="2"/>
  <c r="G29" i="2"/>
  <c r="E85" i="2"/>
  <c r="C121" i="2"/>
  <c r="C52" i="2"/>
  <c r="D28" i="2"/>
  <c r="F20" i="2"/>
  <c r="F8" i="2"/>
  <c r="E22" i="2"/>
  <c r="D60" i="2"/>
  <c r="F121" i="2"/>
  <c r="F34" i="2"/>
  <c r="F52" i="2"/>
  <c r="D88" i="2"/>
  <c r="F58" i="2"/>
  <c r="E20" i="2"/>
  <c r="F88" i="2"/>
  <c r="D20" i="2"/>
  <c r="C88" i="2"/>
  <c r="C58" i="2"/>
  <c r="C31" i="2"/>
  <c r="E28" i="2"/>
  <c r="F90" i="2"/>
  <c r="C28" i="2"/>
  <c r="C70" i="2"/>
  <c r="G20" i="2"/>
  <c r="D42" i="2"/>
  <c r="E125" i="2"/>
  <c r="G125" i="2"/>
  <c r="G34" i="2"/>
  <c r="D69" i="2"/>
  <c r="G102" i="2"/>
  <c r="G69" i="2"/>
  <c r="F70" i="2"/>
  <c r="C101" i="2"/>
  <c r="E101" i="2"/>
  <c r="D58" i="2"/>
  <c r="E83" i="2"/>
  <c r="C15" i="2"/>
  <c r="C131" i="2"/>
  <c r="D131" i="2"/>
  <c r="G137" i="2"/>
  <c r="C137" i="2"/>
  <c r="D137" i="2"/>
  <c r="F38" i="2"/>
  <c r="E136" i="2"/>
  <c r="C79" i="2"/>
  <c r="C46" i="2"/>
  <c r="E98" i="2"/>
  <c r="G131" i="2"/>
  <c r="E131" i="2"/>
  <c r="E24" i="2"/>
  <c r="G89" i="2"/>
  <c r="F117" i="2"/>
  <c r="D26" i="2"/>
  <c r="C11" i="2"/>
  <c r="D136" i="2"/>
  <c r="F55" i="2"/>
  <c r="C55" i="2"/>
  <c r="G64" i="2"/>
  <c r="G66" i="2"/>
  <c r="G55" i="2"/>
  <c r="G38" i="2"/>
  <c r="D2" i="2"/>
  <c r="D79" i="2"/>
  <c r="C83" i="2"/>
  <c r="E79" i="2"/>
  <c r="G83" i="2"/>
  <c r="F136" i="2"/>
  <c r="G136" i="2"/>
  <c r="D83" i="2"/>
  <c r="D55" i="2"/>
  <c r="G79" i="2"/>
  <c r="E54" i="2"/>
  <c r="G80" i="2"/>
  <c r="G24" i="2"/>
  <c r="D117" i="2"/>
  <c r="C26" i="2"/>
  <c r="E80" i="2"/>
  <c r="E26" i="2"/>
  <c r="F130" i="2"/>
  <c r="C54" i="2"/>
  <c r="D130" i="2"/>
  <c r="C80" i="2"/>
  <c r="D54" i="2"/>
  <c r="G26" i="2"/>
  <c r="F24" i="2"/>
  <c r="G117" i="2"/>
  <c r="F80" i="2"/>
  <c r="F54" i="2"/>
  <c r="E117" i="2"/>
  <c r="E64" i="2"/>
  <c r="D15" i="2"/>
  <c r="F64" i="2"/>
  <c r="E46" i="2"/>
  <c r="F15" i="2"/>
  <c r="E44" i="2"/>
  <c r="D41" i="2"/>
  <c r="E84" i="2"/>
  <c r="G84" i="2"/>
  <c r="D66" i="2"/>
  <c r="C84" i="2"/>
  <c r="G41" i="2"/>
  <c r="G42" i="2"/>
  <c r="F66" i="2"/>
  <c r="D140" i="2"/>
  <c r="E41" i="2"/>
  <c r="F84" i="2"/>
  <c r="C66" i="2"/>
  <c r="F140" i="2"/>
  <c r="C41" i="2"/>
  <c r="C44" i="2"/>
  <c r="D44" i="2"/>
  <c r="C65" i="2"/>
  <c r="F91" i="2"/>
  <c r="G77" i="2"/>
  <c r="G75" i="2"/>
  <c r="C77" i="2"/>
  <c r="G91" i="2"/>
  <c r="G63" i="2"/>
  <c r="D94" i="2"/>
  <c r="G49" i="2"/>
  <c r="D49" i="2"/>
  <c r="G31" i="2"/>
  <c r="D8" i="2"/>
  <c r="G8" i="2"/>
  <c r="D51" i="2"/>
  <c r="E94" i="2"/>
  <c r="E77" i="2"/>
  <c r="F77" i="2"/>
  <c r="E14" i="2"/>
  <c r="G62" i="2"/>
  <c r="E62" i="2"/>
  <c r="C14" i="2"/>
  <c r="D102" i="2"/>
  <c r="C102" i="2"/>
  <c r="E91" i="2"/>
  <c r="C63" i="2"/>
  <c r="D87" i="2"/>
  <c r="C51" i="2"/>
  <c r="D14" i="2"/>
  <c r="D63" i="2"/>
  <c r="F102" i="2"/>
  <c r="D74" i="2"/>
  <c r="G16" i="2"/>
  <c r="G51" i="2"/>
  <c r="C99" i="2"/>
  <c r="F16" i="2"/>
  <c r="F94" i="2"/>
  <c r="E51" i="2"/>
  <c r="D91" i="2"/>
  <c r="G94" i="2"/>
  <c r="C8" i="2"/>
  <c r="F42" i="2"/>
  <c r="G11" i="2"/>
  <c r="G15" i="2"/>
  <c r="G9" i="2"/>
  <c r="C24" i="2"/>
  <c r="D31" i="2"/>
  <c r="G33" i="2"/>
  <c r="G45" i="2"/>
  <c r="F44" i="2"/>
  <c r="G22" i="2"/>
  <c r="F9" i="2"/>
  <c r="C33" i="2"/>
  <c r="F45" i="2"/>
  <c r="C9" i="2"/>
  <c r="E11" i="2"/>
  <c r="C16" i="2"/>
  <c r="D33" i="2"/>
  <c r="D39" i="2"/>
  <c r="C39" i="2"/>
  <c r="F31" i="2"/>
  <c r="D9" i="2"/>
  <c r="E39" i="2"/>
  <c r="F33" i="2"/>
  <c r="F39" i="2"/>
  <c r="E81" i="2"/>
  <c r="D81" i="2"/>
  <c r="G81" i="2"/>
  <c r="F81" i="2"/>
  <c r="C81" i="2"/>
  <c r="C120" i="2"/>
  <c r="D120" i="2"/>
  <c r="F120" i="2"/>
  <c r="G120" i="2"/>
  <c r="E120" i="2"/>
  <c r="G50" i="2"/>
  <c r="F50" i="2"/>
  <c r="D50" i="2"/>
  <c r="C50" i="2"/>
  <c r="C30" i="2"/>
  <c r="D30" i="2"/>
  <c r="G30" i="2"/>
  <c r="F30" i="2"/>
  <c r="E30" i="2"/>
  <c r="F65" i="2"/>
  <c r="D65" i="2"/>
  <c r="G65" i="2"/>
  <c r="G87" i="2"/>
  <c r="C87" i="2"/>
  <c r="F87" i="2"/>
  <c r="C37" i="2"/>
  <c r="G17" i="2"/>
  <c r="D17" i="2"/>
  <c r="F17" i="2"/>
  <c r="C17" i="2"/>
  <c r="E17" i="2"/>
  <c r="F142" i="2"/>
  <c r="E142" i="2"/>
  <c r="G142" i="2"/>
  <c r="C142" i="2"/>
  <c r="D142" i="2"/>
  <c r="D106" i="2"/>
  <c r="C106" i="2"/>
  <c r="F106" i="2"/>
  <c r="E106" i="2"/>
  <c r="G106" i="2"/>
  <c r="D62" i="2"/>
  <c r="C62" i="2"/>
  <c r="F74" i="2"/>
  <c r="E74" i="2"/>
  <c r="G68" i="2"/>
  <c r="F68" i="2"/>
  <c r="E68" i="2"/>
  <c r="D68" i="2"/>
  <c r="C68" i="2"/>
  <c r="E56" i="2"/>
  <c r="D56" i="2"/>
  <c r="G56" i="2"/>
  <c r="F56" i="2"/>
  <c r="E127" i="2"/>
  <c r="D127" i="2"/>
  <c r="G127" i="2"/>
  <c r="F127" i="2"/>
  <c r="C127" i="2"/>
  <c r="G93" i="2"/>
  <c r="E93" i="2"/>
  <c r="C93" i="2"/>
  <c r="D93" i="2"/>
  <c r="F93" i="2"/>
  <c r="F108" i="2"/>
  <c r="D108" i="2"/>
  <c r="E108" i="2"/>
  <c r="C108" i="2"/>
  <c r="G108" i="2"/>
  <c r="F49" i="2"/>
  <c r="E49" i="2"/>
  <c r="F75" i="2"/>
  <c r="C75" i="2"/>
  <c r="D135" i="2"/>
  <c r="F135" i="2"/>
  <c r="C135" i="2"/>
  <c r="G135" i="2"/>
  <c r="E135" i="2"/>
  <c r="D76" i="2"/>
  <c r="E76" i="2"/>
  <c r="G76" i="2"/>
  <c r="C76" i="2"/>
  <c r="F76" i="2"/>
  <c r="C112" i="2"/>
  <c r="G112" i="2"/>
  <c r="E112" i="2"/>
  <c r="F112" i="2"/>
  <c r="D112" i="2"/>
  <c r="E52" i="2"/>
  <c r="G52" i="2"/>
  <c r="G144" i="2"/>
  <c r="D144" i="2"/>
  <c r="C144" i="2"/>
  <c r="F144" i="2"/>
  <c r="E144" i="2"/>
  <c r="F128" i="2"/>
  <c r="D128" i="2"/>
  <c r="C128" i="2"/>
  <c r="G128" i="2"/>
  <c r="E128" i="2"/>
  <c r="D123" i="2"/>
  <c r="F123" i="2"/>
  <c r="C123" i="2"/>
  <c r="G123" i="2"/>
  <c r="E123" i="2"/>
  <c r="F43" i="2"/>
  <c r="C43" i="2"/>
  <c r="D43" i="2"/>
  <c r="G139" i="2"/>
  <c r="D139" i="2"/>
  <c r="C139" i="2"/>
  <c r="F139" i="2"/>
  <c r="E139" i="2"/>
  <c r="C48" i="2"/>
  <c r="E48" i="2"/>
  <c r="D48" i="2"/>
  <c r="G48" i="2"/>
  <c r="E107" i="2"/>
  <c r="F107" i="2"/>
  <c r="G107" i="2"/>
  <c r="C107" i="2"/>
  <c r="D107" i="2"/>
  <c r="G132" i="2"/>
  <c r="D132" i="2"/>
  <c r="F13" i="2"/>
  <c r="G13" i="2"/>
  <c r="D13" i="2"/>
  <c r="E13" i="2"/>
  <c r="C13" i="2"/>
  <c r="F99" i="2"/>
  <c r="E99" i="2"/>
  <c r="C19" i="2"/>
  <c r="D19" i="2"/>
  <c r="E19" i="2"/>
  <c r="C141" i="2"/>
  <c r="G140" i="2"/>
  <c r="D16" i="2"/>
  <c r="E143" i="2"/>
  <c r="C143" i="2"/>
  <c r="F143" i="2"/>
  <c r="D143" i="2"/>
  <c r="G143" i="2"/>
  <c r="F89" i="2"/>
  <c r="C89" i="2"/>
  <c r="E89" i="2"/>
  <c r="E111" i="2"/>
  <c r="C111" i="2"/>
  <c r="D111" i="2"/>
  <c r="G111" i="2"/>
  <c r="F111" i="2"/>
  <c r="E130" i="2"/>
  <c r="C130" i="2"/>
  <c r="D46" i="2"/>
  <c r="G46" i="2"/>
  <c r="F103" i="2"/>
  <c r="C103" i="2"/>
  <c r="E103" i="2"/>
  <c r="D103" i="2"/>
  <c r="G103" i="2"/>
  <c r="D37" i="2"/>
  <c r="D121" i="2"/>
  <c r="C7" i="2"/>
  <c r="E7" i="2"/>
  <c r="G7" i="2"/>
  <c r="D7" i="2"/>
  <c r="C122" i="2"/>
  <c r="E122" i="2"/>
  <c r="D122" i="2"/>
  <c r="G122" i="2"/>
  <c r="F122" i="2"/>
  <c r="D92" i="2"/>
  <c r="C92" i="2"/>
  <c r="G92" i="2"/>
  <c r="E92" i="2"/>
  <c r="D114" i="2"/>
  <c r="F114" i="2"/>
  <c r="C114" i="2"/>
  <c r="E114" i="2"/>
  <c r="F96" i="2"/>
  <c r="G96" i="2"/>
  <c r="E96" i="2"/>
  <c r="C96" i="2"/>
  <c r="D96" i="2"/>
  <c r="G71" i="2"/>
  <c r="E71" i="2"/>
  <c r="D71" i="2"/>
  <c r="F71" i="2"/>
  <c r="C71" i="2"/>
  <c r="G133" i="2"/>
  <c r="F133" i="2"/>
  <c r="E133" i="2"/>
  <c r="C133" i="2"/>
  <c r="D133" i="2"/>
  <c r="F69" i="2"/>
  <c r="E45" i="2"/>
  <c r="F3" i="2"/>
  <c r="D3" i="2"/>
  <c r="C3" i="2"/>
  <c r="G3" i="2"/>
  <c r="E113" i="2"/>
  <c r="F113" i="2"/>
  <c r="D113" i="2"/>
  <c r="C113" i="2"/>
  <c r="D61" i="2"/>
  <c r="E61" i="2"/>
  <c r="C61" i="2"/>
  <c r="F61" i="2"/>
  <c r="G61" i="2"/>
  <c r="G82" i="2"/>
  <c r="C82" i="2"/>
  <c r="F82" i="2"/>
  <c r="G37" i="2"/>
  <c r="E37" i="2"/>
  <c r="D138" i="2"/>
  <c r="C138" i="2"/>
  <c r="E138" i="2"/>
  <c r="G138" i="2"/>
  <c r="G70" i="2"/>
  <c r="D70" i="2"/>
  <c r="D23" i="2"/>
  <c r="C23" i="2"/>
  <c r="F23" i="2"/>
  <c r="G23" i="2"/>
  <c r="E23" i="2"/>
  <c r="D12" i="2"/>
  <c r="G12" i="2"/>
  <c r="C12" i="2"/>
  <c r="E12" i="2"/>
  <c r="F12" i="2"/>
  <c r="E4" i="2"/>
  <c r="F4" i="2"/>
  <c r="D145" i="2"/>
  <c r="G145" i="2"/>
  <c r="C145" i="2"/>
  <c r="E145" i="2"/>
  <c r="F145" i="2"/>
  <c r="C118" i="2"/>
  <c r="G118" i="2"/>
  <c r="F118" i="2"/>
  <c r="E118" i="2"/>
  <c r="D118" i="2"/>
  <c r="E115" i="2"/>
  <c r="F115" i="2"/>
  <c r="D115" i="2"/>
  <c r="C115" i="2"/>
  <c r="G115" i="2"/>
  <c r="E78" i="2"/>
  <c r="F78" i="2"/>
  <c r="E60" i="2"/>
  <c r="C60" i="2"/>
  <c r="G104" i="2"/>
  <c r="E104" i="2"/>
  <c r="C104" i="2"/>
  <c r="F104" i="2"/>
  <c r="D104" i="2"/>
  <c r="F100" i="2"/>
  <c r="D100" i="2"/>
  <c r="G100" i="2"/>
  <c r="C100" i="2"/>
  <c r="E100" i="2"/>
  <c r="C2" i="2"/>
  <c r="G2" i="2"/>
  <c r="E2" i="2"/>
  <c r="G18" i="2"/>
  <c r="C18" i="2"/>
  <c r="E18" i="2"/>
  <c r="D18" i="2"/>
  <c r="F18" i="2"/>
  <c r="E140" i="2"/>
  <c r="E105" i="2"/>
  <c r="D105" i="2"/>
  <c r="F105" i="2"/>
  <c r="G105" i="2"/>
  <c r="C105" i="2"/>
  <c r="E36" i="2"/>
  <c r="D36" i="2"/>
  <c r="G36" i="2"/>
  <c r="F36" i="2"/>
  <c r="D35" i="2"/>
  <c r="E35" i="2"/>
  <c r="C35" i="2"/>
  <c r="G35" i="2"/>
  <c r="F35" i="2"/>
  <c r="E124" i="2"/>
  <c r="G124" i="2"/>
  <c r="D124" i="2"/>
  <c r="F124" i="2"/>
  <c r="C124" i="2"/>
  <c r="C59" i="2"/>
  <c r="G59" i="2"/>
  <c r="D59" i="2"/>
  <c r="F59" i="2"/>
  <c r="E59" i="2"/>
  <c r="D98" i="2"/>
  <c r="F98" i="2"/>
  <c r="C98" i="2"/>
  <c r="G109" i="2"/>
  <c r="C109" i="2"/>
  <c r="E109" i="2"/>
  <c r="D109" i="2"/>
  <c r="F109" i="2"/>
  <c r="E38" i="2"/>
  <c r="C38" i="2"/>
  <c r="G129" i="2"/>
  <c r="E129" i="2"/>
  <c r="F129" i="2"/>
  <c r="C129" i="2"/>
  <c r="D129" i="2"/>
  <c r="F110" i="2"/>
  <c r="D110" i="2"/>
  <c r="E110" i="2"/>
  <c r="C110" i="2"/>
  <c r="G110" i="2"/>
  <c r="G126" i="2"/>
  <c r="E126" i="2"/>
  <c r="C126" i="2"/>
  <c r="D126" i="2"/>
  <c r="F126" i="2"/>
  <c r="E72" i="2"/>
  <c r="G72" i="2"/>
  <c r="G27" i="2"/>
  <c r="E27" i="2"/>
  <c r="F119" i="2"/>
  <c r="C119" i="2"/>
  <c r="D119" i="2"/>
  <c r="E119" i="2"/>
  <c r="G119" i="2"/>
  <c r="D64" i="2"/>
  <c r="F11" i="2"/>
  <c r="G141" i="2"/>
  <c r="D125" i="2"/>
  <c r="G74" i="2"/>
  <c r="G114" i="2"/>
  <c r="G86" i="2"/>
  <c r="E86" i="2"/>
  <c r="D86" i="2"/>
  <c r="F86" i="2"/>
  <c r="C86" i="2"/>
  <c r="G5" i="2"/>
  <c r="F5" i="2"/>
  <c r="C5" i="2"/>
  <c r="E5" i="2"/>
  <c r="D5" i="2"/>
  <c r="E90" i="2"/>
  <c r="G90" i="2"/>
  <c r="C67" i="2"/>
  <c r="D67" i="2"/>
  <c r="E67" i="2"/>
  <c r="G67" i="2"/>
  <c r="F67" i="2"/>
  <c r="G19" i="2"/>
  <c r="D95" i="2"/>
  <c r="G32" i="2"/>
  <c r="F7" i="2"/>
  <c r="D6" i="2"/>
  <c r="G6" i="2"/>
  <c r="C6" i="2"/>
  <c r="F6" i="2"/>
  <c r="E6" i="2"/>
  <c r="C25" i="2"/>
  <c r="D25" i="2"/>
  <c r="D57" i="2"/>
  <c r="E57" i="2"/>
  <c r="F57" i="2"/>
  <c r="C57" i="2"/>
  <c r="F134" i="2"/>
  <c r="E134" i="2"/>
  <c r="G134" i="2"/>
  <c r="C134" i="2"/>
  <c r="D134" i="2"/>
  <c r="G97" i="2"/>
  <c r="F97" i="2"/>
  <c r="F40" i="2"/>
  <c r="C40" i="2"/>
  <c r="G40" i="2"/>
  <c r="C21" i="2"/>
  <c r="G21" i="2"/>
  <c r="D21" i="2"/>
  <c r="F21" i="2"/>
  <c r="E21" i="2"/>
  <c r="C45" i="2"/>
  <c r="F10" i="2"/>
  <c r="G10" i="2"/>
  <c r="C10" i="2"/>
  <c r="E10" i="2"/>
  <c r="D10" i="2"/>
  <c r="G53" i="2"/>
  <c r="E53" i="2"/>
  <c r="D53" i="2"/>
  <c r="C53" i="2"/>
  <c r="F53" i="2"/>
  <c r="E116" i="2"/>
  <c r="F116" i="2"/>
  <c r="D116" i="2"/>
  <c r="C116" i="2"/>
  <c r="G116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Chi Kong Chyong</author>
    <author>tc={DF9D9116-432C-4BB0-B61C-981117B6A19C}</author>
    <author>tc={D7FBEA3E-4F82-4CC1-8101-5EEEA87B59E0}</author>
    <author>tc={68F98A4F-126D-44E0-AB72-F662623AC924}</author>
    <author/>
    <author>Kong Chyong</author>
    <author>Shafiq Pandor</author>
  </authors>
  <commentList>
    <comment ref="L1" authorId="0" shapeId="0" xr:uid="{2D25B0E8-46F7-42EE-B43B-C34F88F4251C}">
      <text>
        <r>
          <rPr>
            <b/>
            <sz val="9"/>
            <color indexed="81"/>
            <rFont val="Tahoma"/>
            <family val="2"/>
          </rPr>
          <t>Chi Kong Chyong:</t>
        </r>
        <r>
          <rPr>
            <sz val="9"/>
            <color indexed="81"/>
            <rFont val="Tahoma"/>
            <family val="2"/>
          </rPr>
          <t xml:space="preserve">
energy stock available at the start of modelling; MWh-e</t>
        </r>
      </text>
    </comment>
    <comment ref="O1" authorId="0" shapeId="0" xr:uid="{6532E7AA-0E55-4127-AA6C-E7E6990C3F34}">
      <text>
        <r>
          <rPr>
            <b/>
            <sz val="9"/>
            <color indexed="81"/>
            <rFont val="Tahoma"/>
            <family val="2"/>
          </rPr>
          <t>Chi Kong Chyong:</t>
        </r>
        <r>
          <rPr>
            <sz val="9"/>
            <color indexed="81"/>
            <rFont val="Tahoma"/>
            <family val="2"/>
          </rPr>
          <t xml:space="preserve">
iin AU$/MWh-e</t>
        </r>
      </text>
    </comment>
    <comment ref="AB1" authorId="1" shapeId="0" xr:uid="{DF9D9116-432C-4BB0-B61C-981117B6A19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Assumption here that if no ramp rate from ISP or GHD then plant can ramp from 0 to full capacity in half an hour.</t>
      </text>
    </comment>
    <comment ref="AE1" authorId="2" shapeId="0" xr:uid="{D7FBEA3E-4F82-4CC1-8101-5EEEA87B59E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Assumption here that if no ramp rate from ISP or GHD then plant can ramp from 0 to full capacity in half an hour and vice versa.</t>
      </text>
    </comment>
    <comment ref="AM1" authorId="3" shapeId="0" xr:uid="{68F98A4F-126D-44E0-AB72-F662623AC924}">
      <text>
        <t>[Threaded comment]
Your version of Excel allows you to read this threaded comment; however, any edits to it will get removed if the file is opened in a newer version of Excel. Learn more: https://go.microsoft.com/fwlink/?linkid=870924
Comment:
    Should this be calculated from output rated capacity, total MWh and roundtrip efficiency?
Reply:
    The way you've done it is correct - i.e. you take the max storage in MWh and divide by the MW output capacity.</t>
      </text>
    </comment>
    <comment ref="BN1" authorId="4" shapeId="0" xr:uid="{CE54A3BE-B820-4864-B7F8-167126C2FE1C}">
      <text>
        <r>
          <rPr>
            <b/>
            <sz val="8"/>
            <rFont val="Tahoma"/>
            <family val="2"/>
          </rPr>
          <t>kg CO₂e per unit</t>
        </r>
      </text>
    </comment>
    <comment ref="AV10" authorId="5" shapeId="0" xr:uid="{D880A6F6-8DAC-4D40-A1EF-C7F09DD7813E}">
      <text>
        <r>
          <rPr>
            <b/>
            <sz val="9"/>
            <color indexed="81"/>
            <rFont val="Tahoma"/>
            <family val="2"/>
          </rPr>
          <t>Kong Chyong:</t>
        </r>
        <r>
          <rPr>
            <sz val="9"/>
            <color indexed="81"/>
            <rFont val="Tahoma"/>
            <family val="2"/>
          </rPr>
          <t xml:space="preserve">
CHANGE NAME TO APPROPRIATE external country connection</t>
        </r>
      </text>
    </comment>
    <comment ref="BA11" authorId="6" shapeId="0" xr:uid="{D898AE24-C167-4F3F-A6EB-2B164C6EEF4D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I've added these based on what's in Stephen's Ireland model. But not sure whether these are universal codes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Chi Kong Chyong</author>
    <author>tc={C2EBDE79-83A1-4F59-B24B-20AE9141F976}</author>
    <author>tc={C31E7D31-7E50-49AC-86C1-404CE589A522}</author>
    <author>tc={D164681C-B694-4A33-B417-1273FCD42599}</author>
    <author>tc={0C045B94-5437-4811-A6AE-6CCF0FC0108F}</author>
    <author>tc={BA3E8F07-7658-4989-82A9-D9A068D4F0AA}</author>
    <author>tc={0D76C263-64F1-4F12-B68A-593B0802FD4E}</author>
    <author>tc={B107B071-FAA1-4E74-8292-53626AD680BF}</author>
    <author>Shafiq Pandor</author>
    <author>tc={11661E11-9F69-49F9-840F-241E4BACA77C}</author>
  </authors>
  <commentList>
    <comment ref="L1" authorId="0" shapeId="0" xr:uid="{9F0B7F5F-DFBB-4664-BD49-8E061A07A1D1}">
      <text>
        <r>
          <rPr>
            <b/>
            <sz val="9"/>
            <color indexed="81"/>
            <rFont val="Tahoma"/>
            <family val="2"/>
          </rPr>
          <t>Chi Kong Chyong:</t>
        </r>
        <r>
          <rPr>
            <sz val="9"/>
            <color indexed="81"/>
            <rFont val="Tahoma"/>
            <family val="2"/>
          </rPr>
          <t xml:space="preserve">
energy stock available at the start of modelling; MWh-e</t>
        </r>
      </text>
    </comment>
    <comment ref="O1" authorId="0" shapeId="0" xr:uid="{251C846D-2546-4C2A-AF13-3171D72F6C40}">
      <text>
        <r>
          <rPr>
            <b/>
            <sz val="9"/>
            <color indexed="81"/>
            <rFont val="Tahoma"/>
            <family val="2"/>
          </rPr>
          <t>Chi Kong Chyong:</t>
        </r>
        <r>
          <rPr>
            <sz val="9"/>
            <color indexed="81"/>
            <rFont val="Tahoma"/>
            <family val="2"/>
          </rPr>
          <t xml:space="preserve">
iin AU$/MWh-e</t>
        </r>
      </text>
    </comment>
    <comment ref="S1" authorId="1" shapeId="0" xr:uid="{C2EBDE79-83A1-4F59-B24B-20AE9141F976}">
      <text>
        <t>[Threaded comment]
Your version of Excel allows you to read this threaded comment; however, any edits to it will get removed if the file is opened in a newer version of Excel. Learn more: https://go.microsoft.com/fwlink/?linkid=870924
Comment:
    Set to zero as unit specific fuel cost and heat rate reflected in VARCOST</t>
      </text>
    </comment>
    <comment ref="AB1" authorId="2" shapeId="0" xr:uid="{C31E7D31-7E50-49AC-86C1-404CE589A52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Assumption here that if no ramp rate from ISP or GHD then plant can ramp from 0 to full capacity in half an hour.</t>
      </text>
    </comment>
    <comment ref="AE1" authorId="3" shapeId="0" xr:uid="{D164681C-B694-4A33-B417-1273FCD4259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Assumption here that if no ramp rate from ISP or GHD then plant can ramp from 0 to full capacity in half an hour and vice versa.</t>
      </text>
    </comment>
    <comment ref="AM1" authorId="4" shapeId="0" xr:uid="{0C045B94-5437-4811-A6AE-6CCF0FC0108F}">
      <text>
        <t>[Threaded comment]
Your version of Excel allows you to read this threaded comment; however, any edits to it will get removed if the file is opened in a newer version of Excel. Learn more: https://go.microsoft.com/fwlink/?linkid=870924
Comment:
    Should this be calculated from output rated capacity, total MWh and roundtrip efficiency?
Reply:
    The way you've done it is correct - i.e. you take the max storage in MWh and divide by the MW output capacity.</t>
      </text>
    </comment>
    <comment ref="A143" authorId="5" shapeId="0" xr:uid="{BA3E8F07-7658-4989-82A9-D9A068D4F0AA}">
      <text>
        <t>[Threaded comment]
Your version of Excel allows you to read this threaded comment; however, any edits to it will get removed if the file is opened in a newer version of Excel. Learn more: https://go.microsoft.com/fwlink/?linkid=870924
Comment:
    Technical data for all a copy of Tallawarra B. Requires update to reflect inter-regional fuel price differences</t>
      </text>
    </comment>
    <comment ref="E153" authorId="6" shapeId="0" xr:uid="{0D76C263-64F1-4F12-B68A-593B0802FD4E}">
      <text>
        <t>[Threaded comment]
Your version of Excel allows you to read this threaded comment; however, any edits to it will get removed if the file is opened in a newer version of Excel. Learn more: https://go.microsoft.com/fwlink/?linkid=870924
Comment:
    Tbc: Captured in Pumped Hydro-TAS under 1500MW Marinus</t>
      </text>
    </comment>
    <comment ref="E154" authorId="7" shapeId="0" xr:uid="{B107B071-FAA1-4E74-8292-53626AD680BF}">
      <text>
        <t>[Threaded comment]
Your version of Excel allows you to read this threaded comment; however, any edits to it will get removed if the file is opened in a newer version of Excel. Learn more: https://go.microsoft.com/fwlink/?linkid=870924
Comment:
    Inconsistency here. Sub-zero generation removed at this point for storages but removed on Capacity tab for OCGT. Removal here more transparent but inconsistent formula for this column.</t>
      </text>
    </comment>
    <comment ref="H156" authorId="8" shapeId="0" xr:uid="{CD190D07-3FCF-4361-AF49-42EE926DCBC0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I've put this as VPP but VPP isn't a technology listed in the data tab. Not sure whether this matters</t>
        </r>
      </text>
    </comment>
    <comment ref="A168" authorId="9" shapeId="0" xr:uid="{11661E11-9F69-49F9-840F-241E4BACA77C}">
      <text>
        <t>[Threaded comment]
Your version of Excel allows you to read this threaded comment; however, any edits to it will get removed if the file is opened in a newer version of Excel. Learn more: https://go.microsoft.com/fwlink/?linkid=870924
Comment:
    168 units but named ranges only 157 long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Shafiq Pandor</author>
    <author>tc={BA1458EB-1F31-43F4-AC56-139376DC78E9}</author>
    <author>tc={3C00FB1E-2E91-4BF4-9E4F-594CAA8CC0BF}</author>
    <author>tc={05A186EF-729B-4E6E-915D-D7D9B6B5212D}</author>
    <author>tc={3801AD24-BEFE-42BA-89AA-4F295B1F51CE}</author>
    <author>tc={113A2904-A141-46E3-8BB5-6B6E27CB8305}</author>
    <author>tc={3398FA22-C41A-43C2-880E-7A965C3854C1}</author>
    <author>tc={92A443DE-A93E-487F-90D9-8A7861FA8921}</author>
  </authors>
  <commentList>
    <comment ref="D94" authorId="0" shapeId="0" xr:uid="{ED982813-D252-47E7-A402-C6AE04E1DB69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2035
</t>
        </r>
      </text>
    </comment>
    <comment ref="D95" authorId="0" shapeId="0" xr:uid="{C12B55C1-D4DE-43A4-8D34-66FCF6E01AD4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2035
</t>
        </r>
      </text>
    </comment>
    <comment ref="D96" authorId="0" shapeId="0" xr:uid="{E952A07C-9AF3-4CEE-911C-5D5916E2A7CE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2035
</t>
        </r>
      </text>
    </comment>
    <comment ref="D97" authorId="0" shapeId="0" xr:uid="{26D4E995-2E12-4FA8-8EA4-D925DF9A79CB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2035
</t>
        </r>
      </text>
    </comment>
    <comment ref="D100" authorId="0" shapeId="0" xr:uid="{793D4684-306E-4FFE-BB13-5FC72EB46E76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2028</t>
        </r>
      </text>
    </comment>
    <comment ref="D101" authorId="0" shapeId="0" xr:uid="{D0187E36-2F1C-43B9-8F6C-3AAA73017202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2028</t>
        </r>
      </text>
    </comment>
    <comment ref="D158" authorId="0" shapeId="0" xr:uid="{45D41286-A0DF-44E5-8B5B-68A6E71B3E17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2031</t>
        </r>
      </text>
    </comment>
    <comment ref="D159" authorId="0" shapeId="0" xr:uid="{5CE64FCE-96E5-4360-9696-EA5404493669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2032</t>
        </r>
      </text>
    </comment>
    <comment ref="D160" authorId="0" shapeId="0" xr:uid="{7E682192-63E7-48E4-B23D-F8F693BA98B2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2032</t>
        </r>
      </text>
    </comment>
    <comment ref="D161" authorId="0" shapeId="0" xr:uid="{24F6FB49-9B05-44E7-88DE-ED5A1391EBD2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2030</t>
        </r>
      </text>
    </comment>
    <comment ref="D174" authorId="0" shapeId="0" xr:uid="{A18F6CA6-08E5-4271-964C-041364F7933D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2035</t>
        </r>
      </text>
    </comment>
    <comment ref="D175" authorId="0" shapeId="0" xr:uid="{D27A845A-D7A5-45DE-9788-D73C781EC5AB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2035</t>
        </r>
      </text>
    </comment>
    <comment ref="D176" authorId="0" shapeId="0" xr:uid="{9C984227-50A9-469C-964C-36B56E5E812C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2035</t>
        </r>
      </text>
    </comment>
    <comment ref="D177" authorId="0" shapeId="0" xr:uid="{FD5FEDCB-9A92-44B3-93E4-3027A33C5B54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2035</t>
        </r>
      </text>
    </comment>
    <comment ref="D178" authorId="0" shapeId="0" xr:uid="{CD2BBDCC-D00F-4FBB-8D3C-E56A9F720A01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2035</t>
        </r>
      </text>
    </comment>
    <comment ref="D179" authorId="0" shapeId="0" xr:uid="{306641AF-DEDE-481A-B5AA-FE1F43CFA803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2035</t>
        </r>
      </text>
    </comment>
    <comment ref="D232" authorId="0" shapeId="0" xr:uid="{8E24B07C-B5E9-4D7B-A6AD-CBDA583D425C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2023
</t>
        </r>
      </text>
    </comment>
    <comment ref="D233" authorId="0" shapeId="0" xr:uid="{977395AA-A7BB-47B8-A67D-6D808FCD07D4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2023
</t>
        </r>
      </text>
    </comment>
    <comment ref="D234" authorId="0" shapeId="0" xr:uid="{643FF26E-C64E-4275-BD90-E29169E0F430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2023
</t>
        </r>
      </text>
    </comment>
    <comment ref="D235" authorId="0" shapeId="0" xr:uid="{2C7DA7D2-AAC6-4624-9E04-DC3CD0D5E207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2022</t>
        </r>
      </text>
    </comment>
    <comment ref="D253" authorId="0" shapeId="0" xr:uid="{E6C27D30-D6BA-41A5-A02C-CC36B58C19EF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2047</t>
        </r>
      </text>
    </comment>
    <comment ref="D254" authorId="0" shapeId="0" xr:uid="{9A971839-EF5A-4B82-824C-14A40922309B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2047</t>
        </r>
      </text>
    </comment>
    <comment ref="D256" authorId="0" shapeId="0" xr:uid="{CD12D428-86A8-4DBF-9FAD-44B172B83C67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2048</t>
        </r>
      </text>
    </comment>
    <comment ref="D257" authorId="0" shapeId="0" xr:uid="{2F6E231A-987A-40E5-B382-68F6F81D5479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2048</t>
        </r>
      </text>
    </comment>
    <comment ref="D258" authorId="0" shapeId="0" xr:uid="{A5641786-C963-453A-9FFE-FB18CD7A7532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2048</t>
        </r>
      </text>
    </comment>
    <comment ref="D259" authorId="0" shapeId="0" xr:uid="{CDBF0344-1A09-4E27-B7B2-BDF1575B2626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2048</t>
        </r>
      </text>
    </comment>
    <comment ref="D319" authorId="1" shapeId="0" xr:uid="{BA1458EB-1F31-43F4-AC56-139376DC78E9}">
      <text>
        <t>[Threaded comment]
Your version of Excel allows you to read this threaded comment; however, any edits to it will get removed if the file is opened in a newer version of Excel. Learn more: https://go.microsoft.com/fwlink/?linkid=870924
Comment:
    2039</t>
      </text>
    </comment>
    <comment ref="D390" authorId="0" shapeId="0" xr:uid="{E852C7D6-4C42-40E4-8DAF-3034A1483B0D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2043</t>
        </r>
      </text>
    </comment>
    <comment ref="D407" authorId="0" shapeId="0" xr:uid="{D00D170F-BC82-4B7E-84D7-9CD92DAA7C29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2036</t>
        </r>
      </text>
    </comment>
    <comment ref="D408" authorId="0" shapeId="0" xr:uid="{70F99DED-C9F5-44A8-A76F-0CED657CC04A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2036</t>
        </r>
      </text>
    </comment>
    <comment ref="D409" authorId="0" shapeId="0" xr:uid="{D38C9764-48A8-4520-B699-AF15154FE41F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2037</t>
        </r>
      </text>
    </comment>
    <comment ref="D410" authorId="0" shapeId="0" xr:uid="{012F9FAF-5E40-4018-9AA1-35A31744111C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2037</t>
        </r>
      </text>
    </comment>
    <comment ref="D412" authorId="0" shapeId="0" xr:uid="{B3454401-6EFD-4DC0-8E05-3D15D18AB416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2037</t>
        </r>
      </text>
    </comment>
    <comment ref="D413" authorId="2" shapeId="0" xr:uid="{3C00FB1E-2E91-4BF4-9E4F-594CAA8CC0BF}">
      <text>
        <t>[Threaded comment]
Your version of Excel allows you to read this threaded comment; however, any edits to it will get removed if the file is opened in a newer version of Excel. Learn more: https://go.microsoft.com/fwlink/?linkid=870924
Comment:
    2021</t>
      </text>
    </comment>
    <comment ref="D414" authorId="3" shapeId="0" xr:uid="{05A186EF-729B-4E6E-915D-D7D9B6B5212D}">
      <text>
        <t>[Threaded comment]
Your version of Excel allows you to read this threaded comment; however, any edits to it will get removed if the file is opened in a newer version of Excel. Learn more: https://go.microsoft.com/fwlink/?linkid=870924
Comment:
    2022</t>
      </text>
    </comment>
    <comment ref="D415" authorId="4" shapeId="0" xr:uid="{3801AD24-BEFE-42BA-89AA-4F295B1F51CE}">
      <text>
        <t>[Threaded comment]
Your version of Excel allows you to read this threaded comment; however, any edits to it will get removed if the file is opened in a newer version of Excel. Learn more: https://go.microsoft.com/fwlink/?linkid=870924
Comment:
    2021</t>
      </text>
    </comment>
    <comment ref="D416" authorId="5" shapeId="0" xr:uid="{113A2904-A141-46E3-8BB5-6B6E27CB8305}">
      <text>
        <t>[Threaded comment]
Your version of Excel allows you to read this threaded comment; however, any edits to it will get removed if the file is opened in a newer version of Excel. Learn more: https://go.microsoft.com/fwlink/?linkid=870924
Comment:
    2022</t>
      </text>
    </comment>
    <comment ref="D417" authorId="6" shapeId="0" xr:uid="{3398FA22-C41A-43C2-880E-7A965C3854C1}">
      <text>
        <t>[Threaded comment]
Your version of Excel allows you to read this threaded comment; however, any edits to it will get removed if the file is opened in a newer version of Excel. Learn more: https://go.microsoft.com/fwlink/?linkid=870924
Comment:
    2035</t>
      </text>
    </comment>
    <comment ref="D418" authorId="7" shapeId="0" xr:uid="{92A443DE-A93E-487F-90D9-8A7861FA8921}">
      <text>
        <t>[Threaded comment]
Your version of Excel allows you to read this threaded comment; however, any edits to it will get removed if the file is opened in a newer version of Excel. Learn more: https://go.microsoft.com/fwlink/?linkid=870924
Comment:
    2035</t>
      </text>
    </comment>
    <comment ref="D453" authorId="0" shapeId="0" xr:uid="{7A544874-752A-4886-A406-E3A5EB3131A7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2029</t>
        </r>
      </text>
    </comment>
    <comment ref="D454" authorId="0" shapeId="0" xr:uid="{029857E7-9C3B-4AAB-A6A8-CAC848A88D61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2029</t>
        </r>
      </text>
    </comment>
    <comment ref="D497" authorId="0" shapeId="0" xr:uid="{2AA08E62-9FC3-419C-8237-412CD6527F58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2028</t>
        </r>
      </text>
    </comment>
    <comment ref="D498" authorId="0" shapeId="0" xr:uid="{66A25E46-047C-49C7-A407-041CBC659B59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2028</t>
        </r>
      </text>
    </comment>
    <comment ref="D499" authorId="0" shapeId="0" xr:uid="{4903CDAE-D72C-4D1A-9508-57A7854DD210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2028</t>
        </r>
      </text>
    </comment>
    <comment ref="D500" authorId="0" shapeId="0" xr:uid="{3881B9FB-7D78-433E-8D13-878A37F444D0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Previously 2028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tc={067B64E8-C82D-4195-B68E-391A902ABBFE}</author>
  </authors>
  <commentList>
    <comment ref="A517" authorId="0" shapeId="0" xr:uid="{067B64E8-C82D-4195-B68E-391A902ABBFE}">
      <text>
        <t>[Threaded comment]
Your version of Excel allows you to read this threaded comment; however, any edits to it will get removed if the file is opened in a newer version of Excel. Learn more: https://go.microsoft.com/fwlink/?linkid=870924
Comment:
    Generic OCGTs are copy of Tallawarra B. Requires update to reflect inter-regional fuel price differences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Shafiq Pandor</author>
    <author>tc={3D1A538E-916E-4230-B834-B0E1DFF47003}</author>
    <author>tc={46414DE2-0FB4-46F1-96EC-DDDA314EFA57}</author>
    <author>tc={01556129-F57F-48B8-896B-7E8E1ED64EB2}</author>
    <author>tc={206E3979-7D20-4818-9484-2BFF9F985557}</author>
  </authors>
  <commentList>
    <comment ref="A104" authorId="0" shapeId="0" xr:uid="{F317FA20-7570-4843-B8C3-31702CE66D03}">
      <text>
        <r>
          <rPr>
            <b/>
            <sz val="9"/>
            <color indexed="81"/>
            <rFont val="Tahoma"/>
            <family val="2"/>
          </rPr>
          <t>Shafiq Pandor:</t>
        </r>
        <r>
          <rPr>
            <sz val="9"/>
            <color indexed="81"/>
            <rFont val="Tahoma"/>
            <family val="2"/>
          </rPr>
          <t xml:space="preserve">
Assuming BOTN is not included</t>
        </r>
      </text>
    </comment>
    <comment ref="I123" authorId="1" shapeId="0" xr:uid="{3D1A538E-916E-4230-B834-B0E1DFF47003}">
      <text>
        <t>[Threaded comment]
Your version of Excel allows you to read this threaded comment; however, any edits to it will get removed if the file is opened in a newer version of Excel. Learn more: https://go.microsoft.com/fwlink/?linkid=870924
Comment:
    Suggests that Kidston PSH does not feature in EY's modelling.</t>
      </text>
    </comment>
    <comment ref="I138" authorId="2" shapeId="0" xr:uid="{46414DE2-0FB4-46F1-96EC-DDDA314EFA57}">
      <text>
        <t>[Threaded comment]
Your version of Excel allows you to read this threaded comment; however, any edits to it will get removed if the file is opened in a newer version of Excel. Learn more: https://go.microsoft.com/fwlink/?linkid=870924
Comment:
    A value of -250 here suggests that Kidston PSH does not feature in EY's modelling.</t>
      </text>
    </comment>
    <comment ref="I153" authorId="3" shapeId="0" xr:uid="{01556129-F57F-48B8-896B-7E8E1ED64EB2}">
      <text>
        <t>[Threaded comment]
Your version of Excel allows you to read this threaded comment; however, any edits to it will get removed if the file is opened in a newer version of Excel. Learn more: https://go.microsoft.com/fwlink/?linkid=870924
Comment:
    A value of -250 here suggests that Kidston PSH does not feature in EY's modelling.</t>
      </text>
    </comment>
    <comment ref="A194" authorId="4" shapeId="0" xr:uid="{206E3979-7D20-4818-9484-2BFF9F98555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Assuming no new entry until 2037-28 to make sure that we are not adding back in units which might have been newly retired in AEMO's 2021 assumptions.
Reply:
    Hardcoded zero for pre-2037/38
Reply:
    Need to sense check the outer years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Kong Chyong</author>
  </authors>
  <commentList>
    <comment ref="BJ1" authorId="0" shapeId="0" xr:uid="{B3EBD8C9-8D93-4F9E-AF81-2B8FE710939C}">
      <text>
        <r>
          <rPr>
            <b/>
            <sz val="8"/>
            <rFont val="Tahoma"/>
            <family val="2"/>
          </rPr>
          <t>kg CO₂e per unit</t>
        </r>
      </text>
    </comment>
    <comment ref="AR10" authorId="1" shapeId="0" xr:uid="{367C4888-566F-4FC1-AABB-3E741807EF00}">
      <text>
        <r>
          <rPr>
            <b/>
            <sz val="9"/>
            <color indexed="81"/>
            <rFont val="Tahoma"/>
            <family val="2"/>
          </rPr>
          <t>Kong Chyong:</t>
        </r>
        <r>
          <rPr>
            <sz val="9"/>
            <color indexed="81"/>
            <rFont val="Tahoma"/>
            <family val="2"/>
          </rPr>
          <t xml:space="preserve">
CHANGE NAME TO APPROPRIATE external country connection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tc={DCBAA8AA-115E-4083-AB3C-A35336262A52}</author>
  </authors>
  <commentList>
    <comment ref="A39" authorId="0" shapeId="0" xr:uid="{DCBAA8AA-115E-4083-AB3C-A35336262A52}">
      <text>
        <t>[Threaded comment]
Your version of Excel allows you to read this threaded comment; however, any edits to it will get removed if the file is opened in a newer version of Excel. Learn more: https://go.microsoft.com/fwlink/?linkid=870924
Comment:
    EY appears to exclude Torrens Island
Reply:
    We appear to be missing a CCGT, but it might be captured in OCGT. Torrens assumptions accounts for most of the net discrepancy for the state.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<sst xmlns="http://schemas.openxmlformats.org/spreadsheetml/2006/main" count="14460" uniqueCount="1419">
  <si>
    <t>STATIONID</t>
  </si>
  <si>
    <t>STATIONNAME</t>
  </si>
  <si>
    <t>STATIONID_ACIL</t>
  </si>
  <si>
    <t>Generators</t>
  </si>
  <si>
    <t>AREA</t>
  </si>
  <si>
    <t>AREA KEY</t>
  </si>
  <si>
    <t>Capacity</t>
  </si>
  <si>
    <t>GEN_Type</t>
  </si>
  <si>
    <t>GEN_TECH</t>
  </si>
  <si>
    <t>GEN_Tech</t>
  </si>
  <si>
    <t>FUEL_TYPE</t>
  </si>
  <si>
    <t>FUEL_Type</t>
  </si>
  <si>
    <t>MINP_FACTOR</t>
  </si>
  <si>
    <t>MINP</t>
  </si>
  <si>
    <t>MAXP_FACTOR</t>
  </si>
  <si>
    <t>RR_UP</t>
  </si>
  <si>
    <t>RAMPUPFACTOR</t>
  </si>
  <si>
    <t>RR_DOWN</t>
  </si>
  <si>
    <t>RAMPDOWNFACTOR</t>
  </si>
  <si>
    <t>RR_STARTUP</t>
  </si>
  <si>
    <t>STARTRAMPFACTOR</t>
  </si>
  <si>
    <t>RR_SHUTDOWN</t>
  </si>
  <si>
    <t>SHUTRAMPFACTOR</t>
  </si>
  <si>
    <t>MIN_UPTIME</t>
  </si>
  <si>
    <t>MIN_DOWNTIME</t>
  </si>
  <si>
    <t>VARCOST</t>
  </si>
  <si>
    <t>STARTCOST</t>
  </si>
  <si>
    <t>HEAT_RATE</t>
  </si>
  <si>
    <t>SCHEDULE_TYPE</t>
  </si>
  <si>
    <t>NL_FUEL_CONS</t>
  </si>
  <si>
    <t>FC_2016-17</t>
  </si>
  <si>
    <t>SRMC_2016-17</t>
  </si>
  <si>
    <t>MAX_STORAGE(MWh)</t>
  </si>
  <si>
    <t>DUID</t>
  </si>
  <si>
    <t>YWPS4</t>
  </si>
  <si>
    <t>YWPS1</t>
  </si>
  <si>
    <t>YWPS2</t>
  </si>
  <si>
    <t>YWPS3</t>
  </si>
  <si>
    <t>MP2</t>
  </si>
  <si>
    <t>MP1</t>
  </si>
  <si>
    <t>JLB02</t>
  </si>
  <si>
    <t>JLB03</t>
  </si>
  <si>
    <t>JLB01</t>
  </si>
  <si>
    <t>BRAEMAR1</t>
  </si>
  <si>
    <t>BRAEMAR2</t>
  </si>
  <si>
    <t>BRAEMAR3</t>
  </si>
  <si>
    <t>LD04</t>
  </si>
  <si>
    <t>LD03</t>
  </si>
  <si>
    <t>LD01</t>
  </si>
  <si>
    <t>LD02</t>
  </si>
  <si>
    <t>VP5</t>
  </si>
  <si>
    <t>VP6</t>
  </si>
  <si>
    <t>MORTLK12</t>
  </si>
  <si>
    <t>MORTLK11</t>
  </si>
  <si>
    <t>GSTONE1</t>
  </si>
  <si>
    <t>GSTONE2</t>
  </si>
  <si>
    <t>GSTONE5</t>
  </si>
  <si>
    <t>GSTONE6</t>
  </si>
  <si>
    <t>GSTONE3</t>
  </si>
  <si>
    <t>GSTONE4</t>
  </si>
  <si>
    <t>DRYCGT1</t>
  </si>
  <si>
    <t>DRYCGT2</t>
  </si>
  <si>
    <t>DRYCGT3</t>
  </si>
  <si>
    <t>ROMA_7</t>
  </si>
  <si>
    <t>ROMA_8</t>
  </si>
  <si>
    <t>YABULU2</t>
  </si>
  <si>
    <t>YABULU</t>
  </si>
  <si>
    <t>TALWA1</t>
  </si>
  <si>
    <t>TORRB4</t>
  </si>
  <si>
    <t>TORRB3</t>
  </si>
  <si>
    <t>TORRB2</t>
  </si>
  <si>
    <t>TORRA2</t>
  </si>
  <si>
    <t>TORRA1</t>
  </si>
  <si>
    <t>TORRB1</t>
  </si>
  <si>
    <t>TORRA3</t>
  </si>
  <si>
    <t>TORRA4</t>
  </si>
  <si>
    <t>QPS1</t>
  </si>
  <si>
    <t>QPS3</t>
  </si>
  <si>
    <t>QPS2</t>
  </si>
  <si>
    <t>QPS5</t>
  </si>
  <si>
    <t>QPS4</t>
  </si>
  <si>
    <t>MPP_2</t>
  </si>
  <si>
    <t>MPP_1</t>
  </si>
  <si>
    <t>MSTUART1</t>
  </si>
  <si>
    <t>MSTUART2</t>
  </si>
  <si>
    <t>MSTUART3</t>
  </si>
  <si>
    <t>TARONG#1</t>
  </si>
  <si>
    <t>TARONG#4</t>
  </si>
  <si>
    <t>TARONG#2</t>
  </si>
  <si>
    <t>TARONG#3</t>
  </si>
  <si>
    <t>BRAEMAR7</t>
  </si>
  <si>
    <t>BRAEMAR5</t>
  </si>
  <si>
    <t>BRAEMAR6</t>
  </si>
  <si>
    <t>DDPS1</t>
  </si>
  <si>
    <t>BBTHREE1</t>
  </si>
  <si>
    <t>BBTHREE2</t>
  </si>
  <si>
    <t>BBTHREE3</t>
  </si>
  <si>
    <t>TVPP104</t>
  </si>
  <si>
    <t>LNGS1</t>
  </si>
  <si>
    <t>LNGS2</t>
  </si>
  <si>
    <t>JLA02</t>
  </si>
  <si>
    <t>JLA01</t>
  </si>
  <si>
    <t>JLA03</t>
  </si>
  <si>
    <t>JLA04</t>
  </si>
  <si>
    <t>HVGTS</t>
  </si>
  <si>
    <t>MINTARO</t>
  </si>
  <si>
    <t>TVCC201</t>
  </si>
  <si>
    <t>BDL01</t>
  </si>
  <si>
    <t>BDL02</t>
  </si>
  <si>
    <t>YARWUN_1</t>
  </si>
  <si>
    <t>CALL_B_1</t>
  </si>
  <si>
    <t>CALL_B_2</t>
  </si>
  <si>
    <t>OAKEY1</t>
  </si>
  <si>
    <t>OAKEY2</t>
  </si>
  <si>
    <t>VPGS3</t>
  </si>
  <si>
    <t>VPGS4</t>
  </si>
  <si>
    <t>VPGS2</t>
  </si>
  <si>
    <t>VPGS1</t>
  </si>
  <si>
    <t>VPGS5</t>
  </si>
  <si>
    <t>VPGS6</t>
  </si>
  <si>
    <t>OSB-AG</t>
  </si>
  <si>
    <t>CG1</t>
  </si>
  <si>
    <t>CG2</t>
  </si>
  <si>
    <t>CG3</t>
  </si>
  <si>
    <t>CG4</t>
  </si>
  <si>
    <t>TNPS1</t>
  </si>
  <si>
    <t>NPS</t>
  </si>
  <si>
    <t>LADBROK2</t>
  </si>
  <si>
    <t>LADBROK1</t>
  </si>
  <si>
    <t>KPP_1</t>
  </si>
  <si>
    <t>CPP_3</t>
  </si>
  <si>
    <t>CPP_4</t>
  </si>
  <si>
    <t>BW01</t>
  </si>
  <si>
    <t>BW02</t>
  </si>
  <si>
    <t>BW03</t>
  </si>
  <si>
    <t>BW04</t>
  </si>
  <si>
    <t>POR03</t>
  </si>
  <si>
    <t>POR01</t>
  </si>
  <si>
    <t>PPCCGT</t>
  </si>
  <si>
    <t>CPSA</t>
  </si>
  <si>
    <t>PTSTAN1</t>
  </si>
  <si>
    <t>SNUG1</t>
  </si>
  <si>
    <t>ER02</t>
  </si>
  <si>
    <t>ER01</t>
  </si>
  <si>
    <t>ER03</t>
  </si>
  <si>
    <t>ER04</t>
  </si>
  <si>
    <t>LYA2</t>
  </si>
  <si>
    <t>LYA1</t>
  </si>
  <si>
    <t>LYA4</t>
  </si>
  <si>
    <t>LYA3</t>
  </si>
  <si>
    <t>STAN-1</t>
  </si>
  <si>
    <t>STAN-2</t>
  </si>
  <si>
    <t>STAN-3</t>
  </si>
  <si>
    <t>STAN-4</t>
  </si>
  <si>
    <t>BARCALDN</t>
  </si>
  <si>
    <t>AGLSOM</t>
  </si>
  <si>
    <t>URANQ12</t>
  </si>
  <si>
    <t>URANQ14</t>
  </si>
  <si>
    <t>URANQ11</t>
  </si>
  <si>
    <t>URANQ13</t>
  </si>
  <si>
    <t>MACKAYGT</t>
  </si>
  <si>
    <t>LOYYB1</t>
  </si>
  <si>
    <t>LOYYB2</t>
  </si>
  <si>
    <t>LONSDALE</t>
  </si>
  <si>
    <t>SITHE01</t>
  </si>
  <si>
    <t>ANGAST1</t>
  </si>
  <si>
    <t>AGLHAL</t>
  </si>
  <si>
    <t>SWAN_E</t>
  </si>
  <si>
    <t>TUMUT3</t>
  </si>
  <si>
    <t>Shoalhaven</t>
  </si>
  <si>
    <t>Wivenhoe</t>
  </si>
  <si>
    <t>ESCRI Dalrymple</t>
  </si>
  <si>
    <t>Hornsdale Power Reserve Unit 1</t>
  </si>
  <si>
    <t>Snowy 2.0</t>
  </si>
  <si>
    <t>Cape York Solar Storage - Storage</t>
  </si>
  <si>
    <t>Gympie Regional Energy Hub - Stage 2</t>
  </si>
  <si>
    <t>Kaban Green Power Hub - BESS</t>
  </si>
  <si>
    <t>Kennedy Energy Park - Phase 1 - Storage</t>
  </si>
  <si>
    <t>Kidston Pumped Storage Hydro Project 250MW</t>
  </si>
  <si>
    <t>Goat Hill Pumped Hydro</t>
  </si>
  <si>
    <t>Heathgate Resources Beverley mine - BESS</t>
  </si>
  <si>
    <t>Highbury Pumped Hydro Energy Storage</t>
  </si>
  <si>
    <t>Kingfisher Solar Storage - Storage</t>
  </si>
  <si>
    <t>Lincoln Gap Wind Farm - BESS</t>
  </si>
  <si>
    <t>Riverland Solar Storage - Storage</t>
  </si>
  <si>
    <t>Snowtown North Solar Farm - BESS</t>
  </si>
  <si>
    <t>Battery of the Nation - Stage 1</t>
  </si>
  <si>
    <t>Battery of the Nation - Stage 2</t>
  </si>
  <si>
    <t>Battery of the Nation - Stage 3</t>
  </si>
  <si>
    <t>Battery of the Nation - Stage 4</t>
  </si>
  <si>
    <t>Battery of the Nation - Stage 5</t>
  </si>
  <si>
    <t>Ballarat Energy Storage System</t>
  </si>
  <si>
    <t>Bulgana Green Power Hub - BESS</t>
  </si>
  <si>
    <t>Gannawarra Energy Storage System</t>
  </si>
  <si>
    <t>Inverleigh Storage</t>
  </si>
  <si>
    <t>Nowingi Solar Storage - Storage</t>
  </si>
  <si>
    <t>YALLOURN</t>
  </si>
  <si>
    <t>MP</t>
  </si>
  <si>
    <t>JEERB</t>
  </si>
  <si>
    <t>BRAEMARA</t>
  </si>
  <si>
    <t>LIDDELL</t>
  </si>
  <si>
    <t>VP</t>
  </si>
  <si>
    <t>MORTLK</t>
  </si>
  <si>
    <t>G/STONE</t>
  </si>
  <si>
    <t>DRYCGT</t>
  </si>
  <si>
    <t>ROMA</t>
  </si>
  <si>
    <t>TALLAWAR</t>
  </si>
  <si>
    <t>TORRIS</t>
  </si>
  <si>
    <t>QUARANTN</t>
  </si>
  <si>
    <t>MILLMERN</t>
  </si>
  <si>
    <t>MSTUART</t>
  </si>
  <si>
    <t>TARONG</t>
  </si>
  <si>
    <t>B2PS</t>
  </si>
  <si>
    <t>BBP31</t>
  </si>
  <si>
    <t>LNGS</t>
  </si>
  <si>
    <t>JEERA</t>
  </si>
  <si>
    <t>HUNTVGT</t>
  </si>
  <si>
    <t>TVCCPS</t>
  </si>
  <si>
    <t>DEIBDL</t>
  </si>
  <si>
    <t>YARWUN</t>
  </si>
  <si>
    <t>CALLIDE</t>
  </si>
  <si>
    <t>OAKEY</t>
  </si>
  <si>
    <t>VPGS</t>
  </si>
  <si>
    <t>OSBORNE</t>
  </si>
  <si>
    <t>COLONGRA</t>
  </si>
  <si>
    <t>TARONGN</t>
  </si>
  <si>
    <t>NEWPORT</t>
  </si>
  <si>
    <t>LADBROKE</t>
  </si>
  <si>
    <t>KOGANCK</t>
  </si>
  <si>
    <t>CALLIDEC</t>
  </si>
  <si>
    <t>BAYSW</t>
  </si>
  <si>
    <t>PORTLCN</t>
  </si>
  <si>
    <t>NPPPPS</t>
  </si>
  <si>
    <t>STANVAC</t>
  </si>
  <si>
    <t>SNUG</t>
  </si>
  <si>
    <t>ERARING</t>
  </si>
  <si>
    <t>LOYYANGA</t>
  </si>
  <si>
    <t>STANWELL</t>
  </si>
  <si>
    <t>URANQ</t>
  </si>
  <si>
    <t>MACKAY</t>
  </si>
  <si>
    <t>LOYYB</t>
  </si>
  <si>
    <t>SITHE</t>
  </si>
  <si>
    <t>ANGASTON</t>
  </si>
  <si>
    <t>SWANBANK</t>
  </si>
  <si>
    <t>SNOWY1</t>
  </si>
  <si>
    <t>YALLOURN 'W' POWER STATION</t>
  </si>
  <si>
    <t>MT PIPER POWER STATION</t>
  </si>
  <si>
    <t>Jeeralang "B" Power Station</t>
  </si>
  <si>
    <t>Braemar Power Station</t>
  </si>
  <si>
    <t>Liddell Power Station</t>
  </si>
  <si>
    <t>Vales Point "B" Power Station</t>
  </si>
  <si>
    <t>Mortlake Power Station</t>
  </si>
  <si>
    <t>GLADSTONE POWER STATION</t>
  </si>
  <si>
    <t>Dry Creek Gas Turbine Station</t>
  </si>
  <si>
    <t>Roma Gas Turbine Station</t>
  </si>
  <si>
    <t>Townsville Gas Turbine</t>
  </si>
  <si>
    <t>Tallawarra Power Station</t>
  </si>
  <si>
    <t>TORRENS ISLAND POWER STATION</t>
  </si>
  <si>
    <t>Quarantine Power Station</t>
  </si>
  <si>
    <t>Millmerran Power Plant</t>
  </si>
  <si>
    <t>Mt Stuart Power Station</t>
  </si>
  <si>
    <t>TARONG POWER STATION</t>
  </si>
  <si>
    <t>BRAEMAR 2 POWER STATION</t>
  </si>
  <si>
    <t>Darling Downs Power Station</t>
  </si>
  <si>
    <t>Bell Bay Three Power Station</t>
  </si>
  <si>
    <t>Laverton North Power Station</t>
  </si>
  <si>
    <t>Jeeralang "A" Power Station</t>
  </si>
  <si>
    <t>Hunter Valley Gas Turbine</t>
  </si>
  <si>
    <t>Mintaro Gas Turbine Station</t>
  </si>
  <si>
    <t>Tamar Valley Combined Cycle Power Station</t>
  </si>
  <si>
    <t>Bairnsdale Power Station</t>
  </si>
  <si>
    <t>Yarwun Power Station</t>
  </si>
  <si>
    <t>Callide Power Station</t>
  </si>
  <si>
    <t>OAKEY POWER STATION</t>
  </si>
  <si>
    <t>Valley Power Peaking Facility</t>
  </si>
  <si>
    <t>OSBORNE POWER STATION</t>
  </si>
  <si>
    <t>Colongra Power Station</t>
  </si>
  <si>
    <t>Tarong North Power Station</t>
  </si>
  <si>
    <t>NEWPORT POWER STATION</t>
  </si>
  <si>
    <t>Ladbroke Grove Power Station</t>
  </si>
  <si>
    <t>Kogan Creek Power Station</t>
  </si>
  <si>
    <t>CALLIDE C NETT OFF</t>
  </si>
  <si>
    <t>Bayswater Power Station</t>
  </si>
  <si>
    <t>Port Lincoln Gas Turbine</t>
  </si>
  <si>
    <t>Pelican Point Power Station</t>
  </si>
  <si>
    <t>Condamine Power Station A</t>
  </si>
  <si>
    <t>Pt Stanvac Power Station</t>
  </si>
  <si>
    <t>SNUGGERY POWER STATION</t>
  </si>
  <si>
    <t>ERARING POWER STATION</t>
  </si>
  <si>
    <t>LOY YANG A POWER STATION</t>
  </si>
  <si>
    <t>STANWELL POWER STATION</t>
  </si>
  <si>
    <t>Barcaldine Power Station</t>
  </si>
  <si>
    <t>Somerton Power Station</t>
  </si>
  <si>
    <t>Uranquinty Power Station</t>
  </si>
  <si>
    <t>MACKAY GAS TURBINE</t>
  </si>
  <si>
    <t>LOY YANG B POWER STATION</t>
  </si>
  <si>
    <t>Lonsdale Power Station</t>
  </si>
  <si>
    <t>SMITHFIELD ENERGY FACILITY</t>
  </si>
  <si>
    <t>ANGASTON POWER STATION</t>
  </si>
  <si>
    <t>Hallett Power Station</t>
  </si>
  <si>
    <t>Swanbank B Power Station &amp; Swanbank E Gas Turbine</t>
  </si>
  <si>
    <t>Tumut 3 Power Station</t>
  </si>
  <si>
    <t>Braemar11</t>
  </si>
  <si>
    <t>Braemar12</t>
  </si>
  <si>
    <t>Braemar13</t>
  </si>
  <si>
    <t>Mortlake12</t>
  </si>
  <si>
    <t>Mortlake11</t>
  </si>
  <si>
    <t>TOWNSV2</t>
  </si>
  <si>
    <t>TOWNSV1</t>
  </si>
  <si>
    <t>Tallawarra</t>
  </si>
  <si>
    <t>TARONG1</t>
  </si>
  <si>
    <t>TARONG4</t>
  </si>
  <si>
    <t>TARONG2</t>
  </si>
  <si>
    <t>TARONG3</t>
  </si>
  <si>
    <t>Braemar23</t>
  </si>
  <si>
    <t>Braemar21</t>
  </si>
  <si>
    <t>Braemar22</t>
  </si>
  <si>
    <t>DDPS1_GT1</t>
  </si>
  <si>
    <t>Bell Bay GT1</t>
  </si>
  <si>
    <t>Bell Bay GT2</t>
  </si>
  <si>
    <t>Bell Bay GT3</t>
  </si>
  <si>
    <t>Tamar OCGT</t>
  </si>
  <si>
    <t>Laverton North1</t>
  </si>
  <si>
    <t>Laverton North2</t>
  </si>
  <si>
    <t>HVGTS1</t>
  </si>
  <si>
    <t>Tamar CCGT</t>
  </si>
  <si>
    <t>Yarwun CoGen</t>
  </si>
  <si>
    <t>OsborneGT</t>
  </si>
  <si>
    <t>Colongra OCGT1</t>
  </si>
  <si>
    <t>Colongra OCGT2</t>
  </si>
  <si>
    <t>Colongra OCGT3</t>
  </si>
  <si>
    <t>Colongra OCGT4</t>
  </si>
  <si>
    <t>Kogan</t>
  </si>
  <si>
    <t>POR01-3</t>
  </si>
  <si>
    <t>POR01-1</t>
  </si>
  <si>
    <t>PPCCGTGT1</t>
  </si>
  <si>
    <t>Condamine</t>
  </si>
  <si>
    <t>AGLSOM01</t>
  </si>
  <si>
    <t>Uranquinty2</t>
  </si>
  <si>
    <t>Uranquinty4</t>
  </si>
  <si>
    <t>Uranquinty1</t>
  </si>
  <si>
    <t>Uranquinty3</t>
  </si>
  <si>
    <t>AGLHAL01</t>
  </si>
  <si>
    <t>TUMUT3_01</t>
  </si>
  <si>
    <t>LV</t>
  </si>
  <si>
    <t>NCEN</t>
  </si>
  <si>
    <t>SWQ</t>
  </si>
  <si>
    <t>MEL</t>
  </si>
  <si>
    <t>CQ</t>
  </si>
  <si>
    <t>ADE</t>
  </si>
  <si>
    <t>NQ</t>
  </si>
  <si>
    <t>TAS</t>
  </si>
  <si>
    <t>NSA</t>
  </si>
  <si>
    <t>SESA</t>
  </si>
  <si>
    <t>SWNSW</t>
  </si>
  <si>
    <t>SEQ</t>
  </si>
  <si>
    <t>CAN</t>
  </si>
  <si>
    <t>CVIC</t>
  </si>
  <si>
    <t>Steam turbine</t>
  </si>
  <si>
    <t>OCGT</t>
  </si>
  <si>
    <t>CCGT</t>
  </si>
  <si>
    <t>Cogen</t>
  </si>
  <si>
    <t>Pumped Storage</t>
  </si>
  <si>
    <t>Battery Storage</t>
  </si>
  <si>
    <t>Brown coal</t>
  </si>
  <si>
    <t>Black coal</t>
  </si>
  <si>
    <t>Natural Gas (Pipeline)</t>
  </si>
  <si>
    <t>Coal seam methane</t>
  </si>
  <si>
    <t>Kerosene - non aviation</t>
  </si>
  <si>
    <t>Diesel oil</t>
  </si>
  <si>
    <t>Battery</t>
  </si>
  <si>
    <t>S</t>
  </si>
  <si>
    <t>SS</t>
  </si>
  <si>
    <t>LV_YALLOURN 'W' POWER STATION_YWPS4_Steam turbine_Brown coal</t>
  </si>
  <si>
    <t>LV_YALLOURN 'W' POWER STATION_YWPS1_Steam turbine_Brown coal</t>
  </si>
  <si>
    <t>LV_YALLOURN 'W' POWER STATION_YWPS2_Steam turbine_Brown coal</t>
  </si>
  <si>
    <t>LV_YALLOURN 'W' POWER STATION_YWPS3_Steam turbine_Brown coal</t>
  </si>
  <si>
    <t>NCEN_MT PIPER POWER STATION_MP2_Steam turbine_Black coal</t>
  </si>
  <si>
    <t>NCEN_MT PIPER POWER STATION_MP1_Steam turbine_Black coal</t>
  </si>
  <si>
    <t>LV_Jeeralang "B" Power Station_JLB02_OCGT_Natural Gas (Pipeline)</t>
  </si>
  <si>
    <t>LV_Jeeralang "B" Power Station_JLB03_OCGT_Natural Gas (Pipeline)</t>
  </si>
  <si>
    <t>LV_Jeeralang "B" Power Station_JLB01_OCGT_Natural Gas (Pipeline)</t>
  </si>
  <si>
    <t>SWQ_Braemar Power Station_BRAEMAR1_OCGT_Coal seam methane</t>
  </si>
  <si>
    <t>SWQ_Braemar Power Station_BRAEMAR2_OCGT_Coal seam methane</t>
  </si>
  <si>
    <t>SWQ_Braemar Power Station_BRAEMAR3_OCGT_Coal seam methane</t>
  </si>
  <si>
    <t>NCEN_Liddell Power Station_LD04_Steam turbine_Black coal</t>
  </si>
  <si>
    <t>NCEN_Liddell Power Station_LD03_Steam turbine_Black coal</t>
  </si>
  <si>
    <t>NCEN_Liddell Power Station_LD01_Steam turbine_Black coal</t>
  </si>
  <si>
    <t>NCEN_Liddell Power Station_LD02_Steam turbine_Black coal</t>
  </si>
  <si>
    <t>NCEN_Vales Point "B" Power Station_VP5_Steam turbine_Black coal</t>
  </si>
  <si>
    <t>NCEN_Vales Point "B" Power Station_VP6_Steam turbine_Black coal</t>
  </si>
  <si>
    <t>MEL_Mortlake Power Station_MORTLK12_OCGT_Natural Gas (Pipeline)</t>
  </si>
  <si>
    <t>MEL_Mortlake Power Station_MORTLK11_OCGT_Natural Gas (Pipeline)</t>
  </si>
  <si>
    <t>CQ_GLADSTONE POWER STATION_GSTONE1_Steam turbine_Black coal</t>
  </si>
  <si>
    <t>CQ_GLADSTONE POWER STATION_GSTONE2_Steam turbine_Black coal</t>
  </si>
  <si>
    <t>CQ_GLADSTONE POWER STATION_GSTONE5_Steam turbine_Black coal</t>
  </si>
  <si>
    <t>CQ_GLADSTONE POWER STATION_GSTONE6_Steam turbine_Black coal</t>
  </si>
  <si>
    <t>CQ_GLADSTONE POWER STATION_GSTONE3_Steam turbine_Black coal</t>
  </si>
  <si>
    <t>CQ_GLADSTONE POWER STATION_GSTONE4_Steam turbine_Black coal</t>
  </si>
  <si>
    <t>ADE_Dry Creek Gas Turbine Station_DRYCGT1_OCGT_Natural Gas (Pipeline)</t>
  </si>
  <si>
    <t>ADE_Dry Creek Gas Turbine Station_DRYCGT2_OCGT_Natural Gas (Pipeline)</t>
  </si>
  <si>
    <t>ADE_Dry Creek Gas Turbine Station_DRYCGT3_OCGT_Natural Gas (Pipeline)</t>
  </si>
  <si>
    <t>SWQ_Roma Gas Turbine Station_ROMA_7_OCGT_Natural Gas (Pipeline)</t>
  </si>
  <si>
    <t>SWQ_Roma Gas Turbine Station_ROMA_8_OCGT_Natural Gas (Pipeline)</t>
  </si>
  <si>
    <t>NQ_Townsville Gas Turbine_YABULU2_CCGT_Natural Gas (Pipeline)</t>
  </si>
  <si>
    <t>NQ_Townsville Gas Turbine_YABULU_CCGT_Natural Gas (Pipeline)</t>
  </si>
  <si>
    <t>NCEN_Tallawarra Power Station_TALWA1_CCGT_Natural Gas (Pipeline)</t>
  </si>
  <si>
    <t>ADE_TORRENS ISLAND POWER STATION_TORRB4_Steam turbine_Natural Gas (Pipeline)</t>
  </si>
  <si>
    <t>ADE_TORRENS ISLAND POWER STATION_TORRB3_Steam turbine_Natural Gas (Pipeline)</t>
  </si>
  <si>
    <t>ADE_TORRENS ISLAND POWER STATION_TORRB2_Steam turbine_Natural Gas (Pipeline)</t>
  </si>
  <si>
    <t>ADE_TORRENS ISLAND POWER STATION_TORRA2_Steam turbine_Natural Gas (Pipeline)</t>
  </si>
  <si>
    <t>ADE_TORRENS ISLAND POWER STATION_TORRA1_Steam turbine_Natural Gas (Pipeline)</t>
  </si>
  <si>
    <t>ADE_TORRENS ISLAND POWER STATION_TORRB1_Steam turbine_Natural Gas (Pipeline)</t>
  </si>
  <si>
    <t>ADE_TORRENS ISLAND POWER STATION_TORRA3_Steam turbine_Natural Gas (Pipeline)</t>
  </si>
  <si>
    <t>ADE_TORRENS ISLAND POWER STATION_TORRA4_Steam turbine_Natural Gas (Pipeline)</t>
  </si>
  <si>
    <t>ADE_Quarantine Power Station_QPS1_OCGT_Natural Gas (Pipeline)</t>
  </si>
  <si>
    <t>ADE_Quarantine Power Station_QPS3_OCGT_Natural Gas (Pipeline)</t>
  </si>
  <si>
    <t>ADE_Quarantine Power Station_QPS2_OCGT_Natural Gas (Pipeline)</t>
  </si>
  <si>
    <t>ADE_Quarantine Power Station_QPS5_OCGT_Natural Gas (Pipeline)</t>
  </si>
  <si>
    <t>ADE_Quarantine Power Station_QPS4_OCGT_Natural Gas (Pipeline)</t>
  </si>
  <si>
    <t>SWQ_Millmerran Power Plant_MPP_2_Steam turbine_Black coal</t>
  </si>
  <si>
    <t>SWQ_Millmerran Power Plant_MPP_1_Steam turbine_Black coal</t>
  </si>
  <si>
    <t>NQ_Mt Stuart Power Station_MSTUART1_OCGT_Kerosene - non aviation</t>
  </si>
  <si>
    <t>NQ_Mt Stuart Power Station_MSTUART2_OCGT_Kerosene - non aviation</t>
  </si>
  <si>
    <t>NQ_Mt Stuart Power Station_MSTUART3_OCGT_Kerosene - non aviation</t>
  </si>
  <si>
    <t>SWQ_TARONG POWER STATION_TARONG#1_Steam turbine_Black coal</t>
  </si>
  <si>
    <t>SWQ_TARONG POWER STATION_TARONG#4_Steam turbine_Black coal</t>
  </si>
  <si>
    <t>SWQ_TARONG POWER STATION_TARONG#2_Steam turbine_Black coal</t>
  </si>
  <si>
    <t>SWQ_TARONG POWER STATION_TARONG#3_Steam turbine_Black coal</t>
  </si>
  <si>
    <t>SWQ_BRAEMAR 2 POWER STATION_BRAEMAR7_OCGT_Coal seam methane</t>
  </si>
  <si>
    <t>SWQ_BRAEMAR 2 POWER STATION_BRAEMAR5_OCGT_Coal seam methane</t>
  </si>
  <si>
    <t>SWQ_BRAEMAR 2 POWER STATION_BRAEMAR6_OCGT_Coal seam methane</t>
  </si>
  <si>
    <t>SWQ_Darling Downs Power Station_DDPS1_CCGT_Natural Gas (Pipeline)</t>
  </si>
  <si>
    <t>TAS_Bell Bay Three Power Station_BBTHREE1_OCGT_Natural Gas (Pipeline)</t>
  </si>
  <si>
    <t>TAS_Bell Bay Three Power Station_BBTHREE2_OCGT_Natural Gas (Pipeline)</t>
  </si>
  <si>
    <t>TAS_Bell Bay Three Power Station_BBTHREE3_OCGT_Natural Gas (Pipeline)</t>
  </si>
  <si>
    <t>TAS_Bell Bay Three Power Station_TVPP104_OCGT_Natural Gas (Pipeline)</t>
  </si>
  <si>
    <t>MEL_Laverton North Power Station_LNGS1_OCGT_Natural Gas (Pipeline)</t>
  </si>
  <si>
    <t>MEL_Laverton North Power Station_LNGS2_OCGT_Natural Gas (Pipeline)</t>
  </si>
  <si>
    <t>LV_Jeeralang "A" Power Station_JLA02_OCGT_Natural Gas (Pipeline)</t>
  </si>
  <si>
    <t>LV_Jeeralang "A" Power Station_JLA01_OCGT_Natural Gas (Pipeline)</t>
  </si>
  <si>
    <t>LV_Jeeralang "A" Power Station_JLA03_OCGT_Natural Gas (Pipeline)</t>
  </si>
  <si>
    <t>LV_Jeeralang "A" Power Station_JLA04_OCGT_Natural Gas (Pipeline)</t>
  </si>
  <si>
    <t>NCEN_Hunter Valley Gas Turbine_HVGTS_OCGT_Kerosene - non aviation</t>
  </si>
  <si>
    <t>NSA_Mintaro Gas Turbine Station_MINTARO_OCGT_Natural Gas (Pipeline)</t>
  </si>
  <si>
    <t>TAS_Tamar Valley Combined Cycle Power Station_TVCC201_CCGT_Natural Gas (Pipeline)</t>
  </si>
  <si>
    <t>LV_Bairnsdale Power Station_BDL01_OCGT_Natural Gas (Pipeline)</t>
  </si>
  <si>
    <t>LV_Bairnsdale Power Station_BDL02_OCGT_Natural Gas (Pipeline)</t>
  </si>
  <si>
    <t>CQ_Yarwun Power Station_YARWUN_1_Cogen_Natural Gas (Pipeline)</t>
  </si>
  <si>
    <t>CQ_Callide Power Station_CALL_B_1_Steam turbine_Black coal</t>
  </si>
  <si>
    <t>CQ_Callide Power Station_CALL_B_2_Steam turbine_Black coal</t>
  </si>
  <si>
    <t>SWQ_OAKEY POWER STATION_OAKEY1_OCGT_Natural Gas (Pipeline)</t>
  </si>
  <si>
    <t>SWQ_OAKEY POWER STATION_OAKEY2_OCGT_Natural Gas (Pipeline)</t>
  </si>
  <si>
    <t>LV_Valley Power Peaking Facility_VPGS3_OCGT_Natural Gas (Pipeline)</t>
  </si>
  <si>
    <t>LV_Valley Power Peaking Facility_VPGS4_OCGT_Natural Gas (Pipeline)</t>
  </si>
  <si>
    <t>LV_Valley Power Peaking Facility_VPGS2_OCGT_Natural Gas (Pipeline)</t>
  </si>
  <si>
    <t>LV_Valley Power Peaking Facility_VPGS1_OCGT_Natural Gas (Pipeline)</t>
  </si>
  <si>
    <t>LV_Valley Power Peaking Facility_VPGS5_OCGT_Natural Gas (Pipeline)</t>
  </si>
  <si>
    <t>LV_Valley Power Peaking Facility_VPGS6_OCGT_Natural Gas (Pipeline)</t>
  </si>
  <si>
    <t>ADE_OSBORNE POWER STATION_OSB-AG_CCGT_Natural Gas (Pipeline)</t>
  </si>
  <si>
    <t>NCEN_Colongra Power Station_CG1_OCGT_Natural Gas (Pipeline)</t>
  </si>
  <si>
    <t>NCEN_Colongra Power Station_CG2_OCGT_Natural Gas (Pipeline)</t>
  </si>
  <si>
    <t>NCEN_Colongra Power Station_CG3_OCGT_Natural Gas (Pipeline)</t>
  </si>
  <si>
    <t>NCEN_Colongra Power Station_CG4_OCGT_Natural Gas (Pipeline)</t>
  </si>
  <si>
    <t>SWQ_Tarong North Power Station_TNPS1_Steam turbine_Black coal</t>
  </si>
  <si>
    <t>MEL_NEWPORT POWER STATION_NPS_Steam turbine_Natural Gas (Pipeline)</t>
  </si>
  <si>
    <t>SESA_Ladbroke Grove Power Station_LADBROK2_OCGT_Natural Gas (Pipeline)</t>
  </si>
  <si>
    <t>SESA_Ladbroke Grove Power Station_LADBROK1_OCGT_Natural Gas (Pipeline)</t>
  </si>
  <si>
    <t>SWQ_Kogan Creek Power Station_KPP_1_Steam turbine_Black coal</t>
  </si>
  <si>
    <t>CQ_CALLIDE C NETT OFF_CPP_3_Steam turbine_Black coal</t>
  </si>
  <si>
    <t>CQ_CALLIDE C NETT OFF_CPP_4_Steam turbine_Black coal</t>
  </si>
  <si>
    <t>NCEN_Bayswater Power Station_BW01_Steam turbine_Black coal</t>
  </si>
  <si>
    <t>NCEN_Bayswater Power Station_BW02_Steam turbine_Black coal</t>
  </si>
  <si>
    <t>NCEN_Bayswater Power Station_BW03_Steam turbine_Black coal</t>
  </si>
  <si>
    <t>NCEN_Bayswater Power Station_BW04_Steam turbine_Black coal</t>
  </si>
  <si>
    <t>NSA_Port Lincoln Gas Turbine_POR03_OCGT_Diesel oil</t>
  </si>
  <si>
    <t>NSA_Port Lincoln Gas Turbine_POR01_OCGT_Diesel oil</t>
  </si>
  <si>
    <t>ADE_Pelican Point Power Station_PPCCGT_CCGT_Natural Gas (Pipeline)</t>
  </si>
  <si>
    <t>SWQ_Condamine Power Station A_CPSA_CCGT_Natural Gas (Pipeline)</t>
  </si>
  <si>
    <t>ADE_Pt Stanvac Power Station_PTSTAN1_OCGT_Diesel oil</t>
  </si>
  <si>
    <t>SESA_SNUGGERY POWER STATION_SNUG1_OCGT_Diesel oil</t>
  </si>
  <si>
    <t>NCEN_ERARING POWER STATION_ER02_Steam turbine_Black coal</t>
  </si>
  <si>
    <t>NCEN_ERARING POWER STATION_ER01_Steam turbine_Black coal</t>
  </si>
  <si>
    <t>NCEN_ERARING POWER STATION_ER03_Steam turbine_Black coal</t>
  </si>
  <si>
    <t>NCEN_ERARING POWER STATION_ER04_Steam turbine_Black coal</t>
  </si>
  <si>
    <t>LV_LOY YANG A POWER STATION_LYA2_Steam turbine_Brown coal</t>
  </si>
  <si>
    <t>LV_LOY YANG A POWER STATION_LYA1_Steam turbine_Brown coal</t>
  </si>
  <si>
    <t>LV_LOY YANG A POWER STATION_LYA4_Steam turbine_Brown coal</t>
  </si>
  <si>
    <t>LV_LOY YANG A POWER STATION_LYA3_Steam turbine_Brown coal</t>
  </si>
  <si>
    <t>CQ_STANWELL POWER STATION_STAN-1_Steam turbine_Black coal</t>
  </si>
  <si>
    <t>CQ_STANWELL POWER STATION_STAN-2_Steam turbine_Black coal</t>
  </si>
  <si>
    <t>CQ_STANWELL POWER STATION_STAN-3_Steam turbine_Black coal</t>
  </si>
  <si>
    <t>CQ_STANWELL POWER STATION_STAN-4_Steam turbine_Black coal</t>
  </si>
  <si>
    <t>CQ_Barcaldine Power Station_BARCALDN_OCGT_Natural Gas (Pipeline)</t>
  </si>
  <si>
    <t>MEL_Somerton Power Station_AGLSOM_OCGT_Natural Gas (Pipeline)</t>
  </si>
  <si>
    <t>SWNSW_Uranquinty Power Station_URANQ12_OCGT_Natural Gas (Pipeline)</t>
  </si>
  <si>
    <t>SWNSW_Uranquinty Power Station_URANQ14_OCGT_Natural Gas (Pipeline)</t>
  </si>
  <si>
    <t>SWNSW_Uranquinty Power Station_URANQ11_OCGT_Natural Gas (Pipeline)</t>
  </si>
  <si>
    <t>SWNSW_Uranquinty Power Station_URANQ13_OCGT_Natural Gas (Pipeline)</t>
  </si>
  <si>
    <t>NQ_MACKAY GAS TURBINE_MACKAYGT_OCGT_Diesel oil</t>
  </si>
  <si>
    <t>LV_LOY YANG B POWER STATION_LOYYB1_Steam turbine_Brown coal</t>
  </si>
  <si>
    <t>LV_LOY YANG B POWER STATION_LOYYB2_Steam turbine_Brown coal</t>
  </si>
  <si>
    <t>ADE_Lonsdale Power Station_LONSDALE_OCGT_Diesel oil</t>
  </si>
  <si>
    <t>NCEN_SMITHFIELD ENERGY FACILITY_SITHE01_Cogen_Natural Gas (Pipeline)</t>
  </si>
  <si>
    <t>NSA_ANGASTON POWER STATION_ANGAST1_OCGT_Diesel oil</t>
  </si>
  <si>
    <t>NSA_Hallett Power Station_AGLHAL_OCGT_Natural Gas (Pipeline)</t>
  </si>
  <si>
    <t>SEQ_Swanbank B Power Station &amp; Swanbank E Gas Turbine_SWAN_E_CCGT_Natural Gas (Pipeline)</t>
  </si>
  <si>
    <t>CAN_Tumut 3 Power Station_TUMUT3_Pumped Storage_Hydro</t>
  </si>
  <si>
    <t>NCEN_Shoalhaven_Shoalhaven_Pumped Storage_Hydro</t>
  </si>
  <si>
    <t>SEQ_Wivenhoe_Wivenhoe_Pumped Storage_Hydro</t>
  </si>
  <si>
    <t>NSA_ESCRI Dalrymple_ESCRI Dalrymple_Battery Storage_Battery</t>
  </si>
  <si>
    <t>NSA_Hornsdale Power Reserve Unit 1_Hornsdale Power Reserve Unit 1_Battery Storage_Battery</t>
  </si>
  <si>
    <t>CAN_Snowy 2.0_Snowy 2.0_Pumped Storage_Hydro</t>
  </si>
  <si>
    <t>NQ_Cape York Solar Storage - Storage_Cape York Solar Storage - Storage_Battery Storage_Battery</t>
  </si>
  <si>
    <t>SEQ_Gympie Regional Energy Hub - Stage 2_Gympie Regional Energy Hub - Stage 2_Battery Storage_Battery</t>
  </si>
  <si>
    <t>NQ_Kaban Green Power Hub - BESS_Kaban Green Power Hub - BESS_Battery Storage_Battery</t>
  </si>
  <si>
    <t>NQ_Kennedy Energy Park - Phase 1 - Storage_Kennedy Energy Park - Phase 1 - Storage_Battery Storage_Battery</t>
  </si>
  <si>
    <t>NQ_Kidston Pumped Storage Hydro Project 250MW_Kidston Pumped Storage Hydro Project 250MW_Pumped Storage_Hydro</t>
  </si>
  <si>
    <t>NSA_Goat Hill Pumped Hydro_Goat Hill Pumped Hydro_Pumped Storage_Hydro</t>
  </si>
  <si>
    <t>NSA_Heathgate Resources Beverley mine - BESS_Heathgate Resources Beverley mine - BESS_Battery Storage_Battery</t>
  </si>
  <si>
    <t>ADE_Highbury Pumped Hydro Energy Storage_Highbury Pumped Hydro Energy Storage_Pumped Storage_Hydro</t>
  </si>
  <si>
    <t>NSA_Kingfisher Solar Storage - Storage_Kingfisher Solar Storage - Storage_Battery Storage_Battery</t>
  </si>
  <si>
    <t>NSA_Lincoln Gap Wind Farm - BESS_Lincoln Gap Wind Farm - BESS_Battery Storage_Battery</t>
  </si>
  <si>
    <t>NSA_Riverland Solar Storage - Storage_Riverland Solar Storage - Storage_Battery Storage_Battery</t>
  </si>
  <si>
    <t>NSA_Snowtown North Solar Farm - BESS_Snowtown North Solar Farm - BESS_Battery Storage_Battery</t>
  </si>
  <si>
    <t>TAS_Battery of the Nation - Stage 1_Battery of the Nation - Stage 1_Pumped Storage_Hydro</t>
  </si>
  <si>
    <t>TAS_Battery of the Nation - Stage 2_Battery of the Nation - Stage 2_Pumped Storage_Hydro</t>
  </si>
  <si>
    <t>TAS_Battery of the Nation - Stage 3_Battery of the Nation - Stage 3_Pumped Storage_Hydro</t>
  </si>
  <si>
    <t>TAS_Battery of the Nation - Stage 4_Battery of the Nation - Stage 4_Pumped Storage_Hydro</t>
  </si>
  <si>
    <t>TAS_Battery of the Nation - Stage 5_Battery of the Nation - Stage 5_Pumped Storage_Hydro</t>
  </si>
  <si>
    <t>MEL_Ballarat Energy Storage System_Ballarat Energy Storage System_Battery Storage_Battery</t>
  </si>
  <si>
    <t>CVIC_Bulgana Green Power Hub - BESS_Bulgana Green Power Hub - BESS_Battery Storage_Battery</t>
  </si>
  <si>
    <t>CVIC_Gannawarra Energy Storage System_Gannawarra Energy Storage System_Battery Storage_Battery</t>
  </si>
  <si>
    <t>MEL_Inverleigh Storage_Inverleigh Storage_Battery Storage_Battery</t>
  </si>
  <si>
    <t>CVIC_Nowingi Solar Storage - Storage_Nowingi Solar Storage - Storage_Battery Storage_Battery</t>
  </si>
  <si>
    <t>MAX_OUTPUT_HOURS</t>
  </si>
  <si>
    <t>MIN_OUTPUT_HOURS</t>
  </si>
  <si>
    <t>Nodes</t>
  </si>
  <si>
    <t>NNS</t>
  </si>
  <si>
    <t>NVIC</t>
  </si>
  <si>
    <t>EFFICIENCY_LOSS</t>
  </si>
  <si>
    <t>CARBON_INTENSITY</t>
  </si>
  <si>
    <t>Fuel</t>
  </si>
  <si>
    <t>Label</t>
  </si>
  <si>
    <t>GAS</t>
  </si>
  <si>
    <t>OIL</t>
  </si>
  <si>
    <t>COAL_BIT</t>
  </si>
  <si>
    <t>COAL_LIG</t>
  </si>
  <si>
    <t>BIO</t>
  </si>
  <si>
    <t>WAT</t>
  </si>
  <si>
    <t>WST</t>
  </si>
  <si>
    <t>NUC</t>
  </si>
  <si>
    <t>PL_INTERCONN_1</t>
  </si>
  <si>
    <t>GAS/Coal Seam Methane</t>
  </si>
  <si>
    <t>Kerosene/Diesel Oil</t>
  </si>
  <si>
    <t>water</t>
  </si>
  <si>
    <t>GEN_TYPE</t>
  </si>
  <si>
    <t>dispatchable generation</t>
  </si>
  <si>
    <t>dispatchable storage</t>
  </si>
  <si>
    <t>dispatchable external interconnector</t>
  </si>
  <si>
    <t>CC_CHP</t>
  </si>
  <si>
    <t>GT</t>
  </si>
  <si>
    <t>GT_CHP</t>
  </si>
  <si>
    <t>CT</t>
  </si>
  <si>
    <t>ST</t>
  </si>
  <si>
    <t>PS</t>
  </si>
  <si>
    <t>ST_CHP</t>
  </si>
  <si>
    <t>EXT_INTERCONN</t>
  </si>
  <si>
    <t>Area key</t>
  </si>
  <si>
    <r>
      <t>kg CO</t>
    </r>
    <r>
      <rPr>
        <vertAlign val="subscript"/>
        <sz val="11"/>
        <color indexed="56"/>
        <rFont val="Calibri"/>
        <family val="2"/>
      </rPr>
      <t>2</t>
    </r>
    <r>
      <rPr>
        <sz val="11"/>
        <color indexed="56"/>
        <rFont val="Calibri"/>
        <family val="2"/>
      </rPr>
      <t>e</t>
    </r>
  </si>
  <si>
    <t>Gas</t>
  </si>
  <si>
    <t>kWh (Net CV)</t>
  </si>
  <si>
    <t>kWh (Gross CV)</t>
  </si>
  <si>
    <t>Fuel Oil/LSFO</t>
  </si>
  <si>
    <t>Gas oil</t>
  </si>
  <si>
    <t>Coal</t>
  </si>
  <si>
    <t>1 GJ =</t>
  </si>
  <si>
    <t>MWh</t>
  </si>
  <si>
    <t>fuel_type</t>
  </si>
  <si>
    <t>HHV/LHV</t>
  </si>
  <si>
    <t>kg CO2e, HHV</t>
  </si>
  <si>
    <t>gas</t>
  </si>
  <si>
    <t>fuel oil/LSFO</t>
  </si>
  <si>
    <t>Gasoil</t>
  </si>
  <si>
    <t>Brown Coal (lignite)</t>
  </si>
  <si>
    <t>Black Coal (sub-bit)</t>
  </si>
  <si>
    <t>STATION</t>
  </si>
  <si>
    <t>j</t>
  </si>
  <si>
    <t>CAPACITY</t>
  </si>
  <si>
    <t>CARBON INTENSITY</t>
  </si>
  <si>
    <t>GEN_TECH_TEXT</t>
  </si>
  <si>
    <t>FUEL_TYPE_TEXT</t>
  </si>
  <si>
    <t>HEATRATE_GJ</t>
  </si>
  <si>
    <t>HEATRATE</t>
  </si>
  <si>
    <t>MINP_ISP</t>
  </si>
  <si>
    <t>MINP_GHD</t>
  </si>
  <si>
    <t>RAMPDOWN_ISP</t>
  </si>
  <si>
    <t>RAMPDOWN_GHD</t>
  </si>
  <si>
    <t>RAMPUP_ISP</t>
  </si>
  <si>
    <t>RAMPUP_GHD</t>
  </si>
  <si>
    <t>STARTCOST_ISP</t>
  </si>
  <si>
    <t>STARTCOST_GHD</t>
  </si>
  <si>
    <t>INITIAL_STORAGE_STOCK</t>
  </si>
  <si>
    <t>MAX_STORAGE</t>
  </si>
  <si>
    <t>COMPLETE</t>
  </si>
  <si>
    <t>MIN_DOWNTIME / MIN_UPTIME</t>
  </si>
  <si>
    <t>Bayswater</t>
  </si>
  <si>
    <t>Steam Sub Critical</t>
  </si>
  <si>
    <t>Steam Super Critical</t>
  </si>
  <si>
    <t>Eraring</t>
  </si>
  <si>
    <t>Gas-powered steam turbine</t>
  </si>
  <si>
    <t>Reciprocating Engine</t>
  </si>
  <si>
    <t>Pumped Hydro</t>
  </si>
  <si>
    <t>Liddell</t>
  </si>
  <si>
    <t>Mt Piper</t>
  </si>
  <si>
    <t>Vales Point B</t>
  </si>
  <si>
    <t>Callide B</t>
  </si>
  <si>
    <t>Callide C</t>
  </si>
  <si>
    <t>Mapping from AEMO terms:</t>
  </si>
  <si>
    <t>Five region mode</t>
  </si>
  <si>
    <t>Gladstone</t>
  </si>
  <si>
    <t>Black Coal</t>
  </si>
  <si>
    <t>Brown Coal</t>
  </si>
  <si>
    <t>Liquid Fuel</t>
  </si>
  <si>
    <t>Water</t>
  </si>
  <si>
    <t>Kogan Creek</t>
  </si>
  <si>
    <t>Wind</t>
  </si>
  <si>
    <t>N/A</t>
  </si>
  <si>
    <t>Millmerran</t>
  </si>
  <si>
    <t>Solar</t>
  </si>
  <si>
    <t>Stanwell</t>
  </si>
  <si>
    <t>Tarong</t>
  </si>
  <si>
    <t>Tarong North</t>
  </si>
  <si>
    <t>Loy Yang B</t>
  </si>
  <si>
    <t>Loy Yang A Power Station</t>
  </si>
  <si>
    <t>Yallourn W</t>
  </si>
  <si>
    <t>Colongra</t>
  </si>
  <si>
    <t>Smithfield Energy Facility</t>
  </si>
  <si>
    <t>SITHE04</t>
  </si>
  <si>
    <t>Uranquinty</t>
  </si>
  <si>
    <t>Braemar</t>
  </si>
  <si>
    <t>Braemar 2 Power Station</t>
  </si>
  <si>
    <t>Condamine A</t>
  </si>
  <si>
    <t>Darling Downs</t>
  </si>
  <si>
    <t>Oakey Power Station</t>
  </si>
  <si>
    <t>Roma</t>
  </si>
  <si>
    <t>Swanbank E GT</t>
  </si>
  <si>
    <t>Yabulu PS</t>
  </si>
  <si>
    <t xml:space="preserve">Yabulu Steam Turbine </t>
  </si>
  <si>
    <t>Yarwun Cogen</t>
  </si>
  <si>
    <t>Somerton</t>
  </si>
  <si>
    <t>Bairnsdale</t>
  </si>
  <si>
    <t>Jeeralang A</t>
  </si>
  <si>
    <t>Jeeralang B</t>
  </si>
  <si>
    <t>Laverton North</t>
  </si>
  <si>
    <t>Mortlake</t>
  </si>
  <si>
    <t>Newport</t>
  </si>
  <si>
    <t>Valley Power</t>
  </si>
  <si>
    <t>Hallett GT</t>
  </si>
  <si>
    <t>Dry Creek GT</t>
  </si>
  <si>
    <t>Ladbroke Grove</t>
  </si>
  <si>
    <t>Mintaro GT</t>
  </si>
  <si>
    <t>Osborne</t>
  </si>
  <si>
    <t>Pelican Point</t>
  </si>
  <si>
    <t>Quarantine</t>
  </si>
  <si>
    <t>Torrens Island A</t>
  </si>
  <si>
    <t>Torrens Island B</t>
  </si>
  <si>
    <t>Bell Bay Three</t>
  </si>
  <si>
    <t>Tamar Valley Combined Cycle</t>
  </si>
  <si>
    <t>Tamar Valley Peaking</t>
  </si>
  <si>
    <t>Hunter Valley GT</t>
  </si>
  <si>
    <t>Mackay GT</t>
  </si>
  <si>
    <t>Mt Stuart</t>
  </si>
  <si>
    <t>Angaston</t>
  </si>
  <si>
    <t>Lonsdale</t>
  </si>
  <si>
    <t>Port Lincoln GT</t>
  </si>
  <si>
    <t>Port Stanvac 1</t>
  </si>
  <si>
    <t>Snuggery</t>
  </si>
  <si>
    <t>Barker Inlet Power Station</t>
  </si>
  <si>
    <t>BARKIPS1</t>
  </si>
  <si>
    <t>HPRG1</t>
  </si>
  <si>
    <t>Dalrymple North BESS</t>
  </si>
  <si>
    <t>DALNTH01</t>
  </si>
  <si>
    <t>BALBG1</t>
  </si>
  <si>
    <t>GANNBG1</t>
  </si>
  <si>
    <t>Lake Bonney BESS1</t>
  </si>
  <si>
    <t>LBBG1</t>
  </si>
  <si>
    <t>REGION</t>
  </si>
  <si>
    <t>REGION_KEY</t>
  </si>
  <si>
    <t>NSW</t>
  </si>
  <si>
    <t>QLD</t>
  </si>
  <si>
    <t>VIC</t>
  </si>
  <si>
    <t>SA</t>
  </si>
  <si>
    <t>HYDRO_UNITS_KEY</t>
  </si>
  <si>
    <t>INITIAL_ENERGY_STOCK_IN_DAMS</t>
  </si>
  <si>
    <t>HYDRO_DAM_CAPACITY</t>
  </si>
  <si>
    <t>HYDRO_DISCHARGE_CAPACITY</t>
  </si>
  <si>
    <t>COST_WATER_SPILL</t>
  </si>
  <si>
    <t>Barron Gorge</t>
  </si>
  <si>
    <t>Kareeya</t>
  </si>
  <si>
    <t>Hume Dam VIC</t>
  </si>
  <si>
    <t>Hume Dam NSW</t>
  </si>
  <si>
    <t>Dartmouth</t>
  </si>
  <si>
    <t>Eildon</t>
  </si>
  <si>
    <t>Gordon</t>
  </si>
  <si>
    <t>Poatina</t>
  </si>
  <si>
    <t>Trevallyn</t>
  </si>
  <si>
    <t>John Butters</t>
  </si>
  <si>
    <t>Tarraleah</t>
  </si>
  <si>
    <t>Tungatinah</t>
  </si>
  <si>
    <t>Year</t>
  </si>
  <si>
    <t>Years</t>
  </si>
  <si>
    <t>Generator</t>
  </si>
  <si>
    <t>Start</t>
  </si>
  <si>
    <t>End</t>
  </si>
  <si>
    <t>CPSA_GT1</t>
  </si>
  <si>
    <t>CPSA_GT2</t>
  </si>
  <si>
    <t>CPSA_ST</t>
  </si>
  <si>
    <t>DDPS1_ST</t>
  </si>
  <si>
    <t>DDPS1_GT2</t>
  </si>
  <si>
    <t>DDPS1_GT3</t>
  </si>
  <si>
    <t>OsborneST</t>
  </si>
  <si>
    <t>PPCCGTGT2</t>
  </si>
  <si>
    <t>PPCCGTST</t>
  </si>
  <si>
    <t>TVCC201_GT</t>
  </si>
  <si>
    <t>TVCC201_ST</t>
  </si>
  <si>
    <t>HVGTS2</t>
  </si>
  <si>
    <t>SITHE02</t>
  </si>
  <si>
    <t>SITHE03</t>
  </si>
  <si>
    <t>ANGAS1</t>
  </si>
  <si>
    <t>ANGAS2</t>
  </si>
  <si>
    <t>BIPS1_01</t>
  </si>
  <si>
    <t>BIPS1_02</t>
  </si>
  <si>
    <t>BIPS1_03</t>
  </si>
  <si>
    <t>BIPS1_04</t>
  </si>
  <si>
    <t>BIPS1_05</t>
  </si>
  <si>
    <t>BIPS1_06</t>
  </si>
  <si>
    <t>BIPS1_07</t>
  </si>
  <si>
    <t>BIPS1_08</t>
  </si>
  <si>
    <t>BIPS1_09</t>
  </si>
  <si>
    <t>BIPS1_10</t>
  </si>
  <si>
    <t>BIPS1_11</t>
  </si>
  <si>
    <t>BIPS1_12</t>
  </si>
  <si>
    <t>AGLHAL05</t>
  </si>
  <si>
    <t>AGLHAL06</t>
  </si>
  <si>
    <t>AGLHAL07</t>
  </si>
  <si>
    <t>AGLHAL08</t>
  </si>
  <si>
    <t>AGLHAL09</t>
  </si>
  <si>
    <t>AGLHAL10</t>
  </si>
  <si>
    <t>AGLHAL11</t>
  </si>
  <si>
    <t>AGLHAL12</t>
  </si>
  <si>
    <t>AGLHAL02</t>
  </si>
  <si>
    <t>AGLHAL03</t>
  </si>
  <si>
    <t>AGLHAL04</t>
  </si>
  <si>
    <t>AGLHALRE</t>
  </si>
  <si>
    <t>Temporary Generation South</t>
  </si>
  <si>
    <t>SATGS1</t>
  </si>
  <si>
    <t>AGLSOM02</t>
  </si>
  <si>
    <t>AGLSOM03</t>
  </si>
  <si>
    <t>AGLSOM04</t>
  </si>
  <si>
    <t>POR02</t>
  </si>
  <si>
    <t>PTSTAN1_1</t>
  </si>
  <si>
    <t>PTSTAN1_2</t>
  </si>
  <si>
    <t>SNUG2</t>
  </si>
  <si>
    <t>SNUG3</t>
  </si>
  <si>
    <t>Blowering</t>
  </si>
  <si>
    <t>BLOWERNG</t>
  </si>
  <si>
    <t>Guthega</t>
  </si>
  <si>
    <t>GUTHEGA1</t>
  </si>
  <si>
    <t>GUTHEGA2</t>
  </si>
  <si>
    <t>HUMENSW</t>
  </si>
  <si>
    <t>SHGEN01</t>
  </si>
  <si>
    <t>SHGEN02</t>
  </si>
  <si>
    <t>SHGEN03</t>
  </si>
  <si>
    <t>SHGEN04</t>
  </si>
  <si>
    <t>Upper Tumut</t>
  </si>
  <si>
    <t>TUMUT1_01</t>
  </si>
  <si>
    <t>TUMUT1_02</t>
  </si>
  <si>
    <t>TUMUT1_03</t>
  </si>
  <si>
    <t>TUMUT1_04</t>
  </si>
  <si>
    <t>TUMUT2_01</t>
  </si>
  <si>
    <t>TUMUT2_02</t>
  </si>
  <si>
    <t>TUMUT2_03</t>
  </si>
  <si>
    <t>TUMUT2_04</t>
  </si>
  <si>
    <t>Tumut 3</t>
  </si>
  <si>
    <t>TUMUT3_02</t>
  </si>
  <si>
    <t>TUMUT3_03</t>
  </si>
  <si>
    <t>TUMUT3_04</t>
  </si>
  <si>
    <t>TUMUT3_05</t>
  </si>
  <si>
    <t>TUMUT3_06</t>
  </si>
  <si>
    <t>BARRON-1</t>
  </si>
  <si>
    <t>BARRON-2</t>
  </si>
  <si>
    <t>KAREEYA1</t>
  </si>
  <si>
    <t>KAREEYA2</t>
  </si>
  <si>
    <t>KAREEYA3</t>
  </si>
  <si>
    <t>KAREEYA4</t>
  </si>
  <si>
    <t>W/HOE#1</t>
  </si>
  <si>
    <t>W/HOE#2</t>
  </si>
  <si>
    <t>Bastyan</t>
  </si>
  <si>
    <t>BASTYAN</t>
  </si>
  <si>
    <t>Catagunya / Liapootah / Wayatinah</t>
  </si>
  <si>
    <t>CA111-1</t>
  </si>
  <si>
    <t>CA112-2</t>
  </si>
  <si>
    <t>LI111-1</t>
  </si>
  <si>
    <t>LI112-2</t>
  </si>
  <si>
    <t>LI113-3</t>
  </si>
  <si>
    <t>WY111-1</t>
  </si>
  <si>
    <t>WY111-2</t>
  </si>
  <si>
    <t>WY111-3</t>
  </si>
  <si>
    <t>Cethana</t>
  </si>
  <si>
    <t>CETHANA</t>
  </si>
  <si>
    <t>Devils gate</t>
  </si>
  <si>
    <t>DEVILS_G</t>
  </si>
  <si>
    <t>Fisher</t>
  </si>
  <si>
    <t>FISHER</t>
  </si>
  <si>
    <t>GO181-1</t>
  </si>
  <si>
    <t>GO182-2</t>
  </si>
  <si>
    <t>GO183-3</t>
  </si>
  <si>
    <t>JBUTTERS</t>
  </si>
  <si>
    <t>Lake Echo</t>
  </si>
  <si>
    <t>LK_ECHO</t>
  </si>
  <si>
    <t>Lemonthyme / Wilmot</t>
  </si>
  <si>
    <t>LM111-1</t>
  </si>
  <si>
    <t>WI111-1</t>
  </si>
  <si>
    <t>Mackintosh</t>
  </si>
  <si>
    <t>MACKNTSH</t>
  </si>
  <si>
    <t>Meadowbank</t>
  </si>
  <si>
    <t>MEADOWBK</t>
  </si>
  <si>
    <t>PO161-1</t>
  </si>
  <si>
    <t>PO163-3</t>
  </si>
  <si>
    <t>PO165-5</t>
  </si>
  <si>
    <t>PO166-6</t>
  </si>
  <si>
    <t>PO164-4</t>
  </si>
  <si>
    <t>PO162-2</t>
  </si>
  <si>
    <t>Reece</t>
  </si>
  <si>
    <t>REECE1</t>
  </si>
  <si>
    <t>REECE2</t>
  </si>
  <si>
    <t>TA111-1</t>
  </si>
  <si>
    <t>TA111-2</t>
  </si>
  <si>
    <t>TA111-3</t>
  </si>
  <si>
    <t>TA112-4</t>
  </si>
  <si>
    <t>TA112-5</t>
  </si>
  <si>
    <t>TA112-6</t>
  </si>
  <si>
    <t>TR111-1</t>
  </si>
  <si>
    <t>TR111-2</t>
  </si>
  <si>
    <t>TR112-3</t>
  </si>
  <si>
    <t>TR112-4</t>
  </si>
  <si>
    <t>Tribute</t>
  </si>
  <si>
    <t>TRIBUTE</t>
  </si>
  <si>
    <t>TU111-1</t>
  </si>
  <si>
    <t>TU112-2</t>
  </si>
  <si>
    <t>TU113-3</t>
  </si>
  <si>
    <t>TU114-4</t>
  </si>
  <si>
    <t>TU115-5</t>
  </si>
  <si>
    <t>Bogong / MacKay</t>
  </si>
  <si>
    <t>BOGONG1</t>
  </si>
  <si>
    <t>BOGONG2</t>
  </si>
  <si>
    <t>MCKAY11</t>
  </si>
  <si>
    <t>MCKAY12</t>
  </si>
  <si>
    <t>MCKAY13</t>
  </si>
  <si>
    <t>MCKAY14</t>
  </si>
  <si>
    <t>MCKAY15</t>
  </si>
  <si>
    <t>MCKAY16</t>
  </si>
  <si>
    <t>DARTM1</t>
  </si>
  <si>
    <t>EILDON1</t>
  </si>
  <si>
    <t>EILDON2</t>
  </si>
  <si>
    <t>HUMEV</t>
  </si>
  <si>
    <t>Murray 1</t>
  </si>
  <si>
    <t>MURRAY01</t>
  </si>
  <si>
    <t>MURRAY03</t>
  </si>
  <si>
    <t>MURRAY04</t>
  </si>
  <si>
    <t>MURRAY05</t>
  </si>
  <si>
    <t>MURRAY06</t>
  </si>
  <si>
    <t>MURRAY07</t>
  </si>
  <si>
    <t>MURRAY08</t>
  </si>
  <si>
    <t>MURRAY09</t>
  </si>
  <si>
    <t>MURRAY10</t>
  </si>
  <si>
    <t>MURRAY02</t>
  </si>
  <si>
    <t>Murray 2</t>
  </si>
  <si>
    <t>MURRAY11</t>
  </si>
  <si>
    <t>MURRAY12</t>
  </si>
  <si>
    <t>MURRAY13</t>
  </si>
  <si>
    <t>MURRAY14</t>
  </si>
  <si>
    <t>West Kiewa</t>
  </si>
  <si>
    <t>WKIEWA1_1</t>
  </si>
  <si>
    <t>WKIEWA1_2</t>
  </si>
  <si>
    <t>WKIEWA2_1</t>
  </si>
  <si>
    <t>WKIEWA2_2</t>
  </si>
  <si>
    <t>Beryl Solar Farm</t>
  </si>
  <si>
    <t>BERYLSF1</t>
  </si>
  <si>
    <t>Bomen Solar Farm</t>
  </si>
  <si>
    <t>BOMENSF1</t>
  </si>
  <si>
    <t>Broken Hill Solar Farm</t>
  </si>
  <si>
    <t>BROKENH1</t>
  </si>
  <si>
    <t>Coleambally Solar Farm</t>
  </si>
  <si>
    <t>COLEASF1</t>
  </si>
  <si>
    <t>Darlington Point Solar Farm</t>
  </si>
  <si>
    <t>DARLSF1</t>
  </si>
  <si>
    <t>Finley Solar Farm</t>
  </si>
  <si>
    <t>FINLYSF1</t>
  </si>
  <si>
    <t>Goonumbla Solar Farm</t>
  </si>
  <si>
    <t>GOONSF1</t>
  </si>
  <si>
    <t>Gullen Range Solar Farm</t>
  </si>
  <si>
    <t>GULLRSF1</t>
  </si>
  <si>
    <t>Limondale Solar Farm 1</t>
  </si>
  <si>
    <t xml:space="preserve">LIMOSF11_x005F_x000D__x000D_
</t>
  </si>
  <si>
    <t>Limondale Solar Farm 2</t>
  </si>
  <si>
    <t>LIMOSF21</t>
  </si>
  <si>
    <t>Manildra Solar Farm</t>
  </si>
  <si>
    <t>MANSLR1</t>
  </si>
  <si>
    <t>Molong Solar Farm</t>
  </si>
  <si>
    <t>MOLNGSF1</t>
  </si>
  <si>
    <t>Moree Solar Farm</t>
  </si>
  <si>
    <t>MOREESF1</t>
  </si>
  <si>
    <t>Nevertire Solar Farm</t>
  </si>
  <si>
    <t>NEVERSF1</t>
  </si>
  <si>
    <t>Nyngan Solar Plant</t>
  </si>
  <si>
    <t>NYNGAN1</t>
  </si>
  <si>
    <t>Parkes Solar Farm</t>
  </si>
  <si>
    <t>PARSF1</t>
  </si>
  <si>
    <t>Sunraysia Solar Farm</t>
  </si>
  <si>
    <t>SUNRSF1</t>
  </si>
  <si>
    <t>White Rock Solar Farm</t>
  </si>
  <si>
    <t>WRSF1</t>
  </si>
  <si>
    <t>Childers Solar Farm</t>
  </si>
  <si>
    <t>CHILDSF1</t>
  </si>
  <si>
    <t>Clare Solar Farm</t>
  </si>
  <si>
    <t>CLARESF1</t>
  </si>
  <si>
    <t>Clermont Solar Farm</t>
  </si>
  <si>
    <t>CLERMSF1</t>
  </si>
  <si>
    <t>Collinsville Solar Farm</t>
  </si>
  <si>
    <t>CSPVPS1</t>
  </si>
  <si>
    <t>Darling Downs Solar Farm</t>
  </si>
  <si>
    <t>DDSF1</t>
  </si>
  <si>
    <t>Daydream Solar Farm</t>
  </si>
  <si>
    <t>DAYDSF1</t>
  </si>
  <si>
    <t>Emerald Solar Farm</t>
  </si>
  <si>
    <t>EMERASF1</t>
  </si>
  <si>
    <t>Hamilton Solar Farm</t>
  </si>
  <si>
    <t>HAMISF1</t>
  </si>
  <si>
    <t>Haughton Solar Farm</t>
  </si>
  <si>
    <t>HAUGHT11</t>
  </si>
  <si>
    <t>Hayman Solar Farm</t>
  </si>
  <si>
    <t>HAYMSF1</t>
  </si>
  <si>
    <t>Hughenden Solar Farm</t>
  </si>
  <si>
    <t>HUGSF1</t>
  </si>
  <si>
    <t>Kidston Solar Farm</t>
  </si>
  <si>
    <t>KSP1</t>
  </si>
  <si>
    <t>Lilyvale Solar Farm</t>
  </si>
  <si>
    <t>LILYSF1</t>
  </si>
  <si>
    <t>Longreach Solar Farm</t>
  </si>
  <si>
    <t>LRSF1</t>
  </si>
  <si>
    <t>Middlemount Sun Farm</t>
  </si>
  <si>
    <t>MIDDLSF1</t>
  </si>
  <si>
    <t>Oakey 1 Solar Farm</t>
  </si>
  <si>
    <t>OAKEY1SF</t>
  </si>
  <si>
    <t>Oakey 2 Solar Farm</t>
  </si>
  <si>
    <t>OAKEY2SF</t>
  </si>
  <si>
    <t>Ross River Solar Farm</t>
  </si>
  <si>
    <t>RRSF1</t>
  </si>
  <si>
    <t>Rugby Run Solar Farm</t>
  </si>
  <si>
    <t>RUGBYR1</t>
  </si>
  <si>
    <t>Sun Metals Corporation Solar Farm</t>
  </si>
  <si>
    <t>SMCSF1</t>
  </si>
  <si>
    <t>Susan River Solar Farm</t>
  </si>
  <si>
    <t>SRSF1</t>
  </si>
  <si>
    <t>Whitsunday Solar Farm</t>
  </si>
  <si>
    <t>WHITSF1</t>
  </si>
  <si>
    <t>Yarranlea Solar Farm</t>
  </si>
  <si>
    <t>YARANSF1</t>
  </si>
  <si>
    <t>Bungala one Solar Farm</t>
  </si>
  <si>
    <t>BNGSF1</t>
  </si>
  <si>
    <t>Bungala Two Solar Farm</t>
  </si>
  <si>
    <t>BNGSF2</t>
  </si>
  <si>
    <t>Tailem Bend Solar Farm</t>
  </si>
  <si>
    <t>TBSF1</t>
  </si>
  <si>
    <t>Bannerton Solar Farm</t>
  </si>
  <si>
    <t>BANN1</t>
  </si>
  <si>
    <t>Cohuna Solar Farm</t>
  </si>
  <si>
    <t>COHUNA</t>
  </si>
  <si>
    <t>Gannawarra Solar Farm</t>
  </si>
  <si>
    <t>GANNSF1</t>
  </si>
  <si>
    <t>Glenrowan West Solar Farm</t>
  </si>
  <si>
    <t>GLRWNSF1</t>
  </si>
  <si>
    <t>Karadoc Solar Farm</t>
  </si>
  <si>
    <t>KARSF1</t>
  </si>
  <si>
    <t>Kiamal Solar Farm stage 1</t>
  </si>
  <si>
    <t>KIAMSF1</t>
  </si>
  <si>
    <t>Numurkah Solar Farm</t>
  </si>
  <si>
    <t>NUMURSF1</t>
  </si>
  <si>
    <t>NUMURSF2</t>
  </si>
  <si>
    <t>Wemen Solar Farm</t>
  </si>
  <si>
    <t>WEMENSF1</t>
  </si>
  <si>
    <t>Yatpool Solar Farm</t>
  </si>
  <si>
    <t>YATSF1</t>
  </si>
  <si>
    <t>YATSF2</t>
  </si>
  <si>
    <t>Bango 973 Wind Farm</t>
  </si>
  <si>
    <t>BANGOWF1</t>
  </si>
  <si>
    <t>Boco Rock Wind Farm</t>
  </si>
  <si>
    <t>BOCORWF1</t>
  </si>
  <si>
    <t>Bodangora Wind Farm</t>
  </si>
  <si>
    <t>BODWF1</t>
  </si>
  <si>
    <t>Capital Wind Farm</t>
  </si>
  <si>
    <t>CAPTL_WF</t>
  </si>
  <si>
    <t>Collector Wind Farm</t>
  </si>
  <si>
    <t>COLWF01</t>
  </si>
  <si>
    <t>Crookwell 2 Wind Farm</t>
  </si>
  <si>
    <t>CROOKWF2</t>
  </si>
  <si>
    <t>Crudine Ridge Wind Farm</t>
  </si>
  <si>
    <t>CRURWF1</t>
  </si>
  <si>
    <t>Cullerin Range Wind Farm</t>
  </si>
  <si>
    <t>CULLRGWF</t>
  </si>
  <si>
    <t>Gullen Range Wind Farm</t>
  </si>
  <si>
    <t>GULLRWF1</t>
  </si>
  <si>
    <t>Gunning Wind Farm</t>
  </si>
  <si>
    <t>GUNNING1</t>
  </si>
  <si>
    <t>Sapphire Wind Farm</t>
  </si>
  <si>
    <t>SAPHWF1</t>
  </si>
  <si>
    <t>Silverton Wind Farm</t>
  </si>
  <si>
    <t>STWF1</t>
  </si>
  <si>
    <t>Taralga Wind Farm</t>
  </si>
  <si>
    <t>TARALGA1</t>
  </si>
  <si>
    <t>White Rock Wind Farm - Stage 1</t>
  </si>
  <si>
    <t>WRWF1</t>
  </si>
  <si>
    <t>Woodlawn Wind Farm</t>
  </si>
  <si>
    <t>WOODLWN1</t>
  </si>
  <si>
    <t>Coopers Gap Wind Farm</t>
  </si>
  <si>
    <t>COOPGWF1</t>
  </si>
  <si>
    <t>Mount Emerald Wind Farm</t>
  </si>
  <si>
    <t>MEWF1</t>
  </si>
  <si>
    <t>Canunda Wind Farm</t>
  </si>
  <si>
    <t>CNUNDAWF</t>
  </si>
  <si>
    <t>Cathedral Rocks Wind Farm</t>
  </si>
  <si>
    <t>CATHROCK</t>
  </si>
  <si>
    <t>Clements Gap Wind Farm</t>
  </si>
  <si>
    <t>CLEMGPWF</t>
  </si>
  <si>
    <t>Hallett Stage 1 Brown Hill Wind Farm</t>
  </si>
  <si>
    <t>HALLWF1</t>
  </si>
  <si>
    <t>Hallett Stage 2 Hallett Hill Wind Farm</t>
  </si>
  <si>
    <t>HALLWF2</t>
  </si>
  <si>
    <t>Hallett 4 North Brown Hill Wind Farm</t>
  </si>
  <si>
    <t>NBHWF1</t>
  </si>
  <si>
    <t>Hallett 5 The Bluff Wind Farm</t>
  </si>
  <si>
    <t>BLUFF1</t>
  </si>
  <si>
    <t>Hornsdale Wind Farm Stage 1</t>
  </si>
  <si>
    <t>HDWF1</t>
  </si>
  <si>
    <t>Hornsdale Wind Farm Stage 2</t>
  </si>
  <si>
    <t>HDWF2</t>
  </si>
  <si>
    <t>Hornsdale Wind Farm Stage 3</t>
  </si>
  <si>
    <t>HDWF3</t>
  </si>
  <si>
    <t>Lake Bonney 1 Wind Farm</t>
  </si>
  <si>
    <t>LKBONNY1</t>
  </si>
  <si>
    <t>Lake Bonney 2 Wind Farm</t>
  </si>
  <si>
    <t>LKBONNY2</t>
  </si>
  <si>
    <t>Lake Bonney 3 Wind Farm</t>
  </si>
  <si>
    <t>LKBONNY3</t>
  </si>
  <si>
    <t>Lincoln Gap Wind Farm - stage 1</t>
  </si>
  <si>
    <t>LGAPWF1</t>
  </si>
  <si>
    <t>Mount Millar Wind Farm</t>
  </si>
  <si>
    <t>MTMILLAR</t>
  </si>
  <si>
    <t>Snowtown Wind Farm</t>
  </si>
  <si>
    <t>SNOWTWN1</t>
  </si>
  <si>
    <t>Snowtown S2 Wind Farm - North</t>
  </si>
  <si>
    <t>SNOWNTH1</t>
  </si>
  <si>
    <t>Snowtown S2 Wind Farm - South</t>
  </si>
  <si>
    <t>SNOWSTH1</t>
  </si>
  <si>
    <t>Starfish Hill Wind Farm</t>
  </si>
  <si>
    <t>STARHLWF</t>
  </si>
  <si>
    <t>Waterloo Wind Farm</t>
  </si>
  <si>
    <t>WATERLWF</t>
  </si>
  <si>
    <t>Wattle Point Wind Farm</t>
  </si>
  <si>
    <t>WPWF</t>
  </si>
  <si>
    <t>Willogoleche Wind Farm</t>
  </si>
  <si>
    <t>WGWF1</t>
  </si>
  <si>
    <t>Cattle Hill Wind Farm</t>
  </si>
  <si>
    <t>CTHLWF1</t>
  </si>
  <si>
    <t>Granville Harbour Wind Farm</t>
  </si>
  <si>
    <t>GRANWF1</t>
  </si>
  <si>
    <t>Musselroe Wind Farm</t>
  </si>
  <si>
    <t>MUSSELR1</t>
  </si>
  <si>
    <t>Woolnorth Wind Farm</t>
  </si>
  <si>
    <t>WOOLNTH1</t>
  </si>
  <si>
    <t>Ararat Wind Farm</t>
  </si>
  <si>
    <t>ARWF1</t>
  </si>
  <si>
    <t>Bald Hills Wind Farm</t>
  </si>
  <si>
    <t>BALDHWF1</t>
  </si>
  <si>
    <t>Bulgana Green Power Hub - Wind Farm</t>
  </si>
  <si>
    <t>BULGANA1</t>
  </si>
  <si>
    <t>Challicum Hills Wind Farm</t>
  </si>
  <si>
    <t>CHALLHWF</t>
  </si>
  <si>
    <t>Cherry Tree Wind Farm</t>
  </si>
  <si>
    <t>CHYTWF1</t>
  </si>
  <si>
    <t>Crowlands Wind Farm</t>
  </si>
  <si>
    <t>CROWLWF1</t>
  </si>
  <si>
    <t>Dundonnell Wind Farm</t>
  </si>
  <si>
    <t>DUNDWF1</t>
  </si>
  <si>
    <t>DUNDWF2</t>
  </si>
  <si>
    <t>DUNDWF3</t>
  </si>
  <si>
    <t>Elaine Wind Farm</t>
  </si>
  <si>
    <t>ELAINWF1</t>
  </si>
  <si>
    <t>Kiata Wind Farm</t>
  </si>
  <si>
    <t>KiataWF1</t>
  </si>
  <si>
    <t>Macarthur Wind Farm</t>
  </si>
  <si>
    <t>MACARTH1</t>
  </si>
  <si>
    <t>Moorabool Wind Farm</t>
  </si>
  <si>
    <t>MOORAWF1</t>
  </si>
  <si>
    <t>Mortons Lane Wind Farm</t>
  </si>
  <si>
    <t>MLWF1</t>
  </si>
  <si>
    <t>Mt Gellibrand Wind Farm</t>
  </si>
  <si>
    <t>MTGELWF1</t>
  </si>
  <si>
    <t>Mt Mercer Wind Farm</t>
  </si>
  <si>
    <t>MERCER01</t>
  </si>
  <si>
    <t>Murra Warra Wind Farm - stage 1</t>
  </si>
  <si>
    <t>MUWAWF1</t>
  </si>
  <si>
    <t>Oaklands Hill Wind Farm</t>
  </si>
  <si>
    <t>OAKLAND1</t>
  </si>
  <si>
    <t>Portland Wind Farm</t>
  </si>
  <si>
    <t>PORTWF</t>
  </si>
  <si>
    <t>Salt Creek Wind Farm</t>
  </si>
  <si>
    <t>SALTCRK1</t>
  </si>
  <si>
    <t>Waubra Wind Farm</t>
  </si>
  <si>
    <t>WAUBRAWF</t>
  </si>
  <si>
    <t>Yambuk Wind Farm</t>
  </si>
  <si>
    <t>YAMBUKWF</t>
  </si>
  <si>
    <t>Yaloak South Wind Farm</t>
  </si>
  <si>
    <t>YSWF1</t>
  </si>
  <si>
    <t>Yendon Wind Farm</t>
  </si>
  <si>
    <t>YENDWF1</t>
  </si>
  <si>
    <t>Kurri Kurri</t>
  </si>
  <si>
    <t>Kurri Kurri 1</t>
  </si>
  <si>
    <t>Kurri Kurri 2</t>
  </si>
  <si>
    <t>Snapper Point Power Station*</t>
  </si>
  <si>
    <t>Snapper Point Power Station</t>
  </si>
  <si>
    <t xml:space="preserve">Kidston </t>
  </si>
  <si>
    <t>Kidston Pumped Storage Hydro 1</t>
  </si>
  <si>
    <t>Kidston Pumped Storage Hydro 2</t>
  </si>
  <si>
    <t>SNO2PH01</t>
  </si>
  <si>
    <t>SNO2PH03</t>
  </si>
  <si>
    <t>SNO2PH02</t>
  </si>
  <si>
    <t>SNO2PH04</t>
  </si>
  <si>
    <t>SNO2PH05</t>
  </si>
  <si>
    <t>SNO2PH06</t>
  </si>
  <si>
    <t>Corowa Solar Farm</t>
  </si>
  <si>
    <t>CRWASF1</t>
  </si>
  <si>
    <t>Gunnedah Solar Farm</t>
  </si>
  <si>
    <t xml:space="preserve">GNNDHSF1 _x005F_x000D__x000D_
</t>
  </si>
  <si>
    <t>Jemalong Solar</t>
  </si>
  <si>
    <t>JEMALNG1</t>
  </si>
  <si>
    <t>Junee Solar Farm</t>
  </si>
  <si>
    <t>JUNEESF1</t>
  </si>
  <si>
    <t>Metz Solar Farm</t>
  </si>
  <si>
    <t>New England Solar Farm</t>
  </si>
  <si>
    <t>Riverina Solar Farm</t>
  </si>
  <si>
    <t>Sebastopol Solar Farm</t>
  </si>
  <si>
    <t>Suntop Solar Farm</t>
  </si>
  <si>
    <t>Wagga North Solar Farm</t>
  </si>
  <si>
    <t>WAGGNSF1</t>
  </si>
  <si>
    <t>Wellington Solar Farm</t>
  </si>
  <si>
    <t>Bluegrass Solar Farm</t>
  </si>
  <si>
    <t>Columboola Solar Farm</t>
  </si>
  <si>
    <t>Gangarri Solar Farm</t>
  </si>
  <si>
    <t xml:space="preserve">GANGARR1_x000D_
</t>
  </si>
  <si>
    <t>Kennedy Energy Park Solar Farm*</t>
  </si>
  <si>
    <t>KEPSF1</t>
  </si>
  <si>
    <t>Maryrorough Solar Farm</t>
  </si>
  <si>
    <t>MARYRSF1</t>
  </si>
  <si>
    <t>Warwick Solar Farm - stage 1</t>
  </si>
  <si>
    <t>WARWSF1</t>
  </si>
  <si>
    <t>Warwick Solar Farm - stage 2</t>
  </si>
  <si>
    <t>WARWSF2</t>
  </si>
  <si>
    <t>Western Downs Green Power Hub</t>
  </si>
  <si>
    <t>Woolooga Solar Farm</t>
  </si>
  <si>
    <t>Adelaide Desalination Plant*</t>
  </si>
  <si>
    <t>ADPPV1</t>
  </si>
  <si>
    <t>Morgan To Whyalla Pipeline No 1 PS And Water Filtration Plant</t>
  </si>
  <si>
    <t>MWPS1PV1</t>
  </si>
  <si>
    <t>Morgan To Whyalla Pipeline No 2 PS</t>
  </si>
  <si>
    <t>MWPS2PV1</t>
  </si>
  <si>
    <t>Morgan To Whyalla Pipeline No 3 PS</t>
  </si>
  <si>
    <t>MWPS3PV1</t>
  </si>
  <si>
    <t>Morgan To Whyalla Pipeline No 4 PS</t>
  </si>
  <si>
    <t>MWPS4PV1</t>
  </si>
  <si>
    <t>Winton Solar Farm</t>
  </si>
  <si>
    <t>WINTSF1</t>
  </si>
  <si>
    <t>Bango 999 Wind Farm</t>
  </si>
  <si>
    <t>BANGOWF2</t>
  </si>
  <si>
    <t xml:space="preserve">Gullen Range Wind Farm 2 _x005F_x000D__x000D_
</t>
  </si>
  <si>
    <t>GULLRWF2</t>
  </si>
  <si>
    <t>Kaban Green Power Hub - Wind Farm*</t>
  </si>
  <si>
    <t>Kennedy Energy Park Wind Farm*</t>
  </si>
  <si>
    <t>KEPWF1</t>
  </si>
  <si>
    <t>Lincoln Gap Wind Farm - stage 2</t>
  </si>
  <si>
    <t>Berrybank Wind Farm</t>
  </si>
  <si>
    <t>Murra Warra Wind Farm - stage 2</t>
  </si>
  <si>
    <t>Stockyard Hill Wind Farm</t>
  </si>
  <si>
    <t>Tallawarra B</t>
  </si>
  <si>
    <t>Hillston Sun Farm</t>
  </si>
  <si>
    <t>West Wyalong Solar Farm</t>
  </si>
  <si>
    <t>Wollar Solar Farm</t>
  </si>
  <si>
    <t>Wyalong Solar Farm</t>
  </si>
  <si>
    <t>Aramara Solar Farm</t>
  </si>
  <si>
    <t>Edenvale Solar Park</t>
  </si>
  <si>
    <t>Moura Solar Farm</t>
  </si>
  <si>
    <t>Munna Creek Solar Farm</t>
  </si>
  <si>
    <t>Rodds Bay Solar Farm</t>
  </si>
  <si>
    <t>Adelaide Desalination Plant</t>
  </si>
  <si>
    <t>Bolivar Waste Water Treatment</t>
  </si>
  <si>
    <t>Christies Beach Wastewater Treatment Plant</t>
  </si>
  <si>
    <t>Happy Valley Reservoir</t>
  </si>
  <si>
    <t>Mannum Adelaide Pumping Station No 2 - MAPL2 (Palmer)</t>
  </si>
  <si>
    <t>Mannum Adelaide Pumping Station No 3 - MAPL3 (Kanmantoo)</t>
  </si>
  <si>
    <t>Murray Bridge - Onkaparinga Pipeline Pump 2</t>
  </si>
  <si>
    <t>Port Augusta Renewable Energy Park - Solar</t>
  </si>
  <si>
    <t>Mortlake South Wind Farm</t>
  </si>
  <si>
    <t>Port Augusta Renewable Energy Park - Wind</t>
  </si>
  <si>
    <t>Wallgrove Grid Battery project</t>
  </si>
  <si>
    <t>Wandoan South BESS</t>
  </si>
  <si>
    <t>Adelaide Desalination Plant BESS</t>
  </si>
  <si>
    <t>ADPBA1G</t>
  </si>
  <si>
    <t>Bolivar Waste Water Treatment BESS</t>
  </si>
  <si>
    <t>BOWWBA1G</t>
  </si>
  <si>
    <t>Christies Beach Wastewater Treatment Plant BESS</t>
  </si>
  <si>
    <t>CBWWBA1G</t>
  </si>
  <si>
    <t>Happy Valley Reservoir BESS</t>
  </si>
  <si>
    <t>HVWABA1G</t>
  </si>
  <si>
    <t>Victorian Big Battery</t>
  </si>
  <si>
    <t xml:space="preserve">LIMOSF11_x000D_
</t>
  </si>
  <si>
    <t xml:space="preserve">GNNDHSF1 _x000D_
</t>
  </si>
  <si>
    <t/>
  </si>
  <si>
    <t xml:space="preserve">GANGARR1
</t>
  </si>
  <si>
    <t xml:space="preserve">Gullen Range Wind Farm 2 _x000D_
</t>
  </si>
  <si>
    <t>Type</t>
  </si>
  <si>
    <t>Tech</t>
  </si>
  <si>
    <t>Region</t>
  </si>
  <si>
    <t>ExpectedRetirementYear</t>
  </si>
  <si>
    <t>AvaliableDate</t>
  </si>
  <si>
    <t>Note</t>
  </si>
  <si>
    <t>VOM</t>
  </si>
  <si>
    <t>HeatRate</t>
  </si>
  <si>
    <t>MLF</t>
  </si>
  <si>
    <t>SRMC 2020-21</t>
  </si>
  <si>
    <t>SRMC 2021-22</t>
  </si>
  <si>
    <t>SRMC 2022-23</t>
  </si>
  <si>
    <t>SRMC 2023-24</t>
  </si>
  <si>
    <t>SRMC 2024-25</t>
  </si>
  <si>
    <t>SRMC 2025-26</t>
  </si>
  <si>
    <t>SRMC 2026-27</t>
  </si>
  <si>
    <t>SRMC 2027-28</t>
  </si>
  <si>
    <t>SRMC 2028-29</t>
  </si>
  <si>
    <t>SRMC 2029-30</t>
  </si>
  <si>
    <t>SRMC 2030-31</t>
  </si>
  <si>
    <t>SRMC 2031-32</t>
  </si>
  <si>
    <t>SRMC 2032-33</t>
  </si>
  <si>
    <t>SRMC 2033-34</t>
  </si>
  <si>
    <t>SRMC 2034-35</t>
  </si>
  <si>
    <t>SRMC 2035-36</t>
  </si>
  <si>
    <t>SRMC 2036-37</t>
  </si>
  <si>
    <t>SRMC 2037-38</t>
  </si>
  <si>
    <t>SRMC 2038-39</t>
  </si>
  <si>
    <t>SRMC 2039-40</t>
  </si>
  <si>
    <t>SRMC 2040-41</t>
  </si>
  <si>
    <t>SRMC 2041-42</t>
  </si>
  <si>
    <t>SRMC 2042-43</t>
  </si>
  <si>
    <t>SRMC 2043-44</t>
  </si>
  <si>
    <t>SRMC 2044-45</t>
  </si>
  <si>
    <t>SRMC 2045-46</t>
  </si>
  <si>
    <t>SRMC 2046-47</t>
  </si>
  <si>
    <t>SRMC 2047-48</t>
  </si>
  <si>
    <t>SRMC 2048-49</t>
  </si>
  <si>
    <t>SRMC 2049-50</t>
  </si>
  <si>
    <t>Existing</t>
  </si>
  <si>
    <t>Hydro</t>
  </si>
  <si>
    <t>Large scale Solar PV</t>
  </si>
  <si>
    <t xml:space="preserve">Kurri Kurri </t>
  </si>
  <si>
    <t>Committed</t>
  </si>
  <si>
    <t>NEM Generation information reports December 2021 full commercial use date. ISP data reports 0 MW on all dates.</t>
  </si>
  <si>
    <t>Anticipated</t>
  </si>
  <si>
    <t>Existing, committed and anticipated batteries</t>
  </si>
  <si>
    <t>NEM Generation information reports August 2021 full commercial use date. ISP data reports 0 MW on all dates.</t>
  </si>
  <si>
    <t>Include</t>
  </si>
  <si>
    <t>SRMC</t>
  </si>
  <si>
    <t>SHGEN</t>
  </si>
  <si>
    <t>BOTN-Cethana</t>
  </si>
  <si>
    <t>Grid Battery-NSW</t>
  </si>
  <si>
    <t>Pumped Hydro-NSW</t>
  </si>
  <si>
    <t>VPP-NSW</t>
  </si>
  <si>
    <t>Grid Battery-QLD</t>
  </si>
  <si>
    <t>Pumped Hydro-QLD</t>
  </si>
  <si>
    <t>VPP-QLD</t>
  </si>
  <si>
    <t>Grid Battery-SA</t>
  </si>
  <si>
    <t>Pumped Hydro-SA</t>
  </si>
  <si>
    <t>VPP-SA</t>
  </si>
  <si>
    <t>Grid Battery-TAS</t>
  </si>
  <si>
    <t>Pumped Hydro-TAS</t>
  </si>
  <si>
    <t>VPP-TAS</t>
  </si>
  <si>
    <t>Grid Battery-VIC</t>
  </si>
  <si>
    <t>Pumped Hydro-VIC</t>
  </si>
  <si>
    <t>VPP-VIC</t>
  </si>
  <si>
    <t>MarinusOption</t>
  </si>
  <si>
    <t>750MW</t>
  </si>
  <si>
    <t>1500MW</t>
  </si>
  <si>
    <t>Marinus Option</t>
  </si>
  <si>
    <t>GB-NSW</t>
  </si>
  <si>
    <t>PH-NSW</t>
  </si>
  <si>
    <t>GB-QLD</t>
  </si>
  <si>
    <t>PH-QLD</t>
  </si>
  <si>
    <t>GB-SA</t>
  </si>
  <si>
    <t>PH-SA</t>
  </si>
  <si>
    <t>GB-TAS</t>
  </si>
  <si>
    <t>PH-TAS</t>
  </si>
  <si>
    <t>GB-VIC</t>
  </si>
  <si>
    <t>PH-VIC</t>
  </si>
  <si>
    <t>Installed capacity by technology (MW) - Marinus Link, Step Change Scenario</t>
  </si>
  <si>
    <t>Capacity calculated on 1 July. In early study years some wind and solar projects enter later in the financial year and are therefore reflected in the following financial year's capacity.</t>
  </si>
  <si>
    <t>Explicitly modelled generation</t>
  </si>
  <si>
    <t>Technology</t>
  </si>
  <si>
    <t>2021-22</t>
  </si>
  <si>
    <t>2022-23</t>
  </si>
  <si>
    <t>2023-24</t>
  </si>
  <si>
    <t>2024-25</t>
  </si>
  <si>
    <t>2025-26</t>
  </si>
  <si>
    <t>2026-27</t>
  </si>
  <si>
    <t>2027-28</t>
  </si>
  <si>
    <t>2028-29</t>
  </si>
  <si>
    <t>2029-30</t>
  </si>
  <si>
    <t>2030-31</t>
  </si>
  <si>
    <t>2031-32</t>
  </si>
  <si>
    <t>2032-33</t>
  </si>
  <si>
    <t>2033-34</t>
  </si>
  <si>
    <t>2034-35</t>
  </si>
  <si>
    <t>2035-36</t>
  </si>
  <si>
    <t>2036-37</t>
  </si>
  <si>
    <t>2037-38</t>
  </si>
  <si>
    <t>2038-39</t>
  </si>
  <si>
    <t>2039-40</t>
  </si>
  <si>
    <t>2040-41</t>
  </si>
  <si>
    <t>2041-42</t>
  </si>
  <si>
    <t>2042-43</t>
  </si>
  <si>
    <t>2043-44</t>
  </si>
  <si>
    <t>2044-45</t>
  </si>
  <si>
    <t>2045-46</t>
  </si>
  <si>
    <t>2046-47</t>
  </si>
  <si>
    <t>2047-48</t>
  </si>
  <si>
    <t>2048-49</t>
  </si>
  <si>
    <t>2049-50</t>
  </si>
  <si>
    <t>NEM</t>
  </si>
  <si>
    <t>Gas - Steam</t>
  </si>
  <si>
    <t>OCGT / Diesel</t>
  </si>
  <si>
    <t>Solar PV</t>
  </si>
  <si>
    <t>Grid Battery</t>
  </si>
  <si>
    <t>VPP</t>
  </si>
  <si>
    <t>Total excluding storage</t>
  </si>
  <si>
    <t>NSW1</t>
  </si>
  <si>
    <t>QLD1</t>
  </si>
  <si>
    <t>VIC1</t>
  </si>
  <si>
    <t>SA1</t>
  </si>
  <si>
    <t>TAS1</t>
  </si>
  <si>
    <t>Explicitly modelled pumping</t>
  </si>
  <si>
    <t>Grid Battery pump</t>
  </si>
  <si>
    <t>Pumped Hydro Pump</t>
  </si>
  <si>
    <t>VPP pump</t>
  </si>
  <si>
    <t>Non-controllable capacity</t>
  </si>
  <si>
    <t>Distributed PV</t>
  </si>
  <si>
    <t>Behind the meter battery</t>
  </si>
  <si>
    <t>Behind the meter battery pump</t>
  </si>
  <si>
    <t>MarinusLinkCapacity</t>
  </si>
  <si>
    <t>Cap 2021-22</t>
  </si>
  <si>
    <t>Cap 2022-23</t>
  </si>
  <si>
    <t>Cap 2023-24</t>
  </si>
  <si>
    <t>Cap 2024-25</t>
  </si>
  <si>
    <t>Cap 2025-26</t>
  </si>
  <si>
    <t>Cap 2026-27</t>
  </si>
  <si>
    <t>Cap 2027-28</t>
  </si>
  <si>
    <t>Cap 2028-29</t>
  </si>
  <si>
    <t>Cap 2029-30</t>
  </si>
  <si>
    <t>Cap 2030-31</t>
  </si>
  <si>
    <t>Cap 2031-32</t>
  </si>
  <si>
    <t>Cap 2032-33</t>
  </si>
  <si>
    <t>Cap 2033-34</t>
  </si>
  <si>
    <t>Cap 2034-35</t>
  </si>
  <si>
    <t>Cap 2035-36</t>
  </si>
  <si>
    <t>Cap 2036-37</t>
  </si>
  <si>
    <t>Cap 2037-38</t>
  </si>
  <si>
    <t>Cap 2038-39</t>
  </si>
  <si>
    <t>Cap 2039-40</t>
  </si>
  <si>
    <t>Cap 2040-41</t>
  </si>
  <si>
    <t>Cap 2041-42</t>
  </si>
  <si>
    <t>Cap 2042-43</t>
  </si>
  <si>
    <t>Cap 2043-44</t>
  </si>
  <si>
    <t>Cap 2044-45</t>
  </si>
  <si>
    <t>Cap 2045-46</t>
  </si>
  <si>
    <t>Cap 2046-47</t>
  </si>
  <si>
    <t>Cap 2047-48</t>
  </si>
  <si>
    <t>Cap 2048-49</t>
  </si>
  <si>
    <t>Cap 2049-50</t>
  </si>
  <si>
    <t>Cap 2020-21</t>
  </si>
  <si>
    <t>Storage</t>
  </si>
  <si>
    <t>600MW</t>
  </si>
  <si>
    <t>1200MW</t>
  </si>
  <si>
    <t>PSH</t>
  </si>
  <si>
    <t>Installed capacity by technology (MW) - BaseCase, Step Change Scenario</t>
  </si>
  <si>
    <t>0MW</t>
  </si>
  <si>
    <t>OCGT-NSW</t>
  </si>
  <si>
    <t>OCGT-QLD</t>
  </si>
  <si>
    <t>OCGT-SA</t>
  </si>
  <si>
    <t>OCGT-TAS</t>
  </si>
  <si>
    <t>OCGT-VIC</t>
  </si>
  <si>
    <t>Check</t>
  </si>
  <si>
    <t>Explicitly modelled units (pumped hydro and OCGT/reciprocating engines)</t>
  </si>
  <si>
    <t>EY's modelled capacities</t>
  </si>
  <si>
    <t>Net capacity capacities (for CEPA modelling)</t>
  </si>
  <si>
    <t>Derived from ISP</t>
  </si>
  <si>
    <t>From EY</t>
  </si>
  <si>
    <t>ISP assumption minus EY</t>
  </si>
  <si>
    <t>&gt;EY</t>
  </si>
  <si>
    <t>&lt;EY</t>
  </si>
  <si>
    <t>NET</t>
  </si>
  <si>
    <t>Discount rate</t>
  </si>
  <si>
    <t>&lt;- Input here, "2021" = 2021-22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</si>
</sst>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_-&quot;$&quot;* #,##0.00_-;\-&quot;$&quot;* #,##0.00_-;_-&quot;$&quot;* &quot;-&quot;??_-;_-@_-"/>
    <numFmt numFmtId="165" formatCode="??0.00000"/>
    <numFmt numFmtId="166" formatCode="0.0000"/>
    <numFmt numFmtId="167" formatCode="_-* #,##0.0_-;\-* #,##0.0_-;_-* &quot;-&quot;??_-;_-@_-"/>
  </numFmts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002060"/>
      <name val="Calibri"/>
      <family val="2"/>
      <scheme val="minor"/>
    </font>
    <font>
      <vertAlign val="subscript"/>
      <sz val="11"/>
      <color indexed="56"/>
      <name val="Calibri"/>
      <family val="2"/>
    </font>
    <font>
      <sz val="11"/>
      <color indexed="56"/>
      <name val="Calibri"/>
      <family val="2"/>
    </font>
    <font>
      <b/>
      <sz val="8"/>
      <name val="Tahoma"/>
      <family val="2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FFE600"/>
      <name val="Arial"/>
      <family val="2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0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u/>
      <sz val="8"/>
      <name val="Arial"/>
      <family val="2"/>
    </font>
    <font>
      <sz val="11"/>
      <color theme="0"/>
      <name val="Cambria"/>
      <family val="2"/>
      <scheme val="major"/>
    </font>
    <font>
      <u/>
      <sz val="10"/>
      <color theme="10"/>
      <name val="Arial"/>
      <family val="2"/>
    </font>
  </fonts>
  <fills count="2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74748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4C4CD"/>
        <bgColor indexed="64"/>
      </patternFill>
    </fill>
    <fill>
      <patternFill patternType="solid">
        <fgColor rgb="FFFFE6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rgb="FFE9E7E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</borders>
  <cellStyleXfs count="23">
    <xf numFmtId="0" fontId="0" fillId="0" borderId="0"/>
    <xf numFmtId="44" fontId="2" fillId="0" borderId="0" applyFont="0" applyFill="0" applyBorder="0" applyAlignment="0" applyProtection="0"/>
    <xf numFmtId="0" fontId="18" fillId="0" borderId="13" applyNumberFormat="0" applyFill="0" applyAlignment="0" applyProtection="0"/>
    <xf numFmtId="0" fontId="19" fillId="0" borderId="14" applyNumberFormat="0" applyFill="0" applyAlignment="0" applyProtection="0"/>
    <xf numFmtId="0" fontId="20" fillId="0" borderId="15" applyNumberFormat="0" applyFill="0" applyAlignment="0" applyProtection="0"/>
    <xf numFmtId="0" fontId="21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43" fontId="2" fillId="0" borderId="0" applyFont="0" applyFill="0" applyBorder="0" applyAlignment="0" applyProtection="0"/>
    <xf numFmtId="0" fontId="26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167" fontId="23" fillId="0" borderId="16" applyNumberFormat="0" applyAlignment="0">
      <alignment horizontal="center"/>
    </xf>
    <xf numFmtId="167" fontId="23" fillId="20" borderId="16" applyNumberFormat="0" applyAlignment="0">
      <alignment horizontal="center"/>
    </xf>
    <xf numFmtId="0" fontId="25" fillId="2" borderId="0" applyFill="0"/>
    <xf numFmtId="0" fontId="27" fillId="16" borderId="0" applyNumberFormat="0" applyBorder="0" applyAlignment="0" applyProtection="0"/>
    <xf numFmtId="0" fontId="24" fillId="2" borderId="0"/>
    <xf numFmtId="0" fontId="28" fillId="0" borderId="0" applyNumberFormat="0" applyFill="0" applyBorder="0" applyAlignment="0" applyProtection="0"/>
    <xf numFmtId="0" fontId="27" fillId="15" borderId="0" applyNumberFormat="0" applyBorder="0" applyAlignment="0" applyProtection="0"/>
    <xf numFmtId="0" fontId="26" fillId="0" borderId="0" applyNumberFormat="0" applyFill="0" applyBorder="0" applyAlignment="0" applyProtection="0"/>
    <xf numFmtId="0" fontId="27" fillId="15" borderId="0" applyNumberFormat="0" applyBorder="0" applyAlignment="0" applyProtection="0"/>
    <xf numFmtId="0" fontId="27" fillId="16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</cellStyleXfs>
  <cellXfs count="10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1" fillId="0" borderId="1" xfId="0" applyFont="1" applyFill="1" applyBorder="1" applyAlignment="1">
      <alignment horizontal="center" vertical="top"/>
    </xf>
    <xf numFmtId="0" fontId="1" fillId="0" borderId="1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2" fillId="0" borderId="5" xfId="0" applyFont="1" applyBorder="1" applyAlignment="1">
      <alignment horizontal="center"/>
    </xf>
    <xf numFmtId="0" fontId="2" fillId="0" borderId="0" xfId="0" applyFont="1"/>
    <xf numFmtId="0" fontId="2" fillId="0" borderId="11" xfId="0" applyFont="1" applyBorder="1"/>
    <xf numFmtId="0" fontId="2" fillId="0" borderId="7" xfId="0" applyFont="1" applyBorder="1" applyAlignment="1">
      <alignment horizontal="center"/>
    </xf>
    <xf numFmtId="0" fontId="0" fillId="0" borderId="2" xfId="0" applyBorder="1"/>
    <xf numFmtId="0" fontId="0" fillId="0" borderId="0" xfId="0" applyBorder="1" applyAlignment="1"/>
    <xf numFmtId="0" fontId="2" fillId="0" borderId="7" xfId="0" applyFont="1" applyBorder="1"/>
    <xf numFmtId="0" fontId="0" fillId="0" borderId="5" xfId="0" applyBorder="1"/>
    <xf numFmtId="0" fontId="0" fillId="2" borderId="2" xfId="0" applyFill="1" applyBorder="1"/>
    <xf numFmtId="0" fontId="0" fillId="2" borderId="12" xfId="0" applyFill="1" applyBorder="1"/>
    <xf numFmtId="0" fontId="6" fillId="2" borderId="12" xfId="0" applyFont="1" applyFill="1" applyBorder="1" applyAlignment="1">
      <alignment horizontal="left"/>
    </xf>
    <xf numFmtId="0" fontId="0" fillId="2" borderId="3" xfId="0" applyFill="1" applyBorder="1"/>
    <xf numFmtId="0" fontId="6" fillId="2" borderId="0" xfId="0" applyFont="1" applyFill="1"/>
    <xf numFmtId="165" fontId="6" fillId="2" borderId="0" xfId="0" applyNumberFormat="1" applyFont="1" applyFill="1" applyAlignment="1">
      <alignment horizontal="center"/>
    </xf>
    <xf numFmtId="0" fontId="0" fillId="2" borderId="5" xfId="0" applyFill="1" applyBorder="1"/>
    <xf numFmtId="166" fontId="0" fillId="2" borderId="5" xfId="0" applyNumberFormat="1" applyFill="1" applyBorder="1"/>
    <xf numFmtId="0" fontId="0" fillId="2" borderId="6" xfId="0" applyFill="1" applyBorder="1"/>
    <xf numFmtId="0" fontId="0" fillId="2" borderId="11" xfId="0" applyFill="1" applyBorder="1" applyAlignment="1">
      <alignment horizontal="center"/>
    </xf>
    <xf numFmtId="0" fontId="0" fillId="2" borderId="11" xfId="0" applyFill="1" applyBorder="1"/>
    <xf numFmtId="0" fontId="3" fillId="2" borderId="7" xfId="0" applyFont="1" applyFill="1" applyBorder="1"/>
    <xf numFmtId="0" fontId="1" fillId="0" borderId="2" xfId="0" applyFont="1" applyBorder="1"/>
    <xf numFmtId="0" fontId="1" fillId="0" borderId="12" xfId="0" applyFont="1" applyBorder="1"/>
    <xf numFmtId="2" fontId="1" fillId="0" borderId="12" xfId="1" applyNumberFormat="1" applyFont="1" applyBorder="1"/>
    <xf numFmtId="0" fontId="1" fillId="0" borderId="3" xfId="0" applyFont="1" applyBorder="1"/>
    <xf numFmtId="2" fontId="0" fillId="0" borderId="4" xfId="1" applyNumberFormat="1" applyFont="1" applyBorder="1"/>
    <xf numFmtId="2" fontId="0" fillId="0" borderId="0" xfId="1" applyNumberFormat="1" applyFont="1" applyBorder="1" applyAlignment="1">
      <alignment horizontal="center"/>
    </xf>
    <xf numFmtId="165" fontId="0" fillId="0" borderId="5" xfId="0" applyNumberFormat="1" applyBorder="1"/>
    <xf numFmtId="2" fontId="0" fillId="0" borderId="6" xfId="1" applyNumberFormat="1" applyFont="1" applyFill="1" applyBorder="1"/>
    <xf numFmtId="0" fontId="0" fillId="0" borderId="11" xfId="0" applyBorder="1"/>
    <xf numFmtId="2" fontId="0" fillId="0" borderId="11" xfId="1" applyNumberFormat="1" applyFont="1" applyBorder="1" applyAlignment="1">
      <alignment horizontal="center"/>
    </xf>
    <xf numFmtId="165" fontId="0" fillId="0" borderId="7" xfId="0" applyNumberFormat="1" applyBorder="1"/>
    <xf numFmtId="0" fontId="0" fillId="3" borderId="0" xfId="0" applyFill="1"/>
    <xf numFmtId="0" fontId="0" fillId="0" borderId="2" xfId="0" applyBorder="1" applyAlignment="1">
      <alignment horizontal="left"/>
    </xf>
    <xf numFmtId="0" fontId="0" fillId="0" borderId="3" xfId="0" applyBorder="1"/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0" fontId="10" fillId="0" borderId="0" xfId="0" applyFont="1"/>
    <xf numFmtId="0" fontId="0" fillId="0" borderId="3" xfId="0" applyBorder="1" applyAlignment="1">
      <alignment horizontal="left"/>
    </xf>
    <xf numFmtId="0" fontId="0" fillId="0" borderId="0" xfId="0" applyAlignment="1">
      <alignment horizontal="left"/>
    </xf>
    <xf numFmtId="0" fontId="2" fillId="0" borderId="12" xfId="0" applyFont="1" applyBorder="1"/>
    <xf numFmtId="0" fontId="0" fillId="0" borderId="5" xfId="0" applyBorder="1" applyAlignment="1">
      <alignment horizontal="left"/>
    </xf>
    <xf numFmtId="0" fontId="0" fillId="0" borderId="7" xfId="0" applyBorder="1" applyAlignment="1">
      <alignment horizontal="left"/>
    </xf>
    <xf numFmtId="2" fontId="0" fillId="3" borderId="0" xfId="0" applyNumberFormat="1" applyFill="1"/>
    <xf numFmtId="2" fontId="0" fillId="0" borderId="0" xfId="0" applyNumberFormat="1"/>
    <xf numFmtId="0" fontId="0" fillId="0" borderId="0" xfId="0" applyBorder="1"/>
    <xf numFmtId="0" fontId="0" fillId="0" borderId="0" xfId="0" applyFill="1"/>
    <xf numFmtId="0" fontId="10" fillId="0" borderId="0" xfId="0" applyFont="1" applyFill="1"/>
    <xf numFmtId="0" fontId="1" fillId="0" borderId="0" xfId="0" applyFont="1"/>
    <xf numFmtId="0" fontId="0" fillId="5" borderId="0" xfId="0" applyFill="1"/>
    <xf numFmtId="0" fontId="0" fillId="6" borderId="0" xfId="0" applyFill="1"/>
    <xf numFmtId="0" fontId="12" fillId="0" borderId="0" xfId="0" applyFont="1" applyAlignment="1">
      <alignment vertical="center"/>
    </xf>
    <xf numFmtId="0" fontId="0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0" fontId="0" fillId="4" borderId="0" xfId="0" applyFill="1" applyAlignment="1">
      <alignment horizontal="right"/>
    </xf>
    <xf numFmtId="0" fontId="0" fillId="0" borderId="0" xfId="0" applyAlignment="1"/>
    <xf numFmtId="0" fontId="13" fillId="7" borderId="0" xfId="0" applyFont="1" applyFill="1" applyAlignment="1">
      <alignment vertical="center"/>
    </xf>
    <xf numFmtId="0" fontId="14" fillId="7" borderId="0" xfId="0" applyFont="1" applyFill="1"/>
    <xf numFmtId="0" fontId="0" fillId="8" borderId="0" xfId="0" applyFill="1"/>
    <xf numFmtId="0" fontId="15" fillId="8" borderId="0" xfId="0" applyFont="1" applyFill="1"/>
    <xf numFmtId="0" fontId="0" fillId="9" borderId="0" xfId="0" applyFill="1"/>
    <xf numFmtId="0" fontId="0" fillId="10" borderId="0" xfId="0" applyFill="1"/>
    <xf numFmtId="3" fontId="0" fillId="10" borderId="0" xfId="0" applyNumberFormat="1" applyFill="1"/>
    <xf numFmtId="3" fontId="0" fillId="11" borderId="0" xfId="0" applyNumberFormat="1" applyFill="1"/>
    <xf numFmtId="0" fontId="15" fillId="9" borderId="0" xfId="0" applyFont="1" applyFill="1"/>
    <xf numFmtId="0" fontId="0" fillId="0" borderId="0" xfId="0" applyAlignment="1">
      <alignment horizontal="right"/>
    </xf>
    <xf numFmtId="0" fontId="0" fillId="12" borderId="0" xfId="0" applyFill="1"/>
    <xf numFmtId="1" fontId="0" fillId="0" borderId="0" xfId="0" applyNumberFormat="1"/>
    <xf numFmtId="0" fontId="2" fillId="3" borderId="4" xfId="0" applyFont="1" applyFill="1" applyBorder="1"/>
    <xf numFmtId="0" fontId="2" fillId="3" borderId="5" xfId="0" applyFont="1" applyFill="1" applyBorder="1"/>
    <xf numFmtId="0" fontId="0" fillId="3" borderId="6" xfId="0" applyFill="1" applyBorder="1"/>
    <xf numFmtId="0" fontId="0" fillId="3" borderId="7" xfId="0" applyFill="1" applyBorder="1"/>
    <xf numFmtId="0" fontId="0" fillId="13" borderId="0" xfId="0" applyFill="1"/>
    <xf numFmtId="0" fontId="10" fillId="13" borderId="0" xfId="0" applyFont="1" applyFill="1"/>
    <xf numFmtId="0" fontId="0" fillId="13" borderId="0" xfId="0" applyFont="1" applyFill="1"/>
    <xf numFmtId="0" fontId="0" fillId="14" borderId="0" xfId="0" applyFill="1"/>
    <xf numFmtId="1" fontId="0" fillId="14" borderId="0" xfId="0" applyNumberFormat="1" applyFill="1"/>
    <xf numFmtId="1" fontId="0" fillId="0" borderId="0" xfId="0" applyNumberFormat="1" applyFill="1"/>
    <xf numFmtId="0" fontId="17" fillId="0" borderId="0" xfId="0" applyFont="1"/>
    <xf numFmtId="0" fontId="17" fillId="0" borderId="0" xfId="0" applyFont="1" applyFill="1"/>
    <xf numFmtId="0" fontId="17" fillId="13" borderId="0" xfId="0" applyFont="1" applyFill="1"/>
    <xf numFmtId="0" fontId="22" fillId="0" borderId="0" xfId="0" applyFont="1" applyFill="1"/>
    <xf numFmtId="0" fontId="10" fillId="6" borderId="0" xfId="0" applyFont="1" applyFill="1"/>
    <xf numFmtId="0" fontId="10" fillId="12" borderId="0" xfId="0" applyFont="1" applyFill="1"/>
    <xf numFmtId="0" fontId="0" fillId="0" borderId="0" xfId="0"/>
    <xf numFmtId="0" fontId="16" fillId="11" borderId="0" xfId="0" applyFont="1" applyFill="1" applyAlignment="1">
      <alignment horizontal="center"/>
    </xf>
    <xf numFmtId="1" fontId="0" fillId="0" borderId="0" xfId="0" applyNumberFormat="1" applyAlignment="1">
      <alignment horizontal="right"/>
    </xf>
    <xf numFmtId="0" fontId="1" fillId="21" borderId="0" xfId="0" applyFont="1" applyFill="1" applyAlignment="1">
      <alignment horizontal="center"/>
    </xf>
    <xf numFmtId="0" fontId="1" fillId="22" borderId="0" xfId="0" applyFont="1" applyFill="1" applyAlignment="1">
      <alignment horizontal="center"/>
    </xf>
    <xf numFmtId="10" fontId="0" fillId="4" borderId="0" xfId="0" applyNumberFormat="1" applyFill="1"/>
    <xf numFmtId="0" fontId="3" fillId="0" borderId="8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0" fillId="2" borderId="4" xfId="0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2" fontId="0" fillId="2" borderId="4" xfId="1" applyNumberFormat="1" applyFont="1" applyFill="1" applyBorder="1" applyAlignment="1">
      <alignment horizontal="center" vertical="center"/>
    </xf>
    <xf numFmtId="0" fontId="16" fillId="11" borderId="0" xfId="0" applyFont="1" applyFill="1" applyAlignment="1">
      <alignment horizontal="center"/>
    </xf>
  </cellXfs>
  <cellStyles count="23">
    <cellStyle name="40% - Accent3" xfId="6" builtinId="39" customBuiltin="1"/>
    <cellStyle name="40% - Accent5" xfId="7" builtinId="47" customBuiltin="1"/>
    <cellStyle name="Accent1 2" xfId="19" xr:uid="{9095A2BB-8251-4292-9A45-C21E6FEFA3D5}"/>
    <cellStyle name="Accent1 3" xfId="21" xr:uid="{6B692659-DB19-4FDE-B2C3-7CB110A4A39F}"/>
    <cellStyle name="Accent1 4" xfId="17" xr:uid="{A0A6AFA9-74CD-4E4A-AC9F-D23E4C25C1AE}"/>
    <cellStyle name="Accent2 2" xfId="20" xr:uid="{03C9681A-E9DA-4AEA-816E-1C0D9FBB8D3B}"/>
    <cellStyle name="Accent2 3" xfId="22" xr:uid="{BECFAFCC-6C95-4BA4-A218-BD8E05116944}"/>
    <cellStyle name="Accent2 4" xfId="14" xr:uid="{775AE3CB-666C-4FDF-B045-E71C83018495}"/>
    <cellStyle name="Accent3" xfId="5" builtinId="37" customBuiltin="1"/>
    <cellStyle name="CellNum" xfId="11" xr:uid="{1F3D1C22-6B46-430F-9E31-5E0D418992E3}"/>
    <cellStyle name="CellNumalt" xfId="12" xr:uid="{57F2A5B6-0C35-4491-B7DD-1CB50EA30650}"/>
    <cellStyle name="Comma 2" xfId="8" xr:uid="{5A4BD954-9934-4962-935C-82277330A38D}"/>
    <cellStyle name="Currency" xfId="1" builtinId="4"/>
    <cellStyle name="Currency 2" xfId="10" xr:uid="{CDD4AA9F-31D2-40D1-AD61-64D1776C7AC8}"/>
    <cellStyle name="Heading 1" xfId="2" builtinId="16" customBuiltin="1"/>
    <cellStyle name="Heading 2" xfId="3" builtinId="17" customBuiltin="1"/>
    <cellStyle name="Heading 3" xfId="4" builtinId="18" customBuiltin="1"/>
    <cellStyle name="Hyperlink" xfId="9" builtinId="8" customBuiltin="1"/>
    <cellStyle name="Hyperlink 2" xfId="16" xr:uid="{EB04E556-70B1-4105-96F0-5D82699BC5E1}"/>
    <cellStyle name="Hyperlink 2 2" xfId="18" xr:uid="{FDFE6CF6-8F96-4518-A7A0-DAAF3AB2A53E}"/>
    <cellStyle name="Normal" xfId="0" builtinId="0"/>
    <cellStyle name="Notes" xfId="13" xr:uid="{78C44A1D-6280-45CD-B64C-2B5A83EFC3BD}"/>
    <cellStyle name="Subtitle" xfId="15" xr:uid="{4C7A9AFB-01AF-492B-823A-0B1642B7D118}"/>
  </cellStyles>
  <dxfs count="4">
    <dxf>
      <font>
        <color theme="0"/>
      </font>
    </dxf>
    <dxf>
      <border diagonalUp="0" diagonalDown="0"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</dxfs>
  <tableStyles count="2" defaultTableStyle="TableStyleMedium9" defaultPivotStyle="PivotStyleLight16">
    <tableStyle name="GenInfo" pivot="0" count="2" xr9:uid="{808CB709-77EE-48FC-B145-8A6FDAD74238}">
      <tableStyleElement type="wholeTable" dxfId="3"/>
      <tableStyleElement type="headerRow" dxfId="2"/>
    </tableStyle>
    <tableStyle name="ReportNote" pivot="0" count="2" xr9:uid="{4D7219A5-AA92-4BB5-9114-409A0F3CBA04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microsoft.com/office/2017/10/relationships/person" Target="persons/person.xml"/><Relationship Id="rId30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CapacityCheck!$C$54:$AE$54</c:f>
              <c:strCache>
                <c:ptCount val="29"/>
                <c:pt idx="0">
                  <c:v>2021-22</c:v>
                </c:pt>
                <c:pt idx="1">
                  <c:v>2022-23</c:v>
                </c:pt>
                <c:pt idx="2">
                  <c:v>2023-24</c:v>
                </c:pt>
                <c:pt idx="3">
                  <c:v>2024-25</c:v>
                </c:pt>
                <c:pt idx="4">
                  <c:v>2025-26</c:v>
                </c:pt>
                <c:pt idx="5">
                  <c:v>2026-27</c:v>
                </c:pt>
                <c:pt idx="6">
                  <c:v>2027-28</c:v>
                </c:pt>
                <c:pt idx="7">
                  <c:v>2028-29</c:v>
                </c:pt>
                <c:pt idx="8">
                  <c:v>2029-30</c:v>
                </c:pt>
                <c:pt idx="9">
                  <c:v>2030-31</c:v>
                </c:pt>
                <c:pt idx="10">
                  <c:v>2031-32</c:v>
                </c:pt>
                <c:pt idx="11">
                  <c:v>2032-33</c:v>
                </c:pt>
                <c:pt idx="12">
                  <c:v>2033-34</c:v>
                </c:pt>
                <c:pt idx="13">
                  <c:v>2034-35</c:v>
                </c:pt>
                <c:pt idx="14">
                  <c:v>2035-36</c:v>
                </c:pt>
                <c:pt idx="15">
                  <c:v>2036-37</c:v>
                </c:pt>
                <c:pt idx="16">
                  <c:v>2037-38</c:v>
                </c:pt>
                <c:pt idx="17">
                  <c:v>2038-39</c:v>
                </c:pt>
                <c:pt idx="18">
                  <c:v>2039-40</c:v>
                </c:pt>
                <c:pt idx="19">
                  <c:v>2040-41</c:v>
                </c:pt>
                <c:pt idx="20">
                  <c:v>2041-42</c:v>
                </c:pt>
                <c:pt idx="21">
                  <c:v>2042-43</c:v>
                </c:pt>
                <c:pt idx="22">
                  <c:v>2043-44</c:v>
                </c:pt>
                <c:pt idx="23">
                  <c:v>2044-45</c:v>
                </c:pt>
                <c:pt idx="24">
                  <c:v>2045-46</c:v>
                </c:pt>
                <c:pt idx="25">
                  <c:v>2046-47</c:v>
                </c:pt>
                <c:pt idx="26">
                  <c:v>2047-48</c:v>
                </c:pt>
                <c:pt idx="27">
                  <c:v>2048-49</c:v>
                </c:pt>
                <c:pt idx="28">
                  <c:v>2049-50</c:v>
                </c:pt>
              </c:strCache>
            </c:strRef>
          </c:cat>
          <c:val>
            <c:numRef>
              <c:f>CapacityCheck!$C$55:$AE$55</c:f>
              <c:numCache>
                <c:formatCode>General</c:formatCode>
                <c:ptCount val="29"/>
                <c:pt idx="0">
                  <c:v>23156</c:v>
                </c:pt>
                <c:pt idx="1">
                  <c:v>22681</c:v>
                </c:pt>
                <c:pt idx="2">
                  <c:v>21206</c:v>
                </c:pt>
                <c:pt idx="3">
                  <c:v>14308.622610257928</c:v>
                </c:pt>
                <c:pt idx="4">
                  <c:v>12119.881437868917</c:v>
                </c:pt>
                <c:pt idx="5">
                  <c:v>11402.910164236822</c:v>
                </c:pt>
                <c:pt idx="6">
                  <c:v>9328.7003758168339</c:v>
                </c:pt>
                <c:pt idx="7">
                  <c:v>9328.6996058413752</c:v>
                </c:pt>
                <c:pt idx="8">
                  <c:v>8054.0102291972435</c:v>
                </c:pt>
                <c:pt idx="9">
                  <c:v>8054.0101289115401</c:v>
                </c:pt>
                <c:pt idx="10">
                  <c:v>8034.4920079897247</c:v>
                </c:pt>
                <c:pt idx="11">
                  <c:v>5894.0099122176589</c:v>
                </c:pt>
                <c:pt idx="12">
                  <c:v>5355.1840126300358</c:v>
                </c:pt>
                <c:pt idx="13">
                  <c:v>5355.1840108271717</c:v>
                </c:pt>
                <c:pt idx="14">
                  <c:v>4907.6918444003095</c:v>
                </c:pt>
                <c:pt idx="15">
                  <c:v>4559.6732679103898</c:v>
                </c:pt>
                <c:pt idx="16">
                  <c:v>4541.4431389127103</c:v>
                </c:pt>
                <c:pt idx="17">
                  <c:v>4541.4431388940102</c:v>
                </c:pt>
                <c:pt idx="18">
                  <c:v>4541.4431409321905</c:v>
                </c:pt>
                <c:pt idx="19">
                  <c:v>4541.4429209714208</c:v>
                </c:pt>
                <c:pt idx="20">
                  <c:v>3743.9372209173303</c:v>
                </c:pt>
                <c:pt idx="21">
                  <c:v>2309.9372809070896</c:v>
                </c:pt>
                <c:pt idx="22">
                  <c:v>1801.4926869389092</c:v>
                </c:pt>
                <c:pt idx="23">
                  <c:v>1554.49421047697</c:v>
                </c:pt>
                <c:pt idx="24">
                  <c:v>1554.4942104286401</c:v>
                </c:pt>
                <c:pt idx="25">
                  <c:v>1554.4942104228251</c:v>
                </c:pt>
                <c:pt idx="26">
                  <c:v>1266.0001850430399</c:v>
                </c:pt>
                <c:pt idx="27">
                  <c:v>1266.0001851028501</c:v>
                </c:pt>
                <c:pt idx="28">
                  <c:v>1266.00018507253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8A-4FA8-AEB0-A00F1F094F31}"/>
            </c:ext>
          </c:extLst>
        </c:ser>
        <c:ser>
          <c:idx val="1"/>
          <c:order val="1"/>
          <c:tx>
            <c:v>ISP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CapacityCheck!$C$98:$AE$98</c:f>
              <c:numCache>
                <c:formatCode>General</c:formatCode>
                <c:ptCount val="29"/>
                <c:pt idx="0">
                  <c:v>23201</c:v>
                </c:pt>
                <c:pt idx="1">
                  <c:v>22701</c:v>
                </c:pt>
                <c:pt idx="2">
                  <c:v>21201</c:v>
                </c:pt>
                <c:pt idx="3">
                  <c:v>14441</c:v>
                </c:pt>
                <c:pt idx="4">
                  <c:v>12401</c:v>
                </c:pt>
                <c:pt idx="5">
                  <c:v>12051</c:v>
                </c:pt>
                <c:pt idx="6">
                  <c:v>9841</c:v>
                </c:pt>
                <c:pt idx="7">
                  <c:v>9841</c:v>
                </c:pt>
                <c:pt idx="8">
                  <c:v>8401</c:v>
                </c:pt>
                <c:pt idx="9">
                  <c:v>8401</c:v>
                </c:pt>
                <c:pt idx="10">
                  <c:v>8401</c:v>
                </c:pt>
                <c:pt idx="11">
                  <c:v>6421</c:v>
                </c:pt>
                <c:pt idx="12">
                  <c:v>5971</c:v>
                </c:pt>
                <c:pt idx="13">
                  <c:v>5971</c:v>
                </c:pt>
                <c:pt idx="14">
                  <c:v>5286</c:v>
                </c:pt>
                <c:pt idx="15">
                  <c:v>4921</c:v>
                </c:pt>
                <c:pt idx="16">
                  <c:v>4921</c:v>
                </c:pt>
                <c:pt idx="17">
                  <c:v>4921</c:v>
                </c:pt>
                <c:pt idx="18">
                  <c:v>4921</c:v>
                </c:pt>
                <c:pt idx="19">
                  <c:v>4921</c:v>
                </c:pt>
                <c:pt idx="20">
                  <c:v>4921</c:v>
                </c:pt>
                <c:pt idx="21">
                  <c:v>4921</c:v>
                </c:pt>
                <c:pt idx="22">
                  <c:v>2787</c:v>
                </c:pt>
                <c:pt idx="23">
                  <c:v>2787</c:v>
                </c:pt>
                <c:pt idx="24">
                  <c:v>2422</c:v>
                </c:pt>
                <c:pt idx="25">
                  <c:v>2057</c:v>
                </c:pt>
                <c:pt idx="26">
                  <c:v>1692</c:v>
                </c:pt>
                <c:pt idx="27">
                  <c:v>1692</c:v>
                </c:pt>
                <c:pt idx="28">
                  <c:v>1692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8A-4FA8-AEB0-A00F1F094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2988240"/>
        <c:axId val="1802989904"/>
      </c:lineChart>
      <c:catAx>
        <c:axId val="180298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989904"/>
        <c:crosses val="autoZero"/>
        <c:auto val="1"/>
        <c:lblAlgn val="ctr"/>
        <c:lblOffset val="100"/>
        <c:noMultiLvlLbl val="0"/>
      </c:catAx>
      <c:valAx>
        <c:axId val="180298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98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Gas - Steam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CapacityCheck!$C$54:$AE$54</c:f>
              <c:strCache>
                <c:ptCount val="29"/>
                <c:pt idx="0">
                  <c:v>2021-22</c:v>
                </c:pt>
                <c:pt idx="1">
                  <c:v>2022-23</c:v>
                </c:pt>
                <c:pt idx="2">
                  <c:v>2023-24</c:v>
                </c:pt>
                <c:pt idx="3">
                  <c:v>2024-25</c:v>
                </c:pt>
                <c:pt idx="4">
                  <c:v>2025-26</c:v>
                </c:pt>
                <c:pt idx="5">
                  <c:v>2026-27</c:v>
                </c:pt>
                <c:pt idx="6">
                  <c:v>2027-28</c:v>
                </c:pt>
                <c:pt idx="7">
                  <c:v>2028-29</c:v>
                </c:pt>
                <c:pt idx="8">
                  <c:v>2029-30</c:v>
                </c:pt>
                <c:pt idx="9">
                  <c:v>2030-31</c:v>
                </c:pt>
                <c:pt idx="10">
                  <c:v>2031-32</c:v>
                </c:pt>
                <c:pt idx="11">
                  <c:v>2032-33</c:v>
                </c:pt>
                <c:pt idx="12">
                  <c:v>2033-34</c:v>
                </c:pt>
                <c:pt idx="13">
                  <c:v>2034-35</c:v>
                </c:pt>
                <c:pt idx="14">
                  <c:v>2035-36</c:v>
                </c:pt>
                <c:pt idx="15">
                  <c:v>2036-37</c:v>
                </c:pt>
                <c:pt idx="16">
                  <c:v>2037-38</c:v>
                </c:pt>
                <c:pt idx="17">
                  <c:v>2038-39</c:v>
                </c:pt>
                <c:pt idx="18">
                  <c:v>2039-40</c:v>
                </c:pt>
                <c:pt idx="19">
                  <c:v>2040-41</c:v>
                </c:pt>
                <c:pt idx="20">
                  <c:v>2041-42</c:v>
                </c:pt>
                <c:pt idx="21">
                  <c:v>2042-43</c:v>
                </c:pt>
                <c:pt idx="22">
                  <c:v>2043-44</c:v>
                </c:pt>
                <c:pt idx="23">
                  <c:v>2044-45</c:v>
                </c:pt>
                <c:pt idx="24">
                  <c:v>2045-46</c:v>
                </c:pt>
                <c:pt idx="25">
                  <c:v>2046-47</c:v>
                </c:pt>
                <c:pt idx="26">
                  <c:v>2047-48</c:v>
                </c:pt>
                <c:pt idx="27">
                  <c:v>2048-49</c:v>
                </c:pt>
                <c:pt idx="28">
                  <c:v>2049-50</c:v>
                </c:pt>
              </c:strCache>
            </c:strRef>
          </c:cat>
          <c:val>
            <c:numRef>
              <c:f>CapacityCheck!$C$57:$AE$57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4B-4F51-8B43-7A743B595423}"/>
            </c:ext>
          </c:extLst>
        </c:ser>
        <c:ser>
          <c:idx val="1"/>
          <c:order val="1"/>
          <c:tx>
            <c:v>ISP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CapacityCheck!$C$100:$AE$100</c:f>
              <c:numCache>
                <c:formatCode>General</c:formatCode>
                <c:ptCount val="29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400</c:v>
                </c:pt>
                <c:pt idx="13">
                  <c:v>400</c:v>
                </c:pt>
                <c:pt idx="14">
                  <c:v>400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4B-4F51-8B43-7A743B595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2988240"/>
        <c:axId val="1802989904"/>
      </c:lineChart>
      <c:catAx>
        <c:axId val="180298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989904"/>
        <c:crosses val="autoZero"/>
        <c:auto val="1"/>
        <c:lblAlgn val="ctr"/>
        <c:lblOffset val="100"/>
        <c:noMultiLvlLbl val="0"/>
      </c:catAx>
      <c:valAx>
        <c:axId val="180298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98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CCGT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CapacityCheck!$C$54:$AE$54</c:f>
              <c:strCache>
                <c:ptCount val="29"/>
                <c:pt idx="0">
                  <c:v>2021-22</c:v>
                </c:pt>
                <c:pt idx="1">
                  <c:v>2022-23</c:v>
                </c:pt>
                <c:pt idx="2">
                  <c:v>2023-24</c:v>
                </c:pt>
                <c:pt idx="3">
                  <c:v>2024-25</c:v>
                </c:pt>
                <c:pt idx="4">
                  <c:v>2025-26</c:v>
                </c:pt>
                <c:pt idx="5">
                  <c:v>2026-27</c:v>
                </c:pt>
                <c:pt idx="6">
                  <c:v>2027-28</c:v>
                </c:pt>
                <c:pt idx="7">
                  <c:v>2028-29</c:v>
                </c:pt>
                <c:pt idx="8">
                  <c:v>2029-30</c:v>
                </c:pt>
                <c:pt idx="9">
                  <c:v>2030-31</c:v>
                </c:pt>
                <c:pt idx="10">
                  <c:v>2031-32</c:v>
                </c:pt>
                <c:pt idx="11">
                  <c:v>2032-33</c:v>
                </c:pt>
                <c:pt idx="12">
                  <c:v>2033-34</c:v>
                </c:pt>
                <c:pt idx="13">
                  <c:v>2034-35</c:v>
                </c:pt>
                <c:pt idx="14">
                  <c:v>2035-36</c:v>
                </c:pt>
                <c:pt idx="15">
                  <c:v>2036-37</c:v>
                </c:pt>
                <c:pt idx="16">
                  <c:v>2037-38</c:v>
                </c:pt>
                <c:pt idx="17">
                  <c:v>2038-39</c:v>
                </c:pt>
                <c:pt idx="18">
                  <c:v>2039-40</c:v>
                </c:pt>
                <c:pt idx="19">
                  <c:v>2040-41</c:v>
                </c:pt>
                <c:pt idx="20">
                  <c:v>2041-42</c:v>
                </c:pt>
                <c:pt idx="21">
                  <c:v>2042-43</c:v>
                </c:pt>
                <c:pt idx="22">
                  <c:v>2043-44</c:v>
                </c:pt>
                <c:pt idx="23">
                  <c:v>2044-45</c:v>
                </c:pt>
                <c:pt idx="24">
                  <c:v>2045-46</c:v>
                </c:pt>
                <c:pt idx="25">
                  <c:v>2046-47</c:v>
                </c:pt>
                <c:pt idx="26">
                  <c:v>2047-48</c:v>
                </c:pt>
                <c:pt idx="27">
                  <c:v>2048-49</c:v>
                </c:pt>
                <c:pt idx="28">
                  <c:v>2049-50</c:v>
                </c:pt>
              </c:strCache>
            </c:strRef>
          </c:cat>
          <c:val>
            <c:numRef>
              <c:f>CapacityCheck!$C$56:$AE$56</c:f>
              <c:numCache>
                <c:formatCode>General</c:formatCode>
                <c:ptCount val="29"/>
                <c:pt idx="0">
                  <c:v>3054.8999938964839</c:v>
                </c:pt>
                <c:pt idx="1">
                  <c:v>3054.8999938964839</c:v>
                </c:pt>
                <c:pt idx="2">
                  <c:v>2874.8999938964839</c:v>
                </c:pt>
                <c:pt idx="3">
                  <c:v>2874.8999938964839</c:v>
                </c:pt>
                <c:pt idx="4">
                  <c:v>2874.8999938964839</c:v>
                </c:pt>
                <c:pt idx="5">
                  <c:v>2874.8999938964839</c:v>
                </c:pt>
                <c:pt idx="6">
                  <c:v>2874.8999938964839</c:v>
                </c:pt>
                <c:pt idx="7">
                  <c:v>2874.8999938964839</c:v>
                </c:pt>
                <c:pt idx="8">
                  <c:v>2874.8999938964839</c:v>
                </c:pt>
                <c:pt idx="9">
                  <c:v>2874.8999938964839</c:v>
                </c:pt>
                <c:pt idx="10">
                  <c:v>2874.8999938964839</c:v>
                </c:pt>
                <c:pt idx="11">
                  <c:v>2874.8999938964839</c:v>
                </c:pt>
                <c:pt idx="12">
                  <c:v>2874.8999938964839</c:v>
                </c:pt>
                <c:pt idx="13">
                  <c:v>2874.8999938964839</c:v>
                </c:pt>
                <c:pt idx="14">
                  <c:v>2874.8999938964839</c:v>
                </c:pt>
                <c:pt idx="15">
                  <c:v>2489.8999938964839</c:v>
                </c:pt>
                <c:pt idx="16">
                  <c:v>1960.8999938964839</c:v>
                </c:pt>
                <c:pt idx="17">
                  <c:v>1960.8999938964839</c:v>
                </c:pt>
                <c:pt idx="18">
                  <c:v>1817.5</c:v>
                </c:pt>
                <c:pt idx="19">
                  <c:v>1817.5</c:v>
                </c:pt>
                <c:pt idx="20">
                  <c:v>1817.5</c:v>
                </c:pt>
                <c:pt idx="21">
                  <c:v>1817.5</c:v>
                </c:pt>
                <c:pt idx="22">
                  <c:v>1377.5</c:v>
                </c:pt>
                <c:pt idx="23">
                  <c:v>1192.5</c:v>
                </c:pt>
                <c:pt idx="24">
                  <c:v>548</c:v>
                </c:pt>
                <c:pt idx="25">
                  <c:v>388</c:v>
                </c:pt>
                <c:pt idx="26">
                  <c:v>388</c:v>
                </c:pt>
                <c:pt idx="27">
                  <c:v>388</c:v>
                </c:pt>
                <c:pt idx="28">
                  <c:v>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BC-4EF5-9A47-6F2AC635940F}"/>
            </c:ext>
          </c:extLst>
        </c:ser>
        <c:ser>
          <c:idx val="1"/>
          <c:order val="1"/>
          <c:tx>
            <c:v>ISP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CapacityCheck!$C$99:$AE$99</c:f>
              <c:numCache>
                <c:formatCode>General</c:formatCode>
                <c:ptCount val="29"/>
                <c:pt idx="0">
                  <c:v>2316.9</c:v>
                </c:pt>
                <c:pt idx="1">
                  <c:v>2316.9</c:v>
                </c:pt>
                <c:pt idx="2">
                  <c:v>2316.9</c:v>
                </c:pt>
                <c:pt idx="3">
                  <c:v>2198.9</c:v>
                </c:pt>
                <c:pt idx="4">
                  <c:v>2198.9</c:v>
                </c:pt>
                <c:pt idx="5">
                  <c:v>2198.9</c:v>
                </c:pt>
                <c:pt idx="6">
                  <c:v>2198.9</c:v>
                </c:pt>
                <c:pt idx="7">
                  <c:v>2198.9</c:v>
                </c:pt>
                <c:pt idx="8">
                  <c:v>2198.9</c:v>
                </c:pt>
                <c:pt idx="9">
                  <c:v>2198.9</c:v>
                </c:pt>
                <c:pt idx="10">
                  <c:v>2198.9</c:v>
                </c:pt>
                <c:pt idx="11">
                  <c:v>2198.9</c:v>
                </c:pt>
                <c:pt idx="12">
                  <c:v>2198.9</c:v>
                </c:pt>
                <c:pt idx="13">
                  <c:v>2198.9</c:v>
                </c:pt>
                <c:pt idx="14">
                  <c:v>2198.9</c:v>
                </c:pt>
                <c:pt idx="15">
                  <c:v>2198.9</c:v>
                </c:pt>
                <c:pt idx="16">
                  <c:v>1813.9</c:v>
                </c:pt>
                <c:pt idx="17">
                  <c:v>1455.9</c:v>
                </c:pt>
                <c:pt idx="18">
                  <c:v>1455.9</c:v>
                </c:pt>
                <c:pt idx="19">
                  <c:v>1368.5</c:v>
                </c:pt>
                <c:pt idx="20">
                  <c:v>1368.5</c:v>
                </c:pt>
                <c:pt idx="21">
                  <c:v>1368.5</c:v>
                </c:pt>
                <c:pt idx="22">
                  <c:v>1368.5</c:v>
                </c:pt>
                <c:pt idx="23">
                  <c:v>928.5</c:v>
                </c:pt>
                <c:pt idx="24">
                  <c:v>928.5</c:v>
                </c:pt>
                <c:pt idx="25">
                  <c:v>564</c:v>
                </c:pt>
                <c:pt idx="26">
                  <c:v>320</c:v>
                </c:pt>
                <c:pt idx="27">
                  <c:v>320</c:v>
                </c:pt>
                <c:pt idx="28">
                  <c:v>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BC-4EF5-9A47-6F2AC6359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2988240"/>
        <c:axId val="1802989904"/>
      </c:lineChart>
      <c:catAx>
        <c:axId val="180298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989904"/>
        <c:crosses val="autoZero"/>
        <c:auto val="1"/>
        <c:lblAlgn val="ctr"/>
        <c:lblOffset val="100"/>
        <c:noMultiLvlLbl val="0"/>
      </c:catAx>
      <c:valAx>
        <c:axId val="180298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98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418465</xdr:colOff>
      <xdr:row>1</xdr:row>
      <xdr:rowOff>73025</xdr:rowOff>
    </xdr:from>
    <xdr:to>
      <xdr:col>41</xdr:col>
      <xdr:colOff>353695</xdr:colOff>
      <xdr:row>22</xdr:row>
      <xdr:rowOff>635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33C449-6C4E-48EA-8DA0-2235D15287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406400</xdr:colOff>
      <xdr:row>23</xdr:row>
      <xdr:rowOff>146050</xdr:rowOff>
    </xdr:from>
    <xdr:to>
      <xdr:col>37</xdr:col>
      <xdr:colOff>348800</xdr:colOff>
      <xdr:row>37</xdr:row>
      <xdr:rowOff>87950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DD368A5-CEB7-45DD-8A76-7EF5D8759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88900</xdr:colOff>
      <xdr:row>23</xdr:row>
      <xdr:rowOff>107950</xdr:rowOff>
    </xdr:from>
    <xdr:to>
      <xdr:col>44</xdr:col>
      <xdr:colOff>31300</xdr:colOff>
      <xdr:row>37</xdr:row>
      <xdr:rowOff>49850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C125E87-5C66-4AE1-AFD6-7ED19EDC93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asNetworks/7.%20Marinus%20PACR%202021/Annual%20outcome%20workbooks/EY%20results%20workbook%20(FY27-30)%20-%20Main%202020_11_06a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yaustralia-my.sharepoint.com/personal/damien_slinger_au_ey_com/Documents/Desktop/Marinus/Regional%20yearly%20NPV%20comparison%202020_10_28a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yaustralia-my.sharepoint.com/personal/damien_slinger_au_ey_com/Documents/Desktop/Marinus/EY%20results%20workbook%20(FY31-34)%20-%20Main%202020_11_06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Version notes"/>
      <sheetName val="Abbreviations and notes"/>
      <sheetName val="Main"/>
      <sheetName val="!!DELETE ME!! - Data checks"/>
      <sheetName val="!! DELETE ME!! - Workbook Check"/>
      <sheetName val="---Compare options---"/>
      <sheetName val="BaseCase_Generation"/>
      <sheetName val="BaseCase_Capacity"/>
      <sheetName val="BaseCase_VOM Cost"/>
      <sheetName val="BaseCase_FOM Cost"/>
      <sheetName val="BaseCase_Fuel Cost"/>
      <sheetName val="BaseCase_Build Cost"/>
      <sheetName val="BaseCase_REHAB Cost"/>
      <sheetName val="BaseCase_REZ Tx Cost"/>
      <sheetName val="BaseCase_USE+DSP Cost"/>
      <sheetName val="BaseCase_SyncCon Cost"/>
      <sheetName val="M27_30_Generation"/>
      <sheetName val="M27_30_Capacity"/>
      <sheetName val="M27_30_VOM Cost"/>
      <sheetName val="M27_30_FOM Cost"/>
      <sheetName val="M27_30_Fuel Cost"/>
      <sheetName val="M27_30_Build Cost"/>
      <sheetName val="M27_30_REHAB Cost"/>
      <sheetName val="M27_30_REZ Tx Cost"/>
      <sheetName val="M27_30_USE+DSP Cost"/>
      <sheetName val="M27_30_SyncCon Cost"/>
      <sheetName val="1_NPVall"/>
      <sheetName val="1_GenSO"/>
      <sheetName val="1_Cap"/>
      <sheetName val="1_NSCap"/>
      <sheetName val="1_DemandSum"/>
      <sheetName val="2_NPVall"/>
      <sheetName val="2_GenSO"/>
      <sheetName val="2_Cap"/>
      <sheetName val="2_NSCap"/>
      <sheetName val="2_DemandSum"/>
      <sheetName val="ESS_Charge_GWh"/>
      <sheetName val="ESS_Discharge_GWh"/>
      <sheetName val="NPVall_Slow"/>
      <sheetName val="GenSO_Slow"/>
      <sheetName val="Cap_Slow"/>
      <sheetName val="NSCap_Slow"/>
      <sheetName val="DemandSum_Slow"/>
      <sheetName val="NPVall_Slow FY27-30"/>
      <sheetName val="GenSO_Slow FY27-30"/>
      <sheetName val="Cap_Slow FY27-30"/>
      <sheetName val="NSCap_Slow FY27-30"/>
      <sheetName val="DemandSum_Slow FY27-30"/>
      <sheetName val="NPVall_Slow FY31-34"/>
      <sheetName val="GenSO_Slow FY31-34"/>
      <sheetName val="Cap_Slow FY31-34"/>
      <sheetName val="NSCap_Slow FY31-34"/>
      <sheetName val="DemandSum_Slow FY31-34"/>
      <sheetName val="NPVall_Central"/>
      <sheetName val="GenSO_Central"/>
      <sheetName val="Cap_Central"/>
      <sheetName val="NSCap_Central"/>
      <sheetName val="DemandSum_Central"/>
      <sheetName val="NPVall_Central FY27-30"/>
      <sheetName val="GenSO_Central FY27-30"/>
      <sheetName val="Cap_Central FY27-30"/>
      <sheetName val="NSCap_Central FY27-30"/>
      <sheetName val="DemandSum_Central FY27-30"/>
      <sheetName val="NPVall_Central FY31-34"/>
      <sheetName val="GenSO_Central FY31-34"/>
      <sheetName val="Cap_Central FY31-34"/>
      <sheetName val="NSCap_Central FY31-34"/>
      <sheetName val="DemandSum_Central FY31-34"/>
      <sheetName val="NPVall_Fast"/>
      <sheetName val="GenSO_Fast"/>
      <sheetName val="Cap_Fast"/>
      <sheetName val="NSCap_Fast"/>
      <sheetName val="DemandSum_Fast"/>
      <sheetName val="NPVall_Fast FY27-30"/>
      <sheetName val="GenSO_Fast FY27-30"/>
      <sheetName val="Cap_Fast FY27-30"/>
      <sheetName val="NSCap_Fast FY27-30"/>
      <sheetName val="DemandSum_Fast FY27-30"/>
      <sheetName val="NPVall_Fast FY31-34"/>
      <sheetName val="GenSO_Fast FY31-34"/>
      <sheetName val="Cap_Fast FY31-34"/>
      <sheetName val="NSCap_Fast FY31-34"/>
      <sheetName val="DemandSum_Fast FY31-34"/>
      <sheetName val="NPVall_High DER"/>
      <sheetName val="GenSO_High DER"/>
      <sheetName val="Cap_High DER"/>
      <sheetName val="NSCap_High DER"/>
      <sheetName val="DemandSum_High DER"/>
      <sheetName val="NPVall_High DER FY27-30"/>
      <sheetName val="GenSO_High DER FY27-30"/>
      <sheetName val="Cap_High DER FY27-30"/>
      <sheetName val="NSCap_High DER FY27-30"/>
      <sheetName val="DemandSum_High DER FY27-30"/>
      <sheetName val="NPVall_High DER FY31-34"/>
      <sheetName val="GenSO_High DER FY31-34"/>
      <sheetName val="Cap_High DER FY31-34"/>
      <sheetName val="NSCap_High DER FY31-34"/>
      <sheetName val="DemandSum_High DER FY31-34"/>
      <sheetName val="NPVall_Step"/>
      <sheetName val="GenSO_Step"/>
      <sheetName val="Cap_Step"/>
      <sheetName val="NSCap_Step"/>
      <sheetName val="DemandSum_Step"/>
      <sheetName val="NPVall_Step FY27-30"/>
      <sheetName val="GenSO_Step FY27-30"/>
      <sheetName val="Cap_Step FY27-30"/>
      <sheetName val="NSCap_Step FY27-30"/>
      <sheetName val="DemandSum_Step FY27-30"/>
      <sheetName val="NPVall_Step FY31-34"/>
      <sheetName val="GenSO_Step FY31-34"/>
      <sheetName val="Cap_Step FY31-34"/>
      <sheetName val="NSCap_Step FY31-34"/>
      <sheetName val="DemandSum_Step FY31-34"/>
    </sheetNames>
    <sheetDataSet>
      <sheetData sheetId="0"/>
      <sheetData sheetId="1"/>
      <sheetData sheetId="2"/>
      <sheetData sheetId="3"/>
      <sheetData sheetId="4">
        <row r="5">
          <cell r="A5" t="str">
            <v>2021-22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9">
          <cell r="C9">
            <v>1.5838750654978144E-3</v>
          </cell>
          <cell r="D9">
            <v>1.734430042596451E-3</v>
          </cell>
          <cell r="E9">
            <v>1.7971371992661204E-3</v>
          </cell>
          <cell r="F9">
            <v>2.0652093234714529E-3</v>
          </cell>
          <cell r="G9">
            <v>2.888863633320402E-3</v>
          </cell>
          <cell r="H9">
            <v>6.5242592912347474E-3</v>
          </cell>
          <cell r="I9">
            <v>6.3069704879774044E-3</v>
          </cell>
          <cell r="J9">
            <v>40410.324613368059</v>
          </cell>
          <cell r="K9">
            <v>38158.946973417849</v>
          </cell>
          <cell r="L9">
            <v>37619.543646780337</v>
          </cell>
          <cell r="M9">
            <v>45808.907919399942</v>
          </cell>
          <cell r="N9">
            <v>76963.010302480252</v>
          </cell>
          <cell r="O9">
            <v>80153.51838443325</v>
          </cell>
          <cell r="P9">
            <v>76827.152073867692</v>
          </cell>
          <cell r="Q9">
            <v>87474.755626818791</v>
          </cell>
          <cell r="R9">
            <v>91069.842730946781</v>
          </cell>
          <cell r="S9">
            <v>128846.22936806329</v>
          </cell>
          <cell r="T9">
            <v>125220.58944249987</v>
          </cell>
          <cell r="U9">
            <v>129273.46595985502</v>
          </cell>
          <cell r="V9">
            <v>135237.62705461518</v>
          </cell>
          <cell r="W9">
            <v>153396.83038803071</v>
          </cell>
        </row>
      </sheetData>
      <sheetData sheetId="15">
        <row r="9">
          <cell r="C9">
            <v>4.9225452599999994E-3</v>
          </cell>
          <cell r="D9">
            <v>4.9119135199999992E-3</v>
          </cell>
          <cell r="E9">
            <v>34.259585666429999</v>
          </cell>
          <cell r="F9">
            <v>202.490346619626</v>
          </cell>
          <cell r="G9">
            <v>3.3102710121799999</v>
          </cell>
          <cell r="H9">
            <v>1.6283453937999999</v>
          </cell>
          <cell r="I9">
            <v>5.0652539999999999E-3</v>
          </cell>
          <cell r="J9">
            <v>31859.166606874074</v>
          </cell>
          <cell r="K9">
            <v>399.31519456642002</v>
          </cell>
          <cell r="L9">
            <v>3.7412001020600001</v>
          </cell>
          <cell r="M9">
            <v>5.0866619399999998E-3</v>
          </cell>
          <cell r="N9">
            <v>1286.5756141475599</v>
          </cell>
          <cell r="O9">
            <v>16455.244189173241</v>
          </cell>
          <cell r="P9">
            <v>325.91855643662001</v>
          </cell>
          <cell r="Q9">
            <v>2040.3816423662599</v>
          </cell>
          <cell r="R9">
            <v>8885.5388511935707</v>
          </cell>
          <cell r="S9">
            <v>12112.85392333717</v>
          </cell>
          <cell r="T9">
            <v>5.1222101899999987E-3</v>
          </cell>
          <cell r="U9">
            <v>9287.8414240571692</v>
          </cell>
          <cell r="V9">
            <v>109.0579590595799</v>
          </cell>
          <cell r="W9">
            <v>7997.2542846307606</v>
          </cell>
        </row>
      </sheetData>
      <sheetData sheetId="16">
        <row r="5">
          <cell r="C5">
            <v>1204.8681408698501</v>
          </cell>
          <cell r="D5">
            <v>1108.8751908962402</v>
          </cell>
          <cell r="E5">
            <v>1305.1724713738399</v>
          </cell>
          <cell r="F5">
            <v>930.79623559999993</v>
          </cell>
          <cell r="G5">
            <v>457.55107300000003</v>
          </cell>
          <cell r="H5">
            <v>653.04653399999995</v>
          </cell>
          <cell r="I5">
            <v>620.02247900000009</v>
          </cell>
          <cell r="J5">
            <v>716.00648000000001</v>
          </cell>
          <cell r="K5">
            <v>794.22271999999998</v>
          </cell>
          <cell r="L5">
            <v>1056.71569</v>
          </cell>
          <cell r="M5">
            <v>1333.7173699999998</v>
          </cell>
          <cell r="N5">
            <v>1349.9251299999999</v>
          </cell>
          <cell r="O5">
            <v>1369.4847749999999</v>
          </cell>
          <cell r="P5">
            <v>1563.109616</v>
          </cell>
          <cell r="Q5">
            <v>1655.368234</v>
          </cell>
          <cell r="R5">
            <v>1671.7901899999999</v>
          </cell>
          <cell r="S5">
            <v>1540.8167900000001</v>
          </cell>
          <cell r="T5">
            <v>1525.8792900000001</v>
          </cell>
          <cell r="U5">
            <v>1455.2609959999997</v>
          </cell>
          <cell r="V5">
            <v>1549.0751299999999</v>
          </cell>
          <cell r="W5">
            <v>1349.0279100000002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>
        <row r="9">
          <cell r="C9">
            <v>9.7816777102889422E-4</v>
          </cell>
          <cell r="D9">
            <v>1.0688623492945647E-3</v>
          </cell>
          <cell r="E9">
            <v>1.1081104599354394E-3</v>
          </cell>
          <cell r="F9">
            <v>1.2696678419595469E-3</v>
          </cell>
          <cell r="G9">
            <v>1.7676949215797817E-3</v>
          </cell>
          <cell r="H9">
            <v>2.7065237696208217E-3</v>
          </cell>
          <cell r="I9">
            <v>2.641973520965857E-3</v>
          </cell>
          <cell r="J9">
            <v>35994.894120366072</v>
          </cell>
          <cell r="K9">
            <v>33989.513004522858</v>
          </cell>
          <cell r="L9">
            <v>32698.256494258647</v>
          </cell>
          <cell r="M9">
            <v>41208.352689381587</v>
          </cell>
          <cell r="N9">
            <v>64388.61993507111</v>
          </cell>
          <cell r="O9">
            <v>69485.979282190427</v>
          </cell>
          <cell r="P9">
            <v>65614.711382637819</v>
          </cell>
          <cell r="Q9">
            <v>71592.258899236767</v>
          </cell>
          <cell r="R9">
            <v>74653.352172212952</v>
          </cell>
          <cell r="S9">
            <v>112753.58873245893</v>
          </cell>
          <cell r="T9">
            <v>108997.8589293074</v>
          </cell>
          <cell r="U9">
            <v>111641.08435549994</v>
          </cell>
          <cell r="V9">
            <v>112722.2571110508</v>
          </cell>
          <cell r="W9">
            <v>131672.06652004065</v>
          </cell>
        </row>
      </sheetData>
      <sheetData sheetId="25">
        <row r="9">
          <cell r="C9">
            <v>3.0174366789999991E-3</v>
          </cell>
          <cell r="D9">
            <v>3.0110325209999995E-3</v>
          </cell>
          <cell r="E9">
            <v>34.257661736801005</v>
          </cell>
          <cell r="F9">
            <v>207.994241940156</v>
          </cell>
          <cell r="G9">
            <v>4.2760118288149993</v>
          </cell>
          <cell r="H9">
            <v>3.0854676199999981E-3</v>
          </cell>
          <cell r="I9">
            <v>3.1050171789999978E-3</v>
          </cell>
          <cell r="J9">
            <v>32185.485755644368</v>
          </cell>
          <cell r="K9">
            <v>436.16353232415196</v>
          </cell>
          <cell r="L9">
            <v>3.7392361675010002</v>
          </cell>
          <cell r="M9">
            <v>195.82826125222002</v>
          </cell>
          <cell r="N9">
            <v>1286.5736690561162</v>
          </cell>
          <cell r="O9">
            <v>21486.827113631163</v>
          </cell>
          <cell r="P9">
            <v>197.25640570617298</v>
          </cell>
          <cell r="Q9">
            <v>3164.3993309542357</v>
          </cell>
          <cell r="R9">
            <v>10207.769825416424</v>
          </cell>
          <cell r="S9">
            <v>11525.752435625696</v>
          </cell>
          <cell r="T9">
            <v>9.3296549431100022</v>
          </cell>
          <cell r="U9">
            <v>22332.904082719982</v>
          </cell>
          <cell r="V9">
            <v>80.697803431978997</v>
          </cell>
          <cell r="W9">
            <v>8052.0042854523736</v>
          </cell>
        </row>
      </sheetData>
      <sheetData sheetId="26">
        <row r="5">
          <cell r="C5">
            <v>1202.47692963043</v>
          </cell>
          <cell r="D5">
            <v>1091.0377197374598</v>
          </cell>
          <cell r="E5">
            <v>1302.1242198888599</v>
          </cell>
          <cell r="F5">
            <v>933.12676329999999</v>
          </cell>
          <cell r="G5">
            <v>498.59118799999999</v>
          </cell>
          <cell r="H5">
            <v>712.21125399999994</v>
          </cell>
          <cell r="I5">
            <v>703.04521</v>
          </cell>
          <cell r="J5">
            <v>870.98815000000002</v>
          </cell>
          <cell r="K5">
            <v>1005.3009939999999</v>
          </cell>
          <cell r="L5">
            <v>1250.8458400000002</v>
          </cell>
          <cell r="M5">
            <v>1554.4141400000001</v>
          </cell>
          <cell r="N5">
            <v>1701.6508399999998</v>
          </cell>
          <cell r="O5">
            <v>1693.827</v>
          </cell>
          <cell r="P5">
            <v>1748.6726400000002</v>
          </cell>
          <cell r="Q5">
            <v>1668.9315299999998</v>
          </cell>
          <cell r="R5">
            <v>1827.01404</v>
          </cell>
          <cell r="S5">
            <v>1478.05756</v>
          </cell>
          <cell r="T5">
            <v>1585.952</v>
          </cell>
          <cell r="U5">
            <v>1424.98489</v>
          </cell>
          <cell r="V5">
            <v>1249.6846560000001</v>
          </cell>
          <cell r="W5">
            <v>1202.3411299999998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 Log"/>
      <sheetName val="Macro"/>
      <sheetName val="Case assumptions"/>
      <sheetName val="Scenario effects"/>
      <sheetName val="Annual CF Case 1"/>
      <sheetName val="Annual CF Case 2"/>
      <sheetName val="Annual GWh Case 1"/>
      <sheetName val="Annual GWh Case 2"/>
      <sheetName val="Annual GWh Spill Case 1"/>
      <sheetName val="Annual GWh Spill Case 2"/>
      <sheetName val="NPV Case 1"/>
      <sheetName val="NPV Case 2"/>
      <sheetName val="NPV compare #1#"/>
      <sheetName val="Annual region NPV Case 1"/>
      <sheetName val="Annual region NPV Case 2"/>
      <sheetName val="Annual region NPV compare #1#"/>
      <sheetName val="Region NPV yearly Case 1"/>
      <sheetName val="Region NPV yearly Case 2"/>
      <sheetName val="Region NPV yearly compare #1#"/>
      <sheetName val="Annual tech NPV Case 1"/>
      <sheetName val="Annual tech NPV Case 2"/>
      <sheetName val="Annual tech NPV compare #1#"/>
      <sheetName val="Tech NPV yearly Case 1"/>
      <sheetName val="Tech NPV yearly Case 2"/>
      <sheetName val="Tech NPV yearly compare #1#"/>
      <sheetName val="Generation Case 1"/>
      <sheetName val="Generation Case 2"/>
      <sheetName val="Generation compare #1#"/>
      <sheetName val="Gen - Node-REZ Case 1"/>
      <sheetName val="Gen - Node-REZ Case 2"/>
      <sheetName val="Gen - Node-REZ compare #1#"/>
      <sheetName val="NEM capacity Case 1"/>
      <sheetName val="NEM capacity Case 2"/>
      <sheetName val="NEM capacity compare #1#"/>
      <sheetName val="Node-REZ capacity Case 1"/>
      <sheetName val="Node-REZ capacity Case 2"/>
      <sheetName val="Node-REZ capacity compare #1#"/>
      <sheetName val="Auto capacity Case 1"/>
      <sheetName val="Auto capacity Case 2"/>
      <sheetName val="Auto capacity compare #1#"/>
      <sheetName val="Auto REZ overview Case 1"/>
      <sheetName val="Auto REZ overview Case 2"/>
      <sheetName val="Auto REZ overview compare #1#"/>
      <sheetName val="Proxy price Case 1"/>
      <sheetName val="Proxy price Case 2"/>
      <sheetName val="Proxy price compare #1#"/>
      <sheetName val="Proxy price hourly Case 1"/>
      <sheetName val="Proxy price hourly Case 2"/>
      <sheetName val="Proxy price hourly compare #1#"/>
      <sheetName val="Energy flow Case 1"/>
      <sheetName val="Energy flow Case 2"/>
      <sheetName val="Energy flow compare #1#"/>
      <sheetName val="USE Case 1"/>
      <sheetName val="USE Case 2"/>
      <sheetName val="USE compare #1#"/>
      <sheetName val="Emissions Case 1"/>
      <sheetName val="Emissions Case 2"/>
      <sheetName val="Emissions compare #1#"/>
      <sheetName val="NSW to QLD Case 1"/>
      <sheetName val="NSW to QLD Case 2"/>
      <sheetName val="VIC to NSW Case 1"/>
      <sheetName val="VIC to NSW Case 2"/>
      <sheetName val="VIC to SA Case 1"/>
      <sheetName val="VIC to SA Case 2"/>
      <sheetName val="NSW to SA Case 1"/>
      <sheetName val="NSW to SA Case 2"/>
      <sheetName val="TAS to VIC Case 1"/>
      <sheetName val="TAS to VIC Case 2"/>
      <sheetName val="1_AnnualGenerationAG"/>
      <sheetName val="1_AnnualGenerationSO"/>
      <sheetName val="1_AnnualGeneration"/>
      <sheetName val="1_AnnualSpill"/>
      <sheetName val="1_AnnualCapacity"/>
      <sheetName val="1_DurationData"/>
      <sheetName val="1_TODLink"/>
      <sheetName val="1_AnnualLink"/>
      <sheetName val="1_AnnualNodeSummary"/>
      <sheetName val="1_TODNodeSummary"/>
      <sheetName val="1_DemandSummary"/>
      <sheetName val="1_AnnualDemandMax"/>
      <sheetName val="1_NPVall"/>
      <sheetName val="1_Emissions"/>
      <sheetName val="1_BuildLimits"/>
      <sheetName val="1_CF"/>
      <sheetName val="1_REZTransmissionLimits"/>
      <sheetName val="1_AssumedCapacity"/>
      <sheetName val="2_AnnualGenerationAG"/>
      <sheetName val="2_AnnualGenerationSO"/>
      <sheetName val="2_AnnualGeneration"/>
      <sheetName val="2_AnnualSpill"/>
      <sheetName val="2_AnnualCapacity"/>
      <sheetName val="2_DurationData"/>
      <sheetName val="2_TODLink"/>
      <sheetName val="2_AnnualLink"/>
      <sheetName val="2_AnnualNodeSummary"/>
      <sheetName val="2_TODNodeSummary"/>
      <sheetName val="2_DemandSummary"/>
      <sheetName val="2_AnnualDemandMax"/>
      <sheetName val="2_NPVall"/>
      <sheetName val="2_Emissions"/>
      <sheetName val="2_BuildLimits"/>
      <sheetName val="2_CF"/>
      <sheetName val="2_REZTransmissionLimits"/>
      <sheetName val="2_AssumedCapacity"/>
    </sheetNames>
    <sheetDataSet>
      <sheetData sheetId="0"/>
      <sheetData sheetId="1">
        <row r="3">
          <cell r="B3" t="str">
            <v>\\rc-sql7.rc.lan\tsirp\TasNetworks\PACR\2020_06_16_RST_TEST\Results\Marinus_2020-06-16a_AlternativeRST_Central\EC70\TS-IRP_summary_code\Files_for_excel</v>
          </cell>
          <cell r="D3" t="str">
            <v>Central</v>
          </cell>
          <cell r="K3" t="str">
            <v>TAS1</v>
          </cell>
          <cell r="L3" t="str">
            <v>TAS1 - Tasmania Midlands</v>
          </cell>
        </row>
        <row r="4">
          <cell r="B4" t="str">
            <v>\\rc-sql7.rc.lan\tsirp\TasNetworks\PACR\2020_06_16_RST_TEST\Results\Marinus_2020-06-16a_AlternativeRST_Slow Change\EC70\TS-IRP_summary_code\Files_for_excel</v>
          </cell>
          <cell r="D4" t="str">
            <v>Slow</v>
          </cell>
          <cell r="W4" t="str">
            <v>rooftopPV</v>
          </cell>
        </row>
        <row r="5">
          <cell r="B5">
            <v>0</v>
          </cell>
          <cell r="D5">
            <v>0</v>
          </cell>
          <cell r="G5" t="str">
            <v>N-Q-MNSP1</v>
          </cell>
          <cell r="J5" t="str">
            <v>NSW1</v>
          </cell>
          <cell r="K5" t="str">
            <v>NSW1</v>
          </cell>
          <cell r="L5" t="str">
            <v>NSW1 - Broken Hill</v>
          </cell>
        </row>
        <row r="6">
          <cell r="B6">
            <v>0</v>
          </cell>
          <cell r="D6">
            <v>0</v>
          </cell>
          <cell r="G6" t="str">
            <v>QNI</v>
          </cell>
          <cell r="J6" t="str">
            <v>QLD1</v>
          </cell>
          <cell r="K6" t="str">
            <v>QLD1</v>
          </cell>
          <cell r="L6" t="str">
            <v>NSW1 - Central West NSW</v>
          </cell>
          <cell r="U6" t="str">
            <v>As-Generated</v>
          </cell>
        </row>
        <row r="7">
          <cell r="B7">
            <v>0</v>
          </cell>
          <cell r="D7">
            <v>0</v>
          </cell>
          <cell r="G7" t="str">
            <v>SWNSW-SA1</v>
          </cell>
          <cell r="J7" t="str">
            <v>VIC1</v>
          </cell>
          <cell r="K7" t="str">
            <v>VIC1</v>
          </cell>
          <cell r="L7" t="str">
            <v>NSW1 - Cooma-Monaro</v>
          </cell>
          <cell r="U7" t="str">
            <v>Sent-Out</v>
          </cell>
        </row>
        <row r="8">
          <cell r="B8">
            <v>0</v>
          </cell>
          <cell r="D8">
            <v>0</v>
          </cell>
          <cell r="G8" t="str">
            <v>T-V-MNSP1</v>
          </cell>
          <cell r="J8" t="str">
            <v>SA1</v>
          </cell>
          <cell r="K8" t="str">
            <v>SA1</v>
          </cell>
          <cell r="L8" t="str">
            <v>NSW1 - New England</v>
          </cell>
        </row>
        <row r="9">
          <cell r="B9">
            <v>0</v>
          </cell>
          <cell r="D9">
            <v>0</v>
          </cell>
          <cell r="G9" t="str">
            <v>V-S-MNSP1</v>
          </cell>
          <cell r="J9" t="str">
            <v>TAS1</v>
          </cell>
          <cell r="K9" t="str">
            <v>TAS1</v>
          </cell>
          <cell r="L9" t="str">
            <v>NSW1 - North West NSW</v>
          </cell>
          <cell r="Z9" t="str">
            <v>Existing</v>
          </cell>
          <cell r="AA9" t="str">
            <v>NE</v>
          </cell>
        </row>
        <row r="10">
          <cell r="B10">
            <v>0</v>
          </cell>
          <cell r="D10">
            <v>0</v>
          </cell>
          <cell r="G10" t="str">
            <v>V-SA</v>
          </cell>
          <cell r="J10">
            <v>0</v>
          </cell>
          <cell r="K10">
            <v>0</v>
          </cell>
          <cell r="L10" t="str">
            <v>NSW1 - South West NSW</v>
          </cell>
        </row>
        <row r="11">
          <cell r="B11">
            <v>0</v>
          </cell>
          <cell r="D11">
            <v>0</v>
          </cell>
          <cell r="G11" t="str">
            <v>VIC1-CAN</v>
          </cell>
          <cell r="L11" t="str">
            <v>NSW1 - Southern NSW Tablelands</v>
          </cell>
        </row>
        <row r="12">
          <cell r="B12">
            <v>0</v>
          </cell>
          <cell r="D12">
            <v>0</v>
          </cell>
          <cell r="G12" t="str">
            <v>VIC1-SWNSW</v>
          </cell>
          <cell r="L12" t="str">
            <v>NSW1 - Tumut</v>
          </cell>
        </row>
        <row r="13">
          <cell r="B13">
            <v>0</v>
          </cell>
          <cell r="D13">
            <v>0</v>
          </cell>
          <cell r="G13" t="str">
            <v>VIC1-SWNSW_SL</v>
          </cell>
          <cell r="L13" t="str">
            <v>NSW1 - Wagga Wagga</v>
          </cell>
        </row>
        <row r="14">
          <cell r="B14">
            <v>0</v>
          </cell>
          <cell r="D14">
            <v>0</v>
          </cell>
          <cell r="G14">
            <v>0</v>
          </cell>
          <cell r="L14" t="str">
            <v>QLD1 - Barcaldine</v>
          </cell>
        </row>
        <row r="15">
          <cell r="B15">
            <v>0</v>
          </cell>
          <cell r="D15">
            <v>0</v>
          </cell>
          <cell r="L15" t="str">
            <v>QLD1 - Darling Downs</v>
          </cell>
        </row>
        <row r="16">
          <cell r="B16">
            <v>0</v>
          </cell>
          <cell r="D16">
            <v>0</v>
          </cell>
          <cell r="L16" t="str">
            <v>QLD1 - Far North QLD</v>
          </cell>
        </row>
        <row r="17">
          <cell r="L17" t="str">
            <v>QLD1 - Fitzroy</v>
          </cell>
        </row>
        <row r="18">
          <cell r="B18" t="str">
            <v>Case 2</v>
          </cell>
          <cell r="L18" t="str">
            <v>QLD1 - Isaac</v>
          </cell>
        </row>
        <row r="19">
          <cell r="B19">
            <v>0</v>
          </cell>
          <cell r="L19" t="str">
            <v>QLD1 - North Qld Clean Energy Hub</v>
          </cell>
        </row>
        <row r="20">
          <cell r="B20">
            <v>0</v>
          </cell>
          <cell r="L20" t="str">
            <v>QLD1 - Northern Qld</v>
          </cell>
        </row>
        <row r="21">
          <cell r="B21">
            <v>0</v>
          </cell>
          <cell r="L21" t="str">
            <v>QLD1 - Wide Bay</v>
          </cell>
        </row>
        <row r="22">
          <cell r="B22">
            <v>0</v>
          </cell>
          <cell r="L22" t="str">
            <v>SA1 - Eastern Eyre Peninsula</v>
          </cell>
        </row>
        <row r="23">
          <cell r="B23">
            <v>0</v>
          </cell>
          <cell r="L23" t="str">
            <v>SA1 - Leigh Creek</v>
          </cell>
        </row>
        <row r="24">
          <cell r="B24">
            <v>0</v>
          </cell>
          <cell r="L24" t="str">
            <v>SA1 - Mid-North SA</v>
          </cell>
        </row>
        <row r="25">
          <cell r="B25">
            <v>0</v>
          </cell>
          <cell r="L25" t="str">
            <v>SA1 - Mid-North South Australia_MN</v>
          </cell>
        </row>
        <row r="26">
          <cell r="L26" t="str">
            <v>SA1 - Northern SA</v>
          </cell>
        </row>
        <row r="27">
          <cell r="L27" t="str">
            <v>SA1 - Riverland</v>
          </cell>
        </row>
        <row r="28">
          <cell r="B28">
            <v>2050</v>
          </cell>
          <cell r="L28" t="str">
            <v>SA1 - South East SA</v>
          </cell>
        </row>
        <row r="29">
          <cell r="B29">
            <v>5.8999999999999997E-2</v>
          </cell>
          <cell r="L29" t="str">
            <v>SA1 - Western Eyre Peninsula</v>
          </cell>
        </row>
        <row r="30">
          <cell r="B30">
            <v>1</v>
          </cell>
          <cell r="L30" t="str">
            <v>SA1 - Yorke Peninsula</v>
          </cell>
        </row>
        <row r="31">
          <cell r="B31" t="str">
            <v>NEM</v>
          </cell>
          <cell r="L31" t="str">
            <v>TAS1 - North East Tasmania</v>
          </cell>
        </row>
        <row r="32">
          <cell r="B32">
            <v>0.1</v>
          </cell>
          <cell r="L32" t="str">
            <v>TAS1 - North West Tasmania</v>
          </cell>
        </row>
        <row r="33">
          <cell r="B33">
            <v>43647</v>
          </cell>
          <cell r="L33" t="str">
            <v>TAS1 - Tasmania Midlands</v>
          </cell>
        </row>
        <row r="34">
          <cell r="B34">
            <v>87</v>
          </cell>
          <cell r="L34" t="str">
            <v>VIC1 - Central North Vic</v>
          </cell>
        </row>
        <row r="35">
          <cell r="L35" t="str">
            <v>VIC1 - Gippsland</v>
          </cell>
        </row>
        <row r="36">
          <cell r="B36">
            <v>100</v>
          </cell>
          <cell r="L36" t="str">
            <v>VIC1 - Murray River</v>
          </cell>
        </row>
        <row r="37">
          <cell r="L37" t="str">
            <v>VIC1 - Ovens Murray</v>
          </cell>
        </row>
        <row r="38">
          <cell r="L38" t="str">
            <v>VIC1 - South West Victoria</v>
          </cell>
        </row>
        <row r="39">
          <cell r="L39" t="str">
            <v>VIC1 - Western Victoria</v>
          </cell>
        </row>
        <row r="47">
          <cell r="B47" t="str">
            <v>Annual_Capacity</v>
          </cell>
        </row>
        <row r="48">
          <cell r="B48" t="str">
            <v>Annual_GenerationAG</v>
          </cell>
        </row>
        <row r="49">
          <cell r="B49" t="str">
            <v>Annual_GenerationSO</v>
          </cell>
        </row>
        <row r="50">
          <cell r="B50" t="str">
            <v>Duration_Link</v>
          </cell>
        </row>
        <row r="51">
          <cell r="B51" t="str">
            <v>TOD_Link</v>
          </cell>
        </row>
        <row r="52">
          <cell r="B52" t="str">
            <v>Annual_Link</v>
          </cell>
        </row>
        <row r="53">
          <cell r="B53" t="str">
            <v>Annual_Node details</v>
          </cell>
        </row>
        <row r="54">
          <cell r="B54" t="str">
            <v>TOD_NodePoolPrice</v>
          </cell>
        </row>
        <row r="55">
          <cell r="B55" t="str">
            <v>Annual_NPV_agg</v>
          </cell>
        </row>
        <row r="56">
          <cell r="B56" t="str">
            <v>EnergyConstraints</v>
          </cell>
        </row>
        <row r="57">
          <cell r="B57" t="str">
            <v>AnnualMax_Node demand</v>
          </cell>
        </row>
        <row r="58">
          <cell r="B58" t="str">
            <v>DemandSummary</v>
          </cell>
        </row>
        <row r="59">
          <cell r="B59" t="str">
            <v>Annual_Spill_Wind_Solar_Hydro</v>
          </cell>
        </row>
        <row r="60">
          <cell r="B60" t="str">
            <v>AssumedCapacity</v>
          </cell>
        </row>
        <row r="61">
          <cell r="B61" t="str">
            <v>CF</v>
          </cell>
        </row>
        <row r="62">
          <cell r="B62" t="str">
            <v>REZTransmissionLimits</v>
          </cell>
        </row>
        <row r="63">
          <cell r="B63" t="str">
            <v>BuildLimits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7">
          <cell r="AL7">
            <v>0</v>
          </cell>
        </row>
      </sheetData>
      <sheetData sheetId="17">
        <row r="7">
          <cell r="AL7">
            <v>0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>
        <row r="1">
          <cell r="AN1">
            <v>9.4436709627165102E-4</v>
          </cell>
        </row>
      </sheetData>
      <sheetData sheetId="99"/>
      <sheetData sheetId="100"/>
      <sheetData sheetId="101"/>
      <sheetData sheetId="102"/>
      <sheetData sheetId="10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Version notes"/>
      <sheetName val="Abbreviations and notes"/>
      <sheetName val="Main"/>
      <sheetName val="!!DELETE ME!! - Data checks"/>
      <sheetName val="!! DELETE ME!! - Workbook Check"/>
      <sheetName val="---Compare options---"/>
      <sheetName val="BaseCase_Generation"/>
      <sheetName val="BaseCase_Capacity"/>
      <sheetName val="BaseCase_VOM Cost"/>
      <sheetName val="BaseCase_FOM Cost"/>
      <sheetName val="BaseCase_Fuel Cost"/>
      <sheetName val="BaseCase_Build Cost"/>
      <sheetName val="BaseCase_REHAB Cost"/>
      <sheetName val="BaseCase_REZ Tx Cost"/>
      <sheetName val="BaseCase_USE+DSP Cost"/>
      <sheetName val="BaseCase_SyncCon Cost"/>
      <sheetName val="M31_34_Generation"/>
      <sheetName val="M31_34_Capacity"/>
      <sheetName val="M31_34_VOM Cost"/>
      <sheetName val="M31_34_FOM Cost"/>
      <sheetName val="M31_34_Fuel Cost"/>
      <sheetName val="M31_34_Build Cost"/>
      <sheetName val="M31_34_REHAB Cost"/>
      <sheetName val="M31_34_REZ Tx Cost"/>
      <sheetName val="M31_34_USE+DSP Cost"/>
      <sheetName val="M31_34_SyncCon Cost"/>
      <sheetName val="1_NPVall"/>
      <sheetName val="1_GenSO"/>
      <sheetName val="1_Cap"/>
      <sheetName val="1_NSCap"/>
      <sheetName val="1_DemandSum"/>
      <sheetName val="2_NPVall"/>
      <sheetName val="2_GenSO"/>
      <sheetName val="2_Cap"/>
      <sheetName val="2_NSCap"/>
      <sheetName val="2_DemandSum"/>
      <sheetName val="ESS_Charge_GWh"/>
      <sheetName val="ESS_Discharge_GWh"/>
      <sheetName val="NPVall_Slow"/>
      <sheetName val="GenSO_Slow"/>
      <sheetName val="Cap_Slow"/>
      <sheetName val="NSCap_Slow"/>
      <sheetName val="DemandSum_Slow"/>
      <sheetName val="NPVall_Slow FY27-30"/>
      <sheetName val="GenSO_Slow FY27-30"/>
      <sheetName val="Cap_Slow FY27-30"/>
      <sheetName val="NSCap_Slow FY27-30"/>
      <sheetName val="DemandSum_Slow FY27-30"/>
      <sheetName val="NPVall_Slow FY31-34"/>
      <sheetName val="GenSO_Slow FY31-34"/>
      <sheetName val="Cap_Slow FY31-34"/>
      <sheetName val="NSCap_Slow FY31-34"/>
      <sheetName val="DemandSum_Slow FY31-34"/>
      <sheetName val="NPVall_Central"/>
      <sheetName val="GenSO_Central"/>
      <sheetName val="Cap_Central"/>
      <sheetName val="NSCap_Central"/>
      <sheetName val="DemandSum_Central"/>
      <sheetName val="NPVall_Central FY27-30"/>
      <sheetName val="GenSO_Central FY27-30"/>
      <sheetName val="Cap_Central FY27-30"/>
      <sheetName val="NSCap_Central FY27-30"/>
      <sheetName val="DemandSum_Central FY27-30"/>
      <sheetName val="NPVall_Central FY31-34"/>
      <sheetName val="GenSO_Central FY31-34"/>
      <sheetName val="Cap_Central FY31-34"/>
      <sheetName val="NSCap_Central FY31-34"/>
      <sheetName val="DemandSum_Central FY31-34"/>
      <sheetName val="NPVall_Fast"/>
      <sheetName val="GenSO_Fast"/>
      <sheetName val="Cap_Fast"/>
      <sheetName val="NSCap_Fast"/>
      <sheetName val="DemandSum_Fast"/>
      <sheetName val="NPVall_Fast FY27-30"/>
      <sheetName val="GenSO_Fast FY27-30"/>
      <sheetName val="Cap_Fast FY27-30"/>
      <sheetName val="NSCap_Fast FY27-30"/>
      <sheetName val="DemandSum_Fast FY27-30"/>
      <sheetName val="NPVall_Fast FY31-34"/>
      <sheetName val="GenSO_Fast FY31-34"/>
      <sheetName val="Cap_Fast FY31-34"/>
      <sheetName val="NSCap_Fast FY31-34"/>
      <sheetName val="DemandSum_Fast FY31-34"/>
      <sheetName val="NPVall_High DER"/>
      <sheetName val="GenSO_High DER"/>
      <sheetName val="Cap_High DER"/>
      <sheetName val="NSCap_High DER"/>
      <sheetName val="DemandSum_High DER"/>
      <sheetName val="NPVall_High DER FY27-30"/>
      <sheetName val="GenSO_High DER FY27-30"/>
      <sheetName val="Cap_High DER FY27-30"/>
      <sheetName val="NSCap_High DER FY27-30"/>
      <sheetName val="DemandSum_High DER FY27-30"/>
      <sheetName val="NPVall_High DER FY31-34"/>
      <sheetName val="GenSO_High DER FY31-34"/>
      <sheetName val="Cap_High DER FY31-34"/>
      <sheetName val="NSCap_High DER FY31-34"/>
      <sheetName val="DemandSum_High DER FY31-34"/>
      <sheetName val="NPVall_Step"/>
      <sheetName val="GenSO_Step"/>
      <sheetName val="Cap_Step"/>
      <sheetName val="NSCap_Step"/>
      <sheetName val="DemandSum_Step"/>
      <sheetName val="NPVall_Step FY27-30"/>
      <sheetName val="GenSO_Step FY27-30"/>
      <sheetName val="Cap_Step FY27-30"/>
      <sheetName val="NSCap_Step FY27-30"/>
      <sheetName val="DemandSum_Step FY27-30"/>
      <sheetName val="NPVall_Step FY31-34"/>
      <sheetName val="GenSO_Step FY31-34"/>
      <sheetName val="Cap_Step FY31-34"/>
      <sheetName val="NSCap_Step FY31-34"/>
      <sheetName val="DemandSum_Step FY31-3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9">
          <cell r="C9">
            <v>19443.503163702309</v>
          </cell>
          <cell r="D9">
            <v>1.6188610579999995E-2</v>
          </cell>
          <cell r="E9">
            <v>1303.06253422848</v>
          </cell>
          <cell r="F9">
            <v>131.75840715466998</v>
          </cell>
          <cell r="G9">
            <v>480.33184858532996</v>
          </cell>
          <cell r="H9">
            <v>160.42665978168003</v>
          </cell>
          <cell r="I9">
            <v>1.6434329279999996E-2</v>
          </cell>
          <cell r="J9">
            <v>16854.367859732338</v>
          </cell>
          <cell r="K9">
            <v>1131.9067209852501</v>
          </cell>
          <cell r="L9">
            <v>0.93255257713999984</v>
          </cell>
          <cell r="M9">
            <v>77.311465243909993</v>
          </cell>
          <cell r="N9">
            <v>19086.576599640091</v>
          </cell>
          <cell r="O9">
            <v>16297.076294599099</v>
          </cell>
          <cell r="P9">
            <v>8215.6215566523297</v>
          </cell>
          <cell r="Q9">
            <v>1998.4054276709403</v>
          </cell>
          <cell r="R9">
            <v>15038.50459981042</v>
          </cell>
          <cell r="S9">
            <v>25784.245970678348</v>
          </cell>
          <cell r="T9">
            <v>10.72097737226</v>
          </cell>
          <cell r="U9">
            <v>17547.35110233082</v>
          </cell>
          <cell r="V9">
            <v>1004.2765516034701</v>
          </cell>
          <cell r="W9">
            <v>9317.8541945206707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en Noone" id="{D741B0F7-149B-464D-BCEC-0A286D9AB672}" userId="S::ben.noone@cepa.co.uk::6a88f08c-70b1-4b65-853b-9cad31eb0598" providerId="AD"/>
  <person displayName="Petra Koulia" id="{9725632F-E581-4502-8325-67F528A4F633}" userId="S::Petra.Koulia@cepa.co.uk::a0152a38-fe71-460b-9f53-001ccbbd0fe9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B1" dT="2021-07-29T08:21:56.40" personId="{D741B0F7-149B-464D-BCEC-0A286D9AB672}" id="{DF9D9116-432C-4BB0-B61C-981117B6A19C}">
    <text>Assumption here that if no ramp rate from ISP or GHD then plant can ramp from 0 to full capacity in half an hour.</text>
  </threadedComment>
  <threadedComment ref="AE1" dT="2021-07-29T08:22:53.26" personId="{D741B0F7-149B-464D-BCEC-0A286D9AB672}" id="{D7FBEA3E-4F82-4CC1-8101-5EEEA87B59E0}">
    <text>Assumption here that if no ramp rate from ISP or GHD then plant can ramp from 0 to full capacity in half an hour and vice versa.</text>
  </threadedComment>
  <threadedComment ref="AM1" dT="2021-07-30T01:51:53.56" personId="{D741B0F7-149B-464D-BCEC-0A286D9AB672}" id="{68F98A4F-126D-44E0-AB72-F662623AC924}">
    <text>Should this be calculated from output rated capacity, total MWh and roundtrip efficiency?</text>
  </threadedComment>
  <threadedComment ref="AM1" dT="2021-08-01T20:42:39.78" personId="{9725632F-E581-4502-8325-67F528A4F633}" id="{DFDF8258-814A-48D0-8692-A20FA9E84512}" parentId="{68F98A4F-126D-44E0-AB72-F662623AC924}">
    <text>The way you've done it is correct - i.e. you take the max storage in MWh and divide by the MW output capacity.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S1" dT="2021-08-19T05:08:59.74" personId="{D741B0F7-149B-464D-BCEC-0A286D9AB672}" id="{C2EBDE79-83A1-4F59-B24B-20AE9141F976}">
    <text>Set to zero as unit specific fuel cost and heat rate reflected in VARCOST</text>
  </threadedComment>
  <threadedComment ref="AB1" dT="2021-07-29T08:21:56.40" personId="{D741B0F7-149B-464D-BCEC-0A286D9AB672}" id="{C31E7D31-7E50-49AC-86C1-404CE589A522}">
    <text>Assumption here that if no ramp rate from ISP or GHD then plant can ramp from 0 to full capacity in half an hour.</text>
  </threadedComment>
  <threadedComment ref="AE1" dT="2021-07-29T08:22:53.26" personId="{D741B0F7-149B-464D-BCEC-0A286D9AB672}" id="{D164681C-B694-4A33-B417-1273FCD42599}">
    <text>Assumption here that if no ramp rate from ISP or GHD then plant can ramp from 0 to full capacity in half an hour and vice versa.</text>
  </threadedComment>
  <threadedComment ref="AM1" dT="2021-07-30T01:51:53.56" personId="{D741B0F7-149B-464D-BCEC-0A286D9AB672}" id="{0C045B94-5437-4811-A6AE-6CCF0FC0108F}">
    <text>Should this be calculated from output rated capacity, total MWh and roundtrip efficiency?</text>
  </threadedComment>
  <threadedComment ref="AM1" dT="2021-08-01T20:42:39.78" personId="{9725632F-E581-4502-8325-67F528A4F633}" id="{DA1D826C-49B7-487C-925B-96AB7A984F8A}" parentId="{0C045B94-5437-4811-A6AE-6CCF0FC0108F}">
    <text>The way you've done it is correct - i.e. you take the max storage in MWh and divide by the MW output capacity.</text>
  </threadedComment>
  <threadedComment ref="A143" dT="2021-08-16T08:24:36.58" personId="{D741B0F7-149B-464D-BCEC-0A286D9AB672}" id="{BA3E8F07-7658-4989-82A9-D9A068D4F0AA}">
    <text>Technical data for all a copy of Tallawarra B. Requires update to reflect inter-regional fuel price differences</text>
  </threadedComment>
  <threadedComment ref="E153" dT="2021-08-12T00:51:31.46" personId="{D741B0F7-149B-464D-BCEC-0A286D9AB672}" id="{0D76C263-64F1-4F12-B68A-593B0802FD4E}">
    <text>Tbc: Captured in Pumped Hydro-TAS under 1500MW Marinus</text>
  </threadedComment>
  <threadedComment ref="E154" dT="2021-08-17T01:33:39.58" personId="{D741B0F7-149B-464D-BCEC-0A286D9AB672}" id="{B107B071-FAA1-4E74-8292-53626AD680BF}">
    <text>Inconsistency here. Sub-zero generation removed at this point for storages but removed on Capacity tab for OCGT. Removal here more transparent but inconsistent formula for this column.</text>
  </threadedComment>
  <threadedComment ref="A168" dT="2021-08-16T08:50:41.24" personId="{D741B0F7-149B-464D-BCEC-0A286D9AB672}" id="{11661E11-9F69-49F9-840F-241E4BACA77C}">
    <text>168 units but named ranges only 157 long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319" dT="2021-08-23T04:59:56.75" personId="{D741B0F7-149B-464D-BCEC-0A286D9AB672}" id="{BA1458EB-1F31-43F4-AC56-139376DC78E9}">
    <text>2039</text>
  </threadedComment>
  <threadedComment ref="D413" dT="2021-08-23T04:14:37.93" personId="{D741B0F7-149B-464D-BCEC-0A286D9AB672}" id="{3C00FB1E-2E91-4BF4-9E4F-594CAA8CC0BF}">
    <text>2021</text>
  </threadedComment>
  <threadedComment ref="D414" dT="2021-08-23T04:14:48.03" personId="{D741B0F7-149B-464D-BCEC-0A286D9AB672}" id="{05A186EF-729B-4E6E-915D-D7D9B6B5212D}">
    <text>2022</text>
  </threadedComment>
  <threadedComment ref="D415" dT="2021-08-23T04:14:58.61" personId="{D741B0F7-149B-464D-BCEC-0A286D9AB672}" id="{3801AD24-BEFE-42BA-89AA-4F295B1F51CE}">
    <text>2021</text>
  </threadedComment>
  <threadedComment ref="D416" dT="2021-08-23T04:15:23.35" personId="{D741B0F7-149B-464D-BCEC-0A286D9AB672}" id="{113A2904-A141-46E3-8BB5-6B6E27CB8305}">
    <text>2022</text>
  </threadedComment>
  <threadedComment ref="D417" dT="2021-08-23T04:15:30.27" personId="{D741B0F7-149B-464D-BCEC-0A286D9AB672}" id="{3398FA22-C41A-43C2-880E-7A965C3854C1}">
    <text>2035</text>
  </threadedComment>
  <threadedComment ref="D418" dT="2021-08-23T05:02:26.13" personId="{D741B0F7-149B-464D-BCEC-0A286D9AB672}" id="{92A443DE-A93E-487F-90D9-8A7861FA8921}">
    <text>2035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517" dT="2021-08-17T00:27:46.86" personId="{D741B0F7-149B-464D-BCEC-0A286D9AB672}" id="{067B64E8-C82D-4195-B68E-391A902ABBFE}">
    <text>Generic OCGTs are copy of Tallawarra B. Requires update to reflect inter-regional fuel price differences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I123" dT="2021-08-17T01:23:23.76" personId="{D741B0F7-149B-464D-BCEC-0A286D9AB672}" id="{3D1A538E-916E-4230-B834-B0E1DFF47003}">
    <text>Suggests that Kidston PSH does not feature in EY's modelling.</text>
  </threadedComment>
  <threadedComment ref="I138" dT="2021-08-11T23:52:05.95" personId="{D741B0F7-149B-464D-BCEC-0A286D9AB672}" id="{46414DE2-0FB4-46F1-96EC-DDDA314EFA57}">
    <text>A value of -250 here suggests that Kidston PSH does not feature in EY's modelling.</text>
  </threadedComment>
  <threadedComment ref="I153" dT="2021-08-11T23:52:14.20" personId="{D741B0F7-149B-464D-BCEC-0A286D9AB672}" id="{01556129-F57F-48B8-896B-7E8E1ED64EB2}">
    <text>A value of -250 here suggests that Kidston PSH does not feature in EY's modelling.</text>
  </threadedComment>
  <threadedComment ref="A194" dT="2021-08-16T07:16:13.49" personId="{D741B0F7-149B-464D-BCEC-0A286D9AB672}" id="{206E3979-7D20-4818-9484-2BFF9F985557}">
    <text>Assuming no new entry until 2037-28 to make sure that we are not adding back in units which might have been newly retired in AEMO's 2021 assumptions.</text>
  </threadedComment>
  <threadedComment ref="A194" dT="2021-08-16T07:38:07.88" personId="{D741B0F7-149B-464D-BCEC-0A286D9AB672}" id="{72CA4B74-4FF7-484B-BE75-788850068C74}" parentId="{206E3979-7D20-4818-9484-2BFF9F985557}">
    <text>Hardcoded zero for pre-2037/38</text>
  </threadedComment>
  <threadedComment ref="A194" dT="2021-08-16T07:45:03.59" personId="{D741B0F7-149B-464D-BCEC-0A286D9AB672}" id="{469A113C-3A19-480A-A27E-0F6F1EBCA36D}" parentId="{206E3979-7D20-4818-9484-2BFF9F985557}">
    <text>Need to sense check the outer years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39" dT="2021-08-19T03:05:07.75" personId="{D741B0F7-149B-464D-BCEC-0A286D9AB672}" id="{DCBAA8AA-115E-4083-AB3C-A35336262A52}">
    <text>EY appears to exclude Torrens Island</text>
  </threadedComment>
  <threadedComment ref="A39" dT="2021-08-19T03:05:43.49" personId="{D741B0F7-149B-464D-BCEC-0A286D9AB672}" id="{BDC88BCB-A9CB-45FE-BD43-F04698B92A5C}" parentId="{DCBAA8AA-115E-4083-AB3C-A35336262A52}">
    <text>We appear to be missing a CCGT, but it might be captured in OCGT. Torrens assumptions accounts for most of the net discrepancy for the state.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78C74-148D-4C00-8922-365847FFB0BE}">
  <dimension ref="A1:D6"/>
  <sheetViews>
    <sheetView tabSelected="1" workbookViewId="0">
      <selection activeCell="B2" sqref="B2"/>
    </sheetView>
  </sheetViews>
  <sheetFormatPr defaultRowHeight="14.4" x14ac:dyDescent="0.3"/>
  <cols>
    <col min="1" max="1" width="14.6640625" bestFit="1" customWidth="1"/>
  </cols>
  <sheetData>
    <row r="1" spans="1:4" x14ac:dyDescent="0.3">
      <c r="A1" t="s">
        <v>710</v>
      </c>
      <c r="B1" s="65">
        <v>2049</v>
      </c>
      <c r="D1" t="s">
        <v>1418</v>
      </c>
    </row>
    <row r="2" spans="1:4" x14ac:dyDescent="0.3">
      <c r="A2" t="s">
        <v>1301</v>
      </c>
      <c r="B2" s="65" t="s">
        <v>1300</v>
      </c>
    </row>
    <row r="3" spans="1:4" x14ac:dyDescent="0.3">
      <c r="A3" t="s">
        <v>1417</v>
      </c>
      <c r="B3" s="100">
        <v>4.8000000000000001E-2</v>
      </c>
    </row>
    <row r="5" spans="1:4" x14ac:dyDescent="0.3">
      <c r="A5" t="s">
        <v>1280</v>
      </c>
      <c r="B5" t="str">
        <f>_xlfn.CONCAT("SRMC ",B1,"-",(B1-2000+1))</f>
        <v>SRMC 2049-50</v>
      </c>
    </row>
    <row r="6" spans="1:4" x14ac:dyDescent="0.3">
      <c r="A6" t="s">
        <v>6</v>
      </c>
      <c r="B6" t="str">
        <f>_xlfn.CONCAT("Cap ",B1,"-",(B1-2000+1))</f>
        <v>Cap 2049-50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8071F3B-2BD2-458C-A8EF-18528103F316}">
          <x14:formula1>
            <xm:f>SETS!$C$2:$C$31</xm:f>
          </x14:formula1>
          <xm:sqref>B1</xm:sqref>
        </x14:dataValidation>
        <x14:dataValidation type="list" allowBlank="1" showInputMessage="1" showErrorMessage="1" xr:uid="{64E0F5B2-FF29-440B-9852-278C2B720892}">
          <x14:formula1>
            <xm:f>SETS!$D$2:$D$6</xm:f>
          </x14:formula1>
          <xm:sqref>B2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58481-9031-4D38-BC26-EB7AC049FB7A}">
  <sheetPr codeName="Sheet1"/>
  <dimension ref="A1:D168"/>
  <sheetViews>
    <sheetView zoomScaleNormal="100" workbookViewId="0">
      <selection activeCell="C31" sqref="C31"/>
    </sheetView>
  </sheetViews>
  <sheetFormatPr defaultRowHeight="14.4" x14ac:dyDescent="0.3"/>
  <cols>
    <col min="1" max="1" width="8.109375" bestFit="1" customWidth="1"/>
    <col min="2" max="2" width="37.109375" bestFit="1" customWidth="1"/>
    <col min="4" max="4" width="19.6640625" bestFit="1" customWidth="1"/>
  </cols>
  <sheetData>
    <row r="1" spans="1:4" x14ac:dyDescent="0.3">
      <c r="A1" s="2" t="s">
        <v>537</v>
      </c>
      <c r="B1" s="63" t="s">
        <v>3</v>
      </c>
      <c r="C1" s="64" t="s">
        <v>711</v>
      </c>
      <c r="D1" s="58" t="s">
        <v>1298</v>
      </c>
    </row>
    <row r="2" spans="1:4" x14ac:dyDescent="0.3">
      <c r="A2">
        <v>1</v>
      </c>
      <c r="B2" t="str">
        <f>DATA!B2</f>
        <v>CPP_3</v>
      </c>
      <c r="C2">
        <v>2021</v>
      </c>
      <c r="D2" t="s">
        <v>1401</v>
      </c>
    </row>
    <row r="3" spans="1:4" x14ac:dyDescent="0.3">
      <c r="A3">
        <v>2</v>
      </c>
      <c r="B3" t="str">
        <f>DATA!B3</f>
        <v>CPP_4</v>
      </c>
      <c r="C3">
        <v>2022</v>
      </c>
      <c r="D3" t="s">
        <v>1397</v>
      </c>
    </row>
    <row r="4" spans="1:4" x14ac:dyDescent="0.3">
      <c r="A4">
        <v>3</v>
      </c>
      <c r="B4" t="str">
        <f>DATA!B4</f>
        <v>MPP_1</v>
      </c>
      <c r="C4">
        <v>2023</v>
      </c>
      <c r="D4" t="s">
        <v>1299</v>
      </c>
    </row>
    <row r="5" spans="1:4" x14ac:dyDescent="0.3">
      <c r="A5">
        <v>4</v>
      </c>
      <c r="B5" t="str">
        <f>DATA!B5</f>
        <v>MPP_2</v>
      </c>
      <c r="C5">
        <v>2024</v>
      </c>
      <c r="D5" t="s">
        <v>1398</v>
      </c>
    </row>
    <row r="6" spans="1:4" x14ac:dyDescent="0.3">
      <c r="A6">
        <v>5</v>
      </c>
      <c r="B6" t="str">
        <f>DATA!B6</f>
        <v>CG1</v>
      </c>
      <c r="C6">
        <v>2025</v>
      </c>
      <c r="D6" t="s">
        <v>1300</v>
      </c>
    </row>
    <row r="7" spans="1:4" x14ac:dyDescent="0.3">
      <c r="A7" s="56">
        <v>6</v>
      </c>
      <c r="B7" t="str">
        <f>DATA!B7</f>
        <v>CG2</v>
      </c>
      <c r="C7">
        <v>2026</v>
      </c>
    </row>
    <row r="8" spans="1:4" x14ac:dyDescent="0.3">
      <c r="A8">
        <v>7</v>
      </c>
      <c r="B8" t="str">
        <f>DATA!B8</f>
        <v>CG3</v>
      </c>
      <c r="C8">
        <v>2027</v>
      </c>
    </row>
    <row r="9" spans="1:4" x14ac:dyDescent="0.3">
      <c r="A9">
        <v>8</v>
      </c>
      <c r="B9" t="str">
        <f>DATA!B9</f>
        <v>CG4</v>
      </c>
      <c r="C9">
        <v>2028</v>
      </c>
    </row>
    <row r="10" spans="1:4" x14ac:dyDescent="0.3">
      <c r="A10">
        <v>9</v>
      </c>
      <c r="B10" t="str">
        <f>DATA!B10</f>
        <v>BRAEMAR5</v>
      </c>
      <c r="C10">
        <v>2029</v>
      </c>
    </row>
    <row r="11" spans="1:4" x14ac:dyDescent="0.3">
      <c r="B11" t="str">
        <f>DATA!B11</f>
        <v>BRAEMAR6</v>
      </c>
      <c r="C11">
        <v>2030</v>
      </c>
    </row>
    <row r="12" spans="1:4" x14ac:dyDescent="0.3">
      <c r="B12" t="str">
        <f>DATA!B12</f>
        <v>BRAEMAR7</v>
      </c>
      <c r="C12">
        <v>2031</v>
      </c>
    </row>
    <row r="13" spans="1:4" x14ac:dyDescent="0.3">
      <c r="B13" t="str">
        <f>DATA!B13</f>
        <v>OAKEY1</v>
      </c>
      <c r="C13">
        <v>2032</v>
      </c>
    </row>
    <row r="14" spans="1:4" x14ac:dyDescent="0.3">
      <c r="B14" t="str">
        <f>DATA!B14</f>
        <v>OAKEY2</v>
      </c>
      <c r="C14">
        <v>2033</v>
      </c>
    </row>
    <row r="15" spans="1:4" x14ac:dyDescent="0.3">
      <c r="B15" t="str">
        <f>DATA!B15</f>
        <v>YARWUN_1</v>
      </c>
      <c r="C15">
        <v>2034</v>
      </c>
    </row>
    <row r="16" spans="1:4" x14ac:dyDescent="0.3">
      <c r="B16" t="str">
        <f>DATA!B16</f>
        <v>LNGS1</v>
      </c>
      <c r="C16">
        <v>2035</v>
      </c>
    </row>
    <row r="17" spans="2:3" x14ac:dyDescent="0.3">
      <c r="B17" t="str">
        <f>DATA!B17</f>
        <v>LNGS2</v>
      </c>
      <c r="C17">
        <v>2036</v>
      </c>
    </row>
    <row r="18" spans="2:3" x14ac:dyDescent="0.3">
      <c r="B18" t="str">
        <f>DATA!B18</f>
        <v>VPGS1</v>
      </c>
      <c r="C18">
        <v>2037</v>
      </c>
    </row>
    <row r="19" spans="2:3" x14ac:dyDescent="0.3">
      <c r="B19" t="str">
        <f>DATA!B19</f>
        <v>VPGS2</v>
      </c>
      <c r="C19">
        <v>2038</v>
      </c>
    </row>
    <row r="20" spans="2:3" x14ac:dyDescent="0.3">
      <c r="B20" t="str">
        <f>DATA!B20</f>
        <v>VPGS3</v>
      </c>
      <c r="C20">
        <v>2039</v>
      </c>
    </row>
    <row r="21" spans="2:3" x14ac:dyDescent="0.3">
      <c r="B21" t="str">
        <f>DATA!B21</f>
        <v>VPGS4</v>
      </c>
      <c r="C21">
        <v>2040</v>
      </c>
    </row>
    <row r="22" spans="2:3" x14ac:dyDescent="0.3">
      <c r="B22" t="str">
        <f>DATA!B22</f>
        <v>VPGS5</v>
      </c>
      <c r="C22">
        <v>2041</v>
      </c>
    </row>
    <row r="23" spans="2:3" x14ac:dyDescent="0.3">
      <c r="B23" t="str">
        <f>DATA!B23</f>
        <v>VPGS6</v>
      </c>
      <c r="C23">
        <v>2042</v>
      </c>
    </row>
    <row r="24" spans="2:3" x14ac:dyDescent="0.3">
      <c r="B24" t="str">
        <f>DATA!B24</f>
        <v>QPS1</v>
      </c>
      <c r="C24">
        <v>2043</v>
      </c>
    </row>
    <row r="25" spans="2:3" x14ac:dyDescent="0.3">
      <c r="B25" t="str">
        <f>DATA!B25</f>
        <v>QPS2</v>
      </c>
      <c r="C25">
        <v>2044</v>
      </c>
    </row>
    <row r="26" spans="2:3" x14ac:dyDescent="0.3">
      <c r="B26" t="str">
        <f>DATA!B26</f>
        <v>QPS3</v>
      </c>
      <c r="C26">
        <v>2045</v>
      </c>
    </row>
    <row r="27" spans="2:3" x14ac:dyDescent="0.3">
      <c r="B27" t="str">
        <f>DATA!B27</f>
        <v>QPS4</v>
      </c>
      <c r="C27">
        <v>2046</v>
      </c>
    </row>
    <row r="28" spans="2:3" x14ac:dyDescent="0.3">
      <c r="B28" t="str">
        <f>DATA!B28</f>
        <v>TVCC201</v>
      </c>
      <c r="C28">
        <v>2047</v>
      </c>
    </row>
    <row r="29" spans="2:3" x14ac:dyDescent="0.3">
      <c r="B29" t="str">
        <f>DATA!B29</f>
        <v>TVPP104</v>
      </c>
      <c r="C29">
        <v>2048</v>
      </c>
    </row>
    <row r="30" spans="2:3" x14ac:dyDescent="0.3">
      <c r="B30" t="str">
        <f>DATA!B30</f>
        <v>ANGAST1</v>
      </c>
      <c r="C30">
        <v>2049</v>
      </c>
    </row>
    <row r="31" spans="2:3" x14ac:dyDescent="0.3">
      <c r="B31" t="str">
        <f>DATA!B31</f>
        <v>LONSDALE</v>
      </c>
    </row>
    <row r="32" spans="2:3" x14ac:dyDescent="0.3">
      <c r="B32" t="str">
        <f>DATA!B32</f>
        <v>PTSTAN1</v>
      </c>
    </row>
    <row r="33" spans="2:2" x14ac:dyDescent="0.3">
      <c r="B33" t="str">
        <f>DATA!B33</f>
        <v>SATGS1</v>
      </c>
    </row>
    <row r="34" spans="2:2" x14ac:dyDescent="0.3">
      <c r="B34" t="str">
        <f>DATA!B34</f>
        <v>Kurri Kurri 1</v>
      </c>
    </row>
    <row r="35" spans="2:2" x14ac:dyDescent="0.3">
      <c r="B35" t="str">
        <f>DATA!B35</f>
        <v>Kurri Kurri 2</v>
      </c>
    </row>
    <row r="36" spans="2:2" x14ac:dyDescent="0.3">
      <c r="B36" t="str">
        <f>DATA!B36</f>
        <v>Tallawarra B</v>
      </c>
    </row>
    <row r="37" spans="2:2" x14ac:dyDescent="0.3">
      <c r="B37" t="str">
        <f>DATA!B37</f>
        <v>OCGT-NSW</v>
      </c>
    </row>
    <row r="38" spans="2:2" x14ac:dyDescent="0.3">
      <c r="B38" t="str">
        <f>DATA!B38</f>
        <v>OCGT-QLD</v>
      </c>
    </row>
    <row r="39" spans="2:2" x14ac:dyDescent="0.3">
      <c r="B39" t="str">
        <f>DATA!B39</f>
        <v>OCGT-SA</v>
      </c>
    </row>
    <row r="40" spans="2:2" x14ac:dyDescent="0.3">
      <c r="B40" t="str">
        <f>DATA!B40</f>
        <v>OCGT-VIC</v>
      </c>
    </row>
    <row r="41" spans="2:2" x14ac:dyDescent="0.3">
      <c r="B41" t="str">
        <f>DATA!B41</f>
        <v>SNO2PH01</v>
      </c>
    </row>
    <row r="42" spans="2:2" x14ac:dyDescent="0.3">
      <c r="B42" t="str">
        <f>DATA!B42</f>
        <v>Kidston Pumped Storage Hydro 1</v>
      </c>
    </row>
    <row r="43" spans="2:2" x14ac:dyDescent="0.3">
      <c r="B43" t="str">
        <f>DATA!B43</f>
        <v>W/HOE#1</v>
      </c>
    </row>
    <row r="44" spans="2:2" x14ac:dyDescent="0.3">
      <c r="B44" t="str">
        <f>DATA!B44</f>
        <v>W/HOE#2</v>
      </c>
    </row>
    <row r="45" spans="2:2" x14ac:dyDescent="0.3">
      <c r="B45" t="str">
        <f>DATA!B45</f>
        <v>SHGEN</v>
      </c>
    </row>
    <row r="46" spans="2:2" x14ac:dyDescent="0.3">
      <c r="B46" t="str">
        <f>DATA!B46</f>
        <v>GB-NSW</v>
      </c>
    </row>
    <row r="47" spans="2:2" x14ac:dyDescent="0.3">
      <c r="B47" t="str">
        <f>DATA!B47</f>
        <v>PH-NSW</v>
      </c>
    </row>
    <row r="48" spans="2:2" x14ac:dyDescent="0.3">
      <c r="B48" t="str">
        <f>DATA!B48</f>
        <v>VPP-NSW</v>
      </c>
    </row>
    <row r="49" spans="2:2" x14ac:dyDescent="0.3">
      <c r="B49" t="str">
        <f>DATA!B49</f>
        <v>GB-QLD</v>
      </c>
    </row>
    <row r="50" spans="2:2" x14ac:dyDescent="0.3">
      <c r="B50" t="str">
        <f>DATA!B50</f>
        <v>PH-QLD</v>
      </c>
    </row>
    <row r="51" spans="2:2" x14ac:dyDescent="0.3">
      <c r="B51" t="str">
        <f>DATA!B51</f>
        <v>VPP-QLD</v>
      </c>
    </row>
    <row r="52" spans="2:2" x14ac:dyDescent="0.3">
      <c r="B52" t="str">
        <f>DATA!B52</f>
        <v>GB-SA</v>
      </c>
    </row>
    <row r="53" spans="2:2" x14ac:dyDescent="0.3">
      <c r="B53" t="str">
        <f>DATA!B53</f>
        <v>VPP-SA</v>
      </c>
    </row>
    <row r="54" spans="2:2" x14ac:dyDescent="0.3">
      <c r="B54" t="str">
        <f>DATA!B54</f>
        <v>PH-TAS</v>
      </c>
    </row>
    <row r="55" spans="2:2" x14ac:dyDescent="0.3">
      <c r="B55" t="str">
        <f>DATA!B55</f>
        <v>VPP-TAS</v>
      </c>
    </row>
    <row r="56" spans="2:2" x14ac:dyDescent="0.3">
      <c r="B56" t="str">
        <f>DATA!B56</f>
        <v>GB-VIC</v>
      </c>
    </row>
    <row r="57" spans="2:2" x14ac:dyDescent="0.3">
      <c r="B57" t="str">
        <f>DATA!B57</f>
        <v>PH-VIC</v>
      </c>
    </row>
    <row r="58" spans="2:2" x14ac:dyDescent="0.3">
      <c r="B58" t="str">
        <f>DATA!B58</f>
        <v>VPP-VIC</v>
      </c>
    </row>
    <row r="59" spans="2:2" x14ac:dyDescent="0.3">
      <c r="B59">
        <f>DATA!B59</f>
        <v>0</v>
      </c>
    </row>
    <row r="60" spans="2:2" x14ac:dyDescent="0.3">
      <c r="B60">
        <f>DATA!B60</f>
        <v>0</v>
      </c>
    </row>
    <row r="61" spans="2:2" x14ac:dyDescent="0.3">
      <c r="B61">
        <f>DATA!B61</f>
        <v>0</v>
      </c>
    </row>
    <row r="62" spans="2:2" x14ac:dyDescent="0.3">
      <c r="B62">
        <f>DATA!B62</f>
        <v>0</v>
      </c>
    </row>
    <row r="63" spans="2:2" x14ac:dyDescent="0.3">
      <c r="B63">
        <f>DATA!B63</f>
        <v>0</v>
      </c>
    </row>
    <row r="64" spans="2:2" x14ac:dyDescent="0.3">
      <c r="B64">
        <f>DATA!B64</f>
        <v>0</v>
      </c>
    </row>
    <row r="65" spans="2:2" x14ac:dyDescent="0.3">
      <c r="B65">
        <f>DATA!B65</f>
        <v>0</v>
      </c>
    </row>
    <row r="66" spans="2:2" x14ac:dyDescent="0.3">
      <c r="B66">
        <f>DATA!B66</f>
        <v>0</v>
      </c>
    </row>
    <row r="67" spans="2:2" x14ac:dyDescent="0.3">
      <c r="B67">
        <f>DATA!B67</f>
        <v>0</v>
      </c>
    </row>
    <row r="68" spans="2:2" x14ac:dyDescent="0.3">
      <c r="B68">
        <f>DATA!B68</f>
        <v>0</v>
      </c>
    </row>
    <row r="69" spans="2:2" x14ac:dyDescent="0.3">
      <c r="B69">
        <f>DATA!B69</f>
        <v>0</v>
      </c>
    </row>
    <row r="70" spans="2:2" x14ac:dyDescent="0.3">
      <c r="B70">
        <f>DATA!B70</f>
        <v>0</v>
      </c>
    </row>
    <row r="71" spans="2:2" x14ac:dyDescent="0.3">
      <c r="B71">
        <f>DATA!B71</f>
        <v>0</v>
      </c>
    </row>
    <row r="72" spans="2:2" x14ac:dyDescent="0.3">
      <c r="B72">
        <f>DATA!B72</f>
        <v>0</v>
      </c>
    </row>
    <row r="73" spans="2:2" x14ac:dyDescent="0.3">
      <c r="B73">
        <f>DATA!B73</f>
        <v>0</v>
      </c>
    </row>
    <row r="74" spans="2:2" x14ac:dyDescent="0.3">
      <c r="B74">
        <f>DATA!B74</f>
        <v>0</v>
      </c>
    </row>
    <row r="75" spans="2:2" x14ac:dyDescent="0.3">
      <c r="B75">
        <f>DATA!B75</f>
        <v>0</v>
      </c>
    </row>
    <row r="76" spans="2:2" x14ac:dyDescent="0.3">
      <c r="B76">
        <f>DATA!B76</f>
        <v>0</v>
      </c>
    </row>
    <row r="77" spans="2:2" x14ac:dyDescent="0.3">
      <c r="B77">
        <f>DATA!B77</f>
        <v>0</v>
      </c>
    </row>
    <row r="78" spans="2:2" x14ac:dyDescent="0.3">
      <c r="B78">
        <f>DATA!B78</f>
        <v>0</v>
      </c>
    </row>
    <row r="79" spans="2:2" x14ac:dyDescent="0.3">
      <c r="B79">
        <f>DATA!B79</f>
        <v>0</v>
      </c>
    </row>
    <row r="80" spans="2:2" x14ac:dyDescent="0.3">
      <c r="B80">
        <f>DATA!B80</f>
        <v>0</v>
      </c>
    </row>
    <row r="81" spans="2:2" x14ac:dyDescent="0.3">
      <c r="B81">
        <f>DATA!B81</f>
        <v>0</v>
      </c>
    </row>
    <row r="82" spans="2:2" x14ac:dyDescent="0.3">
      <c r="B82">
        <f>DATA!B82</f>
        <v>0</v>
      </c>
    </row>
    <row r="83" spans="2:2" x14ac:dyDescent="0.3">
      <c r="B83">
        <f>DATA!B83</f>
        <v>0</v>
      </c>
    </row>
    <row r="84" spans="2:2" x14ac:dyDescent="0.3">
      <c r="B84">
        <f>DATA!B84</f>
        <v>0</v>
      </c>
    </row>
    <row r="85" spans="2:2" x14ac:dyDescent="0.3">
      <c r="B85">
        <f>DATA!B85</f>
        <v>0</v>
      </c>
    </row>
    <row r="86" spans="2:2" x14ac:dyDescent="0.3">
      <c r="B86">
        <f>DATA!B86</f>
        <v>0</v>
      </c>
    </row>
    <row r="87" spans="2:2" x14ac:dyDescent="0.3">
      <c r="B87">
        <f>DATA!B87</f>
        <v>0</v>
      </c>
    </row>
    <row r="88" spans="2:2" x14ac:dyDescent="0.3">
      <c r="B88">
        <f>DATA!B88</f>
        <v>0</v>
      </c>
    </row>
    <row r="89" spans="2:2" x14ac:dyDescent="0.3">
      <c r="B89">
        <f>DATA!B89</f>
        <v>0</v>
      </c>
    </row>
    <row r="90" spans="2:2" x14ac:dyDescent="0.3">
      <c r="B90">
        <f>DATA!B90</f>
        <v>0</v>
      </c>
    </row>
    <row r="91" spans="2:2" x14ac:dyDescent="0.3">
      <c r="B91">
        <f>DATA!B91</f>
        <v>0</v>
      </c>
    </row>
    <row r="92" spans="2:2" x14ac:dyDescent="0.3">
      <c r="B92">
        <f>DATA!B92</f>
        <v>0</v>
      </c>
    </row>
    <row r="93" spans="2:2" x14ac:dyDescent="0.3">
      <c r="B93">
        <f>DATA!B93</f>
        <v>0</v>
      </c>
    </row>
    <row r="94" spans="2:2" x14ac:dyDescent="0.3">
      <c r="B94">
        <f>DATA!B94</f>
        <v>0</v>
      </c>
    </row>
    <row r="95" spans="2:2" x14ac:dyDescent="0.3">
      <c r="B95">
        <f>DATA!B95</f>
        <v>0</v>
      </c>
    </row>
    <row r="96" spans="2:2" x14ac:dyDescent="0.3">
      <c r="B96">
        <f>DATA!B96</f>
        <v>0</v>
      </c>
    </row>
    <row r="97" spans="2:2" x14ac:dyDescent="0.3">
      <c r="B97">
        <f>DATA!B97</f>
        <v>0</v>
      </c>
    </row>
    <row r="98" spans="2:2" x14ac:dyDescent="0.3">
      <c r="B98">
        <f>DATA!B98</f>
        <v>0</v>
      </c>
    </row>
    <row r="99" spans="2:2" x14ac:dyDescent="0.3">
      <c r="B99">
        <f>DATA!B99</f>
        <v>0</v>
      </c>
    </row>
    <row r="100" spans="2:2" x14ac:dyDescent="0.3">
      <c r="B100">
        <f>DATA!B100</f>
        <v>0</v>
      </c>
    </row>
    <row r="101" spans="2:2" x14ac:dyDescent="0.3">
      <c r="B101">
        <f>DATA!B101</f>
        <v>0</v>
      </c>
    </row>
    <row r="102" spans="2:2" x14ac:dyDescent="0.3">
      <c r="B102">
        <f>DATA!B102</f>
        <v>0</v>
      </c>
    </row>
    <row r="103" spans="2:2" x14ac:dyDescent="0.3">
      <c r="B103">
        <f>DATA!B103</f>
        <v>0</v>
      </c>
    </row>
    <row r="104" spans="2:2" x14ac:dyDescent="0.3">
      <c r="B104">
        <f>DATA!B104</f>
        <v>0</v>
      </c>
    </row>
    <row r="105" spans="2:2" x14ac:dyDescent="0.3">
      <c r="B105">
        <f>DATA!B105</f>
        <v>0</v>
      </c>
    </row>
    <row r="106" spans="2:2" x14ac:dyDescent="0.3">
      <c r="B106">
        <f>DATA!B106</f>
        <v>0</v>
      </c>
    </row>
    <row r="107" spans="2:2" x14ac:dyDescent="0.3">
      <c r="B107">
        <f>DATA!B107</f>
        <v>0</v>
      </c>
    </row>
    <row r="108" spans="2:2" x14ac:dyDescent="0.3">
      <c r="B108">
        <f>DATA!B108</f>
        <v>0</v>
      </c>
    </row>
    <row r="109" spans="2:2" x14ac:dyDescent="0.3">
      <c r="B109">
        <f>DATA!B109</f>
        <v>0</v>
      </c>
    </row>
    <row r="110" spans="2:2" x14ac:dyDescent="0.3">
      <c r="B110">
        <f>DATA!B110</f>
        <v>0</v>
      </c>
    </row>
    <row r="111" spans="2:2" x14ac:dyDescent="0.3">
      <c r="B111">
        <f>DATA!B111</f>
        <v>0</v>
      </c>
    </row>
    <row r="112" spans="2:2" x14ac:dyDescent="0.3">
      <c r="B112">
        <f>DATA!B112</f>
        <v>0</v>
      </c>
    </row>
    <row r="113" spans="2:2" x14ac:dyDescent="0.3">
      <c r="B113">
        <f>DATA!B113</f>
        <v>0</v>
      </c>
    </row>
    <row r="114" spans="2:2" x14ac:dyDescent="0.3">
      <c r="B114">
        <f>DATA!B114</f>
        <v>0</v>
      </c>
    </row>
    <row r="115" spans="2:2" x14ac:dyDescent="0.3">
      <c r="B115">
        <f>DATA!B115</f>
        <v>0</v>
      </c>
    </row>
    <row r="116" spans="2:2" x14ac:dyDescent="0.3">
      <c r="B116">
        <f>DATA!B116</f>
        <v>0</v>
      </c>
    </row>
    <row r="117" spans="2:2" x14ac:dyDescent="0.3">
      <c r="B117">
        <f>DATA!B117</f>
        <v>0</v>
      </c>
    </row>
    <row r="118" spans="2:2" x14ac:dyDescent="0.3">
      <c r="B118">
        <f>DATA!B118</f>
        <v>0</v>
      </c>
    </row>
    <row r="119" spans="2:2" x14ac:dyDescent="0.3">
      <c r="B119">
        <f>DATA!B119</f>
        <v>0</v>
      </c>
    </row>
    <row r="120" spans="2:2" x14ac:dyDescent="0.3">
      <c r="B120">
        <f>DATA!B120</f>
        <v>0</v>
      </c>
    </row>
    <row r="121" spans="2:2" x14ac:dyDescent="0.3">
      <c r="B121">
        <f>DATA!B121</f>
        <v>0</v>
      </c>
    </row>
    <row r="122" spans="2:2" x14ac:dyDescent="0.3">
      <c r="B122">
        <f>DATA!B122</f>
        <v>0</v>
      </c>
    </row>
    <row r="123" spans="2:2" x14ac:dyDescent="0.3">
      <c r="B123">
        <f>DATA!B123</f>
        <v>0</v>
      </c>
    </row>
    <row r="124" spans="2:2" x14ac:dyDescent="0.3">
      <c r="B124">
        <f>DATA!B124</f>
        <v>0</v>
      </c>
    </row>
    <row r="125" spans="2:2" x14ac:dyDescent="0.3">
      <c r="B125">
        <f>DATA!B125</f>
        <v>0</v>
      </c>
    </row>
    <row r="126" spans="2:2" x14ac:dyDescent="0.3">
      <c r="B126">
        <f>DATA!B126</f>
        <v>0</v>
      </c>
    </row>
    <row r="127" spans="2:2" x14ac:dyDescent="0.3">
      <c r="B127">
        <f>DATA!B127</f>
        <v>0</v>
      </c>
    </row>
    <row r="128" spans="2:2" x14ac:dyDescent="0.3">
      <c r="B128">
        <f>DATA!B128</f>
        <v>0</v>
      </c>
    </row>
    <row r="129" spans="2:2" x14ac:dyDescent="0.3">
      <c r="B129">
        <f>DATA!B129</f>
        <v>0</v>
      </c>
    </row>
    <row r="130" spans="2:2" x14ac:dyDescent="0.3">
      <c r="B130">
        <f>DATA!B130</f>
        <v>0</v>
      </c>
    </row>
    <row r="131" spans="2:2" x14ac:dyDescent="0.3">
      <c r="B131">
        <f>DATA!B131</f>
        <v>0</v>
      </c>
    </row>
    <row r="132" spans="2:2" x14ac:dyDescent="0.3">
      <c r="B132">
        <f>DATA!B132</f>
        <v>0</v>
      </c>
    </row>
    <row r="133" spans="2:2" x14ac:dyDescent="0.3">
      <c r="B133">
        <f>DATA!B133</f>
        <v>0</v>
      </c>
    </row>
    <row r="134" spans="2:2" x14ac:dyDescent="0.3">
      <c r="B134">
        <f>DATA!B134</f>
        <v>0</v>
      </c>
    </row>
    <row r="135" spans="2:2" x14ac:dyDescent="0.3">
      <c r="B135">
        <f>DATA!B135</f>
        <v>0</v>
      </c>
    </row>
    <row r="136" spans="2:2" x14ac:dyDescent="0.3">
      <c r="B136">
        <f>DATA!B136</f>
        <v>0</v>
      </c>
    </row>
    <row r="137" spans="2:2" x14ac:dyDescent="0.3">
      <c r="B137">
        <f>DATA!B137</f>
        <v>0</v>
      </c>
    </row>
    <row r="138" spans="2:2" x14ac:dyDescent="0.3">
      <c r="B138">
        <f>DATA!B138</f>
        <v>0</v>
      </c>
    </row>
    <row r="139" spans="2:2" x14ac:dyDescent="0.3">
      <c r="B139">
        <f>DATA!B139</f>
        <v>0</v>
      </c>
    </row>
    <row r="140" spans="2:2" x14ac:dyDescent="0.3">
      <c r="B140">
        <f>DATA!B140</f>
        <v>0</v>
      </c>
    </row>
    <row r="141" spans="2:2" x14ac:dyDescent="0.3">
      <c r="B141">
        <f>DATA!B141</f>
        <v>0</v>
      </c>
    </row>
    <row r="142" spans="2:2" x14ac:dyDescent="0.3">
      <c r="B142">
        <f>DATA!B142</f>
        <v>0</v>
      </c>
    </row>
    <row r="143" spans="2:2" x14ac:dyDescent="0.3">
      <c r="B143">
        <f>DATA!B143</f>
        <v>0</v>
      </c>
    </row>
    <row r="144" spans="2:2" x14ac:dyDescent="0.3">
      <c r="B144">
        <f>DATA!B144</f>
        <v>0</v>
      </c>
    </row>
    <row r="145" spans="2:2" x14ac:dyDescent="0.3">
      <c r="B145">
        <f>DATA!B145</f>
        <v>0</v>
      </c>
    </row>
    <row r="146" spans="2:2" x14ac:dyDescent="0.3">
      <c r="B146">
        <f>DATA!B146</f>
        <v>0</v>
      </c>
    </row>
    <row r="147" spans="2:2" x14ac:dyDescent="0.3">
      <c r="B147">
        <f>DATA!B147</f>
        <v>0</v>
      </c>
    </row>
    <row r="148" spans="2:2" x14ac:dyDescent="0.3">
      <c r="B148">
        <f>DATA!B148</f>
        <v>0</v>
      </c>
    </row>
    <row r="149" spans="2:2" x14ac:dyDescent="0.3">
      <c r="B149">
        <f>DATA!B149</f>
        <v>0</v>
      </c>
    </row>
    <row r="150" spans="2:2" x14ac:dyDescent="0.3">
      <c r="B150">
        <f>DATA!B150</f>
        <v>0</v>
      </c>
    </row>
    <row r="151" spans="2:2" x14ac:dyDescent="0.3">
      <c r="B151">
        <f>DATA!B151</f>
        <v>0</v>
      </c>
    </row>
    <row r="152" spans="2:2" x14ac:dyDescent="0.3">
      <c r="B152">
        <f>DATA!B152</f>
        <v>0</v>
      </c>
    </row>
    <row r="153" spans="2:2" x14ac:dyDescent="0.3">
      <c r="B153">
        <f>DATA!B153</f>
        <v>0</v>
      </c>
    </row>
    <row r="154" spans="2:2" x14ac:dyDescent="0.3">
      <c r="B154">
        <f>DATA!B154</f>
        <v>0</v>
      </c>
    </row>
    <row r="155" spans="2:2" x14ac:dyDescent="0.3">
      <c r="B155">
        <f>DATA!B155</f>
        <v>0</v>
      </c>
    </row>
    <row r="156" spans="2:2" x14ac:dyDescent="0.3">
      <c r="B156">
        <f>DATA!B156</f>
        <v>0</v>
      </c>
    </row>
    <row r="157" spans="2:2" x14ac:dyDescent="0.3">
      <c r="B157">
        <f>DATA!B157</f>
        <v>0</v>
      </c>
    </row>
    <row r="158" spans="2:2" x14ac:dyDescent="0.3">
      <c r="B158">
        <f>DATA!B158</f>
        <v>0</v>
      </c>
    </row>
    <row r="159" spans="2:2" x14ac:dyDescent="0.3">
      <c r="B159">
        <f>DATA!B159</f>
        <v>0</v>
      </c>
    </row>
    <row r="160" spans="2:2" x14ac:dyDescent="0.3">
      <c r="B160" s="95">
        <f>DATA!B160</f>
        <v>0</v>
      </c>
    </row>
    <row r="161" spans="2:2" x14ac:dyDescent="0.3">
      <c r="B161" s="95">
        <f>DATA!B161</f>
        <v>0</v>
      </c>
    </row>
    <row r="162" spans="2:2" x14ac:dyDescent="0.3">
      <c r="B162" s="95">
        <f>DATA!B162</f>
        <v>0</v>
      </c>
    </row>
    <row r="163" spans="2:2" x14ac:dyDescent="0.3">
      <c r="B163" s="95">
        <f>DATA!B163</f>
        <v>0</v>
      </c>
    </row>
    <row r="164" spans="2:2" x14ac:dyDescent="0.3">
      <c r="B164" s="95">
        <f>DATA!B164</f>
        <v>0</v>
      </c>
    </row>
    <row r="165" spans="2:2" x14ac:dyDescent="0.3">
      <c r="B165" s="95">
        <f>DATA!B165</f>
        <v>0</v>
      </c>
    </row>
    <row r="166" spans="2:2" x14ac:dyDescent="0.3">
      <c r="B166" s="95">
        <f>DATA!B166</f>
        <v>0</v>
      </c>
    </row>
    <row r="167" spans="2:2" x14ac:dyDescent="0.3">
      <c r="B167" s="95">
        <f>DATA!B167</f>
        <v>0</v>
      </c>
    </row>
    <row r="168" spans="2:2" x14ac:dyDescent="0.3">
      <c r="B168" s="95">
        <f>DATA!B168</f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AF739-3976-485A-893E-6DE800AE4C2B}">
  <sheetPr codeName="Sheet2"/>
  <dimension ref="A1:BR164"/>
  <sheetViews>
    <sheetView zoomScale="115" zoomScaleNormal="115" workbookViewId="0">
      <pane xSplit="3" ySplit="1" topLeftCell="D22" activePane="bottomRight" state="frozen"/>
      <selection pane="topRight" activeCell="D1" sqref="D1"/>
      <selection pane="bottomLeft" activeCell="A2" sqref="A2"/>
      <selection pane="bottomRight" activeCell="E37" sqref="E37:E40"/>
    </sheetView>
  </sheetViews>
  <sheetFormatPr defaultRowHeight="14.4" x14ac:dyDescent="0.3"/>
  <cols>
    <col min="1" max="1" width="38.109375" bestFit="1" customWidth="1"/>
    <col min="2" max="2" width="36.109375" bestFit="1" customWidth="1"/>
    <col min="4" max="4" width="12.109375" bestFit="1" customWidth="1"/>
    <col min="6" max="6" width="17.6640625" bestFit="1" customWidth="1"/>
    <col min="7" max="7" width="15.6640625" bestFit="1" customWidth="1"/>
    <col min="8" max="8" width="24.6640625" bestFit="1" customWidth="1"/>
    <col min="9" max="9" width="10.109375" bestFit="1" customWidth="1"/>
    <col min="10" max="10" width="9.6640625" style="56" bestFit="1" customWidth="1"/>
    <col min="11" max="11" width="19.5546875" style="56" bestFit="1" customWidth="1"/>
    <col min="12" max="12" width="33" style="56" bestFit="1" customWidth="1"/>
    <col min="13" max="13" width="22.109375" style="56" bestFit="1" customWidth="1"/>
    <col min="14" max="14" width="22.109375" style="56" customWidth="1"/>
    <col min="15" max="15" width="18.44140625" style="56" bestFit="1" customWidth="1"/>
    <col min="16" max="16" width="15.5546875" bestFit="1" customWidth="1"/>
    <col min="17" max="17" width="10.44140625" bestFit="1" customWidth="1"/>
    <col min="18" max="18" width="13.109375" bestFit="1" customWidth="1"/>
    <col min="19" max="19" width="12.109375" bestFit="1" customWidth="1"/>
    <col min="20" max="20" width="14.44140625" bestFit="1" customWidth="1"/>
    <col min="21" max="21" width="16.109375" bestFit="1" customWidth="1"/>
    <col min="22" max="22" width="12.5546875" bestFit="1" customWidth="1"/>
    <col min="23" max="23" width="9.5546875" bestFit="1" customWidth="1"/>
    <col min="24" max="24" width="12.109375" bestFit="1" customWidth="1"/>
    <col min="25" max="25" width="14" bestFit="1" customWidth="1"/>
    <col min="26" max="26" width="16.109375" bestFit="1" customWidth="1"/>
    <col min="27" max="27" width="17.44140625" bestFit="1" customWidth="1"/>
    <col min="28" max="28" width="19.5546875" bestFit="1" customWidth="1"/>
    <col min="29" max="29" width="12.44140625" bestFit="1" customWidth="1"/>
    <col min="30" max="30" width="13.6640625" bestFit="1" customWidth="1"/>
    <col min="31" max="31" width="15.6640625" bestFit="1" customWidth="1"/>
    <col min="32" max="32" width="18.109375" bestFit="1" customWidth="1"/>
    <col min="33" max="33" width="14.6640625" bestFit="1" customWidth="1"/>
    <col min="34" max="34" width="16.109375" bestFit="1" customWidth="1"/>
    <col min="35" max="35" width="11" bestFit="1" customWidth="1"/>
    <col min="36" max="36" width="19" bestFit="1" customWidth="1"/>
    <col min="37" max="37" width="12.109375" bestFit="1" customWidth="1"/>
    <col min="38" max="38" width="23.5546875" bestFit="1" customWidth="1"/>
    <col min="39" max="39" width="20.6640625" bestFit="1" customWidth="1"/>
    <col min="40" max="40" width="20.44140625" bestFit="1" customWidth="1"/>
    <col min="41" max="41" width="14.44140625" bestFit="1" customWidth="1"/>
    <col min="42" max="42" width="10.109375" bestFit="1" customWidth="1"/>
    <col min="45" max="45" width="25" bestFit="1" customWidth="1"/>
    <col min="48" max="48" width="24.6640625" bestFit="1" customWidth="1"/>
    <col min="49" max="49" width="32.6640625" bestFit="1" customWidth="1"/>
  </cols>
  <sheetData>
    <row r="1" spans="1:70" ht="16.2" thickBot="1" x14ac:dyDescent="0.4">
      <c r="A1" t="s">
        <v>586</v>
      </c>
      <c r="B1" t="s">
        <v>587</v>
      </c>
      <c r="C1" t="s">
        <v>687</v>
      </c>
      <c r="D1" t="s">
        <v>688</v>
      </c>
      <c r="E1" t="s">
        <v>588</v>
      </c>
      <c r="F1" t="s">
        <v>589</v>
      </c>
      <c r="G1" t="s">
        <v>540</v>
      </c>
      <c r="H1" s="42" t="s">
        <v>590</v>
      </c>
      <c r="I1" t="s">
        <v>8</v>
      </c>
      <c r="J1" s="56" t="s">
        <v>556</v>
      </c>
      <c r="K1" s="57" t="s">
        <v>693</v>
      </c>
      <c r="L1" s="57" t="s">
        <v>694</v>
      </c>
      <c r="M1" s="57" t="s">
        <v>695</v>
      </c>
      <c r="N1" s="57" t="s">
        <v>696</v>
      </c>
      <c r="O1" s="57" t="s">
        <v>697</v>
      </c>
      <c r="P1" s="42" t="s">
        <v>591</v>
      </c>
      <c r="Q1" t="s">
        <v>10</v>
      </c>
      <c r="R1" s="42" t="s">
        <v>592</v>
      </c>
      <c r="S1" t="s">
        <v>593</v>
      </c>
      <c r="T1" t="s">
        <v>14</v>
      </c>
      <c r="U1" t="s">
        <v>24</v>
      </c>
      <c r="V1" t="s">
        <v>23</v>
      </c>
      <c r="W1" s="42" t="s">
        <v>594</v>
      </c>
      <c r="X1" s="42" t="s">
        <v>595</v>
      </c>
      <c r="Y1" t="s">
        <v>12</v>
      </c>
      <c r="Z1" s="42" t="s">
        <v>596</v>
      </c>
      <c r="AA1" s="42" t="s">
        <v>597</v>
      </c>
      <c r="AB1" t="s">
        <v>18</v>
      </c>
      <c r="AC1" s="42" t="s">
        <v>598</v>
      </c>
      <c r="AD1" s="42" t="s">
        <v>599</v>
      </c>
      <c r="AE1" t="s">
        <v>16</v>
      </c>
      <c r="AF1" t="s">
        <v>22</v>
      </c>
      <c r="AG1" s="42" t="s">
        <v>600</v>
      </c>
      <c r="AH1" s="42" t="s">
        <v>601</v>
      </c>
      <c r="AI1" t="s">
        <v>26</v>
      </c>
      <c r="AJ1" t="s">
        <v>20</v>
      </c>
      <c r="AK1" t="s">
        <v>25</v>
      </c>
      <c r="AL1" t="s">
        <v>602</v>
      </c>
      <c r="AM1" t="s">
        <v>535</v>
      </c>
      <c r="AN1" t="s">
        <v>536</v>
      </c>
      <c r="AO1" t="s">
        <v>603</v>
      </c>
      <c r="AP1" t="s">
        <v>604</v>
      </c>
      <c r="AS1" s="101" t="s">
        <v>10</v>
      </c>
      <c r="AT1" s="102"/>
      <c r="AV1" s="101" t="s">
        <v>556</v>
      </c>
      <c r="AW1" s="104"/>
      <c r="AX1" s="102"/>
      <c r="AZ1" s="101" t="s">
        <v>8</v>
      </c>
      <c r="BA1" s="102"/>
      <c r="BC1" s="105" t="s">
        <v>568</v>
      </c>
      <c r="BD1" s="106"/>
      <c r="BF1" s="31"/>
      <c r="BG1" s="32" t="s">
        <v>578</v>
      </c>
      <c r="BH1" s="33" t="s">
        <v>579</v>
      </c>
      <c r="BI1" s="34" t="s">
        <v>580</v>
      </c>
      <c r="BL1" s="19"/>
      <c r="BM1" s="20"/>
      <c r="BN1" s="21" t="s">
        <v>569</v>
      </c>
      <c r="BO1" s="22"/>
      <c r="BQ1" s="101" t="s">
        <v>605</v>
      </c>
      <c r="BR1" s="102"/>
    </row>
    <row r="2" spans="1:70" x14ac:dyDescent="0.3">
      <c r="A2" t="str" cm="1">
        <f t="array" ref="A2:AQ58">_xlfn.ANCHORARRAY(FilteredData!A2)</f>
        <v>Callide C</v>
      </c>
      <c r="B2" t="str">
        <v>CPP_3</v>
      </c>
      <c r="C2" t="str">
        <v>QLD</v>
      </c>
      <c r="D2">
        <v>2</v>
      </c>
      <c r="E2">
        <v>420</v>
      </c>
      <c r="F2">
        <v>0.90691199999999994</v>
      </c>
      <c r="G2">
        <v>0.06</v>
      </c>
      <c r="H2" t="str">
        <v>Steam Super Critical</v>
      </c>
      <c r="I2">
        <v>6</v>
      </c>
      <c r="J2" s="56">
        <v>1</v>
      </c>
      <c r="K2" s="57">
        <v>0</v>
      </c>
      <c r="L2" s="57">
        <v>0</v>
      </c>
      <c r="M2" s="57">
        <v>0</v>
      </c>
      <c r="N2" s="57">
        <v>0</v>
      </c>
      <c r="O2" s="57">
        <v>0</v>
      </c>
      <c r="P2" t="str">
        <v>Black Coal</v>
      </c>
      <c r="Q2">
        <v>3</v>
      </c>
      <c r="R2">
        <v>9.3023255813953494</v>
      </c>
      <c r="S2">
        <v>0</v>
      </c>
      <c r="T2">
        <v>1</v>
      </c>
      <c r="U2">
        <v>8</v>
      </c>
      <c r="V2">
        <v>8</v>
      </c>
      <c r="W2">
        <v>121</v>
      </c>
      <c r="X2">
        <v>207.40740740740739</v>
      </c>
      <c r="Y2">
        <v>0.28809523809523807</v>
      </c>
      <c r="Z2">
        <v>3.8330000000000002</v>
      </c>
      <c r="AA2">
        <v>3.8333333333333335</v>
      </c>
      <c r="AB2">
        <v>1</v>
      </c>
      <c r="AC2">
        <v>3.8330000000000002</v>
      </c>
      <c r="AD2">
        <v>3.8333333333333335</v>
      </c>
      <c r="AE2">
        <v>1</v>
      </c>
      <c r="AF2">
        <v>1</v>
      </c>
      <c r="AG2" t="e">
        <v>#N/A</v>
      </c>
      <c r="AH2">
        <v>24</v>
      </c>
      <c r="AI2">
        <v>24</v>
      </c>
      <c r="AJ2">
        <v>1</v>
      </c>
      <c r="AK2">
        <v>21.828819118154893</v>
      </c>
      <c r="AL2">
        <v>0</v>
      </c>
      <c r="AM2">
        <v>0</v>
      </c>
      <c r="AN2">
        <v>0</v>
      </c>
      <c r="AO2">
        <v>0</v>
      </c>
      <c r="AP2" t="b">
        <v>1</v>
      </c>
      <c r="AQ2">
        <v>1</v>
      </c>
      <c r="AS2" s="6" t="s">
        <v>542</v>
      </c>
      <c r="AT2" s="7" t="s">
        <v>543</v>
      </c>
      <c r="AV2" s="6" t="s">
        <v>544</v>
      </c>
      <c r="AW2" s="12" t="s">
        <v>557</v>
      </c>
      <c r="AX2" s="11">
        <v>1</v>
      </c>
      <c r="AZ2" s="15" t="s">
        <v>360</v>
      </c>
      <c r="BA2" s="5">
        <v>1</v>
      </c>
      <c r="BC2" s="8" t="s">
        <v>349</v>
      </c>
      <c r="BD2" s="18">
        <v>6</v>
      </c>
      <c r="BF2" s="35" t="s">
        <v>581</v>
      </c>
      <c r="BG2">
        <f>AT3</f>
        <v>1</v>
      </c>
      <c r="BH2" s="36">
        <f>BO3</f>
        <v>0.90000000000000013</v>
      </c>
      <c r="BI2" s="37">
        <f>BN2</f>
        <v>0.20444090909030596</v>
      </c>
      <c r="BL2" s="107" t="s">
        <v>570</v>
      </c>
      <c r="BM2" s="23" t="s">
        <v>571</v>
      </c>
      <c r="BN2" s="24">
        <v>0.20444090909030596</v>
      </c>
      <c r="BO2" s="25"/>
      <c r="BQ2" s="43" t="s">
        <v>607</v>
      </c>
      <c r="BR2" s="44">
        <v>8</v>
      </c>
    </row>
    <row r="3" spans="1:70" x14ac:dyDescent="0.3">
      <c r="A3" t="str">
        <v>Callide C</v>
      </c>
      <c r="B3" t="str">
        <v>CPP_4</v>
      </c>
      <c r="C3" t="str">
        <v>QLD</v>
      </c>
      <c r="D3">
        <v>2</v>
      </c>
      <c r="E3">
        <v>420</v>
      </c>
      <c r="F3">
        <v>0.90691199999999994</v>
      </c>
      <c r="G3">
        <v>0.06</v>
      </c>
      <c r="H3" t="str">
        <v>Steam Super Critical</v>
      </c>
      <c r="I3">
        <v>6</v>
      </c>
      <c r="J3" s="56">
        <v>1</v>
      </c>
      <c r="K3" s="57">
        <v>0</v>
      </c>
      <c r="L3" s="57">
        <v>0</v>
      </c>
      <c r="M3" s="57">
        <v>0</v>
      </c>
      <c r="N3" s="57">
        <v>0</v>
      </c>
      <c r="O3" s="57">
        <v>0</v>
      </c>
      <c r="P3" t="str">
        <v>Black Coal</v>
      </c>
      <c r="Q3">
        <v>3</v>
      </c>
      <c r="R3">
        <v>9.3023255813953494</v>
      </c>
      <c r="S3">
        <v>0</v>
      </c>
      <c r="T3">
        <v>1</v>
      </c>
      <c r="U3">
        <v>8</v>
      </c>
      <c r="V3">
        <v>8</v>
      </c>
      <c r="W3">
        <v>121</v>
      </c>
      <c r="X3">
        <v>207.40740740740739</v>
      </c>
      <c r="Y3">
        <v>0.28809523809523807</v>
      </c>
      <c r="Z3">
        <v>3.8330000000000002</v>
      </c>
      <c r="AA3">
        <v>3.8333333333333335</v>
      </c>
      <c r="AB3">
        <v>1</v>
      </c>
      <c r="AC3">
        <v>3.8330000000000002</v>
      </c>
      <c r="AD3">
        <v>3.8333333333333335</v>
      </c>
      <c r="AE3">
        <v>1</v>
      </c>
      <c r="AF3">
        <v>1</v>
      </c>
      <c r="AG3" t="e">
        <v>#N/A</v>
      </c>
      <c r="AH3">
        <v>24</v>
      </c>
      <c r="AI3">
        <v>24</v>
      </c>
      <c r="AJ3">
        <v>1</v>
      </c>
      <c r="AK3">
        <v>21.828819118154893</v>
      </c>
      <c r="AL3">
        <v>0</v>
      </c>
      <c r="AM3">
        <v>0</v>
      </c>
      <c r="AN3">
        <v>0</v>
      </c>
      <c r="AO3">
        <v>0</v>
      </c>
      <c r="AP3" t="b">
        <v>1</v>
      </c>
      <c r="AQ3">
        <v>1</v>
      </c>
      <c r="AS3" s="6" t="s">
        <v>553</v>
      </c>
      <c r="AT3" s="7">
        <v>1</v>
      </c>
      <c r="AV3" s="6" t="s">
        <v>545</v>
      </c>
      <c r="AW3" s="12" t="s">
        <v>557</v>
      </c>
      <c r="AX3" s="11">
        <v>1</v>
      </c>
      <c r="AZ3" s="6" t="s">
        <v>560</v>
      </c>
      <c r="BA3" s="7">
        <v>2</v>
      </c>
      <c r="BC3" s="8" t="s">
        <v>356</v>
      </c>
      <c r="BD3" s="18">
        <v>13</v>
      </c>
      <c r="BF3" s="35" t="s">
        <v>582</v>
      </c>
      <c r="BG3">
        <f>AT4</f>
        <v>2</v>
      </c>
      <c r="BH3" s="36">
        <f>BO5</f>
        <v>0.93999999999999984</v>
      </c>
      <c r="BI3" s="37">
        <f>BN4</f>
        <v>0.28492018095471466</v>
      </c>
      <c r="BL3" s="107"/>
      <c r="BM3" s="23" t="s">
        <v>572</v>
      </c>
      <c r="BN3" s="24">
        <v>0.18399681818127539</v>
      </c>
      <c r="BO3" s="26">
        <f>BN3/BN2</f>
        <v>0.90000000000000013</v>
      </c>
      <c r="BQ3" s="45" t="s">
        <v>608</v>
      </c>
      <c r="BR3" s="18">
        <v>8</v>
      </c>
    </row>
    <row r="4" spans="1:70" x14ac:dyDescent="0.3">
      <c r="A4" t="str">
        <v>Millmerran</v>
      </c>
      <c r="B4" t="str">
        <v>MPP_1</v>
      </c>
      <c r="C4" t="str">
        <v>QLD</v>
      </c>
      <c r="D4">
        <v>2</v>
      </c>
      <c r="E4">
        <v>426</v>
      </c>
      <c r="F4">
        <v>0.84159804878048772</v>
      </c>
      <c r="G4">
        <v>0.06</v>
      </c>
      <c r="H4" t="str">
        <v>Steam Super Critical</v>
      </c>
      <c r="I4">
        <v>6</v>
      </c>
      <c r="J4" s="56">
        <v>1</v>
      </c>
      <c r="K4" s="57">
        <v>0</v>
      </c>
      <c r="L4" s="57">
        <v>0</v>
      </c>
      <c r="M4" s="57">
        <v>0</v>
      </c>
      <c r="N4" s="57">
        <v>0</v>
      </c>
      <c r="O4" s="57">
        <v>0</v>
      </c>
      <c r="P4" t="str">
        <v>Black Coal</v>
      </c>
      <c r="Q4">
        <v>3</v>
      </c>
      <c r="R4">
        <v>9.2071611253196934</v>
      </c>
      <c r="S4">
        <v>0</v>
      </c>
      <c r="T4">
        <v>1</v>
      </c>
      <c r="U4">
        <v>8</v>
      </c>
      <c r="V4">
        <v>8</v>
      </c>
      <c r="W4">
        <v>200</v>
      </c>
      <c r="X4">
        <v>170.4</v>
      </c>
      <c r="Y4">
        <v>0.46948356807511737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 t="e">
        <v>#N/A</v>
      </c>
      <c r="AH4">
        <v>24</v>
      </c>
      <c r="AI4">
        <v>24</v>
      </c>
      <c r="AJ4">
        <v>1</v>
      </c>
      <c r="AK4">
        <v>15.927170637153376</v>
      </c>
      <c r="AL4">
        <v>0</v>
      </c>
      <c r="AM4">
        <v>0</v>
      </c>
      <c r="AN4">
        <v>0</v>
      </c>
      <c r="AO4">
        <v>0</v>
      </c>
      <c r="AP4" t="b">
        <v>1</v>
      </c>
      <c r="AQ4">
        <v>1</v>
      </c>
      <c r="AS4" s="6" t="s">
        <v>554</v>
      </c>
      <c r="AT4" s="7">
        <v>2</v>
      </c>
      <c r="AV4" s="8" t="s">
        <v>546</v>
      </c>
      <c r="AW4" s="12" t="s">
        <v>557</v>
      </c>
      <c r="AX4" s="11">
        <v>1</v>
      </c>
      <c r="AZ4" s="6" t="s">
        <v>561</v>
      </c>
      <c r="BA4" s="7">
        <v>3</v>
      </c>
      <c r="BC4" s="8" t="s">
        <v>348</v>
      </c>
      <c r="BD4" s="18">
        <v>5</v>
      </c>
      <c r="BF4" s="35" t="s">
        <v>583</v>
      </c>
      <c r="BG4">
        <f>BG43</f>
        <v>0</v>
      </c>
      <c r="BH4" s="36">
        <f>BO7</f>
        <v>0.93999999999999984</v>
      </c>
      <c r="BI4" s="37">
        <f>BN6</f>
        <v>0.29394662074862465</v>
      </c>
      <c r="BL4" s="103" t="s">
        <v>573</v>
      </c>
      <c r="BM4" s="23" t="s">
        <v>571</v>
      </c>
      <c r="BN4" s="24">
        <v>0.28492018095471466</v>
      </c>
      <c r="BO4" s="25"/>
      <c r="BQ4" s="45" t="s">
        <v>359</v>
      </c>
      <c r="BR4" s="18">
        <v>4</v>
      </c>
    </row>
    <row r="5" spans="1:70" ht="15" thickBot="1" x14ac:dyDescent="0.35">
      <c r="A5" t="str">
        <v>Millmerran</v>
      </c>
      <c r="B5" t="str">
        <v>MPP_2</v>
      </c>
      <c r="C5" t="str">
        <v>QLD</v>
      </c>
      <c r="D5">
        <v>2</v>
      </c>
      <c r="E5">
        <v>426</v>
      </c>
      <c r="F5">
        <v>0.84159804878048772</v>
      </c>
      <c r="G5">
        <v>0.06</v>
      </c>
      <c r="H5" t="str">
        <v>Steam Super Critical</v>
      </c>
      <c r="I5">
        <v>6</v>
      </c>
      <c r="J5" s="56">
        <v>1</v>
      </c>
      <c r="K5" s="57">
        <v>0</v>
      </c>
      <c r="L5" s="57">
        <v>0</v>
      </c>
      <c r="M5" s="57">
        <v>0</v>
      </c>
      <c r="N5" s="57">
        <v>0</v>
      </c>
      <c r="O5" s="57">
        <v>0</v>
      </c>
      <c r="P5" t="str">
        <v>Black Coal</v>
      </c>
      <c r="Q5">
        <v>3</v>
      </c>
      <c r="R5">
        <v>9.2071611253196934</v>
      </c>
      <c r="S5">
        <v>0</v>
      </c>
      <c r="T5">
        <v>1</v>
      </c>
      <c r="U5">
        <v>8</v>
      </c>
      <c r="V5">
        <v>8</v>
      </c>
      <c r="W5">
        <v>160</v>
      </c>
      <c r="X5">
        <v>170.4</v>
      </c>
      <c r="Y5">
        <v>0.37558685446009388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 t="e">
        <v>#N/A</v>
      </c>
      <c r="AH5">
        <v>24</v>
      </c>
      <c r="AI5">
        <v>24</v>
      </c>
      <c r="AJ5">
        <v>1</v>
      </c>
      <c r="AK5">
        <v>15.927170637153376</v>
      </c>
      <c r="AL5">
        <v>0</v>
      </c>
      <c r="AM5">
        <v>0</v>
      </c>
      <c r="AN5">
        <v>0</v>
      </c>
      <c r="AO5">
        <v>0</v>
      </c>
      <c r="AP5" t="b">
        <v>1</v>
      </c>
      <c r="AQ5">
        <v>1</v>
      </c>
      <c r="AS5" s="8" t="s">
        <v>585</v>
      </c>
      <c r="AT5" s="7">
        <v>3</v>
      </c>
      <c r="AV5" s="8" t="s">
        <v>547</v>
      </c>
      <c r="AW5" s="12" t="s">
        <v>557</v>
      </c>
      <c r="AX5" s="11">
        <v>1</v>
      </c>
      <c r="AZ5" s="6" t="s">
        <v>562</v>
      </c>
      <c r="BA5" s="7">
        <v>4</v>
      </c>
      <c r="BC5" s="8" t="s">
        <v>357</v>
      </c>
      <c r="BD5" s="18">
        <v>14</v>
      </c>
      <c r="BF5" s="38" t="s">
        <v>575</v>
      </c>
      <c r="BG5" s="39">
        <f>AT5</f>
        <v>3</v>
      </c>
      <c r="BH5" s="40">
        <f>BO9</f>
        <v>0.94999999999999973</v>
      </c>
      <c r="BI5" s="41">
        <f>BN8</f>
        <v>0.32610716337301782</v>
      </c>
      <c r="BL5" s="103"/>
      <c r="BM5" s="23" t="s">
        <v>572</v>
      </c>
      <c r="BN5" s="24">
        <v>0.26782497009743172</v>
      </c>
      <c r="BO5" s="26">
        <f>BN5/BN4</f>
        <v>0.93999999999999984</v>
      </c>
      <c r="BQ5" s="45" t="s">
        <v>360</v>
      </c>
      <c r="BR5" s="18">
        <v>4</v>
      </c>
    </row>
    <row r="6" spans="1:70" x14ac:dyDescent="0.3">
      <c r="A6" t="str">
        <v>Colongra</v>
      </c>
      <c r="B6" t="str">
        <v>CG1</v>
      </c>
      <c r="C6" t="str">
        <v>NSW</v>
      </c>
      <c r="D6">
        <v>1</v>
      </c>
      <c r="E6">
        <v>181</v>
      </c>
      <c r="F6">
        <v>0.78255999999999992</v>
      </c>
      <c r="G6">
        <v>0.01</v>
      </c>
      <c r="H6" t="str">
        <v>OCGT</v>
      </c>
      <c r="I6">
        <v>3</v>
      </c>
      <c r="J6" s="56">
        <v>1</v>
      </c>
      <c r="K6" s="57">
        <v>0</v>
      </c>
      <c r="L6" s="57">
        <v>0</v>
      </c>
      <c r="M6" s="57">
        <v>0</v>
      </c>
      <c r="N6" s="57">
        <v>0</v>
      </c>
      <c r="O6" s="57">
        <v>0</v>
      </c>
      <c r="P6" t="str">
        <v>Gas</v>
      </c>
      <c r="Q6">
        <v>1</v>
      </c>
      <c r="R6">
        <v>11.145510835913313</v>
      </c>
      <c r="S6">
        <v>0</v>
      </c>
      <c r="T6">
        <v>1</v>
      </c>
      <c r="U6">
        <v>4</v>
      </c>
      <c r="V6">
        <v>4</v>
      </c>
      <c r="W6" t="e">
        <v>#N/A</v>
      </c>
      <c r="X6">
        <v>0</v>
      </c>
      <c r="Y6">
        <v>0</v>
      </c>
      <c r="Z6" t="e">
        <v>#N/A</v>
      </c>
      <c r="AA6">
        <v>12</v>
      </c>
      <c r="AB6">
        <v>1</v>
      </c>
      <c r="AC6" t="e">
        <v>#N/A</v>
      </c>
      <c r="AD6">
        <v>12</v>
      </c>
      <c r="AE6">
        <v>1</v>
      </c>
      <c r="AF6">
        <v>1</v>
      </c>
      <c r="AG6" t="e">
        <v>#N/A</v>
      </c>
      <c r="AH6">
        <v>6</v>
      </c>
      <c r="AI6">
        <v>6</v>
      </c>
      <c r="AJ6">
        <v>1</v>
      </c>
      <c r="AK6">
        <v>140.99496962631662</v>
      </c>
      <c r="AL6">
        <v>0</v>
      </c>
      <c r="AM6">
        <v>0</v>
      </c>
      <c r="AN6">
        <v>0</v>
      </c>
      <c r="AO6">
        <v>0</v>
      </c>
      <c r="AP6" t="b">
        <v>1</v>
      </c>
      <c r="AQ6">
        <v>1</v>
      </c>
      <c r="AS6" s="8" t="s">
        <v>584</v>
      </c>
      <c r="AT6" s="7">
        <v>4</v>
      </c>
      <c r="AV6" s="6" t="s">
        <v>548</v>
      </c>
      <c r="AW6" s="12" t="s">
        <v>557</v>
      </c>
      <c r="AX6" s="11">
        <v>1</v>
      </c>
      <c r="AZ6" s="6" t="s">
        <v>563</v>
      </c>
      <c r="BA6" s="7">
        <v>5</v>
      </c>
      <c r="BC6" s="8" t="s">
        <v>344</v>
      </c>
      <c r="BD6" s="18">
        <v>1</v>
      </c>
      <c r="BL6" s="103" t="s">
        <v>574</v>
      </c>
      <c r="BM6" s="23" t="s">
        <v>571</v>
      </c>
      <c r="BN6" s="24">
        <v>0.29394662074862465</v>
      </c>
      <c r="BO6" s="25"/>
      <c r="BQ6" s="45" t="s">
        <v>610</v>
      </c>
      <c r="BR6" s="18">
        <v>4</v>
      </c>
    </row>
    <row r="7" spans="1:70" x14ac:dyDescent="0.3">
      <c r="A7" t="str">
        <v>Colongra</v>
      </c>
      <c r="B7" t="str">
        <v>CG2</v>
      </c>
      <c r="C7" t="str">
        <v>NSW</v>
      </c>
      <c r="D7">
        <v>1</v>
      </c>
      <c r="E7">
        <v>181</v>
      </c>
      <c r="F7">
        <v>0.78255999999999992</v>
      </c>
      <c r="G7">
        <v>0.01</v>
      </c>
      <c r="H7" t="str">
        <v>OCGT</v>
      </c>
      <c r="I7">
        <v>3</v>
      </c>
      <c r="J7" s="56">
        <v>1</v>
      </c>
      <c r="K7" s="57">
        <v>0</v>
      </c>
      <c r="L7" s="57">
        <v>0</v>
      </c>
      <c r="M7" s="57">
        <v>0</v>
      </c>
      <c r="N7" s="57">
        <v>0</v>
      </c>
      <c r="O7" s="57">
        <v>0</v>
      </c>
      <c r="P7" t="str">
        <v>Gas</v>
      </c>
      <c r="Q7">
        <v>1</v>
      </c>
      <c r="R7">
        <v>11.145510835913313</v>
      </c>
      <c r="S7">
        <v>0</v>
      </c>
      <c r="T7">
        <v>1</v>
      </c>
      <c r="U7">
        <v>4</v>
      </c>
      <c r="V7">
        <v>4</v>
      </c>
      <c r="W7" t="e">
        <v>#N/A</v>
      </c>
      <c r="X7">
        <v>0</v>
      </c>
      <c r="Y7">
        <v>0</v>
      </c>
      <c r="Z7" t="e">
        <v>#N/A</v>
      </c>
      <c r="AA7">
        <v>12</v>
      </c>
      <c r="AB7">
        <v>1</v>
      </c>
      <c r="AC7" t="e">
        <v>#N/A</v>
      </c>
      <c r="AD7">
        <v>12</v>
      </c>
      <c r="AE7">
        <v>1</v>
      </c>
      <c r="AF7">
        <v>1</v>
      </c>
      <c r="AG7" t="e">
        <v>#N/A</v>
      </c>
      <c r="AH7">
        <v>6</v>
      </c>
      <c r="AI7">
        <v>6</v>
      </c>
      <c r="AJ7">
        <v>1</v>
      </c>
      <c r="AK7">
        <v>140.99496962631662</v>
      </c>
      <c r="AL7">
        <v>0</v>
      </c>
      <c r="AM7">
        <v>0</v>
      </c>
      <c r="AN7">
        <v>0</v>
      </c>
      <c r="AO7">
        <v>0</v>
      </c>
      <c r="AP7" t="b">
        <v>1</v>
      </c>
      <c r="AQ7">
        <v>1</v>
      </c>
      <c r="AS7" s="6" t="s">
        <v>555</v>
      </c>
      <c r="AT7" s="7">
        <v>5</v>
      </c>
      <c r="AV7" s="8" t="s">
        <v>549</v>
      </c>
      <c r="AW7" s="12" t="s">
        <v>558</v>
      </c>
      <c r="AX7" s="11">
        <v>2</v>
      </c>
      <c r="AZ7" s="6" t="s">
        <v>564</v>
      </c>
      <c r="BA7" s="7">
        <v>6</v>
      </c>
      <c r="BC7" s="8" t="s">
        <v>347</v>
      </c>
      <c r="BD7" s="18">
        <v>4</v>
      </c>
      <c r="BL7" s="103"/>
      <c r="BM7" s="23" t="s">
        <v>572</v>
      </c>
      <c r="BN7" s="24">
        <v>0.27630982350370714</v>
      </c>
      <c r="BO7" s="26">
        <f>BN7/BN6</f>
        <v>0.93999999999999984</v>
      </c>
      <c r="BQ7" s="45" t="s">
        <v>611</v>
      </c>
      <c r="BR7" s="18">
        <v>1</v>
      </c>
    </row>
    <row r="8" spans="1:70" ht="15" thickBot="1" x14ac:dyDescent="0.35">
      <c r="A8" t="str">
        <v>Colongra</v>
      </c>
      <c r="B8" t="str">
        <v>CG3</v>
      </c>
      <c r="C8" t="str">
        <v>NSW</v>
      </c>
      <c r="D8">
        <v>1</v>
      </c>
      <c r="E8">
        <v>181</v>
      </c>
      <c r="F8">
        <v>0.78255999999999992</v>
      </c>
      <c r="G8">
        <v>0.01</v>
      </c>
      <c r="H8" t="str">
        <v>OCGT</v>
      </c>
      <c r="I8">
        <v>3</v>
      </c>
      <c r="J8" s="56">
        <v>1</v>
      </c>
      <c r="K8" s="57">
        <v>0</v>
      </c>
      <c r="L8" s="57">
        <v>0</v>
      </c>
      <c r="M8" s="57">
        <v>0</v>
      </c>
      <c r="N8" s="57">
        <v>0</v>
      </c>
      <c r="O8" s="57">
        <v>0</v>
      </c>
      <c r="P8" t="str">
        <v>Gas</v>
      </c>
      <c r="Q8">
        <v>1</v>
      </c>
      <c r="R8">
        <v>11.145510835913313</v>
      </c>
      <c r="S8">
        <v>0</v>
      </c>
      <c r="T8">
        <v>1</v>
      </c>
      <c r="U8">
        <v>4</v>
      </c>
      <c r="V8">
        <v>4</v>
      </c>
      <c r="W8" t="e">
        <v>#N/A</v>
      </c>
      <c r="X8">
        <v>0</v>
      </c>
      <c r="Y8">
        <v>0</v>
      </c>
      <c r="Z8" t="e">
        <v>#N/A</v>
      </c>
      <c r="AA8">
        <v>12</v>
      </c>
      <c r="AB8">
        <v>1</v>
      </c>
      <c r="AC8" t="e">
        <v>#N/A</v>
      </c>
      <c r="AD8">
        <v>12</v>
      </c>
      <c r="AE8">
        <v>1</v>
      </c>
      <c r="AF8">
        <v>1</v>
      </c>
      <c r="AG8" t="e">
        <v>#N/A</v>
      </c>
      <c r="AH8">
        <v>6</v>
      </c>
      <c r="AI8">
        <v>6</v>
      </c>
      <c r="AJ8">
        <v>1</v>
      </c>
      <c r="AK8">
        <v>140.99496962631662</v>
      </c>
      <c r="AL8">
        <v>0</v>
      </c>
      <c r="AM8">
        <v>0</v>
      </c>
      <c r="AN8">
        <v>0</v>
      </c>
      <c r="AO8">
        <v>0</v>
      </c>
      <c r="AP8" t="b">
        <v>1</v>
      </c>
      <c r="AQ8">
        <v>1</v>
      </c>
      <c r="AS8" s="9" t="s">
        <v>370</v>
      </c>
      <c r="AT8" s="17">
        <v>6</v>
      </c>
      <c r="AV8" s="6" t="s">
        <v>550</v>
      </c>
      <c r="AW8" s="12" t="s">
        <v>557</v>
      </c>
      <c r="AX8" s="11">
        <v>1</v>
      </c>
      <c r="AZ8" s="8" t="s">
        <v>565</v>
      </c>
      <c r="BA8" s="7">
        <v>7</v>
      </c>
      <c r="BC8" s="8" t="s">
        <v>345</v>
      </c>
      <c r="BD8" s="18">
        <v>2</v>
      </c>
      <c r="BL8" s="103" t="s">
        <v>575</v>
      </c>
      <c r="BM8" s="23" t="s">
        <v>571</v>
      </c>
      <c r="BN8" s="24">
        <v>0.32610716337301782</v>
      </c>
      <c r="BO8" s="25"/>
      <c r="BQ8" s="45" t="s">
        <v>612</v>
      </c>
      <c r="BR8" s="18">
        <v>1</v>
      </c>
    </row>
    <row r="9" spans="1:70" ht="15" thickBot="1" x14ac:dyDescent="0.35">
      <c r="A9" t="str">
        <v>Colongra</v>
      </c>
      <c r="B9" t="str">
        <v>CG4</v>
      </c>
      <c r="C9" t="str">
        <v>NSW</v>
      </c>
      <c r="D9">
        <v>1</v>
      </c>
      <c r="E9">
        <v>181</v>
      </c>
      <c r="F9">
        <v>0.78255999999999992</v>
      </c>
      <c r="G9">
        <v>0.01</v>
      </c>
      <c r="H9" t="str">
        <v>OCGT</v>
      </c>
      <c r="I9">
        <v>3</v>
      </c>
      <c r="J9" s="56">
        <v>1</v>
      </c>
      <c r="K9" s="57">
        <v>0</v>
      </c>
      <c r="L9" s="57">
        <v>0</v>
      </c>
      <c r="M9" s="57">
        <v>0</v>
      </c>
      <c r="N9" s="57">
        <v>0</v>
      </c>
      <c r="O9" s="57">
        <v>0</v>
      </c>
      <c r="P9" t="str">
        <v>Gas</v>
      </c>
      <c r="Q9">
        <v>1</v>
      </c>
      <c r="R9">
        <v>11.145510835913313</v>
      </c>
      <c r="S9">
        <v>0</v>
      </c>
      <c r="T9">
        <v>1</v>
      </c>
      <c r="U9">
        <v>4</v>
      </c>
      <c r="V9">
        <v>4</v>
      </c>
      <c r="W9" t="e">
        <v>#N/A</v>
      </c>
      <c r="X9">
        <v>0</v>
      </c>
      <c r="Y9">
        <v>0</v>
      </c>
      <c r="Z9" t="e">
        <v>#N/A</v>
      </c>
      <c r="AA9">
        <v>12</v>
      </c>
      <c r="AB9">
        <v>1</v>
      </c>
      <c r="AC9" t="e">
        <v>#N/A</v>
      </c>
      <c r="AD9">
        <v>12</v>
      </c>
      <c r="AE9">
        <v>1</v>
      </c>
      <c r="AF9">
        <v>1</v>
      </c>
      <c r="AG9" t="e">
        <v>#N/A</v>
      </c>
      <c r="AH9">
        <v>6</v>
      </c>
      <c r="AI9">
        <v>6</v>
      </c>
      <c r="AJ9">
        <v>1</v>
      </c>
      <c r="AK9">
        <v>140.99496962631662</v>
      </c>
      <c r="AL9">
        <v>0</v>
      </c>
      <c r="AM9">
        <v>0</v>
      </c>
      <c r="AN9">
        <v>0</v>
      </c>
      <c r="AO9">
        <v>0</v>
      </c>
      <c r="AP9" t="b">
        <v>1</v>
      </c>
      <c r="AQ9">
        <v>1</v>
      </c>
      <c r="AV9" s="6" t="s">
        <v>551</v>
      </c>
      <c r="AW9" s="12" t="s">
        <v>557</v>
      </c>
      <c r="AX9" s="11">
        <v>1</v>
      </c>
      <c r="AZ9" s="6" t="s">
        <v>566</v>
      </c>
      <c r="BA9" s="7">
        <v>8</v>
      </c>
      <c r="BC9" s="8" t="s">
        <v>538</v>
      </c>
      <c r="BD9" s="18">
        <v>15</v>
      </c>
      <c r="BL9" s="103"/>
      <c r="BM9" s="23" t="s">
        <v>572</v>
      </c>
      <c r="BN9" s="24">
        <v>0.30980180520436684</v>
      </c>
      <c r="BO9" s="26">
        <f>BN9/BN8</f>
        <v>0.94999999999999973</v>
      </c>
      <c r="BQ9" s="46" t="s">
        <v>363</v>
      </c>
      <c r="BR9" s="10">
        <v>1</v>
      </c>
    </row>
    <row r="10" spans="1:70" ht="15" thickBot="1" x14ac:dyDescent="0.35">
      <c r="A10" t="str">
        <v>Braemar 2 Power Station</v>
      </c>
      <c r="B10" t="str">
        <v>BRAEMAR5</v>
      </c>
      <c r="C10" t="str">
        <v>QLD</v>
      </c>
      <c r="D10">
        <v>2</v>
      </c>
      <c r="E10">
        <v>173</v>
      </c>
      <c r="F10">
        <v>0.6631416</v>
      </c>
      <c r="G10">
        <v>0.01</v>
      </c>
      <c r="H10" t="str">
        <v>OCGT</v>
      </c>
      <c r="I10">
        <v>3</v>
      </c>
      <c r="J10" s="56">
        <v>1</v>
      </c>
      <c r="K10" s="57">
        <v>0</v>
      </c>
      <c r="L10" s="57">
        <v>0</v>
      </c>
      <c r="M10" s="57">
        <v>0</v>
      </c>
      <c r="N10" s="57">
        <v>0</v>
      </c>
      <c r="O10" s="57">
        <v>0</v>
      </c>
      <c r="P10" t="str">
        <v>Gas</v>
      </c>
      <c r="Q10">
        <v>1</v>
      </c>
      <c r="R10">
        <v>11.881188118811883</v>
      </c>
      <c r="S10">
        <v>0</v>
      </c>
      <c r="T10">
        <v>1</v>
      </c>
      <c r="U10">
        <v>4</v>
      </c>
      <c r="V10">
        <v>4</v>
      </c>
      <c r="W10" t="e">
        <v>#N/A</v>
      </c>
      <c r="X10">
        <v>0</v>
      </c>
      <c r="Y10">
        <v>0</v>
      </c>
      <c r="Z10" t="e">
        <v>#N/A</v>
      </c>
      <c r="AA10">
        <v>11</v>
      </c>
      <c r="AB10">
        <v>1</v>
      </c>
      <c r="AC10" t="e">
        <v>#N/A</v>
      </c>
      <c r="AD10">
        <v>11</v>
      </c>
      <c r="AE10">
        <v>1</v>
      </c>
      <c r="AF10">
        <v>1</v>
      </c>
      <c r="AG10" t="e">
        <v>#N/A</v>
      </c>
      <c r="AH10">
        <v>6</v>
      </c>
      <c r="AI10">
        <v>6</v>
      </c>
      <c r="AJ10">
        <v>1</v>
      </c>
      <c r="AK10">
        <v>113.65338607584941</v>
      </c>
      <c r="AL10">
        <v>0</v>
      </c>
      <c r="AM10">
        <v>0</v>
      </c>
      <c r="AN10">
        <v>0</v>
      </c>
      <c r="AO10">
        <v>0</v>
      </c>
      <c r="AP10" t="b">
        <v>1</v>
      </c>
      <c r="AQ10">
        <v>1</v>
      </c>
      <c r="AV10" s="9" t="s">
        <v>552</v>
      </c>
      <c r="AW10" s="13" t="s">
        <v>559</v>
      </c>
      <c r="AX10" s="14">
        <v>3</v>
      </c>
      <c r="AZ10" s="8" t="s">
        <v>567</v>
      </c>
      <c r="BA10" s="7">
        <v>9</v>
      </c>
      <c r="BC10" s="8" t="s">
        <v>350</v>
      </c>
      <c r="BD10" s="18">
        <v>7</v>
      </c>
      <c r="BL10" s="27" t="s">
        <v>576</v>
      </c>
      <c r="BM10" s="28">
        <v>0.27778000000000003</v>
      </c>
      <c r="BN10" s="29" t="s">
        <v>577</v>
      </c>
      <c r="BO10" s="30"/>
    </row>
    <row r="11" spans="1:70" x14ac:dyDescent="0.3">
      <c r="A11" t="str">
        <v>Braemar 2 Power Station</v>
      </c>
      <c r="B11" t="str">
        <v>BRAEMAR6</v>
      </c>
      <c r="C11" t="str">
        <v>QLD</v>
      </c>
      <c r="D11">
        <v>2</v>
      </c>
      <c r="E11">
        <v>173</v>
      </c>
      <c r="F11">
        <v>0.6631416</v>
      </c>
      <c r="G11">
        <v>0.01</v>
      </c>
      <c r="H11" t="str">
        <v>OCGT</v>
      </c>
      <c r="I11">
        <v>3</v>
      </c>
      <c r="J11" s="56">
        <v>1</v>
      </c>
      <c r="K11" s="57">
        <v>0</v>
      </c>
      <c r="L11" s="57">
        <v>0</v>
      </c>
      <c r="M11" s="57">
        <v>0</v>
      </c>
      <c r="N11" s="57">
        <v>0</v>
      </c>
      <c r="O11" s="57">
        <v>0</v>
      </c>
      <c r="P11" t="str">
        <v>Gas</v>
      </c>
      <c r="Q11">
        <v>1</v>
      </c>
      <c r="R11">
        <v>11.881188118811883</v>
      </c>
      <c r="S11">
        <v>0</v>
      </c>
      <c r="T11">
        <v>1</v>
      </c>
      <c r="U11">
        <v>4</v>
      </c>
      <c r="V11">
        <v>4</v>
      </c>
      <c r="W11" t="e">
        <v>#N/A</v>
      </c>
      <c r="X11">
        <v>0</v>
      </c>
      <c r="Y11">
        <v>0</v>
      </c>
      <c r="Z11" t="e">
        <v>#N/A</v>
      </c>
      <c r="AA11">
        <v>11</v>
      </c>
      <c r="AB11">
        <v>1</v>
      </c>
      <c r="AC11" t="e">
        <v>#N/A</v>
      </c>
      <c r="AD11">
        <v>11</v>
      </c>
      <c r="AE11">
        <v>1</v>
      </c>
      <c r="AF11">
        <v>1</v>
      </c>
      <c r="AG11" t="e">
        <v>#N/A</v>
      </c>
      <c r="AH11">
        <v>6</v>
      </c>
      <c r="AI11">
        <v>6</v>
      </c>
      <c r="AJ11">
        <v>1</v>
      </c>
      <c r="AK11">
        <v>113.65338607584941</v>
      </c>
      <c r="AL11">
        <v>0</v>
      </c>
      <c r="AM11">
        <v>0</v>
      </c>
      <c r="AN11">
        <v>0</v>
      </c>
      <c r="AO11">
        <v>0</v>
      </c>
      <c r="AP11" t="b">
        <v>1</v>
      </c>
      <c r="AQ11">
        <v>1</v>
      </c>
      <c r="AZ11" s="79" t="s">
        <v>1271</v>
      </c>
      <c r="BA11" s="80">
        <v>10</v>
      </c>
      <c r="BC11" s="8" t="s">
        <v>352</v>
      </c>
      <c r="BD11" s="18">
        <v>9</v>
      </c>
    </row>
    <row r="12" spans="1:70" ht="15" thickBot="1" x14ac:dyDescent="0.35">
      <c r="A12" t="str">
        <v>Braemar 2 Power Station</v>
      </c>
      <c r="B12" t="str">
        <v>BRAEMAR7</v>
      </c>
      <c r="C12" t="str">
        <v>QLD</v>
      </c>
      <c r="D12">
        <v>2</v>
      </c>
      <c r="E12">
        <v>173</v>
      </c>
      <c r="F12">
        <v>0.6631416</v>
      </c>
      <c r="G12">
        <v>0.01</v>
      </c>
      <c r="H12" t="str">
        <v>OCGT</v>
      </c>
      <c r="I12">
        <v>3</v>
      </c>
      <c r="J12" s="56">
        <v>1</v>
      </c>
      <c r="K12" s="57">
        <v>0</v>
      </c>
      <c r="L12" s="57">
        <v>0</v>
      </c>
      <c r="M12" s="57">
        <v>0</v>
      </c>
      <c r="N12" s="57">
        <v>0</v>
      </c>
      <c r="O12" s="57">
        <v>0</v>
      </c>
      <c r="P12" t="str">
        <v>Gas</v>
      </c>
      <c r="Q12">
        <v>1</v>
      </c>
      <c r="R12">
        <v>11.881188118811883</v>
      </c>
      <c r="S12">
        <v>0</v>
      </c>
      <c r="T12">
        <v>1</v>
      </c>
      <c r="U12">
        <v>4</v>
      </c>
      <c r="V12">
        <v>4</v>
      </c>
      <c r="W12" t="e">
        <v>#N/A</v>
      </c>
      <c r="X12">
        <v>0</v>
      </c>
      <c r="Y12">
        <v>0</v>
      </c>
      <c r="Z12" t="e">
        <v>#N/A</v>
      </c>
      <c r="AA12">
        <v>11</v>
      </c>
      <c r="AB12">
        <v>1</v>
      </c>
      <c r="AC12" t="e">
        <v>#N/A</v>
      </c>
      <c r="AD12">
        <v>11</v>
      </c>
      <c r="AE12">
        <v>1</v>
      </c>
      <c r="AF12">
        <v>1</v>
      </c>
      <c r="AG12" t="e">
        <v>#N/A</v>
      </c>
      <c r="AH12">
        <v>6</v>
      </c>
      <c r="AI12">
        <v>6</v>
      </c>
      <c r="AJ12">
        <v>1</v>
      </c>
      <c r="AK12">
        <v>113.65338607584941</v>
      </c>
      <c r="AL12">
        <v>0</v>
      </c>
      <c r="AM12">
        <v>0</v>
      </c>
      <c r="AN12">
        <v>0</v>
      </c>
      <c r="AO12">
        <v>0</v>
      </c>
      <c r="AP12" t="b">
        <v>1</v>
      </c>
      <c r="AQ12">
        <v>1</v>
      </c>
      <c r="AZ12" s="81" t="s">
        <v>1396</v>
      </c>
      <c r="BA12" s="82">
        <v>11</v>
      </c>
      <c r="BC12" s="8" t="s">
        <v>539</v>
      </c>
      <c r="BD12" s="18">
        <v>16</v>
      </c>
    </row>
    <row r="13" spans="1:70" x14ac:dyDescent="0.3">
      <c r="A13" t="str">
        <v>Oakey Power Station</v>
      </c>
      <c r="B13" t="str">
        <v>OAKEY1</v>
      </c>
      <c r="C13" t="str">
        <v>QLD</v>
      </c>
      <c r="D13">
        <v>2</v>
      </c>
      <c r="E13">
        <v>173</v>
      </c>
      <c r="F13">
        <v>0.84527361963190184</v>
      </c>
      <c r="G13">
        <v>0.01</v>
      </c>
      <c r="H13" t="str">
        <v>OCGT</v>
      </c>
      <c r="I13">
        <v>3</v>
      </c>
      <c r="J13" s="56">
        <v>1</v>
      </c>
      <c r="K13" s="57">
        <v>0</v>
      </c>
      <c r="L13" s="57">
        <v>0</v>
      </c>
      <c r="M13" s="57">
        <v>0</v>
      </c>
      <c r="N13" s="57">
        <v>0</v>
      </c>
      <c r="O13" s="57">
        <v>0</v>
      </c>
      <c r="P13" t="str">
        <v>Gas</v>
      </c>
      <c r="Q13">
        <v>1</v>
      </c>
      <c r="R13">
        <v>10.942249240121582</v>
      </c>
      <c r="S13">
        <v>0</v>
      </c>
      <c r="T13">
        <v>1</v>
      </c>
      <c r="U13">
        <v>4</v>
      </c>
      <c r="V13">
        <v>4</v>
      </c>
      <c r="W13" t="e">
        <v>#N/A</v>
      </c>
      <c r="X13">
        <v>0</v>
      </c>
      <c r="Y13">
        <v>0</v>
      </c>
      <c r="Z13" t="e">
        <v>#N/A</v>
      </c>
      <c r="AA13">
        <v>11</v>
      </c>
      <c r="AB13">
        <v>1</v>
      </c>
      <c r="AC13" t="e">
        <v>#N/A</v>
      </c>
      <c r="AD13">
        <v>11</v>
      </c>
      <c r="AE13">
        <v>1</v>
      </c>
      <c r="AF13">
        <v>1</v>
      </c>
      <c r="AG13" t="e">
        <v>#N/A</v>
      </c>
      <c r="AH13">
        <v>6</v>
      </c>
      <c r="AI13">
        <v>6</v>
      </c>
      <c r="AJ13">
        <v>1</v>
      </c>
      <c r="AK13">
        <v>104.49357882546504</v>
      </c>
      <c r="AL13">
        <v>0</v>
      </c>
      <c r="AM13">
        <v>0</v>
      </c>
      <c r="AN13">
        <v>0</v>
      </c>
      <c r="AO13">
        <v>0</v>
      </c>
      <c r="AP13" t="b">
        <v>1</v>
      </c>
      <c r="AQ13">
        <v>1</v>
      </c>
      <c r="BC13" s="8" t="s">
        <v>355</v>
      </c>
      <c r="BD13" s="18">
        <v>12</v>
      </c>
    </row>
    <row r="14" spans="1:70" x14ac:dyDescent="0.3">
      <c r="A14" t="str">
        <v>Oakey Power Station</v>
      </c>
      <c r="B14" t="str">
        <v>OAKEY2</v>
      </c>
      <c r="C14" t="str">
        <v>QLD</v>
      </c>
      <c r="D14">
        <v>2</v>
      </c>
      <c r="E14">
        <v>173</v>
      </c>
      <c r="F14">
        <v>0.84527361963190184</v>
      </c>
      <c r="G14">
        <v>0.01</v>
      </c>
      <c r="H14" t="str">
        <v>OCGT</v>
      </c>
      <c r="I14">
        <v>3</v>
      </c>
      <c r="J14" s="56">
        <v>1</v>
      </c>
      <c r="K14" s="57">
        <v>0</v>
      </c>
      <c r="L14" s="57">
        <v>0</v>
      </c>
      <c r="M14" s="57">
        <v>0</v>
      </c>
      <c r="N14" s="57">
        <v>0</v>
      </c>
      <c r="O14" s="57">
        <v>0</v>
      </c>
      <c r="P14" t="str">
        <v>Gas</v>
      </c>
      <c r="Q14">
        <v>1</v>
      </c>
      <c r="R14">
        <v>10.942249240121582</v>
      </c>
      <c r="S14">
        <v>0</v>
      </c>
      <c r="T14">
        <v>1</v>
      </c>
      <c r="U14">
        <v>4</v>
      </c>
      <c r="V14">
        <v>4</v>
      </c>
      <c r="W14" t="e">
        <v>#N/A</v>
      </c>
      <c r="X14">
        <v>0</v>
      </c>
      <c r="Y14">
        <v>0</v>
      </c>
      <c r="Z14" t="e">
        <v>#N/A</v>
      </c>
      <c r="AA14">
        <v>11</v>
      </c>
      <c r="AB14">
        <v>1</v>
      </c>
      <c r="AC14" t="e">
        <v>#N/A</v>
      </c>
      <c r="AD14">
        <v>11</v>
      </c>
      <c r="AE14">
        <v>1</v>
      </c>
      <c r="AF14">
        <v>1</v>
      </c>
      <c r="AG14" t="e">
        <v>#N/A</v>
      </c>
      <c r="AH14">
        <v>6</v>
      </c>
      <c r="AI14">
        <v>6</v>
      </c>
      <c r="AJ14">
        <v>1</v>
      </c>
      <c r="AK14">
        <v>104.49357882546504</v>
      </c>
      <c r="AL14">
        <v>0</v>
      </c>
      <c r="AM14">
        <v>0</v>
      </c>
      <c r="AN14">
        <v>0</v>
      </c>
      <c r="AO14">
        <v>0</v>
      </c>
      <c r="AP14" t="b">
        <v>1</v>
      </c>
      <c r="AQ14">
        <v>1</v>
      </c>
      <c r="BC14" s="8" t="s">
        <v>353</v>
      </c>
      <c r="BD14" s="18">
        <v>10</v>
      </c>
    </row>
    <row r="15" spans="1:70" x14ac:dyDescent="0.3">
      <c r="A15" t="str">
        <v>Yarwun Cogen</v>
      </c>
      <c r="B15" t="str">
        <v>YARWUN_1</v>
      </c>
      <c r="C15" t="str">
        <v>QLD</v>
      </c>
      <c r="D15">
        <v>2</v>
      </c>
      <c r="E15">
        <v>180</v>
      </c>
      <c r="F15">
        <v>0.61324941176470582</v>
      </c>
      <c r="G15">
        <v>0.02</v>
      </c>
      <c r="H15" t="str">
        <v>CCGT</v>
      </c>
      <c r="I15">
        <v>1</v>
      </c>
      <c r="J15" s="56">
        <v>1</v>
      </c>
      <c r="K15" s="57">
        <v>0</v>
      </c>
      <c r="L15" s="57">
        <v>0</v>
      </c>
      <c r="M15" s="57">
        <v>0</v>
      </c>
      <c r="N15" s="57">
        <v>0</v>
      </c>
      <c r="O15" s="57">
        <v>0</v>
      </c>
      <c r="P15" t="str">
        <v>Gas</v>
      </c>
      <c r="Q15">
        <v>1</v>
      </c>
      <c r="R15">
        <v>10.374639769452449</v>
      </c>
      <c r="S15">
        <v>0</v>
      </c>
      <c r="T15">
        <v>1</v>
      </c>
      <c r="U15">
        <v>4</v>
      </c>
      <c r="V15">
        <v>4</v>
      </c>
      <c r="W15">
        <v>87</v>
      </c>
      <c r="X15">
        <v>0</v>
      </c>
      <c r="Y15">
        <v>0.48333333333333334</v>
      </c>
      <c r="Z15">
        <v>10</v>
      </c>
      <c r="AA15">
        <v>10</v>
      </c>
      <c r="AB15">
        <v>1</v>
      </c>
      <c r="AC15">
        <v>10</v>
      </c>
      <c r="AD15">
        <v>10</v>
      </c>
      <c r="AE15">
        <v>1</v>
      </c>
      <c r="AF15">
        <v>1</v>
      </c>
      <c r="AG15">
        <v>15</v>
      </c>
      <c r="AH15">
        <v>15</v>
      </c>
      <c r="AI15">
        <v>15</v>
      </c>
      <c r="AJ15">
        <v>1</v>
      </c>
      <c r="AK15">
        <v>83.424939495287546</v>
      </c>
      <c r="AL15">
        <v>0</v>
      </c>
      <c r="AM15">
        <v>0</v>
      </c>
      <c r="AN15">
        <v>0</v>
      </c>
      <c r="AO15">
        <v>0</v>
      </c>
      <c r="AP15" t="b">
        <v>1</v>
      </c>
      <c r="AQ15">
        <v>1</v>
      </c>
      <c r="BC15" s="8" t="s">
        <v>354</v>
      </c>
      <c r="BD15" s="18">
        <v>11</v>
      </c>
    </row>
    <row r="16" spans="1:70" x14ac:dyDescent="0.3">
      <c r="A16" t="str">
        <v>Laverton North</v>
      </c>
      <c r="B16" t="str">
        <v>LNGS1</v>
      </c>
      <c r="C16" t="str">
        <v>VIC</v>
      </c>
      <c r="D16">
        <v>5</v>
      </c>
      <c r="E16">
        <v>156</v>
      </c>
      <c r="F16">
        <v>0.79017986842105259</v>
      </c>
      <c r="G16">
        <v>0.03</v>
      </c>
      <c r="H16" t="str">
        <v>OCGT</v>
      </c>
      <c r="I16">
        <v>3</v>
      </c>
      <c r="J16" s="56">
        <v>1</v>
      </c>
      <c r="K16" s="57">
        <v>0</v>
      </c>
      <c r="L16" s="57">
        <v>0</v>
      </c>
      <c r="M16" s="57">
        <v>0</v>
      </c>
      <c r="N16" s="57">
        <v>0</v>
      </c>
      <c r="O16" s="57">
        <v>0</v>
      </c>
      <c r="P16" t="str">
        <v>Gas</v>
      </c>
      <c r="Q16">
        <v>1</v>
      </c>
      <c r="R16">
        <v>11.501597444089457</v>
      </c>
      <c r="S16">
        <v>0</v>
      </c>
      <c r="T16">
        <v>1</v>
      </c>
      <c r="U16">
        <v>4</v>
      </c>
      <c r="V16">
        <v>4</v>
      </c>
      <c r="W16" t="e">
        <v>#N/A</v>
      </c>
      <c r="X16" t="e">
        <v>#N/A</v>
      </c>
      <c r="Y16">
        <v>0</v>
      </c>
      <c r="Z16" t="e">
        <v>#N/A</v>
      </c>
      <c r="AA16" t="e">
        <v>#N/A</v>
      </c>
      <c r="AB16">
        <v>1</v>
      </c>
      <c r="AC16" t="e">
        <v>#N/A</v>
      </c>
      <c r="AD16" t="e">
        <v>#N/A</v>
      </c>
      <c r="AE16">
        <v>1</v>
      </c>
      <c r="AF16">
        <v>1</v>
      </c>
      <c r="AG16" t="e">
        <v>#N/A</v>
      </c>
      <c r="AH16" t="e">
        <v>#N/A</v>
      </c>
      <c r="AI16">
        <v>0</v>
      </c>
      <c r="AJ16">
        <v>1</v>
      </c>
      <c r="AK16">
        <v>153.30507765421393</v>
      </c>
      <c r="AL16">
        <v>0</v>
      </c>
      <c r="AM16">
        <v>0</v>
      </c>
      <c r="AN16">
        <v>0</v>
      </c>
      <c r="AO16">
        <v>0</v>
      </c>
      <c r="AP16" t="b">
        <v>1</v>
      </c>
      <c r="AQ16">
        <v>1</v>
      </c>
      <c r="BC16" s="8" t="s">
        <v>346</v>
      </c>
      <c r="BD16" s="18">
        <v>3</v>
      </c>
    </row>
    <row r="17" spans="1:56" ht="15" thickBot="1" x14ac:dyDescent="0.35">
      <c r="A17" t="str">
        <v>Laverton North</v>
      </c>
      <c r="B17" t="str">
        <v>LNGS2</v>
      </c>
      <c r="C17" t="str">
        <v>VIC</v>
      </c>
      <c r="D17">
        <v>5</v>
      </c>
      <c r="E17">
        <v>156</v>
      </c>
      <c r="F17">
        <v>0.79017986842105259</v>
      </c>
      <c r="G17">
        <v>0.03</v>
      </c>
      <c r="H17" t="str">
        <v>OCGT</v>
      </c>
      <c r="I17">
        <v>3</v>
      </c>
      <c r="J17" s="56">
        <v>1</v>
      </c>
      <c r="K17" s="57">
        <v>0</v>
      </c>
      <c r="L17" s="57">
        <v>0</v>
      </c>
      <c r="M17" s="57">
        <v>0</v>
      </c>
      <c r="N17" s="57">
        <v>0</v>
      </c>
      <c r="O17" s="57">
        <v>0</v>
      </c>
      <c r="P17" t="str">
        <v>Gas</v>
      </c>
      <c r="Q17">
        <v>1</v>
      </c>
      <c r="R17">
        <v>11.501597444089457</v>
      </c>
      <c r="S17">
        <v>0</v>
      </c>
      <c r="T17">
        <v>1</v>
      </c>
      <c r="U17">
        <v>4</v>
      </c>
      <c r="V17">
        <v>4</v>
      </c>
      <c r="W17" t="e">
        <v>#N/A</v>
      </c>
      <c r="X17" t="e">
        <v>#N/A</v>
      </c>
      <c r="Y17">
        <v>0</v>
      </c>
      <c r="Z17" t="e">
        <v>#N/A</v>
      </c>
      <c r="AA17" t="e">
        <v>#N/A</v>
      </c>
      <c r="AB17">
        <v>1</v>
      </c>
      <c r="AC17" t="e">
        <v>#N/A</v>
      </c>
      <c r="AD17" t="e">
        <v>#N/A</v>
      </c>
      <c r="AE17">
        <v>1</v>
      </c>
      <c r="AF17">
        <v>1</v>
      </c>
      <c r="AG17" t="e">
        <v>#N/A</v>
      </c>
      <c r="AH17" t="e">
        <v>#N/A</v>
      </c>
      <c r="AI17">
        <v>0</v>
      </c>
      <c r="AJ17">
        <v>1</v>
      </c>
      <c r="AK17">
        <v>153.30507765421393</v>
      </c>
      <c r="AL17">
        <v>0</v>
      </c>
      <c r="AM17">
        <v>0</v>
      </c>
      <c r="AN17">
        <v>0</v>
      </c>
      <c r="AO17">
        <v>0</v>
      </c>
      <c r="AP17" t="b">
        <v>1</v>
      </c>
      <c r="AQ17">
        <v>1</v>
      </c>
      <c r="BC17" s="9" t="s">
        <v>351</v>
      </c>
      <c r="BD17" s="10">
        <v>8</v>
      </c>
    </row>
    <row r="18" spans="1:56" x14ac:dyDescent="0.3">
      <c r="A18" t="str">
        <v>Valley Power</v>
      </c>
      <c r="B18" t="str">
        <v>VPGS1</v>
      </c>
      <c r="C18" t="str">
        <v>VIC</v>
      </c>
      <c r="D18">
        <v>5</v>
      </c>
      <c r="E18">
        <v>50</v>
      </c>
      <c r="F18">
        <v>0.87154649999999989</v>
      </c>
      <c r="G18">
        <v>0.01</v>
      </c>
      <c r="H18" t="str">
        <v>OCGT</v>
      </c>
      <c r="I18">
        <v>3</v>
      </c>
      <c r="J18" s="56">
        <v>1</v>
      </c>
      <c r="K18" s="57">
        <v>0</v>
      </c>
      <c r="L18" s="57">
        <v>0</v>
      </c>
      <c r="M18" s="57">
        <v>0</v>
      </c>
      <c r="N18" s="57">
        <v>0</v>
      </c>
      <c r="O18" s="57">
        <v>0</v>
      </c>
      <c r="P18" t="str">
        <v>Gas</v>
      </c>
      <c r="Q18">
        <v>1</v>
      </c>
      <c r="R18">
        <v>14.87603305785124</v>
      </c>
      <c r="S18">
        <v>0</v>
      </c>
      <c r="T18">
        <v>1</v>
      </c>
      <c r="U18">
        <v>4</v>
      </c>
      <c r="V18">
        <v>4</v>
      </c>
      <c r="W18" t="e">
        <v>#N/A</v>
      </c>
      <c r="X18">
        <v>0</v>
      </c>
      <c r="Y18">
        <v>0</v>
      </c>
      <c r="Z18" t="e">
        <v>#N/A</v>
      </c>
      <c r="AA18">
        <v>10</v>
      </c>
      <c r="AB18">
        <v>1</v>
      </c>
      <c r="AC18" t="e">
        <v>#N/A</v>
      </c>
      <c r="AD18">
        <v>60</v>
      </c>
      <c r="AE18">
        <v>1</v>
      </c>
      <c r="AF18">
        <v>1</v>
      </c>
      <c r="AG18" t="e">
        <v>#N/A</v>
      </c>
      <c r="AH18">
        <v>6</v>
      </c>
      <c r="AI18">
        <v>6</v>
      </c>
      <c r="AJ18">
        <v>1</v>
      </c>
      <c r="AK18">
        <v>191.58645976870929</v>
      </c>
      <c r="AL18">
        <v>0</v>
      </c>
      <c r="AM18">
        <v>0</v>
      </c>
      <c r="AN18">
        <v>0</v>
      </c>
      <c r="AO18">
        <v>0</v>
      </c>
      <c r="AP18" t="b">
        <v>1</v>
      </c>
      <c r="AQ18">
        <v>1</v>
      </c>
    </row>
    <row r="19" spans="1:56" x14ac:dyDescent="0.3">
      <c r="A19" t="str">
        <v>Valley Power</v>
      </c>
      <c r="B19" t="str">
        <v>VPGS2</v>
      </c>
      <c r="C19" t="str">
        <v>VIC</v>
      </c>
      <c r="D19">
        <v>5</v>
      </c>
      <c r="E19">
        <v>50</v>
      </c>
      <c r="F19">
        <v>0.87154649999999989</v>
      </c>
      <c r="G19">
        <v>0.01</v>
      </c>
      <c r="H19" t="str">
        <v>OCGT</v>
      </c>
      <c r="I19">
        <v>3</v>
      </c>
      <c r="J19" s="56">
        <v>1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t="str">
        <v>Gas</v>
      </c>
      <c r="Q19">
        <v>1</v>
      </c>
      <c r="R19">
        <v>14.87603305785124</v>
      </c>
      <c r="S19">
        <v>0</v>
      </c>
      <c r="T19">
        <v>1</v>
      </c>
      <c r="U19">
        <v>4</v>
      </c>
      <c r="V19">
        <v>4</v>
      </c>
      <c r="W19" t="e">
        <v>#N/A</v>
      </c>
      <c r="X19">
        <v>0</v>
      </c>
      <c r="Y19">
        <v>0</v>
      </c>
      <c r="Z19" t="e">
        <v>#N/A</v>
      </c>
      <c r="AA19">
        <v>10</v>
      </c>
      <c r="AB19">
        <v>1</v>
      </c>
      <c r="AC19" t="e">
        <v>#N/A</v>
      </c>
      <c r="AD19">
        <v>60</v>
      </c>
      <c r="AE19">
        <v>1</v>
      </c>
      <c r="AF19">
        <v>1</v>
      </c>
      <c r="AG19" t="e">
        <v>#N/A</v>
      </c>
      <c r="AH19">
        <v>6</v>
      </c>
      <c r="AI19">
        <v>6</v>
      </c>
      <c r="AJ19">
        <v>1</v>
      </c>
      <c r="AK19">
        <v>191.58645976870929</v>
      </c>
      <c r="AL19">
        <v>0</v>
      </c>
      <c r="AM19">
        <v>0</v>
      </c>
      <c r="AN19">
        <v>0</v>
      </c>
      <c r="AO19">
        <v>0</v>
      </c>
      <c r="AP19" t="b">
        <v>1</v>
      </c>
      <c r="AQ19">
        <v>1</v>
      </c>
    </row>
    <row r="20" spans="1:56" x14ac:dyDescent="0.3">
      <c r="A20" t="str">
        <v>Valley Power</v>
      </c>
      <c r="B20" t="str">
        <v>VPGS3</v>
      </c>
      <c r="C20" t="str">
        <v>VIC</v>
      </c>
      <c r="D20">
        <v>5</v>
      </c>
      <c r="E20">
        <v>50</v>
      </c>
      <c r="F20">
        <v>0.87154649999999989</v>
      </c>
      <c r="G20">
        <v>0.01</v>
      </c>
      <c r="H20" t="str">
        <v>OCGT</v>
      </c>
      <c r="I20">
        <v>3</v>
      </c>
      <c r="J20" s="56">
        <v>1</v>
      </c>
      <c r="K20" s="57">
        <v>0</v>
      </c>
      <c r="L20" s="57">
        <v>0</v>
      </c>
      <c r="M20" s="57">
        <v>0</v>
      </c>
      <c r="N20" s="57">
        <v>0</v>
      </c>
      <c r="O20" s="57">
        <v>0</v>
      </c>
      <c r="P20" t="str">
        <v>Gas</v>
      </c>
      <c r="Q20">
        <v>1</v>
      </c>
      <c r="R20">
        <v>14.87603305785124</v>
      </c>
      <c r="S20">
        <v>0</v>
      </c>
      <c r="T20">
        <v>1</v>
      </c>
      <c r="U20">
        <v>4</v>
      </c>
      <c r="V20">
        <v>4</v>
      </c>
      <c r="W20" t="e">
        <v>#N/A</v>
      </c>
      <c r="X20">
        <v>0</v>
      </c>
      <c r="Y20">
        <v>0</v>
      </c>
      <c r="Z20" t="e">
        <v>#N/A</v>
      </c>
      <c r="AA20">
        <v>10</v>
      </c>
      <c r="AB20">
        <v>1</v>
      </c>
      <c r="AC20" t="e">
        <v>#N/A</v>
      </c>
      <c r="AD20">
        <v>60</v>
      </c>
      <c r="AE20">
        <v>1</v>
      </c>
      <c r="AF20">
        <v>1</v>
      </c>
      <c r="AG20" t="e">
        <v>#N/A</v>
      </c>
      <c r="AH20">
        <v>6</v>
      </c>
      <c r="AI20">
        <v>6</v>
      </c>
      <c r="AJ20">
        <v>1</v>
      </c>
      <c r="AK20">
        <v>191.58645976870929</v>
      </c>
      <c r="AL20">
        <v>0</v>
      </c>
      <c r="AM20">
        <v>0</v>
      </c>
      <c r="AN20">
        <v>0</v>
      </c>
      <c r="AO20">
        <v>0</v>
      </c>
      <c r="AP20" t="b">
        <v>1</v>
      </c>
      <c r="AQ20">
        <v>1</v>
      </c>
      <c r="AS20" s="47" t="s">
        <v>618</v>
      </c>
      <c r="BC20" s="47" t="s">
        <v>619</v>
      </c>
    </row>
    <row r="21" spans="1:56" ht="15" thickBot="1" x14ac:dyDescent="0.35">
      <c r="A21" t="str">
        <v>Valley Power</v>
      </c>
      <c r="B21" t="str">
        <v>VPGS4</v>
      </c>
      <c r="C21" t="str">
        <v>VIC</v>
      </c>
      <c r="D21">
        <v>5</v>
      </c>
      <c r="E21">
        <v>50</v>
      </c>
      <c r="F21">
        <v>0.87154649999999989</v>
      </c>
      <c r="G21">
        <v>0.01</v>
      </c>
      <c r="H21" t="str">
        <v>OCGT</v>
      </c>
      <c r="I21">
        <v>3</v>
      </c>
      <c r="J21" s="56">
        <v>1</v>
      </c>
      <c r="K21" s="57">
        <v>0</v>
      </c>
      <c r="L21" s="57">
        <v>0</v>
      </c>
      <c r="M21" s="57">
        <v>0</v>
      </c>
      <c r="N21" s="57">
        <v>0</v>
      </c>
      <c r="O21" s="57">
        <v>0</v>
      </c>
      <c r="P21" t="str">
        <v>Gas</v>
      </c>
      <c r="Q21">
        <v>1</v>
      </c>
      <c r="R21">
        <v>14.87603305785124</v>
      </c>
      <c r="S21">
        <v>0</v>
      </c>
      <c r="T21">
        <v>1</v>
      </c>
      <c r="U21">
        <v>4</v>
      </c>
      <c r="V21">
        <v>4</v>
      </c>
      <c r="W21" t="e">
        <v>#N/A</v>
      </c>
      <c r="X21">
        <v>0</v>
      </c>
      <c r="Y21">
        <v>0</v>
      </c>
      <c r="Z21" t="e">
        <v>#N/A</v>
      </c>
      <c r="AA21">
        <v>10</v>
      </c>
      <c r="AB21">
        <v>1</v>
      </c>
      <c r="AC21" t="e">
        <v>#N/A</v>
      </c>
      <c r="AD21">
        <v>60</v>
      </c>
      <c r="AE21">
        <v>1</v>
      </c>
      <c r="AF21">
        <v>1</v>
      </c>
      <c r="AG21" t="e">
        <v>#N/A</v>
      </c>
      <c r="AH21">
        <v>6</v>
      </c>
      <c r="AI21">
        <v>6</v>
      </c>
      <c r="AJ21">
        <v>1</v>
      </c>
      <c r="AK21">
        <v>191.58645976870929</v>
      </c>
      <c r="AL21">
        <v>0</v>
      </c>
      <c r="AM21">
        <v>0</v>
      </c>
      <c r="AN21">
        <v>0</v>
      </c>
      <c r="AO21">
        <v>0</v>
      </c>
      <c r="AP21" t="b">
        <v>1</v>
      </c>
      <c r="AQ21">
        <v>1</v>
      </c>
    </row>
    <row r="22" spans="1:56" ht="15" thickBot="1" x14ac:dyDescent="0.35">
      <c r="A22" t="str">
        <v>Valley Power</v>
      </c>
      <c r="B22" t="str">
        <v>VPGS5</v>
      </c>
      <c r="C22" t="str">
        <v>VIC</v>
      </c>
      <c r="D22">
        <v>5</v>
      </c>
      <c r="E22">
        <v>50</v>
      </c>
      <c r="F22">
        <v>0.87154649999999989</v>
      </c>
      <c r="G22">
        <v>0.01</v>
      </c>
      <c r="H22" t="str">
        <v>OCGT</v>
      </c>
      <c r="I22">
        <v>3</v>
      </c>
      <c r="J22" s="56">
        <v>1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t="str">
        <v>Gas</v>
      </c>
      <c r="Q22">
        <v>1</v>
      </c>
      <c r="R22">
        <v>14.87603305785124</v>
      </c>
      <c r="S22">
        <v>0</v>
      </c>
      <c r="T22">
        <v>1</v>
      </c>
      <c r="U22">
        <v>4</v>
      </c>
      <c r="V22">
        <v>4</v>
      </c>
      <c r="W22" t="e">
        <v>#N/A</v>
      </c>
      <c r="X22">
        <v>0</v>
      </c>
      <c r="Y22">
        <v>0</v>
      </c>
      <c r="Z22" t="e">
        <v>#N/A</v>
      </c>
      <c r="AA22">
        <v>10</v>
      </c>
      <c r="AB22">
        <v>1</v>
      </c>
      <c r="AC22" t="e">
        <v>#N/A</v>
      </c>
      <c r="AD22">
        <v>60</v>
      </c>
      <c r="AE22">
        <v>1</v>
      </c>
      <c r="AF22">
        <v>1</v>
      </c>
      <c r="AG22" t="e">
        <v>#N/A</v>
      </c>
      <c r="AH22">
        <v>6</v>
      </c>
      <c r="AI22">
        <v>6</v>
      </c>
      <c r="AJ22">
        <v>1</v>
      </c>
      <c r="AK22">
        <v>191.58645976870929</v>
      </c>
      <c r="AL22">
        <v>0</v>
      </c>
      <c r="AM22">
        <v>0</v>
      </c>
      <c r="AN22">
        <v>0</v>
      </c>
      <c r="AO22">
        <v>0</v>
      </c>
      <c r="AP22" t="b">
        <v>1</v>
      </c>
      <c r="AQ22">
        <v>1</v>
      </c>
      <c r="AS22" s="101" t="s">
        <v>10</v>
      </c>
      <c r="AT22" s="102"/>
      <c r="AV22" s="101" t="s">
        <v>556</v>
      </c>
      <c r="AW22" s="104"/>
      <c r="AX22" s="102"/>
      <c r="AZ22" s="101" t="s">
        <v>8</v>
      </c>
      <c r="BA22" s="102"/>
      <c r="BC22" s="105" t="s">
        <v>568</v>
      </c>
      <c r="BD22" s="106"/>
    </row>
    <row r="23" spans="1:56" x14ac:dyDescent="0.3">
      <c r="A23" t="str">
        <v>Valley Power</v>
      </c>
      <c r="B23" t="str">
        <v>VPGS6</v>
      </c>
      <c r="C23" t="str">
        <v>VIC</v>
      </c>
      <c r="D23">
        <v>5</v>
      </c>
      <c r="E23">
        <v>50</v>
      </c>
      <c r="F23">
        <v>0.87154649999999989</v>
      </c>
      <c r="G23">
        <v>0.01</v>
      </c>
      <c r="H23" t="str">
        <v>OCGT</v>
      </c>
      <c r="I23">
        <v>3</v>
      </c>
      <c r="J23" s="56">
        <v>1</v>
      </c>
      <c r="K23" s="57">
        <v>0</v>
      </c>
      <c r="L23" s="57">
        <v>0</v>
      </c>
      <c r="M23" s="57">
        <v>0</v>
      </c>
      <c r="N23" s="57">
        <v>0</v>
      </c>
      <c r="O23" s="57">
        <v>0</v>
      </c>
      <c r="P23" t="str">
        <v>Gas</v>
      </c>
      <c r="Q23">
        <v>1</v>
      </c>
      <c r="R23">
        <v>14.87603305785124</v>
      </c>
      <c r="S23">
        <v>0</v>
      </c>
      <c r="T23">
        <v>1</v>
      </c>
      <c r="U23">
        <v>4</v>
      </c>
      <c r="V23">
        <v>4</v>
      </c>
      <c r="W23" t="e">
        <v>#N/A</v>
      </c>
      <c r="X23">
        <v>0</v>
      </c>
      <c r="Y23">
        <v>0</v>
      </c>
      <c r="Z23" t="e">
        <v>#N/A</v>
      </c>
      <c r="AA23">
        <v>10</v>
      </c>
      <c r="AB23">
        <v>1</v>
      </c>
      <c r="AC23" t="e">
        <v>#N/A</v>
      </c>
      <c r="AD23">
        <v>60</v>
      </c>
      <c r="AE23">
        <v>1</v>
      </c>
      <c r="AF23">
        <v>1</v>
      </c>
      <c r="AG23" t="e">
        <v>#N/A</v>
      </c>
      <c r="AH23">
        <v>6</v>
      </c>
      <c r="AI23">
        <v>6</v>
      </c>
      <c r="AJ23">
        <v>1</v>
      </c>
      <c r="AK23">
        <v>191.58645976870929</v>
      </c>
      <c r="AL23">
        <v>0</v>
      </c>
      <c r="AM23">
        <v>0</v>
      </c>
      <c r="AN23">
        <v>0</v>
      </c>
      <c r="AO23">
        <v>0</v>
      </c>
      <c r="AP23" t="b">
        <v>1</v>
      </c>
      <c r="AQ23">
        <v>1</v>
      </c>
      <c r="AS23" s="43" t="s">
        <v>621</v>
      </c>
      <c r="AT23" s="48">
        <v>3</v>
      </c>
      <c r="AU23" s="49"/>
      <c r="AV23" s="43" t="s">
        <v>607</v>
      </c>
      <c r="AW23" s="50" t="s">
        <v>557</v>
      </c>
      <c r="AX23" s="48">
        <v>1</v>
      </c>
      <c r="AY23" s="49"/>
      <c r="AZ23" s="43" t="s">
        <v>607</v>
      </c>
      <c r="BA23" s="44">
        <v>6</v>
      </c>
      <c r="BC23" s="15" t="s">
        <v>689</v>
      </c>
      <c r="BD23" s="44">
        <v>1</v>
      </c>
    </row>
    <row r="24" spans="1:56" x14ac:dyDescent="0.3">
      <c r="A24" t="str">
        <v>Quarantine</v>
      </c>
      <c r="B24" t="str">
        <v>QPS1</v>
      </c>
      <c r="C24" t="str">
        <v>SA</v>
      </c>
      <c r="D24">
        <v>3</v>
      </c>
      <c r="E24">
        <v>29</v>
      </c>
      <c r="F24">
        <v>0.79995937499999992</v>
      </c>
      <c r="G24">
        <v>0.05</v>
      </c>
      <c r="H24" t="str">
        <v>OCGT</v>
      </c>
      <c r="I24">
        <v>3</v>
      </c>
      <c r="J24" s="56">
        <v>1</v>
      </c>
      <c r="K24" s="57">
        <v>0</v>
      </c>
      <c r="L24" s="57">
        <v>0</v>
      </c>
      <c r="M24" s="57">
        <v>0</v>
      </c>
      <c r="N24" s="57">
        <v>0</v>
      </c>
      <c r="O24" s="57">
        <v>0</v>
      </c>
      <c r="P24" t="str">
        <v>Gas</v>
      </c>
      <c r="Q24">
        <v>1</v>
      </c>
      <c r="R24">
        <v>10.714285714285714</v>
      </c>
      <c r="S24">
        <v>0</v>
      </c>
      <c r="T24">
        <v>1</v>
      </c>
      <c r="U24">
        <v>4</v>
      </c>
      <c r="V24">
        <v>4</v>
      </c>
      <c r="W24" t="e">
        <v>#N/A</v>
      </c>
      <c r="X24">
        <v>0</v>
      </c>
      <c r="Y24">
        <v>0</v>
      </c>
      <c r="Z24" t="e">
        <v>#N/A</v>
      </c>
      <c r="AA24">
        <v>10</v>
      </c>
      <c r="AB24">
        <v>1</v>
      </c>
      <c r="AC24" t="e">
        <v>#N/A</v>
      </c>
      <c r="AD24">
        <v>10</v>
      </c>
      <c r="AE24">
        <v>1</v>
      </c>
      <c r="AF24">
        <v>1</v>
      </c>
      <c r="AG24" t="e">
        <v>#N/A</v>
      </c>
      <c r="AH24">
        <v>6</v>
      </c>
      <c r="AI24">
        <v>6</v>
      </c>
      <c r="AJ24">
        <v>1</v>
      </c>
      <c r="AK24">
        <v>136.26815558856023</v>
      </c>
      <c r="AL24">
        <v>0</v>
      </c>
      <c r="AM24">
        <v>0</v>
      </c>
      <c r="AN24">
        <v>0</v>
      </c>
      <c r="AO24">
        <v>0</v>
      </c>
      <c r="AP24" t="b">
        <v>1</v>
      </c>
      <c r="AQ24">
        <v>1</v>
      </c>
      <c r="AS24" s="45" t="s">
        <v>622</v>
      </c>
      <c r="AT24" s="51">
        <v>4</v>
      </c>
      <c r="AU24" s="49"/>
      <c r="AV24" s="45" t="s">
        <v>608</v>
      </c>
      <c r="AW24" s="12" t="s">
        <v>557</v>
      </c>
      <c r="AX24" s="51">
        <v>1</v>
      </c>
      <c r="AY24" s="49"/>
      <c r="AZ24" s="45" t="s">
        <v>608</v>
      </c>
      <c r="BA24" s="18">
        <v>6</v>
      </c>
      <c r="BC24" s="8" t="s">
        <v>690</v>
      </c>
      <c r="BD24" s="18">
        <v>2</v>
      </c>
    </row>
    <row r="25" spans="1:56" x14ac:dyDescent="0.3">
      <c r="A25" t="str">
        <v>Quarantine</v>
      </c>
      <c r="B25" t="str">
        <v>QPS2</v>
      </c>
      <c r="C25" t="str">
        <v>SA</v>
      </c>
      <c r="D25">
        <v>3</v>
      </c>
      <c r="E25">
        <v>24</v>
      </c>
      <c r="F25">
        <v>0.79995937499999992</v>
      </c>
      <c r="G25">
        <v>0.05</v>
      </c>
      <c r="H25" t="str">
        <v>OCGT</v>
      </c>
      <c r="I25">
        <v>3</v>
      </c>
      <c r="J25" s="56">
        <v>1</v>
      </c>
      <c r="K25" s="57">
        <v>0</v>
      </c>
      <c r="L25" s="57">
        <v>0</v>
      </c>
      <c r="M25" s="57">
        <v>0</v>
      </c>
      <c r="N25" s="57">
        <v>0</v>
      </c>
      <c r="O25" s="57">
        <v>0</v>
      </c>
      <c r="P25" t="str">
        <v>Gas</v>
      </c>
      <c r="Q25">
        <v>1</v>
      </c>
      <c r="R25">
        <v>10.714285714285714</v>
      </c>
      <c r="S25">
        <v>0</v>
      </c>
      <c r="T25">
        <v>1</v>
      </c>
      <c r="U25">
        <v>4</v>
      </c>
      <c r="V25">
        <v>4</v>
      </c>
      <c r="W25" t="e">
        <v>#N/A</v>
      </c>
      <c r="X25">
        <v>0</v>
      </c>
      <c r="Y25">
        <v>0</v>
      </c>
      <c r="Z25" t="e">
        <v>#N/A</v>
      </c>
      <c r="AA25">
        <v>10</v>
      </c>
      <c r="AB25">
        <v>1</v>
      </c>
      <c r="AC25" t="e">
        <v>#N/A</v>
      </c>
      <c r="AD25">
        <v>10</v>
      </c>
      <c r="AE25">
        <v>1</v>
      </c>
      <c r="AF25">
        <v>1</v>
      </c>
      <c r="AG25" t="e">
        <v>#N/A</v>
      </c>
      <c r="AH25">
        <v>6</v>
      </c>
      <c r="AI25">
        <v>6</v>
      </c>
      <c r="AJ25">
        <v>1</v>
      </c>
      <c r="AK25">
        <v>136.26815558856023</v>
      </c>
      <c r="AL25">
        <v>0</v>
      </c>
      <c r="AM25">
        <v>0</v>
      </c>
      <c r="AN25">
        <v>0</v>
      </c>
      <c r="AO25">
        <v>0</v>
      </c>
      <c r="AP25" t="b">
        <v>1</v>
      </c>
      <c r="AQ25">
        <v>1</v>
      </c>
      <c r="AS25" s="45" t="s">
        <v>570</v>
      </c>
      <c r="AT25" s="51">
        <v>1</v>
      </c>
      <c r="AU25" s="49"/>
      <c r="AV25" s="45" t="s">
        <v>359</v>
      </c>
      <c r="AW25" s="12" t="s">
        <v>557</v>
      </c>
      <c r="AX25" s="51">
        <v>1</v>
      </c>
      <c r="AY25" s="49"/>
      <c r="AZ25" s="45" t="s">
        <v>359</v>
      </c>
      <c r="BA25" s="18">
        <v>3</v>
      </c>
      <c r="BC25" s="8" t="s">
        <v>692</v>
      </c>
      <c r="BD25" s="18">
        <v>3</v>
      </c>
    </row>
    <row r="26" spans="1:56" x14ac:dyDescent="0.3">
      <c r="A26" t="str">
        <v>Quarantine</v>
      </c>
      <c r="B26" t="str">
        <v>QPS3</v>
      </c>
      <c r="C26" t="str">
        <v>SA</v>
      </c>
      <c r="D26">
        <v>3</v>
      </c>
      <c r="E26">
        <v>24</v>
      </c>
      <c r="F26">
        <v>0.79995937499999992</v>
      </c>
      <c r="G26">
        <v>0.05</v>
      </c>
      <c r="H26" t="str">
        <v>OCGT</v>
      </c>
      <c r="I26">
        <v>3</v>
      </c>
      <c r="J26" s="56">
        <v>1</v>
      </c>
      <c r="K26" s="57">
        <v>0</v>
      </c>
      <c r="L26" s="57">
        <v>0</v>
      </c>
      <c r="M26" s="57">
        <v>0</v>
      </c>
      <c r="N26" s="57">
        <v>0</v>
      </c>
      <c r="O26" s="57">
        <v>0</v>
      </c>
      <c r="P26" t="str">
        <v>Gas</v>
      </c>
      <c r="Q26">
        <v>1</v>
      </c>
      <c r="R26">
        <v>10.714285714285714</v>
      </c>
      <c r="S26">
        <v>0</v>
      </c>
      <c r="T26">
        <v>1</v>
      </c>
      <c r="U26">
        <v>4</v>
      </c>
      <c r="V26">
        <v>4</v>
      </c>
      <c r="W26" t="e">
        <v>#N/A</v>
      </c>
      <c r="X26">
        <v>0</v>
      </c>
      <c r="Y26">
        <v>0</v>
      </c>
      <c r="Z26" t="e">
        <v>#N/A</v>
      </c>
      <c r="AA26">
        <v>10</v>
      </c>
      <c r="AB26">
        <v>1</v>
      </c>
      <c r="AC26" t="e">
        <v>#N/A</v>
      </c>
      <c r="AD26">
        <v>10</v>
      </c>
      <c r="AE26">
        <v>1</v>
      </c>
      <c r="AF26">
        <v>1</v>
      </c>
      <c r="AG26" t="e">
        <v>#N/A</v>
      </c>
      <c r="AH26">
        <v>6</v>
      </c>
      <c r="AI26">
        <v>6</v>
      </c>
      <c r="AJ26">
        <v>1</v>
      </c>
      <c r="AK26">
        <v>136.26815558856023</v>
      </c>
      <c r="AL26">
        <v>0</v>
      </c>
      <c r="AM26">
        <v>0</v>
      </c>
      <c r="AN26">
        <v>0</v>
      </c>
      <c r="AO26">
        <v>0</v>
      </c>
      <c r="AP26" t="b">
        <v>1</v>
      </c>
      <c r="AQ26">
        <v>1</v>
      </c>
      <c r="AS26" s="45" t="s">
        <v>623</v>
      </c>
      <c r="AT26" s="51">
        <v>2</v>
      </c>
      <c r="AU26" s="49"/>
      <c r="AV26" s="45" t="s">
        <v>360</v>
      </c>
      <c r="AW26" s="12" t="s">
        <v>557</v>
      </c>
      <c r="AX26" s="51">
        <v>1</v>
      </c>
      <c r="AY26" s="49"/>
      <c r="AZ26" s="45" t="s">
        <v>360</v>
      </c>
      <c r="BA26" s="18">
        <v>1</v>
      </c>
      <c r="BC26" s="8" t="s">
        <v>351</v>
      </c>
      <c r="BD26" s="18">
        <v>4</v>
      </c>
    </row>
    <row r="27" spans="1:56" ht="15" thickBot="1" x14ac:dyDescent="0.35">
      <c r="A27" t="str">
        <v>Quarantine</v>
      </c>
      <c r="B27" t="str">
        <v>QPS4</v>
      </c>
      <c r="C27" t="str">
        <v>SA</v>
      </c>
      <c r="D27">
        <v>3</v>
      </c>
      <c r="E27">
        <v>24</v>
      </c>
      <c r="F27">
        <v>0.79995937499999992</v>
      </c>
      <c r="G27">
        <v>0.05</v>
      </c>
      <c r="H27" t="str">
        <v>OCGT</v>
      </c>
      <c r="I27">
        <v>3</v>
      </c>
      <c r="J27" s="56">
        <v>1</v>
      </c>
      <c r="K27" s="57">
        <v>0</v>
      </c>
      <c r="L27" s="57">
        <v>0</v>
      </c>
      <c r="M27" s="57">
        <v>0</v>
      </c>
      <c r="N27" s="57">
        <v>0</v>
      </c>
      <c r="O27" s="57">
        <v>0</v>
      </c>
      <c r="P27" t="str">
        <v>Gas</v>
      </c>
      <c r="Q27">
        <v>1</v>
      </c>
      <c r="R27">
        <v>10.714285714285714</v>
      </c>
      <c r="S27">
        <v>0</v>
      </c>
      <c r="T27">
        <v>1</v>
      </c>
      <c r="U27">
        <v>4</v>
      </c>
      <c r="V27">
        <v>4</v>
      </c>
      <c r="W27" t="e">
        <v>#N/A</v>
      </c>
      <c r="X27">
        <v>0</v>
      </c>
      <c r="Y27">
        <v>0</v>
      </c>
      <c r="Z27" t="e">
        <v>#N/A</v>
      </c>
      <c r="AA27">
        <v>10</v>
      </c>
      <c r="AB27">
        <v>1</v>
      </c>
      <c r="AC27" t="e">
        <v>#N/A</v>
      </c>
      <c r="AD27">
        <v>10</v>
      </c>
      <c r="AE27">
        <v>1</v>
      </c>
      <c r="AF27">
        <v>1</v>
      </c>
      <c r="AG27" t="e">
        <v>#N/A</v>
      </c>
      <c r="AH27">
        <v>6</v>
      </c>
      <c r="AI27">
        <v>6</v>
      </c>
      <c r="AJ27">
        <v>1</v>
      </c>
      <c r="AK27">
        <v>136.26815558856023</v>
      </c>
      <c r="AL27">
        <v>0</v>
      </c>
      <c r="AM27">
        <v>0</v>
      </c>
      <c r="AN27">
        <v>0</v>
      </c>
      <c r="AO27">
        <v>0</v>
      </c>
      <c r="AP27" t="b">
        <v>1</v>
      </c>
      <c r="AQ27">
        <v>1</v>
      </c>
      <c r="AS27" s="45" t="s">
        <v>624</v>
      </c>
      <c r="AT27" s="51">
        <v>5</v>
      </c>
      <c r="AU27" s="49"/>
      <c r="AV27" s="45" t="s">
        <v>610</v>
      </c>
      <c r="AW27" s="12" t="s">
        <v>557</v>
      </c>
      <c r="AX27" s="51">
        <v>1</v>
      </c>
      <c r="AY27" s="49"/>
      <c r="AZ27" s="45" t="s">
        <v>610</v>
      </c>
      <c r="BA27" s="18">
        <v>6</v>
      </c>
      <c r="BC27" s="9" t="s">
        <v>691</v>
      </c>
      <c r="BD27" s="10">
        <v>5</v>
      </c>
    </row>
    <row r="28" spans="1:56" x14ac:dyDescent="0.3">
      <c r="A28" t="str">
        <v>Tamar Valley Combined Cycle</v>
      </c>
      <c r="B28" t="str">
        <v>TVCC201</v>
      </c>
      <c r="C28" t="str">
        <v>TAS</v>
      </c>
      <c r="D28">
        <v>4</v>
      </c>
      <c r="E28">
        <v>140</v>
      </c>
      <c r="F28">
        <v>0.70261714285714272</v>
      </c>
      <c r="G28">
        <v>0.03</v>
      </c>
      <c r="H28" t="str">
        <v>CCGT</v>
      </c>
      <c r="I28">
        <v>1</v>
      </c>
      <c r="J28" s="56">
        <v>1</v>
      </c>
      <c r="K28" s="57">
        <v>0</v>
      </c>
      <c r="L28" s="57">
        <v>0</v>
      </c>
      <c r="M28" s="57">
        <v>0</v>
      </c>
      <c r="N28" s="57">
        <v>0</v>
      </c>
      <c r="O28" s="57">
        <v>0</v>
      </c>
      <c r="P28" t="str">
        <v>Gas</v>
      </c>
      <c r="Q28">
        <v>1</v>
      </c>
      <c r="R28">
        <v>7.2874493927125501</v>
      </c>
      <c r="S28">
        <v>0</v>
      </c>
      <c r="T28">
        <v>1</v>
      </c>
      <c r="U28">
        <v>4</v>
      </c>
      <c r="V28">
        <v>4</v>
      </c>
      <c r="W28">
        <v>112.19999999999999</v>
      </c>
      <c r="X28">
        <v>0</v>
      </c>
      <c r="Y28">
        <v>0.80142857142857138</v>
      </c>
      <c r="Z28" t="e">
        <v>#N/A</v>
      </c>
      <c r="AA28">
        <v>9</v>
      </c>
      <c r="AB28">
        <v>1</v>
      </c>
      <c r="AC28" t="e">
        <v>#N/A</v>
      </c>
      <c r="AD28">
        <v>1.8333333333333333</v>
      </c>
      <c r="AE28">
        <v>1</v>
      </c>
      <c r="AF28">
        <v>1</v>
      </c>
      <c r="AG28" t="e">
        <v>#N/A</v>
      </c>
      <c r="AH28">
        <v>15</v>
      </c>
      <c r="AI28">
        <v>15</v>
      </c>
      <c r="AJ28">
        <v>1</v>
      </c>
      <c r="AK28">
        <v>109.10220983262595</v>
      </c>
      <c r="AL28">
        <v>0</v>
      </c>
      <c r="AM28">
        <v>0</v>
      </c>
      <c r="AN28">
        <v>0</v>
      </c>
      <c r="AO28">
        <v>0</v>
      </c>
      <c r="AP28" t="b">
        <v>1</v>
      </c>
      <c r="AQ28">
        <v>1</v>
      </c>
      <c r="AS28" s="45" t="s">
        <v>626</v>
      </c>
      <c r="AT28" s="51" t="s">
        <v>627</v>
      </c>
      <c r="AU28" s="49"/>
      <c r="AV28" s="45" t="s">
        <v>611</v>
      </c>
      <c r="AW28" s="12" t="s">
        <v>557</v>
      </c>
      <c r="AX28" s="51">
        <v>1</v>
      </c>
      <c r="AY28" s="49"/>
      <c r="AZ28" s="45" t="s">
        <v>611</v>
      </c>
      <c r="BA28" s="18">
        <v>3</v>
      </c>
    </row>
    <row r="29" spans="1:56" x14ac:dyDescent="0.3">
      <c r="A29" t="str">
        <v>Tamar Valley Peaking</v>
      </c>
      <c r="B29" t="str">
        <v>TVPP104</v>
      </c>
      <c r="C29" t="str">
        <v>TAS</v>
      </c>
      <c r="D29">
        <v>4</v>
      </c>
      <c r="E29">
        <v>58</v>
      </c>
      <c r="F29">
        <v>0.43875524999999993</v>
      </c>
      <c r="G29">
        <v>0.01</v>
      </c>
      <c r="H29" t="str">
        <v>OCGT</v>
      </c>
      <c r="I29">
        <v>3</v>
      </c>
      <c r="J29" s="56">
        <v>1</v>
      </c>
      <c r="K29" s="57">
        <v>0</v>
      </c>
      <c r="L29" s="57">
        <v>0</v>
      </c>
      <c r="M29" s="57">
        <v>0</v>
      </c>
      <c r="N29" s="57">
        <v>0</v>
      </c>
      <c r="O29" s="57">
        <v>0</v>
      </c>
      <c r="P29" t="str">
        <v>Gas</v>
      </c>
      <c r="Q29">
        <v>1</v>
      </c>
      <c r="R29">
        <v>12.7208480565371</v>
      </c>
      <c r="S29">
        <v>0</v>
      </c>
      <c r="T29">
        <v>1</v>
      </c>
      <c r="U29">
        <v>4</v>
      </c>
      <c r="V29">
        <v>4</v>
      </c>
      <c r="W29" t="e">
        <v>#N/A</v>
      </c>
      <c r="X29">
        <v>0</v>
      </c>
      <c r="Y29">
        <v>0</v>
      </c>
      <c r="Z29" t="e">
        <v>#N/A</v>
      </c>
      <c r="AA29">
        <v>10</v>
      </c>
      <c r="AB29">
        <v>1</v>
      </c>
      <c r="AC29" t="e">
        <v>#N/A</v>
      </c>
      <c r="AD29">
        <v>10</v>
      </c>
      <c r="AE29">
        <v>1</v>
      </c>
      <c r="AF29">
        <v>1</v>
      </c>
      <c r="AG29" t="e">
        <v>#N/A</v>
      </c>
      <c r="AH29">
        <v>6</v>
      </c>
      <c r="AI29">
        <v>6</v>
      </c>
      <c r="AJ29">
        <v>1</v>
      </c>
      <c r="AK29">
        <v>187.65791245263912</v>
      </c>
      <c r="AL29">
        <v>0</v>
      </c>
      <c r="AM29">
        <v>0</v>
      </c>
      <c r="AN29">
        <v>0</v>
      </c>
      <c r="AO29">
        <v>0</v>
      </c>
      <c r="AP29" t="b">
        <v>1</v>
      </c>
      <c r="AQ29">
        <v>1</v>
      </c>
      <c r="AS29" s="45" t="s">
        <v>629</v>
      </c>
      <c r="AT29" s="51" t="s">
        <v>627</v>
      </c>
      <c r="AU29" s="49"/>
      <c r="AV29" s="45" t="s">
        <v>612</v>
      </c>
      <c r="AW29" s="12" t="s">
        <v>558</v>
      </c>
      <c r="AX29" s="51">
        <v>2</v>
      </c>
      <c r="AY29" s="49"/>
      <c r="AZ29" s="45" t="s">
        <v>612</v>
      </c>
      <c r="BA29" s="18">
        <v>7</v>
      </c>
    </row>
    <row r="30" spans="1:56" ht="15" thickBot="1" x14ac:dyDescent="0.35">
      <c r="A30" t="str">
        <v>Angaston</v>
      </c>
      <c r="B30" t="str">
        <v>ANGAST1</v>
      </c>
      <c r="C30" t="str">
        <v>SA</v>
      </c>
      <c r="D30">
        <v>3</v>
      </c>
      <c r="E30">
        <v>30</v>
      </c>
      <c r="F30">
        <v>1.0136000000000001</v>
      </c>
      <c r="G30">
        <v>2.5000000000000001E-2</v>
      </c>
      <c r="H30" t="str">
        <v>Reciprocating Engine</v>
      </c>
      <c r="I30">
        <v>3</v>
      </c>
      <c r="J30" s="56">
        <v>1</v>
      </c>
      <c r="K30" s="57">
        <v>0</v>
      </c>
      <c r="L30" s="57">
        <v>0</v>
      </c>
      <c r="M30" s="57">
        <v>0</v>
      </c>
      <c r="N30" s="57">
        <v>0</v>
      </c>
      <c r="O30" s="57">
        <v>0</v>
      </c>
      <c r="P30" t="str">
        <v>Liquid Fuel</v>
      </c>
      <c r="Q30">
        <v>2</v>
      </c>
      <c r="R30">
        <v>12.7750177430802</v>
      </c>
      <c r="S30">
        <v>0</v>
      </c>
      <c r="T30">
        <v>1</v>
      </c>
      <c r="U30">
        <v>1</v>
      </c>
      <c r="V30">
        <v>1</v>
      </c>
      <c r="W30" t="e">
        <v>#N/A</v>
      </c>
      <c r="X30" t="e">
        <v>#N/A</v>
      </c>
      <c r="Y30">
        <v>0</v>
      </c>
      <c r="Z30" t="e">
        <v>#N/A</v>
      </c>
      <c r="AA30" t="e">
        <v>#N/A</v>
      </c>
      <c r="AB30">
        <v>1</v>
      </c>
      <c r="AC30" t="e">
        <v>#N/A</v>
      </c>
      <c r="AD30" t="e">
        <v>#N/A</v>
      </c>
      <c r="AE30">
        <v>1</v>
      </c>
      <c r="AF30">
        <v>1</v>
      </c>
      <c r="AG30" t="e">
        <v>#N/A</v>
      </c>
      <c r="AH30" t="e">
        <v>#N/A</v>
      </c>
      <c r="AI30">
        <v>0</v>
      </c>
      <c r="AJ30">
        <v>1</v>
      </c>
      <c r="AK30">
        <v>407.37753934482322</v>
      </c>
      <c r="AL30">
        <v>0</v>
      </c>
      <c r="AM30">
        <v>0</v>
      </c>
      <c r="AN30">
        <v>0</v>
      </c>
      <c r="AO30">
        <v>0</v>
      </c>
      <c r="AP30" t="b">
        <v>1</v>
      </c>
      <c r="AQ30">
        <v>1</v>
      </c>
      <c r="AS30" s="46" t="s">
        <v>370</v>
      </c>
      <c r="AT30" s="52">
        <v>6</v>
      </c>
      <c r="AU30" s="49"/>
      <c r="AV30" s="46" t="s">
        <v>363</v>
      </c>
      <c r="AW30" s="13" t="s">
        <v>558</v>
      </c>
      <c r="AX30" s="52">
        <v>2</v>
      </c>
      <c r="AY30" s="49"/>
      <c r="AZ30" s="46" t="s">
        <v>363</v>
      </c>
      <c r="BA30" s="10">
        <v>7</v>
      </c>
    </row>
    <row r="31" spans="1:56" x14ac:dyDescent="0.3">
      <c r="A31" t="str">
        <v>Lonsdale</v>
      </c>
      <c r="B31" t="str">
        <v>LONSDALE</v>
      </c>
      <c r="C31" t="str">
        <v>SA</v>
      </c>
      <c r="D31">
        <v>3</v>
      </c>
      <c r="E31">
        <v>20.7</v>
      </c>
      <c r="F31">
        <v>1.4918</v>
      </c>
      <c r="G31">
        <v>2.5000000000000001E-2</v>
      </c>
      <c r="H31" t="str">
        <v>Reciprocating Engine</v>
      </c>
      <c r="I31">
        <v>3</v>
      </c>
      <c r="J31" s="56">
        <v>1</v>
      </c>
      <c r="K31" s="57">
        <v>0</v>
      </c>
      <c r="L31" s="57">
        <v>0</v>
      </c>
      <c r="M31" s="57">
        <v>0</v>
      </c>
      <c r="N31" s="57">
        <v>0</v>
      </c>
      <c r="O31" s="57">
        <v>0</v>
      </c>
      <c r="P31" t="str">
        <v>Liquid Fuel</v>
      </c>
      <c r="Q31">
        <v>2</v>
      </c>
      <c r="R31">
        <v>7.8947368421052628</v>
      </c>
      <c r="S31">
        <v>0</v>
      </c>
      <c r="T31">
        <v>1</v>
      </c>
      <c r="U31">
        <v>1</v>
      </c>
      <c r="V31">
        <v>1</v>
      </c>
      <c r="W31" t="e">
        <v>#N/A</v>
      </c>
      <c r="X31">
        <v>0</v>
      </c>
      <c r="Y31">
        <v>0</v>
      </c>
      <c r="Z31" t="e">
        <v>#N/A</v>
      </c>
      <c r="AA31">
        <v>3.8333333333333335</v>
      </c>
      <c r="AB31">
        <v>1</v>
      </c>
      <c r="AC31" t="e">
        <v>#N/A</v>
      </c>
      <c r="AD31">
        <v>3.8333333333333335</v>
      </c>
      <c r="AE31">
        <v>1</v>
      </c>
      <c r="AF31">
        <v>1</v>
      </c>
      <c r="AG31" t="e">
        <v>#N/A</v>
      </c>
      <c r="AH31">
        <v>6</v>
      </c>
      <c r="AI31">
        <v>6</v>
      </c>
      <c r="AJ31">
        <v>1</v>
      </c>
      <c r="AK31">
        <v>257.56272877984782</v>
      </c>
      <c r="AL31">
        <v>0</v>
      </c>
      <c r="AM31">
        <v>0</v>
      </c>
      <c r="AN31">
        <v>0</v>
      </c>
      <c r="AO31">
        <v>0</v>
      </c>
      <c r="AP31" t="b">
        <v>1</v>
      </c>
      <c r="AQ31">
        <v>1</v>
      </c>
    </row>
    <row r="32" spans="1:56" x14ac:dyDescent="0.3">
      <c r="A32" t="str">
        <v>Port Stanvac 1</v>
      </c>
      <c r="B32" t="str">
        <v>PTSTAN1</v>
      </c>
      <c r="C32" t="str">
        <v>SA</v>
      </c>
      <c r="D32">
        <v>3</v>
      </c>
      <c r="E32">
        <v>57.6</v>
      </c>
      <c r="F32">
        <v>1.4918</v>
      </c>
      <c r="G32">
        <v>2.5000000000000001E-2</v>
      </c>
      <c r="H32" t="str">
        <v>Reciprocating Engine</v>
      </c>
      <c r="I32">
        <v>3</v>
      </c>
      <c r="J32" s="56">
        <v>1</v>
      </c>
      <c r="K32" s="57">
        <v>0</v>
      </c>
      <c r="L32" s="57">
        <v>0</v>
      </c>
      <c r="M32" s="57">
        <v>0</v>
      </c>
      <c r="N32" s="57">
        <v>0</v>
      </c>
      <c r="O32" s="57">
        <v>0</v>
      </c>
      <c r="P32" t="str">
        <v>Liquid Fuel</v>
      </c>
      <c r="Q32">
        <v>2</v>
      </c>
      <c r="R32">
        <v>7.8947368421052628</v>
      </c>
      <c r="S32">
        <v>0</v>
      </c>
      <c r="T32">
        <v>1</v>
      </c>
      <c r="U32">
        <v>1</v>
      </c>
      <c r="V32">
        <v>1</v>
      </c>
      <c r="W32" t="e">
        <v>#N/A</v>
      </c>
      <c r="X32">
        <v>0</v>
      </c>
      <c r="Y32">
        <v>0</v>
      </c>
      <c r="Z32" t="e">
        <v>#N/A</v>
      </c>
      <c r="AA32">
        <v>10.666666666666666</v>
      </c>
      <c r="AB32">
        <v>1</v>
      </c>
      <c r="AC32" t="e">
        <v>#N/A</v>
      </c>
      <c r="AD32">
        <v>10.666666666666666</v>
      </c>
      <c r="AE32">
        <v>1</v>
      </c>
      <c r="AF32">
        <v>1</v>
      </c>
      <c r="AG32" t="e">
        <v>#N/A</v>
      </c>
      <c r="AH32">
        <v>6</v>
      </c>
      <c r="AI32">
        <v>6</v>
      </c>
      <c r="AJ32">
        <v>1</v>
      </c>
      <c r="AK32">
        <v>257.56272877984782</v>
      </c>
      <c r="AL32">
        <v>0</v>
      </c>
      <c r="AM32">
        <v>0</v>
      </c>
      <c r="AN32">
        <v>0</v>
      </c>
      <c r="AO32">
        <v>0</v>
      </c>
      <c r="AP32" t="b">
        <v>1</v>
      </c>
      <c r="AQ32">
        <v>1</v>
      </c>
    </row>
    <row r="33" spans="1:43" x14ac:dyDescent="0.3">
      <c r="A33" t="str">
        <v>Temporary Generation South</v>
      </c>
      <c r="B33" t="str">
        <v>SATGS1</v>
      </c>
      <c r="C33" t="str">
        <v>SA</v>
      </c>
      <c r="D33">
        <v>3</v>
      </c>
      <c r="E33">
        <v>123</v>
      </c>
      <c r="F33">
        <v>0.53239353299999992</v>
      </c>
      <c r="G33">
        <v>6.4000000000000003E-3</v>
      </c>
      <c r="H33" t="str">
        <v>OCGT</v>
      </c>
      <c r="I33">
        <v>3</v>
      </c>
      <c r="J33" s="56">
        <v>1</v>
      </c>
      <c r="K33" s="57">
        <v>0</v>
      </c>
      <c r="L33" s="57">
        <v>0</v>
      </c>
      <c r="M33" s="57">
        <v>0</v>
      </c>
      <c r="N33" s="57">
        <v>0</v>
      </c>
      <c r="O33" s="57">
        <v>0</v>
      </c>
      <c r="P33" t="str">
        <v>Liquid Fuel</v>
      </c>
      <c r="Q33">
        <v>2</v>
      </c>
      <c r="R33">
        <v>10.19</v>
      </c>
      <c r="S33">
        <v>0</v>
      </c>
      <c r="T33">
        <v>1</v>
      </c>
      <c r="U33">
        <v>4</v>
      </c>
      <c r="V33">
        <v>4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  <c r="AI33">
        <v>6</v>
      </c>
      <c r="AJ33">
        <v>1</v>
      </c>
      <c r="AK33">
        <v>320.40278134390002</v>
      </c>
      <c r="AL33">
        <v>0</v>
      </c>
      <c r="AM33">
        <v>0</v>
      </c>
      <c r="AN33">
        <v>0</v>
      </c>
      <c r="AO33">
        <v>0</v>
      </c>
      <c r="AP33" t="b">
        <v>1</v>
      </c>
      <c r="AQ33">
        <v>1</v>
      </c>
    </row>
    <row r="34" spans="1:43" x14ac:dyDescent="0.3">
      <c r="A34" t="str">
        <v xml:space="preserve">Kurri Kurri </v>
      </c>
      <c r="B34" t="str">
        <v>Kurri Kurri 1</v>
      </c>
      <c r="C34" t="str">
        <v>NSW</v>
      </c>
      <c r="D34">
        <v>1</v>
      </c>
      <c r="E34">
        <v>375</v>
      </c>
      <c r="F34">
        <v>0.57459383900000005</v>
      </c>
      <c r="G34">
        <v>7.1999999999999998E-3</v>
      </c>
      <c r="H34" t="str">
        <v>OCGT</v>
      </c>
      <c r="I34">
        <v>3</v>
      </c>
      <c r="J34" s="56">
        <v>1</v>
      </c>
      <c r="K34" s="57">
        <v>0</v>
      </c>
      <c r="L34" s="57">
        <v>0</v>
      </c>
      <c r="M34" s="57">
        <v>0</v>
      </c>
      <c r="N34" s="57">
        <v>0</v>
      </c>
      <c r="O34" s="57">
        <v>0</v>
      </c>
      <c r="P34" t="str">
        <v>Gas</v>
      </c>
      <c r="Q34">
        <v>1</v>
      </c>
      <c r="R34">
        <v>10.931243680485339</v>
      </c>
      <c r="S34">
        <v>0</v>
      </c>
      <c r="T34">
        <v>1</v>
      </c>
      <c r="U34">
        <v>4</v>
      </c>
      <c r="V34">
        <v>4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  <c r="AI34">
        <v>6</v>
      </c>
      <c r="AJ34">
        <v>1</v>
      </c>
      <c r="AK34">
        <v>138.43036239546217</v>
      </c>
      <c r="AL34">
        <v>0</v>
      </c>
      <c r="AM34">
        <v>0</v>
      </c>
      <c r="AN34">
        <v>0</v>
      </c>
      <c r="AO34">
        <v>0</v>
      </c>
      <c r="AP34" t="b">
        <v>1</v>
      </c>
      <c r="AQ34">
        <v>1</v>
      </c>
    </row>
    <row r="35" spans="1:43" x14ac:dyDescent="0.3">
      <c r="A35" t="str">
        <v xml:space="preserve">Kurri Kurri </v>
      </c>
      <c r="B35" t="str">
        <v>Kurri Kurri 2</v>
      </c>
      <c r="C35" t="str">
        <v>NSW</v>
      </c>
      <c r="D35">
        <v>1</v>
      </c>
      <c r="E35">
        <v>375</v>
      </c>
      <c r="F35">
        <v>0.57459383900000005</v>
      </c>
      <c r="G35">
        <v>7.1999999999999998E-3</v>
      </c>
      <c r="H35" t="str">
        <v>OCGT</v>
      </c>
      <c r="I35">
        <v>3</v>
      </c>
      <c r="J35" s="56">
        <v>1</v>
      </c>
      <c r="K35" s="57">
        <v>0</v>
      </c>
      <c r="L35" s="57">
        <v>0</v>
      </c>
      <c r="M35" s="57">
        <v>0</v>
      </c>
      <c r="N35" s="57">
        <v>0</v>
      </c>
      <c r="O35" s="57">
        <v>0</v>
      </c>
      <c r="P35" t="str">
        <v>Gas</v>
      </c>
      <c r="Q35">
        <v>1</v>
      </c>
      <c r="R35">
        <v>10.931243680485339</v>
      </c>
      <c r="S35">
        <v>0</v>
      </c>
      <c r="T35">
        <v>1</v>
      </c>
      <c r="U35">
        <v>4</v>
      </c>
      <c r="V35">
        <v>4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  <c r="AI35">
        <v>6</v>
      </c>
      <c r="AJ35">
        <v>1</v>
      </c>
      <c r="AK35">
        <v>138.43036239546217</v>
      </c>
      <c r="AL35">
        <v>0</v>
      </c>
      <c r="AM35">
        <v>0</v>
      </c>
      <c r="AN35">
        <v>0</v>
      </c>
      <c r="AO35">
        <v>0</v>
      </c>
      <c r="AP35" t="b">
        <v>1</v>
      </c>
      <c r="AQ35">
        <v>1</v>
      </c>
    </row>
    <row r="36" spans="1:43" x14ac:dyDescent="0.3">
      <c r="A36" t="str">
        <v>Tallawarra B</v>
      </c>
      <c r="B36" t="str">
        <v>Tallawarra B</v>
      </c>
      <c r="C36" t="str">
        <v>NSW</v>
      </c>
      <c r="D36">
        <v>1</v>
      </c>
      <c r="E36">
        <v>314</v>
      </c>
      <c r="F36">
        <v>0.57459383900000005</v>
      </c>
      <c r="G36">
        <v>7.1999999999999998E-3</v>
      </c>
      <c r="H36" t="str">
        <v>OCGT</v>
      </c>
      <c r="I36">
        <v>3</v>
      </c>
      <c r="J36" s="56">
        <v>1</v>
      </c>
      <c r="K36" s="57">
        <v>0</v>
      </c>
      <c r="L36" s="57">
        <v>0</v>
      </c>
      <c r="M36" s="57">
        <v>0</v>
      </c>
      <c r="N36" s="57">
        <v>0</v>
      </c>
      <c r="O36" s="57">
        <v>0</v>
      </c>
      <c r="P36" t="str">
        <v>Gas</v>
      </c>
      <c r="Q36">
        <v>1</v>
      </c>
      <c r="R36">
        <v>10.931243680485339</v>
      </c>
      <c r="S36">
        <v>0</v>
      </c>
      <c r="T36">
        <v>1</v>
      </c>
      <c r="U36">
        <v>4</v>
      </c>
      <c r="V36">
        <v>4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  <c r="AI36">
        <v>6</v>
      </c>
      <c r="AJ36">
        <v>1</v>
      </c>
      <c r="AK36">
        <v>139.28755984811906</v>
      </c>
      <c r="AL36">
        <v>0</v>
      </c>
      <c r="AM36">
        <v>0</v>
      </c>
      <c r="AN36">
        <v>0</v>
      </c>
      <c r="AO36">
        <v>0</v>
      </c>
      <c r="AP36" t="b">
        <v>1</v>
      </c>
      <c r="AQ36">
        <v>1</v>
      </c>
    </row>
    <row r="37" spans="1:43" x14ac:dyDescent="0.3">
      <c r="A37" t="str">
        <v>OCGT-NSW</v>
      </c>
      <c r="B37" t="str">
        <v>OCGT-NSW</v>
      </c>
      <c r="C37" t="str">
        <v>NSW</v>
      </c>
      <c r="D37">
        <v>1</v>
      </c>
      <c r="E37">
        <v>1479.6323000000002</v>
      </c>
      <c r="F37">
        <v>0.57459383900000005</v>
      </c>
      <c r="G37">
        <v>7.1999999999999998E-3</v>
      </c>
      <c r="H37" t="str">
        <v>OCGT</v>
      </c>
      <c r="I37">
        <v>3</v>
      </c>
      <c r="J37" s="56">
        <v>1</v>
      </c>
      <c r="K37" s="57">
        <v>0</v>
      </c>
      <c r="L37" s="57">
        <v>0</v>
      </c>
      <c r="M37" s="57">
        <v>0</v>
      </c>
      <c r="N37" s="57">
        <v>0</v>
      </c>
      <c r="O37" s="57">
        <v>0</v>
      </c>
      <c r="P37" t="str">
        <v>Gas</v>
      </c>
      <c r="Q37">
        <v>1</v>
      </c>
      <c r="R37">
        <v>10.931243680485339</v>
      </c>
      <c r="S37">
        <v>0</v>
      </c>
      <c r="T37">
        <v>1</v>
      </c>
      <c r="U37">
        <v>4</v>
      </c>
      <c r="V37">
        <v>4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  <c r="AI37">
        <v>6</v>
      </c>
      <c r="AJ37">
        <v>1</v>
      </c>
      <c r="AK37">
        <v>139.28755984811906</v>
      </c>
      <c r="AL37">
        <v>0</v>
      </c>
      <c r="AM37">
        <v>0</v>
      </c>
      <c r="AN37">
        <v>0</v>
      </c>
      <c r="AO37">
        <v>0</v>
      </c>
      <c r="AP37" t="b">
        <v>1</v>
      </c>
      <c r="AQ37">
        <v>1</v>
      </c>
    </row>
    <row r="38" spans="1:43" x14ac:dyDescent="0.3">
      <c r="A38" t="str">
        <v>OCGT-QLD</v>
      </c>
      <c r="B38" t="str">
        <v>OCGT-QLD</v>
      </c>
      <c r="C38" t="str">
        <v>QLD</v>
      </c>
      <c r="D38">
        <v>2</v>
      </c>
      <c r="E38">
        <v>3675.6904000000004</v>
      </c>
      <c r="F38">
        <v>0.57459383900000005</v>
      </c>
      <c r="G38">
        <v>7.1999999999999998E-3</v>
      </c>
      <c r="H38" t="str">
        <v>OCGT</v>
      </c>
      <c r="I38">
        <v>3</v>
      </c>
      <c r="J38" s="56">
        <v>1</v>
      </c>
      <c r="K38" s="57">
        <v>0</v>
      </c>
      <c r="L38" s="57">
        <v>0</v>
      </c>
      <c r="M38" s="57">
        <v>0</v>
      </c>
      <c r="N38" s="57">
        <v>0</v>
      </c>
      <c r="O38" s="57">
        <v>0</v>
      </c>
      <c r="P38" t="str">
        <v>Gas</v>
      </c>
      <c r="Q38">
        <v>1</v>
      </c>
      <c r="R38">
        <v>10.931243680485339</v>
      </c>
      <c r="S38">
        <v>0</v>
      </c>
      <c r="T38">
        <v>1</v>
      </c>
      <c r="U38">
        <v>4</v>
      </c>
      <c r="V38">
        <v>4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  <c r="AI38">
        <v>6</v>
      </c>
      <c r="AJ38">
        <v>1</v>
      </c>
      <c r="AK38">
        <v>139.28755984811906</v>
      </c>
      <c r="AL38">
        <v>0</v>
      </c>
      <c r="AM38">
        <v>0</v>
      </c>
      <c r="AN38">
        <v>0</v>
      </c>
      <c r="AO38">
        <v>0</v>
      </c>
      <c r="AP38" t="b">
        <v>1</v>
      </c>
      <c r="AQ38">
        <v>1</v>
      </c>
    </row>
    <row r="39" spans="1:43" x14ac:dyDescent="0.3">
      <c r="A39" t="str">
        <v>OCGT-SA</v>
      </c>
      <c r="B39" t="str">
        <v>OCGT-SA</v>
      </c>
      <c r="C39" t="str">
        <v>SA</v>
      </c>
      <c r="D39">
        <v>3</v>
      </c>
      <c r="E39">
        <v>711.64654542236303</v>
      </c>
      <c r="F39">
        <v>0.57459383900000005</v>
      </c>
      <c r="G39">
        <v>7.1999999999999998E-3</v>
      </c>
      <c r="H39" t="str">
        <v>OCGT</v>
      </c>
      <c r="I39">
        <v>3</v>
      </c>
      <c r="J39" s="56">
        <v>1</v>
      </c>
      <c r="K39" s="57">
        <v>0</v>
      </c>
      <c r="L39" s="57">
        <v>0</v>
      </c>
      <c r="M39" s="57">
        <v>0</v>
      </c>
      <c r="N39" s="57">
        <v>0</v>
      </c>
      <c r="O39" s="57">
        <v>0</v>
      </c>
      <c r="P39" t="str">
        <v>Gas</v>
      </c>
      <c r="Q39">
        <v>1</v>
      </c>
      <c r="R39">
        <v>10.931243680485339</v>
      </c>
      <c r="S39">
        <v>0</v>
      </c>
      <c r="T39">
        <v>1</v>
      </c>
      <c r="U39">
        <v>4</v>
      </c>
      <c r="V39">
        <v>4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  <c r="AI39">
        <v>6</v>
      </c>
      <c r="AJ39">
        <v>1</v>
      </c>
      <c r="AK39">
        <v>139.28755984811906</v>
      </c>
      <c r="AL39">
        <v>0</v>
      </c>
      <c r="AM39">
        <v>0</v>
      </c>
      <c r="AN39">
        <v>0</v>
      </c>
      <c r="AO39">
        <v>0</v>
      </c>
      <c r="AP39" t="b">
        <v>1</v>
      </c>
      <c r="AQ39">
        <v>1</v>
      </c>
    </row>
    <row r="40" spans="1:43" x14ac:dyDescent="0.3">
      <c r="A40" t="str">
        <v>OCGT-VIC</v>
      </c>
      <c r="B40" t="str">
        <v>OCGT-VIC</v>
      </c>
      <c r="C40" t="str">
        <v>VIC</v>
      </c>
      <c r="D40">
        <v>5</v>
      </c>
      <c r="E40">
        <v>3229.7141061228799</v>
      </c>
      <c r="F40">
        <v>0.57459383900000005</v>
      </c>
      <c r="G40">
        <v>7.1999999999999998E-3</v>
      </c>
      <c r="H40" t="str">
        <v>OCGT</v>
      </c>
      <c r="I40">
        <v>3</v>
      </c>
      <c r="J40" s="56">
        <v>1</v>
      </c>
      <c r="K40" s="57">
        <v>0</v>
      </c>
      <c r="L40" s="57">
        <v>0</v>
      </c>
      <c r="M40" s="57">
        <v>0</v>
      </c>
      <c r="N40" s="57">
        <v>0</v>
      </c>
      <c r="O40" s="57">
        <v>0</v>
      </c>
      <c r="P40" t="str">
        <v>Gas</v>
      </c>
      <c r="Q40">
        <v>1</v>
      </c>
      <c r="R40">
        <v>10.931243680485339</v>
      </c>
      <c r="S40">
        <v>0</v>
      </c>
      <c r="T40">
        <v>1</v>
      </c>
      <c r="U40">
        <v>4</v>
      </c>
      <c r="V40">
        <v>4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6</v>
      </c>
      <c r="AJ40">
        <v>1</v>
      </c>
      <c r="AK40">
        <v>139.28755984811906</v>
      </c>
      <c r="AL40">
        <v>0</v>
      </c>
      <c r="AM40">
        <v>0</v>
      </c>
      <c r="AN40">
        <v>0</v>
      </c>
      <c r="AO40">
        <v>0</v>
      </c>
      <c r="AP40" t="b">
        <v>1</v>
      </c>
      <c r="AQ40">
        <v>1</v>
      </c>
    </row>
    <row r="41" spans="1:43" x14ac:dyDescent="0.3">
      <c r="A41" t="str">
        <v>Snowy 2.0</v>
      </c>
      <c r="B41" t="str">
        <v>SNO2PH01</v>
      </c>
      <c r="C41" t="str">
        <v>NSW</v>
      </c>
      <c r="D41">
        <v>1</v>
      </c>
      <c r="E41">
        <v>2040</v>
      </c>
      <c r="F41">
        <v>0</v>
      </c>
      <c r="G41">
        <v>0.25</v>
      </c>
      <c r="H41" t="str">
        <v>Pumped Hydro</v>
      </c>
      <c r="I41">
        <v>7</v>
      </c>
      <c r="J41" s="56">
        <v>2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t="str">
        <v>PSH</v>
      </c>
      <c r="Q41">
        <v>5</v>
      </c>
      <c r="R41">
        <v>0</v>
      </c>
      <c r="S41">
        <v>0</v>
      </c>
      <c r="T41">
        <v>1</v>
      </c>
      <c r="U41">
        <v>1</v>
      </c>
      <c r="V41">
        <v>1</v>
      </c>
      <c r="W41" t="e">
        <v>#N/A</v>
      </c>
      <c r="X41" t="e">
        <v>#N/A</v>
      </c>
      <c r="Y41">
        <v>0</v>
      </c>
      <c r="Z41" t="e">
        <v>#N/A</v>
      </c>
      <c r="AA41" t="e">
        <v>#N/A</v>
      </c>
      <c r="AB41">
        <v>1</v>
      </c>
      <c r="AC41" t="e">
        <v>#N/A</v>
      </c>
      <c r="AD41" t="e">
        <v>#N/A</v>
      </c>
      <c r="AE41">
        <v>1</v>
      </c>
      <c r="AF41">
        <v>1</v>
      </c>
      <c r="AG41" t="e">
        <v>#N/A</v>
      </c>
      <c r="AH41" t="e">
        <v>#N/A</v>
      </c>
      <c r="AI41">
        <v>0</v>
      </c>
      <c r="AJ41">
        <v>1</v>
      </c>
      <c r="AK41">
        <v>0</v>
      </c>
      <c r="AL41">
        <v>171360</v>
      </c>
      <c r="AM41">
        <v>168</v>
      </c>
      <c r="AN41">
        <v>0</v>
      </c>
      <c r="AO41">
        <v>342720</v>
      </c>
      <c r="AP41" t="b">
        <v>1</v>
      </c>
      <c r="AQ41">
        <v>1</v>
      </c>
    </row>
    <row r="42" spans="1:43" x14ac:dyDescent="0.3">
      <c r="A42" t="str">
        <v xml:space="preserve">Kidston </v>
      </c>
      <c r="B42" t="str">
        <v>Kidston Pumped Storage Hydro 1</v>
      </c>
      <c r="C42" t="str">
        <v>QLD</v>
      </c>
      <c r="D42">
        <v>2</v>
      </c>
      <c r="E42">
        <v>250</v>
      </c>
      <c r="F42">
        <v>0</v>
      </c>
      <c r="G42">
        <v>0.25</v>
      </c>
      <c r="H42" t="str">
        <v>Pumped Hydro</v>
      </c>
      <c r="I42">
        <v>7</v>
      </c>
      <c r="J42" s="56">
        <v>2</v>
      </c>
      <c r="K42" s="57">
        <v>0</v>
      </c>
      <c r="L42" s="57">
        <v>0</v>
      </c>
      <c r="M42" s="57">
        <v>0</v>
      </c>
      <c r="N42" s="57">
        <v>0</v>
      </c>
      <c r="O42" s="57">
        <v>0</v>
      </c>
      <c r="P42" t="str">
        <v>PSH</v>
      </c>
      <c r="Q42">
        <v>5</v>
      </c>
      <c r="R42">
        <v>0</v>
      </c>
      <c r="S42">
        <v>0</v>
      </c>
      <c r="T42">
        <v>1</v>
      </c>
      <c r="U42">
        <v>1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1000</v>
      </c>
      <c r="AM42">
        <v>8</v>
      </c>
      <c r="AN42">
        <v>0</v>
      </c>
      <c r="AO42">
        <v>2000</v>
      </c>
      <c r="AP42" t="b">
        <v>1</v>
      </c>
      <c r="AQ42">
        <v>1</v>
      </c>
    </row>
    <row r="43" spans="1:43" x14ac:dyDescent="0.3">
      <c r="A43" t="str">
        <v>Wivenhoe</v>
      </c>
      <c r="B43" t="str">
        <v>W/HOE#1</v>
      </c>
      <c r="C43" t="str">
        <v>QLD</v>
      </c>
      <c r="D43">
        <v>2</v>
      </c>
      <c r="E43">
        <v>285</v>
      </c>
      <c r="F43">
        <v>0</v>
      </c>
      <c r="G43">
        <v>0.3</v>
      </c>
      <c r="H43" t="str">
        <v>Pumped Hydro</v>
      </c>
      <c r="I43">
        <v>7</v>
      </c>
      <c r="J43" s="56">
        <v>2</v>
      </c>
      <c r="K43" s="57">
        <v>0</v>
      </c>
      <c r="L43" s="57">
        <v>0</v>
      </c>
      <c r="M43" s="57">
        <v>0</v>
      </c>
      <c r="N43" s="57">
        <v>0</v>
      </c>
      <c r="O43" s="57">
        <v>0</v>
      </c>
      <c r="P43" t="str">
        <v>PSH</v>
      </c>
      <c r="Q43">
        <v>5</v>
      </c>
      <c r="R43">
        <v>0</v>
      </c>
      <c r="S43">
        <v>0</v>
      </c>
      <c r="T43">
        <v>1</v>
      </c>
      <c r="U43">
        <v>1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1425</v>
      </c>
      <c r="AM43">
        <v>10</v>
      </c>
      <c r="AN43">
        <v>0</v>
      </c>
      <c r="AO43">
        <v>2850</v>
      </c>
      <c r="AP43" t="b">
        <v>1</v>
      </c>
      <c r="AQ43">
        <v>1</v>
      </c>
    </row>
    <row r="44" spans="1:43" x14ac:dyDescent="0.3">
      <c r="A44" t="str">
        <v>Wivenhoe</v>
      </c>
      <c r="B44" t="str">
        <v>W/HOE#2</v>
      </c>
      <c r="C44" t="str">
        <v>QLD</v>
      </c>
      <c r="D44">
        <v>2</v>
      </c>
      <c r="E44">
        <v>285</v>
      </c>
      <c r="F44">
        <v>0</v>
      </c>
      <c r="G44">
        <v>0.3</v>
      </c>
      <c r="H44" t="str">
        <v>Pumped Hydro</v>
      </c>
      <c r="I44">
        <v>7</v>
      </c>
      <c r="J44" s="56">
        <v>2</v>
      </c>
      <c r="K44" s="57">
        <v>0</v>
      </c>
      <c r="L44" s="57">
        <v>0</v>
      </c>
      <c r="M44" s="57">
        <v>0</v>
      </c>
      <c r="N44" s="57">
        <v>0</v>
      </c>
      <c r="O44" s="57">
        <v>0</v>
      </c>
      <c r="P44" t="str">
        <v>PSH</v>
      </c>
      <c r="Q44">
        <v>5</v>
      </c>
      <c r="R44">
        <v>0</v>
      </c>
      <c r="S44">
        <v>0</v>
      </c>
      <c r="T44">
        <v>1</v>
      </c>
      <c r="U44">
        <v>1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1425</v>
      </c>
      <c r="AM44">
        <v>10</v>
      </c>
      <c r="AN44">
        <v>0</v>
      </c>
      <c r="AO44">
        <v>2850</v>
      </c>
      <c r="AP44" t="b">
        <v>1</v>
      </c>
      <c r="AQ44">
        <v>1</v>
      </c>
    </row>
    <row r="45" spans="1:43" x14ac:dyDescent="0.3">
      <c r="A45" t="str">
        <v>Shoalhaven</v>
      </c>
      <c r="B45" t="str">
        <v>SHGEN</v>
      </c>
      <c r="C45" t="str">
        <v>NSW</v>
      </c>
      <c r="D45">
        <v>1</v>
      </c>
      <c r="E45">
        <v>240</v>
      </c>
      <c r="F45">
        <v>0</v>
      </c>
      <c r="G45">
        <v>0.3</v>
      </c>
      <c r="H45" t="str">
        <v>Pumped Hydro</v>
      </c>
      <c r="I45">
        <v>7</v>
      </c>
      <c r="J45" s="56">
        <v>2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t="str">
        <v>PSH</v>
      </c>
      <c r="Q45">
        <v>5</v>
      </c>
      <c r="R45">
        <v>0</v>
      </c>
      <c r="S45">
        <v>0</v>
      </c>
      <c r="T45">
        <v>1</v>
      </c>
      <c r="U45">
        <v>1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  <c r="AI45">
        <v>0</v>
      </c>
      <c r="AJ45">
        <v>1</v>
      </c>
      <c r="AK45">
        <v>7.3674708336283183</v>
      </c>
      <c r="AL45">
        <v>7680</v>
      </c>
      <c r="AM45">
        <v>64</v>
      </c>
      <c r="AN45">
        <v>0</v>
      </c>
      <c r="AO45">
        <v>15360</v>
      </c>
      <c r="AP45" t="b">
        <v>1</v>
      </c>
      <c r="AQ45">
        <v>1</v>
      </c>
    </row>
    <row r="46" spans="1:43" x14ac:dyDescent="0.3">
      <c r="A46" t="str">
        <v>Grid Battery-NSW</v>
      </c>
      <c r="B46" t="str">
        <v>GB-NSW</v>
      </c>
      <c r="C46" t="str">
        <v>NSW</v>
      </c>
      <c r="D46">
        <v>1</v>
      </c>
      <c r="E46">
        <v>1707.9153000000001</v>
      </c>
      <c r="F46">
        <v>0</v>
      </c>
      <c r="G46">
        <v>0.15</v>
      </c>
      <c r="H46" t="str">
        <v>Battery Storage</v>
      </c>
      <c r="I46">
        <v>7</v>
      </c>
      <c r="J46" s="56">
        <v>2</v>
      </c>
      <c r="K46" s="57">
        <v>0</v>
      </c>
      <c r="L46" s="57">
        <v>0</v>
      </c>
      <c r="M46" s="57">
        <v>0</v>
      </c>
      <c r="N46" s="57">
        <v>0</v>
      </c>
      <c r="O46" s="57">
        <v>0</v>
      </c>
      <c r="P46" t="str">
        <v>Battery</v>
      </c>
      <c r="Q46">
        <v>6</v>
      </c>
      <c r="R46">
        <v>0</v>
      </c>
      <c r="S46">
        <v>0</v>
      </c>
      <c r="T46">
        <v>1</v>
      </c>
      <c r="U46">
        <v>1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3415.8306000000002</v>
      </c>
      <c r="AM46">
        <v>4</v>
      </c>
      <c r="AN46">
        <v>0</v>
      </c>
      <c r="AO46">
        <v>6831.6612000000005</v>
      </c>
      <c r="AP46" t="b">
        <v>1</v>
      </c>
      <c r="AQ46">
        <v>1</v>
      </c>
    </row>
    <row r="47" spans="1:43" x14ac:dyDescent="0.3">
      <c r="A47" t="str">
        <v>Pumped Hydro-NSW</v>
      </c>
      <c r="B47" t="str">
        <v>PH-NSW</v>
      </c>
      <c r="C47" t="str">
        <v>NSW</v>
      </c>
      <c r="D47">
        <v>1</v>
      </c>
      <c r="E47">
        <v>2600</v>
      </c>
      <c r="F47">
        <v>0</v>
      </c>
      <c r="G47">
        <v>0.25</v>
      </c>
      <c r="H47" t="str">
        <v>Pumped Hydro</v>
      </c>
      <c r="I47">
        <v>7</v>
      </c>
      <c r="J47" s="56">
        <v>2</v>
      </c>
      <c r="K47" s="57">
        <v>0</v>
      </c>
      <c r="L47" s="57">
        <v>0</v>
      </c>
      <c r="M47" s="57">
        <v>0</v>
      </c>
      <c r="N47" s="57">
        <v>0</v>
      </c>
      <c r="O47" s="57">
        <v>0</v>
      </c>
      <c r="P47" t="str">
        <v>PSH</v>
      </c>
      <c r="Q47">
        <v>5</v>
      </c>
      <c r="R47">
        <v>0</v>
      </c>
      <c r="S47">
        <v>0</v>
      </c>
      <c r="T47">
        <v>1</v>
      </c>
      <c r="U47">
        <v>1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31200</v>
      </c>
      <c r="AM47">
        <v>24</v>
      </c>
      <c r="AN47">
        <v>0</v>
      </c>
      <c r="AO47">
        <v>62400</v>
      </c>
      <c r="AP47" t="b">
        <v>1</v>
      </c>
      <c r="AQ47">
        <v>1</v>
      </c>
    </row>
    <row r="48" spans="1:43" x14ac:dyDescent="0.3">
      <c r="A48" t="str">
        <v>VPP-NSW</v>
      </c>
      <c r="B48" t="str">
        <v>VPP-NSW</v>
      </c>
      <c r="C48" t="str">
        <v>NSW</v>
      </c>
      <c r="D48">
        <v>1</v>
      </c>
      <c r="E48">
        <v>5338.71484375</v>
      </c>
      <c r="F48">
        <v>0</v>
      </c>
      <c r="G48">
        <v>0.15</v>
      </c>
      <c r="H48" t="str">
        <v>VPP</v>
      </c>
      <c r="I48">
        <v>7</v>
      </c>
      <c r="J48" s="56">
        <v>2</v>
      </c>
      <c r="K48" s="57">
        <v>0</v>
      </c>
      <c r="L48" s="57">
        <v>0</v>
      </c>
      <c r="M48" s="57">
        <v>0</v>
      </c>
      <c r="N48" s="57">
        <v>0</v>
      </c>
      <c r="O48" s="57">
        <v>0</v>
      </c>
      <c r="P48" t="str">
        <v>Battery</v>
      </c>
      <c r="Q48">
        <v>6</v>
      </c>
      <c r="R48">
        <v>0</v>
      </c>
      <c r="S48">
        <v>0</v>
      </c>
      <c r="T48">
        <v>1</v>
      </c>
      <c r="U48">
        <v>1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5872.5863281250004</v>
      </c>
      <c r="AM48">
        <v>2.2000000000000002</v>
      </c>
      <c r="AN48">
        <v>0</v>
      </c>
      <c r="AO48">
        <v>11745.172656250001</v>
      </c>
      <c r="AP48" t="b">
        <v>1</v>
      </c>
      <c r="AQ48">
        <v>1</v>
      </c>
    </row>
    <row r="49" spans="1:43" x14ac:dyDescent="0.3">
      <c r="A49" t="str">
        <v>Grid Battery-QLD</v>
      </c>
      <c r="B49" t="str">
        <v>GB-QLD</v>
      </c>
      <c r="C49" t="str">
        <v>QLD</v>
      </c>
      <c r="D49">
        <v>2</v>
      </c>
      <c r="E49">
        <v>3412.0592999999999</v>
      </c>
      <c r="F49">
        <v>0</v>
      </c>
      <c r="G49">
        <v>0.15</v>
      </c>
      <c r="H49" t="str">
        <v>Battery Storage</v>
      </c>
      <c r="I49">
        <v>7</v>
      </c>
      <c r="J49" s="56">
        <v>2</v>
      </c>
      <c r="K49" s="57">
        <v>0</v>
      </c>
      <c r="L49" s="57">
        <v>0</v>
      </c>
      <c r="M49" s="57">
        <v>0</v>
      </c>
      <c r="N49" s="57">
        <v>0</v>
      </c>
      <c r="O49" s="57">
        <v>0</v>
      </c>
      <c r="P49" t="str">
        <v>Battery</v>
      </c>
      <c r="Q49">
        <v>6</v>
      </c>
      <c r="R49">
        <v>0</v>
      </c>
      <c r="S49">
        <v>0</v>
      </c>
      <c r="T49">
        <v>1</v>
      </c>
      <c r="U49">
        <v>1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6824.1185999999998</v>
      </c>
      <c r="AM49">
        <v>4</v>
      </c>
      <c r="AN49">
        <v>0</v>
      </c>
      <c r="AO49">
        <v>13648.2372</v>
      </c>
      <c r="AP49" t="b">
        <v>1</v>
      </c>
      <c r="AQ49">
        <v>1</v>
      </c>
    </row>
    <row r="50" spans="1:43" x14ac:dyDescent="0.3">
      <c r="A50" t="str">
        <v>Pumped Hydro-QLD</v>
      </c>
      <c r="B50" t="str">
        <v>PH-QLD</v>
      </c>
      <c r="C50" t="str">
        <v>QLD</v>
      </c>
      <c r="D50">
        <v>2</v>
      </c>
      <c r="E50">
        <v>2850</v>
      </c>
      <c r="F50">
        <v>0</v>
      </c>
      <c r="G50">
        <v>0.25</v>
      </c>
      <c r="H50" t="str">
        <v>Pumped Hydro</v>
      </c>
      <c r="I50">
        <v>7</v>
      </c>
      <c r="J50" s="56">
        <v>2</v>
      </c>
      <c r="K50" s="57">
        <v>0</v>
      </c>
      <c r="L50" s="57">
        <v>0</v>
      </c>
      <c r="M50" s="57">
        <v>0</v>
      </c>
      <c r="N50" s="57">
        <v>0</v>
      </c>
      <c r="O50" s="57">
        <v>0</v>
      </c>
      <c r="P50" t="str">
        <v>PSH</v>
      </c>
      <c r="Q50">
        <v>5</v>
      </c>
      <c r="R50">
        <v>0</v>
      </c>
      <c r="S50">
        <v>0</v>
      </c>
      <c r="T50">
        <v>1</v>
      </c>
      <c r="U50">
        <v>1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34200</v>
      </c>
      <c r="AM50">
        <v>24</v>
      </c>
      <c r="AN50">
        <v>0</v>
      </c>
      <c r="AO50">
        <v>68400</v>
      </c>
      <c r="AP50" t="b">
        <v>1</v>
      </c>
      <c r="AQ50">
        <v>1</v>
      </c>
    </row>
    <row r="51" spans="1:43" x14ac:dyDescent="0.3">
      <c r="A51" t="str">
        <v>VPP-QLD</v>
      </c>
      <c r="B51" t="str">
        <v>VPP-QLD</v>
      </c>
      <c r="C51" t="str">
        <v>QLD</v>
      </c>
      <c r="D51">
        <v>2</v>
      </c>
      <c r="E51">
        <v>4096.4850463867178</v>
      </c>
      <c r="F51">
        <v>0</v>
      </c>
      <c r="G51">
        <v>0.15</v>
      </c>
      <c r="H51" t="str">
        <v>VPP</v>
      </c>
      <c r="I51">
        <v>7</v>
      </c>
      <c r="J51" s="56">
        <v>2</v>
      </c>
      <c r="K51" s="57">
        <v>0</v>
      </c>
      <c r="L51" s="57">
        <v>0</v>
      </c>
      <c r="M51" s="57">
        <v>0</v>
      </c>
      <c r="N51" s="57">
        <v>0</v>
      </c>
      <c r="O51" s="57">
        <v>0</v>
      </c>
      <c r="P51" t="str">
        <v>Battery</v>
      </c>
      <c r="Q51">
        <v>6</v>
      </c>
      <c r="R51">
        <v>0</v>
      </c>
      <c r="S51">
        <v>0</v>
      </c>
      <c r="T51">
        <v>1</v>
      </c>
      <c r="U51">
        <v>1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4506.1335510253903</v>
      </c>
      <c r="AM51">
        <v>2.2000000000000002</v>
      </c>
      <c r="AN51">
        <v>0</v>
      </c>
      <c r="AO51">
        <v>9012.2671020507805</v>
      </c>
      <c r="AP51" t="b">
        <v>1</v>
      </c>
      <c r="AQ51">
        <v>1</v>
      </c>
    </row>
    <row r="52" spans="1:43" x14ac:dyDescent="0.3">
      <c r="A52" t="str">
        <v>Grid Battery-SA</v>
      </c>
      <c r="B52" t="str">
        <v>GB-SA</v>
      </c>
      <c r="C52" t="str">
        <v>SA</v>
      </c>
      <c r="D52">
        <v>3</v>
      </c>
      <c r="E52">
        <v>736.32839999999999</v>
      </c>
      <c r="F52">
        <v>0</v>
      </c>
      <c r="G52">
        <v>0.15</v>
      </c>
      <c r="H52" t="str">
        <v>Battery Storage</v>
      </c>
      <c r="I52">
        <v>7</v>
      </c>
      <c r="J52" s="56">
        <v>2</v>
      </c>
      <c r="K52" s="57">
        <v>0</v>
      </c>
      <c r="L52" s="57">
        <v>0</v>
      </c>
      <c r="M52" s="57">
        <v>0</v>
      </c>
      <c r="N52" s="57">
        <v>0</v>
      </c>
      <c r="O52" s="57">
        <v>0</v>
      </c>
      <c r="P52" t="str">
        <v>Battery</v>
      </c>
      <c r="Q52">
        <v>6</v>
      </c>
      <c r="R52">
        <v>0</v>
      </c>
      <c r="S52">
        <v>0</v>
      </c>
      <c r="T52">
        <v>1</v>
      </c>
      <c r="U52">
        <v>1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1472.6568</v>
      </c>
      <c r="AM52">
        <v>4</v>
      </c>
      <c r="AN52">
        <v>0</v>
      </c>
      <c r="AO52">
        <v>2945.3136</v>
      </c>
      <c r="AP52" t="b">
        <v>1</v>
      </c>
      <c r="AQ52">
        <v>1</v>
      </c>
    </row>
    <row r="53" spans="1:43" x14ac:dyDescent="0.3">
      <c r="A53" t="str">
        <v>VPP-SA</v>
      </c>
      <c r="B53" t="str">
        <v>VPP-SA</v>
      </c>
      <c r="C53" t="str">
        <v>SA</v>
      </c>
      <c r="D53">
        <v>3</v>
      </c>
      <c r="E53">
        <v>1254.282028198234</v>
      </c>
      <c r="F53">
        <v>0</v>
      </c>
      <c r="G53">
        <v>0.15</v>
      </c>
      <c r="H53" t="str">
        <v>VPP</v>
      </c>
      <c r="I53">
        <v>7</v>
      </c>
      <c r="J53" s="56">
        <v>2</v>
      </c>
      <c r="K53" s="57">
        <v>0</v>
      </c>
      <c r="L53" s="57">
        <v>0</v>
      </c>
      <c r="M53" s="57">
        <v>0</v>
      </c>
      <c r="N53" s="57">
        <v>0</v>
      </c>
      <c r="O53" s="57">
        <v>0</v>
      </c>
      <c r="P53" t="str">
        <v>Battery</v>
      </c>
      <c r="Q53">
        <v>6</v>
      </c>
      <c r="R53">
        <v>0</v>
      </c>
      <c r="S53">
        <v>0</v>
      </c>
      <c r="T53">
        <v>1</v>
      </c>
      <c r="U53">
        <v>1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1379.7102310180576</v>
      </c>
      <c r="AM53">
        <v>2.2000000000000002</v>
      </c>
      <c r="AN53">
        <v>0</v>
      </c>
      <c r="AO53">
        <v>2759.4204620361152</v>
      </c>
      <c r="AP53" t="b">
        <v>1</v>
      </c>
      <c r="AQ53">
        <v>1</v>
      </c>
    </row>
    <row r="54" spans="1:43" x14ac:dyDescent="0.3">
      <c r="A54" t="str">
        <v>Pumped Hydro-TAS</v>
      </c>
      <c r="B54" t="str">
        <v>PH-TAS</v>
      </c>
      <c r="C54" t="str">
        <v>TAS</v>
      </c>
      <c r="D54">
        <v>4</v>
      </c>
      <c r="E54">
        <v>876.30852610561999</v>
      </c>
      <c r="F54">
        <v>0</v>
      </c>
      <c r="G54">
        <v>0.25</v>
      </c>
      <c r="H54" t="str">
        <v>Pumped Hydro</v>
      </c>
      <c r="I54">
        <v>7</v>
      </c>
      <c r="J54" s="56">
        <v>2</v>
      </c>
      <c r="K54" s="57">
        <v>0</v>
      </c>
      <c r="L54" s="57">
        <v>0</v>
      </c>
      <c r="M54" s="57">
        <v>0</v>
      </c>
      <c r="N54" s="57">
        <v>0</v>
      </c>
      <c r="O54" s="57">
        <v>0</v>
      </c>
      <c r="P54" t="str">
        <v>PSH</v>
      </c>
      <c r="Q54">
        <v>5</v>
      </c>
      <c r="R54">
        <v>0</v>
      </c>
      <c r="S54">
        <v>0</v>
      </c>
      <c r="T54">
        <v>1</v>
      </c>
      <c r="U54">
        <v>1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10515.70231326744</v>
      </c>
      <c r="AM54">
        <v>24</v>
      </c>
      <c r="AN54">
        <v>0</v>
      </c>
      <c r="AO54">
        <v>21031.404626534881</v>
      </c>
      <c r="AP54" t="b">
        <v>1</v>
      </c>
      <c r="AQ54">
        <v>1</v>
      </c>
    </row>
    <row r="55" spans="1:43" x14ac:dyDescent="0.3">
      <c r="A55" t="str">
        <v>VPP-TAS</v>
      </c>
      <c r="B55" t="str">
        <v>VPP-TAS</v>
      </c>
      <c r="C55" t="str">
        <v>TAS</v>
      </c>
      <c r="D55">
        <v>4</v>
      </c>
      <c r="E55">
        <v>340.86399841308514</v>
      </c>
      <c r="F55">
        <v>0</v>
      </c>
      <c r="G55">
        <v>0.15</v>
      </c>
      <c r="H55" t="str">
        <v>VPP</v>
      </c>
      <c r="I55">
        <v>7</v>
      </c>
      <c r="J55" s="56">
        <v>2</v>
      </c>
      <c r="K55" s="57">
        <v>0</v>
      </c>
      <c r="L55" s="57">
        <v>0</v>
      </c>
      <c r="M55" s="57">
        <v>0</v>
      </c>
      <c r="N55" s="57">
        <v>0</v>
      </c>
      <c r="O55" s="57">
        <v>0</v>
      </c>
      <c r="P55" t="str">
        <v>Battery</v>
      </c>
      <c r="Q55">
        <v>6</v>
      </c>
      <c r="R55">
        <v>0</v>
      </c>
      <c r="S55">
        <v>0</v>
      </c>
      <c r="T55">
        <v>1</v>
      </c>
      <c r="U55">
        <v>1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374.95039825439369</v>
      </c>
      <c r="AM55">
        <v>2.2000000000000002</v>
      </c>
      <c r="AN55">
        <v>0</v>
      </c>
      <c r="AO55">
        <v>749.90079650878738</v>
      </c>
      <c r="AP55" t="b">
        <v>1</v>
      </c>
      <c r="AQ55">
        <v>1</v>
      </c>
    </row>
    <row r="56" spans="1:43" x14ac:dyDescent="0.3">
      <c r="A56" t="str">
        <v>Grid Battery-VIC</v>
      </c>
      <c r="B56" t="str">
        <v>GB-VIC</v>
      </c>
      <c r="C56" t="str">
        <v>VIC</v>
      </c>
      <c r="D56">
        <v>5</v>
      </c>
      <c r="E56">
        <v>4.9546535999999905E-4</v>
      </c>
      <c r="F56">
        <v>0</v>
      </c>
      <c r="G56">
        <v>0.15</v>
      </c>
      <c r="H56" t="str">
        <v>Battery Storage</v>
      </c>
      <c r="I56">
        <v>7</v>
      </c>
      <c r="J56" s="56">
        <v>2</v>
      </c>
      <c r="K56" s="57">
        <v>0</v>
      </c>
      <c r="L56" s="57">
        <v>0</v>
      </c>
      <c r="M56" s="57">
        <v>0</v>
      </c>
      <c r="N56" s="57">
        <v>0</v>
      </c>
      <c r="O56" s="57">
        <v>0</v>
      </c>
      <c r="P56" t="str">
        <v>Battery</v>
      </c>
      <c r="Q56">
        <v>6</v>
      </c>
      <c r="R56">
        <v>0</v>
      </c>
      <c r="S56">
        <v>0</v>
      </c>
      <c r="T56">
        <v>1</v>
      </c>
      <c r="U56">
        <v>1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9.909307199999981E-4</v>
      </c>
      <c r="AM56">
        <v>4</v>
      </c>
      <c r="AN56">
        <v>0</v>
      </c>
      <c r="AO56">
        <v>1.9818614399999962E-3</v>
      </c>
      <c r="AP56" t="b">
        <v>1</v>
      </c>
      <c r="AQ56">
        <v>1</v>
      </c>
    </row>
    <row r="57" spans="1:43" x14ac:dyDescent="0.3">
      <c r="A57" t="str">
        <v>Pumped Hydro-VIC</v>
      </c>
      <c r="B57" t="str">
        <v>PH-VIC</v>
      </c>
      <c r="C57" t="str">
        <v>VIC</v>
      </c>
      <c r="D57">
        <v>5</v>
      </c>
      <c r="E57">
        <v>1538.8262999999999</v>
      </c>
      <c r="F57">
        <v>0</v>
      </c>
      <c r="G57">
        <v>0.25</v>
      </c>
      <c r="H57" t="str">
        <v>Pumped Hydro</v>
      </c>
      <c r="I57">
        <v>7</v>
      </c>
      <c r="J57" s="56">
        <v>2</v>
      </c>
      <c r="K57" s="57">
        <v>0</v>
      </c>
      <c r="L57" s="57">
        <v>0</v>
      </c>
      <c r="M57" s="57">
        <v>0</v>
      </c>
      <c r="N57" s="57">
        <v>0</v>
      </c>
      <c r="O57" s="57">
        <v>0</v>
      </c>
      <c r="P57" t="str">
        <v>PSH</v>
      </c>
      <c r="Q57">
        <v>5</v>
      </c>
      <c r="R57">
        <v>0</v>
      </c>
      <c r="S57">
        <v>0</v>
      </c>
      <c r="T57">
        <v>1</v>
      </c>
      <c r="U57">
        <v>1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18465.9156</v>
      </c>
      <c r="AM57">
        <v>24</v>
      </c>
      <c r="AN57">
        <v>0</v>
      </c>
      <c r="AO57">
        <v>36931.831200000001</v>
      </c>
      <c r="AP57" t="b">
        <v>1</v>
      </c>
      <c r="AQ57">
        <v>1</v>
      </c>
    </row>
    <row r="58" spans="1:43" x14ac:dyDescent="0.3">
      <c r="A58" t="str">
        <v>VPP-VIC</v>
      </c>
      <c r="B58" t="str">
        <v>VPP-VIC</v>
      </c>
      <c r="C58" t="str">
        <v>VIC</v>
      </c>
      <c r="D58">
        <v>5</v>
      </c>
      <c r="E58">
        <v>5195.4019775390625</v>
      </c>
      <c r="F58">
        <v>0</v>
      </c>
      <c r="G58">
        <v>0.15</v>
      </c>
      <c r="H58" t="str">
        <v>VPP</v>
      </c>
      <c r="I58">
        <v>7</v>
      </c>
      <c r="J58" s="56">
        <v>2</v>
      </c>
      <c r="K58" s="57">
        <v>0</v>
      </c>
      <c r="L58" s="57">
        <v>0</v>
      </c>
      <c r="M58" s="57">
        <v>0</v>
      </c>
      <c r="N58" s="57">
        <v>0</v>
      </c>
      <c r="O58" s="57">
        <v>0</v>
      </c>
      <c r="P58" t="str">
        <v>Battery</v>
      </c>
      <c r="Q58">
        <v>6</v>
      </c>
      <c r="R58">
        <v>0</v>
      </c>
      <c r="S58">
        <v>0</v>
      </c>
      <c r="T58">
        <v>1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5714.9421752929693</v>
      </c>
      <c r="AM58">
        <v>2.2000000000000002</v>
      </c>
      <c r="AN58">
        <v>0</v>
      </c>
      <c r="AO58">
        <v>11429.884350585939</v>
      </c>
      <c r="AP58" t="b">
        <v>1</v>
      </c>
      <c r="AQ58">
        <v>1</v>
      </c>
    </row>
    <row r="59" spans="1:43" x14ac:dyDescent="0.3">
      <c r="K59" s="57"/>
      <c r="L59" s="57"/>
      <c r="M59" s="57"/>
      <c r="N59" s="57"/>
      <c r="O59" s="57"/>
    </row>
    <row r="60" spans="1:43" x14ac:dyDescent="0.3">
      <c r="K60" s="57"/>
      <c r="L60" s="57"/>
      <c r="M60" s="57"/>
      <c r="N60" s="57"/>
      <c r="O60" s="57"/>
    </row>
    <row r="61" spans="1:43" x14ac:dyDescent="0.3">
      <c r="K61" s="57"/>
      <c r="L61" s="57"/>
      <c r="M61" s="57"/>
      <c r="N61" s="57"/>
      <c r="O61" s="57"/>
    </row>
    <row r="62" spans="1:43" x14ac:dyDescent="0.3">
      <c r="K62" s="57"/>
      <c r="L62" s="57"/>
      <c r="M62" s="57"/>
      <c r="N62" s="57"/>
      <c r="O62" s="57"/>
    </row>
    <row r="63" spans="1:43" x14ac:dyDescent="0.3">
      <c r="K63" s="57"/>
      <c r="L63" s="57"/>
      <c r="M63" s="57"/>
      <c r="N63" s="57"/>
      <c r="O63" s="57"/>
    </row>
    <row r="64" spans="1:43" x14ac:dyDescent="0.3">
      <c r="K64" s="57"/>
      <c r="L64" s="57"/>
      <c r="M64" s="57"/>
      <c r="N64" s="57"/>
      <c r="O64" s="57"/>
    </row>
    <row r="65" spans="11:29" x14ac:dyDescent="0.3">
      <c r="K65" s="57"/>
      <c r="L65" s="57"/>
      <c r="M65" s="57"/>
      <c r="N65" s="57"/>
      <c r="O65" s="57"/>
    </row>
    <row r="66" spans="11:29" x14ac:dyDescent="0.3">
      <c r="K66" s="57"/>
      <c r="L66" s="57"/>
      <c r="M66" s="57"/>
      <c r="N66" s="57"/>
      <c r="O66" s="57"/>
    </row>
    <row r="67" spans="11:29" x14ac:dyDescent="0.3">
      <c r="K67" s="57"/>
      <c r="L67" s="57"/>
      <c r="M67" s="57"/>
      <c r="N67" s="57"/>
      <c r="O67" s="57"/>
    </row>
    <row r="68" spans="11:29" x14ac:dyDescent="0.3">
      <c r="K68" s="57"/>
      <c r="L68" s="57"/>
      <c r="M68" s="57"/>
      <c r="N68" s="57"/>
      <c r="O68" s="57"/>
      <c r="W68" s="53"/>
    </row>
    <row r="69" spans="11:29" x14ac:dyDescent="0.3">
      <c r="K69" s="57"/>
      <c r="L69" s="57"/>
      <c r="M69" s="57"/>
      <c r="N69" s="57"/>
      <c r="O69" s="57"/>
      <c r="W69" s="53"/>
      <c r="Z69" s="42"/>
      <c r="AC69" s="42"/>
    </row>
    <row r="70" spans="11:29" x14ac:dyDescent="0.3">
      <c r="K70" s="57"/>
      <c r="L70" s="57"/>
      <c r="M70" s="57"/>
      <c r="N70" s="57"/>
      <c r="O70" s="57"/>
    </row>
    <row r="71" spans="11:29" x14ac:dyDescent="0.3">
      <c r="K71" s="57"/>
      <c r="L71" s="57"/>
      <c r="M71" s="57"/>
      <c r="N71" s="57"/>
      <c r="O71" s="57"/>
    </row>
    <row r="72" spans="11:29" x14ac:dyDescent="0.3">
      <c r="K72" s="57"/>
      <c r="L72" s="57"/>
      <c r="M72" s="57"/>
      <c r="N72" s="57"/>
      <c r="O72" s="57"/>
    </row>
    <row r="73" spans="11:29" x14ac:dyDescent="0.3">
      <c r="K73" s="57"/>
      <c r="L73" s="57"/>
      <c r="M73" s="57"/>
      <c r="N73" s="57"/>
      <c r="O73" s="57"/>
    </row>
    <row r="74" spans="11:29" x14ac:dyDescent="0.3">
      <c r="K74" s="57"/>
      <c r="L74" s="57"/>
      <c r="M74" s="57"/>
      <c r="N74" s="57"/>
      <c r="O74" s="57"/>
    </row>
    <row r="75" spans="11:29" x14ac:dyDescent="0.3">
      <c r="K75" s="57"/>
      <c r="L75" s="57"/>
      <c r="M75" s="57"/>
      <c r="N75" s="57"/>
      <c r="O75" s="57"/>
    </row>
    <row r="76" spans="11:29" x14ac:dyDescent="0.3">
      <c r="K76" s="57"/>
      <c r="L76" s="57"/>
      <c r="M76" s="57"/>
      <c r="N76" s="57"/>
      <c r="O76" s="57"/>
    </row>
    <row r="77" spans="11:29" x14ac:dyDescent="0.3">
      <c r="K77" s="57"/>
      <c r="L77" s="57"/>
      <c r="M77" s="57"/>
      <c r="N77" s="57"/>
      <c r="O77" s="57"/>
    </row>
    <row r="78" spans="11:29" x14ac:dyDescent="0.3">
      <c r="K78" s="57"/>
      <c r="L78" s="57"/>
      <c r="M78" s="57"/>
      <c r="N78" s="57"/>
      <c r="O78" s="57"/>
    </row>
    <row r="79" spans="11:29" x14ac:dyDescent="0.3">
      <c r="K79" s="57"/>
      <c r="L79" s="57"/>
      <c r="M79" s="57"/>
      <c r="N79" s="57"/>
      <c r="O79" s="57"/>
    </row>
    <row r="80" spans="11:29" x14ac:dyDescent="0.3">
      <c r="K80" s="57"/>
      <c r="L80" s="57"/>
      <c r="M80" s="57"/>
      <c r="N80" s="57"/>
      <c r="O80" s="57"/>
    </row>
    <row r="81" spans="11:15" x14ac:dyDescent="0.3">
      <c r="K81" s="57"/>
      <c r="L81" s="57"/>
      <c r="M81" s="57"/>
      <c r="N81" s="57"/>
      <c r="O81" s="57"/>
    </row>
    <row r="82" spans="11:15" x14ac:dyDescent="0.3">
      <c r="K82" s="57"/>
      <c r="L82" s="57"/>
      <c r="M82" s="57"/>
      <c r="N82" s="57"/>
      <c r="O82" s="57"/>
    </row>
    <row r="83" spans="11:15" x14ac:dyDescent="0.3">
      <c r="K83" s="57"/>
      <c r="L83" s="57"/>
      <c r="M83" s="57"/>
      <c r="N83" s="57"/>
      <c r="O83" s="57"/>
    </row>
    <row r="84" spans="11:15" x14ac:dyDescent="0.3">
      <c r="K84" s="57"/>
      <c r="L84" s="57"/>
      <c r="M84" s="57"/>
      <c r="N84" s="57"/>
      <c r="O84" s="57"/>
    </row>
    <row r="85" spans="11:15" x14ac:dyDescent="0.3">
      <c r="K85" s="57"/>
      <c r="L85" s="57"/>
      <c r="M85" s="57"/>
      <c r="N85" s="57"/>
      <c r="O85" s="57"/>
    </row>
    <row r="86" spans="11:15" x14ac:dyDescent="0.3">
      <c r="K86" s="57"/>
      <c r="L86" s="57"/>
      <c r="M86" s="57"/>
      <c r="N86" s="57"/>
      <c r="O86" s="57"/>
    </row>
    <row r="87" spans="11:15" x14ac:dyDescent="0.3">
      <c r="K87" s="57"/>
      <c r="L87" s="57"/>
      <c r="M87" s="57"/>
      <c r="N87" s="57"/>
      <c r="O87" s="57"/>
    </row>
    <row r="88" spans="11:15" x14ac:dyDescent="0.3">
      <c r="K88" s="57"/>
      <c r="L88" s="57"/>
      <c r="M88" s="57"/>
      <c r="N88" s="57"/>
      <c r="O88" s="57"/>
    </row>
    <row r="89" spans="11:15" x14ac:dyDescent="0.3">
      <c r="K89" s="57"/>
      <c r="L89" s="57"/>
      <c r="M89" s="57"/>
      <c r="N89" s="57"/>
      <c r="O89" s="57"/>
    </row>
    <row r="90" spans="11:15" x14ac:dyDescent="0.3">
      <c r="K90" s="57"/>
      <c r="L90" s="57"/>
      <c r="M90" s="57"/>
      <c r="N90" s="57"/>
      <c r="O90" s="57"/>
    </row>
    <row r="91" spans="11:15" x14ac:dyDescent="0.3">
      <c r="K91" s="57"/>
      <c r="L91" s="57"/>
      <c r="M91" s="57"/>
      <c r="N91" s="57"/>
      <c r="O91" s="57"/>
    </row>
    <row r="92" spans="11:15" x14ac:dyDescent="0.3">
      <c r="K92" s="57"/>
      <c r="L92" s="57"/>
      <c r="M92" s="57"/>
      <c r="N92" s="57"/>
      <c r="O92" s="57"/>
    </row>
    <row r="93" spans="11:15" x14ac:dyDescent="0.3">
      <c r="K93" s="57"/>
      <c r="L93" s="57"/>
      <c r="M93" s="57"/>
      <c r="N93" s="57"/>
      <c r="O93" s="57"/>
    </row>
    <row r="94" spans="11:15" x14ac:dyDescent="0.3">
      <c r="K94" s="57"/>
      <c r="L94" s="57"/>
      <c r="M94" s="57"/>
      <c r="N94" s="57"/>
      <c r="O94" s="57"/>
    </row>
    <row r="95" spans="11:15" x14ac:dyDescent="0.3">
      <c r="K95" s="57"/>
      <c r="L95" s="57"/>
      <c r="M95" s="57"/>
      <c r="N95" s="57"/>
      <c r="O95" s="57"/>
    </row>
    <row r="96" spans="11:15" x14ac:dyDescent="0.3">
      <c r="K96" s="57"/>
      <c r="L96" s="57"/>
      <c r="M96" s="57"/>
      <c r="N96" s="57"/>
      <c r="O96" s="57"/>
    </row>
    <row r="97" spans="11:29" x14ac:dyDescent="0.3">
      <c r="K97" s="57"/>
      <c r="L97" s="57"/>
      <c r="M97" s="57"/>
      <c r="N97" s="57"/>
      <c r="O97" s="57"/>
    </row>
    <row r="98" spans="11:29" x14ac:dyDescent="0.3">
      <c r="K98" s="57"/>
      <c r="L98" s="57"/>
      <c r="M98" s="57"/>
      <c r="N98" s="57"/>
      <c r="O98" s="57"/>
    </row>
    <row r="99" spans="11:29" x14ac:dyDescent="0.3">
      <c r="K99" s="57"/>
      <c r="L99" s="57"/>
      <c r="M99" s="57"/>
      <c r="N99" s="57"/>
      <c r="O99" s="57"/>
    </row>
    <row r="100" spans="11:29" x14ac:dyDescent="0.3">
      <c r="K100" s="57"/>
      <c r="L100" s="57"/>
      <c r="M100" s="57"/>
      <c r="N100" s="57"/>
      <c r="O100" s="57"/>
    </row>
    <row r="101" spans="11:29" x14ac:dyDescent="0.3">
      <c r="K101" s="57"/>
      <c r="L101" s="57"/>
      <c r="M101" s="57"/>
      <c r="N101" s="57"/>
      <c r="O101" s="57"/>
    </row>
    <row r="102" spans="11:29" x14ac:dyDescent="0.3">
      <c r="K102" s="57"/>
      <c r="L102" s="57"/>
      <c r="M102" s="57"/>
      <c r="N102" s="57"/>
      <c r="O102" s="57"/>
    </row>
    <row r="103" spans="11:29" x14ac:dyDescent="0.3">
      <c r="K103" s="57"/>
      <c r="L103" s="57"/>
      <c r="M103" s="57"/>
      <c r="N103" s="57"/>
      <c r="O103" s="57"/>
    </row>
    <row r="104" spans="11:29" x14ac:dyDescent="0.3">
      <c r="K104" s="57"/>
      <c r="L104" s="57"/>
      <c r="M104" s="57"/>
      <c r="N104" s="57"/>
      <c r="O104" s="57"/>
    </row>
    <row r="105" spans="11:29" x14ac:dyDescent="0.3">
      <c r="K105" s="57"/>
      <c r="L105" s="57"/>
      <c r="M105" s="57"/>
      <c r="N105" s="57"/>
      <c r="O105" s="57"/>
    </row>
    <row r="106" spans="11:29" x14ac:dyDescent="0.3">
      <c r="K106" s="57"/>
      <c r="L106" s="57"/>
      <c r="M106" s="57"/>
      <c r="N106" s="57"/>
      <c r="O106" s="57"/>
      <c r="W106" s="53"/>
    </row>
    <row r="107" spans="11:29" x14ac:dyDescent="0.3">
      <c r="K107" s="57"/>
      <c r="L107" s="57"/>
      <c r="M107" s="57"/>
      <c r="N107" s="57"/>
      <c r="O107" s="57"/>
      <c r="W107" s="54"/>
      <c r="Z107" s="42"/>
      <c r="AC107" s="42"/>
    </row>
    <row r="108" spans="11:29" x14ac:dyDescent="0.3">
      <c r="K108" s="57"/>
      <c r="L108" s="57"/>
      <c r="M108" s="57"/>
      <c r="N108" s="57"/>
      <c r="O108" s="57"/>
    </row>
    <row r="109" spans="11:29" x14ac:dyDescent="0.3">
      <c r="K109" s="57"/>
      <c r="L109" s="57"/>
      <c r="M109" s="57"/>
      <c r="N109" s="57"/>
      <c r="O109" s="57"/>
    </row>
    <row r="110" spans="11:29" x14ac:dyDescent="0.3">
      <c r="K110" s="57"/>
      <c r="L110" s="57"/>
      <c r="M110" s="57"/>
      <c r="N110" s="57"/>
      <c r="O110" s="57"/>
    </row>
    <row r="111" spans="11:29" x14ac:dyDescent="0.3">
      <c r="K111" s="57"/>
      <c r="L111" s="57"/>
      <c r="M111" s="57"/>
      <c r="N111" s="57"/>
      <c r="O111" s="57"/>
    </row>
    <row r="112" spans="11:29" x14ac:dyDescent="0.3">
      <c r="K112" s="57"/>
      <c r="L112" s="57"/>
      <c r="M112" s="57"/>
      <c r="N112" s="57"/>
      <c r="O112" s="57"/>
    </row>
    <row r="113" spans="11:23" x14ac:dyDescent="0.3">
      <c r="K113" s="57"/>
      <c r="L113" s="57"/>
      <c r="M113" s="57"/>
      <c r="N113" s="57"/>
      <c r="O113" s="57"/>
    </row>
    <row r="114" spans="11:23" x14ac:dyDescent="0.3">
      <c r="K114" s="57"/>
      <c r="L114" s="57"/>
      <c r="M114" s="57"/>
      <c r="N114" s="57"/>
      <c r="O114" s="57"/>
    </row>
    <row r="115" spans="11:23" x14ac:dyDescent="0.3">
      <c r="K115" s="57"/>
      <c r="L115" s="57"/>
      <c r="M115" s="57"/>
      <c r="N115" s="57"/>
      <c r="O115" s="57"/>
    </row>
    <row r="116" spans="11:23" x14ac:dyDescent="0.3">
      <c r="K116" s="57"/>
      <c r="L116" s="57"/>
      <c r="M116" s="57"/>
      <c r="N116" s="57"/>
      <c r="O116" s="57"/>
    </row>
    <row r="117" spans="11:23" x14ac:dyDescent="0.3">
      <c r="K117" s="57"/>
      <c r="L117" s="57"/>
      <c r="M117" s="57"/>
      <c r="N117" s="57"/>
      <c r="O117" s="57"/>
    </row>
    <row r="118" spans="11:23" x14ac:dyDescent="0.3">
      <c r="K118" s="57"/>
      <c r="L118" s="57"/>
      <c r="M118" s="57"/>
      <c r="N118" s="57"/>
      <c r="O118" s="57"/>
    </row>
    <row r="119" spans="11:23" x14ac:dyDescent="0.3">
      <c r="K119" s="57"/>
      <c r="L119" s="57"/>
      <c r="M119" s="57"/>
      <c r="N119" s="57"/>
      <c r="O119" s="57"/>
    </row>
    <row r="120" spans="11:23" x14ac:dyDescent="0.3">
      <c r="K120" s="57"/>
      <c r="L120" s="57"/>
      <c r="M120" s="57"/>
      <c r="N120" s="57"/>
      <c r="O120" s="57"/>
    </row>
    <row r="121" spans="11:23" x14ac:dyDescent="0.3">
      <c r="K121" s="57"/>
      <c r="L121" s="57"/>
      <c r="M121" s="57"/>
      <c r="N121" s="57"/>
      <c r="O121" s="57"/>
    </row>
    <row r="122" spans="11:23" x14ac:dyDescent="0.3">
      <c r="K122" s="57"/>
      <c r="L122" s="57"/>
      <c r="M122" s="57"/>
      <c r="N122" s="57"/>
      <c r="O122" s="57"/>
    </row>
    <row r="123" spans="11:23" x14ac:dyDescent="0.3">
      <c r="K123" s="57"/>
      <c r="L123" s="57"/>
      <c r="M123" s="57"/>
      <c r="N123" s="57"/>
      <c r="O123" s="57"/>
    </row>
    <row r="124" spans="11:23" x14ac:dyDescent="0.3">
      <c r="K124" s="57"/>
      <c r="L124" s="57"/>
      <c r="M124" s="57"/>
      <c r="N124" s="57"/>
      <c r="O124" s="57"/>
      <c r="W124" s="53"/>
    </row>
    <row r="125" spans="11:23" x14ac:dyDescent="0.3">
      <c r="K125" s="57"/>
      <c r="L125" s="57"/>
      <c r="M125" s="57"/>
      <c r="N125" s="57"/>
      <c r="O125" s="57"/>
    </row>
    <row r="126" spans="11:23" x14ac:dyDescent="0.3">
      <c r="K126" s="57"/>
      <c r="L126" s="57"/>
      <c r="M126" s="57"/>
      <c r="N126" s="57"/>
      <c r="O126" s="57"/>
    </row>
    <row r="127" spans="11:23" x14ac:dyDescent="0.3">
      <c r="K127" s="57"/>
      <c r="L127" s="57"/>
      <c r="M127" s="57"/>
      <c r="N127" s="57"/>
      <c r="O127" s="57"/>
    </row>
    <row r="128" spans="11:23" x14ac:dyDescent="0.3">
      <c r="K128" s="57"/>
      <c r="L128" s="57"/>
      <c r="M128" s="57"/>
      <c r="N128" s="57"/>
      <c r="O128" s="57"/>
    </row>
    <row r="129" spans="1:41" x14ac:dyDescent="0.3">
      <c r="K129" s="57"/>
      <c r="L129" s="57"/>
      <c r="M129" s="57"/>
      <c r="N129" s="57"/>
      <c r="O129" s="57"/>
    </row>
    <row r="130" spans="1:41" x14ac:dyDescent="0.3">
      <c r="K130" s="57"/>
      <c r="L130" s="57"/>
      <c r="M130" s="57"/>
      <c r="N130" s="57"/>
      <c r="O130" s="57"/>
    </row>
    <row r="131" spans="1:41" x14ac:dyDescent="0.3">
      <c r="K131" s="57"/>
      <c r="L131" s="57"/>
      <c r="M131" s="57"/>
      <c r="N131" s="57"/>
      <c r="O131" s="57"/>
    </row>
    <row r="132" spans="1:41" x14ac:dyDescent="0.3">
      <c r="K132" s="57"/>
      <c r="L132" s="57"/>
      <c r="M132" s="57"/>
      <c r="N132" s="57"/>
      <c r="O132" s="57"/>
    </row>
    <row r="133" spans="1:41" x14ac:dyDescent="0.3">
      <c r="A133" s="56"/>
      <c r="B133" s="56"/>
      <c r="C133" s="56"/>
      <c r="D133" s="56"/>
      <c r="E133" s="56"/>
      <c r="F133" s="56"/>
      <c r="G133" s="56"/>
      <c r="H133" s="56"/>
      <c r="I133" s="56"/>
      <c r="K133" s="57"/>
      <c r="L133" s="57"/>
      <c r="M133" s="57"/>
      <c r="N133" s="57"/>
      <c r="O133" s="57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</row>
    <row r="134" spans="1:41" x14ac:dyDescent="0.3">
      <c r="A134" s="56"/>
      <c r="B134" s="56"/>
      <c r="C134" s="56"/>
      <c r="D134" s="56"/>
      <c r="E134" s="56"/>
      <c r="F134" s="56"/>
      <c r="G134" s="56"/>
      <c r="H134" s="56"/>
      <c r="I134" s="56"/>
      <c r="K134" s="57"/>
      <c r="L134" s="57"/>
      <c r="M134" s="57"/>
      <c r="N134" s="57"/>
      <c r="O134" s="57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</row>
    <row r="135" spans="1:41" x14ac:dyDescent="0.3">
      <c r="A135" s="56"/>
      <c r="B135" s="56"/>
      <c r="C135" s="56"/>
      <c r="D135" s="56"/>
      <c r="E135" s="56"/>
      <c r="F135" s="56"/>
      <c r="G135" s="56"/>
      <c r="H135" s="56"/>
      <c r="I135" s="56"/>
      <c r="K135" s="57"/>
      <c r="L135" s="57"/>
      <c r="M135" s="57"/>
      <c r="N135" s="57"/>
      <c r="O135" s="57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</row>
    <row r="136" spans="1:41" x14ac:dyDescent="0.3">
      <c r="A136" s="56"/>
      <c r="B136" s="56"/>
      <c r="C136" s="56"/>
      <c r="D136" s="56"/>
      <c r="E136" s="56"/>
      <c r="F136" s="56"/>
      <c r="G136" s="56"/>
      <c r="H136" s="56"/>
      <c r="I136" s="56"/>
      <c r="K136" s="57"/>
      <c r="L136" s="57"/>
      <c r="M136" s="57"/>
      <c r="N136" s="57"/>
      <c r="O136" s="57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</row>
    <row r="137" spans="1:41" x14ac:dyDescent="0.3">
      <c r="A137" s="56"/>
      <c r="B137" s="56"/>
      <c r="C137" s="56"/>
      <c r="D137" s="56"/>
      <c r="E137" s="56"/>
      <c r="F137" s="56"/>
      <c r="G137" s="56"/>
      <c r="H137" s="56"/>
      <c r="I137" s="56"/>
      <c r="K137" s="57"/>
      <c r="L137" s="57"/>
      <c r="M137" s="57"/>
      <c r="N137" s="57"/>
      <c r="O137" s="57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</row>
    <row r="138" spans="1:41" x14ac:dyDescent="0.3">
      <c r="A138" s="56"/>
      <c r="B138" s="56"/>
      <c r="C138" s="56"/>
      <c r="D138" s="56"/>
      <c r="E138" s="56"/>
      <c r="F138" s="56"/>
      <c r="G138" s="56"/>
      <c r="H138" s="56"/>
      <c r="I138" s="56"/>
      <c r="K138" s="57"/>
      <c r="L138" s="57"/>
      <c r="M138" s="57"/>
      <c r="N138" s="57"/>
      <c r="O138" s="57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K138" s="42"/>
      <c r="AO138" s="42"/>
    </row>
    <row r="139" spans="1:41" x14ac:dyDescent="0.3">
      <c r="A139" s="56"/>
      <c r="B139" s="56"/>
      <c r="C139" s="56"/>
      <c r="D139" s="56"/>
      <c r="E139" s="56"/>
      <c r="F139" s="56"/>
      <c r="G139" s="56"/>
      <c r="H139" s="56"/>
      <c r="I139" s="56"/>
      <c r="K139" s="57"/>
      <c r="L139" s="57"/>
      <c r="M139" s="57"/>
      <c r="N139" s="57"/>
      <c r="O139" s="57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K139" s="42"/>
      <c r="AO139" s="42"/>
    </row>
    <row r="140" spans="1:41" x14ac:dyDescent="0.3">
      <c r="A140" s="56"/>
      <c r="B140" s="56"/>
      <c r="C140" s="56"/>
      <c r="D140" s="56"/>
      <c r="E140" s="56"/>
      <c r="F140" s="56"/>
      <c r="G140" s="56"/>
      <c r="H140" s="56"/>
      <c r="I140" s="56"/>
      <c r="K140" s="57"/>
      <c r="L140" s="57"/>
      <c r="M140" s="57"/>
      <c r="N140" s="57"/>
      <c r="O140" s="57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K140" s="42"/>
      <c r="AO140" s="42"/>
    </row>
    <row r="141" spans="1:41" x14ac:dyDescent="0.3">
      <c r="A141" s="56"/>
      <c r="B141" s="56"/>
      <c r="C141" s="56"/>
      <c r="D141" s="56"/>
      <c r="E141" s="56"/>
      <c r="F141" s="56"/>
      <c r="G141" s="56"/>
      <c r="H141" s="56"/>
      <c r="I141" s="56"/>
      <c r="K141" s="57"/>
      <c r="L141" s="57"/>
      <c r="M141" s="57"/>
      <c r="N141" s="57"/>
      <c r="O141" s="57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K141" s="42"/>
      <c r="AO141" s="42"/>
    </row>
    <row r="142" spans="1:41" x14ac:dyDescent="0.3">
      <c r="A142" s="56"/>
      <c r="B142" s="56"/>
      <c r="C142" s="56"/>
      <c r="D142" s="56"/>
      <c r="E142" s="56"/>
      <c r="F142" s="56"/>
      <c r="G142" s="56"/>
      <c r="H142" s="56"/>
      <c r="I142" s="56"/>
      <c r="K142" s="57"/>
      <c r="L142" s="57"/>
      <c r="M142" s="57"/>
      <c r="N142" s="57"/>
      <c r="O142" s="57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K142" s="42"/>
      <c r="AO142" s="42"/>
    </row>
    <row r="143" spans="1:41" x14ac:dyDescent="0.3">
      <c r="A143" s="56"/>
      <c r="B143" s="56"/>
      <c r="C143" s="56"/>
      <c r="D143" s="56"/>
      <c r="E143" s="56"/>
      <c r="F143" s="56"/>
      <c r="G143" s="56"/>
      <c r="H143" s="56"/>
      <c r="I143" s="56"/>
      <c r="K143" s="57"/>
      <c r="L143" s="57"/>
      <c r="M143" s="57"/>
      <c r="N143" s="57"/>
      <c r="O143" s="57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K143" s="42"/>
      <c r="AO143" s="42"/>
    </row>
    <row r="144" spans="1:41" x14ac:dyDescent="0.3">
      <c r="A144" s="56"/>
      <c r="B144" s="56"/>
      <c r="C144" s="56"/>
      <c r="D144" s="56"/>
      <c r="E144" s="56"/>
      <c r="F144" s="56"/>
      <c r="G144" s="56"/>
      <c r="H144" s="56"/>
      <c r="I144" s="56"/>
      <c r="K144" s="57"/>
      <c r="L144" s="57"/>
      <c r="M144" s="57"/>
      <c r="N144" s="57"/>
      <c r="O144" s="57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K144" s="42"/>
      <c r="AO144" s="42"/>
    </row>
    <row r="145" spans="1:41" x14ac:dyDescent="0.3">
      <c r="A145" s="56"/>
      <c r="B145" s="56"/>
      <c r="C145" s="56"/>
      <c r="D145" s="56"/>
      <c r="E145" s="56"/>
      <c r="F145" s="56"/>
      <c r="G145" s="56"/>
      <c r="H145" s="56"/>
      <c r="I145" s="56"/>
      <c r="K145" s="57"/>
      <c r="L145" s="57"/>
      <c r="M145" s="57"/>
      <c r="N145" s="57"/>
      <c r="O145" s="57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K145" s="42"/>
      <c r="AO145" s="42"/>
    </row>
    <row r="146" spans="1:41" x14ac:dyDescent="0.3">
      <c r="A146" s="56"/>
      <c r="B146" s="56"/>
      <c r="C146" s="56"/>
      <c r="D146" s="56"/>
      <c r="E146" s="56"/>
      <c r="F146" s="56"/>
      <c r="G146" s="56"/>
      <c r="H146" s="56"/>
      <c r="I146" s="56"/>
      <c r="K146" s="57"/>
      <c r="L146" s="57"/>
      <c r="M146" s="57"/>
      <c r="N146" s="57"/>
      <c r="O146" s="57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K146" s="42"/>
      <c r="AO146" s="42"/>
    </row>
    <row r="147" spans="1:41" x14ac:dyDescent="0.3">
      <c r="A147" s="56"/>
      <c r="B147" s="57"/>
      <c r="C147" s="56"/>
      <c r="D147" s="56"/>
      <c r="E147" s="56"/>
      <c r="F147" s="56"/>
      <c r="G147" s="56"/>
      <c r="H147" s="56"/>
      <c r="I147" s="56"/>
      <c r="K147" s="57"/>
      <c r="L147" s="57"/>
      <c r="M147" s="57"/>
      <c r="N147" s="57"/>
      <c r="O147" s="57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</row>
    <row r="148" spans="1:41" x14ac:dyDescent="0.3">
      <c r="A148" s="56"/>
      <c r="B148" s="57"/>
      <c r="C148" s="56"/>
      <c r="D148" s="56"/>
      <c r="E148" s="56"/>
      <c r="F148" s="56"/>
      <c r="G148" s="56"/>
      <c r="H148" s="56"/>
      <c r="I148" s="56"/>
      <c r="K148" s="57"/>
      <c r="L148" s="57"/>
      <c r="M148" s="57"/>
      <c r="N148" s="57"/>
      <c r="O148" s="57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</row>
    <row r="149" spans="1:41" x14ac:dyDescent="0.3">
      <c r="A149" s="56"/>
      <c r="B149" s="57"/>
      <c r="C149" s="56"/>
      <c r="D149" s="56"/>
      <c r="E149" s="56"/>
      <c r="F149" s="56"/>
      <c r="G149" s="56"/>
      <c r="H149" s="56"/>
      <c r="I149" s="56"/>
      <c r="K149" s="57"/>
      <c r="L149" s="57"/>
      <c r="M149" s="57"/>
      <c r="N149" s="57"/>
      <c r="O149" s="57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</row>
    <row r="150" spans="1:41" x14ac:dyDescent="0.3">
      <c r="B150" s="47"/>
      <c r="K150" s="57"/>
    </row>
    <row r="151" spans="1:41" x14ac:dyDescent="0.3">
      <c r="B151" s="47"/>
      <c r="K151" s="57"/>
    </row>
    <row r="152" spans="1:41" x14ac:dyDescent="0.3">
      <c r="B152" s="47"/>
      <c r="K152" s="57"/>
    </row>
    <row r="153" spans="1:41" x14ac:dyDescent="0.3">
      <c r="B153" s="47"/>
      <c r="K153" s="57"/>
    </row>
    <row r="154" spans="1:41" x14ac:dyDescent="0.3">
      <c r="B154" s="47"/>
      <c r="K154" s="57"/>
    </row>
    <row r="155" spans="1:41" x14ac:dyDescent="0.3">
      <c r="B155" s="47"/>
      <c r="K155" s="57"/>
    </row>
    <row r="156" spans="1:41" x14ac:dyDescent="0.3">
      <c r="B156" s="47"/>
      <c r="K156" s="57"/>
    </row>
    <row r="157" spans="1:41" x14ac:dyDescent="0.3">
      <c r="B157" s="47"/>
      <c r="K157" s="57"/>
    </row>
    <row r="158" spans="1:41" x14ac:dyDescent="0.3">
      <c r="B158" s="47"/>
      <c r="K158" s="57"/>
    </row>
    <row r="159" spans="1:41" x14ac:dyDescent="0.3">
      <c r="B159" s="47"/>
      <c r="K159" s="57"/>
    </row>
    <row r="160" spans="1:41" x14ac:dyDescent="0.3">
      <c r="B160" s="47"/>
      <c r="K160" s="57"/>
    </row>
    <row r="161" spans="2:11" x14ac:dyDescent="0.3">
      <c r="B161" s="47"/>
      <c r="K161" s="57"/>
    </row>
    <row r="162" spans="2:11" x14ac:dyDescent="0.3">
      <c r="B162" s="47"/>
      <c r="K162" s="57"/>
    </row>
    <row r="163" spans="2:11" x14ac:dyDescent="0.3">
      <c r="B163" s="47"/>
      <c r="K163" s="57"/>
    </row>
    <row r="164" spans="2:11" x14ac:dyDescent="0.3">
      <c r="B164" s="47"/>
      <c r="K164" s="57"/>
    </row>
  </sheetData>
  <mergeCells count="13">
    <mergeCell ref="BQ1:BR1"/>
    <mergeCell ref="BL4:BL5"/>
    <mergeCell ref="BL6:BL7"/>
    <mergeCell ref="BL8:BL9"/>
    <mergeCell ref="AS22:AT22"/>
    <mergeCell ref="AV22:AX22"/>
    <mergeCell ref="AZ22:BA22"/>
    <mergeCell ref="BC22:BD22"/>
    <mergeCell ref="BL2:BL3"/>
    <mergeCell ref="AS1:AT1"/>
    <mergeCell ref="AV1:AX1"/>
    <mergeCell ref="AZ1:BA1"/>
    <mergeCell ref="BC1:BD1"/>
  </mergeCells>
  <phoneticPr fontId="11" type="noConversion"/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23445-B9A6-4B42-AAFE-1FACA727EB49}">
  <dimension ref="A1:AQ58"/>
  <sheetViews>
    <sheetView zoomScale="70" zoomScaleNormal="70" workbookViewId="0">
      <selection activeCell="P1" sqref="P1"/>
    </sheetView>
  </sheetViews>
  <sheetFormatPr defaultRowHeight="14.4" x14ac:dyDescent="0.3"/>
  <sheetData>
    <row r="1" spans="1:43" x14ac:dyDescent="0.3">
      <c r="A1" t="str">
        <f>RawData!A1</f>
        <v>STATION</v>
      </c>
      <c r="B1" t="str">
        <f>RawData!B1</f>
        <v>j</v>
      </c>
      <c r="C1" t="str">
        <f>RawData!C1</f>
        <v>REGION</v>
      </c>
      <c r="D1" t="str">
        <f>RawData!D1</f>
        <v>REGION_KEY</v>
      </c>
      <c r="E1" t="str">
        <f>RawData!E1</f>
        <v>CAPACITY</v>
      </c>
      <c r="F1" t="str">
        <f>RawData!F1</f>
        <v>CARBON INTENSITY</v>
      </c>
      <c r="G1" t="str">
        <f>RawData!G1</f>
        <v>EFFICIENCY_LOSS</v>
      </c>
      <c r="H1" t="str">
        <f>RawData!H1</f>
        <v>GEN_TECH_TEXT</v>
      </c>
      <c r="I1" t="str">
        <f>RawData!I1</f>
        <v>GEN_TECH</v>
      </c>
      <c r="J1" t="str">
        <f>RawData!J1</f>
        <v>GEN_TYPE</v>
      </c>
      <c r="K1" t="str">
        <f>RawData!K1</f>
        <v>HYDRO_UNITS_KEY</v>
      </c>
      <c r="L1" t="str">
        <f>RawData!L1</f>
        <v>INITIAL_ENERGY_STOCK_IN_DAMS</v>
      </c>
      <c r="M1" t="str">
        <f>RawData!M1</f>
        <v>HYDRO_DAM_CAPACITY</v>
      </c>
      <c r="N1" t="str">
        <f>RawData!N1</f>
        <v>HYDRO_DISCHARGE_CAPACITY</v>
      </c>
      <c r="O1" t="str">
        <f>RawData!O1</f>
        <v>COST_WATER_SPILL</v>
      </c>
      <c r="P1" t="str">
        <f>RawData!P1</f>
        <v>FUEL_TYPE_TEXT</v>
      </c>
      <c r="Q1" t="str">
        <f>RawData!Q1</f>
        <v>FUEL_TYPE</v>
      </c>
      <c r="R1" t="str">
        <f>RawData!R1</f>
        <v>HEATRATE_GJ</v>
      </c>
      <c r="S1" t="str">
        <f>RawData!S1</f>
        <v>HEATRATE</v>
      </c>
      <c r="T1" t="str">
        <f>RawData!T1</f>
        <v>MAXP_FACTOR</v>
      </c>
      <c r="U1" t="str">
        <f>RawData!U1</f>
        <v>MIN_DOWNTIME</v>
      </c>
      <c r="V1" t="str">
        <f>RawData!V1</f>
        <v>MIN_UPTIME</v>
      </c>
      <c r="W1" t="str">
        <f>RawData!W1</f>
        <v>MINP_ISP</v>
      </c>
      <c r="X1" t="str">
        <f>RawData!X1</f>
        <v>MINP_GHD</v>
      </c>
      <c r="Y1" t="str">
        <f>RawData!Y1</f>
        <v>MINP_FACTOR</v>
      </c>
      <c r="Z1" t="str">
        <f>RawData!Z1</f>
        <v>RAMPDOWN_ISP</v>
      </c>
      <c r="AA1" t="str">
        <f>RawData!AA1</f>
        <v>RAMPDOWN_GHD</v>
      </c>
      <c r="AB1" t="str">
        <f>RawData!AB1</f>
        <v>RAMPDOWNFACTOR</v>
      </c>
      <c r="AC1" t="str">
        <f>RawData!AC1</f>
        <v>RAMPUP_ISP</v>
      </c>
      <c r="AD1" t="str">
        <f>RawData!AD1</f>
        <v>RAMPUP_GHD</v>
      </c>
      <c r="AE1" t="str">
        <f>RawData!AE1</f>
        <v>RAMPUPFACTOR</v>
      </c>
      <c r="AF1" t="str">
        <f>RawData!AF1</f>
        <v>SHUTRAMPFACTOR</v>
      </c>
      <c r="AG1" t="str">
        <f>RawData!AG1</f>
        <v>STARTCOST_ISP</v>
      </c>
      <c r="AH1" t="str">
        <f>RawData!AH1</f>
        <v>STARTCOST_GHD</v>
      </c>
      <c r="AI1" t="str">
        <f>RawData!AI1</f>
        <v>STARTCOST</v>
      </c>
      <c r="AJ1" t="str">
        <f>RawData!AJ1</f>
        <v>STARTRAMPFACTOR</v>
      </c>
      <c r="AK1" t="str">
        <f>RawData!AK1</f>
        <v>VARCOST</v>
      </c>
      <c r="AL1" t="str">
        <f>RawData!AL1</f>
        <v>INITIAL_STORAGE_STOCK</v>
      </c>
      <c r="AM1" t="str">
        <f>RawData!AM1</f>
        <v>MAX_OUTPUT_HOURS</v>
      </c>
      <c r="AN1" t="str">
        <f>RawData!AN1</f>
        <v>MIN_OUTPUT_HOURS</v>
      </c>
      <c r="AO1" t="str">
        <f>RawData!AO1</f>
        <v>MAX_STORAGE</v>
      </c>
      <c r="AP1" t="str">
        <f>RawData!AP1</f>
        <v>COMPLETE</v>
      </c>
      <c r="AQ1" t="str">
        <f>RawData!AQ1</f>
        <v>Include</v>
      </c>
    </row>
    <row r="2" spans="1:43" x14ac:dyDescent="0.3">
      <c r="A2" t="str" cm="1">
        <f t="array" ref="A2:AQ58">_xlfn._xlws.FILTER(RawData!A2:AQ1001,RawData!AQ2:AQ1001=1)</f>
        <v>Callide C</v>
      </c>
      <c r="B2" t="str">
        <v>CPP_3</v>
      </c>
      <c r="C2" t="str">
        <v>QLD</v>
      </c>
      <c r="D2">
        <v>2</v>
      </c>
      <c r="E2">
        <v>420</v>
      </c>
      <c r="F2">
        <v>0.90691199999999994</v>
      </c>
      <c r="G2">
        <v>0.06</v>
      </c>
      <c r="H2" t="str">
        <v>Steam Super Critical</v>
      </c>
      <c r="I2">
        <v>6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 t="str">
        <v>Black Coal</v>
      </c>
      <c r="Q2">
        <v>3</v>
      </c>
      <c r="R2">
        <v>9.3023255813953494</v>
      </c>
      <c r="S2">
        <v>0</v>
      </c>
      <c r="T2">
        <v>1</v>
      </c>
      <c r="U2">
        <v>8</v>
      </c>
      <c r="V2">
        <v>8</v>
      </c>
      <c r="W2">
        <v>121</v>
      </c>
      <c r="X2">
        <v>207.40740740740739</v>
      </c>
      <c r="Y2">
        <v>0.28809523809523807</v>
      </c>
      <c r="Z2">
        <v>3.8330000000000002</v>
      </c>
      <c r="AA2">
        <v>3.8333333333333335</v>
      </c>
      <c r="AB2">
        <v>1</v>
      </c>
      <c r="AC2">
        <v>3.8330000000000002</v>
      </c>
      <c r="AD2">
        <v>3.8333333333333335</v>
      </c>
      <c r="AE2">
        <v>1</v>
      </c>
      <c r="AF2">
        <v>1</v>
      </c>
      <c r="AG2" t="e">
        <v>#N/A</v>
      </c>
      <c r="AH2">
        <v>24</v>
      </c>
      <c r="AI2">
        <v>24</v>
      </c>
      <c r="AJ2">
        <v>1</v>
      </c>
      <c r="AK2">
        <v>21.828819118154893</v>
      </c>
      <c r="AL2">
        <v>0</v>
      </c>
      <c r="AM2">
        <v>0</v>
      </c>
      <c r="AN2">
        <v>0</v>
      </c>
      <c r="AO2">
        <v>0</v>
      </c>
      <c r="AP2" t="b">
        <v>1</v>
      </c>
      <c r="AQ2">
        <v>1</v>
      </c>
    </row>
    <row r="3" spans="1:43" x14ac:dyDescent="0.3">
      <c r="A3" t="str">
        <v>Callide C</v>
      </c>
      <c r="B3" t="str">
        <v>CPP_4</v>
      </c>
      <c r="C3" t="str">
        <v>QLD</v>
      </c>
      <c r="D3">
        <v>2</v>
      </c>
      <c r="E3">
        <v>420</v>
      </c>
      <c r="F3">
        <v>0.90691199999999994</v>
      </c>
      <c r="G3">
        <v>0.06</v>
      </c>
      <c r="H3" t="str">
        <v>Steam Super Critical</v>
      </c>
      <c r="I3">
        <v>6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 t="str">
        <v>Black Coal</v>
      </c>
      <c r="Q3">
        <v>3</v>
      </c>
      <c r="R3">
        <v>9.3023255813953494</v>
      </c>
      <c r="S3">
        <v>0</v>
      </c>
      <c r="T3">
        <v>1</v>
      </c>
      <c r="U3">
        <v>8</v>
      </c>
      <c r="V3">
        <v>8</v>
      </c>
      <c r="W3">
        <v>121</v>
      </c>
      <c r="X3">
        <v>207.40740740740739</v>
      </c>
      <c r="Y3">
        <v>0.28809523809523807</v>
      </c>
      <c r="Z3">
        <v>3.8330000000000002</v>
      </c>
      <c r="AA3">
        <v>3.8333333333333335</v>
      </c>
      <c r="AB3">
        <v>1</v>
      </c>
      <c r="AC3">
        <v>3.8330000000000002</v>
      </c>
      <c r="AD3">
        <v>3.8333333333333335</v>
      </c>
      <c r="AE3">
        <v>1</v>
      </c>
      <c r="AF3">
        <v>1</v>
      </c>
      <c r="AG3" t="e">
        <v>#N/A</v>
      </c>
      <c r="AH3">
        <v>24</v>
      </c>
      <c r="AI3">
        <v>24</v>
      </c>
      <c r="AJ3">
        <v>1</v>
      </c>
      <c r="AK3">
        <v>21.828819118154893</v>
      </c>
      <c r="AL3">
        <v>0</v>
      </c>
      <c r="AM3">
        <v>0</v>
      </c>
      <c r="AN3">
        <v>0</v>
      </c>
      <c r="AO3">
        <v>0</v>
      </c>
      <c r="AP3" t="b">
        <v>1</v>
      </c>
      <c r="AQ3">
        <v>1</v>
      </c>
    </row>
    <row r="4" spans="1:43" x14ac:dyDescent="0.3">
      <c r="A4" t="str">
        <v>Millmerran</v>
      </c>
      <c r="B4" t="str">
        <v>MPP_1</v>
      </c>
      <c r="C4" t="str">
        <v>QLD</v>
      </c>
      <c r="D4">
        <v>2</v>
      </c>
      <c r="E4">
        <v>426</v>
      </c>
      <c r="F4">
        <v>0.84159804878048772</v>
      </c>
      <c r="G4">
        <v>0.06</v>
      </c>
      <c r="H4" t="str">
        <v>Steam Super Critical</v>
      </c>
      <c r="I4">
        <v>6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 t="str">
        <v>Black Coal</v>
      </c>
      <c r="Q4">
        <v>3</v>
      </c>
      <c r="R4">
        <v>9.2071611253196934</v>
      </c>
      <c r="S4">
        <v>0</v>
      </c>
      <c r="T4">
        <v>1</v>
      </c>
      <c r="U4">
        <v>8</v>
      </c>
      <c r="V4">
        <v>8</v>
      </c>
      <c r="W4">
        <v>200</v>
      </c>
      <c r="X4">
        <v>170.4</v>
      </c>
      <c r="Y4">
        <v>0.46948356807511737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 t="e">
        <v>#N/A</v>
      </c>
      <c r="AH4">
        <v>24</v>
      </c>
      <c r="AI4">
        <v>24</v>
      </c>
      <c r="AJ4">
        <v>1</v>
      </c>
      <c r="AK4">
        <v>15.927170637153376</v>
      </c>
      <c r="AL4">
        <v>0</v>
      </c>
      <c r="AM4">
        <v>0</v>
      </c>
      <c r="AN4">
        <v>0</v>
      </c>
      <c r="AO4">
        <v>0</v>
      </c>
      <c r="AP4" t="b">
        <v>1</v>
      </c>
      <c r="AQ4">
        <v>1</v>
      </c>
    </row>
    <row r="5" spans="1:43" x14ac:dyDescent="0.3">
      <c r="A5" t="str">
        <v>Millmerran</v>
      </c>
      <c r="B5" t="str">
        <v>MPP_2</v>
      </c>
      <c r="C5" t="str">
        <v>QLD</v>
      </c>
      <c r="D5">
        <v>2</v>
      </c>
      <c r="E5">
        <v>426</v>
      </c>
      <c r="F5">
        <v>0.84159804878048772</v>
      </c>
      <c r="G5">
        <v>0.06</v>
      </c>
      <c r="H5" t="str">
        <v>Steam Super Critical</v>
      </c>
      <c r="I5">
        <v>6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 t="str">
        <v>Black Coal</v>
      </c>
      <c r="Q5">
        <v>3</v>
      </c>
      <c r="R5">
        <v>9.2071611253196934</v>
      </c>
      <c r="S5">
        <v>0</v>
      </c>
      <c r="T5">
        <v>1</v>
      </c>
      <c r="U5">
        <v>8</v>
      </c>
      <c r="V5">
        <v>8</v>
      </c>
      <c r="W5">
        <v>160</v>
      </c>
      <c r="X5">
        <v>170.4</v>
      </c>
      <c r="Y5">
        <v>0.37558685446009388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 t="e">
        <v>#N/A</v>
      </c>
      <c r="AH5">
        <v>24</v>
      </c>
      <c r="AI5">
        <v>24</v>
      </c>
      <c r="AJ5">
        <v>1</v>
      </c>
      <c r="AK5">
        <v>15.927170637153376</v>
      </c>
      <c r="AL5">
        <v>0</v>
      </c>
      <c r="AM5">
        <v>0</v>
      </c>
      <c r="AN5">
        <v>0</v>
      </c>
      <c r="AO5">
        <v>0</v>
      </c>
      <c r="AP5" t="b">
        <v>1</v>
      </c>
      <c r="AQ5">
        <v>1</v>
      </c>
    </row>
    <row r="6" spans="1:43" x14ac:dyDescent="0.3">
      <c r="A6" t="str">
        <v>Colongra</v>
      </c>
      <c r="B6" t="str">
        <v>CG1</v>
      </c>
      <c r="C6" t="str">
        <v>NSW</v>
      </c>
      <c r="D6">
        <v>1</v>
      </c>
      <c r="E6">
        <v>181</v>
      </c>
      <c r="F6">
        <v>0.78255999999999992</v>
      </c>
      <c r="G6">
        <v>0.01</v>
      </c>
      <c r="H6" t="str">
        <v>OCGT</v>
      </c>
      <c r="I6">
        <v>3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 t="str">
        <v>Gas</v>
      </c>
      <c r="Q6">
        <v>1</v>
      </c>
      <c r="R6">
        <v>11.145510835913313</v>
      </c>
      <c r="S6">
        <v>0</v>
      </c>
      <c r="T6">
        <v>1</v>
      </c>
      <c r="U6">
        <v>4</v>
      </c>
      <c r="V6">
        <v>4</v>
      </c>
      <c r="W6" t="e">
        <v>#N/A</v>
      </c>
      <c r="X6">
        <v>0</v>
      </c>
      <c r="Y6">
        <v>0</v>
      </c>
      <c r="Z6" t="e">
        <v>#N/A</v>
      </c>
      <c r="AA6">
        <v>12</v>
      </c>
      <c r="AB6">
        <v>1</v>
      </c>
      <c r="AC6" t="e">
        <v>#N/A</v>
      </c>
      <c r="AD6">
        <v>12</v>
      </c>
      <c r="AE6">
        <v>1</v>
      </c>
      <c r="AF6">
        <v>1</v>
      </c>
      <c r="AG6" t="e">
        <v>#N/A</v>
      </c>
      <c r="AH6">
        <v>6</v>
      </c>
      <c r="AI6">
        <v>6</v>
      </c>
      <c r="AJ6">
        <v>1</v>
      </c>
      <c r="AK6">
        <v>140.99496962631662</v>
      </c>
      <c r="AL6">
        <v>0</v>
      </c>
      <c r="AM6">
        <v>0</v>
      </c>
      <c r="AN6">
        <v>0</v>
      </c>
      <c r="AO6">
        <v>0</v>
      </c>
      <c r="AP6" t="b">
        <v>1</v>
      </c>
      <c r="AQ6">
        <v>1</v>
      </c>
    </row>
    <row r="7" spans="1:43" x14ac:dyDescent="0.3">
      <c r="A7" t="str">
        <v>Colongra</v>
      </c>
      <c r="B7" t="str">
        <v>CG2</v>
      </c>
      <c r="C7" t="str">
        <v>NSW</v>
      </c>
      <c r="D7">
        <v>1</v>
      </c>
      <c r="E7">
        <v>181</v>
      </c>
      <c r="F7">
        <v>0.78255999999999992</v>
      </c>
      <c r="G7">
        <v>0.01</v>
      </c>
      <c r="H7" t="str">
        <v>OCGT</v>
      </c>
      <c r="I7">
        <v>3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 t="str">
        <v>Gas</v>
      </c>
      <c r="Q7">
        <v>1</v>
      </c>
      <c r="R7">
        <v>11.145510835913313</v>
      </c>
      <c r="S7">
        <v>0</v>
      </c>
      <c r="T7">
        <v>1</v>
      </c>
      <c r="U7">
        <v>4</v>
      </c>
      <c r="V7">
        <v>4</v>
      </c>
      <c r="W7" t="e">
        <v>#N/A</v>
      </c>
      <c r="X7">
        <v>0</v>
      </c>
      <c r="Y7">
        <v>0</v>
      </c>
      <c r="Z7" t="e">
        <v>#N/A</v>
      </c>
      <c r="AA7">
        <v>12</v>
      </c>
      <c r="AB7">
        <v>1</v>
      </c>
      <c r="AC7" t="e">
        <v>#N/A</v>
      </c>
      <c r="AD7">
        <v>12</v>
      </c>
      <c r="AE7">
        <v>1</v>
      </c>
      <c r="AF7">
        <v>1</v>
      </c>
      <c r="AG7" t="e">
        <v>#N/A</v>
      </c>
      <c r="AH7">
        <v>6</v>
      </c>
      <c r="AI7">
        <v>6</v>
      </c>
      <c r="AJ7">
        <v>1</v>
      </c>
      <c r="AK7">
        <v>140.99496962631662</v>
      </c>
      <c r="AL7">
        <v>0</v>
      </c>
      <c r="AM7">
        <v>0</v>
      </c>
      <c r="AN7">
        <v>0</v>
      </c>
      <c r="AO7">
        <v>0</v>
      </c>
      <c r="AP7" t="b">
        <v>1</v>
      </c>
      <c r="AQ7">
        <v>1</v>
      </c>
    </row>
    <row r="8" spans="1:43" x14ac:dyDescent="0.3">
      <c r="A8" t="str">
        <v>Colongra</v>
      </c>
      <c r="B8" t="str">
        <v>CG3</v>
      </c>
      <c r="C8" t="str">
        <v>NSW</v>
      </c>
      <c r="D8">
        <v>1</v>
      </c>
      <c r="E8">
        <v>181</v>
      </c>
      <c r="F8">
        <v>0.78255999999999992</v>
      </c>
      <c r="G8">
        <v>0.01</v>
      </c>
      <c r="H8" t="str">
        <v>OCGT</v>
      </c>
      <c r="I8">
        <v>3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 t="str">
        <v>Gas</v>
      </c>
      <c r="Q8">
        <v>1</v>
      </c>
      <c r="R8">
        <v>11.145510835913313</v>
      </c>
      <c r="S8">
        <v>0</v>
      </c>
      <c r="T8">
        <v>1</v>
      </c>
      <c r="U8">
        <v>4</v>
      </c>
      <c r="V8">
        <v>4</v>
      </c>
      <c r="W8" t="e">
        <v>#N/A</v>
      </c>
      <c r="X8">
        <v>0</v>
      </c>
      <c r="Y8">
        <v>0</v>
      </c>
      <c r="Z8" t="e">
        <v>#N/A</v>
      </c>
      <c r="AA8">
        <v>12</v>
      </c>
      <c r="AB8">
        <v>1</v>
      </c>
      <c r="AC8" t="e">
        <v>#N/A</v>
      </c>
      <c r="AD8">
        <v>12</v>
      </c>
      <c r="AE8">
        <v>1</v>
      </c>
      <c r="AF8">
        <v>1</v>
      </c>
      <c r="AG8" t="e">
        <v>#N/A</v>
      </c>
      <c r="AH8">
        <v>6</v>
      </c>
      <c r="AI8">
        <v>6</v>
      </c>
      <c r="AJ8">
        <v>1</v>
      </c>
      <c r="AK8">
        <v>140.99496962631662</v>
      </c>
      <c r="AL8">
        <v>0</v>
      </c>
      <c r="AM8">
        <v>0</v>
      </c>
      <c r="AN8">
        <v>0</v>
      </c>
      <c r="AO8">
        <v>0</v>
      </c>
      <c r="AP8" t="b">
        <v>1</v>
      </c>
      <c r="AQ8">
        <v>1</v>
      </c>
    </row>
    <row r="9" spans="1:43" x14ac:dyDescent="0.3">
      <c r="A9" t="str">
        <v>Colongra</v>
      </c>
      <c r="B9" t="str">
        <v>CG4</v>
      </c>
      <c r="C9" t="str">
        <v>NSW</v>
      </c>
      <c r="D9">
        <v>1</v>
      </c>
      <c r="E9">
        <v>181</v>
      </c>
      <c r="F9">
        <v>0.78255999999999992</v>
      </c>
      <c r="G9">
        <v>0.01</v>
      </c>
      <c r="H9" t="str">
        <v>OCGT</v>
      </c>
      <c r="I9">
        <v>3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 t="str">
        <v>Gas</v>
      </c>
      <c r="Q9">
        <v>1</v>
      </c>
      <c r="R9">
        <v>11.145510835913313</v>
      </c>
      <c r="S9">
        <v>0</v>
      </c>
      <c r="T9">
        <v>1</v>
      </c>
      <c r="U9">
        <v>4</v>
      </c>
      <c r="V9">
        <v>4</v>
      </c>
      <c r="W9" t="e">
        <v>#N/A</v>
      </c>
      <c r="X9">
        <v>0</v>
      </c>
      <c r="Y9">
        <v>0</v>
      </c>
      <c r="Z9" t="e">
        <v>#N/A</v>
      </c>
      <c r="AA9">
        <v>12</v>
      </c>
      <c r="AB9">
        <v>1</v>
      </c>
      <c r="AC9" t="e">
        <v>#N/A</v>
      </c>
      <c r="AD9">
        <v>12</v>
      </c>
      <c r="AE9">
        <v>1</v>
      </c>
      <c r="AF9">
        <v>1</v>
      </c>
      <c r="AG9" t="e">
        <v>#N/A</v>
      </c>
      <c r="AH9">
        <v>6</v>
      </c>
      <c r="AI9">
        <v>6</v>
      </c>
      <c r="AJ9">
        <v>1</v>
      </c>
      <c r="AK9">
        <v>140.99496962631662</v>
      </c>
      <c r="AL9">
        <v>0</v>
      </c>
      <c r="AM9">
        <v>0</v>
      </c>
      <c r="AN9">
        <v>0</v>
      </c>
      <c r="AO9">
        <v>0</v>
      </c>
      <c r="AP9" t="b">
        <v>1</v>
      </c>
      <c r="AQ9">
        <v>1</v>
      </c>
    </row>
    <row r="10" spans="1:43" x14ac:dyDescent="0.3">
      <c r="A10" t="str">
        <v>Braemar 2 Power Station</v>
      </c>
      <c r="B10" t="str">
        <v>BRAEMAR5</v>
      </c>
      <c r="C10" t="str">
        <v>QLD</v>
      </c>
      <c r="D10">
        <v>2</v>
      </c>
      <c r="E10">
        <v>173</v>
      </c>
      <c r="F10">
        <v>0.6631416</v>
      </c>
      <c r="G10">
        <v>0.01</v>
      </c>
      <c r="H10" t="str">
        <v>OCGT</v>
      </c>
      <c r="I10">
        <v>3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 t="str">
        <v>Gas</v>
      </c>
      <c r="Q10">
        <v>1</v>
      </c>
      <c r="R10">
        <v>11.881188118811883</v>
      </c>
      <c r="S10">
        <v>0</v>
      </c>
      <c r="T10">
        <v>1</v>
      </c>
      <c r="U10">
        <v>4</v>
      </c>
      <c r="V10">
        <v>4</v>
      </c>
      <c r="W10" t="e">
        <v>#N/A</v>
      </c>
      <c r="X10">
        <v>0</v>
      </c>
      <c r="Y10">
        <v>0</v>
      </c>
      <c r="Z10" t="e">
        <v>#N/A</v>
      </c>
      <c r="AA10">
        <v>11</v>
      </c>
      <c r="AB10">
        <v>1</v>
      </c>
      <c r="AC10" t="e">
        <v>#N/A</v>
      </c>
      <c r="AD10">
        <v>11</v>
      </c>
      <c r="AE10">
        <v>1</v>
      </c>
      <c r="AF10">
        <v>1</v>
      </c>
      <c r="AG10" t="e">
        <v>#N/A</v>
      </c>
      <c r="AH10">
        <v>6</v>
      </c>
      <c r="AI10">
        <v>6</v>
      </c>
      <c r="AJ10">
        <v>1</v>
      </c>
      <c r="AK10">
        <v>113.65338607584941</v>
      </c>
      <c r="AL10">
        <v>0</v>
      </c>
      <c r="AM10">
        <v>0</v>
      </c>
      <c r="AN10">
        <v>0</v>
      </c>
      <c r="AO10">
        <v>0</v>
      </c>
      <c r="AP10" t="b">
        <v>1</v>
      </c>
      <c r="AQ10">
        <v>1</v>
      </c>
    </row>
    <row r="11" spans="1:43" x14ac:dyDescent="0.3">
      <c r="A11" t="str">
        <v>Braemar 2 Power Station</v>
      </c>
      <c r="B11" t="str">
        <v>BRAEMAR6</v>
      </c>
      <c r="C11" t="str">
        <v>QLD</v>
      </c>
      <c r="D11">
        <v>2</v>
      </c>
      <c r="E11">
        <v>173</v>
      </c>
      <c r="F11">
        <v>0.6631416</v>
      </c>
      <c r="G11">
        <v>0.01</v>
      </c>
      <c r="H11" t="str">
        <v>OCGT</v>
      </c>
      <c r="I11">
        <v>3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 t="str">
        <v>Gas</v>
      </c>
      <c r="Q11">
        <v>1</v>
      </c>
      <c r="R11">
        <v>11.881188118811883</v>
      </c>
      <c r="S11">
        <v>0</v>
      </c>
      <c r="T11">
        <v>1</v>
      </c>
      <c r="U11">
        <v>4</v>
      </c>
      <c r="V11">
        <v>4</v>
      </c>
      <c r="W11" t="e">
        <v>#N/A</v>
      </c>
      <c r="X11">
        <v>0</v>
      </c>
      <c r="Y11">
        <v>0</v>
      </c>
      <c r="Z11" t="e">
        <v>#N/A</v>
      </c>
      <c r="AA11">
        <v>11</v>
      </c>
      <c r="AB11">
        <v>1</v>
      </c>
      <c r="AC11" t="e">
        <v>#N/A</v>
      </c>
      <c r="AD11">
        <v>11</v>
      </c>
      <c r="AE11">
        <v>1</v>
      </c>
      <c r="AF11">
        <v>1</v>
      </c>
      <c r="AG11" t="e">
        <v>#N/A</v>
      </c>
      <c r="AH11">
        <v>6</v>
      </c>
      <c r="AI11">
        <v>6</v>
      </c>
      <c r="AJ11">
        <v>1</v>
      </c>
      <c r="AK11">
        <v>113.65338607584941</v>
      </c>
      <c r="AL11">
        <v>0</v>
      </c>
      <c r="AM11">
        <v>0</v>
      </c>
      <c r="AN11">
        <v>0</v>
      </c>
      <c r="AO11">
        <v>0</v>
      </c>
      <c r="AP11" t="b">
        <v>1</v>
      </c>
      <c r="AQ11">
        <v>1</v>
      </c>
    </row>
    <row r="12" spans="1:43" x14ac:dyDescent="0.3">
      <c r="A12" t="str">
        <v>Braemar 2 Power Station</v>
      </c>
      <c r="B12" t="str">
        <v>BRAEMAR7</v>
      </c>
      <c r="C12" t="str">
        <v>QLD</v>
      </c>
      <c r="D12">
        <v>2</v>
      </c>
      <c r="E12">
        <v>173</v>
      </c>
      <c r="F12">
        <v>0.6631416</v>
      </c>
      <c r="G12">
        <v>0.01</v>
      </c>
      <c r="H12" t="str">
        <v>OCGT</v>
      </c>
      <c r="I12">
        <v>3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 t="str">
        <v>Gas</v>
      </c>
      <c r="Q12">
        <v>1</v>
      </c>
      <c r="R12">
        <v>11.881188118811883</v>
      </c>
      <c r="S12">
        <v>0</v>
      </c>
      <c r="T12">
        <v>1</v>
      </c>
      <c r="U12">
        <v>4</v>
      </c>
      <c r="V12">
        <v>4</v>
      </c>
      <c r="W12" t="e">
        <v>#N/A</v>
      </c>
      <c r="X12">
        <v>0</v>
      </c>
      <c r="Y12">
        <v>0</v>
      </c>
      <c r="Z12" t="e">
        <v>#N/A</v>
      </c>
      <c r="AA12">
        <v>11</v>
      </c>
      <c r="AB12">
        <v>1</v>
      </c>
      <c r="AC12" t="e">
        <v>#N/A</v>
      </c>
      <c r="AD12">
        <v>11</v>
      </c>
      <c r="AE12">
        <v>1</v>
      </c>
      <c r="AF12">
        <v>1</v>
      </c>
      <c r="AG12" t="e">
        <v>#N/A</v>
      </c>
      <c r="AH12">
        <v>6</v>
      </c>
      <c r="AI12">
        <v>6</v>
      </c>
      <c r="AJ12">
        <v>1</v>
      </c>
      <c r="AK12">
        <v>113.65338607584941</v>
      </c>
      <c r="AL12">
        <v>0</v>
      </c>
      <c r="AM12">
        <v>0</v>
      </c>
      <c r="AN12">
        <v>0</v>
      </c>
      <c r="AO12">
        <v>0</v>
      </c>
      <c r="AP12" t="b">
        <v>1</v>
      </c>
      <c r="AQ12">
        <v>1</v>
      </c>
    </row>
    <row r="13" spans="1:43" x14ac:dyDescent="0.3">
      <c r="A13" t="str">
        <v>Oakey Power Station</v>
      </c>
      <c r="B13" t="str">
        <v>OAKEY1</v>
      </c>
      <c r="C13" t="str">
        <v>QLD</v>
      </c>
      <c r="D13">
        <v>2</v>
      </c>
      <c r="E13">
        <v>173</v>
      </c>
      <c r="F13">
        <v>0.84527361963190184</v>
      </c>
      <c r="G13">
        <v>0.01</v>
      </c>
      <c r="H13" t="str">
        <v>OCGT</v>
      </c>
      <c r="I13">
        <v>3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 t="str">
        <v>Gas</v>
      </c>
      <c r="Q13">
        <v>1</v>
      </c>
      <c r="R13">
        <v>10.942249240121582</v>
      </c>
      <c r="S13">
        <v>0</v>
      </c>
      <c r="T13">
        <v>1</v>
      </c>
      <c r="U13">
        <v>4</v>
      </c>
      <c r="V13">
        <v>4</v>
      </c>
      <c r="W13" t="e">
        <v>#N/A</v>
      </c>
      <c r="X13">
        <v>0</v>
      </c>
      <c r="Y13">
        <v>0</v>
      </c>
      <c r="Z13" t="e">
        <v>#N/A</v>
      </c>
      <c r="AA13">
        <v>11</v>
      </c>
      <c r="AB13">
        <v>1</v>
      </c>
      <c r="AC13" t="e">
        <v>#N/A</v>
      </c>
      <c r="AD13">
        <v>11</v>
      </c>
      <c r="AE13">
        <v>1</v>
      </c>
      <c r="AF13">
        <v>1</v>
      </c>
      <c r="AG13" t="e">
        <v>#N/A</v>
      </c>
      <c r="AH13">
        <v>6</v>
      </c>
      <c r="AI13">
        <v>6</v>
      </c>
      <c r="AJ13">
        <v>1</v>
      </c>
      <c r="AK13">
        <v>104.49357882546504</v>
      </c>
      <c r="AL13">
        <v>0</v>
      </c>
      <c r="AM13">
        <v>0</v>
      </c>
      <c r="AN13">
        <v>0</v>
      </c>
      <c r="AO13">
        <v>0</v>
      </c>
      <c r="AP13" t="b">
        <v>1</v>
      </c>
      <c r="AQ13">
        <v>1</v>
      </c>
    </row>
    <row r="14" spans="1:43" x14ac:dyDescent="0.3">
      <c r="A14" t="str">
        <v>Oakey Power Station</v>
      </c>
      <c r="B14" t="str">
        <v>OAKEY2</v>
      </c>
      <c r="C14" t="str">
        <v>QLD</v>
      </c>
      <c r="D14">
        <v>2</v>
      </c>
      <c r="E14">
        <v>173</v>
      </c>
      <c r="F14">
        <v>0.84527361963190184</v>
      </c>
      <c r="G14">
        <v>0.01</v>
      </c>
      <c r="H14" t="str">
        <v>OCGT</v>
      </c>
      <c r="I14">
        <v>3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 t="str">
        <v>Gas</v>
      </c>
      <c r="Q14">
        <v>1</v>
      </c>
      <c r="R14">
        <v>10.942249240121582</v>
      </c>
      <c r="S14">
        <v>0</v>
      </c>
      <c r="T14">
        <v>1</v>
      </c>
      <c r="U14">
        <v>4</v>
      </c>
      <c r="V14">
        <v>4</v>
      </c>
      <c r="W14" t="e">
        <v>#N/A</v>
      </c>
      <c r="X14">
        <v>0</v>
      </c>
      <c r="Y14">
        <v>0</v>
      </c>
      <c r="Z14" t="e">
        <v>#N/A</v>
      </c>
      <c r="AA14">
        <v>11</v>
      </c>
      <c r="AB14">
        <v>1</v>
      </c>
      <c r="AC14" t="e">
        <v>#N/A</v>
      </c>
      <c r="AD14">
        <v>11</v>
      </c>
      <c r="AE14">
        <v>1</v>
      </c>
      <c r="AF14">
        <v>1</v>
      </c>
      <c r="AG14" t="e">
        <v>#N/A</v>
      </c>
      <c r="AH14">
        <v>6</v>
      </c>
      <c r="AI14">
        <v>6</v>
      </c>
      <c r="AJ14">
        <v>1</v>
      </c>
      <c r="AK14">
        <v>104.49357882546504</v>
      </c>
      <c r="AL14">
        <v>0</v>
      </c>
      <c r="AM14">
        <v>0</v>
      </c>
      <c r="AN14">
        <v>0</v>
      </c>
      <c r="AO14">
        <v>0</v>
      </c>
      <c r="AP14" t="b">
        <v>1</v>
      </c>
      <c r="AQ14">
        <v>1</v>
      </c>
    </row>
    <row r="15" spans="1:43" x14ac:dyDescent="0.3">
      <c r="A15" t="str">
        <v>Yarwun Cogen</v>
      </c>
      <c r="B15" t="str">
        <v>YARWUN_1</v>
      </c>
      <c r="C15" t="str">
        <v>QLD</v>
      </c>
      <c r="D15">
        <v>2</v>
      </c>
      <c r="E15">
        <v>180</v>
      </c>
      <c r="F15">
        <v>0.61324941176470582</v>
      </c>
      <c r="G15">
        <v>0.02</v>
      </c>
      <c r="H15" t="str">
        <v>CCGT</v>
      </c>
      <c r="I15">
        <v>1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 t="str">
        <v>Gas</v>
      </c>
      <c r="Q15">
        <v>1</v>
      </c>
      <c r="R15">
        <v>10.374639769452449</v>
      </c>
      <c r="S15">
        <v>0</v>
      </c>
      <c r="T15">
        <v>1</v>
      </c>
      <c r="U15">
        <v>4</v>
      </c>
      <c r="V15">
        <v>4</v>
      </c>
      <c r="W15">
        <v>87</v>
      </c>
      <c r="X15">
        <v>0</v>
      </c>
      <c r="Y15">
        <v>0.48333333333333334</v>
      </c>
      <c r="Z15">
        <v>10</v>
      </c>
      <c r="AA15">
        <v>10</v>
      </c>
      <c r="AB15">
        <v>1</v>
      </c>
      <c r="AC15">
        <v>10</v>
      </c>
      <c r="AD15">
        <v>10</v>
      </c>
      <c r="AE15">
        <v>1</v>
      </c>
      <c r="AF15">
        <v>1</v>
      </c>
      <c r="AG15">
        <v>15</v>
      </c>
      <c r="AH15">
        <v>15</v>
      </c>
      <c r="AI15">
        <v>15</v>
      </c>
      <c r="AJ15">
        <v>1</v>
      </c>
      <c r="AK15">
        <v>83.424939495287546</v>
      </c>
      <c r="AL15">
        <v>0</v>
      </c>
      <c r="AM15">
        <v>0</v>
      </c>
      <c r="AN15">
        <v>0</v>
      </c>
      <c r="AO15">
        <v>0</v>
      </c>
      <c r="AP15" t="b">
        <v>1</v>
      </c>
      <c r="AQ15">
        <v>1</v>
      </c>
    </row>
    <row r="16" spans="1:43" x14ac:dyDescent="0.3">
      <c r="A16" t="str">
        <v>Laverton North</v>
      </c>
      <c r="B16" t="str">
        <v>LNGS1</v>
      </c>
      <c r="C16" t="str">
        <v>VIC</v>
      </c>
      <c r="D16">
        <v>5</v>
      </c>
      <c r="E16">
        <v>156</v>
      </c>
      <c r="F16">
        <v>0.79017986842105259</v>
      </c>
      <c r="G16">
        <v>0.03</v>
      </c>
      <c r="H16" t="str">
        <v>OCGT</v>
      </c>
      <c r="I16">
        <v>3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 t="str">
        <v>Gas</v>
      </c>
      <c r="Q16">
        <v>1</v>
      </c>
      <c r="R16">
        <v>11.501597444089457</v>
      </c>
      <c r="S16">
        <v>0</v>
      </c>
      <c r="T16">
        <v>1</v>
      </c>
      <c r="U16">
        <v>4</v>
      </c>
      <c r="V16">
        <v>4</v>
      </c>
      <c r="W16" t="e">
        <v>#N/A</v>
      </c>
      <c r="X16" t="e">
        <v>#N/A</v>
      </c>
      <c r="Y16">
        <v>0</v>
      </c>
      <c r="Z16" t="e">
        <v>#N/A</v>
      </c>
      <c r="AA16" t="e">
        <v>#N/A</v>
      </c>
      <c r="AB16">
        <v>1</v>
      </c>
      <c r="AC16" t="e">
        <v>#N/A</v>
      </c>
      <c r="AD16" t="e">
        <v>#N/A</v>
      </c>
      <c r="AE16">
        <v>1</v>
      </c>
      <c r="AF16">
        <v>1</v>
      </c>
      <c r="AG16" t="e">
        <v>#N/A</v>
      </c>
      <c r="AH16" t="e">
        <v>#N/A</v>
      </c>
      <c r="AI16">
        <v>0</v>
      </c>
      <c r="AJ16">
        <v>1</v>
      </c>
      <c r="AK16">
        <v>153.30507765421393</v>
      </c>
      <c r="AL16">
        <v>0</v>
      </c>
      <c r="AM16">
        <v>0</v>
      </c>
      <c r="AN16">
        <v>0</v>
      </c>
      <c r="AO16">
        <v>0</v>
      </c>
      <c r="AP16" t="b">
        <v>1</v>
      </c>
      <c r="AQ16">
        <v>1</v>
      </c>
    </row>
    <row r="17" spans="1:43" x14ac:dyDescent="0.3">
      <c r="A17" t="str">
        <v>Laverton North</v>
      </c>
      <c r="B17" t="str">
        <v>LNGS2</v>
      </c>
      <c r="C17" t="str">
        <v>VIC</v>
      </c>
      <c r="D17">
        <v>5</v>
      </c>
      <c r="E17">
        <v>156</v>
      </c>
      <c r="F17">
        <v>0.79017986842105259</v>
      </c>
      <c r="G17">
        <v>0.03</v>
      </c>
      <c r="H17" t="str">
        <v>OCGT</v>
      </c>
      <c r="I17">
        <v>3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 t="str">
        <v>Gas</v>
      </c>
      <c r="Q17">
        <v>1</v>
      </c>
      <c r="R17">
        <v>11.501597444089457</v>
      </c>
      <c r="S17">
        <v>0</v>
      </c>
      <c r="T17">
        <v>1</v>
      </c>
      <c r="U17">
        <v>4</v>
      </c>
      <c r="V17">
        <v>4</v>
      </c>
      <c r="W17" t="e">
        <v>#N/A</v>
      </c>
      <c r="X17" t="e">
        <v>#N/A</v>
      </c>
      <c r="Y17">
        <v>0</v>
      </c>
      <c r="Z17" t="e">
        <v>#N/A</v>
      </c>
      <c r="AA17" t="e">
        <v>#N/A</v>
      </c>
      <c r="AB17">
        <v>1</v>
      </c>
      <c r="AC17" t="e">
        <v>#N/A</v>
      </c>
      <c r="AD17" t="e">
        <v>#N/A</v>
      </c>
      <c r="AE17">
        <v>1</v>
      </c>
      <c r="AF17">
        <v>1</v>
      </c>
      <c r="AG17" t="e">
        <v>#N/A</v>
      </c>
      <c r="AH17" t="e">
        <v>#N/A</v>
      </c>
      <c r="AI17">
        <v>0</v>
      </c>
      <c r="AJ17">
        <v>1</v>
      </c>
      <c r="AK17">
        <v>153.30507765421393</v>
      </c>
      <c r="AL17">
        <v>0</v>
      </c>
      <c r="AM17">
        <v>0</v>
      </c>
      <c r="AN17">
        <v>0</v>
      </c>
      <c r="AO17">
        <v>0</v>
      </c>
      <c r="AP17" t="b">
        <v>1</v>
      </c>
      <c r="AQ17">
        <v>1</v>
      </c>
    </row>
    <row r="18" spans="1:43" x14ac:dyDescent="0.3">
      <c r="A18" t="str">
        <v>Valley Power</v>
      </c>
      <c r="B18" t="str">
        <v>VPGS1</v>
      </c>
      <c r="C18" t="str">
        <v>VIC</v>
      </c>
      <c r="D18">
        <v>5</v>
      </c>
      <c r="E18">
        <v>50</v>
      </c>
      <c r="F18">
        <v>0.87154649999999989</v>
      </c>
      <c r="G18">
        <v>0.01</v>
      </c>
      <c r="H18" t="str">
        <v>OCGT</v>
      </c>
      <c r="I18">
        <v>3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 t="str">
        <v>Gas</v>
      </c>
      <c r="Q18">
        <v>1</v>
      </c>
      <c r="R18">
        <v>14.87603305785124</v>
      </c>
      <c r="S18">
        <v>0</v>
      </c>
      <c r="T18">
        <v>1</v>
      </c>
      <c r="U18">
        <v>4</v>
      </c>
      <c r="V18">
        <v>4</v>
      </c>
      <c r="W18" t="e">
        <v>#N/A</v>
      </c>
      <c r="X18">
        <v>0</v>
      </c>
      <c r="Y18">
        <v>0</v>
      </c>
      <c r="Z18" t="e">
        <v>#N/A</v>
      </c>
      <c r="AA18">
        <v>10</v>
      </c>
      <c r="AB18">
        <v>1</v>
      </c>
      <c r="AC18" t="e">
        <v>#N/A</v>
      </c>
      <c r="AD18">
        <v>60</v>
      </c>
      <c r="AE18">
        <v>1</v>
      </c>
      <c r="AF18">
        <v>1</v>
      </c>
      <c r="AG18" t="e">
        <v>#N/A</v>
      </c>
      <c r="AH18">
        <v>6</v>
      </c>
      <c r="AI18">
        <v>6</v>
      </c>
      <c r="AJ18">
        <v>1</v>
      </c>
      <c r="AK18">
        <v>191.58645976870929</v>
      </c>
      <c r="AL18">
        <v>0</v>
      </c>
      <c r="AM18">
        <v>0</v>
      </c>
      <c r="AN18">
        <v>0</v>
      </c>
      <c r="AO18">
        <v>0</v>
      </c>
      <c r="AP18" t="b">
        <v>1</v>
      </c>
      <c r="AQ18">
        <v>1</v>
      </c>
    </row>
    <row r="19" spans="1:43" x14ac:dyDescent="0.3">
      <c r="A19" t="str">
        <v>Valley Power</v>
      </c>
      <c r="B19" t="str">
        <v>VPGS2</v>
      </c>
      <c r="C19" t="str">
        <v>VIC</v>
      </c>
      <c r="D19">
        <v>5</v>
      </c>
      <c r="E19">
        <v>50</v>
      </c>
      <c r="F19">
        <v>0.87154649999999989</v>
      </c>
      <c r="G19">
        <v>0.01</v>
      </c>
      <c r="H19" t="str">
        <v>OCGT</v>
      </c>
      <c r="I19">
        <v>3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 t="str">
        <v>Gas</v>
      </c>
      <c r="Q19">
        <v>1</v>
      </c>
      <c r="R19">
        <v>14.87603305785124</v>
      </c>
      <c r="S19">
        <v>0</v>
      </c>
      <c r="T19">
        <v>1</v>
      </c>
      <c r="U19">
        <v>4</v>
      </c>
      <c r="V19">
        <v>4</v>
      </c>
      <c r="W19" t="e">
        <v>#N/A</v>
      </c>
      <c r="X19">
        <v>0</v>
      </c>
      <c r="Y19">
        <v>0</v>
      </c>
      <c r="Z19" t="e">
        <v>#N/A</v>
      </c>
      <c r="AA19">
        <v>10</v>
      </c>
      <c r="AB19">
        <v>1</v>
      </c>
      <c r="AC19" t="e">
        <v>#N/A</v>
      </c>
      <c r="AD19">
        <v>60</v>
      </c>
      <c r="AE19">
        <v>1</v>
      </c>
      <c r="AF19">
        <v>1</v>
      </c>
      <c r="AG19" t="e">
        <v>#N/A</v>
      </c>
      <c r="AH19">
        <v>6</v>
      </c>
      <c r="AI19">
        <v>6</v>
      </c>
      <c r="AJ19">
        <v>1</v>
      </c>
      <c r="AK19">
        <v>191.58645976870929</v>
      </c>
      <c r="AL19">
        <v>0</v>
      </c>
      <c r="AM19">
        <v>0</v>
      </c>
      <c r="AN19">
        <v>0</v>
      </c>
      <c r="AO19">
        <v>0</v>
      </c>
      <c r="AP19" t="b">
        <v>1</v>
      </c>
      <c r="AQ19">
        <v>1</v>
      </c>
    </row>
    <row r="20" spans="1:43" x14ac:dyDescent="0.3">
      <c r="A20" t="str">
        <v>Valley Power</v>
      </c>
      <c r="B20" t="str">
        <v>VPGS3</v>
      </c>
      <c r="C20" t="str">
        <v>VIC</v>
      </c>
      <c r="D20">
        <v>5</v>
      </c>
      <c r="E20">
        <v>50</v>
      </c>
      <c r="F20">
        <v>0.87154649999999989</v>
      </c>
      <c r="G20">
        <v>0.01</v>
      </c>
      <c r="H20" t="str">
        <v>OCGT</v>
      </c>
      <c r="I20">
        <v>3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 t="str">
        <v>Gas</v>
      </c>
      <c r="Q20">
        <v>1</v>
      </c>
      <c r="R20">
        <v>14.87603305785124</v>
      </c>
      <c r="S20">
        <v>0</v>
      </c>
      <c r="T20">
        <v>1</v>
      </c>
      <c r="U20">
        <v>4</v>
      </c>
      <c r="V20">
        <v>4</v>
      </c>
      <c r="W20" t="e">
        <v>#N/A</v>
      </c>
      <c r="X20">
        <v>0</v>
      </c>
      <c r="Y20">
        <v>0</v>
      </c>
      <c r="Z20" t="e">
        <v>#N/A</v>
      </c>
      <c r="AA20">
        <v>10</v>
      </c>
      <c r="AB20">
        <v>1</v>
      </c>
      <c r="AC20" t="e">
        <v>#N/A</v>
      </c>
      <c r="AD20">
        <v>60</v>
      </c>
      <c r="AE20">
        <v>1</v>
      </c>
      <c r="AF20">
        <v>1</v>
      </c>
      <c r="AG20" t="e">
        <v>#N/A</v>
      </c>
      <c r="AH20">
        <v>6</v>
      </c>
      <c r="AI20">
        <v>6</v>
      </c>
      <c r="AJ20">
        <v>1</v>
      </c>
      <c r="AK20">
        <v>191.58645976870929</v>
      </c>
      <c r="AL20">
        <v>0</v>
      </c>
      <c r="AM20">
        <v>0</v>
      </c>
      <c r="AN20">
        <v>0</v>
      </c>
      <c r="AO20">
        <v>0</v>
      </c>
      <c r="AP20" t="b">
        <v>1</v>
      </c>
      <c r="AQ20">
        <v>1</v>
      </c>
    </row>
    <row r="21" spans="1:43" x14ac:dyDescent="0.3">
      <c r="A21" t="str">
        <v>Valley Power</v>
      </c>
      <c r="B21" t="str">
        <v>VPGS4</v>
      </c>
      <c r="C21" t="str">
        <v>VIC</v>
      </c>
      <c r="D21">
        <v>5</v>
      </c>
      <c r="E21">
        <v>50</v>
      </c>
      <c r="F21">
        <v>0.87154649999999989</v>
      </c>
      <c r="G21">
        <v>0.01</v>
      </c>
      <c r="H21" t="str">
        <v>OCGT</v>
      </c>
      <c r="I21">
        <v>3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 t="str">
        <v>Gas</v>
      </c>
      <c r="Q21">
        <v>1</v>
      </c>
      <c r="R21">
        <v>14.87603305785124</v>
      </c>
      <c r="S21">
        <v>0</v>
      </c>
      <c r="T21">
        <v>1</v>
      </c>
      <c r="U21">
        <v>4</v>
      </c>
      <c r="V21">
        <v>4</v>
      </c>
      <c r="W21" t="e">
        <v>#N/A</v>
      </c>
      <c r="X21">
        <v>0</v>
      </c>
      <c r="Y21">
        <v>0</v>
      </c>
      <c r="Z21" t="e">
        <v>#N/A</v>
      </c>
      <c r="AA21">
        <v>10</v>
      </c>
      <c r="AB21">
        <v>1</v>
      </c>
      <c r="AC21" t="e">
        <v>#N/A</v>
      </c>
      <c r="AD21">
        <v>60</v>
      </c>
      <c r="AE21">
        <v>1</v>
      </c>
      <c r="AF21">
        <v>1</v>
      </c>
      <c r="AG21" t="e">
        <v>#N/A</v>
      </c>
      <c r="AH21">
        <v>6</v>
      </c>
      <c r="AI21">
        <v>6</v>
      </c>
      <c r="AJ21">
        <v>1</v>
      </c>
      <c r="AK21">
        <v>191.58645976870929</v>
      </c>
      <c r="AL21">
        <v>0</v>
      </c>
      <c r="AM21">
        <v>0</v>
      </c>
      <c r="AN21">
        <v>0</v>
      </c>
      <c r="AO21">
        <v>0</v>
      </c>
      <c r="AP21" t="b">
        <v>1</v>
      </c>
      <c r="AQ21">
        <v>1</v>
      </c>
    </row>
    <row r="22" spans="1:43" x14ac:dyDescent="0.3">
      <c r="A22" t="str">
        <v>Valley Power</v>
      </c>
      <c r="B22" t="str">
        <v>VPGS5</v>
      </c>
      <c r="C22" t="str">
        <v>VIC</v>
      </c>
      <c r="D22">
        <v>5</v>
      </c>
      <c r="E22">
        <v>50</v>
      </c>
      <c r="F22">
        <v>0.87154649999999989</v>
      </c>
      <c r="G22">
        <v>0.01</v>
      </c>
      <c r="H22" t="str">
        <v>OCGT</v>
      </c>
      <c r="I22">
        <v>3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 t="str">
        <v>Gas</v>
      </c>
      <c r="Q22">
        <v>1</v>
      </c>
      <c r="R22">
        <v>14.87603305785124</v>
      </c>
      <c r="S22">
        <v>0</v>
      </c>
      <c r="T22">
        <v>1</v>
      </c>
      <c r="U22">
        <v>4</v>
      </c>
      <c r="V22">
        <v>4</v>
      </c>
      <c r="W22" t="e">
        <v>#N/A</v>
      </c>
      <c r="X22">
        <v>0</v>
      </c>
      <c r="Y22">
        <v>0</v>
      </c>
      <c r="Z22" t="e">
        <v>#N/A</v>
      </c>
      <c r="AA22">
        <v>10</v>
      </c>
      <c r="AB22">
        <v>1</v>
      </c>
      <c r="AC22" t="e">
        <v>#N/A</v>
      </c>
      <c r="AD22">
        <v>60</v>
      </c>
      <c r="AE22">
        <v>1</v>
      </c>
      <c r="AF22">
        <v>1</v>
      </c>
      <c r="AG22" t="e">
        <v>#N/A</v>
      </c>
      <c r="AH22">
        <v>6</v>
      </c>
      <c r="AI22">
        <v>6</v>
      </c>
      <c r="AJ22">
        <v>1</v>
      </c>
      <c r="AK22">
        <v>191.58645976870929</v>
      </c>
      <c r="AL22">
        <v>0</v>
      </c>
      <c r="AM22">
        <v>0</v>
      </c>
      <c r="AN22">
        <v>0</v>
      </c>
      <c r="AO22">
        <v>0</v>
      </c>
      <c r="AP22" t="b">
        <v>1</v>
      </c>
      <c r="AQ22">
        <v>1</v>
      </c>
    </row>
    <row r="23" spans="1:43" x14ac:dyDescent="0.3">
      <c r="A23" t="str">
        <v>Valley Power</v>
      </c>
      <c r="B23" t="str">
        <v>VPGS6</v>
      </c>
      <c r="C23" t="str">
        <v>VIC</v>
      </c>
      <c r="D23">
        <v>5</v>
      </c>
      <c r="E23">
        <v>50</v>
      </c>
      <c r="F23">
        <v>0.87154649999999989</v>
      </c>
      <c r="G23">
        <v>0.01</v>
      </c>
      <c r="H23" t="str">
        <v>OCGT</v>
      </c>
      <c r="I23">
        <v>3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 t="str">
        <v>Gas</v>
      </c>
      <c r="Q23">
        <v>1</v>
      </c>
      <c r="R23">
        <v>14.87603305785124</v>
      </c>
      <c r="S23">
        <v>0</v>
      </c>
      <c r="T23">
        <v>1</v>
      </c>
      <c r="U23">
        <v>4</v>
      </c>
      <c r="V23">
        <v>4</v>
      </c>
      <c r="W23" t="e">
        <v>#N/A</v>
      </c>
      <c r="X23">
        <v>0</v>
      </c>
      <c r="Y23">
        <v>0</v>
      </c>
      <c r="Z23" t="e">
        <v>#N/A</v>
      </c>
      <c r="AA23">
        <v>10</v>
      </c>
      <c r="AB23">
        <v>1</v>
      </c>
      <c r="AC23" t="e">
        <v>#N/A</v>
      </c>
      <c r="AD23">
        <v>60</v>
      </c>
      <c r="AE23">
        <v>1</v>
      </c>
      <c r="AF23">
        <v>1</v>
      </c>
      <c r="AG23" t="e">
        <v>#N/A</v>
      </c>
      <c r="AH23">
        <v>6</v>
      </c>
      <c r="AI23">
        <v>6</v>
      </c>
      <c r="AJ23">
        <v>1</v>
      </c>
      <c r="AK23">
        <v>191.58645976870929</v>
      </c>
      <c r="AL23">
        <v>0</v>
      </c>
      <c r="AM23">
        <v>0</v>
      </c>
      <c r="AN23">
        <v>0</v>
      </c>
      <c r="AO23">
        <v>0</v>
      </c>
      <c r="AP23" t="b">
        <v>1</v>
      </c>
      <c r="AQ23">
        <v>1</v>
      </c>
    </row>
    <row r="24" spans="1:43" x14ac:dyDescent="0.3">
      <c r="A24" t="str">
        <v>Quarantine</v>
      </c>
      <c r="B24" t="str">
        <v>QPS1</v>
      </c>
      <c r="C24" t="str">
        <v>SA</v>
      </c>
      <c r="D24">
        <v>3</v>
      </c>
      <c r="E24">
        <v>29</v>
      </c>
      <c r="F24">
        <v>0.79995937499999992</v>
      </c>
      <c r="G24">
        <v>0.05</v>
      </c>
      <c r="H24" t="str">
        <v>OCGT</v>
      </c>
      <c r="I24">
        <v>3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 t="str">
        <v>Gas</v>
      </c>
      <c r="Q24">
        <v>1</v>
      </c>
      <c r="R24">
        <v>10.714285714285714</v>
      </c>
      <c r="S24">
        <v>0</v>
      </c>
      <c r="T24">
        <v>1</v>
      </c>
      <c r="U24">
        <v>4</v>
      </c>
      <c r="V24">
        <v>4</v>
      </c>
      <c r="W24" t="e">
        <v>#N/A</v>
      </c>
      <c r="X24">
        <v>0</v>
      </c>
      <c r="Y24">
        <v>0</v>
      </c>
      <c r="Z24" t="e">
        <v>#N/A</v>
      </c>
      <c r="AA24">
        <v>10</v>
      </c>
      <c r="AB24">
        <v>1</v>
      </c>
      <c r="AC24" t="e">
        <v>#N/A</v>
      </c>
      <c r="AD24">
        <v>10</v>
      </c>
      <c r="AE24">
        <v>1</v>
      </c>
      <c r="AF24">
        <v>1</v>
      </c>
      <c r="AG24" t="e">
        <v>#N/A</v>
      </c>
      <c r="AH24">
        <v>6</v>
      </c>
      <c r="AI24">
        <v>6</v>
      </c>
      <c r="AJ24">
        <v>1</v>
      </c>
      <c r="AK24">
        <v>136.26815558856023</v>
      </c>
      <c r="AL24">
        <v>0</v>
      </c>
      <c r="AM24">
        <v>0</v>
      </c>
      <c r="AN24">
        <v>0</v>
      </c>
      <c r="AO24">
        <v>0</v>
      </c>
      <c r="AP24" t="b">
        <v>1</v>
      </c>
      <c r="AQ24">
        <v>1</v>
      </c>
    </row>
    <row r="25" spans="1:43" x14ac:dyDescent="0.3">
      <c r="A25" t="str">
        <v>Quarantine</v>
      </c>
      <c r="B25" t="str">
        <v>QPS2</v>
      </c>
      <c r="C25" t="str">
        <v>SA</v>
      </c>
      <c r="D25">
        <v>3</v>
      </c>
      <c r="E25">
        <v>24</v>
      </c>
      <c r="F25">
        <v>0.79995937499999992</v>
      </c>
      <c r="G25">
        <v>0.05</v>
      </c>
      <c r="H25" t="str">
        <v>OCGT</v>
      </c>
      <c r="I25">
        <v>3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 t="str">
        <v>Gas</v>
      </c>
      <c r="Q25">
        <v>1</v>
      </c>
      <c r="R25">
        <v>10.714285714285714</v>
      </c>
      <c r="S25">
        <v>0</v>
      </c>
      <c r="T25">
        <v>1</v>
      </c>
      <c r="U25">
        <v>4</v>
      </c>
      <c r="V25">
        <v>4</v>
      </c>
      <c r="W25" t="e">
        <v>#N/A</v>
      </c>
      <c r="X25">
        <v>0</v>
      </c>
      <c r="Y25">
        <v>0</v>
      </c>
      <c r="Z25" t="e">
        <v>#N/A</v>
      </c>
      <c r="AA25">
        <v>10</v>
      </c>
      <c r="AB25">
        <v>1</v>
      </c>
      <c r="AC25" t="e">
        <v>#N/A</v>
      </c>
      <c r="AD25">
        <v>10</v>
      </c>
      <c r="AE25">
        <v>1</v>
      </c>
      <c r="AF25">
        <v>1</v>
      </c>
      <c r="AG25" t="e">
        <v>#N/A</v>
      </c>
      <c r="AH25">
        <v>6</v>
      </c>
      <c r="AI25">
        <v>6</v>
      </c>
      <c r="AJ25">
        <v>1</v>
      </c>
      <c r="AK25">
        <v>136.26815558856023</v>
      </c>
      <c r="AL25">
        <v>0</v>
      </c>
      <c r="AM25">
        <v>0</v>
      </c>
      <c r="AN25">
        <v>0</v>
      </c>
      <c r="AO25">
        <v>0</v>
      </c>
      <c r="AP25" t="b">
        <v>1</v>
      </c>
      <c r="AQ25">
        <v>1</v>
      </c>
    </row>
    <row r="26" spans="1:43" x14ac:dyDescent="0.3">
      <c r="A26" t="str">
        <v>Quarantine</v>
      </c>
      <c r="B26" t="str">
        <v>QPS3</v>
      </c>
      <c r="C26" t="str">
        <v>SA</v>
      </c>
      <c r="D26">
        <v>3</v>
      </c>
      <c r="E26">
        <v>24</v>
      </c>
      <c r="F26">
        <v>0.79995937499999992</v>
      </c>
      <c r="G26">
        <v>0.05</v>
      </c>
      <c r="H26" t="str">
        <v>OCGT</v>
      </c>
      <c r="I26">
        <v>3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 t="str">
        <v>Gas</v>
      </c>
      <c r="Q26">
        <v>1</v>
      </c>
      <c r="R26">
        <v>10.714285714285714</v>
      </c>
      <c r="S26">
        <v>0</v>
      </c>
      <c r="T26">
        <v>1</v>
      </c>
      <c r="U26">
        <v>4</v>
      </c>
      <c r="V26">
        <v>4</v>
      </c>
      <c r="W26" t="e">
        <v>#N/A</v>
      </c>
      <c r="X26">
        <v>0</v>
      </c>
      <c r="Y26">
        <v>0</v>
      </c>
      <c r="Z26" t="e">
        <v>#N/A</v>
      </c>
      <c r="AA26">
        <v>10</v>
      </c>
      <c r="AB26">
        <v>1</v>
      </c>
      <c r="AC26" t="e">
        <v>#N/A</v>
      </c>
      <c r="AD26">
        <v>10</v>
      </c>
      <c r="AE26">
        <v>1</v>
      </c>
      <c r="AF26">
        <v>1</v>
      </c>
      <c r="AG26" t="e">
        <v>#N/A</v>
      </c>
      <c r="AH26">
        <v>6</v>
      </c>
      <c r="AI26">
        <v>6</v>
      </c>
      <c r="AJ26">
        <v>1</v>
      </c>
      <c r="AK26">
        <v>136.26815558856023</v>
      </c>
      <c r="AL26">
        <v>0</v>
      </c>
      <c r="AM26">
        <v>0</v>
      </c>
      <c r="AN26">
        <v>0</v>
      </c>
      <c r="AO26">
        <v>0</v>
      </c>
      <c r="AP26" t="b">
        <v>1</v>
      </c>
      <c r="AQ26">
        <v>1</v>
      </c>
    </row>
    <row r="27" spans="1:43" x14ac:dyDescent="0.3">
      <c r="A27" t="str">
        <v>Quarantine</v>
      </c>
      <c r="B27" t="str">
        <v>QPS4</v>
      </c>
      <c r="C27" t="str">
        <v>SA</v>
      </c>
      <c r="D27">
        <v>3</v>
      </c>
      <c r="E27">
        <v>24</v>
      </c>
      <c r="F27">
        <v>0.79995937499999992</v>
      </c>
      <c r="G27">
        <v>0.05</v>
      </c>
      <c r="H27" t="str">
        <v>OCGT</v>
      </c>
      <c r="I27">
        <v>3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 t="str">
        <v>Gas</v>
      </c>
      <c r="Q27">
        <v>1</v>
      </c>
      <c r="R27">
        <v>10.714285714285714</v>
      </c>
      <c r="S27">
        <v>0</v>
      </c>
      <c r="T27">
        <v>1</v>
      </c>
      <c r="U27">
        <v>4</v>
      </c>
      <c r="V27">
        <v>4</v>
      </c>
      <c r="W27" t="e">
        <v>#N/A</v>
      </c>
      <c r="X27">
        <v>0</v>
      </c>
      <c r="Y27">
        <v>0</v>
      </c>
      <c r="Z27" t="e">
        <v>#N/A</v>
      </c>
      <c r="AA27">
        <v>10</v>
      </c>
      <c r="AB27">
        <v>1</v>
      </c>
      <c r="AC27" t="e">
        <v>#N/A</v>
      </c>
      <c r="AD27">
        <v>10</v>
      </c>
      <c r="AE27">
        <v>1</v>
      </c>
      <c r="AF27">
        <v>1</v>
      </c>
      <c r="AG27" t="e">
        <v>#N/A</v>
      </c>
      <c r="AH27">
        <v>6</v>
      </c>
      <c r="AI27">
        <v>6</v>
      </c>
      <c r="AJ27">
        <v>1</v>
      </c>
      <c r="AK27">
        <v>136.26815558856023</v>
      </c>
      <c r="AL27">
        <v>0</v>
      </c>
      <c r="AM27">
        <v>0</v>
      </c>
      <c r="AN27">
        <v>0</v>
      </c>
      <c r="AO27">
        <v>0</v>
      </c>
      <c r="AP27" t="b">
        <v>1</v>
      </c>
      <c r="AQ27">
        <v>1</v>
      </c>
    </row>
    <row r="28" spans="1:43" x14ac:dyDescent="0.3">
      <c r="A28" t="str">
        <v>Tamar Valley Combined Cycle</v>
      </c>
      <c r="B28" t="str">
        <v>TVCC201</v>
      </c>
      <c r="C28" t="str">
        <v>TAS</v>
      </c>
      <c r="D28">
        <v>4</v>
      </c>
      <c r="E28">
        <v>140</v>
      </c>
      <c r="F28">
        <v>0.70261714285714272</v>
      </c>
      <c r="G28">
        <v>0.03</v>
      </c>
      <c r="H28" t="str">
        <v>CCGT</v>
      </c>
      <c r="I28">
        <v>1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 t="str">
        <v>Gas</v>
      </c>
      <c r="Q28">
        <v>1</v>
      </c>
      <c r="R28">
        <v>7.2874493927125501</v>
      </c>
      <c r="S28">
        <v>0</v>
      </c>
      <c r="T28">
        <v>1</v>
      </c>
      <c r="U28">
        <v>4</v>
      </c>
      <c r="V28">
        <v>4</v>
      </c>
      <c r="W28">
        <v>112.19999999999999</v>
      </c>
      <c r="X28">
        <v>0</v>
      </c>
      <c r="Y28">
        <v>0.80142857142857138</v>
      </c>
      <c r="Z28" t="e">
        <v>#N/A</v>
      </c>
      <c r="AA28">
        <v>9</v>
      </c>
      <c r="AB28">
        <v>1</v>
      </c>
      <c r="AC28" t="e">
        <v>#N/A</v>
      </c>
      <c r="AD28">
        <v>1.8333333333333333</v>
      </c>
      <c r="AE28">
        <v>1</v>
      </c>
      <c r="AF28">
        <v>1</v>
      </c>
      <c r="AG28" t="e">
        <v>#N/A</v>
      </c>
      <c r="AH28">
        <v>15</v>
      </c>
      <c r="AI28">
        <v>15</v>
      </c>
      <c r="AJ28">
        <v>1</v>
      </c>
      <c r="AK28">
        <v>109.10220983262595</v>
      </c>
      <c r="AL28">
        <v>0</v>
      </c>
      <c r="AM28">
        <v>0</v>
      </c>
      <c r="AN28">
        <v>0</v>
      </c>
      <c r="AO28">
        <v>0</v>
      </c>
      <c r="AP28" t="b">
        <v>1</v>
      </c>
      <c r="AQ28">
        <v>1</v>
      </c>
    </row>
    <row r="29" spans="1:43" x14ac:dyDescent="0.3">
      <c r="A29" t="str">
        <v>Tamar Valley Peaking</v>
      </c>
      <c r="B29" t="str">
        <v>TVPP104</v>
      </c>
      <c r="C29" t="str">
        <v>TAS</v>
      </c>
      <c r="D29">
        <v>4</v>
      </c>
      <c r="E29">
        <v>58</v>
      </c>
      <c r="F29">
        <v>0.43875524999999993</v>
      </c>
      <c r="G29">
        <v>0.01</v>
      </c>
      <c r="H29" t="str">
        <v>OCGT</v>
      </c>
      <c r="I29">
        <v>3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 t="str">
        <v>Gas</v>
      </c>
      <c r="Q29">
        <v>1</v>
      </c>
      <c r="R29">
        <v>12.7208480565371</v>
      </c>
      <c r="S29">
        <v>0</v>
      </c>
      <c r="T29">
        <v>1</v>
      </c>
      <c r="U29">
        <v>4</v>
      </c>
      <c r="V29">
        <v>4</v>
      </c>
      <c r="W29" t="e">
        <v>#N/A</v>
      </c>
      <c r="X29">
        <v>0</v>
      </c>
      <c r="Y29">
        <v>0</v>
      </c>
      <c r="Z29" t="e">
        <v>#N/A</v>
      </c>
      <c r="AA29">
        <v>10</v>
      </c>
      <c r="AB29">
        <v>1</v>
      </c>
      <c r="AC29" t="e">
        <v>#N/A</v>
      </c>
      <c r="AD29">
        <v>10</v>
      </c>
      <c r="AE29">
        <v>1</v>
      </c>
      <c r="AF29">
        <v>1</v>
      </c>
      <c r="AG29" t="e">
        <v>#N/A</v>
      </c>
      <c r="AH29">
        <v>6</v>
      </c>
      <c r="AI29">
        <v>6</v>
      </c>
      <c r="AJ29">
        <v>1</v>
      </c>
      <c r="AK29">
        <v>187.65791245263912</v>
      </c>
      <c r="AL29">
        <v>0</v>
      </c>
      <c r="AM29">
        <v>0</v>
      </c>
      <c r="AN29">
        <v>0</v>
      </c>
      <c r="AO29">
        <v>0</v>
      </c>
      <c r="AP29" t="b">
        <v>1</v>
      </c>
      <c r="AQ29">
        <v>1</v>
      </c>
    </row>
    <row r="30" spans="1:43" x14ac:dyDescent="0.3">
      <c r="A30" t="str">
        <v>Angaston</v>
      </c>
      <c r="B30" t="str">
        <v>ANGAST1</v>
      </c>
      <c r="C30" t="str">
        <v>SA</v>
      </c>
      <c r="D30">
        <v>3</v>
      </c>
      <c r="E30">
        <v>30</v>
      </c>
      <c r="F30">
        <v>1.0136000000000001</v>
      </c>
      <c r="G30">
        <v>2.5000000000000001E-2</v>
      </c>
      <c r="H30" t="str">
        <v>Reciprocating Engine</v>
      </c>
      <c r="I30">
        <v>3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 t="str">
        <v>Liquid Fuel</v>
      </c>
      <c r="Q30">
        <v>2</v>
      </c>
      <c r="R30">
        <v>12.7750177430802</v>
      </c>
      <c r="S30">
        <v>0</v>
      </c>
      <c r="T30">
        <v>1</v>
      </c>
      <c r="U30">
        <v>1</v>
      </c>
      <c r="V30">
        <v>1</v>
      </c>
      <c r="W30" t="e">
        <v>#N/A</v>
      </c>
      <c r="X30" t="e">
        <v>#N/A</v>
      </c>
      <c r="Y30">
        <v>0</v>
      </c>
      <c r="Z30" t="e">
        <v>#N/A</v>
      </c>
      <c r="AA30" t="e">
        <v>#N/A</v>
      </c>
      <c r="AB30">
        <v>1</v>
      </c>
      <c r="AC30" t="e">
        <v>#N/A</v>
      </c>
      <c r="AD30" t="e">
        <v>#N/A</v>
      </c>
      <c r="AE30">
        <v>1</v>
      </c>
      <c r="AF30">
        <v>1</v>
      </c>
      <c r="AG30" t="e">
        <v>#N/A</v>
      </c>
      <c r="AH30" t="e">
        <v>#N/A</v>
      </c>
      <c r="AI30">
        <v>0</v>
      </c>
      <c r="AJ30">
        <v>1</v>
      </c>
      <c r="AK30">
        <v>407.37753934482322</v>
      </c>
      <c r="AL30">
        <v>0</v>
      </c>
      <c r="AM30">
        <v>0</v>
      </c>
      <c r="AN30">
        <v>0</v>
      </c>
      <c r="AO30">
        <v>0</v>
      </c>
      <c r="AP30" t="b">
        <v>1</v>
      </c>
      <c r="AQ30">
        <v>1</v>
      </c>
    </row>
    <row r="31" spans="1:43" x14ac:dyDescent="0.3">
      <c r="A31" t="str">
        <v>Lonsdale</v>
      </c>
      <c r="B31" t="str">
        <v>LONSDALE</v>
      </c>
      <c r="C31" t="str">
        <v>SA</v>
      </c>
      <c r="D31">
        <v>3</v>
      </c>
      <c r="E31">
        <v>20.7</v>
      </c>
      <c r="F31">
        <v>1.4918</v>
      </c>
      <c r="G31">
        <v>2.5000000000000001E-2</v>
      </c>
      <c r="H31" t="str">
        <v>Reciprocating Engine</v>
      </c>
      <c r="I31">
        <v>3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 t="str">
        <v>Liquid Fuel</v>
      </c>
      <c r="Q31">
        <v>2</v>
      </c>
      <c r="R31">
        <v>7.8947368421052628</v>
      </c>
      <c r="S31">
        <v>0</v>
      </c>
      <c r="T31">
        <v>1</v>
      </c>
      <c r="U31">
        <v>1</v>
      </c>
      <c r="V31">
        <v>1</v>
      </c>
      <c r="W31" t="e">
        <v>#N/A</v>
      </c>
      <c r="X31">
        <v>0</v>
      </c>
      <c r="Y31">
        <v>0</v>
      </c>
      <c r="Z31" t="e">
        <v>#N/A</v>
      </c>
      <c r="AA31">
        <v>3.8333333333333335</v>
      </c>
      <c r="AB31">
        <v>1</v>
      </c>
      <c r="AC31" t="e">
        <v>#N/A</v>
      </c>
      <c r="AD31">
        <v>3.8333333333333335</v>
      </c>
      <c r="AE31">
        <v>1</v>
      </c>
      <c r="AF31">
        <v>1</v>
      </c>
      <c r="AG31" t="e">
        <v>#N/A</v>
      </c>
      <c r="AH31">
        <v>6</v>
      </c>
      <c r="AI31">
        <v>6</v>
      </c>
      <c r="AJ31">
        <v>1</v>
      </c>
      <c r="AK31">
        <v>257.56272877984782</v>
      </c>
      <c r="AL31">
        <v>0</v>
      </c>
      <c r="AM31">
        <v>0</v>
      </c>
      <c r="AN31">
        <v>0</v>
      </c>
      <c r="AO31">
        <v>0</v>
      </c>
      <c r="AP31" t="b">
        <v>1</v>
      </c>
      <c r="AQ31">
        <v>1</v>
      </c>
    </row>
    <row r="32" spans="1:43" x14ac:dyDescent="0.3">
      <c r="A32" t="str">
        <v>Port Stanvac 1</v>
      </c>
      <c r="B32" t="str">
        <v>PTSTAN1</v>
      </c>
      <c r="C32" t="str">
        <v>SA</v>
      </c>
      <c r="D32">
        <v>3</v>
      </c>
      <c r="E32">
        <v>57.6</v>
      </c>
      <c r="F32">
        <v>1.4918</v>
      </c>
      <c r="G32">
        <v>2.5000000000000001E-2</v>
      </c>
      <c r="H32" t="str">
        <v>Reciprocating Engine</v>
      </c>
      <c r="I32">
        <v>3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 t="str">
        <v>Liquid Fuel</v>
      </c>
      <c r="Q32">
        <v>2</v>
      </c>
      <c r="R32">
        <v>7.8947368421052628</v>
      </c>
      <c r="S32">
        <v>0</v>
      </c>
      <c r="T32">
        <v>1</v>
      </c>
      <c r="U32">
        <v>1</v>
      </c>
      <c r="V32">
        <v>1</v>
      </c>
      <c r="W32" t="e">
        <v>#N/A</v>
      </c>
      <c r="X32">
        <v>0</v>
      </c>
      <c r="Y32">
        <v>0</v>
      </c>
      <c r="Z32" t="e">
        <v>#N/A</v>
      </c>
      <c r="AA32">
        <v>10.666666666666666</v>
      </c>
      <c r="AB32">
        <v>1</v>
      </c>
      <c r="AC32" t="e">
        <v>#N/A</v>
      </c>
      <c r="AD32">
        <v>10.666666666666666</v>
      </c>
      <c r="AE32">
        <v>1</v>
      </c>
      <c r="AF32">
        <v>1</v>
      </c>
      <c r="AG32" t="e">
        <v>#N/A</v>
      </c>
      <c r="AH32">
        <v>6</v>
      </c>
      <c r="AI32">
        <v>6</v>
      </c>
      <c r="AJ32">
        <v>1</v>
      </c>
      <c r="AK32">
        <v>257.56272877984782</v>
      </c>
      <c r="AL32">
        <v>0</v>
      </c>
      <c r="AM32">
        <v>0</v>
      </c>
      <c r="AN32">
        <v>0</v>
      </c>
      <c r="AO32">
        <v>0</v>
      </c>
      <c r="AP32" t="b">
        <v>1</v>
      </c>
      <c r="AQ32">
        <v>1</v>
      </c>
    </row>
    <row r="33" spans="1:43" x14ac:dyDescent="0.3">
      <c r="A33" t="str">
        <v>Temporary Generation South</v>
      </c>
      <c r="B33" t="str">
        <v>SATGS1</v>
      </c>
      <c r="C33" t="str">
        <v>SA</v>
      </c>
      <c r="D33">
        <v>3</v>
      </c>
      <c r="E33">
        <v>123</v>
      </c>
      <c r="F33">
        <v>0.53239353299999992</v>
      </c>
      <c r="G33">
        <v>6.4000000000000003E-3</v>
      </c>
      <c r="H33" t="str">
        <v>OCGT</v>
      </c>
      <c r="I33">
        <v>3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 t="str">
        <v>Liquid Fuel</v>
      </c>
      <c r="Q33">
        <v>2</v>
      </c>
      <c r="R33">
        <v>10.19</v>
      </c>
      <c r="S33">
        <v>0</v>
      </c>
      <c r="T33">
        <v>1</v>
      </c>
      <c r="U33">
        <v>4</v>
      </c>
      <c r="V33">
        <v>4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  <c r="AI33">
        <v>6</v>
      </c>
      <c r="AJ33">
        <v>1</v>
      </c>
      <c r="AK33">
        <v>320.40278134390002</v>
      </c>
      <c r="AL33">
        <v>0</v>
      </c>
      <c r="AM33">
        <v>0</v>
      </c>
      <c r="AN33">
        <v>0</v>
      </c>
      <c r="AO33">
        <v>0</v>
      </c>
      <c r="AP33" t="b">
        <v>1</v>
      </c>
      <c r="AQ33">
        <v>1</v>
      </c>
    </row>
    <row r="34" spans="1:43" x14ac:dyDescent="0.3">
      <c r="A34" t="str">
        <v xml:space="preserve">Kurri Kurri </v>
      </c>
      <c r="B34" t="str">
        <v>Kurri Kurri 1</v>
      </c>
      <c r="C34" t="str">
        <v>NSW</v>
      </c>
      <c r="D34">
        <v>1</v>
      </c>
      <c r="E34">
        <v>375</v>
      </c>
      <c r="F34">
        <v>0.57459383900000005</v>
      </c>
      <c r="G34">
        <v>7.1999999999999998E-3</v>
      </c>
      <c r="H34" t="str">
        <v>OCGT</v>
      </c>
      <c r="I34">
        <v>3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 t="str">
        <v>Gas</v>
      </c>
      <c r="Q34">
        <v>1</v>
      </c>
      <c r="R34">
        <v>10.931243680485339</v>
      </c>
      <c r="S34">
        <v>0</v>
      </c>
      <c r="T34">
        <v>1</v>
      </c>
      <c r="U34">
        <v>4</v>
      </c>
      <c r="V34">
        <v>4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  <c r="AI34">
        <v>6</v>
      </c>
      <c r="AJ34">
        <v>1</v>
      </c>
      <c r="AK34">
        <v>138.43036239546217</v>
      </c>
      <c r="AL34">
        <v>0</v>
      </c>
      <c r="AM34">
        <v>0</v>
      </c>
      <c r="AN34">
        <v>0</v>
      </c>
      <c r="AO34">
        <v>0</v>
      </c>
      <c r="AP34" t="b">
        <v>1</v>
      </c>
      <c r="AQ34">
        <v>1</v>
      </c>
    </row>
    <row r="35" spans="1:43" x14ac:dyDescent="0.3">
      <c r="A35" t="str">
        <v xml:space="preserve">Kurri Kurri </v>
      </c>
      <c r="B35" t="str">
        <v>Kurri Kurri 2</v>
      </c>
      <c r="C35" t="str">
        <v>NSW</v>
      </c>
      <c r="D35">
        <v>1</v>
      </c>
      <c r="E35">
        <v>375</v>
      </c>
      <c r="F35">
        <v>0.57459383900000005</v>
      </c>
      <c r="G35">
        <v>7.1999999999999998E-3</v>
      </c>
      <c r="H35" t="str">
        <v>OCGT</v>
      </c>
      <c r="I35">
        <v>3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 t="str">
        <v>Gas</v>
      </c>
      <c r="Q35">
        <v>1</v>
      </c>
      <c r="R35">
        <v>10.931243680485339</v>
      </c>
      <c r="S35">
        <v>0</v>
      </c>
      <c r="T35">
        <v>1</v>
      </c>
      <c r="U35">
        <v>4</v>
      </c>
      <c r="V35">
        <v>4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  <c r="AI35">
        <v>6</v>
      </c>
      <c r="AJ35">
        <v>1</v>
      </c>
      <c r="AK35">
        <v>138.43036239546217</v>
      </c>
      <c r="AL35">
        <v>0</v>
      </c>
      <c r="AM35">
        <v>0</v>
      </c>
      <c r="AN35">
        <v>0</v>
      </c>
      <c r="AO35">
        <v>0</v>
      </c>
      <c r="AP35" t="b">
        <v>1</v>
      </c>
      <c r="AQ35">
        <v>1</v>
      </c>
    </row>
    <row r="36" spans="1:43" x14ac:dyDescent="0.3">
      <c r="A36" t="str">
        <v>Tallawarra B</v>
      </c>
      <c r="B36" t="str">
        <v>Tallawarra B</v>
      </c>
      <c r="C36" t="str">
        <v>NSW</v>
      </c>
      <c r="D36">
        <v>1</v>
      </c>
      <c r="E36">
        <v>314</v>
      </c>
      <c r="F36">
        <v>0.57459383900000005</v>
      </c>
      <c r="G36">
        <v>7.1999999999999998E-3</v>
      </c>
      <c r="H36" t="str">
        <v>OCGT</v>
      </c>
      <c r="I36">
        <v>3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 t="str">
        <v>Gas</v>
      </c>
      <c r="Q36">
        <v>1</v>
      </c>
      <c r="R36">
        <v>10.931243680485339</v>
      </c>
      <c r="S36">
        <v>0</v>
      </c>
      <c r="T36">
        <v>1</v>
      </c>
      <c r="U36">
        <v>4</v>
      </c>
      <c r="V36">
        <v>4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  <c r="AI36">
        <v>6</v>
      </c>
      <c r="AJ36">
        <v>1</v>
      </c>
      <c r="AK36">
        <v>139.28755984811906</v>
      </c>
      <c r="AL36">
        <v>0</v>
      </c>
      <c r="AM36">
        <v>0</v>
      </c>
      <c r="AN36">
        <v>0</v>
      </c>
      <c r="AO36">
        <v>0</v>
      </c>
      <c r="AP36" t="b">
        <v>1</v>
      </c>
      <c r="AQ36">
        <v>1</v>
      </c>
    </row>
    <row r="37" spans="1:43" x14ac:dyDescent="0.3">
      <c r="A37" t="str">
        <v>OCGT-NSW</v>
      </c>
      <c r="B37" t="str">
        <v>OCGT-NSW</v>
      </c>
      <c r="C37" t="str">
        <v>NSW</v>
      </c>
      <c r="D37">
        <v>1</v>
      </c>
      <c r="E37">
        <v>1479.6323000000002</v>
      </c>
      <c r="F37">
        <v>0.57459383900000005</v>
      </c>
      <c r="G37">
        <v>7.1999999999999998E-3</v>
      </c>
      <c r="H37" t="str">
        <v>OCGT</v>
      </c>
      <c r="I37">
        <v>3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tr">
        <v>Gas</v>
      </c>
      <c r="Q37">
        <v>1</v>
      </c>
      <c r="R37">
        <v>10.931243680485339</v>
      </c>
      <c r="S37">
        <v>0</v>
      </c>
      <c r="T37">
        <v>1</v>
      </c>
      <c r="U37">
        <v>4</v>
      </c>
      <c r="V37">
        <v>4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  <c r="AI37">
        <v>6</v>
      </c>
      <c r="AJ37">
        <v>1</v>
      </c>
      <c r="AK37">
        <v>139.28755984811906</v>
      </c>
      <c r="AL37">
        <v>0</v>
      </c>
      <c r="AM37">
        <v>0</v>
      </c>
      <c r="AN37">
        <v>0</v>
      </c>
      <c r="AO37">
        <v>0</v>
      </c>
      <c r="AP37" t="b">
        <v>1</v>
      </c>
      <c r="AQ37">
        <v>1</v>
      </c>
    </row>
    <row r="38" spans="1:43" x14ac:dyDescent="0.3">
      <c r="A38" t="str">
        <v>OCGT-QLD</v>
      </c>
      <c r="B38" t="str">
        <v>OCGT-QLD</v>
      </c>
      <c r="C38" t="str">
        <v>QLD</v>
      </c>
      <c r="D38">
        <v>2</v>
      </c>
      <c r="E38">
        <v>3675.6904000000004</v>
      </c>
      <c r="F38">
        <v>0.57459383900000005</v>
      </c>
      <c r="G38">
        <v>7.1999999999999998E-3</v>
      </c>
      <c r="H38" t="str">
        <v>OCGT</v>
      </c>
      <c r="I38">
        <v>3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 t="str">
        <v>Gas</v>
      </c>
      <c r="Q38">
        <v>1</v>
      </c>
      <c r="R38">
        <v>10.931243680485339</v>
      </c>
      <c r="S38">
        <v>0</v>
      </c>
      <c r="T38">
        <v>1</v>
      </c>
      <c r="U38">
        <v>4</v>
      </c>
      <c r="V38">
        <v>4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  <c r="AI38">
        <v>6</v>
      </c>
      <c r="AJ38">
        <v>1</v>
      </c>
      <c r="AK38">
        <v>139.28755984811906</v>
      </c>
      <c r="AL38">
        <v>0</v>
      </c>
      <c r="AM38">
        <v>0</v>
      </c>
      <c r="AN38">
        <v>0</v>
      </c>
      <c r="AO38">
        <v>0</v>
      </c>
      <c r="AP38" t="b">
        <v>1</v>
      </c>
      <c r="AQ38">
        <v>1</v>
      </c>
    </row>
    <row r="39" spans="1:43" x14ac:dyDescent="0.3">
      <c r="A39" t="str">
        <v>OCGT-SA</v>
      </c>
      <c r="B39" t="str">
        <v>OCGT-SA</v>
      </c>
      <c r="C39" t="str">
        <v>SA</v>
      </c>
      <c r="D39">
        <v>3</v>
      </c>
      <c r="E39">
        <v>711.64654542236303</v>
      </c>
      <c r="F39">
        <v>0.57459383900000005</v>
      </c>
      <c r="G39">
        <v>7.1999999999999998E-3</v>
      </c>
      <c r="H39" t="str">
        <v>OCGT</v>
      </c>
      <c r="I39">
        <v>3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 t="str">
        <v>Gas</v>
      </c>
      <c r="Q39">
        <v>1</v>
      </c>
      <c r="R39">
        <v>10.931243680485339</v>
      </c>
      <c r="S39">
        <v>0</v>
      </c>
      <c r="T39">
        <v>1</v>
      </c>
      <c r="U39">
        <v>4</v>
      </c>
      <c r="V39">
        <v>4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  <c r="AI39">
        <v>6</v>
      </c>
      <c r="AJ39">
        <v>1</v>
      </c>
      <c r="AK39">
        <v>139.28755984811906</v>
      </c>
      <c r="AL39">
        <v>0</v>
      </c>
      <c r="AM39">
        <v>0</v>
      </c>
      <c r="AN39">
        <v>0</v>
      </c>
      <c r="AO39">
        <v>0</v>
      </c>
      <c r="AP39" t="b">
        <v>1</v>
      </c>
      <c r="AQ39">
        <v>1</v>
      </c>
    </row>
    <row r="40" spans="1:43" x14ac:dyDescent="0.3">
      <c r="A40" t="str">
        <v>OCGT-VIC</v>
      </c>
      <c r="B40" t="str">
        <v>OCGT-VIC</v>
      </c>
      <c r="C40" t="str">
        <v>VIC</v>
      </c>
      <c r="D40">
        <v>5</v>
      </c>
      <c r="E40">
        <v>3229.7141061228799</v>
      </c>
      <c r="F40">
        <v>0.57459383900000005</v>
      </c>
      <c r="G40">
        <v>7.1999999999999998E-3</v>
      </c>
      <c r="H40" t="str">
        <v>OCGT</v>
      </c>
      <c r="I40">
        <v>3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 t="str">
        <v>Gas</v>
      </c>
      <c r="Q40">
        <v>1</v>
      </c>
      <c r="R40">
        <v>10.931243680485339</v>
      </c>
      <c r="S40">
        <v>0</v>
      </c>
      <c r="T40">
        <v>1</v>
      </c>
      <c r="U40">
        <v>4</v>
      </c>
      <c r="V40">
        <v>4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6</v>
      </c>
      <c r="AJ40">
        <v>1</v>
      </c>
      <c r="AK40">
        <v>139.28755984811906</v>
      </c>
      <c r="AL40">
        <v>0</v>
      </c>
      <c r="AM40">
        <v>0</v>
      </c>
      <c r="AN40">
        <v>0</v>
      </c>
      <c r="AO40">
        <v>0</v>
      </c>
      <c r="AP40" t="b">
        <v>1</v>
      </c>
      <c r="AQ40">
        <v>1</v>
      </c>
    </row>
    <row r="41" spans="1:43" x14ac:dyDescent="0.3">
      <c r="A41" t="str">
        <v>Snowy 2.0</v>
      </c>
      <c r="B41" t="str">
        <v>SNO2PH01</v>
      </c>
      <c r="C41" t="str">
        <v>NSW</v>
      </c>
      <c r="D41">
        <v>1</v>
      </c>
      <c r="E41">
        <v>2040</v>
      </c>
      <c r="F41">
        <v>0</v>
      </c>
      <c r="G41">
        <v>0.25</v>
      </c>
      <c r="H41" t="str">
        <v>Pumped Hydro</v>
      </c>
      <c r="I41">
        <v>7</v>
      </c>
      <c r="J41">
        <v>2</v>
      </c>
      <c r="K41">
        <v>0</v>
      </c>
      <c r="L41">
        <v>0</v>
      </c>
      <c r="M41">
        <v>0</v>
      </c>
      <c r="N41">
        <v>0</v>
      </c>
      <c r="O41">
        <v>0</v>
      </c>
      <c r="P41" t="str">
        <v>PSH</v>
      </c>
      <c r="Q41">
        <v>5</v>
      </c>
      <c r="R41">
        <v>0</v>
      </c>
      <c r="S41">
        <v>0</v>
      </c>
      <c r="T41">
        <v>1</v>
      </c>
      <c r="U41">
        <v>1</v>
      </c>
      <c r="V41">
        <v>1</v>
      </c>
      <c r="W41" t="e">
        <v>#N/A</v>
      </c>
      <c r="X41" t="e">
        <v>#N/A</v>
      </c>
      <c r="Y41">
        <v>0</v>
      </c>
      <c r="Z41" t="e">
        <v>#N/A</v>
      </c>
      <c r="AA41" t="e">
        <v>#N/A</v>
      </c>
      <c r="AB41">
        <v>1</v>
      </c>
      <c r="AC41" t="e">
        <v>#N/A</v>
      </c>
      <c r="AD41" t="e">
        <v>#N/A</v>
      </c>
      <c r="AE41">
        <v>1</v>
      </c>
      <c r="AF41">
        <v>1</v>
      </c>
      <c r="AG41" t="e">
        <v>#N/A</v>
      </c>
      <c r="AH41" t="e">
        <v>#N/A</v>
      </c>
      <c r="AI41">
        <v>0</v>
      </c>
      <c r="AJ41">
        <v>1</v>
      </c>
      <c r="AK41">
        <v>0</v>
      </c>
      <c r="AL41">
        <v>171360</v>
      </c>
      <c r="AM41">
        <v>168</v>
      </c>
      <c r="AN41">
        <v>0</v>
      </c>
      <c r="AO41">
        <v>342720</v>
      </c>
      <c r="AP41" t="b">
        <v>1</v>
      </c>
      <c r="AQ41">
        <v>1</v>
      </c>
    </row>
    <row r="42" spans="1:43" x14ac:dyDescent="0.3">
      <c r="A42" t="str">
        <v xml:space="preserve">Kidston </v>
      </c>
      <c r="B42" t="str">
        <v>Kidston Pumped Storage Hydro 1</v>
      </c>
      <c r="C42" t="str">
        <v>QLD</v>
      </c>
      <c r="D42">
        <v>2</v>
      </c>
      <c r="E42">
        <v>250</v>
      </c>
      <c r="F42">
        <v>0</v>
      </c>
      <c r="G42">
        <v>0.25</v>
      </c>
      <c r="H42" t="str">
        <v>Pumped Hydro</v>
      </c>
      <c r="I42">
        <v>7</v>
      </c>
      <c r="J42">
        <v>2</v>
      </c>
      <c r="K42">
        <v>0</v>
      </c>
      <c r="L42">
        <v>0</v>
      </c>
      <c r="M42">
        <v>0</v>
      </c>
      <c r="N42">
        <v>0</v>
      </c>
      <c r="O42">
        <v>0</v>
      </c>
      <c r="P42" t="str">
        <v>PSH</v>
      </c>
      <c r="Q42">
        <v>5</v>
      </c>
      <c r="R42">
        <v>0</v>
      </c>
      <c r="S42">
        <v>0</v>
      </c>
      <c r="T42">
        <v>1</v>
      </c>
      <c r="U42">
        <v>1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1000</v>
      </c>
      <c r="AM42">
        <v>8</v>
      </c>
      <c r="AN42">
        <v>0</v>
      </c>
      <c r="AO42">
        <v>2000</v>
      </c>
      <c r="AP42" t="b">
        <v>1</v>
      </c>
      <c r="AQ42">
        <v>1</v>
      </c>
    </row>
    <row r="43" spans="1:43" x14ac:dyDescent="0.3">
      <c r="A43" t="str">
        <v>Wivenhoe</v>
      </c>
      <c r="B43" t="str">
        <v>W/HOE#1</v>
      </c>
      <c r="C43" t="str">
        <v>QLD</v>
      </c>
      <c r="D43">
        <v>2</v>
      </c>
      <c r="E43">
        <v>285</v>
      </c>
      <c r="F43">
        <v>0</v>
      </c>
      <c r="G43">
        <v>0.3</v>
      </c>
      <c r="H43" t="str">
        <v>Pumped Hydro</v>
      </c>
      <c r="I43">
        <v>7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 t="str">
        <v>PSH</v>
      </c>
      <c r="Q43">
        <v>5</v>
      </c>
      <c r="R43">
        <v>0</v>
      </c>
      <c r="S43">
        <v>0</v>
      </c>
      <c r="T43">
        <v>1</v>
      </c>
      <c r="U43">
        <v>1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1425</v>
      </c>
      <c r="AM43">
        <v>10</v>
      </c>
      <c r="AN43">
        <v>0</v>
      </c>
      <c r="AO43">
        <v>2850</v>
      </c>
      <c r="AP43" t="b">
        <v>1</v>
      </c>
      <c r="AQ43">
        <v>1</v>
      </c>
    </row>
    <row r="44" spans="1:43" x14ac:dyDescent="0.3">
      <c r="A44" t="str">
        <v>Wivenhoe</v>
      </c>
      <c r="B44" t="str">
        <v>W/HOE#2</v>
      </c>
      <c r="C44" t="str">
        <v>QLD</v>
      </c>
      <c r="D44">
        <v>2</v>
      </c>
      <c r="E44">
        <v>285</v>
      </c>
      <c r="F44">
        <v>0</v>
      </c>
      <c r="G44">
        <v>0.3</v>
      </c>
      <c r="H44" t="str">
        <v>Pumped Hydro</v>
      </c>
      <c r="I44">
        <v>7</v>
      </c>
      <c r="J44">
        <v>2</v>
      </c>
      <c r="K44">
        <v>0</v>
      </c>
      <c r="L44">
        <v>0</v>
      </c>
      <c r="M44">
        <v>0</v>
      </c>
      <c r="N44">
        <v>0</v>
      </c>
      <c r="O44">
        <v>0</v>
      </c>
      <c r="P44" t="str">
        <v>PSH</v>
      </c>
      <c r="Q44">
        <v>5</v>
      </c>
      <c r="R44">
        <v>0</v>
      </c>
      <c r="S44">
        <v>0</v>
      </c>
      <c r="T44">
        <v>1</v>
      </c>
      <c r="U44">
        <v>1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1425</v>
      </c>
      <c r="AM44">
        <v>10</v>
      </c>
      <c r="AN44">
        <v>0</v>
      </c>
      <c r="AO44">
        <v>2850</v>
      </c>
      <c r="AP44" t="b">
        <v>1</v>
      </c>
      <c r="AQ44">
        <v>1</v>
      </c>
    </row>
    <row r="45" spans="1:43" x14ac:dyDescent="0.3">
      <c r="A45" t="str">
        <v>Shoalhaven</v>
      </c>
      <c r="B45" t="str">
        <v>SHGEN</v>
      </c>
      <c r="C45" t="str">
        <v>NSW</v>
      </c>
      <c r="D45">
        <v>1</v>
      </c>
      <c r="E45">
        <v>240</v>
      </c>
      <c r="F45">
        <v>0</v>
      </c>
      <c r="G45">
        <v>0.3</v>
      </c>
      <c r="H45" t="str">
        <v>Pumped Hydro</v>
      </c>
      <c r="I45">
        <v>7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 t="str">
        <v>PSH</v>
      </c>
      <c r="Q45">
        <v>5</v>
      </c>
      <c r="R45">
        <v>0</v>
      </c>
      <c r="S45">
        <v>0</v>
      </c>
      <c r="T45">
        <v>1</v>
      </c>
      <c r="U45">
        <v>1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  <c r="AI45">
        <v>0</v>
      </c>
      <c r="AJ45">
        <v>1</v>
      </c>
      <c r="AK45">
        <v>7.3674708336283183</v>
      </c>
      <c r="AL45">
        <v>7680</v>
      </c>
      <c r="AM45">
        <v>64</v>
      </c>
      <c r="AN45">
        <v>0</v>
      </c>
      <c r="AO45">
        <v>15360</v>
      </c>
      <c r="AP45" t="b">
        <v>1</v>
      </c>
      <c r="AQ45">
        <v>1</v>
      </c>
    </row>
    <row r="46" spans="1:43" x14ac:dyDescent="0.3">
      <c r="A46" t="str">
        <v>Grid Battery-NSW</v>
      </c>
      <c r="B46" t="str">
        <v>GB-NSW</v>
      </c>
      <c r="C46" t="str">
        <v>NSW</v>
      </c>
      <c r="D46">
        <v>1</v>
      </c>
      <c r="E46">
        <v>1707.9153000000001</v>
      </c>
      <c r="F46">
        <v>0</v>
      </c>
      <c r="G46">
        <v>0.15</v>
      </c>
      <c r="H46" t="str">
        <v>Battery Storage</v>
      </c>
      <c r="I46">
        <v>7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 t="str">
        <v>Battery</v>
      </c>
      <c r="Q46">
        <v>6</v>
      </c>
      <c r="R46">
        <v>0</v>
      </c>
      <c r="S46">
        <v>0</v>
      </c>
      <c r="T46">
        <v>1</v>
      </c>
      <c r="U46">
        <v>1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3415.8306000000002</v>
      </c>
      <c r="AM46">
        <v>4</v>
      </c>
      <c r="AN46">
        <v>0</v>
      </c>
      <c r="AO46">
        <v>6831.6612000000005</v>
      </c>
      <c r="AP46" t="b">
        <v>1</v>
      </c>
      <c r="AQ46">
        <v>1</v>
      </c>
    </row>
    <row r="47" spans="1:43" x14ac:dyDescent="0.3">
      <c r="A47" t="str">
        <v>Pumped Hydro-NSW</v>
      </c>
      <c r="B47" t="str">
        <v>PH-NSW</v>
      </c>
      <c r="C47" t="str">
        <v>NSW</v>
      </c>
      <c r="D47">
        <v>1</v>
      </c>
      <c r="E47">
        <v>2600</v>
      </c>
      <c r="F47">
        <v>0</v>
      </c>
      <c r="G47">
        <v>0.25</v>
      </c>
      <c r="H47" t="str">
        <v>Pumped Hydro</v>
      </c>
      <c r="I47">
        <v>7</v>
      </c>
      <c r="J47">
        <v>2</v>
      </c>
      <c r="K47">
        <v>0</v>
      </c>
      <c r="L47">
        <v>0</v>
      </c>
      <c r="M47">
        <v>0</v>
      </c>
      <c r="N47">
        <v>0</v>
      </c>
      <c r="O47">
        <v>0</v>
      </c>
      <c r="P47" t="str">
        <v>PSH</v>
      </c>
      <c r="Q47">
        <v>5</v>
      </c>
      <c r="R47">
        <v>0</v>
      </c>
      <c r="S47">
        <v>0</v>
      </c>
      <c r="T47">
        <v>1</v>
      </c>
      <c r="U47">
        <v>1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31200</v>
      </c>
      <c r="AM47">
        <v>24</v>
      </c>
      <c r="AN47">
        <v>0</v>
      </c>
      <c r="AO47">
        <v>62400</v>
      </c>
      <c r="AP47" t="b">
        <v>1</v>
      </c>
      <c r="AQ47">
        <v>1</v>
      </c>
    </row>
    <row r="48" spans="1:43" x14ac:dyDescent="0.3">
      <c r="A48" t="str">
        <v>VPP-NSW</v>
      </c>
      <c r="B48" t="str">
        <v>VPP-NSW</v>
      </c>
      <c r="C48" t="str">
        <v>NSW</v>
      </c>
      <c r="D48">
        <v>1</v>
      </c>
      <c r="E48">
        <v>5338.71484375</v>
      </c>
      <c r="F48">
        <v>0</v>
      </c>
      <c r="G48">
        <v>0.15</v>
      </c>
      <c r="H48" t="str">
        <v>VPP</v>
      </c>
      <c r="I48">
        <v>7</v>
      </c>
      <c r="J48">
        <v>2</v>
      </c>
      <c r="K48">
        <v>0</v>
      </c>
      <c r="L48">
        <v>0</v>
      </c>
      <c r="M48">
        <v>0</v>
      </c>
      <c r="N48">
        <v>0</v>
      </c>
      <c r="O48">
        <v>0</v>
      </c>
      <c r="P48" t="str">
        <v>Battery</v>
      </c>
      <c r="Q48">
        <v>6</v>
      </c>
      <c r="R48">
        <v>0</v>
      </c>
      <c r="S48">
        <v>0</v>
      </c>
      <c r="T48">
        <v>1</v>
      </c>
      <c r="U48">
        <v>1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5872.5863281250004</v>
      </c>
      <c r="AM48">
        <v>2.2000000000000002</v>
      </c>
      <c r="AN48">
        <v>0</v>
      </c>
      <c r="AO48">
        <v>11745.172656250001</v>
      </c>
      <c r="AP48" t="b">
        <v>1</v>
      </c>
      <c r="AQ48">
        <v>1</v>
      </c>
    </row>
    <row r="49" spans="1:43" x14ac:dyDescent="0.3">
      <c r="A49" t="str">
        <v>Grid Battery-QLD</v>
      </c>
      <c r="B49" t="str">
        <v>GB-QLD</v>
      </c>
      <c r="C49" t="str">
        <v>QLD</v>
      </c>
      <c r="D49">
        <v>2</v>
      </c>
      <c r="E49">
        <v>3412.0592999999999</v>
      </c>
      <c r="F49">
        <v>0</v>
      </c>
      <c r="G49">
        <v>0.15</v>
      </c>
      <c r="H49" t="str">
        <v>Battery Storage</v>
      </c>
      <c r="I49">
        <v>7</v>
      </c>
      <c r="J49">
        <v>2</v>
      </c>
      <c r="K49">
        <v>0</v>
      </c>
      <c r="L49">
        <v>0</v>
      </c>
      <c r="M49">
        <v>0</v>
      </c>
      <c r="N49">
        <v>0</v>
      </c>
      <c r="O49">
        <v>0</v>
      </c>
      <c r="P49" t="str">
        <v>Battery</v>
      </c>
      <c r="Q49">
        <v>6</v>
      </c>
      <c r="R49">
        <v>0</v>
      </c>
      <c r="S49">
        <v>0</v>
      </c>
      <c r="T49">
        <v>1</v>
      </c>
      <c r="U49">
        <v>1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6824.1185999999998</v>
      </c>
      <c r="AM49">
        <v>4</v>
      </c>
      <c r="AN49">
        <v>0</v>
      </c>
      <c r="AO49">
        <v>13648.2372</v>
      </c>
      <c r="AP49" t="b">
        <v>1</v>
      </c>
      <c r="AQ49">
        <v>1</v>
      </c>
    </row>
    <row r="50" spans="1:43" x14ac:dyDescent="0.3">
      <c r="A50" t="str">
        <v>Pumped Hydro-QLD</v>
      </c>
      <c r="B50" t="str">
        <v>PH-QLD</v>
      </c>
      <c r="C50" t="str">
        <v>QLD</v>
      </c>
      <c r="D50">
        <v>2</v>
      </c>
      <c r="E50">
        <v>2850</v>
      </c>
      <c r="F50">
        <v>0</v>
      </c>
      <c r="G50">
        <v>0.25</v>
      </c>
      <c r="H50" t="str">
        <v>Pumped Hydro</v>
      </c>
      <c r="I50">
        <v>7</v>
      </c>
      <c r="J50">
        <v>2</v>
      </c>
      <c r="K50">
        <v>0</v>
      </c>
      <c r="L50">
        <v>0</v>
      </c>
      <c r="M50">
        <v>0</v>
      </c>
      <c r="N50">
        <v>0</v>
      </c>
      <c r="O50">
        <v>0</v>
      </c>
      <c r="P50" t="str">
        <v>PSH</v>
      </c>
      <c r="Q50">
        <v>5</v>
      </c>
      <c r="R50">
        <v>0</v>
      </c>
      <c r="S50">
        <v>0</v>
      </c>
      <c r="T50">
        <v>1</v>
      </c>
      <c r="U50">
        <v>1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34200</v>
      </c>
      <c r="AM50">
        <v>24</v>
      </c>
      <c r="AN50">
        <v>0</v>
      </c>
      <c r="AO50">
        <v>68400</v>
      </c>
      <c r="AP50" t="b">
        <v>1</v>
      </c>
      <c r="AQ50">
        <v>1</v>
      </c>
    </row>
    <row r="51" spans="1:43" x14ac:dyDescent="0.3">
      <c r="A51" t="str">
        <v>VPP-QLD</v>
      </c>
      <c r="B51" t="str">
        <v>VPP-QLD</v>
      </c>
      <c r="C51" t="str">
        <v>QLD</v>
      </c>
      <c r="D51">
        <v>2</v>
      </c>
      <c r="E51">
        <v>4096.4850463867178</v>
      </c>
      <c r="F51">
        <v>0</v>
      </c>
      <c r="G51">
        <v>0.15</v>
      </c>
      <c r="H51" t="str">
        <v>VPP</v>
      </c>
      <c r="I51">
        <v>7</v>
      </c>
      <c r="J51">
        <v>2</v>
      </c>
      <c r="K51">
        <v>0</v>
      </c>
      <c r="L51">
        <v>0</v>
      </c>
      <c r="M51">
        <v>0</v>
      </c>
      <c r="N51">
        <v>0</v>
      </c>
      <c r="O51">
        <v>0</v>
      </c>
      <c r="P51" t="str">
        <v>Battery</v>
      </c>
      <c r="Q51">
        <v>6</v>
      </c>
      <c r="R51">
        <v>0</v>
      </c>
      <c r="S51">
        <v>0</v>
      </c>
      <c r="T51">
        <v>1</v>
      </c>
      <c r="U51">
        <v>1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4506.1335510253903</v>
      </c>
      <c r="AM51">
        <v>2.2000000000000002</v>
      </c>
      <c r="AN51">
        <v>0</v>
      </c>
      <c r="AO51">
        <v>9012.2671020507805</v>
      </c>
      <c r="AP51" t="b">
        <v>1</v>
      </c>
      <c r="AQ51">
        <v>1</v>
      </c>
    </row>
    <row r="52" spans="1:43" x14ac:dyDescent="0.3">
      <c r="A52" t="str">
        <v>Grid Battery-SA</v>
      </c>
      <c r="B52" t="str">
        <v>GB-SA</v>
      </c>
      <c r="C52" t="str">
        <v>SA</v>
      </c>
      <c r="D52">
        <v>3</v>
      </c>
      <c r="E52">
        <v>736.32839999999999</v>
      </c>
      <c r="F52">
        <v>0</v>
      </c>
      <c r="G52">
        <v>0.15</v>
      </c>
      <c r="H52" t="str">
        <v>Battery Storage</v>
      </c>
      <c r="I52">
        <v>7</v>
      </c>
      <c r="J52">
        <v>2</v>
      </c>
      <c r="K52">
        <v>0</v>
      </c>
      <c r="L52">
        <v>0</v>
      </c>
      <c r="M52">
        <v>0</v>
      </c>
      <c r="N52">
        <v>0</v>
      </c>
      <c r="O52">
        <v>0</v>
      </c>
      <c r="P52" t="str">
        <v>Battery</v>
      </c>
      <c r="Q52">
        <v>6</v>
      </c>
      <c r="R52">
        <v>0</v>
      </c>
      <c r="S52">
        <v>0</v>
      </c>
      <c r="T52">
        <v>1</v>
      </c>
      <c r="U52">
        <v>1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1472.6568</v>
      </c>
      <c r="AM52">
        <v>4</v>
      </c>
      <c r="AN52">
        <v>0</v>
      </c>
      <c r="AO52">
        <v>2945.3136</v>
      </c>
      <c r="AP52" t="b">
        <v>1</v>
      </c>
      <c r="AQ52">
        <v>1</v>
      </c>
    </row>
    <row r="53" spans="1:43" x14ac:dyDescent="0.3">
      <c r="A53" t="str">
        <v>VPP-SA</v>
      </c>
      <c r="B53" t="str">
        <v>VPP-SA</v>
      </c>
      <c r="C53" t="str">
        <v>SA</v>
      </c>
      <c r="D53">
        <v>3</v>
      </c>
      <c r="E53">
        <v>1254.282028198234</v>
      </c>
      <c r="F53">
        <v>0</v>
      </c>
      <c r="G53">
        <v>0.15</v>
      </c>
      <c r="H53" t="str">
        <v>VPP</v>
      </c>
      <c r="I53">
        <v>7</v>
      </c>
      <c r="J53">
        <v>2</v>
      </c>
      <c r="K53">
        <v>0</v>
      </c>
      <c r="L53">
        <v>0</v>
      </c>
      <c r="M53">
        <v>0</v>
      </c>
      <c r="N53">
        <v>0</v>
      </c>
      <c r="O53">
        <v>0</v>
      </c>
      <c r="P53" t="str">
        <v>Battery</v>
      </c>
      <c r="Q53">
        <v>6</v>
      </c>
      <c r="R53">
        <v>0</v>
      </c>
      <c r="S53">
        <v>0</v>
      </c>
      <c r="T53">
        <v>1</v>
      </c>
      <c r="U53">
        <v>1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1379.7102310180576</v>
      </c>
      <c r="AM53">
        <v>2.2000000000000002</v>
      </c>
      <c r="AN53">
        <v>0</v>
      </c>
      <c r="AO53">
        <v>2759.4204620361152</v>
      </c>
      <c r="AP53" t="b">
        <v>1</v>
      </c>
      <c r="AQ53">
        <v>1</v>
      </c>
    </row>
    <row r="54" spans="1:43" x14ac:dyDescent="0.3">
      <c r="A54" t="str">
        <v>Pumped Hydro-TAS</v>
      </c>
      <c r="B54" t="str">
        <v>PH-TAS</v>
      </c>
      <c r="C54" t="str">
        <v>TAS</v>
      </c>
      <c r="D54">
        <v>4</v>
      </c>
      <c r="E54">
        <v>876.30852610561999</v>
      </c>
      <c r="F54">
        <v>0</v>
      </c>
      <c r="G54">
        <v>0.25</v>
      </c>
      <c r="H54" t="str">
        <v>Pumped Hydro</v>
      </c>
      <c r="I54">
        <v>7</v>
      </c>
      <c r="J54">
        <v>2</v>
      </c>
      <c r="K54">
        <v>0</v>
      </c>
      <c r="L54">
        <v>0</v>
      </c>
      <c r="M54">
        <v>0</v>
      </c>
      <c r="N54">
        <v>0</v>
      </c>
      <c r="O54">
        <v>0</v>
      </c>
      <c r="P54" t="str">
        <v>PSH</v>
      </c>
      <c r="Q54">
        <v>5</v>
      </c>
      <c r="R54">
        <v>0</v>
      </c>
      <c r="S54">
        <v>0</v>
      </c>
      <c r="T54">
        <v>1</v>
      </c>
      <c r="U54">
        <v>1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10515.70231326744</v>
      </c>
      <c r="AM54">
        <v>24</v>
      </c>
      <c r="AN54">
        <v>0</v>
      </c>
      <c r="AO54">
        <v>21031.404626534881</v>
      </c>
      <c r="AP54" t="b">
        <v>1</v>
      </c>
      <c r="AQ54">
        <v>1</v>
      </c>
    </row>
    <row r="55" spans="1:43" x14ac:dyDescent="0.3">
      <c r="A55" t="str">
        <v>VPP-TAS</v>
      </c>
      <c r="B55" t="str">
        <v>VPP-TAS</v>
      </c>
      <c r="C55" t="str">
        <v>TAS</v>
      </c>
      <c r="D55">
        <v>4</v>
      </c>
      <c r="E55">
        <v>340.86399841308514</v>
      </c>
      <c r="F55">
        <v>0</v>
      </c>
      <c r="G55">
        <v>0.15</v>
      </c>
      <c r="H55" t="str">
        <v>VPP</v>
      </c>
      <c r="I55">
        <v>7</v>
      </c>
      <c r="J55">
        <v>2</v>
      </c>
      <c r="K55">
        <v>0</v>
      </c>
      <c r="L55">
        <v>0</v>
      </c>
      <c r="M55">
        <v>0</v>
      </c>
      <c r="N55">
        <v>0</v>
      </c>
      <c r="O55">
        <v>0</v>
      </c>
      <c r="P55" t="str">
        <v>Battery</v>
      </c>
      <c r="Q55">
        <v>6</v>
      </c>
      <c r="R55">
        <v>0</v>
      </c>
      <c r="S55">
        <v>0</v>
      </c>
      <c r="T55">
        <v>1</v>
      </c>
      <c r="U55">
        <v>1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374.95039825439369</v>
      </c>
      <c r="AM55">
        <v>2.2000000000000002</v>
      </c>
      <c r="AN55">
        <v>0</v>
      </c>
      <c r="AO55">
        <v>749.90079650878738</v>
      </c>
      <c r="AP55" t="b">
        <v>1</v>
      </c>
      <c r="AQ55">
        <v>1</v>
      </c>
    </row>
    <row r="56" spans="1:43" x14ac:dyDescent="0.3">
      <c r="A56" t="str">
        <v>Grid Battery-VIC</v>
      </c>
      <c r="B56" t="str">
        <v>GB-VIC</v>
      </c>
      <c r="C56" t="str">
        <v>VIC</v>
      </c>
      <c r="D56">
        <v>5</v>
      </c>
      <c r="E56">
        <v>4.9546535999999905E-4</v>
      </c>
      <c r="F56">
        <v>0</v>
      </c>
      <c r="G56">
        <v>0.15</v>
      </c>
      <c r="H56" t="str">
        <v>Battery Storage</v>
      </c>
      <c r="I56">
        <v>7</v>
      </c>
      <c r="J56">
        <v>2</v>
      </c>
      <c r="K56">
        <v>0</v>
      </c>
      <c r="L56">
        <v>0</v>
      </c>
      <c r="M56">
        <v>0</v>
      </c>
      <c r="N56">
        <v>0</v>
      </c>
      <c r="O56">
        <v>0</v>
      </c>
      <c r="P56" t="str">
        <v>Battery</v>
      </c>
      <c r="Q56">
        <v>6</v>
      </c>
      <c r="R56">
        <v>0</v>
      </c>
      <c r="S56">
        <v>0</v>
      </c>
      <c r="T56">
        <v>1</v>
      </c>
      <c r="U56">
        <v>1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9.909307199999981E-4</v>
      </c>
      <c r="AM56">
        <v>4</v>
      </c>
      <c r="AN56">
        <v>0</v>
      </c>
      <c r="AO56">
        <v>1.9818614399999962E-3</v>
      </c>
      <c r="AP56" t="b">
        <v>1</v>
      </c>
      <c r="AQ56">
        <v>1</v>
      </c>
    </row>
    <row r="57" spans="1:43" x14ac:dyDescent="0.3">
      <c r="A57" t="str">
        <v>Pumped Hydro-VIC</v>
      </c>
      <c r="B57" t="str">
        <v>PH-VIC</v>
      </c>
      <c r="C57" t="str">
        <v>VIC</v>
      </c>
      <c r="D57">
        <v>5</v>
      </c>
      <c r="E57">
        <v>1538.8262999999999</v>
      </c>
      <c r="F57">
        <v>0</v>
      </c>
      <c r="G57">
        <v>0.25</v>
      </c>
      <c r="H57" t="str">
        <v>Pumped Hydro</v>
      </c>
      <c r="I57">
        <v>7</v>
      </c>
      <c r="J57">
        <v>2</v>
      </c>
      <c r="K57">
        <v>0</v>
      </c>
      <c r="L57">
        <v>0</v>
      </c>
      <c r="M57">
        <v>0</v>
      </c>
      <c r="N57">
        <v>0</v>
      </c>
      <c r="O57">
        <v>0</v>
      </c>
      <c r="P57" t="str">
        <v>PSH</v>
      </c>
      <c r="Q57">
        <v>5</v>
      </c>
      <c r="R57">
        <v>0</v>
      </c>
      <c r="S57">
        <v>0</v>
      </c>
      <c r="T57">
        <v>1</v>
      </c>
      <c r="U57">
        <v>1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18465.9156</v>
      </c>
      <c r="AM57">
        <v>24</v>
      </c>
      <c r="AN57">
        <v>0</v>
      </c>
      <c r="AO57">
        <v>36931.831200000001</v>
      </c>
      <c r="AP57" t="b">
        <v>1</v>
      </c>
      <c r="AQ57">
        <v>1</v>
      </c>
    </row>
    <row r="58" spans="1:43" x14ac:dyDescent="0.3">
      <c r="A58" t="str">
        <v>VPP-VIC</v>
      </c>
      <c r="B58" t="str">
        <v>VPP-VIC</v>
      </c>
      <c r="C58" t="str">
        <v>VIC</v>
      </c>
      <c r="D58">
        <v>5</v>
      </c>
      <c r="E58">
        <v>5195.4019775390625</v>
      </c>
      <c r="F58">
        <v>0</v>
      </c>
      <c r="G58">
        <v>0.15</v>
      </c>
      <c r="H58" t="str">
        <v>VPP</v>
      </c>
      <c r="I58">
        <v>7</v>
      </c>
      <c r="J58">
        <v>2</v>
      </c>
      <c r="K58">
        <v>0</v>
      </c>
      <c r="L58">
        <v>0</v>
      </c>
      <c r="M58">
        <v>0</v>
      </c>
      <c r="N58">
        <v>0</v>
      </c>
      <c r="O58">
        <v>0</v>
      </c>
      <c r="P58" t="str">
        <v>Battery</v>
      </c>
      <c r="Q58">
        <v>6</v>
      </c>
      <c r="R58">
        <v>0</v>
      </c>
      <c r="S58">
        <v>0</v>
      </c>
      <c r="T58">
        <v>1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5714.9421752929693</v>
      </c>
      <c r="AM58">
        <v>2.2000000000000002</v>
      </c>
      <c r="AN58">
        <v>0</v>
      </c>
      <c r="AO58">
        <v>11429.884350585939</v>
      </c>
      <c r="AP58" t="b">
        <v>1</v>
      </c>
      <c r="AQ58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7683D-E770-4C59-824C-225614AF9B04}">
  <dimension ref="A1:EC168"/>
  <sheetViews>
    <sheetView zoomScale="90" zoomScaleNormal="90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H156" sqref="A156:H156"/>
    </sheetView>
  </sheetViews>
  <sheetFormatPr defaultRowHeight="14.4" x14ac:dyDescent="0.3"/>
  <cols>
    <col min="1" max="1" width="38.109375" bestFit="1" customWidth="1"/>
    <col min="2" max="2" width="12.88671875" customWidth="1"/>
    <col min="4" max="4" width="12.109375" bestFit="1" customWidth="1"/>
    <col min="6" max="6" width="17.6640625" bestFit="1" customWidth="1"/>
    <col min="7" max="7" width="15.6640625" bestFit="1" customWidth="1"/>
    <col min="8" max="8" width="24.6640625" bestFit="1" customWidth="1"/>
    <col min="9" max="9" width="10.109375" bestFit="1" customWidth="1"/>
    <col min="10" max="10" width="9.6640625" style="56" bestFit="1" customWidth="1"/>
    <col min="11" max="11" width="19.5546875" style="56" bestFit="1" customWidth="1"/>
    <col min="12" max="12" width="33" style="56" bestFit="1" customWidth="1"/>
    <col min="13" max="13" width="22.109375" style="56" bestFit="1" customWidth="1"/>
    <col min="14" max="14" width="22.109375" style="56" customWidth="1"/>
    <col min="15" max="15" width="18.44140625" style="56" bestFit="1" customWidth="1"/>
    <col min="16" max="16" width="15.5546875" bestFit="1" customWidth="1"/>
    <col min="17" max="17" width="10.44140625" bestFit="1" customWidth="1"/>
    <col min="18" max="18" width="13.109375" bestFit="1" customWidth="1"/>
    <col min="19" max="19" width="12.109375" bestFit="1" customWidth="1"/>
    <col min="20" max="20" width="14.44140625" bestFit="1" customWidth="1"/>
    <col min="21" max="21" width="16.109375" bestFit="1" customWidth="1"/>
    <col min="22" max="22" width="12.5546875" bestFit="1" customWidth="1"/>
    <col min="23" max="23" width="9.5546875" bestFit="1" customWidth="1"/>
    <col min="24" max="24" width="12.109375" bestFit="1" customWidth="1"/>
    <col min="25" max="25" width="14" bestFit="1" customWidth="1"/>
    <col min="26" max="26" width="16.109375" bestFit="1" customWidth="1"/>
    <col min="27" max="27" width="17.44140625" bestFit="1" customWidth="1"/>
    <col min="28" max="28" width="19.5546875" bestFit="1" customWidth="1"/>
    <col min="29" max="29" width="12.44140625" bestFit="1" customWidth="1"/>
    <col min="30" max="30" width="13.6640625" bestFit="1" customWidth="1"/>
    <col min="31" max="31" width="15.6640625" bestFit="1" customWidth="1"/>
    <col min="32" max="32" width="18.109375" bestFit="1" customWidth="1"/>
    <col min="33" max="33" width="14.6640625" bestFit="1" customWidth="1"/>
    <col min="34" max="34" width="16.109375" bestFit="1" customWidth="1"/>
    <col min="35" max="35" width="11" bestFit="1" customWidth="1"/>
    <col min="36" max="36" width="19" bestFit="1" customWidth="1"/>
    <col min="37" max="37" width="12.109375" style="42" bestFit="1" customWidth="1"/>
    <col min="38" max="38" width="23.5546875" bestFit="1" customWidth="1"/>
    <col min="39" max="39" width="20.6640625" bestFit="1" customWidth="1"/>
    <col min="40" max="40" width="20.44140625" bestFit="1" customWidth="1"/>
    <col min="41" max="41" width="14.44140625" bestFit="1" customWidth="1"/>
    <col min="42" max="42" width="10.109375" customWidth="1"/>
    <col min="43" max="43" width="10.109375" style="42" customWidth="1"/>
    <col min="44" max="44" width="10.109375" style="59" customWidth="1"/>
    <col min="45" max="73" width="8.6640625" style="59"/>
    <col min="74" max="103" width="8.6640625" style="60"/>
    <col min="104" max="133" width="9.109375" style="77"/>
  </cols>
  <sheetData>
    <row r="1" spans="1:133" x14ac:dyDescent="0.3">
      <c r="A1" t="s">
        <v>586</v>
      </c>
      <c r="B1" t="s">
        <v>587</v>
      </c>
      <c r="C1" t="s">
        <v>687</v>
      </c>
      <c r="D1" t="s">
        <v>688</v>
      </c>
      <c r="E1" t="s">
        <v>588</v>
      </c>
      <c r="F1" t="s">
        <v>589</v>
      </c>
      <c r="G1" t="s">
        <v>540</v>
      </c>
      <c r="H1" s="42" t="s">
        <v>590</v>
      </c>
      <c r="I1" t="s">
        <v>8</v>
      </c>
      <c r="J1" s="56" t="s">
        <v>556</v>
      </c>
      <c r="K1" s="57" t="s">
        <v>693</v>
      </c>
      <c r="L1" s="57" t="s">
        <v>694</v>
      </c>
      <c r="M1" s="57" t="s">
        <v>695</v>
      </c>
      <c r="N1" s="57" t="s">
        <v>696</v>
      </c>
      <c r="O1" s="57" t="s">
        <v>697</v>
      </c>
      <c r="P1" s="42" t="s">
        <v>591</v>
      </c>
      <c r="Q1" t="s">
        <v>10</v>
      </c>
      <c r="R1" s="42" t="s">
        <v>592</v>
      </c>
      <c r="S1" t="s">
        <v>593</v>
      </c>
      <c r="T1" t="s">
        <v>14</v>
      </c>
      <c r="U1" t="s">
        <v>24</v>
      </c>
      <c r="V1" t="s">
        <v>23</v>
      </c>
      <c r="W1" s="42" t="s">
        <v>594</v>
      </c>
      <c r="X1" s="42" t="s">
        <v>595</v>
      </c>
      <c r="Y1" t="s">
        <v>12</v>
      </c>
      <c r="Z1" s="42" t="s">
        <v>596</v>
      </c>
      <c r="AA1" s="42" t="s">
        <v>597</v>
      </c>
      <c r="AB1" t="s">
        <v>18</v>
      </c>
      <c r="AC1" s="42" t="s">
        <v>598</v>
      </c>
      <c r="AD1" s="42" t="s">
        <v>599</v>
      </c>
      <c r="AE1" t="s">
        <v>16</v>
      </c>
      <c r="AF1" t="s">
        <v>22</v>
      </c>
      <c r="AG1" s="42" t="s">
        <v>600</v>
      </c>
      <c r="AH1" s="42" t="s">
        <v>601</v>
      </c>
      <c r="AI1" t="s">
        <v>26</v>
      </c>
      <c r="AJ1" t="s">
        <v>20</v>
      </c>
      <c r="AK1" s="42" t="s">
        <v>25</v>
      </c>
      <c r="AL1" t="s">
        <v>602</v>
      </c>
      <c r="AM1" t="s">
        <v>535</v>
      </c>
      <c r="AN1" t="s">
        <v>536</v>
      </c>
      <c r="AO1" t="s">
        <v>603</v>
      </c>
      <c r="AP1" t="s">
        <v>604</v>
      </c>
      <c r="AQ1" s="42" t="s">
        <v>1279</v>
      </c>
      <c r="AR1" s="59">
        <v>2021</v>
      </c>
      <c r="AS1" s="59">
        <v>2022</v>
      </c>
      <c r="AT1" s="59">
        <v>2023</v>
      </c>
      <c r="AU1" s="59">
        <v>2024</v>
      </c>
      <c r="AV1" s="59">
        <v>2025</v>
      </c>
      <c r="AW1" s="59">
        <v>2026</v>
      </c>
      <c r="AX1" s="59">
        <v>2027</v>
      </c>
      <c r="AY1" s="59">
        <v>2028</v>
      </c>
      <c r="AZ1" s="59">
        <v>2029</v>
      </c>
      <c r="BA1" s="59">
        <v>2030</v>
      </c>
      <c r="BB1" s="59">
        <v>2031</v>
      </c>
      <c r="BC1" s="59">
        <v>2032</v>
      </c>
      <c r="BD1" s="59">
        <v>2033</v>
      </c>
      <c r="BE1" s="59">
        <v>2034</v>
      </c>
      <c r="BF1" s="59">
        <v>2035</v>
      </c>
      <c r="BG1" s="59">
        <v>2036</v>
      </c>
      <c r="BH1" s="59">
        <v>2037</v>
      </c>
      <c r="BI1" s="59">
        <v>2038</v>
      </c>
      <c r="BJ1" s="59">
        <v>2039</v>
      </c>
      <c r="BK1" s="59">
        <v>2040</v>
      </c>
      <c r="BL1" s="59">
        <v>2041</v>
      </c>
      <c r="BM1" s="59">
        <v>2042</v>
      </c>
      <c r="BN1" s="59">
        <v>2043</v>
      </c>
      <c r="BO1" s="59">
        <v>2044</v>
      </c>
      <c r="BP1" s="59">
        <v>2045</v>
      </c>
      <c r="BQ1" s="59">
        <v>2046</v>
      </c>
      <c r="BR1" s="59">
        <v>2047</v>
      </c>
      <c r="BS1" s="59">
        <v>2048</v>
      </c>
      <c r="BT1" s="59">
        <v>2049</v>
      </c>
      <c r="BU1" s="59">
        <v>2050</v>
      </c>
      <c r="BV1" s="60" t="s">
        <v>1240</v>
      </c>
      <c r="BW1" s="60" t="s">
        <v>1241</v>
      </c>
      <c r="BX1" s="60" t="s">
        <v>1242</v>
      </c>
      <c r="BY1" s="60" t="s">
        <v>1243</v>
      </c>
      <c r="BZ1" s="60" t="s">
        <v>1244</v>
      </c>
      <c r="CA1" s="60" t="s">
        <v>1245</v>
      </c>
      <c r="CB1" s="60" t="s">
        <v>1246</v>
      </c>
      <c r="CC1" s="60" t="s">
        <v>1247</v>
      </c>
      <c r="CD1" s="60" t="s">
        <v>1248</v>
      </c>
      <c r="CE1" s="60" t="s">
        <v>1249</v>
      </c>
      <c r="CF1" s="60" t="s">
        <v>1250</v>
      </c>
      <c r="CG1" s="60" t="s">
        <v>1251</v>
      </c>
      <c r="CH1" s="60" t="s">
        <v>1252</v>
      </c>
      <c r="CI1" s="60" t="s">
        <v>1253</v>
      </c>
      <c r="CJ1" s="60" t="s">
        <v>1254</v>
      </c>
      <c r="CK1" s="60" t="s">
        <v>1255</v>
      </c>
      <c r="CL1" s="60" t="s">
        <v>1256</v>
      </c>
      <c r="CM1" s="60" t="s">
        <v>1257</v>
      </c>
      <c r="CN1" s="60" t="s">
        <v>1258</v>
      </c>
      <c r="CO1" s="60" t="s">
        <v>1259</v>
      </c>
      <c r="CP1" s="60" t="s">
        <v>1260</v>
      </c>
      <c r="CQ1" s="60" t="s">
        <v>1261</v>
      </c>
      <c r="CR1" s="60" t="s">
        <v>1262</v>
      </c>
      <c r="CS1" s="60" t="s">
        <v>1263</v>
      </c>
      <c r="CT1" s="60" t="s">
        <v>1264</v>
      </c>
      <c r="CU1" s="60" t="s">
        <v>1265</v>
      </c>
      <c r="CV1" s="60" t="s">
        <v>1266</v>
      </c>
      <c r="CW1" s="60" t="s">
        <v>1267</v>
      </c>
      <c r="CX1" s="60" t="s">
        <v>1268</v>
      </c>
      <c r="CY1" s="60" t="s">
        <v>1269</v>
      </c>
      <c r="CZ1" s="77" t="s">
        <v>1395</v>
      </c>
      <c r="DA1" s="77" t="s">
        <v>1366</v>
      </c>
      <c r="DB1" s="77" t="s">
        <v>1367</v>
      </c>
      <c r="DC1" s="77" t="s">
        <v>1368</v>
      </c>
      <c r="DD1" s="77" t="s">
        <v>1369</v>
      </c>
      <c r="DE1" s="77" t="s">
        <v>1370</v>
      </c>
      <c r="DF1" s="77" t="s">
        <v>1371</v>
      </c>
      <c r="DG1" s="77" t="s">
        <v>1372</v>
      </c>
      <c r="DH1" s="77" t="s">
        <v>1373</v>
      </c>
      <c r="DI1" s="77" t="s">
        <v>1374</v>
      </c>
      <c r="DJ1" s="77" t="s">
        <v>1375</v>
      </c>
      <c r="DK1" s="77" t="s">
        <v>1376</v>
      </c>
      <c r="DL1" s="77" t="s">
        <v>1377</v>
      </c>
      <c r="DM1" s="77" t="s">
        <v>1378</v>
      </c>
      <c r="DN1" s="77" t="s">
        <v>1379</v>
      </c>
      <c r="DO1" s="77" t="s">
        <v>1380</v>
      </c>
      <c r="DP1" s="77" t="s">
        <v>1381</v>
      </c>
      <c r="DQ1" s="77" t="s">
        <v>1382</v>
      </c>
      <c r="DR1" s="77" t="s">
        <v>1383</v>
      </c>
      <c r="DS1" s="77" t="s">
        <v>1384</v>
      </c>
      <c r="DT1" s="77" t="s">
        <v>1385</v>
      </c>
      <c r="DU1" s="77" t="s">
        <v>1386</v>
      </c>
      <c r="DV1" s="77" t="s">
        <v>1387</v>
      </c>
      <c r="DW1" s="77" t="s">
        <v>1388</v>
      </c>
      <c r="DX1" s="77" t="s">
        <v>1389</v>
      </c>
      <c r="DY1" s="77" t="s">
        <v>1390</v>
      </c>
      <c r="DZ1" s="77" t="s">
        <v>1391</v>
      </c>
      <c r="EA1" s="77" t="s">
        <v>1392</v>
      </c>
      <c r="EB1" s="77" t="s">
        <v>1393</v>
      </c>
      <c r="EC1" s="77" t="s">
        <v>1394</v>
      </c>
    </row>
    <row r="2" spans="1:133" x14ac:dyDescent="0.3">
      <c r="A2" t="s">
        <v>606</v>
      </c>
      <c r="B2" t="s">
        <v>132</v>
      </c>
      <c r="C2" t="s">
        <v>689</v>
      </c>
      <c r="D2">
        <v>1</v>
      </c>
      <c r="E2">
        <v>660</v>
      </c>
      <c r="F2">
        <v>0.91264311977715873</v>
      </c>
      <c r="G2">
        <v>0.06</v>
      </c>
      <c r="H2" t="s">
        <v>607</v>
      </c>
      <c r="I2">
        <v>6</v>
      </c>
      <c r="J2" s="56">
        <v>1</v>
      </c>
      <c r="K2" s="57">
        <v>0</v>
      </c>
      <c r="L2" s="57">
        <v>0</v>
      </c>
      <c r="M2" s="57">
        <v>0</v>
      </c>
      <c r="N2" s="57">
        <v>0</v>
      </c>
      <c r="O2" s="57">
        <v>0</v>
      </c>
      <c r="P2" t="s">
        <v>621</v>
      </c>
      <c r="Q2">
        <v>3</v>
      </c>
      <c r="R2">
        <v>9.4488188976377945</v>
      </c>
      <c r="S2">
        <v>0</v>
      </c>
      <c r="T2">
        <v>1</v>
      </c>
      <c r="U2">
        <v>8</v>
      </c>
      <c r="V2">
        <v>8</v>
      </c>
      <c r="W2">
        <v>250</v>
      </c>
      <c r="X2">
        <v>291.1764705882353</v>
      </c>
      <c r="Y2">
        <v>0.37878787878787878</v>
      </c>
      <c r="Z2">
        <v>3.8330000000000002</v>
      </c>
      <c r="AA2">
        <v>3.8333333333333335</v>
      </c>
      <c r="AB2">
        <v>1</v>
      </c>
      <c r="AC2">
        <v>5.1669999999999998</v>
      </c>
      <c r="AD2">
        <v>5.166666666666667</v>
      </c>
      <c r="AE2">
        <v>1</v>
      </c>
      <c r="AF2">
        <v>1</v>
      </c>
      <c r="AG2" t="e">
        <v>#N/A</v>
      </c>
      <c r="AH2">
        <v>24</v>
      </c>
      <c r="AI2">
        <v>24</v>
      </c>
      <c r="AJ2">
        <v>1</v>
      </c>
      <c r="AK2" s="42">
        <f>INDEX(BV2:CY2,MATCH(Settings!$B$5,$BV$1:$CY$1))</f>
        <v>25.626843817217765</v>
      </c>
      <c r="AP2" t="b" cm="1">
        <f t="array" ref="AP2">NOT(OR(ISNA(AI2:AK2),ISNA(AE2:AF2),ISNA(AB2),ISNA(Y2),ISNA(S2:V2),ISNA(Q2),ISNA(J2),ISNA(I2),ISNA(A2:G2), ISBLANK(AI2:AK2), ISBLANK(AE2:AF2),ISBLANK(AB2),ISBLANK(Y2),ISBLANK(S2:V2),ISBLANK(Q2),ISBLANK(J2),ISBLANK(I2),ISBLANK(A2:G2)))</f>
        <v>1</v>
      </c>
      <c r="AQ2" s="42">
        <f>_xlfn.IFNA(INDEX(AR2:BU2,MATCH(Settings!$B$1,$AR$1:$BU$1)),0)</f>
        <v>0</v>
      </c>
      <c r="AR2" s="59">
        <f>INDEX('E-E'!$A:$AH,MATCH($B2,'E-E'!$B:$B,0),MATCH(AR$1,'E-E'!$1:$1,0))</f>
        <v>1</v>
      </c>
      <c r="AS2" s="59">
        <f>INDEX('E-E'!$A:$AH,MATCH($B2,'E-E'!$B:$B,0),MATCH(AS$1,'E-E'!$1:$1,0))</f>
        <v>1</v>
      </c>
      <c r="AT2" s="59">
        <f>INDEX('E-E'!$A:$AH,MATCH($B2,'E-E'!$B:$B,0),MATCH(AT$1,'E-E'!$1:$1,0))</f>
        <v>1</v>
      </c>
      <c r="AU2" s="59">
        <f>INDEX('E-E'!$A:$AH,MATCH($B2,'E-E'!$B:$B,0),MATCH(AU$1,'E-E'!$1:$1,0))</f>
        <v>1</v>
      </c>
      <c r="AV2" s="59">
        <f>INDEX('E-E'!$A:$AH,MATCH($B2,'E-E'!$B:$B,0),MATCH(AV$1,'E-E'!$1:$1,0))</f>
        <v>1</v>
      </c>
      <c r="AW2" s="59">
        <f>INDEX('E-E'!$A:$AH,MATCH($B2,'E-E'!$B:$B,0),MATCH(AW$1,'E-E'!$1:$1,0))</f>
        <v>1</v>
      </c>
      <c r="AX2" s="59">
        <f>INDEX('E-E'!$A:$AH,MATCH($B2,'E-E'!$B:$B,0),MATCH(AX$1,'E-E'!$1:$1,0))</f>
        <v>1</v>
      </c>
      <c r="AY2" s="59">
        <f>INDEX('E-E'!$A:$AH,MATCH($B2,'E-E'!$B:$B,0),MATCH(AY$1,'E-E'!$1:$1,0))</f>
        <v>1</v>
      </c>
      <c r="AZ2" s="59">
        <f>INDEX('E-E'!$A:$AH,MATCH($B2,'E-E'!$B:$B,0),MATCH(AZ$1,'E-E'!$1:$1,0))</f>
        <v>1</v>
      </c>
      <c r="BA2" s="59">
        <f>INDEX('E-E'!$A:$AH,MATCH($B2,'E-E'!$B:$B,0),MATCH(BA$1,'E-E'!$1:$1,0))</f>
        <v>1</v>
      </c>
      <c r="BB2" s="59">
        <f>INDEX('E-E'!$A:$AH,MATCH($B2,'E-E'!$B:$B,0),MATCH(BB$1,'E-E'!$1:$1,0))</f>
        <v>1</v>
      </c>
      <c r="BC2" s="59">
        <f>INDEX('E-E'!$A:$AH,MATCH($B2,'E-E'!$B:$B,0),MATCH(BC$1,'E-E'!$1:$1,0))</f>
        <v>0</v>
      </c>
      <c r="BD2" s="59">
        <f>INDEX('E-E'!$A:$AH,MATCH($B2,'E-E'!$B:$B,0),MATCH(BD$1,'E-E'!$1:$1,0))</f>
        <v>0</v>
      </c>
      <c r="BE2" s="59">
        <f>INDEX('E-E'!$A:$AH,MATCH($B2,'E-E'!$B:$B,0),MATCH(BE$1,'E-E'!$1:$1,0))</f>
        <v>0</v>
      </c>
      <c r="BF2" s="59">
        <f>INDEX('E-E'!$A:$AH,MATCH($B2,'E-E'!$B:$B,0),MATCH(BF$1,'E-E'!$1:$1,0))</f>
        <v>0</v>
      </c>
      <c r="BG2" s="59">
        <f>INDEX('E-E'!$A:$AH,MATCH($B2,'E-E'!$B:$B,0),MATCH(BG$1,'E-E'!$1:$1,0))</f>
        <v>0</v>
      </c>
      <c r="BH2" s="59">
        <f>INDEX('E-E'!$A:$AH,MATCH($B2,'E-E'!$B:$B,0),MATCH(BH$1,'E-E'!$1:$1,0))</f>
        <v>0</v>
      </c>
      <c r="BI2" s="59">
        <f>INDEX('E-E'!$A:$AH,MATCH($B2,'E-E'!$B:$B,0),MATCH(BI$1,'E-E'!$1:$1,0))</f>
        <v>0</v>
      </c>
      <c r="BJ2" s="59">
        <f>INDEX('E-E'!$A:$AH,MATCH($B2,'E-E'!$B:$B,0),MATCH(BJ$1,'E-E'!$1:$1,0))</f>
        <v>0</v>
      </c>
      <c r="BK2" s="59">
        <f>INDEX('E-E'!$A:$AH,MATCH($B2,'E-E'!$B:$B,0),MATCH(BK$1,'E-E'!$1:$1,0))</f>
        <v>0</v>
      </c>
      <c r="BL2" s="59">
        <f>INDEX('E-E'!$A:$AH,MATCH($B2,'E-E'!$B:$B,0),MATCH(BL$1,'E-E'!$1:$1,0))</f>
        <v>0</v>
      </c>
      <c r="BM2" s="59">
        <f>INDEX('E-E'!$A:$AH,MATCH($B2,'E-E'!$B:$B,0),MATCH(BM$1,'E-E'!$1:$1,0))</f>
        <v>0</v>
      </c>
      <c r="BN2" s="59">
        <f>INDEX('E-E'!$A:$AH,MATCH($B2,'E-E'!$B:$B,0),MATCH(BN$1,'E-E'!$1:$1,0))</f>
        <v>0</v>
      </c>
      <c r="BO2" s="59">
        <f>INDEX('E-E'!$A:$AH,MATCH($B2,'E-E'!$B:$B,0),MATCH(BO$1,'E-E'!$1:$1,0))</f>
        <v>0</v>
      </c>
      <c r="BP2" s="59">
        <f>INDEX('E-E'!$A:$AH,MATCH($B2,'E-E'!$B:$B,0),MATCH(BP$1,'E-E'!$1:$1,0))</f>
        <v>0</v>
      </c>
      <c r="BQ2" s="59">
        <f>INDEX('E-E'!$A:$AH,MATCH($B2,'E-E'!$B:$B,0),MATCH(BQ$1,'E-E'!$1:$1,0))</f>
        <v>0</v>
      </c>
      <c r="BR2" s="59">
        <f>INDEX('E-E'!$A:$AH,MATCH($B2,'E-E'!$B:$B,0),MATCH(BR$1,'E-E'!$1:$1,0))</f>
        <v>0</v>
      </c>
      <c r="BS2" s="59">
        <f>INDEX('E-E'!$A:$AH,MATCH($B2,'E-E'!$B:$B,0),MATCH(BS$1,'E-E'!$1:$1,0))</f>
        <v>0</v>
      </c>
      <c r="BT2" s="59">
        <f>INDEX('E-E'!$A:$AH,MATCH($B2,'E-E'!$B:$B,0),MATCH(BT$1,'E-E'!$1:$1,0))</f>
        <v>0</v>
      </c>
      <c r="BU2" s="59">
        <f>INDEX('E-E'!$A:$AH,MATCH($B2,'E-E'!$B:$B,0),MATCH(BU$1,'E-E'!$1:$1,0))</f>
        <v>0</v>
      </c>
      <c r="BV2" s="60">
        <f>INDEX(SRMC!$A:$AO,MATCH($B2,SRMC!$B:$B,0),MATCH(BV$1,SRMC!$1:$1,0))</f>
        <v>20.117420707155986</v>
      </c>
      <c r="BW2" s="60">
        <f>INDEX(SRMC!$A:$AO,MATCH($B2,SRMC!$B:$B,0),MATCH(BW$1,SRMC!$1:$1,0))</f>
        <v>20.130592341882625</v>
      </c>
      <c r="BX2" s="60">
        <f>INDEX(SRMC!$A:$AO,MATCH($B2,SRMC!$B:$B,0),MATCH(BX$1,SRMC!$1:$1,0))</f>
        <v>20.197474445855775</v>
      </c>
      <c r="BY2" s="60">
        <f>INDEX(SRMC!$A:$AO,MATCH($B2,SRMC!$B:$B,0),MATCH(BY$1,SRMC!$1:$1,0))</f>
        <v>20.38835449447275</v>
      </c>
      <c r="BZ2" s="60">
        <f>INDEX(SRMC!$A:$AO,MATCH($B2,SRMC!$B:$B,0),MATCH(BZ$1,SRMC!$1:$1,0))</f>
        <v>19.987027197123822</v>
      </c>
      <c r="CA2" s="60">
        <f>INDEX(SRMC!$A:$AO,MATCH($B2,SRMC!$B:$B,0),MATCH(CA$1,SRMC!$1:$1,0))</f>
        <v>19.653807690766655</v>
      </c>
      <c r="CB2" s="60">
        <f>INDEX(SRMC!$A:$AO,MATCH($B2,SRMC!$B:$B,0),MATCH(CB$1,SRMC!$1:$1,0))</f>
        <v>19.568097080034399</v>
      </c>
      <c r="CC2" s="60">
        <f>INDEX(SRMC!$A:$AO,MATCH($B2,SRMC!$B:$B,0),MATCH(CC$1,SRMC!$1:$1,0))</f>
        <v>23.902456885986972</v>
      </c>
      <c r="CD2" s="60">
        <f>INDEX(SRMC!$A:$AO,MATCH($B2,SRMC!$B:$B,0),MATCH(CD$1,SRMC!$1:$1,0))</f>
        <v>28.338254169240603</v>
      </c>
      <c r="CE2" s="60">
        <f>INDEX(SRMC!$A:$AO,MATCH($B2,SRMC!$B:$B,0),MATCH(CE$1,SRMC!$1:$1,0))</f>
        <v>28.278952745917156</v>
      </c>
      <c r="CF2" s="60">
        <f>INDEX(SRMC!$A:$AO,MATCH($B2,SRMC!$B:$B,0),MATCH(CF$1,SRMC!$1:$1,0))</f>
        <v>28.099197874210699</v>
      </c>
      <c r="CG2" s="60">
        <f>INDEX(SRMC!$A:$AO,MATCH($B2,SRMC!$B:$B,0),MATCH(CG$1,SRMC!$1:$1,0))</f>
        <v>27.924779363224602</v>
      </c>
      <c r="CH2" s="60">
        <f>INDEX(SRMC!$A:$AO,MATCH($B2,SRMC!$B:$B,0),MATCH(CH$1,SRMC!$1:$1,0))</f>
        <v>27.750360852238508</v>
      </c>
      <c r="CI2" s="60">
        <f>INDEX(SRMC!$A:$AO,MATCH($B2,SRMC!$B:$B,0),MATCH(CI$1,SRMC!$1:$1,0))</f>
        <v>27.585511950586859</v>
      </c>
      <c r="CJ2" s="60">
        <f>INDEX(SRMC!$A:$AO,MATCH($B2,SRMC!$B:$B,0),MATCH(CJ$1,SRMC!$1:$1,0))</f>
        <v>27.430232658269656</v>
      </c>
      <c r="CK2" s="60">
        <f>INDEX(SRMC!$A:$AO,MATCH($B2,SRMC!$B:$B,0),MATCH(CK$1,SRMC!$1:$1,0))</f>
        <v>27.106057412840585</v>
      </c>
      <c r="CL2" s="60">
        <f>INDEX(SRMC!$A:$AO,MATCH($B2,SRMC!$B:$B,0),MATCH(CL$1,SRMC!$1:$1,0))</f>
        <v>26.612986214299646</v>
      </c>
      <c r="CM2" s="60">
        <f>INDEX(SRMC!$A:$AO,MATCH($B2,SRMC!$B:$B,0),MATCH(CM$1,SRMC!$1:$1,0))</f>
        <v>26.119915015758703</v>
      </c>
      <c r="CN2" s="60">
        <f>INDEX(SRMC!$A:$AO,MATCH($B2,SRMC!$B:$B,0),MATCH(CN$1,SRMC!$1:$1,0))</f>
        <v>25.626843817217765</v>
      </c>
      <c r="CO2" s="60">
        <f>INDEX(SRMC!$A:$AO,MATCH($B2,SRMC!$B:$B,0),MATCH(CO$1,SRMC!$1:$1,0))</f>
        <v>25.626843817217765</v>
      </c>
      <c r="CP2" s="60">
        <f>INDEX(SRMC!$A:$AO,MATCH($B2,SRMC!$B:$B,0),MATCH(CP$1,SRMC!$1:$1,0))</f>
        <v>25.626843817217765</v>
      </c>
      <c r="CQ2" s="60">
        <f>INDEX(SRMC!$A:$AO,MATCH($B2,SRMC!$B:$B,0),MATCH(CQ$1,SRMC!$1:$1,0))</f>
        <v>25.626843817217765</v>
      </c>
      <c r="CR2" s="60">
        <f>INDEX(SRMC!$A:$AO,MATCH($B2,SRMC!$B:$B,0),MATCH(CR$1,SRMC!$1:$1,0))</f>
        <v>25.626843817217765</v>
      </c>
      <c r="CS2" s="60">
        <f>INDEX(SRMC!$A:$AO,MATCH($B2,SRMC!$B:$B,0),MATCH(CS$1,SRMC!$1:$1,0))</f>
        <v>25.626843817217765</v>
      </c>
      <c r="CT2" s="60">
        <f>INDEX(SRMC!$A:$AO,MATCH($B2,SRMC!$B:$B,0),MATCH(CT$1,SRMC!$1:$1,0))</f>
        <v>25.626843817217765</v>
      </c>
      <c r="CU2" s="60">
        <f>INDEX(SRMC!$A:$AO,MATCH($B2,SRMC!$B:$B,0),MATCH(CU$1,SRMC!$1:$1,0))</f>
        <v>25.626843817217765</v>
      </c>
      <c r="CV2" s="60">
        <f>INDEX(SRMC!$A:$AO,MATCH($B2,SRMC!$B:$B,0),MATCH(CV$1,SRMC!$1:$1,0))</f>
        <v>25.626843817217765</v>
      </c>
      <c r="CW2" s="60">
        <f>INDEX(SRMC!$A:$AO,MATCH($B2,SRMC!$B:$B,0),MATCH(CW$1,SRMC!$1:$1,0))</f>
        <v>25.626843817217765</v>
      </c>
      <c r="CX2" s="60">
        <f>INDEX(SRMC!$A:$AO,MATCH($B2,SRMC!$B:$B,0),MATCH(CX$1,SRMC!$1:$1,0))</f>
        <v>25.626843817217765</v>
      </c>
      <c r="CY2" s="60">
        <f>INDEX(SRMC!$A:$AO,MATCH($B2,SRMC!$B:$B,0),MATCH(CY$1,SRMC!$1:$1,0))</f>
        <v>25.626843817217765</v>
      </c>
    </row>
    <row r="3" spans="1:133" x14ac:dyDescent="0.3">
      <c r="A3" t="s">
        <v>606</v>
      </c>
      <c r="B3" t="s">
        <v>133</v>
      </c>
      <c r="C3" t="s">
        <v>689</v>
      </c>
      <c r="D3">
        <v>1</v>
      </c>
      <c r="E3">
        <v>660</v>
      </c>
      <c r="F3">
        <v>0.91264311977715873</v>
      </c>
      <c r="G3">
        <v>0.06</v>
      </c>
      <c r="H3" t="s">
        <v>607</v>
      </c>
      <c r="I3">
        <v>6</v>
      </c>
      <c r="J3" s="56">
        <v>1</v>
      </c>
      <c r="K3" s="57">
        <v>0</v>
      </c>
      <c r="L3" s="57">
        <v>0</v>
      </c>
      <c r="M3" s="57">
        <v>0</v>
      </c>
      <c r="N3" s="57">
        <v>0</v>
      </c>
      <c r="O3" s="57">
        <v>0</v>
      </c>
      <c r="P3" t="s">
        <v>621</v>
      </c>
      <c r="Q3">
        <v>3</v>
      </c>
      <c r="R3">
        <v>9.4488188976377945</v>
      </c>
      <c r="S3" s="95">
        <v>0</v>
      </c>
      <c r="T3">
        <v>1</v>
      </c>
      <c r="U3">
        <v>8</v>
      </c>
      <c r="V3">
        <v>8</v>
      </c>
      <c r="W3">
        <v>250</v>
      </c>
      <c r="X3">
        <v>291.1764705882353</v>
      </c>
      <c r="Y3">
        <v>0.37878787878787878</v>
      </c>
      <c r="Z3">
        <v>3.8330000000000002</v>
      </c>
      <c r="AA3">
        <v>3.8333333333333335</v>
      </c>
      <c r="AB3">
        <v>1</v>
      </c>
      <c r="AC3">
        <v>5.1669999999999998</v>
      </c>
      <c r="AD3">
        <v>5.166666666666667</v>
      </c>
      <c r="AE3">
        <v>1</v>
      </c>
      <c r="AF3">
        <v>1</v>
      </c>
      <c r="AG3" t="e">
        <v>#N/A</v>
      </c>
      <c r="AH3">
        <v>24</v>
      </c>
      <c r="AI3">
        <v>24</v>
      </c>
      <c r="AJ3">
        <v>1</v>
      </c>
      <c r="AK3" s="42">
        <f>INDEX(BV3:CY3,MATCH(Settings!$B$5,$BV$1:$CY$1))</f>
        <v>25.626843817217765</v>
      </c>
      <c r="AP3" t="b" cm="1">
        <f t="array" ref="AP3">NOT(OR(ISNA(AI3:AK3),ISNA(AE3:AF3),ISNA(AB3),ISNA(Y3),ISNA(S3:V3),ISNA(Q3),ISNA(J3),ISNA(I3),ISNA(A3:G3), ISBLANK(AI3:AK3), ISBLANK(AE3:AF3),ISBLANK(AB3),ISBLANK(Y3),ISBLANK(S3:V3),ISBLANK(Q3),ISBLANK(J3),ISBLANK(I3),ISBLANK(A3:G3)))</f>
        <v>1</v>
      </c>
      <c r="AQ3" s="42">
        <f>_xlfn.IFNA(INDEX(AR3:BU3,MATCH(Settings!$B$1,$AR$1:$BU$1)),0)</f>
        <v>0</v>
      </c>
      <c r="AR3" s="59">
        <f>INDEX('E-E'!$A:$AH,MATCH($B3,'E-E'!$B:$B,0),MATCH(AR$1,'E-E'!$1:$1,0))</f>
        <v>1</v>
      </c>
      <c r="AS3" s="59">
        <f>INDEX('E-E'!$A:$AH,MATCH($B3,'E-E'!$B:$B,0),MATCH(AS$1,'E-E'!$1:$1,0))</f>
        <v>1</v>
      </c>
      <c r="AT3" s="59">
        <f>INDEX('E-E'!$A:$AH,MATCH($B3,'E-E'!$B:$B,0),MATCH(AT$1,'E-E'!$1:$1,0))</f>
        <v>1</v>
      </c>
      <c r="AU3" s="59">
        <f>INDEX('E-E'!$A:$AH,MATCH($B3,'E-E'!$B:$B,0),MATCH(AU$1,'E-E'!$1:$1,0))</f>
        <v>1</v>
      </c>
      <c r="AV3" s="59">
        <f>INDEX('E-E'!$A:$AH,MATCH($B3,'E-E'!$B:$B,0),MATCH(AV$1,'E-E'!$1:$1,0))</f>
        <v>1</v>
      </c>
      <c r="AW3" s="59">
        <f>INDEX('E-E'!$A:$AH,MATCH($B3,'E-E'!$B:$B,0),MATCH(AW$1,'E-E'!$1:$1,0))</f>
        <v>1</v>
      </c>
      <c r="AX3" s="59">
        <f>INDEX('E-E'!$A:$AH,MATCH($B3,'E-E'!$B:$B,0),MATCH(AX$1,'E-E'!$1:$1,0))</f>
        <v>1</v>
      </c>
      <c r="AY3" s="59">
        <f>INDEX('E-E'!$A:$AH,MATCH($B3,'E-E'!$B:$B,0),MATCH(AY$1,'E-E'!$1:$1,0))</f>
        <v>1</v>
      </c>
      <c r="AZ3" s="59">
        <f>INDEX('E-E'!$A:$AH,MATCH($B3,'E-E'!$B:$B,0),MATCH(AZ$1,'E-E'!$1:$1,0))</f>
        <v>1</v>
      </c>
      <c r="BA3" s="59">
        <f>INDEX('E-E'!$A:$AH,MATCH($B3,'E-E'!$B:$B,0),MATCH(BA$1,'E-E'!$1:$1,0))</f>
        <v>1</v>
      </c>
      <c r="BB3" s="59">
        <f>INDEX('E-E'!$A:$AH,MATCH($B3,'E-E'!$B:$B,0),MATCH(BB$1,'E-E'!$1:$1,0))</f>
        <v>1</v>
      </c>
      <c r="BC3" s="59">
        <f>INDEX('E-E'!$A:$AH,MATCH($B3,'E-E'!$B:$B,0),MATCH(BC$1,'E-E'!$1:$1,0))</f>
        <v>0</v>
      </c>
      <c r="BD3" s="59">
        <f>INDEX('E-E'!$A:$AH,MATCH($B3,'E-E'!$B:$B,0),MATCH(BD$1,'E-E'!$1:$1,0))</f>
        <v>0</v>
      </c>
      <c r="BE3" s="59">
        <f>INDEX('E-E'!$A:$AH,MATCH($B3,'E-E'!$B:$B,0),MATCH(BE$1,'E-E'!$1:$1,0))</f>
        <v>0</v>
      </c>
      <c r="BF3" s="59">
        <f>INDEX('E-E'!$A:$AH,MATCH($B3,'E-E'!$B:$B,0),MATCH(BF$1,'E-E'!$1:$1,0))</f>
        <v>0</v>
      </c>
      <c r="BG3" s="59">
        <f>INDEX('E-E'!$A:$AH,MATCH($B3,'E-E'!$B:$B,0),MATCH(BG$1,'E-E'!$1:$1,0))</f>
        <v>0</v>
      </c>
      <c r="BH3" s="59">
        <f>INDEX('E-E'!$A:$AH,MATCH($B3,'E-E'!$B:$B,0),MATCH(BH$1,'E-E'!$1:$1,0))</f>
        <v>0</v>
      </c>
      <c r="BI3" s="59">
        <f>INDEX('E-E'!$A:$AH,MATCH($B3,'E-E'!$B:$B,0),MATCH(BI$1,'E-E'!$1:$1,0))</f>
        <v>0</v>
      </c>
      <c r="BJ3" s="59">
        <f>INDEX('E-E'!$A:$AH,MATCH($B3,'E-E'!$B:$B,0),MATCH(BJ$1,'E-E'!$1:$1,0))</f>
        <v>0</v>
      </c>
      <c r="BK3" s="59">
        <f>INDEX('E-E'!$A:$AH,MATCH($B3,'E-E'!$B:$B,0),MATCH(BK$1,'E-E'!$1:$1,0))</f>
        <v>0</v>
      </c>
      <c r="BL3" s="59">
        <f>INDEX('E-E'!$A:$AH,MATCH($B3,'E-E'!$B:$B,0),MATCH(BL$1,'E-E'!$1:$1,0))</f>
        <v>0</v>
      </c>
      <c r="BM3" s="59">
        <f>INDEX('E-E'!$A:$AH,MATCH($B3,'E-E'!$B:$B,0),MATCH(BM$1,'E-E'!$1:$1,0))</f>
        <v>0</v>
      </c>
      <c r="BN3" s="59">
        <f>INDEX('E-E'!$A:$AH,MATCH($B3,'E-E'!$B:$B,0),MATCH(BN$1,'E-E'!$1:$1,0))</f>
        <v>0</v>
      </c>
      <c r="BO3" s="59">
        <f>INDEX('E-E'!$A:$AH,MATCH($B3,'E-E'!$B:$B,0),MATCH(BO$1,'E-E'!$1:$1,0))</f>
        <v>0</v>
      </c>
      <c r="BP3" s="59">
        <f>INDEX('E-E'!$A:$AH,MATCH($B3,'E-E'!$B:$B,0),MATCH(BP$1,'E-E'!$1:$1,0))</f>
        <v>0</v>
      </c>
      <c r="BQ3" s="59">
        <f>INDEX('E-E'!$A:$AH,MATCH($B3,'E-E'!$B:$B,0),MATCH(BQ$1,'E-E'!$1:$1,0))</f>
        <v>0</v>
      </c>
      <c r="BR3" s="59">
        <f>INDEX('E-E'!$A:$AH,MATCH($B3,'E-E'!$B:$B,0),MATCH(BR$1,'E-E'!$1:$1,0))</f>
        <v>0</v>
      </c>
      <c r="BS3" s="59">
        <f>INDEX('E-E'!$A:$AH,MATCH($B3,'E-E'!$B:$B,0),MATCH(BS$1,'E-E'!$1:$1,0))</f>
        <v>0</v>
      </c>
      <c r="BT3" s="59">
        <f>INDEX('E-E'!$A:$AH,MATCH($B3,'E-E'!$B:$B,0),MATCH(BT$1,'E-E'!$1:$1,0))</f>
        <v>0</v>
      </c>
      <c r="BU3" s="59">
        <f>INDEX('E-E'!$A:$AH,MATCH($B3,'E-E'!$B:$B,0),MATCH(BU$1,'E-E'!$1:$1,0))</f>
        <v>0</v>
      </c>
      <c r="BV3" s="60">
        <f>INDEX(SRMC!$A:$AO,MATCH($B3,SRMC!$B:$B,0),MATCH(BV$1,SRMC!$1:$1,0))</f>
        <v>20.117420707155986</v>
      </c>
      <c r="BW3" s="60">
        <f>INDEX(SRMC!$A:$AO,MATCH($B3,SRMC!$B:$B,0),MATCH(BW$1,SRMC!$1:$1,0))</f>
        <v>20.130592341882625</v>
      </c>
      <c r="BX3" s="60">
        <f>INDEX(SRMC!$A:$AO,MATCH($B3,SRMC!$B:$B,0),MATCH(BX$1,SRMC!$1:$1,0))</f>
        <v>20.197474445855775</v>
      </c>
      <c r="BY3" s="60">
        <f>INDEX(SRMC!$A:$AO,MATCH($B3,SRMC!$B:$B,0),MATCH(BY$1,SRMC!$1:$1,0))</f>
        <v>20.38835449447275</v>
      </c>
      <c r="BZ3" s="60">
        <f>INDEX(SRMC!$A:$AO,MATCH($B3,SRMC!$B:$B,0),MATCH(BZ$1,SRMC!$1:$1,0))</f>
        <v>19.987027197123822</v>
      </c>
      <c r="CA3" s="60">
        <f>INDEX(SRMC!$A:$AO,MATCH($B3,SRMC!$B:$B,0),MATCH(CA$1,SRMC!$1:$1,0))</f>
        <v>19.653807690766655</v>
      </c>
      <c r="CB3" s="60">
        <f>INDEX(SRMC!$A:$AO,MATCH($B3,SRMC!$B:$B,0),MATCH(CB$1,SRMC!$1:$1,0))</f>
        <v>19.568097080034399</v>
      </c>
      <c r="CC3" s="60">
        <f>INDEX(SRMC!$A:$AO,MATCH($B3,SRMC!$B:$B,0),MATCH(CC$1,SRMC!$1:$1,0))</f>
        <v>23.902456885986972</v>
      </c>
      <c r="CD3" s="60">
        <f>INDEX(SRMC!$A:$AO,MATCH($B3,SRMC!$B:$B,0),MATCH(CD$1,SRMC!$1:$1,0))</f>
        <v>28.338254169240603</v>
      </c>
      <c r="CE3" s="60">
        <f>INDEX(SRMC!$A:$AO,MATCH($B3,SRMC!$B:$B,0),MATCH(CE$1,SRMC!$1:$1,0))</f>
        <v>28.278952745917156</v>
      </c>
      <c r="CF3" s="60">
        <f>INDEX(SRMC!$A:$AO,MATCH($B3,SRMC!$B:$B,0),MATCH(CF$1,SRMC!$1:$1,0))</f>
        <v>28.099197874210699</v>
      </c>
      <c r="CG3" s="60">
        <f>INDEX(SRMC!$A:$AO,MATCH($B3,SRMC!$B:$B,0),MATCH(CG$1,SRMC!$1:$1,0))</f>
        <v>27.924779363224602</v>
      </c>
      <c r="CH3" s="60">
        <f>INDEX(SRMC!$A:$AO,MATCH($B3,SRMC!$B:$B,0),MATCH(CH$1,SRMC!$1:$1,0))</f>
        <v>27.750360852238508</v>
      </c>
      <c r="CI3" s="60">
        <f>INDEX(SRMC!$A:$AO,MATCH($B3,SRMC!$B:$B,0),MATCH(CI$1,SRMC!$1:$1,0))</f>
        <v>27.585511950586859</v>
      </c>
      <c r="CJ3" s="60">
        <f>INDEX(SRMC!$A:$AO,MATCH($B3,SRMC!$B:$B,0),MATCH(CJ$1,SRMC!$1:$1,0))</f>
        <v>27.430232658269656</v>
      </c>
      <c r="CK3" s="60">
        <f>INDEX(SRMC!$A:$AO,MATCH($B3,SRMC!$B:$B,0),MATCH(CK$1,SRMC!$1:$1,0))</f>
        <v>27.106057412840585</v>
      </c>
      <c r="CL3" s="60">
        <f>INDEX(SRMC!$A:$AO,MATCH($B3,SRMC!$B:$B,0),MATCH(CL$1,SRMC!$1:$1,0))</f>
        <v>26.612986214299646</v>
      </c>
      <c r="CM3" s="60">
        <f>INDEX(SRMC!$A:$AO,MATCH($B3,SRMC!$B:$B,0),MATCH(CM$1,SRMC!$1:$1,0))</f>
        <v>26.119915015758703</v>
      </c>
      <c r="CN3" s="60">
        <f>INDEX(SRMC!$A:$AO,MATCH($B3,SRMC!$B:$B,0),MATCH(CN$1,SRMC!$1:$1,0))</f>
        <v>25.626843817217765</v>
      </c>
      <c r="CO3" s="60">
        <f>INDEX(SRMC!$A:$AO,MATCH($B3,SRMC!$B:$B,0),MATCH(CO$1,SRMC!$1:$1,0))</f>
        <v>25.626843817217765</v>
      </c>
      <c r="CP3" s="60">
        <f>INDEX(SRMC!$A:$AO,MATCH($B3,SRMC!$B:$B,0),MATCH(CP$1,SRMC!$1:$1,0))</f>
        <v>25.626843817217765</v>
      </c>
      <c r="CQ3" s="60">
        <f>INDEX(SRMC!$A:$AO,MATCH($B3,SRMC!$B:$B,0),MATCH(CQ$1,SRMC!$1:$1,0))</f>
        <v>25.626843817217765</v>
      </c>
      <c r="CR3" s="60">
        <f>INDEX(SRMC!$A:$AO,MATCH($B3,SRMC!$B:$B,0),MATCH(CR$1,SRMC!$1:$1,0))</f>
        <v>25.626843817217765</v>
      </c>
      <c r="CS3" s="60">
        <f>INDEX(SRMC!$A:$AO,MATCH($B3,SRMC!$B:$B,0),MATCH(CS$1,SRMC!$1:$1,0))</f>
        <v>25.626843817217765</v>
      </c>
      <c r="CT3" s="60">
        <f>INDEX(SRMC!$A:$AO,MATCH($B3,SRMC!$B:$B,0),MATCH(CT$1,SRMC!$1:$1,0))</f>
        <v>25.626843817217765</v>
      </c>
      <c r="CU3" s="60">
        <f>INDEX(SRMC!$A:$AO,MATCH($B3,SRMC!$B:$B,0),MATCH(CU$1,SRMC!$1:$1,0))</f>
        <v>25.626843817217765</v>
      </c>
      <c r="CV3" s="60">
        <f>INDEX(SRMC!$A:$AO,MATCH($B3,SRMC!$B:$B,0),MATCH(CV$1,SRMC!$1:$1,0))</f>
        <v>25.626843817217765</v>
      </c>
      <c r="CW3" s="60">
        <f>INDEX(SRMC!$A:$AO,MATCH($B3,SRMC!$B:$B,0),MATCH(CW$1,SRMC!$1:$1,0))</f>
        <v>25.626843817217765</v>
      </c>
      <c r="CX3" s="60">
        <f>INDEX(SRMC!$A:$AO,MATCH($B3,SRMC!$B:$B,0),MATCH(CX$1,SRMC!$1:$1,0))</f>
        <v>25.626843817217765</v>
      </c>
      <c r="CY3" s="60">
        <f>INDEX(SRMC!$A:$AO,MATCH($B3,SRMC!$B:$B,0),MATCH(CY$1,SRMC!$1:$1,0))</f>
        <v>25.626843817217765</v>
      </c>
    </row>
    <row r="4" spans="1:133" x14ac:dyDescent="0.3">
      <c r="A4" t="s">
        <v>606</v>
      </c>
      <c r="B4" t="s">
        <v>134</v>
      </c>
      <c r="C4" t="s">
        <v>689</v>
      </c>
      <c r="D4">
        <v>1</v>
      </c>
      <c r="E4">
        <v>660</v>
      </c>
      <c r="F4">
        <v>0.91264311977715873</v>
      </c>
      <c r="G4">
        <v>0.06</v>
      </c>
      <c r="H4" t="s">
        <v>607</v>
      </c>
      <c r="I4">
        <v>6</v>
      </c>
      <c r="J4" s="56">
        <v>1</v>
      </c>
      <c r="K4" s="57">
        <v>0</v>
      </c>
      <c r="L4" s="57">
        <v>0</v>
      </c>
      <c r="M4" s="57">
        <v>0</v>
      </c>
      <c r="N4" s="57">
        <v>0</v>
      </c>
      <c r="O4" s="57">
        <v>0</v>
      </c>
      <c r="P4" t="s">
        <v>621</v>
      </c>
      <c r="Q4">
        <v>3</v>
      </c>
      <c r="R4">
        <v>9.4488188976377945</v>
      </c>
      <c r="S4" s="95">
        <v>0</v>
      </c>
      <c r="T4">
        <v>1</v>
      </c>
      <c r="U4">
        <v>8</v>
      </c>
      <c r="V4">
        <v>8</v>
      </c>
      <c r="W4">
        <v>250</v>
      </c>
      <c r="X4">
        <v>291.1764705882353</v>
      </c>
      <c r="Y4">
        <v>0.37878787878787878</v>
      </c>
      <c r="Z4">
        <v>3.8330000000000002</v>
      </c>
      <c r="AA4">
        <v>3.8333333333333335</v>
      </c>
      <c r="AB4">
        <v>1</v>
      </c>
      <c r="AC4">
        <v>5.1669999999999998</v>
      </c>
      <c r="AD4">
        <v>5.166666666666667</v>
      </c>
      <c r="AE4">
        <v>1</v>
      </c>
      <c r="AF4">
        <v>1</v>
      </c>
      <c r="AG4" t="e">
        <v>#N/A</v>
      </c>
      <c r="AH4">
        <v>24</v>
      </c>
      <c r="AI4">
        <v>24</v>
      </c>
      <c r="AJ4">
        <v>1</v>
      </c>
      <c r="AK4" s="42">
        <f>INDEX(BV4:CY4,MATCH(Settings!$B$5,$BV$1:$CY$1))</f>
        <v>25.626843817217765</v>
      </c>
      <c r="AP4" t="b" cm="1">
        <f t="array" ref="AP4">NOT(OR(ISNA(AI4:AK4),ISNA(AE4:AF4),ISNA(AB4),ISNA(Y4),ISNA(S4:V4),ISNA(Q4),ISNA(J4),ISNA(I4),ISNA(A4:G4), ISBLANK(AI4:AK4), ISBLANK(AE4:AF4),ISBLANK(AB4),ISBLANK(Y4),ISBLANK(S4:V4),ISBLANK(Q4),ISBLANK(J4),ISBLANK(I4),ISBLANK(A4:G4)))</f>
        <v>1</v>
      </c>
      <c r="AQ4" s="42">
        <f>_xlfn.IFNA(INDEX(AR4:BU4,MATCH(Settings!$B$1,$AR$1:$BU$1)),0)</f>
        <v>0</v>
      </c>
      <c r="AR4" s="59">
        <f>INDEX('E-E'!$A:$AH,MATCH($B4,'E-E'!$B:$B,0),MATCH(AR$1,'E-E'!$1:$1,0))</f>
        <v>1</v>
      </c>
      <c r="AS4" s="59">
        <f>INDEX('E-E'!$A:$AH,MATCH($B4,'E-E'!$B:$B,0),MATCH(AS$1,'E-E'!$1:$1,0))</f>
        <v>1</v>
      </c>
      <c r="AT4" s="59">
        <f>INDEX('E-E'!$A:$AH,MATCH($B4,'E-E'!$B:$B,0),MATCH(AT$1,'E-E'!$1:$1,0))</f>
        <v>1</v>
      </c>
      <c r="AU4" s="59">
        <f>INDEX('E-E'!$A:$AH,MATCH($B4,'E-E'!$B:$B,0),MATCH(AU$1,'E-E'!$1:$1,0))</f>
        <v>1</v>
      </c>
      <c r="AV4" s="59">
        <f>INDEX('E-E'!$A:$AH,MATCH($B4,'E-E'!$B:$B,0),MATCH(AV$1,'E-E'!$1:$1,0))</f>
        <v>1</v>
      </c>
      <c r="AW4" s="59">
        <f>INDEX('E-E'!$A:$AH,MATCH($B4,'E-E'!$B:$B,0),MATCH(AW$1,'E-E'!$1:$1,0))</f>
        <v>1</v>
      </c>
      <c r="AX4" s="59">
        <f>INDEX('E-E'!$A:$AH,MATCH($B4,'E-E'!$B:$B,0),MATCH(AX$1,'E-E'!$1:$1,0))</f>
        <v>1</v>
      </c>
      <c r="AY4" s="59">
        <f>INDEX('E-E'!$A:$AH,MATCH($B4,'E-E'!$B:$B,0),MATCH(AY$1,'E-E'!$1:$1,0))</f>
        <v>1</v>
      </c>
      <c r="AZ4" s="59">
        <f>INDEX('E-E'!$A:$AH,MATCH($B4,'E-E'!$B:$B,0),MATCH(AZ$1,'E-E'!$1:$1,0))</f>
        <v>1</v>
      </c>
      <c r="BA4" s="59">
        <f>INDEX('E-E'!$A:$AH,MATCH($B4,'E-E'!$B:$B,0),MATCH(BA$1,'E-E'!$1:$1,0))</f>
        <v>1</v>
      </c>
      <c r="BB4" s="59">
        <f>INDEX('E-E'!$A:$AH,MATCH($B4,'E-E'!$B:$B,0),MATCH(BB$1,'E-E'!$1:$1,0))</f>
        <v>1</v>
      </c>
      <c r="BC4" s="59">
        <f>INDEX('E-E'!$A:$AH,MATCH($B4,'E-E'!$B:$B,0),MATCH(BC$1,'E-E'!$1:$1,0))</f>
        <v>0</v>
      </c>
      <c r="BD4" s="59">
        <f>INDEX('E-E'!$A:$AH,MATCH($B4,'E-E'!$B:$B,0),MATCH(BD$1,'E-E'!$1:$1,0))</f>
        <v>0</v>
      </c>
      <c r="BE4" s="59">
        <f>INDEX('E-E'!$A:$AH,MATCH($B4,'E-E'!$B:$B,0),MATCH(BE$1,'E-E'!$1:$1,0))</f>
        <v>0</v>
      </c>
      <c r="BF4" s="59">
        <f>INDEX('E-E'!$A:$AH,MATCH($B4,'E-E'!$B:$B,0),MATCH(BF$1,'E-E'!$1:$1,0))</f>
        <v>0</v>
      </c>
      <c r="BG4" s="59">
        <f>INDEX('E-E'!$A:$AH,MATCH($B4,'E-E'!$B:$B,0),MATCH(BG$1,'E-E'!$1:$1,0))</f>
        <v>0</v>
      </c>
      <c r="BH4" s="59">
        <f>INDEX('E-E'!$A:$AH,MATCH($B4,'E-E'!$B:$B,0),MATCH(BH$1,'E-E'!$1:$1,0))</f>
        <v>0</v>
      </c>
      <c r="BI4" s="59">
        <f>INDEX('E-E'!$A:$AH,MATCH($B4,'E-E'!$B:$B,0),MATCH(BI$1,'E-E'!$1:$1,0))</f>
        <v>0</v>
      </c>
      <c r="BJ4" s="59">
        <f>INDEX('E-E'!$A:$AH,MATCH($B4,'E-E'!$B:$B,0),MATCH(BJ$1,'E-E'!$1:$1,0))</f>
        <v>0</v>
      </c>
      <c r="BK4" s="59">
        <f>INDEX('E-E'!$A:$AH,MATCH($B4,'E-E'!$B:$B,0),MATCH(BK$1,'E-E'!$1:$1,0))</f>
        <v>0</v>
      </c>
      <c r="BL4" s="59">
        <f>INDEX('E-E'!$A:$AH,MATCH($B4,'E-E'!$B:$B,0),MATCH(BL$1,'E-E'!$1:$1,0))</f>
        <v>0</v>
      </c>
      <c r="BM4" s="59">
        <f>INDEX('E-E'!$A:$AH,MATCH($B4,'E-E'!$B:$B,0),MATCH(BM$1,'E-E'!$1:$1,0))</f>
        <v>0</v>
      </c>
      <c r="BN4" s="59">
        <f>INDEX('E-E'!$A:$AH,MATCH($B4,'E-E'!$B:$B,0),MATCH(BN$1,'E-E'!$1:$1,0))</f>
        <v>0</v>
      </c>
      <c r="BO4" s="59">
        <f>INDEX('E-E'!$A:$AH,MATCH($B4,'E-E'!$B:$B,0),MATCH(BO$1,'E-E'!$1:$1,0))</f>
        <v>0</v>
      </c>
      <c r="BP4" s="59">
        <f>INDEX('E-E'!$A:$AH,MATCH($B4,'E-E'!$B:$B,0),MATCH(BP$1,'E-E'!$1:$1,0))</f>
        <v>0</v>
      </c>
      <c r="BQ4" s="59">
        <f>INDEX('E-E'!$A:$AH,MATCH($B4,'E-E'!$B:$B,0),MATCH(BQ$1,'E-E'!$1:$1,0))</f>
        <v>0</v>
      </c>
      <c r="BR4" s="59">
        <f>INDEX('E-E'!$A:$AH,MATCH($B4,'E-E'!$B:$B,0),MATCH(BR$1,'E-E'!$1:$1,0))</f>
        <v>0</v>
      </c>
      <c r="BS4" s="59">
        <f>INDEX('E-E'!$A:$AH,MATCH($B4,'E-E'!$B:$B,0),MATCH(BS$1,'E-E'!$1:$1,0))</f>
        <v>0</v>
      </c>
      <c r="BT4" s="59">
        <f>INDEX('E-E'!$A:$AH,MATCH($B4,'E-E'!$B:$B,0),MATCH(BT$1,'E-E'!$1:$1,0))</f>
        <v>0</v>
      </c>
      <c r="BU4" s="59">
        <f>INDEX('E-E'!$A:$AH,MATCH($B4,'E-E'!$B:$B,0),MATCH(BU$1,'E-E'!$1:$1,0))</f>
        <v>0</v>
      </c>
      <c r="BV4" s="60">
        <f>INDEX(SRMC!$A:$AO,MATCH($B4,SRMC!$B:$B,0),MATCH(BV$1,SRMC!$1:$1,0))</f>
        <v>20.117420707155986</v>
      </c>
      <c r="BW4" s="60">
        <f>INDEX(SRMC!$A:$AO,MATCH($B4,SRMC!$B:$B,0),MATCH(BW$1,SRMC!$1:$1,0))</f>
        <v>20.130592341882625</v>
      </c>
      <c r="BX4" s="60">
        <f>INDEX(SRMC!$A:$AO,MATCH($B4,SRMC!$B:$B,0),MATCH(BX$1,SRMC!$1:$1,0))</f>
        <v>20.197474445855775</v>
      </c>
      <c r="BY4" s="60">
        <f>INDEX(SRMC!$A:$AO,MATCH($B4,SRMC!$B:$B,0),MATCH(BY$1,SRMC!$1:$1,0))</f>
        <v>20.38835449447275</v>
      </c>
      <c r="BZ4" s="60">
        <f>INDEX(SRMC!$A:$AO,MATCH($B4,SRMC!$B:$B,0),MATCH(BZ$1,SRMC!$1:$1,0))</f>
        <v>19.987027197123822</v>
      </c>
      <c r="CA4" s="60">
        <f>INDEX(SRMC!$A:$AO,MATCH($B4,SRMC!$B:$B,0),MATCH(CA$1,SRMC!$1:$1,0))</f>
        <v>19.653807690766655</v>
      </c>
      <c r="CB4" s="60">
        <f>INDEX(SRMC!$A:$AO,MATCH($B4,SRMC!$B:$B,0),MATCH(CB$1,SRMC!$1:$1,0))</f>
        <v>19.568097080034399</v>
      </c>
      <c r="CC4" s="60">
        <f>INDEX(SRMC!$A:$AO,MATCH($B4,SRMC!$B:$B,0),MATCH(CC$1,SRMC!$1:$1,0))</f>
        <v>23.902456885986972</v>
      </c>
      <c r="CD4" s="60">
        <f>INDEX(SRMC!$A:$AO,MATCH($B4,SRMC!$B:$B,0),MATCH(CD$1,SRMC!$1:$1,0))</f>
        <v>28.338254169240603</v>
      </c>
      <c r="CE4" s="60">
        <f>INDEX(SRMC!$A:$AO,MATCH($B4,SRMC!$B:$B,0),MATCH(CE$1,SRMC!$1:$1,0))</f>
        <v>28.278952745917156</v>
      </c>
      <c r="CF4" s="60">
        <f>INDEX(SRMC!$A:$AO,MATCH($B4,SRMC!$B:$B,0),MATCH(CF$1,SRMC!$1:$1,0))</f>
        <v>28.099197874210699</v>
      </c>
      <c r="CG4" s="60">
        <f>INDEX(SRMC!$A:$AO,MATCH($B4,SRMC!$B:$B,0),MATCH(CG$1,SRMC!$1:$1,0))</f>
        <v>27.924779363224602</v>
      </c>
      <c r="CH4" s="60">
        <f>INDEX(SRMC!$A:$AO,MATCH($B4,SRMC!$B:$B,0),MATCH(CH$1,SRMC!$1:$1,0))</f>
        <v>27.750360852238508</v>
      </c>
      <c r="CI4" s="60">
        <f>INDEX(SRMC!$A:$AO,MATCH($B4,SRMC!$B:$B,0),MATCH(CI$1,SRMC!$1:$1,0))</f>
        <v>27.585511950586859</v>
      </c>
      <c r="CJ4" s="60">
        <f>INDEX(SRMC!$A:$AO,MATCH($B4,SRMC!$B:$B,0),MATCH(CJ$1,SRMC!$1:$1,0))</f>
        <v>27.430232658269656</v>
      </c>
      <c r="CK4" s="60">
        <f>INDEX(SRMC!$A:$AO,MATCH($B4,SRMC!$B:$B,0),MATCH(CK$1,SRMC!$1:$1,0))</f>
        <v>27.106057412840585</v>
      </c>
      <c r="CL4" s="60">
        <f>INDEX(SRMC!$A:$AO,MATCH($B4,SRMC!$B:$B,0),MATCH(CL$1,SRMC!$1:$1,0))</f>
        <v>26.612986214299646</v>
      </c>
      <c r="CM4" s="60">
        <f>INDEX(SRMC!$A:$AO,MATCH($B4,SRMC!$B:$B,0),MATCH(CM$1,SRMC!$1:$1,0))</f>
        <v>26.119915015758703</v>
      </c>
      <c r="CN4" s="60">
        <f>INDEX(SRMC!$A:$AO,MATCH($B4,SRMC!$B:$B,0),MATCH(CN$1,SRMC!$1:$1,0))</f>
        <v>25.626843817217765</v>
      </c>
      <c r="CO4" s="60">
        <f>INDEX(SRMC!$A:$AO,MATCH($B4,SRMC!$B:$B,0),MATCH(CO$1,SRMC!$1:$1,0))</f>
        <v>25.626843817217765</v>
      </c>
      <c r="CP4" s="60">
        <f>INDEX(SRMC!$A:$AO,MATCH($B4,SRMC!$B:$B,0),MATCH(CP$1,SRMC!$1:$1,0))</f>
        <v>25.626843817217765</v>
      </c>
      <c r="CQ4" s="60">
        <f>INDEX(SRMC!$A:$AO,MATCH($B4,SRMC!$B:$B,0),MATCH(CQ$1,SRMC!$1:$1,0))</f>
        <v>25.626843817217765</v>
      </c>
      <c r="CR4" s="60">
        <f>INDEX(SRMC!$A:$AO,MATCH($B4,SRMC!$B:$B,0),MATCH(CR$1,SRMC!$1:$1,0))</f>
        <v>25.626843817217765</v>
      </c>
      <c r="CS4" s="60">
        <f>INDEX(SRMC!$A:$AO,MATCH($B4,SRMC!$B:$B,0),MATCH(CS$1,SRMC!$1:$1,0))</f>
        <v>25.626843817217765</v>
      </c>
      <c r="CT4" s="60">
        <f>INDEX(SRMC!$A:$AO,MATCH($B4,SRMC!$B:$B,0),MATCH(CT$1,SRMC!$1:$1,0))</f>
        <v>25.626843817217765</v>
      </c>
      <c r="CU4" s="60">
        <f>INDEX(SRMC!$A:$AO,MATCH($B4,SRMC!$B:$B,0),MATCH(CU$1,SRMC!$1:$1,0))</f>
        <v>25.626843817217765</v>
      </c>
      <c r="CV4" s="60">
        <f>INDEX(SRMC!$A:$AO,MATCH($B4,SRMC!$B:$B,0),MATCH(CV$1,SRMC!$1:$1,0))</f>
        <v>25.626843817217765</v>
      </c>
      <c r="CW4" s="60">
        <f>INDEX(SRMC!$A:$AO,MATCH($B4,SRMC!$B:$B,0),MATCH(CW$1,SRMC!$1:$1,0))</f>
        <v>25.626843817217765</v>
      </c>
      <c r="CX4" s="60">
        <f>INDEX(SRMC!$A:$AO,MATCH($B4,SRMC!$B:$B,0),MATCH(CX$1,SRMC!$1:$1,0))</f>
        <v>25.626843817217765</v>
      </c>
      <c r="CY4" s="60">
        <f>INDEX(SRMC!$A:$AO,MATCH($B4,SRMC!$B:$B,0),MATCH(CY$1,SRMC!$1:$1,0))</f>
        <v>25.626843817217765</v>
      </c>
    </row>
    <row r="5" spans="1:133" x14ac:dyDescent="0.3">
      <c r="A5" t="s">
        <v>606</v>
      </c>
      <c r="B5" t="s">
        <v>135</v>
      </c>
      <c r="C5" t="s">
        <v>689</v>
      </c>
      <c r="D5">
        <v>1</v>
      </c>
      <c r="E5">
        <v>685</v>
      </c>
      <c r="F5">
        <v>0.91264311977715873</v>
      </c>
      <c r="G5">
        <v>0.06</v>
      </c>
      <c r="H5" t="s">
        <v>607</v>
      </c>
      <c r="I5">
        <v>6</v>
      </c>
      <c r="J5" s="56">
        <v>1</v>
      </c>
      <c r="K5" s="57">
        <v>0</v>
      </c>
      <c r="L5" s="57">
        <v>0</v>
      </c>
      <c r="M5" s="57">
        <v>0</v>
      </c>
      <c r="N5" s="57">
        <v>0</v>
      </c>
      <c r="O5" s="57">
        <v>0</v>
      </c>
      <c r="P5" t="s">
        <v>621</v>
      </c>
      <c r="Q5">
        <v>3</v>
      </c>
      <c r="R5">
        <v>9.4488188976377945</v>
      </c>
      <c r="S5" s="95">
        <v>0</v>
      </c>
      <c r="T5">
        <v>1</v>
      </c>
      <c r="U5">
        <v>8</v>
      </c>
      <c r="V5">
        <v>8</v>
      </c>
      <c r="W5">
        <v>250</v>
      </c>
      <c r="X5">
        <v>302.20588235294116</v>
      </c>
      <c r="Y5">
        <v>0.36496350364963503</v>
      </c>
      <c r="Z5">
        <v>3.8330000000000002</v>
      </c>
      <c r="AA5">
        <v>3.8333333333333335</v>
      </c>
      <c r="AB5">
        <v>1</v>
      </c>
      <c r="AC5">
        <v>5.1669999999999998</v>
      </c>
      <c r="AD5">
        <v>5.166666666666667</v>
      </c>
      <c r="AE5">
        <v>1</v>
      </c>
      <c r="AF5">
        <v>1</v>
      </c>
      <c r="AG5" t="e">
        <v>#N/A</v>
      </c>
      <c r="AH5">
        <v>24</v>
      </c>
      <c r="AI5">
        <v>24</v>
      </c>
      <c r="AJ5">
        <v>1</v>
      </c>
      <c r="AK5" s="42">
        <f>INDEX(BV5:CY5,MATCH(Settings!$B$5,$BV$1:$CY$1))</f>
        <v>25.626843817217765</v>
      </c>
      <c r="AP5" t="b" cm="1">
        <f t="array" ref="AP5">NOT(OR(ISNA(AI5:AK5),ISNA(AE5:AF5),ISNA(AB5),ISNA(Y5),ISNA(S5:V5),ISNA(Q5),ISNA(J5),ISNA(I5),ISNA(A5:G5), ISBLANK(AI5:AK5), ISBLANK(AE5:AF5),ISBLANK(AB5),ISBLANK(Y5),ISBLANK(S5:V5),ISBLANK(Q5),ISBLANK(J5),ISBLANK(I5),ISBLANK(A5:G5)))</f>
        <v>1</v>
      </c>
      <c r="AQ5" s="42">
        <f>_xlfn.IFNA(INDEX(AR5:BU5,MATCH(Settings!$B$1,$AR$1:$BU$1)),0)</f>
        <v>0</v>
      </c>
      <c r="AR5" s="59">
        <f>INDEX('E-E'!$A:$AH,MATCH($B5,'E-E'!$B:$B,0),MATCH(AR$1,'E-E'!$1:$1,0))</f>
        <v>1</v>
      </c>
      <c r="AS5" s="59">
        <f>INDEX('E-E'!$A:$AH,MATCH($B5,'E-E'!$B:$B,0),MATCH(AS$1,'E-E'!$1:$1,0))</f>
        <v>1</v>
      </c>
      <c r="AT5" s="59">
        <f>INDEX('E-E'!$A:$AH,MATCH($B5,'E-E'!$B:$B,0),MATCH(AT$1,'E-E'!$1:$1,0))</f>
        <v>1</v>
      </c>
      <c r="AU5" s="59">
        <f>INDEX('E-E'!$A:$AH,MATCH($B5,'E-E'!$B:$B,0),MATCH(AU$1,'E-E'!$1:$1,0))</f>
        <v>1</v>
      </c>
      <c r="AV5" s="59">
        <f>INDEX('E-E'!$A:$AH,MATCH($B5,'E-E'!$B:$B,0),MATCH(AV$1,'E-E'!$1:$1,0))</f>
        <v>1</v>
      </c>
      <c r="AW5" s="59">
        <f>INDEX('E-E'!$A:$AH,MATCH($B5,'E-E'!$B:$B,0),MATCH(AW$1,'E-E'!$1:$1,0))</f>
        <v>1</v>
      </c>
      <c r="AX5" s="59">
        <f>INDEX('E-E'!$A:$AH,MATCH($B5,'E-E'!$B:$B,0),MATCH(AX$1,'E-E'!$1:$1,0))</f>
        <v>1</v>
      </c>
      <c r="AY5" s="59">
        <f>INDEX('E-E'!$A:$AH,MATCH($B5,'E-E'!$B:$B,0),MATCH(AY$1,'E-E'!$1:$1,0))</f>
        <v>1</v>
      </c>
      <c r="AZ5" s="59">
        <f>INDEX('E-E'!$A:$AH,MATCH($B5,'E-E'!$B:$B,0),MATCH(AZ$1,'E-E'!$1:$1,0))</f>
        <v>1</v>
      </c>
      <c r="BA5" s="59">
        <f>INDEX('E-E'!$A:$AH,MATCH($B5,'E-E'!$B:$B,0),MATCH(BA$1,'E-E'!$1:$1,0))</f>
        <v>1</v>
      </c>
      <c r="BB5" s="59">
        <f>INDEX('E-E'!$A:$AH,MATCH($B5,'E-E'!$B:$B,0),MATCH(BB$1,'E-E'!$1:$1,0))</f>
        <v>1</v>
      </c>
      <c r="BC5" s="59">
        <f>INDEX('E-E'!$A:$AH,MATCH($B5,'E-E'!$B:$B,0),MATCH(BC$1,'E-E'!$1:$1,0))</f>
        <v>1</v>
      </c>
      <c r="BD5" s="59">
        <f>INDEX('E-E'!$A:$AH,MATCH($B5,'E-E'!$B:$B,0),MATCH(BD$1,'E-E'!$1:$1,0))</f>
        <v>1</v>
      </c>
      <c r="BE5" s="59">
        <f>INDEX('E-E'!$A:$AH,MATCH($B5,'E-E'!$B:$B,0),MATCH(BE$1,'E-E'!$1:$1,0))</f>
        <v>1</v>
      </c>
      <c r="BF5" s="59">
        <f>INDEX('E-E'!$A:$AH,MATCH($B5,'E-E'!$B:$B,0),MATCH(BF$1,'E-E'!$1:$1,0))</f>
        <v>0</v>
      </c>
      <c r="BG5" s="59">
        <f>INDEX('E-E'!$A:$AH,MATCH($B5,'E-E'!$B:$B,0),MATCH(BG$1,'E-E'!$1:$1,0))</f>
        <v>0</v>
      </c>
      <c r="BH5" s="59">
        <f>INDEX('E-E'!$A:$AH,MATCH($B5,'E-E'!$B:$B,0),MATCH(BH$1,'E-E'!$1:$1,0))</f>
        <v>0</v>
      </c>
      <c r="BI5" s="59">
        <f>INDEX('E-E'!$A:$AH,MATCH($B5,'E-E'!$B:$B,0),MATCH(BI$1,'E-E'!$1:$1,0))</f>
        <v>0</v>
      </c>
      <c r="BJ5" s="59">
        <f>INDEX('E-E'!$A:$AH,MATCH($B5,'E-E'!$B:$B,0),MATCH(BJ$1,'E-E'!$1:$1,0))</f>
        <v>0</v>
      </c>
      <c r="BK5" s="59">
        <f>INDEX('E-E'!$A:$AH,MATCH($B5,'E-E'!$B:$B,0),MATCH(BK$1,'E-E'!$1:$1,0))</f>
        <v>0</v>
      </c>
      <c r="BL5" s="59">
        <f>INDEX('E-E'!$A:$AH,MATCH($B5,'E-E'!$B:$B,0),MATCH(BL$1,'E-E'!$1:$1,0))</f>
        <v>0</v>
      </c>
      <c r="BM5" s="59">
        <f>INDEX('E-E'!$A:$AH,MATCH($B5,'E-E'!$B:$B,0),MATCH(BM$1,'E-E'!$1:$1,0))</f>
        <v>0</v>
      </c>
      <c r="BN5" s="59">
        <f>INDEX('E-E'!$A:$AH,MATCH($B5,'E-E'!$B:$B,0),MATCH(BN$1,'E-E'!$1:$1,0))</f>
        <v>0</v>
      </c>
      <c r="BO5" s="59">
        <f>INDEX('E-E'!$A:$AH,MATCH($B5,'E-E'!$B:$B,0),MATCH(BO$1,'E-E'!$1:$1,0))</f>
        <v>0</v>
      </c>
      <c r="BP5" s="59">
        <f>INDEX('E-E'!$A:$AH,MATCH($B5,'E-E'!$B:$B,0),MATCH(BP$1,'E-E'!$1:$1,0))</f>
        <v>0</v>
      </c>
      <c r="BQ5" s="59">
        <f>INDEX('E-E'!$A:$AH,MATCH($B5,'E-E'!$B:$B,0),MATCH(BQ$1,'E-E'!$1:$1,0))</f>
        <v>0</v>
      </c>
      <c r="BR5" s="59">
        <f>INDEX('E-E'!$A:$AH,MATCH($B5,'E-E'!$B:$B,0),MATCH(BR$1,'E-E'!$1:$1,0))</f>
        <v>0</v>
      </c>
      <c r="BS5" s="59">
        <f>INDEX('E-E'!$A:$AH,MATCH($B5,'E-E'!$B:$B,0),MATCH(BS$1,'E-E'!$1:$1,0))</f>
        <v>0</v>
      </c>
      <c r="BT5" s="59">
        <f>INDEX('E-E'!$A:$AH,MATCH($B5,'E-E'!$B:$B,0),MATCH(BT$1,'E-E'!$1:$1,0))</f>
        <v>0</v>
      </c>
      <c r="BU5" s="59">
        <f>INDEX('E-E'!$A:$AH,MATCH($B5,'E-E'!$B:$B,0),MATCH(BU$1,'E-E'!$1:$1,0))</f>
        <v>0</v>
      </c>
      <c r="BV5" s="60">
        <f>INDEX(SRMC!$A:$AO,MATCH($B5,SRMC!$B:$B,0),MATCH(BV$1,SRMC!$1:$1,0))</f>
        <v>20.117420707155986</v>
      </c>
      <c r="BW5" s="60">
        <f>INDEX(SRMC!$A:$AO,MATCH($B5,SRMC!$B:$B,0),MATCH(BW$1,SRMC!$1:$1,0))</f>
        <v>20.130592341882625</v>
      </c>
      <c r="BX5" s="60">
        <f>INDEX(SRMC!$A:$AO,MATCH($B5,SRMC!$B:$B,0),MATCH(BX$1,SRMC!$1:$1,0))</f>
        <v>20.197474445855775</v>
      </c>
      <c r="BY5" s="60">
        <f>INDEX(SRMC!$A:$AO,MATCH($B5,SRMC!$B:$B,0),MATCH(BY$1,SRMC!$1:$1,0))</f>
        <v>20.38835449447275</v>
      </c>
      <c r="BZ5" s="60">
        <f>INDEX(SRMC!$A:$AO,MATCH($B5,SRMC!$B:$B,0),MATCH(BZ$1,SRMC!$1:$1,0))</f>
        <v>19.987027197123822</v>
      </c>
      <c r="CA5" s="60">
        <f>INDEX(SRMC!$A:$AO,MATCH($B5,SRMC!$B:$B,0),MATCH(CA$1,SRMC!$1:$1,0))</f>
        <v>19.653807690766655</v>
      </c>
      <c r="CB5" s="60">
        <f>INDEX(SRMC!$A:$AO,MATCH($B5,SRMC!$B:$B,0),MATCH(CB$1,SRMC!$1:$1,0))</f>
        <v>19.568097080034399</v>
      </c>
      <c r="CC5" s="60">
        <f>INDEX(SRMC!$A:$AO,MATCH($B5,SRMC!$B:$B,0),MATCH(CC$1,SRMC!$1:$1,0))</f>
        <v>23.902456885986972</v>
      </c>
      <c r="CD5" s="60">
        <f>INDEX(SRMC!$A:$AO,MATCH($B5,SRMC!$B:$B,0),MATCH(CD$1,SRMC!$1:$1,0))</f>
        <v>28.338254169240603</v>
      </c>
      <c r="CE5" s="60">
        <f>INDEX(SRMC!$A:$AO,MATCH($B5,SRMC!$B:$B,0),MATCH(CE$1,SRMC!$1:$1,0))</f>
        <v>28.278952745917156</v>
      </c>
      <c r="CF5" s="60">
        <f>INDEX(SRMC!$A:$AO,MATCH($B5,SRMC!$B:$B,0),MATCH(CF$1,SRMC!$1:$1,0))</f>
        <v>28.099197874210699</v>
      </c>
      <c r="CG5" s="60">
        <f>INDEX(SRMC!$A:$AO,MATCH($B5,SRMC!$B:$B,0),MATCH(CG$1,SRMC!$1:$1,0))</f>
        <v>27.924779363224602</v>
      </c>
      <c r="CH5" s="60">
        <f>INDEX(SRMC!$A:$AO,MATCH($B5,SRMC!$B:$B,0),MATCH(CH$1,SRMC!$1:$1,0))</f>
        <v>27.750360852238508</v>
      </c>
      <c r="CI5" s="60">
        <f>INDEX(SRMC!$A:$AO,MATCH($B5,SRMC!$B:$B,0),MATCH(CI$1,SRMC!$1:$1,0))</f>
        <v>27.585511950586859</v>
      </c>
      <c r="CJ5" s="60">
        <f>INDEX(SRMC!$A:$AO,MATCH($B5,SRMC!$B:$B,0),MATCH(CJ$1,SRMC!$1:$1,0))</f>
        <v>27.430232658269656</v>
      </c>
      <c r="CK5" s="60">
        <f>INDEX(SRMC!$A:$AO,MATCH($B5,SRMC!$B:$B,0),MATCH(CK$1,SRMC!$1:$1,0))</f>
        <v>27.106057412840585</v>
      </c>
      <c r="CL5" s="60">
        <f>INDEX(SRMC!$A:$AO,MATCH($B5,SRMC!$B:$B,0),MATCH(CL$1,SRMC!$1:$1,0))</f>
        <v>26.612986214299646</v>
      </c>
      <c r="CM5" s="60">
        <f>INDEX(SRMC!$A:$AO,MATCH($B5,SRMC!$B:$B,0),MATCH(CM$1,SRMC!$1:$1,0))</f>
        <v>26.119915015758703</v>
      </c>
      <c r="CN5" s="60">
        <f>INDEX(SRMC!$A:$AO,MATCH($B5,SRMC!$B:$B,0),MATCH(CN$1,SRMC!$1:$1,0))</f>
        <v>25.626843817217765</v>
      </c>
      <c r="CO5" s="60">
        <f>INDEX(SRMC!$A:$AO,MATCH($B5,SRMC!$B:$B,0),MATCH(CO$1,SRMC!$1:$1,0))</f>
        <v>25.626843817217765</v>
      </c>
      <c r="CP5" s="60">
        <f>INDEX(SRMC!$A:$AO,MATCH($B5,SRMC!$B:$B,0),MATCH(CP$1,SRMC!$1:$1,0))</f>
        <v>25.626843817217765</v>
      </c>
      <c r="CQ5" s="60">
        <f>INDEX(SRMC!$A:$AO,MATCH($B5,SRMC!$B:$B,0),MATCH(CQ$1,SRMC!$1:$1,0))</f>
        <v>25.626843817217765</v>
      </c>
      <c r="CR5" s="60">
        <f>INDEX(SRMC!$A:$AO,MATCH($B5,SRMC!$B:$B,0),MATCH(CR$1,SRMC!$1:$1,0))</f>
        <v>25.626843817217765</v>
      </c>
      <c r="CS5" s="60">
        <f>INDEX(SRMC!$A:$AO,MATCH($B5,SRMC!$B:$B,0),MATCH(CS$1,SRMC!$1:$1,0))</f>
        <v>25.626843817217765</v>
      </c>
      <c r="CT5" s="60">
        <f>INDEX(SRMC!$A:$AO,MATCH($B5,SRMC!$B:$B,0),MATCH(CT$1,SRMC!$1:$1,0))</f>
        <v>25.626843817217765</v>
      </c>
      <c r="CU5" s="60">
        <f>INDEX(SRMC!$A:$AO,MATCH($B5,SRMC!$B:$B,0),MATCH(CU$1,SRMC!$1:$1,0))</f>
        <v>25.626843817217765</v>
      </c>
      <c r="CV5" s="60">
        <f>INDEX(SRMC!$A:$AO,MATCH($B5,SRMC!$B:$B,0),MATCH(CV$1,SRMC!$1:$1,0))</f>
        <v>25.626843817217765</v>
      </c>
      <c r="CW5" s="60">
        <f>INDEX(SRMC!$A:$AO,MATCH($B5,SRMC!$B:$B,0),MATCH(CW$1,SRMC!$1:$1,0))</f>
        <v>25.626843817217765</v>
      </c>
      <c r="CX5" s="60">
        <f>INDEX(SRMC!$A:$AO,MATCH($B5,SRMC!$B:$B,0),MATCH(CX$1,SRMC!$1:$1,0))</f>
        <v>25.626843817217765</v>
      </c>
      <c r="CY5" s="60">
        <f>INDEX(SRMC!$A:$AO,MATCH($B5,SRMC!$B:$B,0),MATCH(CY$1,SRMC!$1:$1,0))</f>
        <v>25.626843817217765</v>
      </c>
    </row>
    <row r="6" spans="1:133" x14ac:dyDescent="0.3">
      <c r="A6" t="s">
        <v>609</v>
      </c>
      <c r="B6" t="s">
        <v>143</v>
      </c>
      <c r="C6" t="s">
        <v>689</v>
      </c>
      <c r="D6">
        <v>1</v>
      </c>
      <c r="E6">
        <v>720</v>
      </c>
      <c r="F6">
        <v>0.91014305084745761</v>
      </c>
      <c r="G6">
        <v>0.06</v>
      </c>
      <c r="H6" t="s">
        <v>607</v>
      </c>
      <c r="I6">
        <v>6</v>
      </c>
      <c r="J6" s="56">
        <v>1</v>
      </c>
      <c r="K6" s="57">
        <v>0</v>
      </c>
      <c r="L6" s="57">
        <v>0</v>
      </c>
      <c r="M6" s="57">
        <v>0</v>
      </c>
      <c r="N6" s="57">
        <v>0</v>
      </c>
      <c r="O6" s="57">
        <v>0</v>
      </c>
      <c r="P6" t="s">
        <v>621</v>
      </c>
      <c r="Q6">
        <v>3</v>
      </c>
      <c r="R6">
        <v>9.549071618037134</v>
      </c>
      <c r="S6" s="95">
        <v>0</v>
      </c>
      <c r="T6">
        <v>1</v>
      </c>
      <c r="U6">
        <v>8</v>
      </c>
      <c r="V6">
        <v>8</v>
      </c>
      <c r="W6">
        <v>180</v>
      </c>
      <c r="X6">
        <v>230.4</v>
      </c>
      <c r="Y6">
        <v>0.25</v>
      </c>
      <c r="Z6">
        <v>5</v>
      </c>
      <c r="AA6">
        <v>5</v>
      </c>
      <c r="AB6">
        <v>1</v>
      </c>
      <c r="AC6">
        <v>5</v>
      </c>
      <c r="AD6">
        <v>5</v>
      </c>
      <c r="AE6">
        <v>1</v>
      </c>
      <c r="AF6">
        <v>1</v>
      </c>
      <c r="AG6" t="e">
        <v>#N/A</v>
      </c>
      <c r="AH6">
        <v>24</v>
      </c>
      <c r="AI6">
        <v>24</v>
      </c>
      <c r="AJ6">
        <v>1</v>
      </c>
      <c r="AK6" s="42">
        <f>INDEX(BV6:CY6,MATCH(Settings!$B$5,$BV$1:$CY$1))</f>
        <v>27.386564364332596</v>
      </c>
      <c r="AP6" t="b" cm="1">
        <f t="array" ref="AP6">NOT(OR(ISNA(AI6:AK6),ISNA(AE6:AF6),ISNA(AB6),ISNA(Y6),ISNA(S6:V6),ISNA(Q6),ISNA(J6),ISNA(I6),ISNA(A6:G6), ISBLANK(AI6:AK6), ISBLANK(AE6:AF6),ISBLANK(AB6),ISBLANK(Y6),ISBLANK(S6:V6),ISBLANK(Q6),ISBLANK(J6),ISBLANK(I6),ISBLANK(A6:G6)))</f>
        <v>1</v>
      </c>
      <c r="AQ6" s="42">
        <f>_xlfn.IFNA(INDEX(AR6:BU6,MATCH(Settings!$B$1,$AR$1:$BU$1)),0)</f>
        <v>0</v>
      </c>
      <c r="AR6" s="59">
        <f>INDEX('E-E'!$A:$AH,MATCH($B6,'E-E'!$B:$B,0),MATCH(AR$1,'E-E'!$1:$1,0))</f>
        <v>1</v>
      </c>
      <c r="AS6" s="59">
        <f>INDEX('E-E'!$A:$AH,MATCH($B6,'E-E'!$B:$B,0),MATCH(AS$1,'E-E'!$1:$1,0))</f>
        <v>1</v>
      </c>
      <c r="AT6" s="59">
        <f>INDEX('E-E'!$A:$AH,MATCH($B6,'E-E'!$B:$B,0),MATCH(AT$1,'E-E'!$1:$1,0))</f>
        <v>1</v>
      </c>
      <c r="AU6" s="59">
        <f>INDEX('E-E'!$A:$AH,MATCH($B6,'E-E'!$B:$B,0),MATCH(AU$1,'E-E'!$1:$1,0))</f>
        <v>1</v>
      </c>
      <c r="AV6" s="59">
        <f>INDEX('E-E'!$A:$AH,MATCH($B6,'E-E'!$B:$B,0),MATCH(AV$1,'E-E'!$1:$1,0))</f>
        <v>0</v>
      </c>
      <c r="AW6" s="59">
        <f>INDEX('E-E'!$A:$AH,MATCH($B6,'E-E'!$B:$B,0),MATCH(AW$1,'E-E'!$1:$1,0))</f>
        <v>0</v>
      </c>
      <c r="AX6" s="59">
        <f>INDEX('E-E'!$A:$AH,MATCH($B6,'E-E'!$B:$B,0),MATCH(AX$1,'E-E'!$1:$1,0))</f>
        <v>0</v>
      </c>
      <c r="AY6" s="59">
        <f>INDEX('E-E'!$A:$AH,MATCH($B6,'E-E'!$B:$B,0),MATCH(AY$1,'E-E'!$1:$1,0))</f>
        <v>0</v>
      </c>
      <c r="AZ6" s="59">
        <f>INDEX('E-E'!$A:$AH,MATCH($B6,'E-E'!$B:$B,0),MATCH(AZ$1,'E-E'!$1:$1,0))</f>
        <v>0</v>
      </c>
      <c r="BA6" s="59">
        <f>INDEX('E-E'!$A:$AH,MATCH($B6,'E-E'!$B:$B,0),MATCH(BA$1,'E-E'!$1:$1,0))</f>
        <v>0</v>
      </c>
      <c r="BB6" s="59">
        <f>INDEX('E-E'!$A:$AH,MATCH($B6,'E-E'!$B:$B,0),MATCH(BB$1,'E-E'!$1:$1,0))</f>
        <v>0</v>
      </c>
      <c r="BC6" s="59">
        <f>INDEX('E-E'!$A:$AH,MATCH($B6,'E-E'!$B:$B,0),MATCH(BC$1,'E-E'!$1:$1,0))</f>
        <v>0</v>
      </c>
      <c r="BD6" s="59">
        <f>INDEX('E-E'!$A:$AH,MATCH($B6,'E-E'!$B:$B,0),MATCH(BD$1,'E-E'!$1:$1,0))</f>
        <v>0</v>
      </c>
      <c r="BE6" s="59">
        <f>INDEX('E-E'!$A:$AH,MATCH($B6,'E-E'!$B:$B,0),MATCH(BE$1,'E-E'!$1:$1,0))</f>
        <v>0</v>
      </c>
      <c r="BF6" s="59">
        <f>INDEX('E-E'!$A:$AH,MATCH($B6,'E-E'!$B:$B,0),MATCH(BF$1,'E-E'!$1:$1,0))</f>
        <v>0</v>
      </c>
      <c r="BG6" s="59">
        <f>INDEX('E-E'!$A:$AH,MATCH($B6,'E-E'!$B:$B,0),MATCH(BG$1,'E-E'!$1:$1,0))</f>
        <v>0</v>
      </c>
      <c r="BH6" s="59">
        <f>INDEX('E-E'!$A:$AH,MATCH($B6,'E-E'!$B:$B,0),MATCH(BH$1,'E-E'!$1:$1,0))</f>
        <v>0</v>
      </c>
      <c r="BI6" s="59">
        <f>INDEX('E-E'!$A:$AH,MATCH($B6,'E-E'!$B:$B,0),MATCH(BI$1,'E-E'!$1:$1,0))</f>
        <v>0</v>
      </c>
      <c r="BJ6" s="59">
        <f>INDEX('E-E'!$A:$AH,MATCH($B6,'E-E'!$B:$B,0),MATCH(BJ$1,'E-E'!$1:$1,0))</f>
        <v>0</v>
      </c>
      <c r="BK6" s="59">
        <f>INDEX('E-E'!$A:$AH,MATCH($B6,'E-E'!$B:$B,0),MATCH(BK$1,'E-E'!$1:$1,0))</f>
        <v>0</v>
      </c>
      <c r="BL6" s="59">
        <f>INDEX('E-E'!$A:$AH,MATCH($B6,'E-E'!$B:$B,0),MATCH(BL$1,'E-E'!$1:$1,0))</f>
        <v>0</v>
      </c>
      <c r="BM6" s="59">
        <f>INDEX('E-E'!$A:$AH,MATCH($B6,'E-E'!$B:$B,0),MATCH(BM$1,'E-E'!$1:$1,0))</f>
        <v>0</v>
      </c>
      <c r="BN6" s="59">
        <f>INDEX('E-E'!$A:$AH,MATCH($B6,'E-E'!$B:$B,0),MATCH(BN$1,'E-E'!$1:$1,0))</f>
        <v>0</v>
      </c>
      <c r="BO6" s="59">
        <f>INDEX('E-E'!$A:$AH,MATCH($B6,'E-E'!$B:$B,0),MATCH(BO$1,'E-E'!$1:$1,0))</f>
        <v>0</v>
      </c>
      <c r="BP6" s="59">
        <f>INDEX('E-E'!$A:$AH,MATCH($B6,'E-E'!$B:$B,0),MATCH(BP$1,'E-E'!$1:$1,0))</f>
        <v>0</v>
      </c>
      <c r="BQ6" s="59">
        <f>INDEX('E-E'!$A:$AH,MATCH($B6,'E-E'!$B:$B,0),MATCH(BQ$1,'E-E'!$1:$1,0))</f>
        <v>0</v>
      </c>
      <c r="BR6" s="59">
        <f>INDEX('E-E'!$A:$AH,MATCH($B6,'E-E'!$B:$B,0),MATCH(BR$1,'E-E'!$1:$1,0))</f>
        <v>0</v>
      </c>
      <c r="BS6" s="59">
        <f>INDEX('E-E'!$A:$AH,MATCH($B6,'E-E'!$B:$B,0),MATCH(BS$1,'E-E'!$1:$1,0))</f>
        <v>0</v>
      </c>
      <c r="BT6" s="59">
        <f>INDEX('E-E'!$A:$AH,MATCH($B6,'E-E'!$B:$B,0),MATCH(BT$1,'E-E'!$1:$1,0))</f>
        <v>0</v>
      </c>
      <c r="BU6" s="59">
        <f>INDEX('E-E'!$A:$AH,MATCH($B6,'E-E'!$B:$B,0),MATCH(BU$1,'E-E'!$1:$1,0))</f>
        <v>0</v>
      </c>
      <c r="BV6" s="60">
        <f>INDEX(SRMC!$A:$AO,MATCH($B6,SRMC!$B:$B,0),MATCH(BV$1,SRMC!$1:$1,0))</f>
        <v>33.595222965898124</v>
      </c>
      <c r="BW6" s="60">
        <f>INDEX(SRMC!$A:$AO,MATCH($B6,SRMC!$B:$B,0),MATCH(BW$1,SRMC!$1:$1,0))</f>
        <v>34.270393002336633</v>
      </c>
      <c r="BX6" s="60">
        <f>INDEX(SRMC!$A:$AO,MATCH($B6,SRMC!$B:$B,0),MATCH(BX$1,SRMC!$1:$1,0))</f>
        <v>35.293950468118972</v>
      </c>
      <c r="BY6" s="60">
        <f>INDEX(SRMC!$A:$AO,MATCH($B6,SRMC!$B:$B,0),MATCH(BY$1,SRMC!$1:$1,0))</f>
        <v>34.486629604414631</v>
      </c>
      <c r="BZ6" s="60">
        <f>INDEX(SRMC!$A:$AO,MATCH($B6,SRMC!$B:$B,0),MATCH(BZ$1,SRMC!$1:$1,0))</f>
        <v>33.602801998916853</v>
      </c>
      <c r="CA6" s="60">
        <f>INDEX(SRMC!$A:$AO,MATCH($B6,SRMC!$B:$B,0),MATCH(CA$1,SRMC!$1:$1,0))</f>
        <v>32.865522245956164</v>
      </c>
      <c r="CB6" s="60">
        <f>INDEX(SRMC!$A:$AO,MATCH($B6,SRMC!$B:$B,0),MATCH(CB$1,SRMC!$1:$1,0))</f>
        <v>32.239469950216893</v>
      </c>
      <c r="CC6" s="60">
        <f>INDEX(SRMC!$A:$AO,MATCH($B6,SRMC!$B:$B,0),MATCH(CC$1,SRMC!$1:$1,0))</f>
        <v>31.80099274562329</v>
      </c>
      <c r="CD6" s="60">
        <f>INDEX(SRMC!$A:$AO,MATCH($B6,SRMC!$B:$B,0),MATCH(CD$1,SRMC!$1:$1,0))</f>
        <v>31.563774317273246</v>
      </c>
      <c r="CE6" s="60">
        <f>INDEX(SRMC!$A:$AO,MATCH($B6,SRMC!$B:$B,0),MATCH(CE$1,SRMC!$1:$1,0))</f>
        <v>31.366485877246159</v>
      </c>
      <c r="CF6" s="60">
        <f>INDEX(SRMC!$A:$AO,MATCH($B6,SRMC!$B:$B,0),MATCH(CF$1,SRMC!$1:$1,0))</f>
        <v>31.174885455328511</v>
      </c>
      <c r="CG6" s="60">
        <f>INDEX(SRMC!$A:$AO,MATCH($B6,SRMC!$B:$B,0),MATCH(CG$1,SRMC!$1:$1,0))</f>
        <v>30.988973051520286</v>
      </c>
      <c r="CH6" s="60">
        <f>INDEX(SRMC!$A:$AO,MATCH($B6,SRMC!$B:$B,0),MATCH(CH$1,SRMC!$1:$1,0))</f>
        <v>30.80306064771208</v>
      </c>
      <c r="CI6" s="60">
        <f>INDEX(SRMC!$A:$AO,MATCH($B6,SRMC!$B:$B,0),MATCH(CI$1,SRMC!$1:$1,0))</f>
        <v>30.61714824390387</v>
      </c>
      <c r="CJ6" s="60">
        <f>INDEX(SRMC!$A:$AO,MATCH($B6,SRMC!$B:$B,0),MATCH(CJ$1,SRMC!$1:$1,0))</f>
        <v>30.431235840095663</v>
      </c>
      <c r="CK6" s="60">
        <f>INDEX(SRMC!$A:$AO,MATCH($B6,SRMC!$B:$B,0),MATCH(CK$1,SRMC!$1:$1,0))</f>
        <v>30.043108110805665</v>
      </c>
      <c r="CL6" s="60">
        <f>INDEX(SRMC!$A:$AO,MATCH($B6,SRMC!$B:$B,0),MATCH(CL$1,SRMC!$1:$1,0))</f>
        <v>29.452765056033879</v>
      </c>
      <c r="CM6" s="60">
        <f>INDEX(SRMC!$A:$AO,MATCH($B6,SRMC!$B:$B,0),MATCH(CM$1,SRMC!$1:$1,0))</f>
        <v>28.862422001262082</v>
      </c>
      <c r="CN6" s="60">
        <f>INDEX(SRMC!$A:$AO,MATCH($B6,SRMC!$B:$B,0),MATCH(CN$1,SRMC!$1:$1,0))</f>
        <v>28.272078946490282</v>
      </c>
      <c r="CO6" s="60">
        <f>INDEX(SRMC!$A:$AO,MATCH($B6,SRMC!$B:$B,0),MATCH(CO$1,SRMC!$1:$1,0))</f>
        <v>27.681735891718493</v>
      </c>
      <c r="CP6" s="60">
        <f>INDEX(SRMC!$A:$AO,MATCH($B6,SRMC!$B:$B,0),MATCH(CP$1,SRMC!$1:$1,0))</f>
        <v>27.386564364332596</v>
      </c>
      <c r="CQ6" s="60">
        <f>INDEX(SRMC!$A:$AO,MATCH($B6,SRMC!$B:$B,0),MATCH(CQ$1,SRMC!$1:$1,0))</f>
        <v>27.386564364332596</v>
      </c>
      <c r="CR6" s="60">
        <f>INDEX(SRMC!$A:$AO,MATCH($B6,SRMC!$B:$B,0),MATCH(CR$1,SRMC!$1:$1,0))</f>
        <v>27.386564364332596</v>
      </c>
      <c r="CS6" s="60">
        <f>INDEX(SRMC!$A:$AO,MATCH($B6,SRMC!$B:$B,0),MATCH(CS$1,SRMC!$1:$1,0))</f>
        <v>27.386564364332596</v>
      </c>
      <c r="CT6" s="60">
        <f>INDEX(SRMC!$A:$AO,MATCH($B6,SRMC!$B:$B,0),MATCH(CT$1,SRMC!$1:$1,0))</f>
        <v>27.386564364332596</v>
      </c>
      <c r="CU6" s="60">
        <f>INDEX(SRMC!$A:$AO,MATCH($B6,SRMC!$B:$B,0),MATCH(CU$1,SRMC!$1:$1,0))</f>
        <v>27.386564364332596</v>
      </c>
      <c r="CV6" s="60">
        <f>INDEX(SRMC!$A:$AO,MATCH($B6,SRMC!$B:$B,0),MATCH(CV$1,SRMC!$1:$1,0))</f>
        <v>27.386564364332596</v>
      </c>
      <c r="CW6" s="60">
        <f>INDEX(SRMC!$A:$AO,MATCH($B6,SRMC!$B:$B,0),MATCH(CW$1,SRMC!$1:$1,0))</f>
        <v>27.386564364332596</v>
      </c>
      <c r="CX6" s="60">
        <f>INDEX(SRMC!$A:$AO,MATCH($B6,SRMC!$B:$B,0),MATCH(CX$1,SRMC!$1:$1,0))</f>
        <v>27.386564364332596</v>
      </c>
      <c r="CY6" s="60">
        <f>INDEX(SRMC!$A:$AO,MATCH($B6,SRMC!$B:$B,0),MATCH(CY$1,SRMC!$1:$1,0))</f>
        <v>27.386564364332596</v>
      </c>
    </row>
    <row r="7" spans="1:133" x14ac:dyDescent="0.3">
      <c r="A7" t="s">
        <v>609</v>
      </c>
      <c r="B7" t="s">
        <v>142</v>
      </c>
      <c r="C7" t="s">
        <v>689</v>
      </c>
      <c r="D7">
        <v>1</v>
      </c>
      <c r="E7">
        <v>720</v>
      </c>
      <c r="F7">
        <v>0.91014305084745761</v>
      </c>
      <c r="G7">
        <v>0.06</v>
      </c>
      <c r="H7" t="s">
        <v>607</v>
      </c>
      <c r="I7">
        <v>6</v>
      </c>
      <c r="J7" s="56">
        <v>1</v>
      </c>
      <c r="K7" s="57">
        <v>0</v>
      </c>
      <c r="L7" s="57">
        <v>0</v>
      </c>
      <c r="M7" s="57">
        <v>0</v>
      </c>
      <c r="N7" s="57">
        <v>0</v>
      </c>
      <c r="O7" s="57">
        <v>0</v>
      </c>
      <c r="P7" t="s">
        <v>621</v>
      </c>
      <c r="Q7">
        <v>3</v>
      </c>
      <c r="R7">
        <v>9.549071618037134</v>
      </c>
      <c r="S7" s="95">
        <v>0</v>
      </c>
      <c r="T7">
        <v>1</v>
      </c>
      <c r="U7">
        <v>8</v>
      </c>
      <c r="V7">
        <v>8</v>
      </c>
      <c r="W7">
        <v>180</v>
      </c>
      <c r="X7">
        <v>230.4</v>
      </c>
      <c r="Y7">
        <v>0.25</v>
      </c>
      <c r="Z7">
        <v>5</v>
      </c>
      <c r="AA7">
        <v>5</v>
      </c>
      <c r="AB7">
        <v>1</v>
      </c>
      <c r="AC7">
        <v>5</v>
      </c>
      <c r="AD7">
        <v>5</v>
      </c>
      <c r="AE7">
        <v>1</v>
      </c>
      <c r="AF7">
        <v>1</v>
      </c>
      <c r="AG7" t="e">
        <v>#N/A</v>
      </c>
      <c r="AH7">
        <v>24</v>
      </c>
      <c r="AI7">
        <v>24</v>
      </c>
      <c r="AJ7">
        <v>1</v>
      </c>
      <c r="AK7" s="42">
        <f>INDEX(BV7:CY7,MATCH(Settings!$B$5,$BV$1:$CY$1))</f>
        <v>27.386564364332596</v>
      </c>
      <c r="AP7" t="b" cm="1">
        <f t="array" ref="AP7">NOT(OR(ISNA(AI7:AK7),ISNA(AE7:AF7),ISNA(AB7),ISNA(Y7),ISNA(S7:V7),ISNA(Q7),ISNA(J7),ISNA(I7),ISNA(A7:G7), ISBLANK(AI7:AK7), ISBLANK(AE7:AF7),ISBLANK(AB7),ISBLANK(Y7),ISBLANK(S7:V7),ISBLANK(Q7),ISBLANK(J7),ISBLANK(I7),ISBLANK(A7:G7)))</f>
        <v>1</v>
      </c>
      <c r="AQ7" s="42">
        <f>_xlfn.IFNA(IF(E7&gt;0,INDEX(AR7:BU7,MATCH(Settings!$B$1,$AR$1:$BU$1)),0),0)</f>
        <v>0</v>
      </c>
      <c r="AR7" s="59">
        <f>INDEX('E-E'!$A:$AH,MATCH($B7,'E-E'!$B:$B,0),MATCH(AR$1,'E-E'!$1:$1,0))</f>
        <v>1</v>
      </c>
      <c r="AS7" s="59">
        <f>INDEX('E-E'!$A:$AH,MATCH($B7,'E-E'!$B:$B,0),MATCH(AS$1,'E-E'!$1:$1,0))</f>
        <v>1</v>
      </c>
      <c r="AT7" s="59">
        <f>INDEX('E-E'!$A:$AH,MATCH($B7,'E-E'!$B:$B,0),MATCH(AT$1,'E-E'!$1:$1,0))</f>
        <v>1</v>
      </c>
      <c r="AU7" s="59">
        <f>INDEX('E-E'!$A:$AH,MATCH($B7,'E-E'!$B:$B,0),MATCH(AU$1,'E-E'!$1:$1,0))</f>
        <v>1</v>
      </c>
      <c r="AV7" s="59">
        <f>INDEX('E-E'!$A:$AH,MATCH($B7,'E-E'!$B:$B,0),MATCH(AV$1,'E-E'!$1:$1,0))</f>
        <v>1</v>
      </c>
      <c r="AW7" s="59">
        <f>INDEX('E-E'!$A:$AH,MATCH($B7,'E-E'!$B:$B,0),MATCH(AW$1,'E-E'!$1:$1,0))</f>
        <v>1</v>
      </c>
      <c r="AX7" s="59">
        <f>INDEX('E-E'!$A:$AH,MATCH($B7,'E-E'!$B:$B,0),MATCH(AX$1,'E-E'!$1:$1,0))</f>
        <v>1</v>
      </c>
      <c r="AY7" s="59">
        <f>INDEX('E-E'!$A:$AH,MATCH($B7,'E-E'!$B:$B,0),MATCH(AY$1,'E-E'!$1:$1,0))</f>
        <v>1</v>
      </c>
      <c r="AZ7" s="59">
        <f>INDEX('E-E'!$A:$AH,MATCH($B7,'E-E'!$B:$B,0),MATCH(AZ$1,'E-E'!$1:$1,0))</f>
        <v>0</v>
      </c>
      <c r="BA7" s="59">
        <f>INDEX('E-E'!$A:$AH,MATCH($B7,'E-E'!$B:$B,0),MATCH(BA$1,'E-E'!$1:$1,0))</f>
        <v>0</v>
      </c>
      <c r="BB7" s="59">
        <f>INDEX('E-E'!$A:$AH,MATCH($B7,'E-E'!$B:$B,0),MATCH(BB$1,'E-E'!$1:$1,0))</f>
        <v>0</v>
      </c>
      <c r="BC7" s="59">
        <f>INDEX('E-E'!$A:$AH,MATCH($B7,'E-E'!$B:$B,0),MATCH(BC$1,'E-E'!$1:$1,0))</f>
        <v>0</v>
      </c>
      <c r="BD7" s="59">
        <f>INDEX('E-E'!$A:$AH,MATCH($B7,'E-E'!$B:$B,0),MATCH(BD$1,'E-E'!$1:$1,0))</f>
        <v>0</v>
      </c>
      <c r="BE7" s="59">
        <f>INDEX('E-E'!$A:$AH,MATCH($B7,'E-E'!$B:$B,0),MATCH(BE$1,'E-E'!$1:$1,0))</f>
        <v>0</v>
      </c>
      <c r="BF7" s="59">
        <f>INDEX('E-E'!$A:$AH,MATCH($B7,'E-E'!$B:$B,0),MATCH(BF$1,'E-E'!$1:$1,0))</f>
        <v>0</v>
      </c>
      <c r="BG7" s="59">
        <f>INDEX('E-E'!$A:$AH,MATCH($B7,'E-E'!$B:$B,0),MATCH(BG$1,'E-E'!$1:$1,0))</f>
        <v>0</v>
      </c>
      <c r="BH7" s="59">
        <f>INDEX('E-E'!$A:$AH,MATCH($B7,'E-E'!$B:$B,0),MATCH(BH$1,'E-E'!$1:$1,0))</f>
        <v>0</v>
      </c>
      <c r="BI7" s="59">
        <f>INDEX('E-E'!$A:$AH,MATCH($B7,'E-E'!$B:$B,0),MATCH(BI$1,'E-E'!$1:$1,0))</f>
        <v>0</v>
      </c>
      <c r="BJ7" s="59">
        <f>INDEX('E-E'!$A:$AH,MATCH($B7,'E-E'!$B:$B,0),MATCH(BJ$1,'E-E'!$1:$1,0))</f>
        <v>0</v>
      </c>
      <c r="BK7" s="59">
        <f>INDEX('E-E'!$A:$AH,MATCH($B7,'E-E'!$B:$B,0),MATCH(BK$1,'E-E'!$1:$1,0))</f>
        <v>0</v>
      </c>
      <c r="BL7" s="59">
        <f>INDEX('E-E'!$A:$AH,MATCH($B7,'E-E'!$B:$B,0),MATCH(BL$1,'E-E'!$1:$1,0))</f>
        <v>0</v>
      </c>
      <c r="BM7" s="59">
        <f>INDEX('E-E'!$A:$AH,MATCH($B7,'E-E'!$B:$B,0),MATCH(BM$1,'E-E'!$1:$1,0))</f>
        <v>0</v>
      </c>
      <c r="BN7" s="59">
        <f>INDEX('E-E'!$A:$AH,MATCH($B7,'E-E'!$B:$B,0),MATCH(BN$1,'E-E'!$1:$1,0))</f>
        <v>0</v>
      </c>
      <c r="BO7" s="59">
        <f>INDEX('E-E'!$A:$AH,MATCH($B7,'E-E'!$B:$B,0),MATCH(BO$1,'E-E'!$1:$1,0))</f>
        <v>0</v>
      </c>
      <c r="BP7" s="59">
        <f>INDEX('E-E'!$A:$AH,MATCH($B7,'E-E'!$B:$B,0),MATCH(BP$1,'E-E'!$1:$1,0))</f>
        <v>0</v>
      </c>
      <c r="BQ7" s="59">
        <f>INDEX('E-E'!$A:$AH,MATCH($B7,'E-E'!$B:$B,0),MATCH(BQ$1,'E-E'!$1:$1,0))</f>
        <v>0</v>
      </c>
      <c r="BR7" s="59">
        <f>INDEX('E-E'!$A:$AH,MATCH($B7,'E-E'!$B:$B,0),MATCH(BR$1,'E-E'!$1:$1,0))</f>
        <v>0</v>
      </c>
      <c r="BS7" s="59">
        <f>INDEX('E-E'!$A:$AH,MATCH($B7,'E-E'!$B:$B,0),MATCH(BS$1,'E-E'!$1:$1,0))</f>
        <v>0</v>
      </c>
      <c r="BT7" s="59">
        <f>INDEX('E-E'!$A:$AH,MATCH($B7,'E-E'!$B:$B,0),MATCH(BT$1,'E-E'!$1:$1,0))</f>
        <v>0</v>
      </c>
      <c r="BU7" s="59">
        <f>INDEX('E-E'!$A:$AH,MATCH($B7,'E-E'!$B:$B,0),MATCH(BU$1,'E-E'!$1:$1,0))</f>
        <v>0</v>
      </c>
      <c r="BV7" s="60">
        <f>INDEX(SRMC!$A:$AO,MATCH($B7,SRMC!$B:$B,0),MATCH(BV$1,SRMC!$1:$1,0))</f>
        <v>33.595222965898124</v>
      </c>
      <c r="BW7" s="60">
        <f>INDEX(SRMC!$A:$AO,MATCH($B7,SRMC!$B:$B,0),MATCH(BW$1,SRMC!$1:$1,0))</f>
        <v>34.270393002336633</v>
      </c>
      <c r="BX7" s="60">
        <f>INDEX(SRMC!$A:$AO,MATCH($B7,SRMC!$B:$B,0),MATCH(BX$1,SRMC!$1:$1,0))</f>
        <v>35.293950468118972</v>
      </c>
      <c r="BY7" s="60">
        <f>INDEX(SRMC!$A:$AO,MATCH($B7,SRMC!$B:$B,0),MATCH(BY$1,SRMC!$1:$1,0))</f>
        <v>34.486629604414631</v>
      </c>
      <c r="BZ7" s="60">
        <f>INDEX(SRMC!$A:$AO,MATCH($B7,SRMC!$B:$B,0),MATCH(BZ$1,SRMC!$1:$1,0))</f>
        <v>33.602801998916853</v>
      </c>
      <c r="CA7" s="60">
        <f>INDEX(SRMC!$A:$AO,MATCH($B7,SRMC!$B:$B,0),MATCH(CA$1,SRMC!$1:$1,0))</f>
        <v>32.865522245956164</v>
      </c>
      <c r="CB7" s="60">
        <f>INDEX(SRMC!$A:$AO,MATCH($B7,SRMC!$B:$B,0),MATCH(CB$1,SRMC!$1:$1,0))</f>
        <v>32.239469950216893</v>
      </c>
      <c r="CC7" s="60">
        <f>INDEX(SRMC!$A:$AO,MATCH($B7,SRMC!$B:$B,0),MATCH(CC$1,SRMC!$1:$1,0))</f>
        <v>31.80099274562329</v>
      </c>
      <c r="CD7" s="60">
        <f>INDEX(SRMC!$A:$AO,MATCH($B7,SRMC!$B:$B,0),MATCH(CD$1,SRMC!$1:$1,0))</f>
        <v>31.563774317273246</v>
      </c>
      <c r="CE7" s="60">
        <f>INDEX(SRMC!$A:$AO,MATCH($B7,SRMC!$B:$B,0),MATCH(CE$1,SRMC!$1:$1,0))</f>
        <v>31.366485877246159</v>
      </c>
      <c r="CF7" s="60">
        <f>INDEX(SRMC!$A:$AO,MATCH($B7,SRMC!$B:$B,0),MATCH(CF$1,SRMC!$1:$1,0))</f>
        <v>31.174885455328511</v>
      </c>
      <c r="CG7" s="60">
        <f>INDEX(SRMC!$A:$AO,MATCH($B7,SRMC!$B:$B,0),MATCH(CG$1,SRMC!$1:$1,0))</f>
        <v>30.988973051520286</v>
      </c>
      <c r="CH7" s="60">
        <f>INDEX(SRMC!$A:$AO,MATCH($B7,SRMC!$B:$B,0),MATCH(CH$1,SRMC!$1:$1,0))</f>
        <v>30.80306064771208</v>
      </c>
      <c r="CI7" s="60">
        <f>INDEX(SRMC!$A:$AO,MATCH($B7,SRMC!$B:$B,0),MATCH(CI$1,SRMC!$1:$1,0))</f>
        <v>30.61714824390387</v>
      </c>
      <c r="CJ7" s="60">
        <f>INDEX(SRMC!$A:$AO,MATCH($B7,SRMC!$B:$B,0),MATCH(CJ$1,SRMC!$1:$1,0))</f>
        <v>30.431235840095663</v>
      </c>
      <c r="CK7" s="60">
        <f>INDEX(SRMC!$A:$AO,MATCH($B7,SRMC!$B:$B,0),MATCH(CK$1,SRMC!$1:$1,0))</f>
        <v>30.043108110805665</v>
      </c>
      <c r="CL7" s="60">
        <f>INDEX(SRMC!$A:$AO,MATCH($B7,SRMC!$B:$B,0),MATCH(CL$1,SRMC!$1:$1,0))</f>
        <v>29.452765056033879</v>
      </c>
      <c r="CM7" s="60">
        <f>INDEX(SRMC!$A:$AO,MATCH($B7,SRMC!$B:$B,0),MATCH(CM$1,SRMC!$1:$1,0))</f>
        <v>28.862422001262082</v>
      </c>
      <c r="CN7" s="60">
        <f>INDEX(SRMC!$A:$AO,MATCH($B7,SRMC!$B:$B,0),MATCH(CN$1,SRMC!$1:$1,0))</f>
        <v>28.272078946490282</v>
      </c>
      <c r="CO7" s="60">
        <f>INDEX(SRMC!$A:$AO,MATCH($B7,SRMC!$B:$B,0),MATCH(CO$1,SRMC!$1:$1,0))</f>
        <v>27.681735891718493</v>
      </c>
      <c r="CP7" s="60">
        <f>INDEX(SRMC!$A:$AO,MATCH($B7,SRMC!$B:$B,0),MATCH(CP$1,SRMC!$1:$1,0))</f>
        <v>27.386564364332596</v>
      </c>
      <c r="CQ7" s="60">
        <f>INDEX(SRMC!$A:$AO,MATCH($B7,SRMC!$B:$B,0),MATCH(CQ$1,SRMC!$1:$1,0))</f>
        <v>27.386564364332596</v>
      </c>
      <c r="CR7" s="60">
        <f>INDEX(SRMC!$A:$AO,MATCH($B7,SRMC!$B:$B,0),MATCH(CR$1,SRMC!$1:$1,0))</f>
        <v>27.386564364332596</v>
      </c>
      <c r="CS7" s="60">
        <f>INDEX(SRMC!$A:$AO,MATCH($B7,SRMC!$B:$B,0),MATCH(CS$1,SRMC!$1:$1,0))</f>
        <v>27.386564364332596</v>
      </c>
      <c r="CT7" s="60">
        <f>INDEX(SRMC!$A:$AO,MATCH($B7,SRMC!$B:$B,0),MATCH(CT$1,SRMC!$1:$1,0))</f>
        <v>27.386564364332596</v>
      </c>
      <c r="CU7" s="60">
        <f>INDEX(SRMC!$A:$AO,MATCH($B7,SRMC!$B:$B,0),MATCH(CU$1,SRMC!$1:$1,0))</f>
        <v>27.386564364332596</v>
      </c>
      <c r="CV7" s="60">
        <f>INDEX(SRMC!$A:$AO,MATCH($B7,SRMC!$B:$B,0),MATCH(CV$1,SRMC!$1:$1,0))</f>
        <v>27.386564364332596</v>
      </c>
      <c r="CW7" s="60">
        <f>INDEX(SRMC!$A:$AO,MATCH($B7,SRMC!$B:$B,0),MATCH(CW$1,SRMC!$1:$1,0))</f>
        <v>27.386564364332596</v>
      </c>
      <c r="CX7" s="60">
        <f>INDEX(SRMC!$A:$AO,MATCH($B7,SRMC!$B:$B,0),MATCH(CX$1,SRMC!$1:$1,0))</f>
        <v>27.386564364332596</v>
      </c>
      <c r="CY7" s="60">
        <f>INDEX(SRMC!$A:$AO,MATCH($B7,SRMC!$B:$B,0),MATCH(CY$1,SRMC!$1:$1,0))</f>
        <v>27.386564364332596</v>
      </c>
    </row>
    <row r="8" spans="1:133" x14ac:dyDescent="0.3">
      <c r="A8" t="s">
        <v>609</v>
      </c>
      <c r="B8" t="s">
        <v>144</v>
      </c>
      <c r="C8" t="s">
        <v>689</v>
      </c>
      <c r="D8">
        <v>1</v>
      </c>
      <c r="E8">
        <v>720</v>
      </c>
      <c r="F8">
        <v>0.91014305084745761</v>
      </c>
      <c r="G8">
        <v>0.06</v>
      </c>
      <c r="H8" t="s">
        <v>607</v>
      </c>
      <c r="I8">
        <v>6</v>
      </c>
      <c r="J8" s="56">
        <v>1</v>
      </c>
      <c r="K8" s="57">
        <v>0</v>
      </c>
      <c r="L8" s="57">
        <v>0</v>
      </c>
      <c r="M8" s="57">
        <v>0</v>
      </c>
      <c r="N8" s="57">
        <v>0</v>
      </c>
      <c r="O8" s="57">
        <v>0</v>
      </c>
      <c r="P8" t="s">
        <v>621</v>
      </c>
      <c r="Q8">
        <v>3</v>
      </c>
      <c r="R8">
        <v>9.549071618037134</v>
      </c>
      <c r="S8" s="95">
        <v>0</v>
      </c>
      <c r="T8">
        <v>1</v>
      </c>
      <c r="U8">
        <v>8</v>
      </c>
      <c r="V8">
        <v>8</v>
      </c>
      <c r="W8">
        <v>180</v>
      </c>
      <c r="X8">
        <v>230.4</v>
      </c>
      <c r="Y8">
        <v>0.25</v>
      </c>
      <c r="Z8">
        <v>5</v>
      </c>
      <c r="AA8">
        <v>5</v>
      </c>
      <c r="AB8">
        <v>1</v>
      </c>
      <c r="AC8">
        <v>5</v>
      </c>
      <c r="AD8">
        <v>5</v>
      </c>
      <c r="AE8">
        <v>1</v>
      </c>
      <c r="AF8">
        <v>1</v>
      </c>
      <c r="AG8" t="e">
        <v>#N/A</v>
      </c>
      <c r="AH8">
        <v>24</v>
      </c>
      <c r="AI8">
        <v>24</v>
      </c>
      <c r="AJ8">
        <v>1</v>
      </c>
      <c r="AK8" s="42">
        <f>INDEX(BV8:CY8,MATCH(Settings!$B$5,$BV$1:$CY$1))</f>
        <v>27.386564364332596</v>
      </c>
      <c r="AP8" t="b" cm="1">
        <f t="array" ref="AP8">NOT(OR(ISNA(AI8:AK8),ISNA(AE8:AF8),ISNA(AB8),ISNA(Y8),ISNA(S8:V8),ISNA(Q8),ISNA(J8),ISNA(I8),ISNA(A8:G8), ISBLANK(AI8:AK8), ISBLANK(AE8:AF8),ISBLANK(AB8),ISBLANK(Y8),ISBLANK(S8:V8),ISBLANK(Q8),ISBLANK(J8),ISBLANK(I8),ISBLANK(A8:G8)))</f>
        <v>1</v>
      </c>
      <c r="AQ8" s="42">
        <f>_xlfn.IFNA(IF(E8&gt;0,INDEX(AR8:BU8,MATCH(Settings!$B$1,$AR$1:$BU$1)),0),0)</f>
        <v>0</v>
      </c>
      <c r="AR8" s="59">
        <f>INDEX('E-E'!$A:$AH,MATCH($B8,'E-E'!$B:$B,0),MATCH(AR$1,'E-E'!$1:$1,0))</f>
        <v>1</v>
      </c>
      <c r="AS8" s="59">
        <f>INDEX('E-E'!$A:$AH,MATCH($B8,'E-E'!$B:$B,0),MATCH(AS$1,'E-E'!$1:$1,0))</f>
        <v>1</v>
      </c>
      <c r="AT8" s="59">
        <f>INDEX('E-E'!$A:$AH,MATCH($B8,'E-E'!$B:$B,0),MATCH(AT$1,'E-E'!$1:$1,0))</f>
        <v>1</v>
      </c>
      <c r="AU8" s="59">
        <f>INDEX('E-E'!$A:$AH,MATCH($B8,'E-E'!$B:$B,0),MATCH(AU$1,'E-E'!$1:$1,0))</f>
        <v>1</v>
      </c>
      <c r="AV8" s="59">
        <f>INDEX('E-E'!$A:$AH,MATCH($B8,'E-E'!$B:$B,0),MATCH(AV$1,'E-E'!$1:$1,0))</f>
        <v>1</v>
      </c>
      <c r="AW8" s="59">
        <f>INDEX('E-E'!$A:$AH,MATCH($B8,'E-E'!$B:$B,0),MATCH(AW$1,'E-E'!$1:$1,0))</f>
        <v>1</v>
      </c>
      <c r="AX8" s="59">
        <f>INDEX('E-E'!$A:$AH,MATCH($B8,'E-E'!$B:$B,0),MATCH(AX$1,'E-E'!$1:$1,0))</f>
        <v>1</v>
      </c>
      <c r="AY8" s="59">
        <f>INDEX('E-E'!$A:$AH,MATCH($B8,'E-E'!$B:$B,0),MATCH(AY$1,'E-E'!$1:$1,0))</f>
        <v>1</v>
      </c>
      <c r="AZ8" s="59">
        <f>INDEX('E-E'!$A:$AH,MATCH($B8,'E-E'!$B:$B,0),MATCH(AZ$1,'E-E'!$1:$1,0))</f>
        <v>0</v>
      </c>
      <c r="BA8" s="59">
        <f>INDEX('E-E'!$A:$AH,MATCH($B8,'E-E'!$B:$B,0),MATCH(BA$1,'E-E'!$1:$1,0))</f>
        <v>0</v>
      </c>
      <c r="BB8" s="59">
        <f>INDEX('E-E'!$A:$AH,MATCH($B8,'E-E'!$B:$B,0),MATCH(BB$1,'E-E'!$1:$1,0))</f>
        <v>0</v>
      </c>
      <c r="BC8" s="59">
        <f>INDEX('E-E'!$A:$AH,MATCH($B8,'E-E'!$B:$B,0),MATCH(BC$1,'E-E'!$1:$1,0))</f>
        <v>0</v>
      </c>
      <c r="BD8" s="59">
        <f>INDEX('E-E'!$A:$AH,MATCH($B8,'E-E'!$B:$B,0),MATCH(BD$1,'E-E'!$1:$1,0))</f>
        <v>0</v>
      </c>
      <c r="BE8" s="59">
        <f>INDEX('E-E'!$A:$AH,MATCH($B8,'E-E'!$B:$B,0),MATCH(BE$1,'E-E'!$1:$1,0))</f>
        <v>0</v>
      </c>
      <c r="BF8" s="59">
        <f>INDEX('E-E'!$A:$AH,MATCH($B8,'E-E'!$B:$B,0),MATCH(BF$1,'E-E'!$1:$1,0))</f>
        <v>0</v>
      </c>
      <c r="BG8" s="59">
        <f>INDEX('E-E'!$A:$AH,MATCH($B8,'E-E'!$B:$B,0),MATCH(BG$1,'E-E'!$1:$1,0))</f>
        <v>0</v>
      </c>
      <c r="BH8" s="59">
        <f>INDEX('E-E'!$A:$AH,MATCH($B8,'E-E'!$B:$B,0),MATCH(BH$1,'E-E'!$1:$1,0))</f>
        <v>0</v>
      </c>
      <c r="BI8" s="59">
        <f>INDEX('E-E'!$A:$AH,MATCH($B8,'E-E'!$B:$B,0),MATCH(BI$1,'E-E'!$1:$1,0))</f>
        <v>0</v>
      </c>
      <c r="BJ8" s="59">
        <f>INDEX('E-E'!$A:$AH,MATCH($B8,'E-E'!$B:$B,0),MATCH(BJ$1,'E-E'!$1:$1,0))</f>
        <v>0</v>
      </c>
      <c r="BK8" s="59">
        <f>INDEX('E-E'!$A:$AH,MATCH($B8,'E-E'!$B:$B,0),MATCH(BK$1,'E-E'!$1:$1,0))</f>
        <v>0</v>
      </c>
      <c r="BL8" s="59">
        <f>INDEX('E-E'!$A:$AH,MATCH($B8,'E-E'!$B:$B,0),MATCH(BL$1,'E-E'!$1:$1,0))</f>
        <v>0</v>
      </c>
      <c r="BM8" s="59">
        <f>INDEX('E-E'!$A:$AH,MATCH($B8,'E-E'!$B:$B,0),MATCH(BM$1,'E-E'!$1:$1,0))</f>
        <v>0</v>
      </c>
      <c r="BN8" s="59">
        <f>INDEX('E-E'!$A:$AH,MATCH($B8,'E-E'!$B:$B,0),MATCH(BN$1,'E-E'!$1:$1,0))</f>
        <v>0</v>
      </c>
      <c r="BO8" s="59">
        <f>INDEX('E-E'!$A:$AH,MATCH($B8,'E-E'!$B:$B,0),MATCH(BO$1,'E-E'!$1:$1,0))</f>
        <v>0</v>
      </c>
      <c r="BP8" s="59">
        <f>INDEX('E-E'!$A:$AH,MATCH($B8,'E-E'!$B:$B,0),MATCH(BP$1,'E-E'!$1:$1,0))</f>
        <v>0</v>
      </c>
      <c r="BQ8" s="59">
        <f>INDEX('E-E'!$A:$AH,MATCH($B8,'E-E'!$B:$B,0),MATCH(BQ$1,'E-E'!$1:$1,0))</f>
        <v>0</v>
      </c>
      <c r="BR8" s="59">
        <f>INDEX('E-E'!$A:$AH,MATCH($B8,'E-E'!$B:$B,0),MATCH(BR$1,'E-E'!$1:$1,0))</f>
        <v>0</v>
      </c>
      <c r="BS8" s="59">
        <f>INDEX('E-E'!$A:$AH,MATCH($B8,'E-E'!$B:$B,0),MATCH(BS$1,'E-E'!$1:$1,0))</f>
        <v>0</v>
      </c>
      <c r="BT8" s="59">
        <f>INDEX('E-E'!$A:$AH,MATCH($B8,'E-E'!$B:$B,0),MATCH(BT$1,'E-E'!$1:$1,0))</f>
        <v>0</v>
      </c>
      <c r="BU8" s="59">
        <f>INDEX('E-E'!$A:$AH,MATCH($B8,'E-E'!$B:$B,0),MATCH(BU$1,'E-E'!$1:$1,0))</f>
        <v>0</v>
      </c>
      <c r="BV8" s="60">
        <f>INDEX(SRMC!$A:$AO,MATCH($B8,SRMC!$B:$B,0),MATCH(BV$1,SRMC!$1:$1,0))</f>
        <v>33.595222965898124</v>
      </c>
      <c r="BW8" s="60">
        <f>INDEX(SRMC!$A:$AO,MATCH($B8,SRMC!$B:$B,0),MATCH(BW$1,SRMC!$1:$1,0))</f>
        <v>34.270393002336633</v>
      </c>
      <c r="BX8" s="60">
        <f>INDEX(SRMC!$A:$AO,MATCH($B8,SRMC!$B:$B,0),MATCH(BX$1,SRMC!$1:$1,0))</f>
        <v>35.293950468118972</v>
      </c>
      <c r="BY8" s="60">
        <f>INDEX(SRMC!$A:$AO,MATCH($B8,SRMC!$B:$B,0),MATCH(BY$1,SRMC!$1:$1,0))</f>
        <v>34.486629604414631</v>
      </c>
      <c r="BZ8" s="60">
        <f>INDEX(SRMC!$A:$AO,MATCH($B8,SRMC!$B:$B,0),MATCH(BZ$1,SRMC!$1:$1,0))</f>
        <v>33.602801998916853</v>
      </c>
      <c r="CA8" s="60">
        <f>INDEX(SRMC!$A:$AO,MATCH($B8,SRMC!$B:$B,0),MATCH(CA$1,SRMC!$1:$1,0))</f>
        <v>32.865522245956164</v>
      </c>
      <c r="CB8" s="60">
        <f>INDEX(SRMC!$A:$AO,MATCH($B8,SRMC!$B:$B,0),MATCH(CB$1,SRMC!$1:$1,0))</f>
        <v>32.239469950216893</v>
      </c>
      <c r="CC8" s="60">
        <f>INDEX(SRMC!$A:$AO,MATCH($B8,SRMC!$B:$B,0),MATCH(CC$1,SRMC!$1:$1,0))</f>
        <v>31.80099274562329</v>
      </c>
      <c r="CD8" s="60">
        <f>INDEX(SRMC!$A:$AO,MATCH($B8,SRMC!$B:$B,0),MATCH(CD$1,SRMC!$1:$1,0))</f>
        <v>31.563774317273246</v>
      </c>
      <c r="CE8" s="60">
        <f>INDEX(SRMC!$A:$AO,MATCH($B8,SRMC!$B:$B,0),MATCH(CE$1,SRMC!$1:$1,0))</f>
        <v>31.366485877246159</v>
      </c>
      <c r="CF8" s="60">
        <f>INDEX(SRMC!$A:$AO,MATCH($B8,SRMC!$B:$B,0),MATCH(CF$1,SRMC!$1:$1,0))</f>
        <v>31.174885455328511</v>
      </c>
      <c r="CG8" s="60">
        <f>INDEX(SRMC!$A:$AO,MATCH($B8,SRMC!$B:$B,0),MATCH(CG$1,SRMC!$1:$1,0))</f>
        <v>30.988973051520286</v>
      </c>
      <c r="CH8" s="60">
        <f>INDEX(SRMC!$A:$AO,MATCH($B8,SRMC!$B:$B,0),MATCH(CH$1,SRMC!$1:$1,0))</f>
        <v>30.80306064771208</v>
      </c>
      <c r="CI8" s="60">
        <f>INDEX(SRMC!$A:$AO,MATCH($B8,SRMC!$B:$B,0),MATCH(CI$1,SRMC!$1:$1,0))</f>
        <v>30.61714824390387</v>
      </c>
      <c r="CJ8" s="60">
        <f>INDEX(SRMC!$A:$AO,MATCH($B8,SRMC!$B:$B,0),MATCH(CJ$1,SRMC!$1:$1,0))</f>
        <v>30.431235840095663</v>
      </c>
      <c r="CK8" s="60">
        <f>INDEX(SRMC!$A:$AO,MATCH($B8,SRMC!$B:$B,0),MATCH(CK$1,SRMC!$1:$1,0))</f>
        <v>30.043108110805665</v>
      </c>
      <c r="CL8" s="60">
        <f>INDEX(SRMC!$A:$AO,MATCH($B8,SRMC!$B:$B,0),MATCH(CL$1,SRMC!$1:$1,0))</f>
        <v>29.452765056033879</v>
      </c>
      <c r="CM8" s="60">
        <f>INDEX(SRMC!$A:$AO,MATCH($B8,SRMC!$B:$B,0),MATCH(CM$1,SRMC!$1:$1,0))</f>
        <v>28.862422001262082</v>
      </c>
      <c r="CN8" s="60">
        <f>INDEX(SRMC!$A:$AO,MATCH($B8,SRMC!$B:$B,0),MATCH(CN$1,SRMC!$1:$1,0))</f>
        <v>28.272078946490282</v>
      </c>
      <c r="CO8" s="60">
        <f>INDEX(SRMC!$A:$AO,MATCH($B8,SRMC!$B:$B,0),MATCH(CO$1,SRMC!$1:$1,0))</f>
        <v>27.681735891718493</v>
      </c>
      <c r="CP8" s="60">
        <f>INDEX(SRMC!$A:$AO,MATCH($B8,SRMC!$B:$B,0),MATCH(CP$1,SRMC!$1:$1,0))</f>
        <v>27.386564364332596</v>
      </c>
      <c r="CQ8" s="60">
        <f>INDEX(SRMC!$A:$AO,MATCH($B8,SRMC!$B:$B,0),MATCH(CQ$1,SRMC!$1:$1,0))</f>
        <v>27.386564364332596</v>
      </c>
      <c r="CR8" s="60">
        <f>INDEX(SRMC!$A:$AO,MATCH($B8,SRMC!$B:$B,0),MATCH(CR$1,SRMC!$1:$1,0))</f>
        <v>27.386564364332596</v>
      </c>
      <c r="CS8" s="60">
        <f>INDEX(SRMC!$A:$AO,MATCH($B8,SRMC!$B:$B,0),MATCH(CS$1,SRMC!$1:$1,0))</f>
        <v>27.386564364332596</v>
      </c>
      <c r="CT8" s="60">
        <f>INDEX(SRMC!$A:$AO,MATCH($B8,SRMC!$B:$B,0),MATCH(CT$1,SRMC!$1:$1,0))</f>
        <v>27.386564364332596</v>
      </c>
      <c r="CU8" s="60">
        <f>INDEX(SRMC!$A:$AO,MATCH($B8,SRMC!$B:$B,0),MATCH(CU$1,SRMC!$1:$1,0))</f>
        <v>27.386564364332596</v>
      </c>
      <c r="CV8" s="60">
        <f>INDEX(SRMC!$A:$AO,MATCH($B8,SRMC!$B:$B,0),MATCH(CV$1,SRMC!$1:$1,0))</f>
        <v>27.386564364332596</v>
      </c>
      <c r="CW8" s="60">
        <f>INDEX(SRMC!$A:$AO,MATCH($B8,SRMC!$B:$B,0),MATCH(CW$1,SRMC!$1:$1,0))</f>
        <v>27.386564364332596</v>
      </c>
      <c r="CX8" s="60">
        <f>INDEX(SRMC!$A:$AO,MATCH($B8,SRMC!$B:$B,0),MATCH(CX$1,SRMC!$1:$1,0))</f>
        <v>27.386564364332596</v>
      </c>
      <c r="CY8" s="60">
        <f>INDEX(SRMC!$A:$AO,MATCH($B8,SRMC!$B:$B,0),MATCH(CY$1,SRMC!$1:$1,0))</f>
        <v>27.386564364332596</v>
      </c>
    </row>
    <row r="9" spans="1:133" x14ac:dyDescent="0.3">
      <c r="A9" t="s">
        <v>609</v>
      </c>
      <c r="B9" t="s">
        <v>145</v>
      </c>
      <c r="C9" t="s">
        <v>689</v>
      </c>
      <c r="D9">
        <v>1</v>
      </c>
      <c r="E9">
        <v>720</v>
      </c>
      <c r="F9">
        <v>0.91014305084745761</v>
      </c>
      <c r="G9">
        <v>0.06</v>
      </c>
      <c r="H9" t="s">
        <v>607</v>
      </c>
      <c r="I9">
        <v>6</v>
      </c>
      <c r="J9" s="56">
        <v>1</v>
      </c>
      <c r="K9" s="57">
        <v>0</v>
      </c>
      <c r="L9" s="57">
        <v>0</v>
      </c>
      <c r="M9" s="57">
        <v>0</v>
      </c>
      <c r="N9" s="57">
        <v>0</v>
      </c>
      <c r="O9" s="57">
        <v>0</v>
      </c>
      <c r="P9" t="s">
        <v>621</v>
      </c>
      <c r="Q9">
        <v>3</v>
      </c>
      <c r="R9">
        <v>9.549071618037134</v>
      </c>
      <c r="S9" s="95">
        <v>0</v>
      </c>
      <c r="T9">
        <v>1</v>
      </c>
      <c r="U9">
        <v>8</v>
      </c>
      <c r="V9">
        <v>8</v>
      </c>
      <c r="W9">
        <v>180</v>
      </c>
      <c r="X9">
        <v>230.4</v>
      </c>
      <c r="Y9">
        <v>0.25</v>
      </c>
      <c r="Z9">
        <v>5</v>
      </c>
      <c r="AA9">
        <v>5</v>
      </c>
      <c r="AB9">
        <v>1</v>
      </c>
      <c r="AC9">
        <v>5</v>
      </c>
      <c r="AD9">
        <v>5</v>
      </c>
      <c r="AE9">
        <v>1</v>
      </c>
      <c r="AF9">
        <v>1</v>
      </c>
      <c r="AG9" t="e">
        <v>#N/A</v>
      </c>
      <c r="AH9">
        <v>24</v>
      </c>
      <c r="AI9">
        <v>24</v>
      </c>
      <c r="AJ9">
        <v>1</v>
      </c>
      <c r="AK9" s="42">
        <f>INDEX(BV9:CY9,MATCH(Settings!$B$5,$BV$1:$CY$1))</f>
        <v>27.386564364332596</v>
      </c>
      <c r="AP9" t="b" cm="1">
        <f t="array" ref="AP9">NOT(OR(ISNA(AI9:AK9),ISNA(AE9:AF9),ISNA(AB9),ISNA(Y9),ISNA(S9:V9),ISNA(Q9),ISNA(J9),ISNA(I9),ISNA(A9:G9), ISBLANK(AI9:AK9), ISBLANK(AE9:AF9),ISBLANK(AB9),ISBLANK(Y9),ISBLANK(S9:V9),ISBLANK(Q9),ISBLANK(J9),ISBLANK(I9),ISBLANK(A9:G9)))</f>
        <v>1</v>
      </c>
      <c r="AQ9" s="42">
        <f>_xlfn.IFNA(IF(E9&gt;0,INDEX(AR9:BU9,MATCH(Settings!$B$1,$AR$1:$BU$1)),0),0)</f>
        <v>0</v>
      </c>
      <c r="AR9" s="59">
        <f>INDEX('E-E'!$A:$AH,MATCH($B9,'E-E'!$B:$B,0),MATCH(AR$1,'E-E'!$1:$1,0))</f>
        <v>1</v>
      </c>
      <c r="AS9" s="59">
        <f>INDEX('E-E'!$A:$AH,MATCH($B9,'E-E'!$B:$B,0),MATCH(AS$1,'E-E'!$1:$1,0))</f>
        <v>1</v>
      </c>
      <c r="AT9" s="59">
        <f>INDEX('E-E'!$A:$AH,MATCH($B9,'E-E'!$B:$B,0),MATCH(AT$1,'E-E'!$1:$1,0))</f>
        <v>1</v>
      </c>
      <c r="AU9" s="59">
        <f>INDEX('E-E'!$A:$AH,MATCH($B9,'E-E'!$B:$B,0),MATCH(AU$1,'E-E'!$1:$1,0))</f>
        <v>0</v>
      </c>
      <c r="AV9" s="59">
        <f>INDEX('E-E'!$A:$AH,MATCH($B9,'E-E'!$B:$B,0),MATCH(AV$1,'E-E'!$1:$1,0))</f>
        <v>0</v>
      </c>
      <c r="AW9" s="59">
        <f>INDEX('E-E'!$A:$AH,MATCH($B9,'E-E'!$B:$B,0),MATCH(AW$1,'E-E'!$1:$1,0))</f>
        <v>0</v>
      </c>
      <c r="AX9" s="59">
        <f>INDEX('E-E'!$A:$AH,MATCH($B9,'E-E'!$B:$B,0),MATCH(AX$1,'E-E'!$1:$1,0))</f>
        <v>0</v>
      </c>
      <c r="AY9" s="59">
        <f>INDEX('E-E'!$A:$AH,MATCH($B9,'E-E'!$B:$B,0),MATCH(AY$1,'E-E'!$1:$1,0))</f>
        <v>0</v>
      </c>
      <c r="AZ9" s="59">
        <f>INDEX('E-E'!$A:$AH,MATCH($B9,'E-E'!$B:$B,0),MATCH(AZ$1,'E-E'!$1:$1,0))</f>
        <v>0</v>
      </c>
      <c r="BA9" s="59">
        <f>INDEX('E-E'!$A:$AH,MATCH($B9,'E-E'!$B:$B,0),MATCH(BA$1,'E-E'!$1:$1,0))</f>
        <v>0</v>
      </c>
      <c r="BB9" s="59">
        <f>INDEX('E-E'!$A:$AH,MATCH($B9,'E-E'!$B:$B,0),MATCH(BB$1,'E-E'!$1:$1,0))</f>
        <v>0</v>
      </c>
      <c r="BC9" s="59">
        <f>INDEX('E-E'!$A:$AH,MATCH($B9,'E-E'!$B:$B,0),MATCH(BC$1,'E-E'!$1:$1,0))</f>
        <v>0</v>
      </c>
      <c r="BD9" s="59">
        <f>INDEX('E-E'!$A:$AH,MATCH($B9,'E-E'!$B:$B,0),MATCH(BD$1,'E-E'!$1:$1,0))</f>
        <v>0</v>
      </c>
      <c r="BE9" s="59">
        <f>INDEX('E-E'!$A:$AH,MATCH($B9,'E-E'!$B:$B,0),MATCH(BE$1,'E-E'!$1:$1,0))</f>
        <v>0</v>
      </c>
      <c r="BF9" s="59">
        <f>INDEX('E-E'!$A:$AH,MATCH($B9,'E-E'!$B:$B,0),MATCH(BF$1,'E-E'!$1:$1,0))</f>
        <v>0</v>
      </c>
      <c r="BG9" s="59">
        <f>INDEX('E-E'!$A:$AH,MATCH($B9,'E-E'!$B:$B,0),MATCH(BG$1,'E-E'!$1:$1,0))</f>
        <v>0</v>
      </c>
      <c r="BH9" s="59">
        <f>INDEX('E-E'!$A:$AH,MATCH($B9,'E-E'!$B:$B,0),MATCH(BH$1,'E-E'!$1:$1,0))</f>
        <v>0</v>
      </c>
      <c r="BI9" s="59">
        <f>INDEX('E-E'!$A:$AH,MATCH($B9,'E-E'!$B:$B,0),MATCH(BI$1,'E-E'!$1:$1,0))</f>
        <v>0</v>
      </c>
      <c r="BJ9" s="59">
        <f>INDEX('E-E'!$A:$AH,MATCH($B9,'E-E'!$B:$B,0),MATCH(BJ$1,'E-E'!$1:$1,0))</f>
        <v>0</v>
      </c>
      <c r="BK9" s="59">
        <f>INDEX('E-E'!$A:$AH,MATCH($B9,'E-E'!$B:$B,0),MATCH(BK$1,'E-E'!$1:$1,0))</f>
        <v>0</v>
      </c>
      <c r="BL9" s="59">
        <f>INDEX('E-E'!$A:$AH,MATCH($B9,'E-E'!$B:$B,0),MATCH(BL$1,'E-E'!$1:$1,0))</f>
        <v>0</v>
      </c>
      <c r="BM9" s="59">
        <f>INDEX('E-E'!$A:$AH,MATCH($B9,'E-E'!$B:$B,0),MATCH(BM$1,'E-E'!$1:$1,0))</f>
        <v>0</v>
      </c>
      <c r="BN9" s="59">
        <f>INDEX('E-E'!$A:$AH,MATCH($B9,'E-E'!$B:$B,0),MATCH(BN$1,'E-E'!$1:$1,0))</f>
        <v>0</v>
      </c>
      <c r="BO9" s="59">
        <f>INDEX('E-E'!$A:$AH,MATCH($B9,'E-E'!$B:$B,0),MATCH(BO$1,'E-E'!$1:$1,0))</f>
        <v>0</v>
      </c>
      <c r="BP9" s="59">
        <f>INDEX('E-E'!$A:$AH,MATCH($B9,'E-E'!$B:$B,0),MATCH(BP$1,'E-E'!$1:$1,0))</f>
        <v>0</v>
      </c>
      <c r="BQ9" s="59">
        <f>INDEX('E-E'!$A:$AH,MATCH($B9,'E-E'!$B:$B,0),MATCH(BQ$1,'E-E'!$1:$1,0))</f>
        <v>0</v>
      </c>
      <c r="BR9" s="59">
        <f>INDEX('E-E'!$A:$AH,MATCH($B9,'E-E'!$B:$B,0),MATCH(BR$1,'E-E'!$1:$1,0))</f>
        <v>0</v>
      </c>
      <c r="BS9" s="59">
        <f>INDEX('E-E'!$A:$AH,MATCH($B9,'E-E'!$B:$B,0),MATCH(BS$1,'E-E'!$1:$1,0))</f>
        <v>0</v>
      </c>
      <c r="BT9" s="59">
        <f>INDEX('E-E'!$A:$AH,MATCH($B9,'E-E'!$B:$B,0),MATCH(BT$1,'E-E'!$1:$1,0))</f>
        <v>0</v>
      </c>
      <c r="BU9" s="59">
        <f>INDEX('E-E'!$A:$AH,MATCH($B9,'E-E'!$B:$B,0),MATCH(BU$1,'E-E'!$1:$1,0))</f>
        <v>0</v>
      </c>
      <c r="BV9" s="60">
        <f>INDEX(SRMC!$A:$AO,MATCH($B9,SRMC!$B:$B,0),MATCH(BV$1,SRMC!$1:$1,0))</f>
        <v>33.595222965898124</v>
      </c>
      <c r="BW9" s="60">
        <f>INDEX(SRMC!$A:$AO,MATCH($B9,SRMC!$B:$B,0),MATCH(BW$1,SRMC!$1:$1,0))</f>
        <v>34.270393002336633</v>
      </c>
      <c r="BX9" s="60">
        <f>INDEX(SRMC!$A:$AO,MATCH($B9,SRMC!$B:$B,0),MATCH(BX$1,SRMC!$1:$1,0))</f>
        <v>35.293950468118972</v>
      </c>
      <c r="BY9" s="60">
        <f>INDEX(SRMC!$A:$AO,MATCH($B9,SRMC!$B:$B,0),MATCH(BY$1,SRMC!$1:$1,0))</f>
        <v>34.486629604414631</v>
      </c>
      <c r="BZ9" s="60">
        <f>INDEX(SRMC!$A:$AO,MATCH($B9,SRMC!$B:$B,0),MATCH(BZ$1,SRMC!$1:$1,0))</f>
        <v>33.602801998916853</v>
      </c>
      <c r="CA9" s="60">
        <f>INDEX(SRMC!$A:$AO,MATCH($B9,SRMC!$B:$B,0),MATCH(CA$1,SRMC!$1:$1,0))</f>
        <v>32.865522245956164</v>
      </c>
      <c r="CB9" s="60">
        <f>INDEX(SRMC!$A:$AO,MATCH($B9,SRMC!$B:$B,0),MATCH(CB$1,SRMC!$1:$1,0))</f>
        <v>32.239469950216893</v>
      </c>
      <c r="CC9" s="60">
        <f>INDEX(SRMC!$A:$AO,MATCH($B9,SRMC!$B:$B,0),MATCH(CC$1,SRMC!$1:$1,0))</f>
        <v>31.80099274562329</v>
      </c>
      <c r="CD9" s="60">
        <f>INDEX(SRMC!$A:$AO,MATCH($B9,SRMC!$B:$B,0),MATCH(CD$1,SRMC!$1:$1,0))</f>
        <v>31.563774317273246</v>
      </c>
      <c r="CE9" s="60">
        <f>INDEX(SRMC!$A:$AO,MATCH($B9,SRMC!$B:$B,0),MATCH(CE$1,SRMC!$1:$1,0))</f>
        <v>31.366485877246159</v>
      </c>
      <c r="CF9" s="60">
        <f>INDEX(SRMC!$A:$AO,MATCH($B9,SRMC!$B:$B,0),MATCH(CF$1,SRMC!$1:$1,0))</f>
        <v>31.174885455328511</v>
      </c>
      <c r="CG9" s="60">
        <f>INDEX(SRMC!$A:$AO,MATCH($B9,SRMC!$B:$B,0),MATCH(CG$1,SRMC!$1:$1,0))</f>
        <v>30.988973051520286</v>
      </c>
      <c r="CH9" s="60">
        <f>INDEX(SRMC!$A:$AO,MATCH($B9,SRMC!$B:$B,0),MATCH(CH$1,SRMC!$1:$1,0))</f>
        <v>30.80306064771208</v>
      </c>
      <c r="CI9" s="60">
        <f>INDEX(SRMC!$A:$AO,MATCH($B9,SRMC!$B:$B,0),MATCH(CI$1,SRMC!$1:$1,0))</f>
        <v>30.61714824390387</v>
      </c>
      <c r="CJ9" s="60">
        <f>INDEX(SRMC!$A:$AO,MATCH($B9,SRMC!$B:$B,0),MATCH(CJ$1,SRMC!$1:$1,0))</f>
        <v>30.431235840095663</v>
      </c>
      <c r="CK9" s="60">
        <f>INDEX(SRMC!$A:$AO,MATCH($B9,SRMC!$B:$B,0),MATCH(CK$1,SRMC!$1:$1,0))</f>
        <v>30.043108110805665</v>
      </c>
      <c r="CL9" s="60">
        <f>INDEX(SRMC!$A:$AO,MATCH($B9,SRMC!$B:$B,0),MATCH(CL$1,SRMC!$1:$1,0))</f>
        <v>29.452765056033879</v>
      </c>
      <c r="CM9" s="60">
        <f>INDEX(SRMC!$A:$AO,MATCH($B9,SRMC!$B:$B,0),MATCH(CM$1,SRMC!$1:$1,0))</f>
        <v>28.862422001262082</v>
      </c>
      <c r="CN9" s="60">
        <f>INDEX(SRMC!$A:$AO,MATCH($B9,SRMC!$B:$B,0),MATCH(CN$1,SRMC!$1:$1,0))</f>
        <v>28.272078946490282</v>
      </c>
      <c r="CO9" s="60">
        <f>INDEX(SRMC!$A:$AO,MATCH($B9,SRMC!$B:$B,0),MATCH(CO$1,SRMC!$1:$1,0))</f>
        <v>27.681735891718493</v>
      </c>
      <c r="CP9" s="60">
        <f>INDEX(SRMC!$A:$AO,MATCH($B9,SRMC!$B:$B,0),MATCH(CP$1,SRMC!$1:$1,0))</f>
        <v>27.386564364332596</v>
      </c>
      <c r="CQ9" s="60">
        <f>INDEX(SRMC!$A:$AO,MATCH($B9,SRMC!$B:$B,0),MATCH(CQ$1,SRMC!$1:$1,0))</f>
        <v>27.386564364332596</v>
      </c>
      <c r="CR9" s="60">
        <f>INDEX(SRMC!$A:$AO,MATCH($B9,SRMC!$B:$B,0),MATCH(CR$1,SRMC!$1:$1,0))</f>
        <v>27.386564364332596</v>
      </c>
      <c r="CS9" s="60">
        <f>INDEX(SRMC!$A:$AO,MATCH($B9,SRMC!$B:$B,0),MATCH(CS$1,SRMC!$1:$1,0))</f>
        <v>27.386564364332596</v>
      </c>
      <c r="CT9" s="60">
        <f>INDEX(SRMC!$A:$AO,MATCH($B9,SRMC!$B:$B,0),MATCH(CT$1,SRMC!$1:$1,0))</f>
        <v>27.386564364332596</v>
      </c>
      <c r="CU9" s="60">
        <f>INDEX(SRMC!$A:$AO,MATCH($B9,SRMC!$B:$B,0),MATCH(CU$1,SRMC!$1:$1,0))</f>
        <v>27.386564364332596</v>
      </c>
      <c r="CV9" s="60">
        <f>INDEX(SRMC!$A:$AO,MATCH($B9,SRMC!$B:$B,0),MATCH(CV$1,SRMC!$1:$1,0))</f>
        <v>27.386564364332596</v>
      </c>
      <c r="CW9" s="60">
        <f>INDEX(SRMC!$A:$AO,MATCH($B9,SRMC!$B:$B,0),MATCH(CW$1,SRMC!$1:$1,0))</f>
        <v>27.386564364332596</v>
      </c>
      <c r="CX9" s="60">
        <f>INDEX(SRMC!$A:$AO,MATCH($B9,SRMC!$B:$B,0),MATCH(CX$1,SRMC!$1:$1,0))</f>
        <v>27.386564364332596</v>
      </c>
      <c r="CY9" s="60">
        <f>INDEX(SRMC!$A:$AO,MATCH($B9,SRMC!$B:$B,0),MATCH(CY$1,SRMC!$1:$1,0))</f>
        <v>27.386564364332596</v>
      </c>
    </row>
    <row r="10" spans="1:133" x14ac:dyDescent="0.3">
      <c r="A10" t="s">
        <v>613</v>
      </c>
      <c r="B10" t="s">
        <v>48</v>
      </c>
      <c r="C10" t="s">
        <v>689</v>
      </c>
      <c r="D10">
        <v>1</v>
      </c>
      <c r="E10">
        <v>500</v>
      </c>
      <c r="F10">
        <v>0.98059171597633132</v>
      </c>
      <c r="G10">
        <v>0.05</v>
      </c>
      <c r="H10" t="s">
        <v>607</v>
      </c>
      <c r="I10">
        <v>6</v>
      </c>
      <c r="J10" s="56">
        <v>1</v>
      </c>
      <c r="K10" s="57">
        <v>0</v>
      </c>
      <c r="L10" s="57">
        <v>0</v>
      </c>
      <c r="M10" s="57">
        <v>0</v>
      </c>
      <c r="N10" s="57">
        <v>0</v>
      </c>
      <c r="O10" s="57">
        <v>0</v>
      </c>
      <c r="P10" t="s">
        <v>621</v>
      </c>
      <c r="Q10">
        <v>3</v>
      </c>
      <c r="R10">
        <v>10.140845070422536</v>
      </c>
      <c r="S10" s="95">
        <v>0</v>
      </c>
      <c r="T10">
        <v>1</v>
      </c>
      <c r="U10">
        <v>8</v>
      </c>
      <c r="V10">
        <v>8</v>
      </c>
      <c r="W10">
        <v>220</v>
      </c>
      <c r="X10">
        <v>219.04761904761904</v>
      </c>
      <c r="Y10">
        <v>0.44</v>
      </c>
      <c r="Z10">
        <v>3</v>
      </c>
      <c r="AA10">
        <v>3</v>
      </c>
      <c r="AB10">
        <v>1</v>
      </c>
      <c r="AC10">
        <v>4</v>
      </c>
      <c r="AD10">
        <v>4</v>
      </c>
      <c r="AE10">
        <v>1</v>
      </c>
      <c r="AF10">
        <v>1</v>
      </c>
      <c r="AG10" t="e">
        <v>#N/A</v>
      </c>
      <c r="AH10">
        <v>24</v>
      </c>
      <c r="AI10">
        <v>24</v>
      </c>
      <c r="AJ10">
        <v>1</v>
      </c>
      <c r="AK10" s="42">
        <f>INDEX(BV10:CY10,MATCH(Settings!$B$5,$BV$1:$CY$1))</f>
        <v>27.204418514526417</v>
      </c>
      <c r="AP10" t="b" cm="1">
        <f t="array" ref="AP10">NOT(OR(ISNA(AI10:AK10),ISNA(AE10:AF10),ISNA(AB10),ISNA(Y10),ISNA(S10:V10),ISNA(Q10),ISNA(J10),ISNA(I10),ISNA(A10:G10), ISBLANK(AI10:AK10), ISBLANK(AE10:AF10),ISBLANK(AB10),ISBLANK(Y10),ISBLANK(S10:V10),ISBLANK(Q10),ISBLANK(J10),ISBLANK(I10),ISBLANK(A10:G10)))</f>
        <v>1</v>
      </c>
      <c r="AQ10" s="42">
        <f>_xlfn.IFNA(IF(E10&gt;0,INDEX(AR10:BU10,MATCH(Settings!$B$1,$AR$1:$BU$1)),0),0)</f>
        <v>0</v>
      </c>
      <c r="AR10" s="59">
        <f>INDEX('E-E'!$A:$AH,MATCH($B10,'E-E'!$B:$B,0),MATCH(AR$1,'E-E'!$1:$1,0))</f>
        <v>1</v>
      </c>
      <c r="AS10" s="59">
        <f>INDEX('E-E'!$A:$AH,MATCH($B10,'E-E'!$B:$B,0),MATCH(AS$1,'E-E'!$1:$1,0))</f>
        <v>1</v>
      </c>
      <c r="AT10" s="59">
        <f>INDEX('E-E'!$A:$AH,MATCH($B10,'E-E'!$B:$B,0),MATCH(AT$1,'E-E'!$1:$1,0))</f>
        <v>0</v>
      </c>
      <c r="AU10" s="59">
        <f>INDEX('E-E'!$A:$AH,MATCH($B10,'E-E'!$B:$B,0),MATCH(AU$1,'E-E'!$1:$1,0))</f>
        <v>0</v>
      </c>
      <c r="AV10" s="59">
        <f>INDEX('E-E'!$A:$AH,MATCH($B10,'E-E'!$B:$B,0),MATCH(AV$1,'E-E'!$1:$1,0))</f>
        <v>0</v>
      </c>
      <c r="AW10" s="59">
        <f>INDEX('E-E'!$A:$AH,MATCH($B10,'E-E'!$B:$B,0),MATCH(AW$1,'E-E'!$1:$1,0))</f>
        <v>0</v>
      </c>
      <c r="AX10" s="59">
        <f>INDEX('E-E'!$A:$AH,MATCH($B10,'E-E'!$B:$B,0),MATCH(AX$1,'E-E'!$1:$1,0))</f>
        <v>0</v>
      </c>
      <c r="AY10" s="59">
        <f>INDEX('E-E'!$A:$AH,MATCH($B10,'E-E'!$B:$B,0),MATCH(AY$1,'E-E'!$1:$1,0))</f>
        <v>0</v>
      </c>
      <c r="AZ10" s="59">
        <f>INDEX('E-E'!$A:$AH,MATCH($B10,'E-E'!$B:$B,0),MATCH(AZ$1,'E-E'!$1:$1,0))</f>
        <v>0</v>
      </c>
      <c r="BA10" s="59">
        <f>INDEX('E-E'!$A:$AH,MATCH($B10,'E-E'!$B:$B,0),MATCH(BA$1,'E-E'!$1:$1,0))</f>
        <v>0</v>
      </c>
      <c r="BB10" s="59">
        <f>INDEX('E-E'!$A:$AH,MATCH($B10,'E-E'!$B:$B,0),MATCH(BB$1,'E-E'!$1:$1,0))</f>
        <v>0</v>
      </c>
      <c r="BC10" s="59">
        <f>INDEX('E-E'!$A:$AH,MATCH($B10,'E-E'!$B:$B,0),MATCH(BC$1,'E-E'!$1:$1,0))</f>
        <v>0</v>
      </c>
      <c r="BD10" s="59">
        <f>INDEX('E-E'!$A:$AH,MATCH($B10,'E-E'!$B:$B,0),MATCH(BD$1,'E-E'!$1:$1,0))</f>
        <v>0</v>
      </c>
      <c r="BE10" s="59">
        <f>INDEX('E-E'!$A:$AH,MATCH($B10,'E-E'!$B:$B,0),MATCH(BE$1,'E-E'!$1:$1,0))</f>
        <v>0</v>
      </c>
      <c r="BF10" s="59">
        <f>INDEX('E-E'!$A:$AH,MATCH($B10,'E-E'!$B:$B,0),MATCH(BF$1,'E-E'!$1:$1,0))</f>
        <v>0</v>
      </c>
      <c r="BG10" s="59">
        <f>INDEX('E-E'!$A:$AH,MATCH($B10,'E-E'!$B:$B,0),MATCH(BG$1,'E-E'!$1:$1,0))</f>
        <v>0</v>
      </c>
      <c r="BH10" s="59">
        <f>INDEX('E-E'!$A:$AH,MATCH($B10,'E-E'!$B:$B,0),MATCH(BH$1,'E-E'!$1:$1,0))</f>
        <v>0</v>
      </c>
      <c r="BI10" s="59">
        <f>INDEX('E-E'!$A:$AH,MATCH($B10,'E-E'!$B:$B,0),MATCH(BI$1,'E-E'!$1:$1,0))</f>
        <v>0</v>
      </c>
      <c r="BJ10" s="59">
        <f>INDEX('E-E'!$A:$AH,MATCH($B10,'E-E'!$B:$B,0),MATCH(BJ$1,'E-E'!$1:$1,0))</f>
        <v>0</v>
      </c>
      <c r="BK10" s="59">
        <f>INDEX('E-E'!$A:$AH,MATCH($B10,'E-E'!$B:$B,0),MATCH(BK$1,'E-E'!$1:$1,0))</f>
        <v>0</v>
      </c>
      <c r="BL10" s="59">
        <f>INDEX('E-E'!$A:$AH,MATCH($B10,'E-E'!$B:$B,0),MATCH(BL$1,'E-E'!$1:$1,0))</f>
        <v>0</v>
      </c>
      <c r="BM10" s="59">
        <f>INDEX('E-E'!$A:$AH,MATCH($B10,'E-E'!$B:$B,0),MATCH(BM$1,'E-E'!$1:$1,0))</f>
        <v>0</v>
      </c>
      <c r="BN10" s="59">
        <f>INDEX('E-E'!$A:$AH,MATCH($B10,'E-E'!$B:$B,0),MATCH(BN$1,'E-E'!$1:$1,0))</f>
        <v>0</v>
      </c>
      <c r="BO10" s="59">
        <f>INDEX('E-E'!$A:$AH,MATCH($B10,'E-E'!$B:$B,0),MATCH(BO$1,'E-E'!$1:$1,0))</f>
        <v>0</v>
      </c>
      <c r="BP10" s="59">
        <f>INDEX('E-E'!$A:$AH,MATCH($B10,'E-E'!$B:$B,0),MATCH(BP$1,'E-E'!$1:$1,0))</f>
        <v>0</v>
      </c>
      <c r="BQ10" s="59">
        <f>INDEX('E-E'!$A:$AH,MATCH($B10,'E-E'!$B:$B,0),MATCH(BQ$1,'E-E'!$1:$1,0))</f>
        <v>0</v>
      </c>
      <c r="BR10" s="59">
        <f>INDEX('E-E'!$A:$AH,MATCH($B10,'E-E'!$B:$B,0),MATCH(BR$1,'E-E'!$1:$1,0))</f>
        <v>0</v>
      </c>
      <c r="BS10" s="59">
        <f>INDEX('E-E'!$A:$AH,MATCH($B10,'E-E'!$B:$B,0),MATCH(BS$1,'E-E'!$1:$1,0))</f>
        <v>0</v>
      </c>
      <c r="BT10" s="59">
        <f>INDEX('E-E'!$A:$AH,MATCH($B10,'E-E'!$B:$B,0),MATCH(BT$1,'E-E'!$1:$1,0))</f>
        <v>0</v>
      </c>
      <c r="BU10" s="59">
        <f>INDEX('E-E'!$A:$AH,MATCH($B10,'E-E'!$B:$B,0),MATCH(BU$1,'E-E'!$1:$1,0))</f>
        <v>0</v>
      </c>
      <c r="BV10" s="60">
        <f>INDEX(SRMC!$A:$AO,MATCH($B10,SRMC!$B:$B,0),MATCH(BV$1,SRMC!$1:$1,0))</f>
        <v>21.287801228114088</v>
      </c>
      <c r="BW10" s="60">
        <f>INDEX(SRMC!$A:$AO,MATCH($B10,SRMC!$B:$B,0),MATCH(BW$1,SRMC!$1:$1,0))</f>
        <v>21.301946360945077</v>
      </c>
      <c r="BX10" s="60">
        <f>INDEX(SRMC!$A:$AO,MATCH($B10,SRMC!$B:$B,0),MATCH(BX$1,SRMC!$1:$1,0))</f>
        <v>21.373771632777345</v>
      </c>
      <c r="BY10" s="60">
        <f>INDEX(SRMC!$A:$AO,MATCH($B10,SRMC!$B:$B,0),MATCH(BY$1,SRMC!$1:$1,0))</f>
        <v>21.57875937336599</v>
      </c>
      <c r="BZ10" s="60">
        <f>INDEX(SRMC!$A:$AO,MATCH($B10,SRMC!$B:$B,0),MATCH(BZ$1,SRMC!$1:$1,0))</f>
        <v>21.147770506189079</v>
      </c>
      <c r="CA10" s="60">
        <f>INDEX(SRMC!$A:$AO,MATCH($B10,SRMC!$B:$B,0),MATCH(CA$1,SRMC!$1:$1,0))</f>
        <v>20.789923186769737</v>
      </c>
      <c r="CB10" s="60">
        <f>INDEX(SRMC!$A:$AO,MATCH($B10,SRMC!$B:$B,0),MATCH(CB$1,SRMC!$1:$1,0))</f>
        <v>20.697877818142796</v>
      </c>
      <c r="CC10" s="60">
        <f>INDEX(SRMC!$A:$AO,MATCH($B10,SRMC!$B:$B,0),MATCH(CC$1,SRMC!$1:$1,0))</f>
        <v>25.352584425554223</v>
      </c>
      <c r="CD10" s="60">
        <f>INDEX(SRMC!$A:$AO,MATCH($B10,SRMC!$B:$B,0),MATCH(CD$1,SRMC!$1:$1,0))</f>
        <v>30.116225620072136</v>
      </c>
      <c r="CE10" s="60">
        <f>INDEX(SRMC!$A:$AO,MATCH($B10,SRMC!$B:$B,0),MATCH(CE$1,SRMC!$1:$1,0))</f>
        <v>30.052541306971627</v>
      </c>
      <c r="CF10" s="60">
        <f>INDEX(SRMC!$A:$AO,MATCH($B10,SRMC!$B:$B,0),MATCH(CF$1,SRMC!$1:$1,0))</f>
        <v>29.859500990406914</v>
      </c>
      <c r="CG10" s="60">
        <f>INDEX(SRMC!$A:$AO,MATCH($B10,SRMC!$B:$B,0),MATCH(CG$1,SRMC!$1:$1,0))</f>
        <v>29.67219143792655</v>
      </c>
      <c r="CH10" s="60">
        <f>INDEX(SRMC!$A:$AO,MATCH($B10,SRMC!$B:$B,0),MATCH(CH$1,SRMC!$1:$1,0))</f>
        <v>29.484881885446189</v>
      </c>
      <c r="CI10" s="60">
        <f>INDEX(SRMC!$A:$AO,MATCH($B10,SRMC!$B:$B,0),MATCH(CI$1,SRMC!$1:$1,0))</f>
        <v>29.307849219471244</v>
      </c>
      <c r="CJ10" s="60">
        <f>INDEX(SRMC!$A:$AO,MATCH($B10,SRMC!$B:$B,0),MATCH(CJ$1,SRMC!$1:$1,0))</f>
        <v>29.141093440001704</v>
      </c>
      <c r="CK10" s="60">
        <f>INDEX(SRMC!$A:$AO,MATCH($B10,SRMC!$B:$B,0),MATCH(CK$1,SRMC!$1:$1,0))</f>
        <v>28.792958830875431</v>
      </c>
      <c r="CL10" s="60">
        <f>INDEX(SRMC!$A:$AO,MATCH($B10,SRMC!$B:$B,0),MATCH(CL$1,SRMC!$1:$1,0))</f>
        <v>28.263445392092432</v>
      </c>
      <c r="CM10" s="60">
        <f>INDEX(SRMC!$A:$AO,MATCH($B10,SRMC!$B:$B,0),MATCH(CM$1,SRMC!$1:$1,0))</f>
        <v>27.733931953309423</v>
      </c>
      <c r="CN10" s="60">
        <f>INDEX(SRMC!$A:$AO,MATCH($B10,SRMC!$B:$B,0),MATCH(CN$1,SRMC!$1:$1,0))</f>
        <v>27.204418514526417</v>
      </c>
      <c r="CO10" s="60">
        <f>INDEX(SRMC!$A:$AO,MATCH($B10,SRMC!$B:$B,0),MATCH(CO$1,SRMC!$1:$1,0))</f>
        <v>27.204418514526417</v>
      </c>
      <c r="CP10" s="60">
        <f>INDEX(SRMC!$A:$AO,MATCH($B10,SRMC!$B:$B,0),MATCH(CP$1,SRMC!$1:$1,0))</f>
        <v>27.204418514526417</v>
      </c>
      <c r="CQ10" s="60">
        <f>INDEX(SRMC!$A:$AO,MATCH($B10,SRMC!$B:$B,0),MATCH(CQ$1,SRMC!$1:$1,0))</f>
        <v>27.204418514526417</v>
      </c>
      <c r="CR10" s="60">
        <f>INDEX(SRMC!$A:$AO,MATCH($B10,SRMC!$B:$B,0),MATCH(CR$1,SRMC!$1:$1,0))</f>
        <v>27.204418514526417</v>
      </c>
      <c r="CS10" s="60">
        <f>INDEX(SRMC!$A:$AO,MATCH($B10,SRMC!$B:$B,0),MATCH(CS$1,SRMC!$1:$1,0))</f>
        <v>27.204418514526417</v>
      </c>
      <c r="CT10" s="60">
        <f>INDEX(SRMC!$A:$AO,MATCH($B10,SRMC!$B:$B,0),MATCH(CT$1,SRMC!$1:$1,0))</f>
        <v>27.204418514526417</v>
      </c>
      <c r="CU10" s="60">
        <f>INDEX(SRMC!$A:$AO,MATCH($B10,SRMC!$B:$B,0),MATCH(CU$1,SRMC!$1:$1,0))</f>
        <v>27.204418514526417</v>
      </c>
      <c r="CV10" s="60">
        <f>INDEX(SRMC!$A:$AO,MATCH($B10,SRMC!$B:$B,0),MATCH(CV$1,SRMC!$1:$1,0))</f>
        <v>27.204418514526417</v>
      </c>
      <c r="CW10" s="60">
        <f>INDEX(SRMC!$A:$AO,MATCH($B10,SRMC!$B:$B,0),MATCH(CW$1,SRMC!$1:$1,0))</f>
        <v>27.204418514526417</v>
      </c>
      <c r="CX10" s="60">
        <f>INDEX(SRMC!$A:$AO,MATCH($B10,SRMC!$B:$B,0),MATCH(CX$1,SRMC!$1:$1,0))</f>
        <v>27.204418514526417</v>
      </c>
      <c r="CY10" s="60">
        <f>INDEX(SRMC!$A:$AO,MATCH($B10,SRMC!$B:$B,0),MATCH(CY$1,SRMC!$1:$1,0))</f>
        <v>27.204418514526417</v>
      </c>
    </row>
    <row r="11" spans="1:133" x14ac:dyDescent="0.3">
      <c r="A11" t="s">
        <v>613</v>
      </c>
      <c r="B11" t="s">
        <v>49</v>
      </c>
      <c r="C11" t="s">
        <v>689</v>
      </c>
      <c r="D11">
        <v>1</v>
      </c>
      <c r="E11">
        <v>500</v>
      </c>
      <c r="F11">
        <v>0.98059171597633132</v>
      </c>
      <c r="G11">
        <v>0.05</v>
      </c>
      <c r="H11" t="s">
        <v>607</v>
      </c>
      <c r="I11">
        <v>6</v>
      </c>
      <c r="J11" s="56">
        <v>1</v>
      </c>
      <c r="K11" s="57">
        <v>0</v>
      </c>
      <c r="L11" s="57">
        <v>0</v>
      </c>
      <c r="M11" s="57">
        <v>0</v>
      </c>
      <c r="N11" s="57">
        <v>0</v>
      </c>
      <c r="O11" s="57">
        <v>0</v>
      </c>
      <c r="P11" t="s">
        <v>621</v>
      </c>
      <c r="Q11">
        <v>3</v>
      </c>
      <c r="R11">
        <v>10.140845070422536</v>
      </c>
      <c r="S11" s="95">
        <v>0</v>
      </c>
      <c r="T11">
        <v>1</v>
      </c>
      <c r="U11">
        <v>8</v>
      </c>
      <c r="V11">
        <v>8</v>
      </c>
      <c r="W11">
        <v>220</v>
      </c>
      <c r="X11">
        <v>219.04761904761904</v>
      </c>
      <c r="Y11">
        <v>0.44</v>
      </c>
      <c r="Z11">
        <v>3</v>
      </c>
      <c r="AA11">
        <v>3</v>
      </c>
      <c r="AB11">
        <v>1</v>
      </c>
      <c r="AC11">
        <v>4</v>
      </c>
      <c r="AD11">
        <v>4</v>
      </c>
      <c r="AE11">
        <v>1</v>
      </c>
      <c r="AF11">
        <v>1</v>
      </c>
      <c r="AG11" t="e">
        <v>#N/A</v>
      </c>
      <c r="AH11">
        <v>24</v>
      </c>
      <c r="AI11">
        <v>24</v>
      </c>
      <c r="AJ11">
        <v>1</v>
      </c>
      <c r="AK11" s="42">
        <f>INDEX(BV11:CY11,MATCH(Settings!$B$5,$BV$1:$CY$1))</f>
        <v>27.204418514526417</v>
      </c>
      <c r="AP11" t="b" cm="1">
        <f t="array" ref="AP11">NOT(OR(ISNA(AI11:AK11),ISNA(AE11:AF11),ISNA(AB11),ISNA(Y11),ISNA(S11:V11),ISNA(Q11),ISNA(J11),ISNA(I11),ISNA(A11:G11), ISBLANK(AI11:AK11), ISBLANK(AE11:AF11),ISBLANK(AB11),ISBLANK(Y11),ISBLANK(S11:V11),ISBLANK(Q11),ISBLANK(J11),ISBLANK(I11),ISBLANK(A11:G11)))</f>
        <v>1</v>
      </c>
      <c r="AQ11" s="42">
        <f>_xlfn.IFNA(IF(E11&gt;0,INDEX(AR11:BU11,MATCH(Settings!$B$1,$AR$1:$BU$1)),0),0)</f>
        <v>0</v>
      </c>
      <c r="AR11" s="59">
        <f>INDEX('E-E'!$A:$AH,MATCH($B11,'E-E'!$B:$B,0),MATCH(AR$1,'E-E'!$1:$1,0))</f>
        <v>1</v>
      </c>
      <c r="AS11" s="59">
        <f>INDEX('E-E'!$A:$AH,MATCH($B11,'E-E'!$B:$B,0),MATCH(AS$1,'E-E'!$1:$1,0))</f>
        <v>1</v>
      </c>
      <c r="AT11" s="59">
        <f>INDEX('E-E'!$A:$AH,MATCH($B11,'E-E'!$B:$B,0),MATCH(AT$1,'E-E'!$1:$1,0))</f>
        <v>0</v>
      </c>
      <c r="AU11" s="59">
        <f>INDEX('E-E'!$A:$AH,MATCH($B11,'E-E'!$B:$B,0),MATCH(AU$1,'E-E'!$1:$1,0))</f>
        <v>0</v>
      </c>
      <c r="AV11" s="59">
        <f>INDEX('E-E'!$A:$AH,MATCH($B11,'E-E'!$B:$B,0),MATCH(AV$1,'E-E'!$1:$1,0))</f>
        <v>0</v>
      </c>
      <c r="AW11" s="59">
        <f>INDEX('E-E'!$A:$AH,MATCH($B11,'E-E'!$B:$B,0),MATCH(AW$1,'E-E'!$1:$1,0))</f>
        <v>0</v>
      </c>
      <c r="AX11" s="59">
        <f>INDEX('E-E'!$A:$AH,MATCH($B11,'E-E'!$B:$B,0),MATCH(AX$1,'E-E'!$1:$1,0))</f>
        <v>0</v>
      </c>
      <c r="AY11" s="59">
        <f>INDEX('E-E'!$A:$AH,MATCH($B11,'E-E'!$B:$B,0),MATCH(AY$1,'E-E'!$1:$1,0))</f>
        <v>0</v>
      </c>
      <c r="AZ11" s="59">
        <f>INDEX('E-E'!$A:$AH,MATCH($B11,'E-E'!$B:$B,0),MATCH(AZ$1,'E-E'!$1:$1,0))</f>
        <v>0</v>
      </c>
      <c r="BA11" s="59">
        <f>INDEX('E-E'!$A:$AH,MATCH($B11,'E-E'!$B:$B,0),MATCH(BA$1,'E-E'!$1:$1,0))</f>
        <v>0</v>
      </c>
      <c r="BB11" s="59">
        <f>INDEX('E-E'!$A:$AH,MATCH($B11,'E-E'!$B:$B,0),MATCH(BB$1,'E-E'!$1:$1,0))</f>
        <v>0</v>
      </c>
      <c r="BC11" s="59">
        <f>INDEX('E-E'!$A:$AH,MATCH($B11,'E-E'!$B:$B,0),MATCH(BC$1,'E-E'!$1:$1,0))</f>
        <v>0</v>
      </c>
      <c r="BD11" s="59">
        <f>INDEX('E-E'!$A:$AH,MATCH($B11,'E-E'!$B:$B,0),MATCH(BD$1,'E-E'!$1:$1,0))</f>
        <v>0</v>
      </c>
      <c r="BE11" s="59">
        <f>INDEX('E-E'!$A:$AH,MATCH($B11,'E-E'!$B:$B,0),MATCH(BE$1,'E-E'!$1:$1,0))</f>
        <v>0</v>
      </c>
      <c r="BF11" s="59">
        <f>INDEX('E-E'!$A:$AH,MATCH($B11,'E-E'!$B:$B,0),MATCH(BF$1,'E-E'!$1:$1,0))</f>
        <v>0</v>
      </c>
      <c r="BG11" s="59">
        <f>INDEX('E-E'!$A:$AH,MATCH($B11,'E-E'!$B:$B,0),MATCH(BG$1,'E-E'!$1:$1,0))</f>
        <v>0</v>
      </c>
      <c r="BH11" s="59">
        <f>INDEX('E-E'!$A:$AH,MATCH($B11,'E-E'!$B:$B,0),MATCH(BH$1,'E-E'!$1:$1,0))</f>
        <v>0</v>
      </c>
      <c r="BI11" s="59">
        <f>INDEX('E-E'!$A:$AH,MATCH($B11,'E-E'!$B:$B,0),MATCH(BI$1,'E-E'!$1:$1,0))</f>
        <v>0</v>
      </c>
      <c r="BJ11" s="59">
        <f>INDEX('E-E'!$A:$AH,MATCH($B11,'E-E'!$B:$B,0),MATCH(BJ$1,'E-E'!$1:$1,0))</f>
        <v>0</v>
      </c>
      <c r="BK11" s="59">
        <f>INDEX('E-E'!$A:$AH,MATCH($B11,'E-E'!$B:$B,0),MATCH(BK$1,'E-E'!$1:$1,0))</f>
        <v>0</v>
      </c>
      <c r="BL11" s="59">
        <f>INDEX('E-E'!$A:$AH,MATCH($B11,'E-E'!$B:$B,0),MATCH(BL$1,'E-E'!$1:$1,0))</f>
        <v>0</v>
      </c>
      <c r="BM11" s="59">
        <f>INDEX('E-E'!$A:$AH,MATCH($B11,'E-E'!$B:$B,0),MATCH(BM$1,'E-E'!$1:$1,0))</f>
        <v>0</v>
      </c>
      <c r="BN11" s="59">
        <f>INDEX('E-E'!$A:$AH,MATCH($B11,'E-E'!$B:$B,0),MATCH(BN$1,'E-E'!$1:$1,0))</f>
        <v>0</v>
      </c>
      <c r="BO11" s="59">
        <f>INDEX('E-E'!$A:$AH,MATCH($B11,'E-E'!$B:$B,0),MATCH(BO$1,'E-E'!$1:$1,0))</f>
        <v>0</v>
      </c>
      <c r="BP11" s="59">
        <f>INDEX('E-E'!$A:$AH,MATCH($B11,'E-E'!$B:$B,0),MATCH(BP$1,'E-E'!$1:$1,0))</f>
        <v>0</v>
      </c>
      <c r="BQ11" s="59">
        <f>INDEX('E-E'!$A:$AH,MATCH($B11,'E-E'!$B:$B,0),MATCH(BQ$1,'E-E'!$1:$1,0))</f>
        <v>0</v>
      </c>
      <c r="BR11" s="59">
        <f>INDEX('E-E'!$A:$AH,MATCH($B11,'E-E'!$B:$B,0),MATCH(BR$1,'E-E'!$1:$1,0))</f>
        <v>0</v>
      </c>
      <c r="BS11" s="59">
        <f>INDEX('E-E'!$A:$AH,MATCH($B11,'E-E'!$B:$B,0),MATCH(BS$1,'E-E'!$1:$1,0))</f>
        <v>0</v>
      </c>
      <c r="BT11" s="59">
        <f>INDEX('E-E'!$A:$AH,MATCH($B11,'E-E'!$B:$B,0),MATCH(BT$1,'E-E'!$1:$1,0))</f>
        <v>0</v>
      </c>
      <c r="BU11" s="59">
        <f>INDEX('E-E'!$A:$AH,MATCH($B11,'E-E'!$B:$B,0),MATCH(BU$1,'E-E'!$1:$1,0))</f>
        <v>0</v>
      </c>
      <c r="BV11" s="60">
        <f>INDEX(SRMC!$A:$AO,MATCH($B11,SRMC!$B:$B,0),MATCH(BV$1,SRMC!$1:$1,0))</f>
        <v>21.287801228114088</v>
      </c>
      <c r="BW11" s="60">
        <f>INDEX(SRMC!$A:$AO,MATCH($B11,SRMC!$B:$B,0),MATCH(BW$1,SRMC!$1:$1,0))</f>
        <v>21.301946360945077</v>
      </c>
      <c r="BX11" s="60">
        <f>INDEX(SRMC!$A:$AO,MATCH($B11,SRMC!$B:$B,0),MATCH(BX$1,SRMC!$1:$1,0))</f>
        <v>21.373771632777345</v>
      </c>
      <c r="BY11" s="60">
        <f>INDEX(SRMC!$A:$AO,MATCH($B11,SRMC!$B:$B,0),MATCH(BY$1,SRMC!$1:$1,0))</f>
        <v>21.57875937336599</v>
      </c>
      <c r="BZ11" s="60">
        <f>INDEX(SRMC!$A:$AO,MATCH($B11,SRMC!$B:$B,0),MATCH(BZ$1,SRMC!$1:$1,0))</f>
        <v>21.147770506189079</v>
      </c>
      <c r="CA11" s="60">
        <f>INDEX(SRMC!$A:$AO,MATCH($B11,SRMC!$B:$B,0),MATCH(CA$1,SRMC!$1:$1,0))</f>
        <v>20.789923186769737</v>
      </c>
      <c r="CB11" s="60">
        <f>INDEX(SRMC!$A:$AO,MATCH($B11,SRMC!$B:$B,0),MATCH(CB$1,SRMC!$1:$1,0))</f>
        <v>20.697877818142796</v>
      </c>
      <c r="CC11" s="60">
        <f>INDEX(SRMC!$A:$AO,MATCH($B11,SRMC!$B:$B,0),MATCH(CC$1,SRMC!$1:$1,0))</f>
        <v>25.352584425554223</v>
      </c>
      <c r="CD11" s="60">
        <f>INDEX(SRMC!$A:$AO,MATCH($B11,SRMC!$B:$B,0),MATCH(CD$1,SRMC!$1:$1,0))</f>
        <v>30.116225620072136</v>
      </c>
      <c r="CE11" s="60">
        <f>INDEX(SRMC!$A:$AO,MATCH($B11,SRMC!$B:$B,0),MATCH(CE$1,SRMC!$1:$1,0))</f>
        <v>30.052541306971627</v>
      </c>
      <c r="CF11" s="60">
        <f>INDEX(SRMC!$A:$AO,MATCH($B11,SRMC!$B:$B,0),MATCH(CF$1,SRMC!$1:$1,0))</f>
        <v>29.859500990406914</v>
      </c>
      <c r="CG11" s="60">
        <f>INDEX(SRMC!$A:$AO,MATCH($B11,SRMC!$B:$B,0),MATCH(CG$1,SRMC!$1:$1,0))</f>
        <v>29.67219143792655</v>
      </c>
      <c r="CH11" s="60">
        <f>INDEX(SRMC!$A:$AO,MATCH($B11,SRMC!$B:$B,0),MATCH(CH$1,SRMC!$1:$1,0))</f>
        <v>29.484881885446189</v>
      </c>
      <c r="CI11" s="60">
        <f>INDEX(SRMC!$A:$AO,MATCH($B11,SRMC!$B:$B,0),MATCH(CI$1,SRMC!$1:$1,0))</f>
        <v>29.307849219471244</v>
      </c>
      <c r="CJ11" s="60">
        <f>INDEX(SRMC!$A:$AO,MATCH($B11,SRMC!$B:$B,0),MATCH(CJ$1,SRMC!$1:$1,0))</f>
        <v>29.141093440001704</v>
      </c>
      <c r="CK11" s="60">
        <f>INDEX(SRMC!$A:$AO,MATCH($B11,SRMC!$B:$B,0),MATCH(CK$1,SRMC!$1:$1,0))</f>
        <v>28.792958830875431</v>
      </c>
      <c r="CL11" s="60">
        <f>INDEX(SRMC!$A:$AO,MATCH($B11,SRMC!$B:$B,0),MATCH(CL$1,SRMC!$1:$1,0))</f>
        <v>28.263445392092432</v>
      </c>
      <c r="CM11" s="60">
        <f>INDEX(SRMC!$A:$AO,MATCH($B11,SRMC!$B:$B,0),MATCH(CM$1,SRMC!$1:$1,0))</f>
        <v>27.733931953309423</v>
      </c>
      <c r="CN11" s="60">
        <f>INDEX(SRMC!$A:$AO,MATCH($B11,SRMC!$B:$B,0),MATCH(CN$1,SRMC!$1:$1,0))</f>
        <v>27.204418514526417</v>
      </c>
      <c r="CO11" s="60">
        <f>INDEX(SRMC!$A:$AO,MATCH($B11,SRMC!$B:$B,0),MATCH(CO$1,SRMC!$1:$1,0))</f>
        <v>27.204418514526417</v>
      </c>
      <c r="CP11" s="60">
        <f>INDEX(SRMC!$A:$AO,MATCH($B11,SRMC!$B:$B,0),MATCH(CP$1,SRMC!$1:$1,0))</f>
        <v>27.204418514526417</v>
      </c>
      <c r="CQ11" s="60">
        <f>INDEX(SRMC!$A:$AO,MATCH($B11,SRMC!$B:$B,0),MATCH(CQ$1,SRMC!$1:$1,0))</f>
        <v>27.204418514526417</v>
      </c>
      <c r="CR11" s="60">
        <f>INDEX(SRMC!$A:$AO,MATCH($B11,SRMC!$B:$B,0),MATCH(CR$1,SRMC!$1:$1,0))</f>
        <v>27.204418514526417</v>
      </c>
      <c r="CS11" s="60">
        <f>INDEX(SRMC!$A:$AO,MATCH($B11,SRMC!$B:$B,0),MATCH(CS$1,SRMC!$1:$1,0))</f>
        <v>27.204418514526417</v>
      </c>
      <c r="CT11" s="60">
        <f>INDEX(SRMC!$A:$AO,MATCH($B11,SRMC!$B:$B,0),MATCH(CT$1,SRMC!$1:$1,0))</f>
        <v>27.204418514526417</v>
      </c>
      <c r="CU11" s="60">
        <f>INDEX(SRMC!$A:$AO,MATCH($B11,SRMC!$B:$B,0),MATCH(CU$1,SRMC!$1:$1,0))</f>
        <v>27.204418514526417</v>
      </c>
      <c r="CV11" s="60">
        <f>INDEX(SRMC!$A:$AO,MATCH($B11,SRMC!$B:$B,0),MATCH(CV$1,SRMC!$1:$1,0))</f>
        <v>27.204418514526417</v>
      </c>
      <c r="CW11" s="60">
        <f>INDEX(SRMC!$A:$AO,MATCH($B11,SRMC!$B:$B,0),MATCH(CW$1,SRMC!$1:$1,0))</f>
        <v>27.204418514526417</v>
      </c>
      <c r="CX11" s="60">
        <f>INDEX(SRMC!$A:$AO,MATCH($B11,SRMC!$B:$B,0),MATCH(CX$1,SRMC!$1:$1,0))</f>
        <v>27.204418514526417</v>
      </c>
      <c r="CY11" s="60">
        <f>INDEX(SRMC!$A:$AO,MATCH($B11,SRMC!$B:$B,0),MATCH(CY$1,SRMC!$1:$1,0))</f>
        <v>27.204418514526417</v>
      </c>
    </row>
    <row r="12" spans="1:133" x14ac:dyDescent="0.3">
      <c r="A12" t="s">
        <v>613</v>
      </c>
      <c r="B12" t="s">
        <v>47</v>
      </c>
      <c r="C12" t="s">
        <v>689</v>
      </c>
      <c r="D12">
        <v>1</v>
      </c>
      <c r="E12">
        <v>500</v>
      </c>
      <c r="F12">
        <v>0.98059171597633132</v>
      </c>
      <c r="G12">
        <v>0.05</v>
      </c>
      <c r="H12" t="s">
        <v>607</v>
      </c>
      <c r="I12">
        <v>6</v>
      </c>
      <c r="J12" s="56">
        <v>1</v>
      </c>
      <c r="K12" s="57">
        <v>0</v>
      </c>
      <c r="L12" s="57">
        <v>0</v>
      </c>
      <c r="M12" s="57">
        <v>0</v>
      </c>
      <c r="N12" s="57">
        <v>0</v>
      </c>
      <c r="O12" s="57">
        <v>0</v>
      </c>
      <c r="P12" t="s">
        <v>621</v>
      </c>
      <c r="Q12">
        <v>3</v>
      </c>
      <c r="R12">
        <v>10.140845070422536</v>
      </c>
      <c r="S12" s="95">
        <v>0</v>
      </c>
      <c r="T12">
        <v>1</v>
      </c>
      <c r="U12">
        <v>8</v>
      </c>
      <c r="V12">
        <v>8</v>
      </c>
      <c r="W12" t="e">
        <v>#N/A</v>
      </c>
      <c r="X12">
        <v>219.04761904761904</v>
      </c>
      <c r="Y12">
        <v>0.43809523809523809</v>
      </c>
      <c r="Z12">
        <v>3</v>
      </c>
      <c r="AA12">
        <v>3</v>
      </c>
      <c r="AB12">
        <v>1</v>
      </c>
      <c r="AC12">
        <v>4</v>
      </c>
      <c r="AD12">
        <v>4</v>
      </c>
      <c r="AE12">
        <v>1</v>
      </c>
      <c r="AF12">
        <v>1</v>
      </c>
      <c r="AG12" t="e">
        <v>#N/A</v>
      </c>
      <c r="AH12">
        <v>24</v>
      </c>
      <c r="AI12">
        <v>24</v>
      </c>
      <c r="AJ12">
        <v>1</v>
      </c>
      <c r="AK12" s="42">
        <f>INDEX(BV12:CY12,MATCH(Settings!$B$5,$BV$1:$CY$1))</f>
        <v>27.204418514526417</v>
      </c>
      <c r="AP12" t="b" cm="1">
        <f t="array" ref="AP12">NOT(OR(ISNA(AI12:AK12),ISNA(AE12:AF12),ISNA(AB12),ISNA(Y12),ISNA(S12:V12),ISNA(Q12),ISNA(J12),ISNA(I12),ISNA(A12:G12), ISBLANK(AI12:AK12), ISBLANK(AE12:AF12),ISBLANK(AB12),ISBLANK(Y12),ISBLANK(S12:V12),ISBLANK(Q12),ISBLANK(J12),ISBLANK(I12),ISBLANK(A12:G12)))</f>
        <v>1</v>
      </c>
      <c r="AQ12" s="42">
        <f>_xlfn.IFNA(IF(E12&gt;0,INDEX(AR12:BU12,MATCH(Settings!$B$1,$AR$1:$BU$1)),0),0)</f>
        <v>0</v>
      </c>
      <c r="AR12" s="59">
        <f>INDEX('E-E'!$A:$AH,MATCH($B12,'E-E'!$B:$B,0),MATCH(AR$1,'E-E'!$1:$1,0))</f>
        <v>1</v>
      </c>
      <c r="AS12" s="59">
        <f>INDEX('E-E'!$A:$AH,MATCH($B12,'E-E'!$B:$B,0),MATCH(AS$1,'E-E'!$1:$1,0))</f>
        <v>1</v>
      </c>
      <c r="AT12" s="59">
        <f>INDEX('E-E'!$A:$AH,MATCH($B12,'E-E'!$B:$B,0),MATCH(AT$1,'E-E'!$1:$1,0))</f>
        <v>0</v>
      </c>
      <c r="AU12" s="59">
        <f>INDEX('E-E'!$A:$AH,MATCH($B12,'E-E'!$B:$B,0),MATCH(AU$1,'E-E'!$1:$1,0))</f>
        <v>0</v>
      </c>
      <c r="AV12" s="59">
        <f>INDEX('E-E'!$A:$AH,MATCH($B12,'E-E'!$B:$B,0),MATCH(AV$1,'E-E'!$1:$1,0))</f>
        <v>0</v>
      </c>
      <c r="AW12" s="59">
        <f>INDEX('E-E'!$A:$AH,MATCH($B12,'E-E'!$B:$B,0),MATCH(AW$1,'E-E'!$1:$1,0))</f>
        <v>0</v>
      </c>
      <c r="AX12" s="59">
        <f>INDEX('E-E'!$A:$AH,MATCH($B12,'E-E'!$B:$B,0),MATCH(AX$1,'E-E'!$1:$1,0))</f>
        <v>0</v>
      </c>
      <c r="AY12" s="59">
        <f>INDEX('E-E'!$A:$AH,MATCH($B12,'E-E'!$B:$B,0),MATCH(AY$1,'E-E'!$1:$1,0))</f>
        <v>0</v>
      </c>
      <c r="AZ12" s="59">
        <f>INDEX('E-E'!$A:$AH,MATCH($B12,'E-E'!$B:$B,0),MATCH(AZ$1,'E-E'!$1:$1,0))</f>
        <v>0</v>
      </c>
      <c r="BA12" s="59">
        <f>INDEX('E-E'!$A:$AH,MATCH($B12,'E-E'!$B:$B,0),MATCH(BA$1,'E-E'!$1:$1,0))</f>
        <v>0</v>
      </c>
      <c r="BB12" s="59">
        <f>INDEX('E-E'!$A:$AH,MATCH($B12,'E-E'!$B:$B,0),MATCH(BB$1,'E-E'!$1:$1,0))</f>
        <v>0</v>
      </c>
      <c r="BC12" s="59">
        <f>INDEX('E-E'!$A:$AH,MATCH($B12,'E-E'!$B:$B,0),MATCH(BC$1,'E-E'!$1:$1,0))</f>
        <v>0</v>
      </c>
      <c r="BD12" s="59">
        <f>INDEX('E-E'!$A:$AH,MATCH($B12,'E-E'!$B:$B,0),MATCH(BD$1,'E-E'!$1:$1,0))</f>
        <v>0</v>
      </c>
      <c r="BE12" s="59">
        <f>INDEX('E-E'!$A:$AH,MATCH($B12,'E-E'!$B:$B,0),MATCH(BE$1,'E-E'!$1:$1,0))</f>
        <v>0</v>
      </c>
      <c r="BF12" s="59">
        <f>INDEX('E-E'!$A:$AH,MATCH($B12,'E-E'!$B:$B,0),MATCH(BF$1,'E-E'!$1:$1,0))</f>
        <v>0</v>
      </c>
      <c r="BG12" s="59">
        <f>INDEX('E-E'!$A:$AH,MATCH($B12,'E-E'!$B:$B,0),MATCH(BG$1,'E-E'!$1:$1,0))</f>
        <v>0</v>
      </c>
      <c r="BH12" s="59">
        <f>INDEX('E-E'!$A:$AH,MATCH($B12,'E-E'!$B:$B,0),MATCH(BH$1,'E-E'!$1:$1,0))</f>
        <v>0</v>
      </c>
      <c r="BI12" s="59">
        <f>INDEX('E-E'!$A:$AH,MATCH($B12,'E-E'!$B:$B,0),MATCH(BI$1,'E-E'!$1:$1,0))</f>
        <v>0</v>
      </c>
      <c r="BJ12" s="59">
        <f>INDEX('E-E'!$A:$AH,MATCH($B12,'E-E'!$B:$B,0),MATCH(BJ$1,'E-E'!$1:$1,0))</f>
        <v>0</v>
      </c>
      <c r="BK12" s="59">
        <f>INDEX('E-E'!$A:$AH,MATCH($B12,'E-E'!$B:$B,0),MATCH(BK$1,'E-E'!$1:$1,0))</f>
        <v>0</v>
      </c>
      <c r="BL12" s="59">
        <f>INDEX('E-E'!$A:$AH,MATCH($B12,'E-E'!$B:$B,0),MATCH(BL$1,'E-E'!$1:$1,0))</f>
        <v>0</v>
      </c>
      <c r="BM12" s="59">
        <f>INDEX('E-E'!$A:$AH,MATCH($B12,'E-E'!$B:$B,0),MATCH(BM$1,'E-E'!$1:$1,0))</f>
        <v>0</v>
      </c>
      <c r="BN12" s="59">
        <f>INDEX('E-E'!$A:$AH,MATCH($B12,'E-E'!$B:$B,0),MATCH(BN$1,'E-E'!$1:$1,0))</f>
        <v>0</v>
      </c>
      <c r="BO12" s="59">
        <f>INDEX('E-E'!$A:$AH,MATCH($B12,'E-E'!$B:$B,0),MATCH(BO$1,'E-E'!$1:$1,0))</f>
        <v>0</v>
      </c>
      <c r="BP12" s="59">
        <f>INDEX('E-E'!$A:$AH,MATCH($B12,'E-E'!$B:$B,0),MATCH(BP$1,'E-E'!$1:$1,0))</f>
        <v>0</v>
      </c>
      <c r="BQ12" s="59">
        <f>INDEX('E-E'!$A:$AH,MATCH($B12,'E-E'!$B:$B,0),MATCH(BQ$1,'E-E'!$1:$1,0))</f>
        <v>0</v>
      </c>
      <c r="BR12" s="59">
        <f>INDEX('E-E'!$A:$AH,MATCH($B12,'E-E'!$B:$B,0),MATCH(BR$1,'E-E'!$1:$1,0))</f>
        <v>0</v>
      </c>
      <c r="BS12" s="59">
        <f>INDEX('E-E'!$A:$AH,MATCH($B12,'E-E'!$B:$B,0),MATCH(BS$1,'E-E'!$1:$1,0))</f>
        <v>0</v>
      </c>
      <c r="BT12" s="59">
        <f>INDEX('E-E'!$A:$AH,MATCH($B12,'E-E'!$B:$B,0),MATCH(BT$1,'E-E'!$1:$1,0))</f>
        <v>0</v>
      </c>
      <c r="BU12" s="59">
        <f>INDEX('E-E'!$A:$AH,MATCH($B12,'E-E'!$B:$B,0),MATCH(BU$1,'E-E'!$1:$1,0))</f>
        <v>0</v>
      </c>
      <c r="BV12" s="60">
        <f>INDEX(SRMC!$A:$AO,MATCH($B12,SRMC!$B:$B,0),MATCH(BV$1,SRMC!$1:$1,0))</f>
        <v>21.287801228114088</v>
      </c>
      <c r="BW12" s="60">
        <f>INDEX(SRMC!$A:$AO,MATCH($B12,SRMC!$B:$B,0),MATCH(BW$1,SRMC!$1:$1,0))</f>
        <v>21.301946360945077</v>
      </c>
      <c r="BX12" s="60">
        <f>INDEX(SRMC!$A:$AO,MATCH($B12,SRMC!$B:$B,0),MATCH(BX$1,SRMC!$1:$1,0))</f>
        <v>21.373771632777345</v>
      </c>
      <c r="BY12" s="60">
        <f>INDEX(SRMC!$A:$AO,MATCH($B12,SRMC!$B:$B,0),MATCH(BY$1,SRMC!$1:$1,0))</f>
        <v>21.57875937336599</v>
      </c>
      <c r="BZ12" s="60">
        <f>INDEX(SRMC!$A:$AO,MATCH($B12,SRMC!$B:$B,0),MATCH(BZ$1,SRMC!$1:$1,0))</f>
        <v>21.147770506189079</v>
      </c>
      <c r="CA12" s="60">
        <f>INDEX(SRMC!$A:$AO,MATCH($B12,SRMC!$B:$B,0),MATCH(CA$1,SRMC!$1:$1,0))</f>
        <v>20.789923186769737</v>
      </c>
      <c r="CB12" s="60">
        <f>INDEX(SRMC!$A:$AO,MATCH($B12,SRMC!$B:$B,0),MATCH(CB$1,SRMC!$1:$1,0))</f>
        <v>20.697877818142796</v>
      </c>
      <c r="CC12" s="60">
        <f>INDEX(SRMC!$A:$AO,MATCH($B12,SRMC!$B:$B,0),MATCH(CC$1,SRMC!$1:$1,0))</f>
        <v>25.352584425554223</v>
      </c>
      <c r="CD12" s="60">
        <f>INDEX(SRMC!$A:$AO,MATCH($B12,SRMC!$B:$B,0),MATCH(CD$1,SRMC!$1:$1,0))</f>
        <v>30.116225620072136</v>
      </c>
      <c r="CE12" s="60">
        <f>INDEX(SRMC!$A:$AO,MATCH($B12,SRMC!$B:$B,0),MATCH(CE$1,SRMC!$1:$1,0))</f>
        <v>30.052541306971627</v>
      </c>
      <c r="CF12" s="60">
        <f>INDEX(SRMC!$A:$AO,MATCH($B12,SRMC!$B:$B,0),MATCH(CF$1,SRMC!$1:$1,0))</f>
        <v>29.859500990406914</v>
      </c>
      <c r="CG12" s="60">
        <f>INDEX(SRMC!$A:$AO,MATCH($B12,SRMC!$B:$B,0),MATCH(CG$1,SRMC!$1:$1,0))</f>
        <v>29.67219143792655</v>
      </c>
      <c r="CH12" s="60">
        <f>INDEX(SRMC!$A:$AO,MATCH($B12,SRMC!$B:$B,0),MATCH(CH$1,SRMC!$1:$1,0))</f>
        <v>29.484881885446189</v>
      </c>
      <c r="CI12" s="60">
        <f>INDEX(SRMC!$A:$AO,MATCH($B12,SRMC!$B:$B,0),MATCH(CI$1,SRMC!$1:$1,0))</f>
        <v>29.307849219471244</v>
      </c>
      <c r="CJ12" s="60">
        <f>INDEX(SRMC!$A:$AO,MATCH($B12,SRMC!$B:$B,0),MATCH(CJ$1,SRMC!$1:$1,0))</f>
        <v>29.141093440001704</v>
      </c>
      <c r="CK12" s="60">
        <f>INDEX(SRMC!$A:$AO,MATCH($B12,SRMC!$B:$B,0),MATCH(CK$1,SRMC!$1:$1,0))</f>
        <v>28.792958830875431</v>
      </c>
      <c r="CL12" s="60">
        <f>INDEX(SRMC!$A:$AO,MATCH($B12,SRMC!$B:$B,0),MATCH(CL$1,SRMC!$1:$1,0))</f>
        <v>28.263445392092432</v>
      </c>
      <c r="CM12" s="60">
        <f>INDEX(SRMC!$A:$AO,MATCH($B12,SRMC!$B:$B,0),MATCH(CM$1,SRMC!$1:$1,0))</f>
        <v>27.733931953309423</v>
      </c>
      <c r="CN12" s="60">
        <f>INDEX(SRMC!$A:$AO,MATCH($B12,SRMC!$B:$B,0),MATCH(CN$1,SRMC!$1:$1,0))</f>
        <v>27.204418514526417</v>
      </c>
      <c r="CO12" s="60">
        <f>INDEX(SRMC!$A:$AO,MATCH($B12,SRMC!$B:$B,0),MATCH(CO$1,SRMC!$1:$1,0))</f>
        <v>27.204418514526417</v>
      </c>
      <c r="CP12" s="60">
        <f>INDEX(SRMC!$A:$AO,MATCH($B12,SRMC!$B:$B,0),MATCH(CP$1,SRMC!$1:$1,0))</f>
        <v>27.204418514526417</v>
      </c>
      <c r="CQ12" s="60">
        <f>INDEX(SRMC!$A:$AO,MATCH($B12,SRMC!$B:$B,0),MATCH(CQ$1,SRMC!$1:$1,0))</f>
        <v>27.204418514526417</v>
      </c>
      <c r="CR12" s="60">
        <f>INDEX(SRMC!$A:$AO,MATCH($B12,SRMC!$B:$B,0),MATCH(CR$1,SRMC!$1:$1,0))</f>
        <v>27.204418514526417</v>
      </c>
      <c r="CS12" s="60">
        <f>INDEX(SRMC!$A:$AO,MATCH($B12,SRMC!$B:$B,0),MATCH(CS$1,SRMC!$1:$1,0))</f>
        <v>27.204418514526417</v>
      </c>
      <c r="CT12" s="60">
        <f>INDEX(SRMC!$A:$AO,MATCH($B12,SRMC!$B:$B,0),MATCH(CT$1,SRMC!$1:$1,0))</f>
        <v>27.204418514526417</v>
      </c>
      <c r="CU12" s="60">
        <f>INDEX(SRMC!$A:$AO,MATCH($B12,SRMC!$B:$B,0),MATCH(CU$1,SRMC!$1:$1,0))</f>
        <v>27.204418514526417</v>
      </c>
      <c r="CV12" s="60">
        <f>INDEX(SRMC!$A:$AO,MATCH($B12,SRMC!$B:$B,0),MATCH(CV$1,SRMC!$1:$1,0))</f>
        <v>27.204418514526417</v>
      </c>
      <c r="CW12" s="60">
        <f>INDEX(SRMC!$A:$AO,MATCH($B12,SRMC!$B:$B,0),MATCH(CW$1,SRMC!$1:$1,0))</f>
        <v>27.204418514526417</v>
      </c>
      <c r="CX12" s="60">
        <f>INDEX(SRMC!$A:$AO,MATCH($B12,SRMC!$B:$B,0),MATCH(CX$1,SRMC!$1:$1,0))</f>
        <v>27.204418514526417</v>
      </c>
      <c r="CY12" s="60">
        <f>INDEX(SRMC!$A:$AO,MATCH($B12,SRMC!$B:$B,0),MATCH(CY$1,SRMC!$1:$1,0))</f>
        <v>27.204418514526417</v>
      </c>
    </row>
    <row r="13" spans="1:133" x14ac:dyDescent="0.3">
      <c r="A13" t="s">
        <v>613</v>
      </c>
      <c r="B13" t="s">
        <v>46</v>
      </c>
      <c r="C13" t="s">
        <v>689</v>
      </c>
      <c r="D13">
        <v>1</v>
      </c>
      <c r="E13">
        <v>500</v>
      </c>
      <c r="F13">
        <v>0.98059171597633132</v>
      </c>
      <c r="G13">
        <v>0.05</v>
      </c>
      <c r="H13" t="s">
        <v>607</v>
      </c>
      <c r="I13">
        <v>6</v>
      </c>
      <c r="J13" s="56">
        <v>1</v>
      </c>
      <c r="K13" s="57">
        <v>0</v>
      </c>
      <c r="L13" s="57">
        <v>0</v>
      </c>
      <c r="M13" s="57">
        <v>0</v>
      </c>
      <c r="N13" s="57">
        <v>0</v>
      </c>
      <c r="O13" s="57">
        <v>0</v>
      </c>
      <c r="P13" t="s">
        <v>621</v>
      </c>
      <c r="Q13">
        <v>3</v>
      </c>
      <c r="R13">
        <v>10.140845070422536</v>
      </c>
      <c r="S13" s="95">
        <v>0</v>
      </c>
      <c r="T13">
        <v>1</v>
      </c>
      <c r="U13">
        <v>8</v>
      </c>
      <c r="V13">
        <v>8</v>
      </c>
      <c r="W13" t="e">
        <v>#N/A</v>
      </c>
      <c r="X13">
        <v>219.04761904761904</v>
      </c>
      <c r="Y13">
        <v>0.43809523809523809</v>
      </c>
      <c r="Z13">
        <v>3</v>
      </c>
      <c r="AA13">
        <v>3</v>
      </c>
      <c r="AB13">
        <v>1</v>
      </c>
      <c r="AC13">
        <v>4</v>
      </c>
      <c r="AD13">
        <v>4</v>
      </c>
      <c r="AE13">
        <v>1</v>
      </c>
      <c r="AF13">
        <v>1</v>
      </c>
      <c r="AG13" t="e">
        <v>#N/A</v>
      </c>
      <c r="AH13">
        <v>24</v>
      </c>
      <c r="AI13">
        <v>24</v>
      </c>
      <c r="AJ13">
        <v>1</v>
      </c>
      <c r="AK13" s="42">
        <f>INDEX(BV13:CY13,MATCH(Settings!$B$5,$BV$1:$CY$1))</f>
        <v>27.204418514526417</v>
      </c>
      <c r="AP13" t="b" cm="1">
        <f t="array" ref="AP13">NOT(OR(ISNA(AI13:AK13),ISNA(AE13:AF13),ISNA(AB13),ISNA(Y13),ISNA(S13:V13),ISNA(Q13),ISNA(J13),ISNA(I13),ISNA(A13:G13), ISBLANK(AI13:AK13), ISBLANK(AE13:AF13),ISBLANK(AB13),ISBLANK(Y13),ISBLANK(S13:V13),ISBLANK(Q13),ISBLANK(J13),ISBLANK(I13),ISBLANK(A13:G13)))</f>
        <v>1</v>
      </c>
      <c r="AQ13" s="42">
        <f>_xlfn.IFNA(IF(E13&gt;0,INDEX(AR13:BU13,MATCH(Settings!$B$1,$AR$1:$BU$1)),0),0)</f>
        <v>0</v>
      </c>
      <c r="AR13" s="59">
        <f>INDEX('E-E'!$A:$AH,MATCH($B13,'E-E'!$B:$B,0),MATCH(AR$1,'E-E'!$1:$1,0))</f>
        <v>1</v>
      </c>
      <c r="AS13" s="59">
        <f>INDEX('E-E'!$A:$AH,MATCH($B13,'E-E'!$B:$B,0),MATCH(AS$1,'E-E'!$1:$1,0))</f>
        <v>0</v>
      </c>
      <c r="AT13" s="59">
        <f>INDEX('E-E'!$A:$AH,MATCH($B13,'E-E'!$B:$B,0),MATCH(AT$1,'E-E'!$1:$1,0))</f>
        <v>0</v>
      </c>
      <c r="AU13" s="59">
        <f>INDEX('E-E'!$A:$AH,MATCH($B13,'E-E'!$B:$B,0),MATCH(AU$1,'E-E'!$1:$1,0))</f>
        <v>0</v>
      </c>
      <c r="AV13" s="59">
        <f>INDEX('E-E'!$A:$AH,MATCH($B13,'E-E'!$B:$B,0),MATCH(AV$1,'E-E'!$1:$1,0))</f>
        <v>0</v>
      </c>
      <c r="AW13" s="59">
        <f>INDEX('E-E'!$A:$AH,MATCH($B13,'E-E'!$B:$B,0),MATCH(AW$1,'E-E'!$1:$1,0))</f>
        <v>0</v>
      </c>
      <c r="AX13" s="59">
        <f>INDEX('E-E'!$A:$AH,MATCH($B13,'E-E'!$B:$B,0),MATCH(AX$1,'E-E'!$1:$1,0))</f>
        <v>0</v>
      </c>
      <c r="AY13" s="59">
        <f>INDEX('E-E'!$A:$AH,MATCH($B13,'E-E'!$B:$B,0),MATCH(AY$1,'E-E'!$1:$1,0))</f>
        <v>0</v>
      </c>
      <c r="AZ13" s="59">
        <f>INDEX('E-E'!$A:$AH,MATCH($B13,'E-E'!$B:$B,0),MATCH(AZ$1,'E-E'!$1:$1,0))</f>
        <v>0</v>
      </c>
      <c r="BA13" s="59">
        <f>INDEX('E-E'!$A:$AH,MATCH($B13,'E-E'!$B:$B,0),MATCH(BA$1,'E-E'!$1:$1,0))</f>
        <v>0</v>
      </c>
      <c r="BB13" s="59">
        <f>INDEX('E-E'!$A:$AH,MATCH($B13,'E-E'!$B:$B,0),MATCH(BB$1,'E-E'!$1:$1,0))</f>
        <v>0</v>
      </c>
      <c r="BC13" s="59">
        <f>INDEX('E-E'!$A:$AH,MATCH($B13,'E-E'!$B:$B,0),MATCH(BC$1,'E-E'!$1:$1,0))</f>
        <v>0</v>
      </c>
      <c r="BD13" s="59">
        <f>INDEX('E-E'!$A:$AH,MATCH($B13,'E-E'!$B:$B,0),MATCH(BD$1,'E-E'!$1:$1,0))</f>
        <v>0</v>
      </c>
      <c r="BE13" s="59">
        <f>INDEX('E-E'!$A:$AH,MATCH($B13,'E-E'!$B:$B,0),MATCH(BE$1,'E-E'!$1:$1,0))</f>
        <v>0</v>
      </c>
      <c r="BF13" s="59">
        <f>INDEX('E-E'!$A:$AH,MATCH($B13,'E-E'!$B:$B,0),MATCH(BF$1,'E-E'!$1:$1,0))</f>
        <v>0</v>
      </c>
      <c r="BG13" s="59">
        <f>INDEX('E-E'!$A:$AH,MATCH($B13,'E-E'!$B:$B,0),MATCH(BG$1,'E-E'!$1:$1,0))</f>
        <v>0</v>
      </c>
      <c r="BH13" s="59">
        <f>INDEX('E-E'!$A:$AH,MATCH($B13,'E-E'!$B:$B,0),MATCH(BH$1,'E-E'!$1:$1,0))</f>
        <v>0</v>
      </c>
      <c r="BI13" s="59">
        <f>INDEX('E-E'!$A:$AH,MATCH($B13,'E-E'!$B:$B,0),MATCH(BI$1,'E-E'!$1:$1,0))</f>
        <v>0</v>
      </c>
      <c r="BJ13" s="59">
        <f>INDEX('E-E'!$A:$AH,MATCH($B13,'E-E'!$B:$B,0),MATCH(BJ$1,'E-E'!$1:$1,0))</f>
        <v>0</v>
      </c>
      <c r="BK13" s="59">
        <f>INDEX('E-E'!$A:$AH,MATCH($B13,'E-E'!$B:$B,0),MATCH(BK$1,'E-E'!$1:$1,0))</f>
        <v>0</v>
      </c>
      <c r="BL13" s="59">
        <f>INDEX('E-E'!$A:$AH,MATCH($B13,'E-E'!$B:$B,0),MATCH(BL$1,'E-E'!$1:$1,0))</f>
        <v>0</v>
      </c>
      <c r="BM13" s="59">
        <f>INDEX('E-E'!$A:$AH,MATCH($B13,'E-E'!$B:$B,0),MATCH(BM$1,'E-E'!$1:$1,0))</f>
        <v>0</v>
      </c>
      <c r="BN13" s="59">
        <f>INDEX('E-E'!$A:$AH,MATCH($B13,'E-E'!$B:$B,0),MATCH(BN$1,'E-E'!$1:$1,0))</f>
        <v>0</v>
      </c>
      <c r="BO13" s="59">
        <f>INDEX('E-E'!$A:$AH,MATCH($B13,'E-E'!$B:$B,0),MATCH(BO$1,'E-E'!$1:$1,0))</f>
        <v>0</v>
      </c>
      <c r="BP13" s="59">
        <f>INDEX('E-E'!$A:$AH,MATCH($B13,'E-E'!$B:$B,0),MATCH(BP$1,'E-E'!$1:$1,0))</f>
        <v>0</v>
      </c>
      <c r="BQ13" s="59">
        <f>INDEX('E-E'!$A:$AH,MATCH($B13,'E-E'!$B:$B,0),MATCH(BQ$1,'E-E'!$1:$1,0))</f>
        <v>0</v>
      </c>
      <c r="BR13" s="59">
        <f>INDEX('E-E'!$A:$AH,MATCH($B13,'E-E'!$B:$B,0),MATCH(BR$1,'E-E'!$1:$1,0))</f>
        <v>0</v>
      </c>
      <c r="BS13" s="59">
        <f>INDEX('E-E'!$A:$AH,MATCH($B13,'E-E'!$B:$B,0),MATCH(BS$1,'E-E'!$1:$1,0))</f>
        <v>0</v>
      </c>
      <c r="BT13" s="59">
        <f>INDEX('E-E'!$A:$AH,MATCH($B13,'E-E'!$B:$B,0),MATCH(BT$1,'E-E'!$1:$1,0))</f>
        <v>0</v>
      </c>
      <c r="BU13" s="59">
        <f>INDEX('E-E'!$A:$AH,MATCH($B13,'E-E'!$B:$B,0),MATCH(BU$1,'E-E'!$1:$1,0))</f>
        <v>0</v>
      </c>
      <c r="BV13" s="60">
        <f>INDEX(SRMC!$A:$AO,MATCH($B13,SRMC!$B:$B,0),MATCH(BV$1,SRMC!$1:$1,0))</f>
        <v>21.287801228114088</v>
      </c>
      <c r="BW13" s="60">
        <f>INDEX(SRMC!$A:$AO,MATCH($B13,SRMC!$B:$B,0),MATCH(BW$1,SRMC!$1:$1,0))</f>
        <v>21.301946360945077</v>
      </c>
      <c r="BX13" s="60">
        <f>INDEX(SRMC!$A:$AO,MATCH($B13,SRMC!$B:$B,0),MATCH(BX$1,SRMC!$1:$1,0))</f>
        <v>21.373771632777345</v>
      </c>
      <c r="BY13" s="60">
        <f>INDEX(SRMC!$A:$AO,MATCH($B13,SRMC!$B:$B,0),MATCH(BY$1,SRMC!$1:$1,0))</f>
        <v>21.57875937336599</v>
      </c>
      <c r="BZ13" s="60">
        <f>INDEX(SRMC!$A:$AO,MATCH($B13,SRMC!$B:$B,0),MATCH(BZ$1,SRMC!$1:$1,0))</f>
        <v>21.147770506189079</v>
      </c>
      <c r="CA13" s="60">
        <f>INDEX(SRMC!$A:$AO,MATCH($B13,SRMC!$B:$B,0),MATCH(CA$1,SRMC!$1:$1,0))</f>
        <v>20.789923186769737</v>
      </c>
      <c r="CB13" s="60">
        <f>INDEX(SRMC!$A:$AO,MATCH($B13,SRMC!$B:$B,0),MATCH(CB$1,SRMC!$1:$1,0))</f>
        <v>20.697877818142796</v>
      </c>
      <c r="CC13" s="60">
        <f>INDEX(SRMC!$A:$AO,MATCH($B13,SRMC!$B:$B,0),MATCH(CC$1,SRMC!$1:$1,0))</f>
        <v>25.352584425554223</v>
      </c>
      <c r="CD13" s="60">
        <f>INDEX(SRMC!$A:$AO,MATCH($B13,SRMC!$B:$B,0),MATCH(CD$1,SRMC!$1:$1,0))</f>
        <v>30.116225620072136</v>
      </c>
      <c r="CE13" s="60">
        <f>INDEX(SRMC!$A:$AO,MATCH($B13,SRMC!$B:$B,0),MATCH(CE$1,SRMC!$1:$1,0))</f>
        <v>30.052541306971627</v>
      </c>
      <c r="CF13" s="60">
        <f>INDEX(SRMC!$A:$AO,MATCH($B13,SRMC!$B:$B,0),MATCH(CF$1,SRMC!$1:$1,0))</f>
        <v>29.859500990406914</v>
      </c>
      <c r="CG13" s="60">
        <f>INDEX(SRMC!$A:$AO,MATCH($B13,SRMC!$B:$B,0),MATCH(CG$1,SRMC!$1:$1,0))</f>
        <v>29.67219143792655</v>
      </c>
      <c r="CH13" s="60">
        <f>INDEX(SRMC!$A:$AO,MATCH($B13,SRMC!$B:$B,0),MATCH(CH$1,SRMC!$1:$1,0))</f>
        <v>29.484881885446189</v>
      </c>
      <c r="CI13" s="60">
        <f>INDEX(SRMC!$A:$AO,MATCH($B13,SRMC!$B:$B,0),MATCH(CI$1,SRMC!$1:$1,0))</f>
        <v>29.307849219471244</v>
      </c>
      <c r="CJ13" s="60">
        <f>INDEX(SRMC!$A:$AO,MATCH($B13,SRMC!$B:$B,0),MATCH(CJ$1,SRMC!$1:$1,0))</f>
        <v>29.141093440001704</v>
      </c>
      <c r="CK13" s="60">
        <f>INDEX(SRMC!$A:$AO,MATCH($B13,SRMC!$B:$B,0),MATCH(CK$1,SRMC!$1:$1,0))</f>
        <v>28.792958830875431</v>
      </c>
      <c r="CL13" s="60">
        <f>INDEX(SRMC!$A:$AO,MATCH($B13,SRMC!$B:$B,0),MATCH(CL$1,SRMC!$1:$1,0))</f>
        <v>28.263445392092432</v>
      </c>
      <c r="CM13" s="60">
        <f>INDEX(SRMC!$A:$AO,MATCH($B13,SRMC!$B:$B,0),MATCH(CM$1,SRMC!$1:$1,0))</f>
        <v>27.733931953309423</v>
      </c>
      <c r="CN13" s="60">
        <f>INDEX(SRMC!$A:$AO,MATCH($B13,SRMC!$B:$B,0),MATCH(CN$1,SRMC!$1:$1,0))</f>
        <v>27.204418514526417</v>
      </c>
      <c r="CO13" s="60">
        <f>INDEX(SRMC!$A:$AO,MATCH($B13,SRMC!$B:$B,0),MATCH(CO$1,SRMC!$1:$1,0))</f>
        <v>27.204418514526417</v>
      </c>
      <c r="CP13" s="60">
        <f>INDEX(SRMC!$A:$AO,MATCH($B13,SRMC!$B:$B,0),MATCH(CP$1,SRMC!$1:$1,0))</f>
        <v>27.204418514526417</v>
      </c>
      <c r="CQ13" s="60">
        <f>INDEX(SRMC!$A:$AO,MATCH($B13,SRMC!$B:$B,0),MATCH(CQ$1,SRMC!$1:$1,0))</f>
        <v>27.204418514526417</v>
      </c>
      <c r="CR13" s="60">
        <f>INDEX(SRMC!$A:$AO,MATCH($B13,SRMC!$B:$B,0),MATCH(CR$1,SRMC!$1:$1,0))</f>
        <v>27.204418514526417</v>
      </c>
      <c r="CS13" s="60">
        <f>INDEX(SRMC!$A:$AO,MATCH($B13,SRMC!$B:$B,0),MATCH(CS$1,SRMC!$1:$1,0))</f>
        <v>27.204418514526417</v>
      </c>
      <c r="CT13" s="60">
        <f>INDEX(SRMC!$A:$AO,MATCH($B13,SRMC!$B:$B,0),MATCH(CT$1,SRMC!$1:$1,0))</f>
        <v>27.204418514526417</v>
      </c>
      <c r="CU13" s="60">
        <f>INDEX(SRMC!$A:$AO,MATCH($B13,SRMC!$B:$B,0),MATCH(CU$1,SRMC!$1:$1,0))</f>
        <v>27.204418514526417</v>
      </c>
      <c r="CV13" s="60">
        <f>INDEX(SRMC!$A:$AO,MATCH($B13,SRMC!$B:$B,0),MATCH(CV$1,SRMC!$1:$1,0))</f>
        <v>27.204418514526417</v>
      </c>
      <c r="CW13" s="60">
        <f>INDEX(SRMC!$A:$AO,MATCH($B13,SRMC!$B:$B,0),MATCH(CW$1,SRMC!$1:$1,0))</f>
        <v>27.204418514526417</v>
      </c>
      <c r="CX13" s="60">
        <f>INDEX(SRMC!$A:$AO,MATCH($B13,SRMC!$B:$B,0),MATCH(CX$1,SRMC!$1:$1,0))</f>
        <v>27.204418514526417</v>
      </c>
      <c r="CY13" s="60">
        <f>INDEX(SRMC!$A:$AO,MATCH($B13,SRMC!$B:$B,0),MATCH(CY$1,SRMC!$1:$1,0))</f>
        <v>27.204418514526417</v>
      </c>
    </row>
    <row r="14" spans="1:133" x14ac:dyDescent="0.3">
      <c r="A14" t="s">
        <v>614</v>
      </c>
      <c r="B14" t="s">
        <v>39</v>
      </c>
      <c r="C14" t="s">
        <v>689</v>
      </c>
      <c r="D14">
        <v>1</v>
      </c>
      <c r="E14">
        <v>730</v>
      </c>
      <c r="F14">
        <v>0.90851837837837857</v>
      </c>
      <c r="G14">
        <v>0.05</v>
      </c>
      <c r="H14" t="s">
        <v>607</v>
      </c>
      <c r="I14">
        <v>6</v>
      </c>
      <c r="J14" s="56">
        <v>1</v>
      </c>
      <c r="K14" s="57">
        <v>0</v>
      </c>
      <c r="L14" s="57">
        <v>0</v>
      </c>
      <c r="M14" s="57">
        <v>0</v>
      </c>
      <c r="N14" s="57">
        <v>0</v>
      </c>
      <c r="O14" s="57">
        <v>0</v>
      </c>
      <c r="P14" t="s">
        <v>621</v>
      </c>
      <c r="Q14">
        <v>3</v>
      </c>
      <c r="R14">
        <v>9.2544987146529571</v>
      </c>
      <c r="S14" s="95">
        <v>0</v>
      </c>
      <c r="T14">
        <v>1</v>
      </c>
      <c r="U14">
        <v>8</v>
      </c>
      <c r="V14">
        <v>8</v>
      </c>
      <c r="W14">
        <v>240</v>
      </c>
      <c r="X14">
        <v>306.59999999999997</v>
      </c>
      <c r="Y14">
        <v>0.32876712328767121</v>
      </c>
      <c r="Z14">
        <v>5.1669999999999998</v>
      </c>
      <c r="AA14">
        <v>5.166666666666667</v>
      </c>
      <c r="AB14">
        <v>1</v>
      </c>
      <c r="AC14">
        <v>5.1669999999999998</v>
      </c>
      <c r="AD14">
        <v>5.166666666666667</v>
      </c>
      <c r="AE14">
        <v>1</v>
      </c>
      <c r="AF14">
        <v>1</v>
      </c>
      <c r="AG14" t="e">
        <v>#N/A</v>
      </c>
      <c r="AH14">
        <v>24</v>
      </c>
      <c r="AI14">
        <v>24</v>
      </c>
      <c r="AJ14">
        <v>1</v>
      </c>
      <c r="AK14" s="42">
        <f>INDEX(BV14:CY14,MATCH(Settings!$B$5,$BV$1:$CY$1))</f>
        <v>26.344920135312535</v>
      </c>
      <c r="AP14" t="b" cm="1">
        <f t="array" ref="AP14">NOT(OR(ISNA(AI14:AK14),ISNA(AE14:AF14),ISNA(AB14),ISNA(Y14),ISNA(S14:V14),ISNA(Q14),ISNA(J14),ISNA(I14),ISNA(A14:G14), ISBLANK(AI14:AK14), ISBLANK(AE14:AF14),ISBLANK(AB14),ISBLANK(Y14),ISBLANK(S14:V14),ISBLANK(Q14),ISBLANK(J14),ISBLANK(I14),ISBLANK(A14:G14)))</f>
        <v>1</v>
      </c>
      <c r="AQ14" s="42">
        <f>_xlfn.IFNA(IF(E14&gt;0,INDEX(AR14:BU14,MATCH(Settings!$B$1,$AR$1:$BU$1)),0),0)</f>
        <v>0</v>
      </c>
      <c r="AR14" s="59">
        <f>INDEX('E-E'!$A:$AH,MATCH($B14,'E-E'!$B:$B,0),MATCH(AR$1,'E-E'!$1:$1,0))</f>
        <v>1</v>
      </c>
      <c r="AS14" s="59">
        <f>INDEX('E-E'!$A:$AH,MATCH($B14,'E-E'!$B:$B,0),MATCH(AS$1,'E-E'!$1:$1,0))</f>
        <v>1</v>
      </c>
      <c r="AT14" s="59">
        <f>INDEX('E-E'!$A:$AH,MATCH($B14,'E-E'!$B:$B,0),MATCH(AT$1,'E-E'!$1:$1,0))</f>
        <v>1</v>
      </c>
      <c r="AU14" s="59">
        <f>INDEX('E-E'!$A:$AH,MATCH($B14,'E-E'!$B:$B,0),MATCH(AU$1,'E-E'!$1:$1,0))</f>
        <v>1</v>
      </c>
      <c r="AV14" s="59">
        <f>INDEX('E-E'!$A:$AH,MATCH($B14,'E-E'!$B:$B,0),MATCH(AV$1,'E-E'!$1:$1,0))</f>
        <v>1</v>
      </c>
      <c r="AW14" s="59">
        <f>INDEX('E-E'!$A:$AH,MATCH($B14,'E-E'!$B:$B,0),MATCH(AW$1,'E-E'!$1:$1,0))</f>
        <v>1</v>
      </c>
      <c r="AX14" s="59">
        <f>INDEX('E-E'!$A:$AH,MATCH($B14,'E-E'!$B:$B,0),MATCH(AX$1,'E-E'!$1:$1,0))</f>
        <v>1</v>
      </c>
      <c r="AY14" s="59">
        <f>INDEX('E-E'!$A:$AH,MATCH($B14,'E-E'!$B:$B,0),MATCH(AY$1,'E-E'!$1:$1,0))</f>
        <v>1</v>
      </c>
      <c r="AZ14" s="59">
        <f>INDEX('E-E'!$A:$AH,MATCH($B14,'E-E'!$B:$B,0),MATCH(AZ$1,'E-E'!$1:$1,0))</f>
        <v>1</v>
      </c>
      <c r="BA14" s="59">
        <f>INDEX('E-E'!$A:$AH,MATCH($B14,'E-E'!$B:$B,0),MATCH(BA$1,'E-E'!$1:$1,0))</f>
        <v>1</v>
      </c>
      <c r="BB14" s="59">
        <f>INDEX('E-E'!$A:$AH,MATCH($B14,'E-E'!$B:$B,0),MATCH(BB$1,'E-E'!$1:$1,0))</f>
        <v>1</v>
      </c>
      <c r="BC14" s="59">
        <f>INDEX('E-E'!$A:$AH,MATCH($B14,'E-E'!$B:$B,0),MATCH(BC$1,'E-E'!$1:$1,0))</f>
        <v>1</v>
      </c>
      <c r="BD14" s="59">
        <f>INDEX('E-E'!$A:$AH,MATCH($B14,'E-E'!$B:$B,0),MATCH(BD$1,'E-E'!$1:$1,0))</f>
        <v>1</v>
      </c>
      <c r="BE14" s="59">
        <f>INDEX('E-E'!$A:$AH,MATCH($B14,'E-E'!$B:$B,0),MATCH(BE$1,'E-E'!$1:$1,0))</f>
        <v>1</v>
      </c>
      <c r="BF14" s="59">
        <f>INDEX('E-E'!$A:$AH,MATCH($B14,'E-E'!$B:$B,0),MATCH(BF$1,'E-E'!$1:$1,0))</f>
        <v>1</v>
      </c>
      <c r="BG14" s="59">
        <f>INDEX('E-E'!$A:$AH,MATCH($B14,'E-E'!$B:$B,0),MATCH(BG$1,'E-E'!$1:$1,0))</f>
        <v>1</v>
      </c>
      <c r="BH14" s="59">
        <f>INDEX('E-E'!$A:$AH,MATCH($B14,'E-E'!$B:$B,0),MATCH(BH$1,'E-E'!$1:$1,0))</f>
        <v>1</v>
      </c>
      <c r="BI14" s="59">
        <f>INDEX('E-E'!$A:$AH,MATCH($B14,'E-E'!$B:$B,0),MATCH(BI$1,'E-E'!$1:$1,0))</f>
        <v>1</v>
      </c>
      <c r="BJ14" s="59">
        <f>INDEX('E-E'!$A:$AH,MATCH($B14,'E-E'!$B:$B,0),MATCH(BJ$1,'E-E'!$1:$1,0))</f>
        <v>1</v>
      </c>
      <c r="BK14" s="59">
        <f>INDEX('E-E'!$A:$AH,MATCH($B14,'E-E'!$B:$B,0),MATCH(BK$1,'E-E'!$1:$1,0))</f>
        <v>1</v>
      </c>
      <c r="BL14" s="59">
        <f>INDEX('E-E'!$A:$AH,MATCH($B14,'E-E'!$B:$B,0),MATCH(BL$1,'E-E'!$1:$1,0))</f>
        <v>1</v>
      </c>
      <c r="BM14" s="59">
        <f>INDEX('E-E'!$A:$AH,MATCH($B14,'E-E'!$B:$B,0),MATCH(BM$1,'E-E'!$1:$1,0))</f>
        <v>1</v>
      </c>
      <c r="BN14" s="59">
        <f>INDEX('E-E'!$A:$AH,MATCH($B14,'E-E'!$B:$B,0),MATCH(BN$1,'E-E'!$1:$1,0))</f>
        <v>0</v>
      </c>
      <c r="BO14" s="59">
        <f>INDEX('E-E'!$A:$AH,MATCH($B14,'E-E'!$B:$B,0),MATCH(BO$1,'E-E'!$1:$1,0))</f>
        <v>0</v>
      </c>
      <c r="BP14" s="59">
        <f>INDEX('E-E'!$A:$AH,MATCH($B14,'E-E'!$B:$B,0),MATCH(BP$1,'E-E'!$1:$1,0))</f>
        <v>0</v>
      </c>
      <c r="BQ14" s="59">
        <f>INDEX('E-E'!$A:$AH,MATCH($B14,'E-E'!$B:$B,0),MATCH(BQ$1,'E-E'!$1:$1,0))</f>
        <v>0</v>
      </c>
      <c r="BR14" s="59">
        <f>INDEX('E-E'!$A:$AH,MATCH($B14,'E-E'!$B:$B,0),MATCH(BR$1,'E-E'!$1:$1,0))</f>
        <v>0</v>
      </c>
      <c r="BS14" s="59">
        <f>INDEX('E-E'!$A:$AH,MATCH($B14,'E-E'!$B:$B,0),MATCH(BS$1,'E-E'!$1:$1,0))</f>
        <v>0</v>
      </c>
      <c r="BT14" s="59">
        <f>INDEX('E-E'!$A:$AH,MATCH($B14,'E-E'!$B:$B,0),MATCH(BT$1,'E-E'!$1:$1,0))</f>
        <v>0</v>
      </c>
      <c r="BU14" s="59">
        <f>INDEX('E-E'!$A:$AH,MATCH($B14,'E-E'!$B:$B,0),MATCH(BU$1,'E-E'!$1:$1,0))</f>
        <v>0</v>
      </c>
      <c r="BV14" s="60">
        <f>INDEX(SRMC!$A:$AO,MATCH($B14,SRMC!$B:$B,0),MATCH(BV$1,SRMC!$1:$1,0))</f>
        <v>32.286906575724075</v>
      </c>
      <c r="BW14" s="60">
        <f>INDEX(SRMC!$A:$AO,MATCH($B14,SRMC!$B:$B,0),MATCH(BW$1,SRMC!$1:$1,0))</f>
        <v>32.933076941812196</v>
      </c>
      <c r="BX14" s="60">
        <f>INDEX(SRMC!$A:$AO,MATCH($B14,SRMC!$B:$B,0),MATCH(BX$1,SRMC!$1:$1,0))</f>
        <v>33.912670920635108</v>
      </c>
      <c r="BY14" s="60">
        <f>INDEX(SRMC!$A:$AO,MATCH($B14,SRMC!$B:$B,0),MATCH(BY$1,SRMC!$1:$1,0))</f>
        <v>33.140025823998137</v>
      </c>
      <c r="BZ14" s="60">
        <f>INDEX(SRMC!$A:$AO,MATCH($B14,SRMC!$B:$B,0),MATCH(BZ$1,SRMC!$1:$1,0))</f>
        <v>32.294160076732709</v>
      </c>
      <c r="CA14" s="60">
        <f>INDEX(SRMC!$A:$AO,MATCH($B14,SRMC!$B:$B,0),MATCH(CA$1,SRMC!$1:$1,0))</f>
        <v>31.588547709227477</v>
      </c>
      <c r="CB14" s="60">
        <f>INDEX(SRMC!$A:$AO,MATCH($B14,SRMC!$B:$B,0),MATCH(CB$1,SRMC!$1:$1,0))</f>
        <v>30.989385395594507</v>
      </c>
      <c r="CC14" s="60">
        <f>INDEX(SRMC!$A:$AO,MATCH($B14,SRMC!$B:$B,0),MATCH(CC$1,SRMC!$1:$1,0))</f>
        <v>30.569741512539345</v>
      </c>
      <c r="CD14" s="60">
        <f>INDEX(SRMC!$A:$AO,MATCH($B14,SRMC!$B:$B,0),MATCH(CD$1,SRMC!$1:$1,0))</f>
        <v>30.342712008240905</v>
      </c>
      <c r="CE14" s="60">
        <f>INDEX(SRMC!$A:$AO,MATCH($B14,SRMC!$B:$B,0),MATCH(CE$1,SRMC!$1:$1,0))</f>
        <v>30.153897433189968</v>
      </c>
      <c r="CF14" s="60">
        <f>INDEX(SRMC!$A:$AO,MATCH($B14,SRMC!$B:$B,0),MATCH(CF$1,SRMC!$1:$1,0))</f>
        <v>29.970526566458027</v>
      </c>
      <c r="CG14" s="60">
        <f>INDEX(SRMC!$A:$AO,MATCH($B14,SRMC!$B:$B,0),MATCH(CG$1,SRMC!$1:$1,0))</f>
        <v>29.792599408045064</v>
      </c>
      <c r="CH14" s="60">
        <f>INDEX(SRMC!$A:$AO,MATCH($B14,SRMC!$B:$B,0),MATCH(CH$1,SRMC!$1:$1,0))</f>
        <v>29.614672249632111</v>
      </c>
      <c r="CI14" s="60">
        <f>INDEX(SRMC!$A:$AO,MATCH($B14,SRMC!$B:$B,0),MATCH(CI$1,SRMC!$1:$1,0))</f>
        <v>29.436745091219159</v>
      </c>
      <c r="CJ14" s="60">
        <f>INDEX(SRMC!$A:$AO,MATCH($B14,SRMC!$B:$B,0),MATCH(CJ$1,SRMC!$1:$1,0))</f>
        <v>29.258817932806206</v>
      </c>
      <c r="CK14" s="60">
        <f>INDEX(SRMC!$A:$AO,MATCH($B14,SRMC!$B:$B,0),MATCH(CK$1,SRMC!$1:$1,0))</f>
        <v>28.887360931771013</v>
      </c>
      <c r="CL14" s="60">
        <f>INDEX(SRMC!$A:$AO,MATCH($B14,SRMC!$B:$B,0),MATCH(CL$1,SRMC!$1:$1,0))</f>
        <v>28.32237408811358</v>
      </c>
      <c r="CM14" s="60">
        <f>INDEX(SRMC!$A:$AO,MATCH($B14,SRMC!$B:$B,0),MATCH(CM$1,SRMC!$1:$1,0))</f>
        <v>27.757387244456144</v>
      </c>
      <c r="CN14" s="60">
        <f>INDEX(SRMC!$A:$AO,MATCH($B14,SRMC!$B:$B,0),MATCH(CN$1,SRMC!$1:$1,0))</f>
        <v>27.192400400798697</v>
      </c>
      <c r="CO14" s="60">
        <f>INDEX(SRMC!$A:$AO,MATCH($B14,SRMC!$B:$B,0),MATCH(CO$1,SRMC!$1:$1,0))</f>
        <v>26.62741355714126</v>
      </c>
      <c r="CP14" s="60">
        <f>INDEX(SRMC!$A:$AO,MATCH($B14,SRMC!$B:$B,0),MATCH(CP$1,SRMC!$1:$1,0))</f>
        <v>26.344920135312535</v>
      </c>
      <c r="CQ14" s="60">
        <f>INDEX(SRMC!$A:$AO,MATCH($B14,SRMC!$B:$B,0),MATCH(CQ$1,SRMC!$1:$1,0))</f>
        <v>26.344920135312535</v>
      </c>
      <c r="CR14" s="60">
        <f>INDEX(SRMC!$A:$AO,MATCH($B14,SRMC!$B:$B,0),MATCH(CR$1,SRMC!$1:$1,0))</f>
        <v>26.344920135312535</v>
      </c>
      <c r="CS14" s="60">
        <f>INDEX(SRMC!$A:$AO,MATCH($B14,SRMC!$B:$B,0),MATCH(CS$1,SRMC!$1:$1,0))</f>
        <v>26.344920135312535</v>
      </c>
      <c r="CT14" s="60">
        <f>INDEX(SRMC!$A:$AO,MATCH($B14,SRMC!$B:$B,0),MATCH(CT$1,SRMC!$1:$1,0))</f>
        <v>26.344920135312535</v>
      </c>
      <c r="CU14" s="60">
        <f>INDEX(SRMC!$A:$AO,MATCH($B14,SRMC!$B:$B,0),MATCH(CU$1,SRMC!$1:$1,0))</f>
        <v>26.344920135312535</v>
      </c>
      <c r="CV14" s="60">
        <f>INDEX(SRMC!$A:$AO,MATCH($B14,SRMC!$B:$B,0),MATCH(CV$1,SRMC!$1:$1,0))</f>
        <v>26.344920135312535</v>
      </c>
      <c r="CW14" s="60">
        <f>INDEX(SRMC!$A:$AO,MATCH($B14,SRMC!$B:$B,0),MATCH(CW$1,SRMC!$1:$1,0))</f>
        <v>26.344920135312535</v>
      </c>
      <c r="CX14" s="60">
        <f>INDEX(SRMC!$A:$AO,MATCH($B14,SRMC!$B:$B,0),MATCH(CX$1,SRMC!$1:$1,0))</f>
        <v>26.344920135312535</v>
      </c>
      <c r="CY14" s="60">
        <f>INDEX(SRMC!$A:$AO,MATCH($B14,SRMC!$B:$B,0),MATCH(CY$1,SRMC!$1:$1,0))</f>
        <v>26.344920135312535</v>
      </c>
    </row>
    <row r="15" spans="1:133" x14ac:dyDescent="0.3">
      <c r="A15" t="s">
        <v>614</v>
      </c>
      <c r="B15" t="s">
        <v>38</v>
      </c>
      <c r="C15" t="s">
        <v>689</v>
      </c>
      <c r="D15">
        <v>1</v>
      </c>
      <c r="E15">
        <v>660</v>
      </c>
      <c r="F15">
        <v>0.90851837837837857</v>
      </c>
      <c r="G15">
        <v>0.05</v>
      </c>
      <c r="H15" t="s">
        <v>607</v>
      </c>
      <c r="I15">
        <v>6</v>
      </c>
      <c r="J15" s="56">
        <v>1</v>
      </c>
      <c r="K15" s="57">
        <v>0</v>
      </c>
      <c r="L15" s="57">
        <v>0</v>
      </c>
      <c r="M15" s="57">
        <v>0</v>
      </c>
      <c r="N15" s="57">
        <v>0</v>
      </c>
      <c r="O15" s="57">
        <v>0</v>
      </c>
      <c r="P15" t="s">
        <v>621</v>
      </c>
      <c r="Q15">
        <v>3</v>
      </c>
      <c r="R15">
        <v>9.2544987146529571</v>
      </c>
      <c r="S15" s="95">
        <v>0</v>
      </c>
      <c r="T15">
        <v>1</v>
      </c>
      <c r="U15">
        <v>8</v>
      </c>
      <c r="V15">
        <v>8</v>
      </c>
      <c r="W15">
        <v>240</v>
      </c>
      <c r="X15">
        <v>277.2</v>
      </c>
      <c r="Y15">
        <v>0.36363636363636365</v>
      </c>
      <c r="Z15">
        <v>5.1669999999999998</v>
      </c>
      <c r="AA15">
        <v>5.166666666666667</v>
      </c>
      <c r="AB15">
        <v>1</v>
      </c>
      <c r="AC15">
        <v>5.1669999999999998</v>
      </c>
      <c r="AD15">
        <v>5.166666666666667</v>
      </c>
      <c r="AE15">
        <v>1</v>
      </c>
      <c r="AF15">
        <v>1</v>
      </c>
      <c r="AG15" t="e">
        <v>#N/A</v>
      </c>
      <c r="AH15">
        <v>24</v>
      </c>
      <c r="AI15">
        <v>24</v>
      </c>
      <c r="AJ15">
        <v>1</v>
      </c>
      <c r="AK15" s="42">
        <f>INDEX(BV15:CY15,MATCH(Settings!$B$5,$BV$1:$CY$1))</f>
        <v>26.344920135312535</v>
      </c>
      <c r="AP15" t="b" cm="1">
        <f t="array" ref="AP15">NOT(OR(ISNA(AI15:AK15),ISNA(AE15:AF15),ISNA(AB15),ISNA(Y15),ISNA(S15:V15),ISNA(Q15),ISNA(J15),ISNA(I15),ISNA(A15:G15), ISBLANK(AI15:AK15), ISBLANK(AE15:AF15),ISBLANK(AB15),ISBLANK(Y15),ISBLANK(S15:V15),ISBLANK(Q15),ISBLANK(J15),ISBLANK(I15),ISBLANK(A15:G15)))</f>
        <v>1</v>
      </c>
      <c r="AQ15" s="42">
        <f>_xlfn.IFNA(IF(E15&gt;0,INDEX(AR15:BU15,MATCH(Settings!$B$1,$AR$1:$BU$1)),0),0)</f>
        <v>0</v>
      </c>
      <c r="AR15" s="59">
        <f>INDEX('E-E'!$A:$AH,MATCH($B15,'E-E'!$B:$B,0),MATCH(AR$1,'E-E'!$1:$1,0))</f>
        <v>1</v>
      </c>
      <c r="AS15" s="59">
        <f>INDEX('E-E'!$A:$AH,MATCH($B15,'E-E'!$B:$B,0),MATCH(AS$1,'E-E'!$1:$1,0))</f>
        <v>1</v>
      </c>
      <c r="AT15" s="59">
        <f>INDEX('E-E'!$A:$AH,MATCH($B15,'E-E'!$B:$B,0),MATCH(AT$1,'E-E'!$1:$1,0))</f>
        <v>1</v>
      </c>
      <c r="AU15" s="59">
        <f>INDEX('E-E'!$A:$AH,MATCH($B15,'E-E'!$B:$B,0),MATCH(AU$1,'E-E'!$1:$1,0))</f>
        <v>1</v>
      </c>
      <c r="AV15" s="59">
        <f>INDEX('E-E'!$A:$AH,MATCH($B15,'E-E'!$B:$B,0),MATCH(AV$1,'E-E'!$1:$1,0))</f>
        <v>1</v>
      </c>
      <c r="AW15" s="59">
        <f>INDEX('E-E'!$A:$AH,MATCH($B15,'E-E'!$B:$B,0),MATCH(AW$1,'E-E'!$1:$1,0))</f>
        <v>1</v>
      </c>
      <c r="AX15" s="59">
        <f>INDEX('E-E'!$A:$AH,MATCH($B15,'E-E'!$B:$B,0),MATCH(AX$1,'E-E'!$1:$1,0))</f>
        <v>1</v>
      </c>
      <c r="AY15" s="59">
        <f>INDEX('E-E'!$A:$AH,MATCH($B15,'E-E'!$B:$B,0),MATCH(AY$1,'E-E'!$1:$1,0))</f>
        <v>1</v>
      </c>
      <c r="AZ15" s="59">
        <f>INDEX('E-E'!$A:$AH,MATCH($B15,'E-E'!$B:$B,0),MATCH(AZ$1,'E-E'!$1:$1,0))</f>
        <v>1</v>
      </c>
      <c r="BA15" s="59">
        <f>INDEX('E-E'!$A:$AH,MATCH($B15,'E-E'!$B:$B,0),MATCH(BA$1,'E-E'!$1:$1,0))</f>
        <v>1</v>
      </c>
      <c r="BB15" s="59">
        <f>INDEX('E-E'!$A:$AH,MATCH($B15,'E-E'!$B:$B,0),MATCH(BB$1,'E-E'!$1:$1,0))</f>
        <v>1</v>
      </c>
      <c r="BC15" s="59">
        <f>INDEX('E-E'!$A:$AH,MATCH($B15,'E-E'!$B:$B,0),MATCH(BC$1,'E-E'!$1:$1,0))</f>
        <v>1</v>
      </c>
      <c r="BD15" s="59">
        <f>INDEX('E-E'!$A:$AH,MATCH($B15,'E-E'!$B:$B,0),MATCH(BD$1,'E-E'!$1:$1,0))</f>
        <v>1</v>
      </c>
      <c r="BE15" s="59">
        <f>INDEX('E-E'!$A:$AH,MATCH($B15,'E-E'!$B:$B,0),MATCH(BE$1,'E-E'!$1:$1,0))</f>
        <v>1</v>
      </c>
      <c r="BF15" s="59">
        <f>INDEX('E-E'!$A:$AH,MATCH($B15,'E-E'!$B:$B,0),MATCH(BF$1,'E-E'!$1:$1,0))</f>
        <v>1</v>
      </c>
      <c r="BG15" s="59">
        <f>INDEX('E-E'!$A:$AH,MATCH($B15,'E-E'!$B:$B,0),MATCH(BG$1,'E-E'!$1:$1,0))</f>
        <v>1</v>
      </c>
      <c r="BH15" s="59">
        <f>INDEX('E-E'!$A:$AH,MATCH($B15,'E-E'!$B:$B,0),MATCH(BH$1,'E-E'!$1:$1,0))</f>
        <v>1</v>
      </c>
      <c r="BI15" s="59">
        <f>INDEX('E-E'!$A:$AH,MATCH($B15,'E-E'!$B:$B,0),MATCH(BI$1,'E-E'!$1:$1,0))</f>
        <v>1</v>
      </c>
      <c r="BJ15" s="59">
        <f>INDEX('E-E'!$A:$AH,MATCH($B15,'E-E'!$B:$B,0),MATCH(BJ$1,'E-E'!$1:$1,0))</f>
        <v>1</v>
      </c>
      <c r="BK15" s="59">
        <f>INDEX('E-E'!$A:$AH,MATCH($B15,'E-E'!$B:$B,0),MATCH(BK$1,'E-E'!$1:$1,0))</f>
        <v>1</v>
      </c>
      <c r="BL15" s="59">
        <f>INDEX('E-E'!$A:$AH,MATCH($B15,'E-E'!$B:$B,0),MATCH(BL$1,'E-E'!$1:$1,0))</f>
        <v>1</v>
      </c>
      <c r="BM15" s="59">
        <f>INDEX('E-E'!$A:$AH,MATCH($B15,'E-E'!$B:$B,0),MATCH(BM$1,'E-E'!$1:$1,0))</f>
        <v>1</v>
      </c>
      <c r="BN15" s="59">
        <f>INDEX('E-E'!$A:$AH,MATCH($B15,'E-E'!$B:$B,0),MATCH(BN$1,'E-E'!$1:$1,0))</f>
        <v>0</v>
      </c>
      <c r="BO15" s="59">
        <f>INDEX('E-E'!$A:$AH,MATCH($B15,'E-E'!$B:$B,0),MATCH(BO$1,'E-E'!$1:$1,0))</f>
        <v>0</v>
      </c>
      <c r="BP15" s="59">
        <f>INDEX('E-E'!$A:$AH,MATCH($B15,'E-E'!$B:$B,0),MATCH(BP$1,'E-E'!$1:$1,0))</f>
        <v>0</v>
      </c>
      <c r="BQ15" s="59">
        <f>INDEX('E-E'!$A:$AH,MATCH($B15,'E-E'!$B:$B,0),MATCH(BQ$1,'E-E'!$1:$1,0))</f>
        <v>0</v>
      </c>
      <c r="BR15" s="59">
        <f>INDEX('E-E'!$A:$AH,MATCH($B15,'E-E'!$B:$B,0),MATCH(BR$1,'E-E'!$1:$1,0))</f>
        <v>0</v>
      </c>
      <c r="BS15" s="59">
        <f>INDEX('E-E'!$A:$AH,MATCH($B15,'E-E'!$B:$B,0),MATCH(BS$1,'E-E'!$1:$1,0))</f>
        <v>0</v>
      </c>
      <c r="BT15" s="59">
        <f>INDEX('E-E'!$A:$AH,MATCH($B15,'E-E'!$B:$B,0),MATCH(BT$1,'E-E'!$1:$1,0))</f>
        <v>0</v>
      </c>
      <c r="BU15" s="59">
        <f>INDEX('E-E'!$A:$AH,MATCH($B15,'E-E'!$B:$B,0),MATCH(BU$1,'E-E'!$1:$1,0))</f>
        <v>0</v>
      </c>
      <c r="BV15" s="60">
        <f>INDEX(SRMC!$A:$AO,MATCH($B15,SRMC!$B:$B,0),MATCH(BV$1,SRMC!$1:$1,0))</f>
        <v>32.286906575724075</v>
      </c>
      <c r="BW15" s="60">
        <f>INDEX(SRMC!$A:$AO,MATCH($B15,SRMC!$B:$B,0),MATCH(BW$1,SRMC!$1:$1,0))</f>
        <v>32.933076941812196</v>
      </c>
      <c r="BX15" s="60">
        <f>INDEX(SRMC!$A:$AO,MATCH($B15,SRMC!$B:$B,0),MATCH(BX$1,SRMC!$1:$1,0))</f>
        <v>33.912670920635108</v>
      </c>
      <c r="BY15" s="60">
        <f>INDEX(SRMC!$A:$AO,MATCH($B15,SRMC!$B:$B,0),MATCH(BY$1,SRMC!$1:$1,0))</f>
        <v>33.140025823998137</v>
      </c>
      <c r="BZ15" s="60">
        <f>INDEX(SRMC!$A:$AO,MATCH($B15,SRMC!$B:$B,0),MATCH(BZ$1,SRMC!$1:$1,0))</f>
        <v>32.294160076732709</v>
      </c>
      <c r="CA15" s="60">
        <f>INDEX(SRMC!$A:$AO,MATCH($B15,SRMC!$B:$B,0),MATCH(CA$1,SRMC!$1:$1,0))</f>
        <v>31.588547709227477</v>
      </c>
      <c r="CB15" s="60">
        <f>INDEX(SRMC!$A:$AO,MATCH($B15,SRMC!$B:$B,0),MATCH(CB$1,SRMC!$1:$1,0))</f>
        <v>30.989385395594507</v>
      </c>
      <c r="CC15" s="60">
        <f>INDEX(SRMC!$A:$AO,MATCH($B15,SRMC!$B:$B,0),MATCH(CC$1,SRMC!$1:$1,0))</f>
        <v>30.569741512539345</v>
      </c>
      <c r="CD15" s="60">
        <f>INDEX(SRMC!$A:$AO,MATCH($B15,SRMC!$B:$B,0),MATCH(CD$1,SRMC!$1:$1,0))</f>
        <v>30.342712008240905</v>
      </c>
      <c r="CE15" s="60">
        <f>INDEX(SRMC!$A:$AO,MATCH($B15,SRMC!$B:$B,0),MATCH(CE$1,SRMC!$1:$1,0))</f>
        <v>30.153897433189968</v>
      </c>
      <c r="CF15" s="60">
        <f>INDEX(SRMC!$A:$AO,MATCH($B15,SRMC!$B:$B,0),MATCH(CF$1,SRMC!$1:$1,0))</f>
        <v>29.970526566458027</v>
      </c>
      <c r="CG15" s="60">
        <f>INDEX(SRMC!$A:$AO,MATCH($B15,SRMC!$B:$B,0),MATCH(CG$1,SRMC!$1:$1,0))</f>
        <v>29.792599408045064</v>
      </c>
      <c r="CH15" s="60">
        <f>INDEX(SRMC!$A:$AO,MATCH($B15,SRMC!$B:$B,0),MATCH(CH$1,SRMC!$1:$1,0))</f>
        <v>29.614672249632111</v>
      </c>
      <c r="CI15" s="60">
        <f>INDEX(SRMC!$A:$AO,MATCH($B15,SRMC!$B:$B,0),MATCH(CI$1,SRMC!$1:$1,0))</f>
        <v>29.436745091219159</v>
      </c>
      <c r="CJ15" s="60">
        <f>INDEX(SRMC!$A:$AO,MATCH($B15,SRMC!$B:$B,0),MATCH(CJ$1,SRMC!$1:$1,0))</f>
        <v>29.258817932806206</v>
      </c>
      <c r="CK15" s="60">
        <f>INDEX(SRMC!$A:$AO,MATCH($B15,SRMC!$B:$B,0),MATCH(CK$1,SRMC!$1:$1,0))</f>
        <v>28.887360931771013</v>
      </c>
      <c r="CL15" s="60">
        <f>INDEX(SRMC!$A:$AO,MATCH($B15,SRMC!$B:$B,0),MATCH(CL$1,SRMC!$1:$1,0))</f>
        <v>28.32237408811358</v>
      </c>
      <c r="CM15" s="60">
        <f>INDEX(SRMC!$A:$AO,MATCH($B15,SRMC!$B:$B,0),MATCH(CM$1,SRMC!$1:$1,0))</f>
        <v>27.757387244456144</v>
      </c>
      <c r="CN15" s="60">
        <f>INDEX(SRMC!$A:$AO,MATCH($B15,SRMC!$B:$B,0),MATCH(CN$1,SRMC!$1:$1,0))</f>
        <v>27.192400400798697</v>
      </c>
      <c r="CO15" s="60">
        <f>INDEX(SRMC!$A:$AO,MATCH($B15,SRMC!$B:$B,0),MATCH(CO$1,SRMC!$1:$1,0))</f>
        <v>26.62741355714126</v>
      </c>
      <c r="CP15" s="60">
        <f>INDEX(SRMC!$A:$AO,MATCH($B15,SRMC!$B:$B,0),MATCH(CP$1,SRMC!$1:$1,0))</f>
        <v>26.344920135312535</v>
      </c>
      <c r="CQ15" s="60">
        <f>INDEX(SRMC!$A:$AO,MATCH($B15,SRMC!$B:$B,0),MATCH(CQ$1,SRMC!$1:$1,0))</f>
        <v>26.344920135312535</v>
      </c>
      <c r="CR15" s="60">
        <f>INDEX(SRMC!$A:$AO,MATCH($B15,SRMC!$B:$B,0),MATCH(CR$1,SRMC!$1:$1,0))</f>
        <v>26.344920135312535</v>
      </c>
      <c r="CS15" s="60">
        <f>INDEX(SRMC!$A:$AO,MATCH($B15,SRMC!$B:$B,0),MATCH(CS$1,SRMC!$1:$1,0))</f>
        <v>26.344920135312535</v>
      </c>
      <c r="CT15" s="60">
        <f>INDEX(SRMC!$A:$AO,MATCH($B15,SRMC!$B:$B,0),MATCH(CT$1,SRMC!$1:$1,0))</f>
        <v>26.344920135312535</v>
      </c>
      <c r="CU15" s="60">
        <f>INDEX(SRMC!$A:$AO,MATCH($B15,SRMC!$B:$B,0),MATCH(CU$1,SRMC!$1:$1,0))</f>
        <v>26.344920135312535</v>
      </c>
      <c r="CV15" s="60">
        <f>INDEX(SRMC!$A:$AO,MATCH($B15,SRMC!$B:$B,0),MATCH(CV$1,SRMC!$1:$1,0))</f>
        <v>26.344920135312535</v>
      </c>
      <c r="CW15" s="60">
        <f>INDEX(SRMC!$A:$AO,MATCH($B15,SRMC!$B:$B,0),MATCH(CW$1,SRMC!$1:$1,0))</f>
        <v>26.344920135312535</v>
      </c>
      <c r="CX15" s="60">
        <f>INDEX(SRMC!$A:$AO,MATCH($B15,SRMC!$B:$B,0),MATCH(CX$1,SRMC!$1:$1,0))</f>
        <v>26.344920135312535</v>
      </c>
      <c r="CY15" s="60">
        <f>INDEX(SRMC!$A:$AO,MATCH($B15,SRMC!$B:$B,0),MATCH(CY$1,SRMC!$1:$1,0))</f>
        <v>26.344920135312535</v>
      </c>
    </row>
    <row r="16" spans="1:133" x14ac:dyDescent="0.3">
      <c r="A16" t="s">
        <v>615</v>
      </c>
      <c r="B16" t="s">
        <v>50</v>
      </c>
      <c r="C16" t="s">
        <v>689</v>
      </c>
      <c r="D16">
        <v>1</v>
      </c>
      <c r="E16">
        <v>660</v>
      </c>
      <c r="F16">
        <v>0.90830508474576277</v>
      </c>
      <c r="G16">
        <v>0.05</v>
      </c>
      <c r="H16" t="s">
        <v>607</v>
      </c>
      <c r="I16">
        <v>6</v>
      </c>
      <c r="J16" s="56">
        <v>1</v>
      </c>
      <c r="K16" s="57">
        <v>0</v>
      </c>
      <c r="L16" s="57">
        <v>0</v>
      </c>
      <c r="M16" s="57">
        <v>0</v>
      </c>
      <c r="N16" s="57">
        <v>0</v>
      </c>
      <c r="O16" s="57">
        <v>0</v>
      </c>
      <c r="P16" t="s">
        <v>621</v>
      </c>
      <c r="Q16">
        <v>3</v>
      </c>
      <c r="R16">
        <v>9.6774193548387082</v>
      </c>
      <c r="S16" s="95">
        <v>0</v>
      </c>
      <c r="T16">
        <v>1</v>
      </c>
      <c r="U16">
        <v>8</v>
      </c>
      <c r="V16">
        <v>8</v>
      </c>
      <c r="W16">
        <v>250</v>
      </c>
      <c r="X16">
        <v>250.8</v>
      </c>
      <c r="Y16">
        <v>0.37878787878787878</v>
      </c>
      <c r="Z16">
        <v>3.6669999999999998</v>
      </c>
      <c r="AA16">
        <v>3.6666666666666665</v>
      </c>
      <c r="AB16">
        <v>1</v>
      </c>
      <c r="AC16">
        <v>4.8330000000000002</v>
      </c>
      <c r="AD16">
        <v>4.833333333333333</v>
      </c>
      <c r="AE16">
        <v>1</v>
      </c>
      <c r="AF16">
        <v>1</v>
      </c>
      <c r="AG16" t="e">
        <v>#N/A</v>
      </c>
      <c r="AH16">
        <v>24</v>
      </c>
      <c r="AI16">
        <v>24</v>
      </c>
      <c r="AJ16">
        <v>1</v>
      </c>
      <c r="AK16" s="42">
        <f>INDEX(BV16:CY16,MATCH(Settings!$B$5,$BV$1:$CY$1))</f>
        <v>29.50058410088765</v>
      </c>
      <c r="AP16" t="b" cm="1">
        <f t="array" ref="AP16">NOT(OR(ISNA(AI16:AK16),ISNA(AE16:AF16),ISNA(AB16),ISNA(Y16),ISNA(S16:V16),ISNA(Q16),ISNA(J16),ISNA(I16),ISNA(A16:G16), ISBLANK(AI16:AK16), ISBLANK(AE16:AF16),ISBLANK(AB16),ISBLANK(Y16),ISBLANK(S16:V16),ISBLANK(Q16),ISBLANK(J16),ISBLANK(I16),ISBLANK(A16:G16)))</f>
        <v>1</v>
      </c>
      <c r="AQ16" s="42">
        <f>_xlfn.IFNA(IF(E16&gt;0,INDEX(AR16:BU16,MATCH(Settings!$B$1,$AR$1:$BU$1)),0),0)</f>
        <v>0</v>
      </c>
      <c r="AR16" s="59">
        <f>INDEX('E-E'!$A:$AH,MATCH($B16,'E-E'!$B:$B,0),MATCH(AR$1,'E-E'!$1:$1,0))</f>
        <v>1</v>
      </c>
      <c r="AS16" s="59">
        <f>INDEX('E-E'!$A:$AH,MATCH($B16,'E-E'!$B:$B,0),MATCH(AS$1,'E-E'!$1:$1,0))</f>
        <v>1</v>
      </c>
      <c r="AT16" s="59">
        <f>INDEX('E-E'!$A:$AH,MATCH($B16,'E-E'!$B:$B,0),MATCH(AT$1,'E-E'!$1:$1,0))</f>
        <v>1</v>
      </c>
      <c r="AU16" s="59">
        <f>INDEX('E-E'!$A:$AH,MATCH($B16,'E-E'!$B:$B,0),MATCH(AU$1,'E-E'!$1:$1,0))</f>
        <v>1</v>
      </c>
      <c r="AV16" s="59">
        <f>INDEX('E-E'!$A:$AH,MATCH($B16,'E-E'!$B:$B,0),MATCH(AV$1,'E-E'!$1:$1,0))</f>
        <v>0</v>
      </c>
      <c r="AW16" s="59">
        <f>INDEX('E-E'!$A:$AH,MATCH($B16,'E-E'!$B:$B,0),MATCH(AW$1,'E-E'!$1:$1,0))</f>
        <v>0</v>
      </c>
      <c r="AX16" s="59">
        <f>INDEX('E-E'!$A:$AH,MATCH($B16,'E-E'!$B:$B,0),MATCH(AX$1,'E-E'!$1:$1,0))</f>
        <v>0</v>
      </c>
      <c r="AY16" s="59">
        <f>INDEX('E-E'!$A:$AH,MATCH($B16,'E-E'!$B:$B,0),MATCH(AY$1,'E-E'!$1:$1,0))</f>
        <v>0</v>
      </c>
      <c r="AZ16" s="59">
        <f>INDEX('E-E'!$A:$AH,MATCH($B16,'E-E'!$B:$B,0),MATCH(AZ$1,'E-E'!$1:$1,0))</f>
        <v>0</v>
      </c>
      <c r="BA16" s="59">
        <f>INDEX('E-E'!$A:$AH,MATCH($B16,'E-E'!$B:$B,0),MATCH(BA$1,'E-E'!$1:$1,0))</f>
        <v>0</v>
      </c>
      <c r="BB16" s="59">
        <f>INDEX('E-E'!$A:$AH,MATCH($B16,'E-E'!$B:$B,0),MATCH(BB$1,'E-E'!$1:$1,0))</f>
        <v>0</v>
      </c>
      <c r="BC16" s="59">
        <f>INDEX('E-E'!$A:$AH,MATCH($B16,'E-E'!$B:$B,0),MATCH(BC$1,'E-E'!$1:$1,0))</f>
        <v>0</v>
      </c>
      <c r="BD16" s="59">
        <f>INDEX('E-E'!$A:$AH,MATCH($B16,'E-E'!$B:$B,0),MATCH(BD$1,'E-E'!$1:$1,0))</f>
        <v>0</v>
      </c>
      <c r="BE16" s="59">
        <f>INDEX('E-E'!$A:$AH,MATCH($B16,'E-E'!$B:$B,0),MATCH(BE$1,'E-E'!$1:$1,0))</f>
        <v>0</v>
      </c>
      <c r="BF16" s="59">
        <f>INDEX('E-E'!$A:$AH,MATCH($B16,'E-E'!$B:$B,0),MATCH(BF$1,'E-E'!$1:$1,0))</f>
        <v>0</v>
      </c>
      <c r="BG16" s="59">
        <f>INDEX('E-E'!$A:$AH,MATCH($B16,'E-E'!$B:$B,0),MATCH(BG$1,'E-E'!$1:$1,0))</f>
        <v>0</v>
      </c>
      <c r="BH16" s="59">
        <f>INDEX('E-E'!$A:$AH,MATCH($B16,'E-E'!$B:$B,0),MATCH(BH$1,'E-E'!$1:$1,0))</f>
        <v>0</v>
      </c>
      <c r="BI16" s="59">
        <f>INDEX('E-E'!$A:$AH,MATCH($B16,'E-E'!$B:$B,0),MATCH(BI$1,'E-E'!$1:$1,0))</f>
        <v>0</v>
      </c>
      <c r="BJ16" s="59">
        <f>INDEX('E-E'!$A:$AH,MATCH($B16,'E-E'!$B:$B,0),MATCH(BJ$1,'E-E'!$1:$1,0))</f>
        <v>0</v>
      </c>
      <c r="BK16" s="59">
        <f>INDEX('E-E'!$A:$AH,MATCH($B16,'E-E'!$B:$B,0),MATCH(BK$1,'E-E'!$1:$1,0))</f>
        <v>0</v>
      </c>
      <c r="BL16" s="59">
        <f>INDEX('E-E'!$A:$AH,MATCH($B16,'E-E'!$B:$B,0),MATCH(BL$1,'E-E'!$1:$1,0))</f>
        <v>0</v>
      </c>
      <c r="BM16" s="59">
        <f>INDEX('E-E'!$A:$AH,MATCH($B16,'E-E'!$B:$B,0),MATCH(BM$1,'E-E'!$1:$1,0))</f>
        <v>0</v>
      </c>
      <c r="BN16" s="59">
        <f>INDEX('E-E'!$A:$AH,MATCH($B16,'E-E'!$B:$B,0),MATCH(BN$1,'E-E'!$1:$1,0))</f>
        <v>0</v>
      </c>
      <c r="BO16" s="59">
        <f>INDEX('E-E'!$A:$AH,MATCH($B16,'E-E'!$B:$B,0),MATCH(BO$1,'E-E'!$1:$1,0))</f>
        <v>0</v>
      </c>
      <c r="BP16" s="59">
        <f>INDEX('E-E'!$A:$AH,MATCH($B16,'E-E'!$B:$B,0),MATCH(BP$1,'E-E'!$1:$1,0))</f>
        <v>0</v>
      </c>
      <c r="BQ16" s="59">
        <f>INDEX('E-E'!$A:$AH,MATCH($B16,'E-E'!$B:$B,0),MATCH(BQ$1,'E-E'!$1:$1,0))</f>
        <v>0</v>
      </c>
      <c r="BR16" s="59">
        <f>INDEX('E-E'!$A:$AH,MATCH($B16,'E-E'!$B:$B,0),MATCH(BR$1,'E-E'!$1:$1,0))</f>
        <v>0</v>
      </c>
      <c r="BS16" s="59">
        <f>INDEX('E-E'!$A:$AH,MATCH($B16,'E-E'!$B:$B,0),MATCH(BS$1,'E-E'!$1:$1,0))</f>
        <v>0</v>
      </c>
      <c r="BT16" s="59">
        <f>INDEX('E-E'!$A:$AH,MATCH($B16,'E-E'!$B:$B,0),MATCH(BT$1,'E-E'!$1:$1,0))</f>
        <v>0</v>
      </c>
      <c r="BU16" s="59">
        <f>INDEX('E-E'!$A:$AH,MATCH($B16,'E-E'!$B:$B,0),MATCH(BU$1,'E-E'!$1:$1,0))</f>
        <v>0</v>
      </c>
      <c r="BV16" s="60">
        <f>INDEX(SRMC!$A:$AO,MATCH($B16,SRMC!$B:$B,0),MATCH(BV$1,SRMC!$1:$1,0))</f>
        <v>32.701171042734536</v>
      </c>
      <c r="BW16" s="60">
        <f>INDEX(SRMC!$A:$AO,MATCH($B16,SRMC!$B:$B,0),MATCH(BW$1,SRMC!$1:$1,0))</f>
        <v>33.005782458074584</v>
      </c>
      <c r="BX16" s="60">
        <f>INDEX(SRMC!$A:$AO,MATCH($B16,SRMC!$B:$B,0),MATCH(BX$1,SRMC!$1:$1,0))</f>
        <v>33.507237855047876</v>
      </c>
      <c r="BY16" s="60">
        <f>INDEX(SRMC!$A:$AO,MATCH($B16,SRMC!$B:$B,0),MATCH(BY$1,SRMC!$1:$1,0))</f>
        <v>33.140496838095672</v>
      </c>
      <c r="BZ16" s="60">
        <f>INDEX(SRMC!$A:$AO,MATCH($B16,SRMC!$B:$B,0),MATCH(BZ$1,SRMC!$1:$1,0))</f>
        <v>32.735268290586887</v>
      </c>
      <c r="CA16" s="60">
        <f>INDEX(SRMC!$A:$AO,MATCH($B16,SRMC!$B:$B,0),MATCH(CA$1,SRMC!$1:$1,0))</f>
        <v>32.352099887633941</v>
      </c>
      <c r="CB16" s="60">
        <f>INDEX(SRMC!$A:$AO,MATCH($B16,SRMC!$B:$B,0),MATCH(CB$1,SRMC!$1:$1,0))</f>
        <v>32.002547103768933</v>
      </c>
      <c r="CC16" s="60">
        <f>INDEX(SRMC!$A:$AO,MATCH($B16,SRMC!$B:$B,0),MATCH(CC$1,SRMC!$1:$1,0))</f>
        <v>31.762613697366049</v>
      </c>
      <c r="CD16" s="60">
        <f>INDEX(SRMC!$A:$AO,MATCH($B16,SRMC!$B:$B,0),MATCH(CD$1,SRMC!$1:$1,0))</f>
        <v>31.641058864121472</v>
      </c>
      <c r="CE16" s="60">
        <f>INDEX(SRMC!$A:$AO,MATCH($B16,SRMC!$B:$B,0),MATCH(CE$1,SRMC!$1:$1,0))</f>
        <v>31.539964848806669</v>
      </c>
      <c r="CF16" s="60">
        <f>INDEX(SRMC!$A:$AO,MATCH($B16,SRMC!$B:$B,0),MATCH(CF$1,SRMC!$1:$1,0))</f>
        <v>31.441785472534001</v>
      </c>
      <c r="CG16" s="60">
        <f>INDEX(SRMC!$A:$AO,MATCH($B16,SRMC!$B:$B,0),MATCH(CG$1,SRMC!$1:$1,0))</f>
        <v>31.346520735303482</v>
      </c>
      <c r="CH16" s="60">
        <f>INDEX(SRMC!$A:$AO,MATCH($B16,SRMC!$B:$B,0),MATCH(CH$1,SRMC!$1:$1,0))</f>
        <v>31.251255998072956</v>
      </c>
      <c r="CI16" s="60">
        <f>INDEX(SRMC!$A:$AO,MATCH($B16,SRMC!$B:$B,0),MATCH(CI$1,SRMC!$1:$1,0))</f>
        <v>31.155991260842438</v>
      </c>
      <c r="CJ16" s="60">
        <f>INDEX(SRMC!$A:$AO,MATCH($B16,SRMC!$B:$B,0),MATCH(CJ$1,SRMC!$1:$1,0))</f>
        <v>31.060726523611919</v>
      </c>
      <c r="CK16" s="60">
        <f>INDEX(SRMC!$A:$AO,MATCH($B16,SRMC!$B:$B,0),MATCH(CK$1,SRMC!$1:$1,0))</f>
        <v>30.861843149585759</v>
      </c>
      <c r="CL16" s="60">
        <f>INDEX(SRMC!$A:$AO,MATCH($B16,SRMC!$B:$B,0),MATCH(CL$1,SRMC!$1:$1,0))</f>
        <v>30.559341138763955</v>
      </c>
      <c r="CM16" s="60">
        <f>INDEX(SRMC!$A:$AO,MATCH($B16,SRMC!$B:$B,0),MATCH(CM$1,SRMC!$1:$1,0))</f>
        <v>30.256839127942154</v>
      </c>
      <c r="CN16" s="60">
        <f>INDEX(SRMC!$A:$AO,MATCH($B16,SRMC!$B:$B,0),MATCH(CN$1,SRMC!$1:$1,0))</f>
        <v>29.954337117120353</v>
      </c>
      <c r="CO16" s="60">
        <f>INDEX(SRMC!$A:$AO,MATCH($B16,SRMC!$B:$B,0),MATCH(CO$1,SRMC!$1:$1,0))</f>
        <v>29.651835106298552</v>
      </c>
      <c r="CP16" s="60">
        <f>INDEX(SRMC!$A:$AO,MATCH($B16,SRMC!$B:$B,0),MATCH(CP$1,SRMC!$1:$1,0))</f>
        <v>29.50058410088765</v>
      </c>
      <c r="CQ16" s="60">
        <f>INDEX(SRMC!$A:$AO,MATCH($B16,SRMC!$B:$B,0),MATCH(CQ$1,SRMC!$1:$1,0))</f>
        <v>29.50058410088765</v>
      </c>
      <c r="CR16" s="60">
        <f>INDEX(SRMC!$A:$AO,MATCH($B16,SRMC!$B:$B,0),MATCH(CR$1,SRMC!$1:$1,0))</f>
        <v>29.50058410088765</v>
      </c>
      <c r="CS16" s="60">
        <f>INDEX(SRMC!$A:$AO,MATCH($B16,SRMC!$B:$B,0),MATCH(CS$1,SRMC!$1:$1,0))</f>
        <v>29.50058410088765</v>
      </c>
      <c r="CT16" s="60">
        <f>INDEX(SRMC!$A:$AO,MATCH($B16,SRMC!$B:$B,0),MATCH(CT$1,SRMC!$1:$1,0))</f>
        <v>29.50058410088765</v>
      </c>
      <c r="CU16" s="60">
        <f>INDEX(SRMC!$A:$AO,MATCH($B16,SRMC!$B:$B,0),MATCH(CU$1,SRMC!$1:$1,0))</f>
        <v>29.50058410088765</v>
      </c>
      <c r="CV16" s="60">
        <f>INDEX(SRMC!$A:$AO,MATCH($B16,SRMC!$B:$B,0),MATCH(CV$1,SRMC!$1:$1,0))</f>
        <v>29.50058410088765</v>
      </c>
      <c r="CW16" s="60">
        <f>INDEX(SRMC!$A:$AO,MATCH($B16,SRMC!$B:$B,0),MATCH(CW$1,SRMC!$1:$1,0))</f>
        <v>29.50058410088765</v>
      </c>
      <c r="CX16" s="60">
        <f>INDEX(SRMC!$A:$AO,MATCH($B16,SRMC!$B:$B,0),MATCH(CX$1,SRMC!$1:$1,0))</f>
        <v>29.50058410088765</v>
      </c>
      <c r="CY16" s="60">
        <f>INDEX(SRMC!$A:$AO,MATCH($B16,SRMC!$B:$B,0),MATCH(CY$1,SRMC!$1:$1,0))</f>
        <v>29.50058410088765</v>
      </c>
    </row>
    <row r="17" spans="1:103" x14ac:dyDescent="0.3">
      <c r="A17" t="s">
        <v>615</v>
      </c>
      <c r="B17" t="s">
        <v>51</v>
      </c>
      <c r="C17" t="s">
        <v>689</v>
      </c>
      <c r="D17">
        <v>1</v>
      </c>
      <c r="E17">
        <v>660</v>
      </c>
      <c r="F17">
        <v>0.90830508474576277</v>
      </c>
      <c r="G17">
        <v>0.05</v>
      </c>
      <c r="H17" t="s">
        <v>607</v>
      </c>
      <c r="I17">
        <v>6</v>
      </c>
      <c r="J17" s="56">
        <v>1</v>
      </c>
      <c r="K17" s="57">
        <v>0</v>
      </c>
      <c r="L17" s="57">
        <v>0</v>
      </c>
      <c r="M17" s="57">
        <v>0</v>
      </c>
      <c r="N17" s="57">
        <v>0</v>
      </c>
      <c r="O17" s="57">
        <v>0</v>
      </c>
      <c r="P17" t="s">
        <v>621</v>
      </c>
      <c r="Q17">
        <v>3</v>
      </c>
      <c r="R17">
        <v>9.6774193548387082</v>
      </c>
      <c r="S17" s="95">
        <v>0</v>
      </c>
      <c r="T17">
        <v>1</v>
      </c>
      <c r="U17">
        <v>8</v>
      </c>
      <c r="V17">
        <v>8</v>
      </c>
      <c r="W17">
        <v>250</v>
      </c>
      <c r="X17">
        <v>250.8</v>
      </c>
      <c r="Y17">
        <v>0.37878787878787878</v>
      </c>
      <c r="Z17">
        <v>3.6669999999999998</v>
      </c>
      <c r="AA17">
        <v>3.6666666666666665</v>
      </c>
      <c r="AB17">
        <v>1</v>
      </c>
      <c r="AC17">
        <v>4.8330000000000002</v>
      </c>
      <c r="AD17">
        <v>4.833333333333333</v>
      </c>
      <c r="AE17">
        <v>1</v>
      </c>
      <c r="AF17">
        <v>1</v>
      </c>
      <c r="AG17" t="e">
        <v>#N/A</v>
      </c>
      <c r="AH17">
        <v>24</v>
      </c>
      <c r="AI17">
        <v>24</v>
      </c>
      <c r="AJ17">
        <v>1</v>
      </c>
      <c r="AK17" s="42">
        <f>INDEX(BV17:CY17,MATCH(Settings!$B$5,$BV$1:$CY$1))</f>
        <v>29.50058410088765</v>
      </c>
      <c r="AP17" t="b" cm="1">
        <f t="array" ref="AP17">NOT(OR(ISNA(AI17:AK17),ISNA(AE17:AF17),ISNA(AB17),ISNA(Y17),ISNA(S17:V17),ISNA(Q17),ISNA(J17),ISNA(I17),ISNA(A17:G17), ISBLANK(AI17:AK17), ISBLANK(AE17:AF17),ISBLANK(AB17),ISBLANK(Y17),ISBLANK(S17:V17),ISBLANK(Q17),ISBLANK(J17),ISBLANK(I17),ISBLANK(A17:G17)))</f>
        <v>1</v>
      </c>
      <c r="AQ17" s="42">
        <f>_xlfn.IFNA(IF(E17&gt;0,INDEX(AR17:BU17,MATCH(Settings!$B$1,$AR$1:$BU$1)),0),0)</f>
        <v>0</v>
      </c>
      <c r="AR17" s="59">
        <f>INDEX('E-E'!$A:$AH,MATCH($B17,'E-E'!$B:$B,0),MATCH(AR$1,'E-E'!$1:$1,0))</f>
        <v>1</v>
      </c>
      <c r="AS17" s="59">
        <f>INDEX('E-E'!$A:$AH,MATCH($B17,'E-E'!$B:$B,0),MATCH(AS$1,'E-E'!$1:$1,0))</f>
        <v>1</v>
      </c>
      <c r="AT17" s="59">
        <f>INDEX('E-E'!$A:$AH,MATCH($B17,'E-E'!$B:$B,0),MATCH(AT$1,'E-E'!$1:$1,0))</f>
        <v>1</v>
      </c>
      <c r="AU17" s="59">
        <f>INDEX('E-E'!$A:$AH,MATCH($B17,'E-E'!$B:$B,0),MATCH(AU$1,'E-E'!$1:$1,0))</f>
        <v>1</v>
      </c>
      <c r="AV17" s="59">
        <f>INDEX('E-E'!$A:$AH,MATCH($B17,'E-E'!$B:$B,0),MATCH(AV$1,'E-E'!$1:$1,0))</f>
        <v>0</v>
      </c>
      <c r="AW17" s="59">
        <f>INDEX('E-E'!$A:$AH,MATCH($B17,'E-E'!$B:$B,0),MATCH(AW$1,'E-E'!$1:$1,0))</f>
        <v>0</v>
      </c>
      <c r="AX17" s="59">
        <f>INDEX('E-E'!$A:$AH,MATCH($B17,'E-E'!$B:$B,0),MATCH(AX$1,'E-E'!$1:$1,0))</f>
        <v>0</v>
      </c>
      <c r="AY17" s="59">
        <f>INDEX('E-E'!$A:$AH,MATCH($B17,'E-E'!$B:$B,0),MATCH(AY$1,'E-E'!$1:$1,0))</f>
        <v>0</v>
      </c>
      <c r="AZ17" s="59">
        <f>INDEX('E-E'!$A:$AH,MATCH($B17,'E-E'!$B:$B,0),MATCH(AZ$1,'E-E'!$1:$1,0))</f>
        <v>0</v>
      </c>
      <c r="BA17" s="59">
        <f>INDEX('E-E'!$A:$AH,MATCH($B17,'E-E'!$B:$B,0),MATCH(BA$1,'E-E'!$1:$1,0))</f>
        <v>0</v>
      </c>
      <c r="BB17" s="59">
        <f>INDEX('E-E'!$A:$AH,MATCH($B17,'E-E'!$B:$B,0),MATCH(BB$1,'E-E'!$1:$1,0))</f>
        <v>0</v>
      </c>
      <c r="BC17" s="59">
        <f>INDEX('E-E'!$A:$AH,MATCH($B17,'E-E'!$B:$B,0),MATCH(BC$1,'E-E'!$1:$1,0))</f>
        <v>0</v>
      </c>
      <c r="BD17" s="59">
        <f>INDEX('E-E'!$A:$AH,MATCH($B17,'E-E'!$B:$B,0),MATCH(BD$1,'E-E'!$1:$1,0))</f>
        <v>0</v>
      </c>
      <c r="BE17" s="59">
        <f>INDEX('E-E'!$A:$AH,MATCH($B17,'E-E'!$B:$B,0),MATCH(BE$1,'E-E'!$1:$1,0))</f>
        <v>0</v>
      </c>
      <c r="BF17" s="59">
        <f>INDEX('E-E'!$A:$AH,MATCH($B17,'E-E'!$B:$B,0),MATCH(BF$1,'E-E'!$1:$1,0))</f>
        <v>0</v>
      </c>
      <c r="BG17" s="59">
        <f>INDEX('E-E'!$A:$AH,MATCH($B17,'E-E'!$B:$B,0),MATCH(BG$1,'E-E'!$1:$1,0))</f>
        <v>0</v>
      </c>
      <c r="BH17" s="59">
        <f>INDEX('E-E'!$A:$AH,MATCH($B17,'E-E'!$B:$B,0),MATCH(BH$1,'E-E'!$1:$1,0))</f>
        <v>0</v>
      </c>
      <c r="BI17" s="59">
        <f>INDEX('E-E'!$A:$AH,MATCH($B17,'E-E'!$B:$B,0),MATCH(BI$1,'E-E'!$1:$1,0))</f>
        <v>0</v>
      </c>
      <c r="BJ17" s="59">
        <f>INDEX('E-E'!$A:$AH,MATCH($B17,'E-E'!$B:$B,0),MATCH(BJ$1,'E-E'!$1:$1,0))</f>
        <v>0</v>
      </c>
      <c r="BK17" s="59">
        <f>INDEX('E-E'!$A:$AH,MATCH($B17,'E-E'!$B:$B,0),MATCH(BK$1,'E-E'!$1:$1,0))</f>
        <v>0</v>
      </c>
      <c r="BL17" s="59">
        <f>INDEX('E-E'!$A:$AH,MATCH($B17,'E-E'!$B:$B,0),MATCH(BL$1,'E-E'!$1:$1,0))</f>
        <v>0</v>
      </c>
      <c r="BM17" s="59">
        <f>INDEX('E-E'!$A:$AH,MATCH($B17,'E-E'!$B:$B,0),MATCH(BM$1,'E-E'!$1:$1,0))</f>
        <v>0</v>
      </c>
      <c r="BN17" s="59">
        <f>INDEX('E-E'!$A:$AH,MATCH($B17,'E-E'!$B:$B,0),MATCH(BN$1,'E-E'!$1:$1,0))</f>
        <v>0</v>
      </c>
      <c r="BO17" s="59">
        <f>INDEX('E-E'!$A:$AH,MATCH($B17,'E-E'!$B:$B,0),MATCH(BO$1,'E-E'!$1:$1,0))</f>
        <v>0</v>
      </c>
      <c r="BP17" s="59">
        <f>INDEX('E-E'!$A:$AH,MATCH($B17,'E-E'!$B:$B,0),MATCH(BP$1,'E-E'!$1:$1,0))</f>
        <v>0</v>
      </c>
      <c r="BQ17" s="59">
        <f>INDEX('E-E'!$A:$AH,MATCH($B17,'E-E'!$B:$B,0),MATCH(BQ$1,'E-E'!$1:$1,0))</f>
        <v>0</v>
      </c>
      <c r="BR17" s="59">
        <f>INDEX('E-E'!$A:$AH,MATCH($B17,'E-E'!$B:$B,0),MATCH(BR$1,'E-E'!$1:$1,0))</f>
        <v>0</v>
      </c>
      <c r="BS17" s="59">
        <f>INDEX('E-E'!$A:$AH,MATCH($B17,'E-E'!$B:$B,0),MATCH(BS$1,'E-E'!$1:$1,0))</f>
        <v>0</v>
      </c>
      <c r="BT17" s="59">
        <f>INDEX('E-E'!$A:$AH,MATCH($B17,'E-E'!$B:$B,0),MATCH(BT$1,'E-E'!$1:$1,0))</f>
        <v>0</v>
      </c>
      <c r="BU17" s="59">
        <f>INDEX('E-E'!$A:$AH,MATCH($B17,'E-E'!$B:$B,0),MATCH(BU$1,'E-E'!$1:$1,0))</f>
        <v>0</v>
      </c>
      <c r="BV17" s="60">
        <f>INDEX(SRMC!$A:$AO,MATCH($B17,SRMC!$B:$B,0),MATCH(BV$1,SRMC!$1:$1,0))</f>
        <v>32.701171042734536</v>
      </c>
      <c r="BW17" s="60">
        <f>INDEX(SRMC!$A:$AO,MATCH($B17,SRMC!$B:$B,0),MATCH(BW$1,SRMC!$1:$1,0))</f>
        <v>33.005782458074584</v>
      </c>
      <c r="BX17" s="60">
        <f>INDEX(SRMC!$A:$AO,MATCH($B17,SRMC!$B:$B,0),MATCH(BX$1,SRMC!$1:$1,0))</f>
        <v>33.507237855047876</v>
      </c>
      <c r="BY17" s="60">
        <f>INDEX(SRMC!$A:$AO,MATCH($B17,SRMC!$B:$B,0),MATCH(BY$1,SRMC!$1:$1,0))</f>
        <v>33.140496838095672</v>
      </c>
      <c r="BZ17" s="60">
        <f>INDEX(SRMC!$A:$AO,MATCH($B17,SRMC!$B:$B,0),MATCH(BZ$1,SRMC!$1:$1,0))</f>
        <v>32.735268290586887</v>
      </c>
      <c r="CA17" s="60">
        <f>INDEX(SRMC!$A:$AO,MATCH($B17,SRMC!$B:$B,0),MATCH(CA$1,SRMC!$1:$1,0))</f>
        <v>32.352099887633941</v>
      </c>
      <c r="CB17" s="60">
        <f>INDEX(SRMC!$A:$AO,MATCH($B17,SRMC!$B:$B,0),MATCH(CB$1,SRMC!$1:$1,0))</f>
        <v>32.002547103768933</v>
      </c>
      <c r="CC17" s="60">
        <f>INDEX(SRMC!$A:$AO,MATCH($B17,SRMC!$B:$B,0),MATCH(CC$1,SRMC!$1:$1,0))</f>
        <v>31.762613697366049</v>
      </c>
      <c r="CD17" s="60">
        <f>INDEX(SRMC!$A:$AO,MATCH($B17,SRMC!$B:$B,0),MATCH(CD$1,SRMC!$1:$1,0))</f>
        <v>31.641058864121472</v>
      </c>
      <c r="CE17" s="60">
        <f>INDEX(SRMC!$A:$AO,MATCH($B17,SRMC!$B:$B,0),MATCH(CE$1,SRMC!$1:$1,0))</f>
        <v>31.539964848806669</v>
      </c>
      <c r="CF17" s="60">
        <f>INDEX(SRMC!$A:$AO,MATCH($B17,SRMC!$B:$B,0),MATCH(CF$1,SRMC!$1:$1,0))</f>
        <v>31.441785472534001</v>
      </c>
      <c r="CG17" s="60">
        <f>INDEX(SRMC!$A:$AO,MATCH($B17,SRMC!$B:$B,0),MATCH(CG$1,SRMC!$1:$1,0))</f>
        <v>31.346520735303482</v>
      </c>
      <c r="CH17" s="60">
        <f>INDEX(SRMC!$A:$AO,MATCH($B17,SRMC!$B:$B,0),MATCH(CH$1,SRMC!$1:$1,0))</f>
        <v>31.251255998072956</v>
      </c>
      <c r="CI17" s="60">
        <f>INDEX(SRMC!$A:$AO,MATCH($B17,SRMC!$B:$B,0),MATCH(CI$1,SRMC!$1:$1,0))</f>
        <v>31.155991260842438</v>
      </c>
      <c r="CJ17" s="60">
        <f>INDEX(SRMC!$A:$AO,MATCH($B17,SRMC!$B:$B,0),MATCH(CJ$1,SRMC!$1:$1,0))</f>
        <v>31.060726523611919</v>
      </c>
      <c r="CK17" s="60">
        <f>INDEX(SRMC!$A:$AO,MATCH($B17,SRMC!$B:$B,0),MATCH(CK$1,SRMC!$1:$1,0))</f>
        <v>30.861843149585759</v>
      </c>
      <c r="CL17" s="60">
        <f>INDEX(SRMC!$A:$AO,MATCH($B17,SRMC!$B:$B,0),MATCH(CL$1,SRMC!$1:$1,0))</f>
        <v>30.559341138763955</v>
      </c>
      <c r="CM17" s="60">
        <f>INDEX(SRMC!$A:$AO,MATCH($B17,SRMC!$B:$B,0),MATCH(CM$1,SRMC!$1:$1,0))</f>
        <v>30.256839127942154</v>
      </c>
      <c r="CN17" s="60">
        <f>INDEX(SRMC!$A:$AO,MATCH($B17,SRMC!$B:$B,0),MATCH(CN$1,SRMC!$1:$1,0))</f>
        <v>29.954337117120353</v>
      </c>
      <c r="CO17" s="60">
        <f>INDEX(SRMC!$A:$AO,MATCH($B17,SRMC!$B:$B,0),MATCH(CO$1,SRMC!$1:$1,0))</f>
        <v>29.651835106298552</v>
      </c>
      <c r="CP17" s="60">
        <f>INDEX(SRMC!$A:$AO,MATCH($B17,SRMC!$B:$B,0),MATCH(CP$1,SRMC!$1:$1,0))</f>
        <v>29.50058410088765</v>
      </c>
      <c r="CQ17" s="60">
        <f>INDEX(SRMC!$A:$AO,MATCH($B17,SRMC!$B:$B,0),MATCH(CQ$1,SRMC!$1:$1,0))</f>
        <v>29.50058410088765</v>
      </c>
      <c r="CR17" s="60">
        <f>INDEX(SRMC!$A:$AO,MATCH($B17,SRMC!$B:$B,0),MATCH(CR$1,SRMC!$1:$1,0))</f>
        <v>29.50058410088765</v>
      </c>
      <c r="CS17" s="60">
        <f>INDEX(SRMC!$A:$AO,MATCH($B17,SRMC!$B:$B,0),MATCH(CS$1,SRMC!$1:$1,0))</f>
        <v>29.50058410088765</v>
      </c>
      <c r="CT17" s="60">
        <f>INDEX(SRMC!$A:$AO,MATCH($B17,SRMC!$B:$B,0),MATCH(CT$1,SRMC!$1:$1,0))</f>
        <v>29.50058410088765</v>
      </c>
      <c r="CU17" s="60">
        <f>INDEX(SRMC!$A:$AO,MATCH($B17,SRMC!$B:$B,0),MATCH(CU$1,SRMC!$1:$1,0))</f>
        <v>29.50058410088765</v>
      </c>
      <c r="CV17" s="60">
        <f>INDEX(SRMC!$A:$AO,MATCH($B17,SRMC!$B:$B,0),MATCH(CV$1,SRMC!$1:$1,0))</f>
        <v>29.50058410088765</v>
      </c>
      <c r="CW17" s="60">
        <f>INDEX(SRMC!$A:$AO,MATCH($B17,SRMC!$B:$B,0),MATCH(CW$1,SRMC!$1:$1,0))</f>
        <v>29.50058410088765</v>
      </c>
      <c r="CX17" s="60">
        <f>INDEX(SRMC!$A:$AO,MATCH($B17,SRMC!$B:$B,0),MATCH(CX$1,SRMC!$1:$1,0))</f>
        <v>29.50058410088765</v>
      </c>
      <c r="CY17" s="60">
        <f>INDEX(SRMC!$A:$AO,MATCH($B17,SRMC!$B:$B,0),MATCH(CY$1,SRMC!$1:$1,0))</f>
        <v>29.50058410088765</v>
      </c>
    </row>
    <row r="18" spans="1:103" x14ac:dyDescent="0.3">
      <c r="A18" t="s">
        <v>616</v>
      </c>
      <c r="B18" t="s">
        <v>110</v>
      </c>
      <c r="C18" t="s">
        <v>690</v>
      </c>
      <c r="D18">
        <v>2</v>
      </c>
      <c r="E18">
        <v>350</v>
      </c>
      <c r="F18">
        <v>0.93134349030470909</v>
      </c>
      <c r="G18">
        <v>0.09</v>
      </c>
      <c r="H18" t="s">
        <v>607</v>
      </c>
      <c r="I18">
        <v>6</v>
      </c>
      <c r="J18" s="56">
        <v>1</v>
      </c>
      <c r="K18" s="57">
        <v>0</v>
      </c>
      <c r="L18" s="57">
        <v>0</v>
      </c>
      <c r="M18" s="57">
        <v>0</v>
      </c>
      <c r="N18" s="57">
        <v>0</v>
      </c>
      <c r="O18" s="57">
        <v>0</v>
      </c>
      <c r="P18" t="s">
        <v>621</v>
      </c>
      <c r="Q18">
        <v>3</v>
      </c>
      <c r="R18">
        <v>9.1603053435114514</v>
      </c>
      <c r="S18" s="95">
        <v>0</v>
      </c>
      <c r="T18">
        <v>1</v>
      </c>
      <c r="U18">
        <v>8</v>
      </c>
      <c r="V18">
        <v>8</v>
      </c>
      <c r="W18">
        <v>140</v>
      </c>
      <c r="X18">
        <v>171.5</v>
      </c>
      <c r="Y18">
        <v>0.4</v>
      </c>
      <c r="Z18">
        <v>3.1669999999999998</v>
      </c>
      <c r="AA18">
        <v>3.1666666666666665</v>
      </c>
      <c r="AB18">
        <v>1</v>
      </c>
      <c r="AC18">
        <v>3.1669999999999998</v>
      </c>
      <c r="AD18">
        <v>3.1666666666666665</v>
      </c>
      <c r="AE18">
        <v>1</v>
      </c>
      <c r="AF18">
        <v>1</v>
      </c>
      <c r="AG18" t="e">
        <v>#N/A</v>
      </c>
      <c r="AH18">
        <v>24</v>
      </c>
      <c r="AI18">
        <v>24</v>
      </c>
      <c r="AJ18">
        <v>1</v>
      </c>
      <c r="AK18" s="42">
        <f>INDEX(BV18:CY18,MATCH(Settings!$B$5,$BV$1:$CY$1))</f>
        <v>21.504651963153062</v>
      </c>
      <c r="AP18" t="b" cm="1">
        <f t="array" ref="AP18">NOT(OR(ISNA(AI18:AK18),ISNA(AE18:AF18),ISNA(AB18),ISNA(Y18),ISNA(S18:V18),ISNA(Q18),ISNA(J18),ISNA(I18),ISNA(A18:G18), ISBLANK(AI18:AK18), ISBLANK(AE18:AF18),ISBLANK(AB18),ISBLANK(Y18),ISBLANK(S18:V18),ISBLANK(Q18),ISBLANK(J18),ISBLANK(I18),ISBLANK(A18:G18)))</f>
        <v>1</v>
      </c>
      <c r="AQ18" s="42">
        <f>_xlfn.IFNA(IF(E18&gt;0,INDEX(AR18:BU18,MATCH(Settings!$B$1,$AR$1:$BU$1)),0),0)</f>
        <v>0</v>
      </c>
      <c r="AR18" s="59">
        <f>INDEX('E-E'!$A:$AH,MATCH($B18,'E-E'!$B:$B,0),MATCH(AR$1,'E-E'!$1:$1,0))</f>
        <v>1</v>
      </c>
      <c r="AS18" s="59">
        <f>INDEX('E-E'!$A:$AH,MATCH($B18,'E-E'!$B:$B,0),MATCH(AS$1,'E-E'!$1:$1,0))</f>
        <v>1</v>
      </c>
      <c r="AT18" s="59">
        <f>INDEX('E-E'!$A:$AH,MATCH($B18,'E-E'!$B:$B,0),MATCH(AT$1,'E-E'!$1:$1,0))</f>
        <v>1</v>
      </c>
      <c r="AU18" s="59">
        <f>INDEX('E-E'!$A:$AH,MATCH($B18,'E-E'!$B:$B,0),MATCH(AU$1,'E-E'!$1:$1,0))</f>
        <v>0</v>
      </c>
      <c r="AV18" s="59">
        <f>INDEX('E-E'!$A:$AH,MATCH($B18,'E-E'!$B:$B,0),MATCH(AV$1,'E-E'!$1:$1,0))</f>
        <v>0</v>
      </c>
      <c r="AW18" s="59">
        <f>INDEX('E-E'!$A:$AH,MATCH($B18,'E-E'!$B:$B,0),MATCH(AW$1,'E-E'!$1:$1,0))</f>
        <v>0</v>
      </c>
      <c r="AX18" s="59">
        <f>INDEX('E-E'!$A:$AH,MATCH($B18,'E-E'!$B:$B,0),MATCH(AX$1,'E-E'!$1:$1,0))</f>
        <v>0</v>
      </c>
      <c r="AY18" s="59">
        <f>INDEX('E-E'!$A:$AH,MATCH($B18,'E-E'!$B:$B,0),MATCH(AY$1,'E-E'!$1:$1,0))</f>
        <v>0</v>
      </c>
      <c r="AZ18" s="59">
        <f>INDEX('E-E'!$A:$AH,MATCH($B18,'E-E'!$B:$B,0),MATCH(AZ$1,'E-E'!$1:$1,0))</f>
        <v>0</v>
      </c>
      <c r="BA18" s="59">
        <f>INDEX('E-E'!$A:$AH,MATCH($B18,'E-E'!$B:$B,0),MATCH(BA$1,'E-E'!$1:$1,0))</f>
        <v>0</v>
      </c>
      <c r="BB18" s="59">
        <f>INDEX('E-E'!$A:$AH,MATCH($B18,'E-E'!$B:$B,0),MATCH(BB$1,'E-E'!$1:$1,0))</f>
        <v>0</v>
      </c>
      <c r="BC18" s="59">
        <f>INDEX('E-E'!$A:$AH,MATCH($B18,'E-E'!$B:$B,0),MATCH(BC$1,'E-E'!$1:$1,0))</f>
        <v>0</v>
      </c>
      <c r="BD18" s="59">
        <f>INDEX('E-E'!$A:$AH,MATCH($B18,'E-E'!$B:$B,0),MATCH(BD$1,'E-E'!$1:$1,0))</f>
        <v>0</v>
      </c>
      <c r="BE18" s="59">
        <f>INDEX('E-E'!$A:$AH,MATCH($B18,'E-E'!$B:$B,0),MATCH(BE$1,'E-E'!$1:$1,0))</f>
        <v>0</v>
      </c>
      <c r="BF18" s="59">
        <f>INDEX('E-E'!$A:$AH,MATCH($B18,'E-E'!$B:$B,0),MATCH(BF$1,'E-E'!$1:$1,0))</f>
        <v>0</v>
      </c>
      <c r="BG18" s="59">
        <f>INDEX('E-E'!$A:$AH,MATCH($B18,'E-E'!$B:$B,0),MATCH(BG$1,'E-E'!$1:$1,0))</f>
        <v>0</v>
      </c>
      <c r="BH18" s="59">
        <f>INDEX('E-E'!$A:$AH,MATCH($B18,'E-E'!$B:$B,0),MATCH(BH$1,'E-E'!$1:$1,0))</f>
        <v>0</v>
      </c>
      <c r="BI18" s="59">
        <f>INDEX('E-E'!$A:$AH,MATCH($B18,'E-E'!$B:$B,0),MATCH(BI$1,'E-E'!$1:$1,0))</f>
        <v>0</v>
      </c>
      <c r="BJ18" s="59">
        <f>INDEX('E-E'!$A:$AH,MATCH($B18,'E-E'!$B:$B,0),MATCH(BJ$1,'E-E'!$1:$1,0))</f>
        <v>0</v>
      </c>
      <c r="BK18" s="59">
        <f>INDEX('E-E'!$A:$AH,MATCH($B18,'E-E'!$B:$B,0),MATCH(BK$1,'E-E'!$1:$1,0))</f>
        <v>0</v>
      </c>
      <c r="BL18" s="59">
        <f>INDEX('E-E'!$A:$AH,MATCH($B18,'E-E'!$B:$B,0),MATCH(BL$1,'E-E'!$1:$1,0))</f>
        <v>0</v>
      </c>
      <c r="BM18" s="59">
        <f>INDEX('E-E'!$A:$AH,MATCH($B18,'E-E'!$B:$B,0),MATCH(BM$1,'E-E'!$1:$1,0))</f>
        <v>0</v>
      </c>
      <c r="BN18" s="59">
        <f>INDEX('E-E'!$A:$AH,MATCH($B18,'E-E'!$B:$B,0),MATCH(BN$1,'E-E'!$1:$1,0))</f>
        <v>0</v>
      </c>
      <c r="BO18" s="59">
        <f>INDEX('E-E'!$A:$AH,MATCH($B18,'E-E'!$B:$B,0),MATCH(BO$1,'E-E'!$1:$1,0))</f>
        <v>0</v>
      </c>
      <c r="BP18" s="59">
        <f>INDEX('E-E'!$A:$AH,MATCH($B18,'E-E'!$B:$B,0),MATCH(BP$1,'E-E'!$1:$1,0))</f>
        <v>0</v>
      </c>
      <c r="BQ18" s="59">
        <f>INDEX('E-E'!$A:$AH,MATCH($B18,'E-E'!$B:$B,0),MATCH(BQ$1,'E-E'!$1:$1,0))</f>
        <v>0</v>
      </c>
      <c r="BR18" s="59">
        <f>INDEX('E-E'!$A:$AH,MATCH($B18,'E-E'!$B:$B,0),MATCH(BR$1,'E-E'!$1:$1,0))</f>
        <v>0</v>
      </c>
      <c r="BS18" s="59">
        <f>INDEX('E-E'!$A:$AH,MATCH($B18,'E-E'!$B:$B,0),MATCH(BS$1,'E-E'!$1:$1,0))</f>
        <v>0</v>
      </c>
      <c r="BT18" s="59">
        <f>INDEX('E-E'!$A:$AH,MATCH($B18,'E-E'!$B:$B,0),MATCH(BT$1,'E-E'!$1:$1,0))</f>
        <v>0</v>
      </c>
      <c r="BU18" s="59">
        <f>INDEX('E-E'!$A:$AH,MATCH($B18,'E-E'!$B:$B,0),MATCH(BU$1,'E-E'!$1:$1,0))</f>
        <v>0</v>
      </c>
      <c r="BV18" s="60">
        <f>INDEX(SRMC!$A:$AO,MATCH($B18,SRMC!$B:$B,0),MATCH(BV$1,SRMC!$1:$1,0))</f>
        <v>21.350196298517425</v>
      </c>
      <c r="BW18" s="60">
        <f>INDEX(SRMC!$A:$AO,MATCH($B18,SRMC!$B:$B,0),MATCH(BW$1,SRMC!$1:$1,0))</f>
        <v>21.314376580838857</v>
      </c>
      <c r="BX18" s="60">
        <f>INDEX(SRMC!$A:$AO,MATCH($B18,SRMC!$B:$B,0),MATCH(BX$1,SRMC!$1:$1,0))</f>
        <v>21.322796023311909</v>
      </c>
      <c r="BY18" s="60">
        <f>INDEX(SRMC!$A:$AO,MATCH($B18,SRMC!$B:$B,0),MATCH(BY$1,SRMC!$1:$1,0))</f>
        <v>21.406808376404939</v>
      </c>
      <c r="BZ18" s="60">
        <f>INDEX(SRMC!$A:$AO,MATCH($B18,SRMC!$B:$B,0),MATCH(BZ$1,SRMC!$1:$1,0))</f>
        <v>21.457294077116774</v>
      </c>
      <c r="CA18" s="60">
        <f>INDEX(SRMC!$A:$AO,MATCH($B18,SRMC!$B:$B,0),MATCH(CA$1,SRMC!$1:$1,0))</f>
        <v>21.46286579235996</v>
      </c>
      <c r="CB18" s="60">
        <f>INDEX(SRMC!$A:$AO,MATCH($B18,SRMC!$B:$B,0),MATCH(CB$1,SRMC!$1:$1,0))</f>
        <v>21.46843750760311</v>
      </c>
      <c r="CC18" s="60">
        <f>INDEX(SRMC!$A:$AO,MATCH($B18,SRMC!$B:$B,0),MATCH(CC$1,SRMC!$1:$1,0))</f>
        <v>21.474009222846213</v>
      </c>
      <c r="CD18" s="60">
        <f>INDEX(SRMC!$A:$AO,MATCH($B18,SRMC!$B:$B,0),MATCH(CD$1,SRMC!$1:$1,0))</f>
        <v>21.479580938089356</v>
      </c>
      <c r="CE18" s="60">
        <f>INDEX(SRMC!$A:$AO,MATCH($B18,SRMC!$B:$B,0),MATCH(CE$1,SRMC!$1:$1,0))</f>
        <v>21.485152653332516</v>
      </c>
      <c r="CF18" s="60">
        <f>INDEX(SRMC!$A:$AO,MATCH($B18,SRMC!$B:$B,0),MATCH(CF$1,SRMC!$1:$1,0))</f>
        <v>21.490724368575634</v>
      </c>
      <c r="CG18" s="60">
        <f>INDEX(SRMC!$A:$AO,MATCH($B18,SRMC!$B:$B,0),MATCH(CG$1,SRMC!$1:$1,0))</f>
        <v>21.496296083818795</v>
      </c>
      <c r="CH18" s="60">
        <f>INDEX(SRMC!$A:$AO,MATCH($B18,SRMC!$B:$B,0),MATCH(CH$1,SRMC!$1:$1,0))</f>
        <v>21.501867799061969</v>
      </c>
      <c r="CI18" s="60">
        <f>INDEX(SRMC!$A:$AO,MATCH($B18,SRMC!$B:$B,0),MATCH(CI$1,SRMC!$1:$1,0))</f>
        <v>21.504651963153062</v>
      </c>
      <c r="CJ18" s="60">
        <f>INDEX(SRMC!$A:$AO,MATCH($B18,SRMC!$B:$B,0),MATCH(CJ$1,SRMC!$1:$1,0))</f>
        <v>21.504651963153062</v>
      </c>
      <c r="CK18" s="60">
        <f>INDEX(SRMC!$A:$AO,MATCH($B18,SRMC!$B:$B,0),MATCH(CK$1,SRMC!$1:$1,0))</f>
        <v>21.504651963153062</v>
      </c>
      <c r="CL18" s="60">
        <f>INDEX(SRMC!$A:$AO,MATCH($B18,SRMC!$B:$B,0),MATCH(CL$1,SRMC!$1:$1,0))</f>
        <v>21.504651963153062</v>
      </c>
      <c r="CM18" s="60">
        <f>INDEX(SRMC!$A:$AO,MATCH($B18,SRMC!$B:$B,0),MATCH(CM$1,SRMC!$1:$1,0))</f>
        <v>21.504651963153062</v>
      </c>
      <c r="CN18" s="60">
        <f>INDEX(SRMC!$A:$AO,MATCH($B18,SRMC!$B:$B,0),MATCH(CN$1,SRMC!$1:$1,0))</f>
        <v>21.504651963153062</v>
      </c>
      <c r="CO18" s="60">
        <f>INDEX(SRMC!$A:$AO,MATCH($B18,SRMC!$B:$B,0),MATCH(CO$1,SRMC!$1:$1,0))</f>
        <v>21.504651963153062</v>
      </c>
      <c r="CP18" s="60">
        <f>INDEX(SRMC!$A:$AO,MATCH($B18,SRMC!$B:$B,0),MATCH(CP$1,SRMC!$1:$1,0))</f>
        <v>21.504651963153062</v>
      </c>
      <c r="CQ18" s="60">
        <f>INDEX(SRMC!$A:$AO,MATCH($B18,SRMC!$B:$B,0),MATCH(CQ$1,SRMC!$1:$1,0))</f>
        <v>21.504651963153062</v>
      </c>
      <c r="CR18" s="60">
        <f>INDEX(SRMC!$A:$AO,MATCH($B18,SRMC!$B:$B,0),MATCH(CR$1,SRMC!$1:$1,0))</f>
        <v>21.504651963153062</v>
      </c>
      <c r="CS18" s="60">
        <f>INDEX(SRMC!$A:$AO,MATCH($B18,SRMC!$B:$B,0),MATCH(CS$1,SRMC!$1:$1,0))</f>
        <v>21.504651963153062</v>
      </c>
      <c r="CT18" s="60">
        <f>INDEX(SRMC!$A:$AO,MATCH($B18,SRMC!$B:$B,0),MATCH(CT$1,SRMC!$1:$1,0))</f>
        <v>21.504651963153062</v>
      </c>
      <c r="CU18" s="60">
        <f>INDEX(SRMC!$A:$AO,MATCH($B18,SRMC!$B:$B,0),MATCH(CU$1,SRMC!$1:$1,0))</f>
        <v>21.504651963153062</v>
      </c>
      <c r="CV18" s="60">
        <f>INDEX(SRMC!$A:$AO,MATCH($B18,SRMC!$B:$B,0),MATCH(CV$1,SRMC!$1:$1,0))</f>
        <v>21.504651963153062</v>
      </c>
      <c r="CW18" s="60">
        <f>INDEX(SRMC!$A:$AO,MATCH($B18,SRMC!$B:$B,0),MATCH(CW$1,SRMC!$1:$1,0))</f>
        <v>21.504651963153062</v>
      </c>
      <c r="CX18" s="60">
        <f>INDEX(SRMC!$A:$AO,MATCH($B18,SRMC!$B:$B,0),MATCH(CX$1,SRMC!$1:$1,0))</f>
        <v>21.504651963153062</v>
      </c>
      <c r="CY18" s="60">
        <f>INDEX(SRMC!$A:$AO,MATCH($B18,SRMC!$B:$B,0),MATCH(CY$1,SRMC!$1:$1,0))</f>
        <v>21.504651963153062</v>
      </c>
    </row>
    <row r="19" spans="1:103" x14ac:dyDescent="0.3">
      <c r="A19" t="s">
        <v>616</v>
      </c>
      <c r="B19" t="s">
        <v>111</v>
      </c>
      <c r="C19" t="s">
        <v>690</v>
      </c>
      <c r="D19">
        <v>2</v>
      </c>
      <c r="E19">
        <v>350</v>
      </c>
      <c r="F19">
        <v>0.93134349030470909</v>
      </c>
      <c r="G19">
        <v>0.09</v>
      </c>
      <c r="H19" t="s">
        <v>607</v>
      </c>
      <c r="I19">
        <v>6</v>
      </c>
      <c r="J19" s="56">
        <v>1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t="s">
        <v>621</v>
      </c>
      <c r="Q19">
        <v>3</v>
      </c>
      <c r="R19">
        <v>9.1603053435114514</v>
      </c>
      <c r="S19" s="95">
        <v>0</v>
      </c>
      <c r="T19">
        <v>1</v>
      </c>
      <c r="U19">
        <v>8</v>
      </c>
      <c r="V19">
        <v>8</v>
      </c>
      <c r="W19">
        <v>140</v>
      </c>
      <c r="X19">
        <v>171.5</v>
      </c>
      <c r="Y19">
        <v>0.4</v>
      </c>
      <c r="Z19">
        <v>3.1669999999999998</v>
      </c>
      <c r="AA19">
        <v>3.1666666666666665</v>
      </c>
      <c r="AB19">
        <v>1</v>
      </c>
      <c r="AC19">
        <v>3.1669999999999998</v>
      </c>
      <c r="AD19">
        <v>3.1666666666666665</v>
      </c>
      <c r="AE19">
        <v>1</v>
      </c>
      <c r="AF19">
        <v>1</v>
      </c>
      <c r="AG19" t="e">
        <v>#N/A</v>
      </c>
      <c r="AH19">
        <v>24</v>
      </c>
      <c r="AI19">
        <v>24</v>
      </c>
      <c r="AJ19">
        <v>1</v>
      </c>
      <c r="AK19" s="42">
        <f>INDEX(BV19:CY19,MATCH(Settings!$B$5,$BV$1:$CY$1))</f>
        <v>21.504651963153062</v>
      </c>
      <c r="AP19" t="b" cm="1">
        <f t="array" ref="AP19">NOT(OR(ISNA(AI19:AK19),ISNA(AE19:AF19),ISNA(AB19),ISNA(Y19),ISNA(S19:V19),ISNA(Q19),ISNA(J19),ISNA(I19),ISNA(A19:G19), ISBLANK(AI19:AK19), ISBLANK(AE19:AF19),ISBLANK(AB19),ISBLANK(Y19),ISBLANK(S19:V19),ISBLANK(Q19),ISBLANK(J19),ISBLANK(I19),ISBLANK(A19:G19)))</f>
        <v>1</v>
      </c>
      <c r="AQ19" s="42">
        <f>_xlfn.IFNA(IF(E19&gt;0,INDEX(AR19:BU19,MATCH(Settings!$B$1,$AR$1:$BU$1)),0),0)</f>
        <v>0</v>
      </c>
      <c r="AR19" s="59">
        <f>INDEX('E-E'!$A:$AH,MATCH($B19,'E-E'!$B:$B,0),MATCH(AR$1,'E-E'!$1:$1,0))</f>
        <v>1</v>
      </c>
      <c r="AS19" s="59">
        <f>INDEX('E-E'!$A:$AH,MATCH($B19,'E-E'!$B:$B,0),MATCH(AS$1,'E-E'!$1:$1,0))</f>
        <v>1</v>
      </c>
      <c r="AT19" s="59">
        <f>INDEX('E-E'!$A:$AH,MATCH($B19,'E-E'!$B:$B,0),MATCH(AT$1,'E-E'!$1:$1,0))</f>
        <v>1</v>
      </c>
      <c r="AU19" s="59">
        <f>INDEX('E-E'!$A:$AH,MATCH($B19,'E-E'!$B:$B,0),MATCH(AU$1,'E-E'!$1:$1,0))</f>
        <v>0</v>
      </c>
      <c r="AV19" s="59">
        <f>INDEX('E-E'!$A:$AH,MATCH($B19,'E-E'!$B:$B,0),MATCH(AV$1,'E-E'!$1:$1,0))</f>
        <v>0</v>
      </c>
      <c r="AW19" s="59">
        <f>INDEX('E-E'!$A:$AH,MATCH($B19,'E-E'!$B:$B,0),MATCH(AW$1,'E-E'!$1:$1,0))</f>
        <v>0</v>
      </c>
      <c r="AX19" s="59">
        <f>INDEX('E-E'!$A:$AH,MATCH($B19,'E-E'!$B:$B,0),MATCH(AX$1,'E-E'!$1:$1,0))</f>
        <v>0</v>
      </c>
      <c r="AY19" s="59">
        <f>INDEX('E-E'!$A:$AH,MATCH($B19,'E-E'!$B:$B,0),MATCH(AY$1,'E-E'!$1:$1,0))</f>
        <v>0</v>
      </c>
      <c r="AZ19" s="59">
        <f>INDEX('E-E'!$A:$AH,MATCH($B19,'E-E'!$B:$B,0),MATCH(AZ$1,'E-E'!$1:$1,0))</f>
        <v>0</v>
      </c>
      <c r="BA19" s="59">
        <f>INDEX('E-E'!$A:$AH,MATCH($B19,'E-E'!$B:$B,0),MATCH(BA$1,'E-E'!$1:$1,0))</f>
        <v>0</v>
      </c>
      <c r="BB19" s="59">
        <f>INDEX('E-E'!$A:$AH,MATCH($B19,'E-E'!$B:$B,0),MATCH(BB$1,'E-E'!$1:$1,0))</f>
        <v>0</v>
      </c>
      <c r="BC19" s="59">
        <f>INDEX('E-E'!$A:$AH,MATCH($B19,'E-E'!$B:$B,0),MATCH(BC$1,'E-E'!$1:$1,0))</f>
        <v>0</v>
      </c>
      <c r="BD19" s="59">
        <f>INDEX('E-E'!$A:$AH,MATCH($B19,'E-E'!$B:$B,0),MATCH(BD$1,'E-E'!$1:$1,0))</f>
        <v>0</v>
      </c>
      <c r="BE19" s="59">
        <f>INDEX('E-E'!$A:$AH,MATCH($B19,'E-E'!$B:$B,0),MATCH(BE$1,'E-E'!$1:$1,0))</f>
        <v>0</v>
      </c>
      <c r="BF19" s="59">
        <f>INDEX('E-E'!$A:$AH,MATCH($B19,'E-E'!$B:$B,0),MATCH(BF$1,'E-E'!$1:$1,0))</f>
        <v>0</v>
      </c>
      <c r="BG19" s="59">
        <f>INDEX('E-E'!$A:$AH,MATCH($B19,'E-E'!$B:$B,0),MATCH(BG$1,'E-E'!$1:$1,0))</f>
        <v>0</v>
      </c>
      <c r="BH19" s="59">
        <f>INDEX('E-E'!$A:$AH,MATCH($B19,'E-E'!$B:$B,0),MATCH(BH$1,'E-E'!$1:$1,0))</f>
        <v>0</v>
      </c>
      <c r="BI19" s="59">
        <f>INDEX('E-E'!$A:$AH,MATCH($B19,'E-E'!$B:$B,0),MATCH(BI$1,'E-E'!$1:$1,0))</f>
        <v>0</v>
      </c>
      <c r="BJ19" s="59">
        <f>INDEX('E-E'!$A:$AH,MATCH($B19,'E-E'!$B:$B,0),MATCH(BJ$1,'E-E'!$1:$1,0))</f>
        <v>0</v>
      </c>
      <c r="BK19" s="59">
        <f>INDEX('E-E'!$A:$AH,MATCH($B19,'E-E'!$B:$B,0),MATCH(BK$1,'E-E'!$1:$1,0))</f>
        <v>0</v>
      </c>
      <c r="BL19" s="59">
        <f>INDEX('E-E'!$A:$AH,MATCH($B19,'E-E'!$B:$B,0),MATCH(BL$1,'E-E'!$1:$1,0))</f>
        <v>0</v>
      </c>
      <c r="BM19" s="59">
        <f>INDEX('E-E'!$A:$AH,MATCH($B19,'E-E'!$B:$B,0),MATCH(BM$1,'E-E'!$1:$1,0))</f>
        <v>0</v>
      </c>
      <c r="BN19" s="59">
        <f>INDEX('E-E'!$A:$AH,MATCH($B19,'E-E'!$B:$B,0),MATCH(BN$1,'E-E'!$1:$1,0))</f>
        <v>0</v>
      </c>
      <c r="BO19" s="59">
        <f>INDEX('E-E'!$A:$AH,MATCH($B19,'E-E'!$B:$B,0),MATCH(BO$1,'E-E'!$1:$1,0))</f>
        <v>0</v>
      </c>
      <c r="BP19" s="59">
        <f>INDEX('E-E'!$A:$AH,MATCH($B19,'E-E'!$B:$B,0),MATCH(BP$1,'E-E'!$1:$1,0))</f>
        <v>0</v>
      </c>
      <c r="BQ19" s="59">
        <f>INDEX('E-E'!$A:$AH,MATCH($B19,'E-E'!$B:$B,0),MATCH(BQ$1,'E-E'!$1:$1,0))</f>
        <v>0</v>
      </c>
      <c r="BR19" s="59">
        <f>INDEX('E-E'!$A:$AH,MATCH($B19,'E-E'!$B:$B,0),MATCH(BR$1,'E-E'!$1:$1,0))</f>
        <v>0</v>
      </c>
      <c r="BS19" s="59">
        <f>INDEX('E-E'!$A:$AH,MATCH($B19,'E-E'!$B:$B,0),MATCH(BS$1,'E-E'!$1:$1,0))</f>
        <v>0</v>
      </c>
      <c r="BT19" s="59">
        <f>INDEX('E-E'!$A:$AH,MATCH($B19,'E-E'!$B:$B,0),MATCH(BT$1,'E-E'!$1:$1,0))</f>
        <v>0</v>
      </c>
      <c r="BU19" s="59">
        <f>INDEX('E-E'!$A:$AH,MATCH($B19,'E-E'!$B:$B,0),MATCH(BU$1,'E-E'!$1:$1,0))</f>
        <v>0</v>
      </c>
      <c r="BV19" s="60">
        <f>INDEX(SRMC!$A:$AO,MATCH($B19,SRMC!$B:$B,0),MATCH(BV$1,SRMC!$1:$1,0))</f>
        <v>21.350196298517425</v>
      </c>
      <c r="BW19" s="60">
        <f>INDEX(SRMC!$A:$AO,MATCH($B19,SRMC!$B:$B,0),MATCH(BW$1,SRMC!$1:$1,0))</f>
        <v>21.314376580838857</v>
      </c>
      <c r="BX19" s="60">
        <f>INDEX(SRMC!$A:$AO,MATCH($B19,SRMC!$B:$B,0),MATCH(BX$1,SRMC!$1:$1,0))</f>
        <v>21.322796023311909</v>
      </c>
      <c r="BY19" s="60">
        <f>INDEX(SRMC!$A:$AO,MATCH($B19,SRMC!$B:$B,0),MATCH(BY$1,SRMC!$1:$1,0))</f>
        <v>21.406808376404939</v>
      </c>
      <c r="BZ19" s="60">
        <f>INDEX(SRMC!$A:$AO,MATCH($B19,SRMC!$B:$B,0),MATCH(BZ$1,SRMC!$1:$1,0))</f>
        <v>21.457294077116774</v>
      </c>
      <c r="CA19" s="60">
        <f>INDEX(SRMC!$A:$AO,MATCH($B19,SRMC!$B:$B,0),MATCH(CA$1,SRMC!$1:$1,0))</f>
        <v>21.46286579235996</v>
      </c>
      <c r="CB19" s="60">
        <f>INDEX(SRMC!$A:$AO,MATCH($B19,SRMC!$B:$B,0),MATCH(CB$1,SRMC!$1:$1,0))</f>
        <v>21.46843750760311</v>
      </c>
      <c r="CC19" s="60">
        <f>INDEX(SRMC!$A:$AO,MATCH($B19,SRMC!$B:$B,0),MATCH(CC$1,SRMC!$1:$1,0))</f>
        <v>21.474009222846213</v>
      </c>
      <c r="CD19" s="60">
        <f>INDEX(SRMC!$A:$AO,MATCH($B19,SRMC!$B:$B,0),MATCH(CD$1,SRMC!$1:$1,0))</f>
        <v>21.479580938089356</v>
      </c>
      <c r="CE19" s="60">
        <f>INDEX(SRMC!$A:$AO,MATCH($B19,SRMC!$B:$B,0),MATCH(CE$1,SRMC!$1:$1,0))</f>
        <v>21.485152653332516</v>
      </c>
      <c r="CF19" s="60">
        <f>INDEX(SRMC!$A:$AO,MATCH($B19,SRMC!$B:$B,0),MATCH(CF$1,SRMC!$1:$1,0))</f>
        <v>21.490724368575634</v>
      </c>
      <c r="CG19" s="60">
        <f>INDEX(SRMC!$A:$AO,MATCH($B19,SRMC!$B:$B,0),MATCH(CG$1,SRMC!$1:$1,0))</f>
        <v>21.496296083818795</v>
      </c>
      <c r="CH19" s="60">
        <f>INDEX(SRMC!$A:$AO,MATCH($B19,SRMC!$B:$B,0),MATCH(CH$1,SRMC!$1:$1,0))</f>
        <v>21.501867799061969</v>
      </c>
      <c r="CI19" s="60">
        <f>INDEX(SRMC!$A:$AO,MATCH($B19,SRMC!$B:$B,0),MATCH(CI$1,SRMC!$1:$1,0))</f>
        <v>21.504651963153062</v>
      </c>
      <c r="CJ19" s="60">
        <f>INDEX(SRMC!$A:$AO,MATCH($B19,SRMC!$B:$B,0),MATCH(CJ$1,SRMC!$1:$1,0))</f>
        <v>21.504651963153062</v>
      </c>
      <c r="CK19" s="60">
        <f>INDEX(SRMC!$A:$AO,MATCH($B19,SRMC!$B:$B,0),MATCH(CK$1,SRMC!$1:$1,0))</f>
        <v>21.504651963153062</v>
      </c>
      <c r="CL19" s="60">
        <f>INDEX(SRMC!$A:$AO,MATCH($B19,SRMC!$B:$B,0),MATCH(CL$1,SRMC!$1:$1,0))</f>
        <v>21.504651963153062</v>
      </c>
      <c r="CM19" s="60">
        <f>INDEX(SRMC!$A:$AO,MATCH($B19,SRMC!$B:$B,0),MATCH(CM$1,SRMC!$1:$1,0))</f>
        <v>21.504651963153062</v>
      </c>
      <c r="CN19" s="60">
        <f>INDEX(SRMC!$A:$AO,MATCH($B19,SRMC!$B:$B,0),MATCH(CN$1,SRMC!$1:$1,0))</f>
        <v>21.504651963153062</v>
      </c>
      <c r="CO19" s="60">
        <f>INDEX(SRMC!$A:$AO,MATCH($B19,SRMC!$B:$B,0),MATCH(CO$1,SRMC!$1:$1,0))</f>
        <v>21.504651963153062</v>
      </c>
      <c r="CP19" s="60">
        <f>INDEX(SRMC!$A:$AO,MATCH($B19,SRMC!$B:$B,0),MATCH(CP$1,SRMC!$1:$1,0))</f>
        <v>21.504651963153062</v>
      </c>
      <c r="CQ19" s="60">
        <f>INDEX(SRMC!$A:$AO,MATCH($B19,SRMC!$B:$B,0),MATCH(CQ$1,SRMC!$1:$1,0))</f>
        <v>21.504651963153062</v>
      </c>
      <c r="CR19" s="60">
        <f>INDEX(SRMC!$A:$AO,MATCH($B19,SRMC!$B:$B,0),MATCH(CR$1,SRMC!$1:$1,0))</f>
        <v>21.504651963153062</v>
      </c>
      <c r="CS19" s="60">
        <f>INDEX(SRMC!$A:$AO,MATCH($B19,SRMC!$B:$B,0),MATCH(CS$1,SRMC!$1:$1,0))</f>
        <v>21.504651963153062</v>
      </c>
      <c r="CT19" s="60">
        <f>INDEX(SRMC!$A:$AO,MATCH($B19,SRMC!$B:$B,0),MATCH(CT$1,SRMC!$1:$1,0))</f>
        <v>21.504651963153062</v>
      </c>
      <c r="CU19" s="60">
        <f>INDEX(SRMC!$A:$AO,MATCH($B19,SRMC!$B:$B,0),MATCH(CU$1,SRMC!$1:$1,0))</f>
        <v>21.504651963153062</v>
      </c>
      <c r="CV19" s="60">
        <f>INDEX(SRMC!$A:$AO,MATCH($B19,SRMC!$B:$B,0),MATCH(CV$1,SRMC!$1:$1,0))</f>
        <v>21.504651963153062</v>
      </c>
      <c r="CW19" s="60">
        <f>INDEX(SRMC!$A:$AO,MATCH($B19,SRMC!$B:$B,0),MATCH(CW$1,SRMC!$1:$1,0))</f>
        <v>21.504651963153062</v>
      </c>
      <c r="CX19" s="60">
        <f>INDEX(SRMC!$A:$AO,MATCH($B19,SRMC!$B:$B,0),MATCH(CX$1,SRMC!$1:$1,0))</f>
        <v>21.504651963153062</v>
      </c>
      <c r="CY19" s="60">
        <f>INDEX(SRMC!$A:$AO,MATCH($B19,SRMC!$B:$B,0),MATCH(CY$1,SRMC!$1:$1,0))</f>
        <v>21.504651963153062</v>
      </c>
    </row>
    <row r="20" spans="1:103" x14ac:dyDescent="0.3">
      <c r="A20" t="s">
        <v>617</v>
      </c>
      <c r="B20" t="s">
        <v>130</v>
      </c>
      <c r="C20" t="s">
        <v>690</v>
      </c>
      <c r="D20">
        <v>2</v>
      </c>
      <c r="E20">
        <v>420</v>
      </c>
      <c r="F20">
        <v>0.90691199999999994</v>
      </c>
      <c r="G20">
        <v>0.06</v>
      </c>
      <c r="H20" t="s">
        <v>608</v>
      </c>
      <c r="I20">
        <v>6</v>
      </c>
      <c r="J20" s="56">
        <v>1</v>
      </c>
      <c r="K20" s="57">
        <v>0</v>
      </c>
      <c r="L20" s="57">
        <v>0</v>
      </c>
      <c r="M20" s="57">
        <v>0</v>
      </c>
      <c r="N20" s="57">
        <v>0</v>
      </c>
      <c r="O20" s="57">
        <v>0</v>
      </c>
      <c r="P20" t="s">
        <v>621</v>
      </c>
      <c r="Q20">
        <v>3</v>
      </c>
      <c r="R20">
        <v>9.3023255813953494</v>
      </c>
      <c r="S20" s="95">
        <v>0</v>
      </c>
      <c r="T20">
        <v>1</v>
      </c>
      <c r="U20">
        <v>8</v>
      </c>
      <c r="V20">
        <v>8</v>
      </c>
      <c r="W20">
        <v>121</v>
      </c>
      <c r="X20">
        <v>207.40740740740739</v>
      </c>
      <c r="Y20">
        <v>0.28809523809523807</v>
      </c>
      <c r="Z20">
        <v>3.8330000000000002</v>
      </c>
      <c r="AA20">
        <v>3.8333333333333335</v>
      </c>
      <c r="AB20">
        <v>1</v>
      </c>
      <c r="AC20">
        <v>3.8330000000000002</v>
      </c>
      <c r="AD20">
        <v>3.8333333333333335</v>
      </c>
      <c r="AE20">
        <v>1</v>
      </c>
      <c r="AF20">
        <v>1</v>
      </c>
      <c r="AG20" t="e">
        <v>#N/A</v>
      </c>
      <c r="AH20">
        <v>24</v>
      </c>
      <c r="AI20">
        <v>24</v>
      </c>
      <c r="AJ20">
        <v>1</v>
      </c>
      <c r="AK20" s="42">
        <f>INDEX(BV20:CY20,MATCH(Settings!$B$5,$BV$1:$CY$1))</f>
        <v>21.828819118154893</v>
      </c>
      <c r="AP20" t="b" cm="1">
        <f t="array" ref="AP20">NOT(OR(ISNA(AI20:AK20),ISNA(AE20:AF20),ISNA(AB20),ISNA(Y20),ISNA(S20:V20),ISNA(Q20),ISNA(J20),ISNA(I20),ISNA(A20:G20), ISBLANK(AI20:AK20), ISBLANK(AE20:AF20),ISBLANK(AB20),ISBLANK(Y20),ISBLANK(S20:V20),ISBLANK(Q20),ISBLANK(J20),ISBLANK(I20),ISBLANK(A20:G20)))</f>
        <v>1</v>
      </c>
      <c r="AQ20" s="42">
        <f>_xlfn.IFNA(IF(E20&gt;0,INDEX(AR20:BU20,MATCH(Settings!$B$1,$AR$1:$BU$1)),0),0)</f>
        <v>1</v>
      </c>
      <c r="AR20" s="59">
        <f>INDEX('E-E'!$A:$AH,MATCH($B20,'E-E'!$B:$B,0),MATCH(AR$1,'E-E'!$1:$1,0))</f>
        <v>1</v>
      </c>
      <c r="AS20" s="59">
        <f>INDEX('E-E'!$A:$AH,MATCH($B20,'E-E'!$B:$B,0),MATCH(AS$1,'E-E'!$1:$1,0))</f>
        <v>1</v>
      </c>
      <c r="AT20" s="59">
        <f>INDEX('E-E'!$A:$AH,MATCH($B20,'E-E'!$B:$B,0),MATCH(AT$1,'E-E'!$1:$1,0))</f>
        <v>1</v>
      </c>
      <c r="AU20" s="59">
        <f>INDEX('E-E'!$A:$AH,MATCH($B20,'E-E'!$B:$B,0),MATCH(AU$1,'E-E'!$1:$1,0))</f>
        <v>1</v>
      </c>
      <c r="AV20" s="59">
        <f>INDEX('E-E'!$A:$AH,MATCH($B20,'E-E'!$B:$B,0),MATCH(AV$1,'E-E'!$1:$1,0))</f>
        <v>1</v>
      </c>
      <c r="AW20" s="59">
        <f>INDEX('E-E'!$A:$AH,MATCH($B20,'E-E'!$B:$B,0),MATCH(AW$1,'E-E'!$1:$1,0))</f>
        <v>1</v>
      </c>
      <c r="AX20" s="59">
        <f>INDEX('E-E'!$A:$AH,MATCH($B20,'E-E'!$B:$B,0),MATCH(AX$1,'E-E'!$1:$1,0))</f>
        <v>1</v>
      </c>
      <c r="AY20" s="59">
        <f>INDEX('E-E'!$A:$AH,MATCH($B20,'E-E'!$B:$B,0),MATCH(AY$1,'E-E'!$1:$1,0))</f>
        <v>1</v>
      </c>
      <c r="AZ20" s="59">
        <f>INDEX('E-E'!$A:$AH,MATCH($B20,'E-E'!$B:$B,0),MATCH(AZ$1,'E-E'!$1:$1,0))</f>
        <v>1</v>
      </c>
      <c r="BA20" s="59">
        <f>INDEX('E-E'!$A:$AH,MATCH($B20,'E-E'!$B:$B,0),MATCH(BA$1,'E-E'!$1:$1,0))</f>
        <v>1</v>
      </c>
      <c r="BB20" s="59">
        <f>INDEX('E-E'!$A:$AH,MATCH($B20,'E-E'!$B:$B,0),MATCH(BB$1,'E-E'!$1:$1,0))</f>
        <v>1</v>
      </c>
      <c r="BC20" s="59">
        <f>INDEX('E-E'!$A:$AH,MATCH($B20,'E-E'!$B:$B,0),MATCH(BC$1,'E-E'!$1:$1,0))</f>
        <v>1</v>
      </c>
      <c r="BD20" s="59">
        <f>INDEX('E-E'!$A:$AH,MATCH($B20,'E-E'!$B:$B,0),MATCH(BD$1,'E-E'!$1:$1,0))</f>
        <v>1</v>
      </c>
      <c r="BE20" s="59">
        <f>INDEX('E-E'!$A:$AH,MATCH($B20,'E-E'!$B:$B,0),MATCH(BE$1,'E-E'!$1:$1,0))</f>
        <v>1</v>
      </c>
      <c r="BF20" s="59">
        <f>INDEX('E-E'!$A:$AH,MATCH($B20,'E-E'!$B:$B,0),MATCH(BF$1,'E-E'!$1:$1,0))</f>
        <v>1</v>
      </c>
      <c r="BG20" s="59">
        <f>INDEX('E-E'!$A:$AH,MATCH($B20,'E-E'!$B:$B,0),MATCH(BG$1,'E-E'!$1:$1,0))</f>
        <v>1</v>
      </c>
      <c r="BH20" s="59">
        <f>INDEX('E-E'!$A:$AH,MATCH($B20,'E-E'!$B:$B,0),MATCH(BH$1,'E-E'!$1:$1,0))</f>
        <v>1</v>
      </c>
      <c r="BI20" s="59">
        <f>INDEX('E-E'!$A:$AH,MATCH($B20,'E-E'!$B:$B,0),MATCH(BI$1,'E-E'!$1:$1,0))</f>
        <v>1</v>
      </c>
      <c r="BJ20" s="59">
        <f>INDEX('E-E'!$A:$AH,MATCH($B20,'E-E'!$B:$B,0),MATCH(BJ$1,'E-E'!$1:$1,0))</f>
        <v>1</v>
      </c>
      <c r="BK20" s="59">
        <f>INDEX('E-E'!$A:$AH,MATCH($B20,'E-E'!$B:$B,0),MATCH(BK$1,'E-E'!$1:$1,0))</f>
        <v>1</v>
      </c>
      <c r="BL20" s="59">
        <f>INDEX('E-E'!$A:$AH,MATCH($B20,'E-E'!$B:$B,0),MATCH(BL$1,'E-E'!$1:$1,0))</f>
        <v>1</v>
      </c>
      <c r="BM20" s="59">
        <f>INDEX('E-E'!$A:$AH,MATCH($B20,'E-E'!$B:$B,0),MATCH(BM$1,'E-E'!$1:$1,0))</f>
        <v>1</v>
      </c>
      <c r="BN20" s="59">
        <f>INDEX('E-E'!$A:$AH,MATCH($B20,'E-E'!$B:$B,0),MATCH(BN$1,'E-E'!$1:$1,0))</f>
        <v>1</v>
      </c>
      <c r="BO20" s="59">
        <f>INDEX('E-E'!$A:$AH,MATCH($B20,'E-E'!$B:$B,0),MATCH(BO$1,'E-E'!$1:$1,0))</f>
        <v>1</v>
      </c>
      <c r="BP20" s="59">
        <f>INDEX('E-E'!$A:$AH,MATCH($B20,'E-E'!$B:$B,0),MATCH(BP$1,'E-E'!$1:$1,0))</f>
        <v>1</v>
      </c>
      <c r="BQ20" s="59">
        <f>INDEX('E-E'!$A:$AH,MATCH($B20,'E-E'!$B:$B,0),MATCH(BQ$1,'E-E'!$1:$1,0))</f>
        <v>1</v>
      </c>
      <c r="BR20" s="59">
        <f>INDEX('E-E'!$A:$AH,MATCH($B20,'E-E'!$B:$B,0),MATCH(BR$1,'E-E'!$1:$1,0))</f>
        <v>1</v>
      </c>
      <c r="BS20" s="59">
        <f>INDEX('E-E'!$A:$AH,MATCH($B20,'E-E'!$B:$B,0),MATCH(BS$1,'E-E'!$1:$1,0))</f>
        <v>1</v>
      </c>
      <c r="BT20" s="59">
        <f>INDEX('E-E'!$A:$AH,MATCH($B20,'E-E'!$B:$B,0),MATCH(BT$1,'E-E'!$1:$1,0))</f>
        <v>1</v>
      </c>
      <c r="BU20" s="59">
        <f>INDEX('E-E'!$A:$AH,MATCH($B20,'E-E'!$B:$B,0),MATCH(BU$1,'E-E'!$1:$1,0))</f>
        <v>1</v>
      </c>
      <c r="BV20" s="60">
        <f>INDEX(SRMC!$A:$AO,MATCH($B20,SRMC!$B:$B,0),MATCH(BV$1,SRMC!$1:$1,0))</f>
        <v>21.671578827994058</v>
      </c>
      <c r="BW20" s="60">
        <f>INDEX(SRMC!$A:$AO,MATCH($B20,SRMC!$B:$B,0),MATCH(BW$1,SRMC!$1:$1,0))</f>
        <v>21.635113329531801</v>
      </c>
      <c r="BX20" s="60">
        <f>INDEX(SRMC!$A:$AO,MATCH($B20,SRMC!$B:$B,0),MATCH(BX$1,SRMC!$1:$1,0))</f>
        <v>21.643684563099555</v>
      </c>
      <c r="BY20" s="60">
        <f>INDEX(SRMC!$A:$AO,MATCH($B20,SRMC!$B:$B,0),MATCH(BY$1,SRMC!$1:$1,0))</f>
        <v>21.729211544635685</v>
      </c>
      <c r="BZ20" s="60">
        <f>INDEX(SRMC!$A:$AO,MATCH($B20,SRMC!$B:$B,0),MATCH(BZ$1,SRMC!$1:$1,0))</f>
        <v>21.780607433854961</v>
      </c>
      <c r="CA20" s="60">
        <f>INDEX(SRMC!$A:$AO,MATCH($B20,SRMC!$B:$B,0),MATCH(CA$1,SRMC!$1:$1,0))</f>
        <v>21.786279599544699</v>
      </c>
      <c r="CB20" s="60">
        <f>INDEX(SRMC!$A:$AO,MATCH($B20,SRMC!$B:$B,0),MATCH(CB$1,SRMC!$1:$1,0))</f>
        <v>21.791951765234401</v>
      </c>
      <c r="CC20" s="60">
        <f>INDEX(SRMC!$A:$AO,MATCH($B20,SRMC!$B:$B,0),MATCH(CC$1,SRMC!$1:$1,0))</f>
        <v>21.797623930924054</v>
      </c>
      <c r="CD20" s="60">
        <f>INDEX(SRMC!$A:$AO,MATCH($B20,SRMC!$B:$B,0),MATCH(CD$1,SRMC!$1:$1,0))</f>
        <v>21.803296096613746</v>
      </c>
      <c r="CE20" s="60">
        <f>INDEX(SRMC!$A:$AO,MATCH($B20,SRMC!$B:$B,0),MATCH(CE$1,SRMC!$1:$1,0))</f>
        <v>21.808968262303466</v>
      </c>
      <c r="CF20" s="60">
        <f>INDEX(SRMC!$A:$AO,MATCH($B20,SRMC!$B:$B,0),MATCH(CF$1,SRMC!$1:$1,0))</f>
        <v>21.814640427993133</v>
      </c>
      <c r="CG20" s="60">
        <f>INDEX(SRMC!$A:$AO,MATCH($B20,SRMC!$B:$B,0),MATCH(CG$1,SRMC!$1:$1,0))</f>
        <v>21.820312593682843</v>
      </c>
      <c r="CH20" s="60">
        <f>INDEX(SRMC!$A:$AO,MATCH($B20,SRMC!$B:$B,0),MATCH(CH$1,SRMC!$1:$1,0))</f>
        <v>21.825984759372574</v>
      </c>
      <c r="CI20" s="60">
        <f>INDEX(SRMC!$A:$AO,MATCH($B20,SRMC!$B:$B,0),MATCH(CI$1,SRMC!$1:$1,0))</f>
        <v>21.828819118154893</v>
      </c>
      <c r="CJ20" s="60">
        <f>INDEX(SRMC!$A:$AO,MATCH($B20,SRMC!$B:$B,0),MATCH(CJ$1,SRMC!$1:$1,0))</f>
        <v>21.828819118154893</v>
      </c>
      <c r="CK20" s="60">
        <f>INDEX(SRMC!$A:$AO,MATCH($B20,SRMC!$B:$B,0),MATCH(CK$1,SRMC!$1:$1,0))</f>
        <v>21.828819118154893</v>
      </c>
      <c r="CL20" s="60">
        <f>INDEX(SRMC!$A:$AO,MATCH($B20,SRMC!$B:$B,0),MATCH(CL$1,SRMC!$1:$1,0))</f>
        <v>21.828819118154893</v>
      </c>
      <c r="CM20" s="60">
        <f>INDEX(SRMC!$A:$AO,MATCH($B20,SRMC!$B:$B,0),MATCH(CM$1,SRMC!$1:$1,0))</f>
        <v>21.828819118154893</v>
      </c>
      <c r="CN20" s="60">
        <f>INDEX(SRMC!$A:$AO,MATCH($B20,SRMC!$B:$B,0),MATCH(CN$1,SRMC!$1:$1,0))</f>
        <v>21.828819118154893</v>
      </c>
      <c r="CO20" s="60">
        <f>INDEX(SRMC!$A:$AO,MATCH($B20,SRMC!$B:$B,0),MATCH(CO$1,SRMC!$1:$1,0))</f>
        <v>21.828819118154893</v>
      </c>
      <c r="CP20" s="60">
        <f>INDEX(SRMC!$A:$AO,MATCH($B20,SRMC!$B:$B,0),MATCH(CP$1,SRMC!$1:$1,0))</f>
        <v>21.828819118154893</v>
      </c>
      <c r="CQ20" s="60">
        <f>INDEX(SRMC!$A:$AO,MATCH($B20,SRMC!$B:$B,0),MATCH(CQ$1,SRMC!$1:$1,0))</f>
        <v>21.828819118154893</v>
      </c>
      <c r="CR20" s="60">
        <f>INDEX(SRMC!$A:$AO,MATCH($B20,SRMC!$B:$B,0),MATCH(CR$1,SRMC!$1:$1,0))</f>
        <v>21.828819118154893</v>
      </c>
      <c r="CS20" s="60">
        <f>INDEX(SRMC!$A:$AO,MATCH($B20,SRMC!$B:$B,0),MATCH(CS$1,SRMC!$1:$1,0))</f>
        <v>21.828819118154893</v>
      </c>
      <c r="CT20" s="60">
        <f>INDEX(SRMC!$A:$AO,MATCH($B20,SRMC!$B:$B,0),MATCH(CT$1,SRMC!$1:$1,0))</f>
        <v>21.828819118154893</v>
      </c>
      <c r="CU20" s="60">
        <f>INDEX(SRMC!$A:$AO,MATCH($B20,SRMC!$B:$B,0),MATCH(CU$1,SRMC!$1:$1,0))</f>
        <v>21.828819118154893</v>
      </c>
      <c r="CV20" s="60">
        <f>INDEX(SRMC!$A:$AO,MATCH($B20,SRMC!$B:$B,0),MATCH(CV$1,SRMC!$1:$1,0))</f>
        <v>21.828819118154893</v>
      </c>
      <c r="CW20" s="60">
        <f>INDEX(SRMC!$A:$AO,MATCH($B20,SRMC!$B:$B,0),MATCH(CW$1,SRMC!$1:$1,0))</f>
        <v>21.828819118154893</v>
      </c>
      <c r="CX20" s="60">
        <f>INDEX(SRMC!$A:$AO,MATCH($B20,SRMC!$B:$B,0),MATCH(CX$1,SRMC!$1:$1,0))</f>
        <v>21.828819118154893</v>
      </c>
      <c r="CY20" s="60">
        <f>INDEX(SRMC!$A:$AO,MATCH($B20,SRMC!$B:$B,0),MATCH(CY$1,SRMC!$1:$1,0))</f>
        <v>21.828819118154893</v>
      </c>
    </row>
    <row r="21" spans="1:103" x14ac:dyDescent="0.3">
      <c r="A21" t="s">
        <v>617</v>
      </c>
      <c r="B21" t="s">
        <v>131</v>
      </c>
      <c r="C21" t="s">
        <v>690</v>
      </c>
      <c r="D21">
        <v>2</v>
      </c>
      <c r="E21">
        <v>420</v>
      </c>
      <c r="F21">
        <v>0.90691199999999994</v>
      </c>
      <c r="G21">
        <v>0.06</v>
      </c>
      <c r="H21" t="s">
        <v>608</v>
      </c>
      <c r="I21">
        <v>6</v>
      </c>
      <c r="J21" s="56">
        <v>1</v>
      </c>
      <c r="K21" s="57">
        <v>0</v>
      </c>
      <c r="L21" s="57">
        <v>0</v>
      </c>
      <c r="M21" s="57">
        <v>0</v>
      </c>
      <c r="N21" s="57">
        <v>0</v>
      </c>
      <c r="O21" s="57">
        <v>0</v>
      </c>
      <c r="P21" t="s">
        <v>621</v>
      </c>
      <c r="Q21">
        <v>3</v>
      </c>
      <c r="R21">
        <v>9.3023255813953494</v>
      </c>
      <c r="S21" s="95">
        <v>0</v>
      </c>
      <c r="T21">
        <v>1</v>
      </c>
      <c r="U21">
        <v>8</v>
      </c>
      <c r="V21">
        <v>8</v>
      </c>
      <c r="W21">
        <v>121</v>
      </c>
      <c r="X21">
        <v>207.40740740740739</v>
      </c>
      <c r="Y21">
        <v>0.28809523809523807</v>
      </c>
      <c r="Z21">
        <v>3.8330000000000002</v>
      </c>
      <c r="AA21">
        <v>3.8333333333333335</v>
      </c>
      <c r="AB21">
        <v>1</v>
      </c>
      <c r="AC21">
        <v>3.8330000000000002</v>
      </c>
      <c r="AD21">
        <v>3.8333333333333335</v>
      </c>
      <c r="AE21">
        <v>1</v>
      </c>
      <c r="AF21">
        <v>1</v>
      </c>
      <c r="AG21" t="e">
        <v>#N/A</v>
      </c>
      <c r="AH21">
        <v>24</v>
      </c>
      <c r="AI21">
        <v>24</v>
      </c>
      <c r="AJ21">
        <v>1</v>
      </c>
      <c r="AK21" s="42">
        <f>INDEX(BV21:CY21,MATCH(Settings!$B$5,$BV$1:$CY$1))</f>
        <v>21.828819118154893</v>
      </c>
      <c r="AP21" t="b" cm="1">
        <f t="array" ref="AP21">NOT(OR(ISNA(AI21:AK21),ISNA(AE21:AF21),ISNA(AB21),ISNA(Y21),ISNA(S21:V21),ISNA(Q21),ISNA(J21),ISNA(I21),ISNA(A21:G21), ISBLANK(AI21:AK21), ISBLANK(AE21:AF21),ISBLANK(AB21),ISBLANK(Y21),ISBLANK(S21:V21),ISBLANK(Q21),ISBLANK(J21),ISBLANK(I21),ISBLANK(A21:G21)))</f>
        <v>1</v>
      </c>
      <c r="AQ21" s="42">
        <f>_xlfn.IFNA(IF(E21&gt;0,INDEX(AR21:BU21,MATCH(Settings!$B$1,$AR$1:$BU$1)),0),0)</f>
        <v>1</v>
      </c>
      <c r="AR21" s="59">
        <f>INDEX('E-E'!$A:$AH,MATCH($B21,'E-E'!$B:$B,0),MATCH(AR$1,'E-E'!$1:$1,0))</f>
        <v>1</v>
      </c>
      <c r="AS21" s="59">
        <f>INDEX('E-E'!$A:$AH,MATCH($B21,'E-E'!$B:$B,0),MATCH(AS$1,'E-E'!$1:$1,0))</f>
        <v>1</v>
      </c>
      <c r="AT21" s="59">
        <f>INDEX('E-E'!$A:$AH,MATCH($B21,'E-E'!$B:$B,0),MATCH(AT$1,'E-E'!$1:$1,0))</f>
        <v>1</v>
      </c>
      <c r="AU21" s="59">
        <f>INDEX('E-E'!$A:$AH,MATCH($B21,'E-E'!$B:$B,0),MATCH(AU$1,'E-E'!$1:$1,0))</f>
        <v>1</v>
      </c>
      <c r="AV21" s="59">
        <f>INDEX('E-E'!$A:$AH,MATCH($B21,'E-E'!$B:$B,0),MATCH(AV$1,'E-E'!$1:$1,0))</f>
        <v>1</v>
      </c>
      <c r="AW21" s="59">
        <f>INDEX('E-E'!$A:$AH,MATCH($B21,'E-E'!$B:$B,0),MATCH(AW$1,'E-E'!$1:$1,0))</f>
        <v>1</v>
      </c>
      <c r="AX21" s="59">
        <f>INDEX('E-E'!$A:$AH,MATCH($B21,'E-E'!$B:$B,0),MATCH(AX$1,'E-E'!$1:$1,0))</f>
        <v>1</v>
      </c>
      <c r="AY21" s="59">
        <f>INDEX('E-E'!$A:$AH,MATCH($B21,'E-E'!$B:$B,0),MATCH(AY$1,'E-E'!$1:$1,0))</f>
        <v>1</v>
      </c>
      <c r="AZ21" s="59">
        <f>INDEX('E-E'!$A:$AH,MATCH($B21,'E-E'!$B:$B,0),MATCH(AZ$1,'E-E'!$1:$1,0))</f>
        <v>1</v>
      </c>
      <c r="BA21" s="59">
        <f>INDEX('E-E'!$A:$AH,MATCH($B21,'E-E'!$B:$B,0),MATCH(BA$1,'E-E'!$1:$1,0))</f>
        <v>1</v>
      </c>
      <c r="BB21" s="59">
        <f>INDEX('E-E'!$A:$AH,MATCH($B21,'E-E'!$B:$B,0),MATCH(BB$1,'E-E'!$1:$1,0))</f>
        <v>1</v>
      </c>
      <c r="BC21" s="59">
        <f>INDEX('E-E'!$A:$AH,MATCH($B21,'E-E'!$B:$B,0),MATCH(BC$1,'E-E'!$1:$1,0))</f>
        <v>1</v>
      </c>
      <c r="BD21" s="59">
        <f>INDEX('E-E'!$A:$AH,MATCH($B21,'E-E'!$B:$B,0),MATCH(BD$1,'E-E'!$1:$1,0))</f>
        <v>1</v>
      </c>
      <c r="BE21" s="59">
        <f>INDEX('E-E'!$A:$AH,MATCH($B21,'E-E'!$B:$B,0),MATCH(BE$1,'E-E'!$1:$1,0))</f>
        <v>1</v>
      </c>
      <c r="BF21" s="59">
        <f>INDEX('E-E'!$A:$AH,MATCH($B21,'E-E'!$B:$B,0),MATCH(BF$1,'E-E'!$1:$1,0))</f>
        <v>1</v>
      </c>
      <c r="BG21" s="59">
        <f>INDEX('E-E'!$A:$AH,MATCH($B21,'E-E'!$B:$B,0),MATCH(BG$1,'E-E'!$1:$1,0))</f>
        <v>1</v>
      </c>
      <c r="BH21" s="59">
        <f>INDEX('E-E'!$A:$AH,MATCH($B21,'E-E'!$B:$B,0),MATCH(BH$1,'E-E'!$1:$1,0))</f>
        <v>1</v>
      </c>
      <c r="BI21" s="59">
        <f>INDEX('E-E'!$A:$AH,MATCH($B21,'E-E'!$B:$B,0),MATCH(BI$1,'E-E'!$1:$1,0))</f>
        <v>1</v>
      </c>
      <c r="BJ21" s="59">
        <f>INDEX('E-E'!$A:$AH,MATCH($B21,'E-E'!$B:$B,0),MATCH(BJ$1,'E-E'!$1:$1,0))</f>
        <v>1</v>
      </c>
      <c r="BK21" s="59">
        <f>INDEX('E-E'!$A:$AH,MATCH($B21,'E-E'!$B:$B,0),MATCH(BK$1,'E-E'!$1:$1,0))</f>
        <v>1</v>
      </c>
      <c r="BL21" s="59">
        <f>INDEX('E-E'!$A:$AH,MATCH($B21,'E-E'!$B:$B,0),MATCH(BL$1,'E-E'!$1:$1,0))</f>
        <v>1</v>
      </c>
      <c r="BM21" s="59">
        <f>INDEX('E-E'!$A:$AH,MATCH($B21,'E-E'!$B:$B,0),MATCH(BM$1,'E-E'!$1:$1,0))</f>
        <v>1</v>
      </c>
      <c r="BN21" s="59">
        <f>INDEX('E-E'!$A:$AH,MATCH($B21,'E-E'!$B:$B,0),MATCH(BN$1,'E-E'!$1:$1,0))</f>
        <v>1</v>
      </c>
      <c r="BO21" s="59">
        <f>INDEX('E-E'!$A:$AH,MATCH($B21,'E-E'!$B:$B,0),MATCH(BO$1,'E-E'!$1:$1,0))</f>
        <v>1</v>
      </c>
      <c r="BP21" s="59">
        <f>INDEX('E-E'!$A:$AH,MATCH($B21,'E-E'!$B:$B,0),MATCH(BP$1,'E-E'!$1:$1,0))</f>
        <v>1</v>
      </c>
      <c r="BQ21" s="59">
        <f>INDEX('E-E'!$A:$AH,MATCH($B21,'E-E'!$B:$B,0),MATCH(BQ$1,'E-E'!$1:$1,0))</f>
        <v>1</v>
      </c>
      <c r="BR21" s="59">
        <f>INDEX('E-E'!$A:$AH,MATCH($B21,'E-E'!$B:$B,0),MATCH(BR$1,'E-E'!$1:$1,0))</f>
        <v>1</v>
      </c>
      <c r="BS21" s="59">
        <f>INDEX('E-E'!$A:$AH,MATCH($B21,'E-E'!$B:$B,0),MATCH(BS$1,'E-E'!$1:$1,0))</f>
        <v>1</v>
      </c>
      <c r="BT21" s="59">
        <f>INDEX('E-E'!$A:$AH,MATCH($B21,'E-E'!$B:$B,0),MATCH(BT$1,'E-E'!$1:$1,0))</f>
        <v>1</v>
      </c>
      <c r="BU21" s="59">
        <f>INDEX('E-E'!$A:$AH,MATCH($B21,'E-E'!$B:$B,0),MATCH(BU$1,'E-E'!$1:$1,0))</f>
        <v>1</v>
      </c>
      <c r="BV21" s="60">
        <f>INDEX(SRMC!$A:$AO,MATCH($B21,SRMC!$B:$B,0),MATCH(BV$1,SRMC!$1:$1,0))</f>
        <v>21.671578827994058</v>
      </c>
      <c r="BW21" s="60">
        <f>INDEX(SRMC!$A:$AO,MATCH($B21,SRMC!$B:$B,0),MATCH(BW$1,SRMC!$1:$1,0))</f>
        <v>21.635113329531801</v>
      </c>
      <c r="BX21" s="60">
        <f>INDEX(SRMC!$A:$AO,MATCH($B21,SRMC!$B:$B,0),MATCH(BX$1,SRMC!$1:$1,0))</f>
        <v>21.643684563099555</v>
      </c>
      <c r="BY21" s="60">
        <f>INDEX(SRMC!$A:$AO,MATCH($B21,SRMC!$B:$B,0),MATCH(BY$1,SRMC!$1:$1,0))</f>
        <v>21.729211544635685</v>
      </c>
      <c r="BZ21" s="60">
        <f>INDEX(SRMC!$A:$AO,MATCH($B21,SRMC!$B:$B,0),MATCH(BZ$1,SRMC!$1:$1,0))</f>
        <v>21.780607433854961</v>
      </c>
      <c r="CA21" s="60">
        <f>INDEX(SRMC!$A:$AO,MATCH($B21,SRMC!$B:$B,0),MATCH(CA$1,SRMC!$1:$1,0))</f>
        <v>21.786279599544699</v>
      </c>
      <c r="CB21" s="60">
        <f>INDEX(SRMC!$A:$AO,MATCH($B21,SRMC!$B:$B,0),MATCH(CB$1,SRMC!$1:$1,0))</f>
        <v>21.791951765234401</v>
      </c>
      <c r="CC21" s="60">
        <f>INDEX(SRMC!$A:$AO,MATCH($B21,SRMC!$B:$B,0),MATCH(CC$1,SRMC!$1:$1,0))</f>
        <v>21.797623930924054</v>
      </c>
      <c r="CD21" s="60">
        <f>INDEX(SRMC!$A:$AO,MATCH($B21,SRMC!$B:$B,0),MATCH(CD$1,SRMC!$1:$1,0))</f>
        <v>21.803296096613746</v>
      </c>
      <c r="CE21" s="60">
        <f>INDEX(SRMC!$A:$AO,MATCH($B21,SRMC!$B:$B,0),MATCH(CE$1,SRMC!$1:$1,0))</f>
        <v>21.808968262303466</v>
      </c>
      <c r="CF21" s="60">
        <f>INDEX(SRMC!$A:$AO,MATCH($B21,SRMC!$B:$B,0),MATCH(CF$1,SRMC!$1:$1,0))</f>
        <v>21.814640427993133</v>
      </c>
      <c r="CG21" s="60">
        <f>INDEX(SRMC!$A:$AO,MATCH($B21,SRMC!$B:$B,0),MATCH(CG$1,SRMC!$1:$1,0))</f>
        <v>21.820312593682843</v>
      </c>
      <c r="CH21" s="60">
        <f>INDEX(SRMC!$A:$AO,MATCH($B21,SRMC!$B:$B,0),MATCH(CH$1,SRMC!$1:$1,0))</f>
        <v>21.825984759372574</v>
      </c>
      <c r="CI21" s="60">
        <f>INDEX(SRMC!$A:$AO,MATCH($B21,SRMC!$B:$B,0),MATCH(CI$1,SRMC!$1:$1,0))</f>
        <v>21.828819118154893</v>
      </c>
      <c r="CJ21" s="60">
        <f>INDEX(SRMC!$A:$AO,MATCH($B21,SRMC!$B:$B,0),MATCH(CJ$1,SRMC!$1:$1,0))</f>
        <v>21.828819118154893</v>
      </c>
      <c r="CK21" s="60">
        <f>INDEX(SRMC!$A:$AO,MATCH($B21,SRMC!$B:$B,0),MATCH(CK$1,SRMC!$1:$1,0))</f>
        <v>21.828819118154893</v>
      </c>
      <c r="CL21" s="60">
        <f>INDEX(SRMC!$A:$AO,MATCH($B21,SRMC!$B:$B,0),MATCH(CL$1,SRMC!$1:$1,0))</f>
        <v>21.828819118154893</v>
      </c>
      <c r="CM21" s="60">
        <f>INDEX(SRMC!$A:$AO,MATCH($B21,SRMC!$B:$B,0),MATCH(CM$1,SRMC!$1:$1,0))</f>
        <v>21.828819118154893</v>
      </c>
      <c r="CN21" s="60">
        <f>INDEX(SRMC!$A:$AO,MATCH($B21,SRMC!$B:$B,0),MATCH(CN$1,SRMC!$1:$1,0))</f>
        <v>21.828819118154893</v>
      </c>
      <c r="CO21" s="60">
        <f>INDEX(SRMC!$A:$AO,MATCH($B21,SRMC!$B:$B,0),MATCH(CO$1,SRMC!$1:$1,0))</f>
        <v>21.828819118154893</v>
      </c>
      <c r="CP21" s="60">
        <f>INDEX(SRMC!$A:$AO,MATCH($B21,SRMC!$B:$B,0),MATCH(CP$1,SRMC!$1:$1,0))</f>
        <v>21.828819118154893</v>
      </c>
      <c r="CQ21" s="60">
        <f>INDEX(SRMC!$A:$AO,MATCH($B21,SRMC!$B:$B,0),MATCH(CQ$1,SRMC!$1:$1,0))</f>
        <v>21.828819118154893</v>
      </c>
      <c r="CR21" s="60">
        <f>INDEX(SRMC!$A:$AO,MATCH($B21,SRMC!$B:$B,0),MATCH(CR$1,SRMC!$1:$1,0))</f>
        <v>21.828819118154893</v>
      </c>
      <c r="CS21" s="60">
        <f>INDEX(SRMC!$A:$AO,MATCH($B21,SRMC!$B:$B,0),MATCH(CS$1,SRMC!$1:$1,0))</f>
        <v>21.828819118154893</v>
      </c>
      <c r="CT21" s="60">
        <f>INDEX(SRMC!$A:$AO,MATCH($B21,SRMC!$B:$B,0),MATCH(CT$1,SRMC!$1:$1,0))</f>
        <v>21.828819118154893</v>
      </c>
      <c r="CU21" s="60">
        <f>INDEX(SRMC!$A:$AO,MATCH($B21,SRMC!$B:$B,0),MATCH(CU$1,SRMC!$1:$1,0))</f>
        <v>21.828819118154893</v>
      </c>
      <c r="CV21" s="60">
        <f>INDEX(SRMC!$A:$AO,MATCH($B21,SRMC!$B:$B,0),MATCH(CV$1,SRMC!$1:$1,0))</f>
        <v>21.828819118154893</v>
      </c>
      <c r="CW21" s="60">
        <f>INDEX(SRMC!$A:$AO,MATCH($B21,SRMC!$B:$B,0),MATCH(CW$1,SRMC!$1:$1,0))</f>
        <v>21.828819118154893</v>
      </c>
      <c r="CX21" s="60">
        <f>INDEX(SRMC!$A:$AO,MATCH($B21,SRMC!$B:$B,0),MATCH(CX$1,SRMC!$1:$1,0))</f>
        <v>21.828819118154893</v>
      </c>
      <c r="CY21" s="60">
        <f>INDEX(SRMC!$A:$AO,MATCH($B21,SRMC!$B:$B,0),MATCH(CY$1,SRMC!$1:$1,0))</f>
        <v>21.828819118154893</v>
      </c>
    </row>
    <row r="22" spans="1:103" x14ac:dyDescent="0.3">
      <c r="A22" t="s">
        <v>620</v>
      </c>
      <c r="B22" t="s">
        <v>54</v>
      </c>
      <c r="C22" t="s">
        <v>690</v>
      </c>
      <c r="D22">
        <v>2</v>
      </c>
      <c r="E22">
        <v>280</v>
      </c>
      <c r="F22">
        <v>0.97176136363636367</v>
      </c>
      <c r="G22">
        <v>0.08</v>
      </c>
      <c r="H22" t="s">
        <v>607</v>
      </c>
      <c r="I22">
        <v>6</v>
      </c>
      <c r="J22" s="56">
        <v>1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t="s">
        <v>621</v>
      </c>
      <c r="Q22">
        <v>3</v>
      </c>
      <c r="R22">
        <v>9.473684210526315</v>
      </c>
      <c r="S22" s="95">
        <v>0</v>
      </c>
      <c r="T22">
        <v>1</v>
      </c>
      <c r="U22">
        <v>8</v>
      </c>
      <c r="V22">
        <v>8</v>
      </c>
      <c r="W22">
        <v>110</v>
      </c>
      <c r="X22">
        <v>110</v>
      </c>
      <c r="Y22">
        <v>0.39285714285714285</v>
      </c>
      <c r="Z22">
        <v>5</v>
      </c>
      <c r="AA22">
        <v>5</v>
      </c>
      <c r="AB22">
        <v>1</v>
      </c>
      <c r="AC22">
        <v>4.8330000000000002</v>
      </c>
      <c r="AD22">
        <v>4.833333333333333</v>
      </c>
      <c r="AE22">
        <v>1</v>
      </c>
      <c r="AF22">
        <v>1</v>
      </c>
      <c r="AG22" t="e">
        <v>#N/A</v>
      </c>
      <c r="AH22">
        <v>24</v>
      </c>
      <c r="AI22">
        <v>24</v>
      </c>
      <c r="AJ22">
        <v>1</v>
      </c>
      <c r="AK22" s="42">
        <f>INDEX(BV22:CY22,MATCH(Settings!$B$5,$BV$1:$CY$1))</f>
        <v>26.323092839330567</v>
      </c>
      <c r="AP22" t="b" cm="1">
        <f t="array" ref="AP22">NOT(OR(ISNA(AI22:AK22),ISNA(AE22:AF22),ISNA(AB22),ISNA(Y22),ISNA(S22:V22),ISNA(Q22),ISNA(J22),ISNA(I22),ISNA(A22:G22), ISBLANK(AI22:AK22), ISBLANK(AE22:AF22),ISBLANK(AB22),ISBLANK(Y22),ISBLANK(S22:V22),ISBLANK(Q22),ISBLANK(J22),ISBLANK(I22),ISBLANK(A22:G22)))</f>
        <v>1</v>
      </c>
      <c r="AQ22" s="42">
        <f>_xlfn.IFNA(IF(E22&gt;0,INDEX(AR22:BU22,MATCH(Settings!$B$1,$AR$1:$BU$1)),0),0)</f>
        <v>0</v>
      </c>
      <c r="AR22" s="59">
        <f>INDEX('E-E'!$A:$AH,MATCH($B22,'E-E'!$B:$B,0),MATCH(AR$1,'E-E'!$1:$1,0))</f>
        <v>1</v>
      </c>
      <c r="AS22" s="59">
        <f>INDEX('E-E'!$A:$AH,MATCH($B22,'E-E'!$B:$B,0),MATCH(AS$1,'E-E'!$1:$1,0))</f>
        <v>1</v>
      </c>
      <c r="AT22" s="59">
        <f>INDEX('E-E'!$A:$AH,MATCH($B22,'E-E'!$B:$B,0),MATCH(AT$1,'E-E'!$1:$1,0))</f>
        <v>1</v>
      </c>
      <c r="AU22" s="59">
        <f>INDEX('E-E'!$A:$AH,MATCH($B22,'E-E'!$B:$B,0),MATCH(AU$1,'E-E'!$1:$1,0))</f>
        <v>0</v>
      </c>
      <c r="AV22" s="59">
        <f>INDEX('E-E'!$A:$AH,MATCH($B22,'E-E'!$B:$B,0),MATCH(AV$1,'E-E'!$1:$1,0))</f>
        <v>0</v>
      </c>
      <c r="AW22" s="59">
        <f>INDEX('E-E'!$A:$AH,MATCH($B22,'E-E'!$B:$B,0),MATCH(AW$1,'E-E'!$1:$1,0))</f>
        <v>0</v>
      </c>
      <c r="AX22" s="59">
        <f>INDEX('E-E'!$A:$AH,MATCH($B22,'E-E'!$B:$B,0),MATCH(AX$1,'E-E'!$1:$1,0))</f>
        <v>0</v>
      </c>
      <c r="AY22" s="59">
        <f>INDEX('E-E'!$A:$AH,MATCH($B22,'E-E'!$B:$B,0),MATCH(AY$1,'E-E'!$1:$1,0))</f>
        <v>0</v>
      </c>
      <c r="AZ22" s="59">
        <f>INDEX('E-E'!$A:$AH,MATCH($B22,'E-E'!$B:$B,0),MATCH(AZ$1,'E-E'!$1:$1,0))</f>
        <v>0</v>
      </c>
      <c r="BA22" s="59">
        <f>INDEX('E-E'!$A:$AH,MATCH($B22,'E-E'!$B:$B,0),MATCH(BA$1,'E-E'!$1:$1,0))</f>
        <v>0</v>
      </c>
      <c r="BB22" s="59">
        <f>INDEX('E-E'!$A:$AH,MATCH($B22,'E-E'!$B:$B,0),MATCH(BB$1,'E-E'!$1:$1,0))</f>
        <v>0</v>
      </c>
      <c r="BC22" s="59">
        <f>INDEX('E-E'!$A:$AH,MATCH($B22,'E-E'!$B:$B,0),MATCH(BC$1,'E-E'!$1:$1,0))</f>
        <v>0</v>
      </c>
      <c r="BD22" s="59">
        <f>INDEX('E-E'!$A:$AH,MATCH($B22,'E-E'!$B:$B,0),MATCH(BD$1,'E-E'!$1:$1,0))</f>
        <v>0</v>
      </c>
      <c r="BE22" s="59">
        <f>INDEX('E-E'!$A:$AH,MATCH($B22,'E-E'!$B:$B,0),MATCH(BE$1,'E-E'!$1:$1,0))</f>
        <v>0</v>
      </c>
      <c r="BF22" s="59">
        <f>INDEX('E-E'!$A:$AH,MATCH($B22,'E-E'!$B:$B,0),MATCH(BF$1,'E-E'!$1:$1,0))</f>
        <v>0</v>
      </c>
      <c r="BG22" s="59">
        <f>INDEX('E-E'!$A:$AH,MATCH($B22,'E-E'!$B:$B,0),MATCH(BG$1,'E-E'!$1:$1,0))</f>
        <v>0</v>
      </c>
      <c r="BH22" s="59">
        <f>INDEX('E-E'!$A:$AH,MATCH($B22,'E-E'!$B:$B,0),MATCH(BH$1,'E-E'!$1:$1,0))</f>
        <v>0</v>
      </c>
      <c r="BI22" s="59">
        <f>INDEX('E-E'!$A:$AH,MATCH($B22,'E-E'!$B:$B,0),MATCH(BI$1,'E-E'!$1:$1,0))</f>
        <v>0</v>
      </c>
      <c r="BJ22" s="59">
        <f>INDEX('E-E'!$A:$AH,MATCH($B22,'E-E'!$B:$B,0),MATCH(BJ$1,'E-E'!$1:$1,0))</f>
        <v>0</v>
      </c>
      <c r="BK22" s="59">
        <f>INDEX('E-E'!$A:$AH,MATCH($B22,'E-E'!$B:$B,0),MATCH(BK$1,'E-E'!$1:$1,0))</f>
        <v>0</v>
      </c>
      <c r="BL22" s="59">
        <f>INDEX('E-E'!$A:$AH,MATCH($B22,'E-E'!$B:$B,0),MATCH(BL$1,'E-E'!$1:$1,0))</f>
        <v>0</v>
      </c>
      <c r="BM22" s="59">
        <f>INDEX('E-E'!$A:$AH,MATCH($B22,'E-E'!$B:$B,0),MATCH(BM$1,'E-E'!$1:$1,0))</f>
        <v>0</v>
      </c>
      <c r="BN22" s="59">
        <f>INDEX('E-E'!$A:$AH,MATCH($B22,'E-E'!$B:$B,0),MATCH(BN$1,'E-E'!$1:$1,0))</f>
        <v>0</v>
      </c>
      <c r="BO22" s="59">
        <f>INDEX('E-E'!$A:$AH,MATCH($B22,'E-E'!$B:$B,0),MATCH(BO$1,'E-E'!$1:$1,0))</f>
        <v>0</v>
      </c>
      <c r="BP22" s="59">
        <f>INDEX('E-E'!$A:$AH,MATCH($B22,'E-E'!$B:$B,0),MATCH(BP$1,'E-E'!$1:$1,0))</f>
        <v>0</v>
      </c>
      <c r="BQ22" s="59">
        <f>INDEX('E-E'!$A:$AH,MATCH($B22,'E-E'!$B:$B,0),MATCH(BQ$1,'E-E'!$1:$1,0))</f>
        <v>0</v>
      </c>
      <c r="BR22" s="59">
        <f>INDEX('E-E'!$A:$AH,MATCH($B22,'E-E'!$B:$B,0),MATCH(BR$1,'E-E'!$1:$1,0))</f>
        <v>0</v>
      </c>
      <c r="BS22" s="59">
        <f>INDEX('E-E'!$A:$AH,MATCH($B22,'E-E'!$B:$B,0),MATCH(BS$1,'E-E'!$1:$1,0))</f>
        <v>0</v>
      </c>
      <c r="BT22" s="59">
        <f>INDEX('E-E'!$A:$AH,MATCH($B22,'E-E'!$B:$B,0),MATCH(BT$1,'E-E'!$1:$1,0))</f>
        <v>0</v>
      </c>
      <c r="BU22" s="59">
        <f>INDEX('E-E'!$A:$AH,MATCH($B22,'E-E'!$B:$B,0),MATCH(BU$1,'E-E'!$1:$1,0))</f>
        <v>0</v>
      </c>
      <c r="BV22" s="60">
        <f>INDEX(SRMC!$A:$AO,MATCH($B22,SRMC!$B:$B,0),MATCH(BV$1,SRMC!$1:$1,0))</f>
        <v>27.673386831078265</v>
      </c>
      <c r="BW22" s="60">
        <f>INDEX(SRMC!$A:$AO,MATCH($B22,SRMC!$B:$B,0),MATCH(BW$1,SRMC!$1:$1,0))</f>
        <v>27.824147379050427</v>
      </c>
      <c r="BX22" s="60">
        <f>INDEX(SRMC!$A:$AO,MATCH($B22,SRMC!$B:$B,0),MATCH(BX$1,SRMC!$1:$1,0))</f>
        <v>27.985213055593462</v>
      </c>
      <c r="BY22" s="60">
        <f>INDEX(SRMC!$A:$AO,MATCH($B22,SRMC!$B:$B,0),MATCH(BY$1,SRMC!$1:$1,0))</f>
        <v>28.100082843368568</v>
      </c>
      <c r="BZ22" s="60">
        <f>INDEX(SRMC!$A:$AO,MATCH($B22,SRMC!$B:$B,0),MATCH(BZ$1,SRMC!$1:$1,0))</f>
        <v>28.346807613786506</v>
      </c>
      <c r="CA22" s="60">
        <f>INDEX(SRMC!$A:$AO,MATCH($B22,SRMC!$B:$B,0),MATCH(CA$1,SRMC!$1:$1,0))</f>
        <v>28.573398719689038</v>
      </c>
      <c r="CB22" s="60">
        <f>INDEX(SRMC!$A:$AO,MATCH($B22,SRMC!$B:$B,0),MATCH(CB$1,SRMC!$1:$1,0))</f>
        <v>28.815094996985</v>
      </c>
      <c r="CC22" s="60">
        <f>INDEX(SRMC!$A:$AO,MATCH($B22,SRMC!$B:$B,0),MATCH(CC$1,SRMC!$1:$1,0))</f>
        <v>29.079795358524148</v>
      </c>
      <c r="CD22" s="60">
        <f>INDEX(SRMC!$A:$AO,MATCH($B22,SRMC!$B:$B,0),MATCH(CD$1,SRMC!$1:$1,0))</f>
        <v>29.367548898713849</v>
      </c>
      <c r="CE22" s="60">
        <f>INDEX(SRMC!$A:$AO,MATCH($B22,SRMC!$B:$B,0),MATCH(CE$1,SRMC!$1:$1,0))</f>
        <v>29.660948044712136</v>
      </c>
      <c r="CF22" s="60">
        <f>INDEX(SRMC!$A:$AO,MATCH($B22,SRMC!$B:$B,0),MATCH(CF$1,SRMC!$1:$1,0))</f>
        <v>29.725352303770723</v>
      </c>
      <c r="CG22" s="60">
        <f>INDEX(SRMC!$A:$AO,MATCH($B22,SRMC!$B:$B,0),MATCH(CG$1,SRMC!$1:$1,0))</f>
        <v>29.558385929954976</v>
      </c>
      <c r="CH22" s="60">
        <f>INDEX(SRMC!$A:$AO,MATCH($B22,SRMC!$B:$B,0),MATCH(CH$1,SRMC!$1:$1,0))</f>
        <v>29.391419556139223</v>
      </c>
      <c r="CI22" s="60">
        <f>INDEX(SRMC!$A:$AO,MATCH($B22,SRMC!$B:$B,0),MATCH(CI$1,SRMC!$1:$1,0))</f>
        <v>29.224453182323472</v>
      </c>
      <c r="CJ22" s="60">
        <f>INDEX(SRMC!$A:$AO,MATCH($B22,SRMC!$B:$B,0),MATCH(CJ$1,SRMC!$1:$1,0))</f>
        <v>29.057486808507733</v>
      </c>
      <c r="CK22" s="60">
        <f>INDEX(SRMC!$A:$AO,MATCH($B22,SRMC!$B:$B,0),MATCH(CK$1,SRMC!$1:$1,0))</f>
        <v>28.708912543372932</v>
      </c>
      <c r="CL22" s="60">
        <f>INDEX(SRMC!$A:$AO,MATCH($B22,SRMC!$B:$B,0),MATCH(CL$1,SRMC!$1:$1,0))</f>
        <v>28.178730386919078</v>
      </c>
      <c r="CM22" s="60">
        <f>INDEX(SRMC!$A:$AO,MATCH($B22,SRMC!$B:$B,0),MATCH(CM$1,SRMC!$1:$1,0))</f>
        <v>27.648548230465217</v>
      </c>
      <c r="CN22" s="60">
        <f>INDEX(SRMC!$A:$AO,MATCH($B22,SRMC!$B:$B,0),MATCH(CN$1,SRMC!$1:$1,0))</f>
        <v>27.118366074011359</v>
      </c>
      <c r="CO22" s="60">
        <f>INDEX(SRMC!$A:$AO,MATCH($B22,SRMC!$B:$B,0),MATCH(CO$1,SRMC!$1:$1,0))</f>
        <v>26.588183917557501</v>
      </c>
      <c r="CP22" s="60">
        <f>INDEX(SRMC!$A:$AO,MATCH($B22,SRMC!$B:$B,0),MATCH(CP$1,SRMC!$1:$1,0))</f>
        <v>26.323092839330567</v>
      </c>
      <c r="CQ22" s="60">
        <f>INDEX(SRMC!$A:$AO,MATCH($B22,SRMC!$B:$B,0),MATCH(CQ$1,SRMC!$1:$1,0))</f>
        <v>26.323092839330567</v>
      </c>
      <c r="CR22" s="60">
        <f>INDEX(SRMC!$A:$AO,MATCH($B22,SRMC!$B:$B,0),MATCH(CR$1,SRMC!$1:$1,0))</f>
        <v>26.323092839330567</v>
      </c>
      <c r="CS22" s="60">
        <f>INDEX(SRMC!$A:$AO,MATCH($B22,SRMC!$B:$B,0),MATCH(CS$1,SRMC!$1:$1,0))</f>
        <v>26.323092839330567</v>
      </c>
      <c r="CT22" s="60">
        <f>INDEX(SRMC!$A:$AO,MATCH($B22,SRMC!$B:$B,0),MATCH(CT$1,SRMC!$1:$1,0))</f>
        <v>26.323092839330567</v>
      </c>
      <c r="CU22" s="60">
        <f>INDEX(SRMC!$A:$AO,MATCH($B22,SRMC!$B:$B,0),MATCH(CU$1,SRMC!$1:$1,0))</f>
        <v>26.323092839330567</v>
      </c>
      <c r="CV22" s="60">
        <f>INDEX(SRMC!$A:$AO,MATCH($B22,SRMC!$B:$B,0),MATCH(CV$1,SRMC!$1:$1,0))</f>
        <v>26.323092839330567</v>
      </c>
      <c r="CW22" s="60">
        <f>INDEX(SRMC!$A:$AO,MATCH($B22,SRMC!$B:$B,0),MATCH(CW$1,SRMC!$1:$1,0))</f>
        <v>26.323092839330567</v>
      </c>
      <c r="CX22" s="60">
        <f>INDEX(SRMC!$A:$AO,MATCH($B22,SRMC!$B:$B,0),MATCH(CX$1,SRMC!$1:$1,0))</f>
        <v>26.323092839330567</v>
      </c>
      <c r="CY22" s="60">
        <f>INDEX(SRMC!$A:$AO,MATCH($B22,SRMC!$B:$B,0),MATCH(CY$1,SRMC!$1:$1,0))</f>
        <v>26.323092839330567</v>
      </c>
    </row>
    <row r="23" spans="1:103" x14ac:dyDescent="0.3">
      <c r="A23" t="s">
        <v>620</v>
      </c>
      <c r="B23" t="s">
        <v>55</v>
      </c>
      <c r="C23" t="s">
        <v>690</v>
      </c>
      <c r="D23">
        <v>2</v>
      </c>
      <c r="E23">
        <v>280</v>
      </c>
      <c r="F23">
        <v>0.97176136363636367</v>
      </c>
      <c r="G23">
        <v>0.08</v>
      </c>
      <c r="H23" t="s">
        <v>607</v>
      </c>
      <c r="I23">
        <v>6</v>
      </c>
      <c r="J23" s="56">
        <v>1</v>
      </c>
      <c r="K23" s="57">
        <v>0</v>
      </c>
      <c r="L23" s="57">
        <v>0</v>
      </c>
      <c r="M23" s="57">
        <v>0</v>
      </c>
      <c r="N23" s="57">
        <v>0</v>
      </c>
      <c r="O23" s="57">
        <v>0</v>
      </c>
      <c r="P23" t="s">
        <v>621</v>
      </c>
      <c r="Q23">
        <v>3</v>
      </c>
      <c r="R23">
        <v>9.473684210526315</v>
      </c>
      <c r="S23" s="95">
        <v>0</v>
      </c>
      <c r="T23">
        <v>1</v>
      </c>
      <c r="U23">
        <v>8</v>
      </c>
      <c r="V23">
        <v>8</v>
      </c>
      <c r="W23">
        <v>110</v>
      </c>
      <c r="X23">
        <v>110</v>
      </c>
      <c r="Y23">
        <v>0.39285714285714285</v>
      </c>
      <c r="Z23">
        <v>5</v>
      </c>
      <c r="AA23">
        <v>5</v>
      </c>
      <c r="AB23">
        <v>1</v>
      </c>
      <c r="AC23">
        <v>4.8330000000000002</v>
      </c>
      <c r="AD23">
        <v>4.833333333333333</v>
      </c>
      <c r="AE23">
        <v>1</v>
      </c>
      <c r="AF23">
        <v>1</v>
      </c>
      <c r="AG23" t="e">
        <v>#N/A</v>
      </c>
      <c r="AH23">
        <v>24</v>
      </c>
      <c r="AI23">
        <v>24</v>
      </c>
      <c r="AJ23">
        <v>1</v>
      </c>
      <c r="AK23" s="42">
        <f>INDEX(BV23:CY23,MATCH(Settings!$B$5,$BV$1:$CY$1))</f>
        <v>26.323092839330567</v>
      </c>
      <c r="AP23" t="b" cm="1">
        <f t="array" ref="AP23">NOT(OR(ISNA(AI23:AK23),ISNA(AE23:AF23),ISNA(AB23),ISNA(Y23),ISNA(S23:V23),ISNA(Q23),ISNA(J23),ISNA(I23),ISNA(A23:G23), ISBLANK(AI23:AK23), ISBLANK(AE23:AF23),ISBLANK(AB23),ISBLANK(Y23),ISBLANK(S23:V23),ISBLANK(Q23),ISBLANK(J23),ISBLANK(I23),ISBLANK(A23:G23)))</f>
        <v>1</v>
      </c>
      <c r="AQ23" s="42">
        <f>_xlfn.IFNA(IF(E23&gt;0,INDEX(AR23:BU23,MATCH(Settings!$B$1,$AR$1:$BU$1)),0),0)</f>
        <v>0</v>
      </c>
      <c r="AR23" s="59">
        <f>INDEX('E-E'!$A:$AH,MATCH($B23,'E-E'!$B:$B,0),MATCH(AR$1,'E-E'!$1:$1,0))</f>
        <v>1</v>
      </c>
      <c r="AS23" s="59">
        <f>INDEX('E-E'!$A:$AH,MATCH($B23,'E-E'!$B:$B,0),MATCH(AS$1,'E-E'!$1:$1,0))</f>
        <v>1</v>
      </c>
      <c r="AT23" s="59">
        <f>INDEX('E-E'!$A:$AH,MATCH($B23,'E-E'!$B:$B,0),MATCH(AT$1,'E-E'!$1:$1,0))</f>
        <v>1</v>
      </c>
      <c r="AU23" s="59">
        <f>INDEX('E-E'!$A:$AH,MATCH($B23,'E-E'!$B:$B,0),MATCH(AU$1,'E-E'!$1:$1,0))</f>
        <v>0</v>
      </c>
      <c r="AV23" s="59">
        <f>INDEX('E-E'!$A:$AH,MATCH($B23,'E-E'!$B:$B,0),MATCH(AV$1,'E-E'!$1:$1,0))</f>
        <v>0</v>
      </c>
      <c r="AW23" s="59">
        <f>INDEX('E-E'!$A:$AH,MATCH($B23,'E-E'!$B:$B,0),MATCH(AW$1,'E-E'!$1:$1,0))</f>
        <v>0</v>
      </c>
      <c r="AX23" s="59">
        <f>INDEX('E-E'!$A:$AH,MATCH($B23,'E-E'!$B:$B,0),MATCH(AX$1,'E-E'!$1:$1,0))</f>
        <v>0</v>
      </c>
      <c r="AY23" s="59">
        <f>INDEX('E-E'!$A:$AH,MATCH($B23,'E-E'!$B:$B,0),MATCH(AY$1,'E-E'!$1:$1,0))</f>
        <v>0</v>
      </c>
      <c r="AZ23" s="59">
        <f>INDEX('E-E'!$A:$AH,MATCH($B23,'E-E'!$B:$B,0),MATCH(AZ$1,'E-E'!$1:$1,0))</f>
        <v>0</v>
      </c>
      <c r="BA23" s="59">
        <f>INDEX('E-E'!$A:$AH,MATCH($B23,'E-E'!$B:$B,0),MATCH(BA$1,'E-E'!$1:$1,0))</f>
        <v>0</v>
      </c>
      <c r="BB23" s="59">
        <f>INDEX('E-E'!$A:$AH,MATCH($B23,'E-E'!$B:$B,0),MATCH(BB$1,'E-E'!$1:$1,0))</f>
        <v>0</v>
      </c>
      <c r="BC23" s="59">
        <f>INDEX('E-E'!$A:$AH,MATCH($B23,'E-E'!$B:$B,0),MATCH(BC$1,'E-E'!$1:$1,0))</f>
        <v>0</v>
      </c>
      <c r="BD23" s="59">
        <f>INDEX('E-E'!$A:$AH,MATCH($B23,'E-E'!$B:$B,0),MATCH(BD$1,'E-E'!$1:$1,0))</f>
        <v>0</v>
      </c>
      <c r="BE23" s="59">
        <f>INDEX('E-E'!$A:$AH,MATCH($B23,'E-E'!$B:$B,0),MATCH(BE$1,'E-E'!$1:$1,0))</f>
        <v>0</v>
      </c>
      <c r="BF23" s="59">
        <f>INDEX('E-E'!$A:$AH,MATCH($B23,'E-E'!$B:$B,0),MATCH(BF$1,'E-E'!$1:$1,0))</f>
        <v>0</v>
      </c>
      <c r="BG23" s="59">
        <f>INDEX('E-E'!$A:$AH,MATCH($B23,'E-E'!$B:$B,0),MATCH(BG$1,'E-E'!$1:$1,0))</f>
        <v>0</v>
      </c>
      <c r="BH23" s="59">
        <f>INDEX('E-E'!$A:$AH,MATCH($B23,'E-E'!$B:$B,0),MATCH(BH$1,'E-E'!$1:$1,0))</f>
        <v>0</v>
      </c>
      <c r="BI23" s="59">
        <f>INDEX('E-E'!$A:$AH,MATCH($B23,'E-E'!$B:$B,0),MATCH(BI$1,'E-E'!$1:$1,0))</f>
        <v>0</v>
      </c>
      <c r="BJ23" s="59">
        <f>INDEX('E-E'!$A:$AH,MATCH($B23,'E-E'!$B:$B,0),MATCH(BJ$1,'E-E'!$1:$1,0))</f>
        <v>0</v>
      </c>
      <c r="BK23" s="59">
        <f>INDEX('E-E'!$A:$AH,MATCH($B23,'E-E'!$B:$B,0),MATCH(BK$1,'E-E'!$1:$1,0))</f>
        <v>0</v>
      </c>
      <c r="BL23" s="59">
        <f>INDEX('E-E'!$A:$AH,MATCH($B23,'E-E'!$B:$B,0),MATCH(BL$1,'E-E'!$1:$1,0))</f>
        <v>0</v>
      </c>
      <c r="BM23" s="59">
        <f>INDEX('E-E'!$A:$AH,MATCH($B23,'E-E'!$B:$B,0),MATCH(BM$1,'E-E'!$1:$1,0))</f>
        <v>0</v>
      </c>
      <c r="BN23" s="59">
        <f>INDEX('E-E'!$A:$AH,MATCH($B23,'E-E'!$B:$B,0),MATCH(BN$1,'E-E'!$1:$1,0))</f>
        <v>0</v>
      </c>
      <c r="BO23" s="59">
        <f>INDEX('E-E'!$A:$AH,MATCH($B23,'E-E'!$B:$B,0),MATCH(BO$1,'E-E'!$1:$1,0))</f>
        <v>0</v>
      </c>
      <c r="BP23" s="59">
        <f>INDEX('E-E'!$A:$AH,MATCH($B23,'E-E'!$B:$B,0),MATCH(BP$1,'E-E'!$1:$1,0))</f>
        <v>0</v>
      </c>
      <c r="BQ23" s="59">
        <f>INDEX('E-E'!$A:$AH,MATCH($B23,'E-E'!$B:$B,0),MATCH(BQ$1,'E-E'!$1:$1,0))</f>
        <v>0</v>
      </c>
      <c r="BR23" s="59">
        <f>INDEX('E-E'!$A:$AH,MATCH($B23,'E-E'!$B:$B,0),MATCH(BR$1,'E-E'!$1:$1,0))</f>
        <v>0</v>
      </c>
      <c r="BS23" s="59">
        <f>INDEX('E-E'!$A:$AH,MATCH($B23,'E-E'!$B:$B,0),MATCH(BS$1,'E-E'!$1:$1,0))</f>
        <v>0</v>
      </c>
      <c r="BT23" s="59">
        <f>INDEX('E-E'!$A:$AH,MATCH($B23,'E-E'!$B:$B,0),MATCH(BT$1,'E-E'!$1:$1,0))</f>
        <v>0</v>
      </c>
      <c r="BU23" s="59">
        <f>INDEX('E-E'!$A:$AH,MATCH($B23,'E-E'!$B:$B,0),MATCH(BU$1,'E-E'!$1:$1,0))</f>
        <v>0</v>
      </c>
      <c r="BV23" s="60">
        <f>INDEX(SRMC!$A:$AO,MATCH($B23,SRMC!$B:$B,0),MATCH(BV$1,SRMC!$1:$1,0))</f>
        <v>27.673386831078265</v>
      </c>
      <c r="BW23" s="60">
        <f>INDEX(SRMC!$A:$AO,MATCH($B23,SRMC!$B:$B,0),MATCH(BW$1,SRMC!$1:$1,0))</f>
        <v>27.824147379050427</v>
      </c>
      <c r="BX23" s="60">
        <f>INDEX(SRMC!$A:$AO,MATCH($B23,SRMC!$B:$B,0),MATCH(BX$1,SRMC!$1:$1,0))</f>
        <v>27.985213055593462</v>
      </c>
      <c r="BY23" s="60">
        <f>INDEX(SRMC!$A:$AO,MATCH($B23,SRMC!$B:$B,0),MATCH(BY$1,SRMC!$1:$1,0))</f>
        <v>28.100082843368568</v>
      </c>
      <c r="BZ23" s="60">
        <f>INDEX(SRMC!$A:$AO,MATCH($B23,SRMC!$B:$B,0),MATCH(BZ$1,SRMC!$1:$1,0))</f>
        <v>28.346807613786506</v>
      </c>
      <c r="CA23" s="60">
        <f>INDEX(SRMC!$A:$AO,MATCH($B23,SRMC!$B:$B,0),MATCH(CA$1,SRMC!$1:$1,0))</f>
        <v>28.573398719689038</v>
      </c>
      <c r="CB23" s="60">
        <f>INDEX(SRMC!$A:$AO,MATCH($B23,SRMC!$B:$B,0),MATCH(CB$1,SRMC!$1:$1,0))</f>
        <v>28.815094996985</v>
      </c>
      <c r="CC23" s="60">
        <f>INDEX(SRMC!$A:$AO,MATCH($B23,SRMC!$B:$B,0),MATCH(CC$1,SRMC!$1:$1,0))</f>
        <v>29.079795358524148</v>
      </c>
      <c r="CD23" s="60">
        <f>INDEX(SRMC!$A:$AO,MATCH($B23,SRMC!$B:$B,0),MATCH(CD$1,SRMC!$1:$1,0))</f>
        <v>29.367548898713849</v>
      </c>
      <c r="CE23" s="60">
        <f>INDEX(SRMC!$A:$AO,MATCH($B23,SRMC!$B:$B,0),MATCH(CE$1,SRMC!$1:$1,0))</f>
        <v>29.660948044712136</v>
      </c>
      <c r="CF23" s="60">
        <f>INDEX(SRMC!$A:$AO,MATCH($B23,SRMC!$B:$B,0),MATCH(CF$1,SRMC!$1:$1,0))</f>
        <v>29.725352303770723</v>
      </c>
      <c r="CG23" s="60">
        <f>INDEX(SRMC!$A:$AO,MATCH($B23,SRMC!$B:$B,0),MATCH(CG$1,SRMC!$1:$1,0))</f>
        <v>29.558385929954976</v>
      </c>
      <c r="CH23" s="60">
        <f>INDEX(SRMC!$A:$AO,MATCH($B23,SRMC!$B:$B,0),MATCH(CH$1,SRMC!$1:$1,0))</f>
        <v>29.391419556139223</v>
      </c>
      <c r="CI23" s="60">
        <f>INDEX(SRMC!$A:$AO,MATCH($B23,SRMC!$B:$B,0),MATCH(CI$1,SRMC!$1:$1,0))</f>
        <v>29.224453182323472</v>
      </c>
      <c r="CJ23" s="60">
        <f>INDEX(SRMC!$A:$AO,MATCH($B23,SRMC!$B:$B,0),MATCH(CJ$1,SRMC!$1:$1,0))</f>
        <v>29.057486808507733</v>
      </c>
      <c r="CK23" s="60">
        <f>INDEX(SRMC!$A:$AO,MATCH($B23,SRMC!$B:$B,0),MATCH(CK$1,SRMC!$1:$1,0))</f>
        <v>28.708912543372932</v>
      </c>
      <c r="CL23" s="60">
        <f>INDEX(SRMC!$A:$AO,MATCH($B23,SRMC!$B:$B,0),MATCH(CL$1,SRMC!$1:$1,0))</f>
        <v>28.178730386919078</v>
      </c>
      <c r="CM23" s="60">
        <f>INDEX(SRMC!$A:$AO,MATCH($B23,SRMC!$B:$B,0),MATCH(CM$1,SRMC!$1:$1,0))</f>
        <v>27.648548230465217</v>
      </c>
      <c r="CN23" s="60">
        <f>INDEX(SRMC!$A:$AO,MATCH($B23,SRMC!$B:$B,0),MATCH(CN$1,SRMC!$1:$1,0))</f>
        <v>27.118366074011359</v>
      </c>
      <c r="CO23" s="60">
        <f>INDEX(SRMC!$A:$AO,MATCH($B23,SRMC!$B:$B,0),MATCH(CO$1,SRMC!$1:$1,0))</f>
        <v>26.588183917557501</v>
      </c>
      <c r="CP23" s="60">
        <f>INDEX(SRMC!$A:$AO,MATCH($B23,SRMC!$B:$B,0),MATCH(CP$1,SRMC!$1:$1,0))</f>
        <v>26.323092839330567</v>
      </c>
      <c r="CQ23" s="60">
        <f>INDEX(SRMC!$A:$AO,MATCH($B23,SRMC!$B:$B,0),MATCH(CQ$1,SRMC!$1:$1,0))</f>
        <v>26.323092839330567</v>
      </c>
      <c r="CR23" s="60">
        <f>INDEX(SRMC!$A:$AO,MATCH($B23,SRMC!$B:$B,0),MATCH(CR$1,SRMC!$1:$1,0))</f>
        <v>26.323092839330567</v>
      </c>
      <c r="CS23" s="60">
        <f>INDEX(SRMC!$A:$AO,MATCH($B23,SRMC!$B:$B,0),MATCH(CS$1,SRMC!$1:$1,0))</f>
        <v>26.323092839330567</v>
      </c>
      <c r="CT23" s="60">
        <f>INDEX(SRMC!$A:$AO,MATCH($B23,SRMC!$B:$B,0),MATCH(CT$1,SRMC!$1:$1,0))</f>
        <v>26.323092839330567</v>
      </c>
      <c r="CU23" s="60">
        <f>INDEX(SRMC!$A:$AO,MATCH($B23,SRMC!$B:$B,0),MATCH(CU$1,SRMC!$1:$1,0))</f>
        <v>26.323092839330567</v>
      </c>
      <c r="CV23" s="60">
        <f>INDEX(SRMC!$A:$AO,MATCH($B23,SRMC!$B:$B,0),MATCH(CV$1,SRMC!$1:$1,0))</f>
        <v>26.323092839330567</v>
      </c>
      <c r="CW23" s="60">
        <f>INDEX(SRMC!$A:$AO,MATCH($B23,SRMC!$B:$B,0),MATCH(CW$1,SRMC!$1:$1,0))</f>
        <v>26.323092839330567</v>
      </c>
      <c r="CX23" s="60">
        <f>INDEX(SRMC!$A:$AO,MATCH($B23,SRMC!$B:$B,0),MATCH(CX$1,SRMC!$1:$1,0))</f>
        <v>26.323092839330567</v>
      </c>
      <c r="CY23" s="60">
        <f>INDEX(SRMC!$A:$AO,MATCH($B23,SRMC!$B:$B,0),MATCH(CY$1,SRMC!$1:$1,0))</f>
        <v>26.323092839330567</v>
      </c>
    </row>
    <row r="24" spans="1:103" x14ac:dyDescent="0.3">
      <c r="A24" t="s">
        <v>620</v>
      </c>
      <c r="B24" t="s">
        <v>58</v>
      </c>
      <c r="C24" t="s">
        <v>690</v>
      </c>
      <c r="D24">
        <v>2</v>
      </c>
      <c r="E24">
        <v>280</v>
      </c>
      <c r="F24">
        <v>0.97176136363636367</v>
      </c>
      <c r="G24">
        <v>0.08</v>
      </c>
      <c r="H24" t="s">
        <v>607</v>
      </c>
      <c r="I24">
        <v>6</v>
      </c>
      <c r="J24" s="56">
        <v>1</v>
      </c>
      <c r="K24" s="57">
        <v>0</v>
      </c>
      <c r="L24" s="57">
        <v>0</v>
      </c>
      <c r="M24" s="57">
        <v>0</v>
      </c>
      <c r="N24" s="57">
        <v>0</v>
      </c>
      <c r="O24" s="57">
        <v>0</v>
      </c>
      <c r="P24" t="s">
        <v>621</v>
      </c>
      <c r="Q24">
        <v>3</v>
      </c>
      <c r="R24">
        <v>9.473684210526315</v>
      </c>
      <c r="S24" s="95">
        <v>0</v>
      </c>
      <c r="T24">
        <v>1</v>
      </c>
      <c r="U24">
        <v>8</v>
      </c>
      <c r="V24">
        <v>8</v>
      </c>
      <c r="W24">
        <v>110</v>
      </c>
      <c r="X24">
        <v>110</v>
      </c>
      <c r="Y24">
        <v>0.39285714285714285</v>
      </c>
      <c r="Z24">
        <v>5</v>
      </c>
      <c r="AA24">
        <v>5</v>
      </c>
      <c r="AB24">
        <v>1</v>
      </c>
      <c r="AC24">
        <v>4.8330000000000002</v>
      </c>
      <c r="AD24">
        <v>4.833333333333333</v>
      </c>
      <c r="AE24">
        <v>1</v>
      </c>
      <c r="AF24">
        <v>1</v>
      </c>
      <c r="AG24" t="e">
        <v>#N/A</v>
      </c>
      <c r="AH24">
        <v>24</v>
      </c>
      <c r="AI24">
        <v>24</v>
      </c>
      <c r="AJ24">
        <v>1</v>
      </c>
      <c r="AK24" s="42">
        <f>INDEX(BV24:CY24,MATCH(Settings!$B$5,$BV$1:$CY$1))</f>
        <v>26.323092839330567</v>
      </c>
      <c r="AP24" t="b" cm="1">
        <f t="array" ref="AP24">NOT(OR(ISNA(AI24:AK24),ISNA(AE24:AF24),ISNA(AB24),ISNA(Y24),ISNA(S24:V24),ISNA(Q24),ISNA(J24),ISNA(I24),ISNA(A24:G24), ISBLANK(AI24:AK24), ISBLANK(AE24:AF24),ISBLANK(AB24),ISBLANK(Y24),ISBLANK(S24:V24),ISBLANK(Q24),ISBLANK(J24),ISBLANK(I24),ISBLANK(A24:G24)))</f>
        <v>1</v>
      </c>
      <c r="AQ24" s="42">
        <f>_xlfn.IFNA(IF(E24&gt;0,INDEX(AR24:BU24,MATCH(Settings!$B$1,$AR$1:$BU$1)),0),0)</f>
        <v>0</v>
      </c>
      <c r="AR24" s="59">
        <f>INDEX('E-E'!$A:$AH,MATCH($B24,'E-E'!$B:$B,0),MATCH(AR$1,'E-E'!$1:$1,0))</f>
        <v>1</v>
      </c>
      <c r="AS24" s="59">
        <f>INDEX('E-E'!$A:$AH,MATCH($B24,'E-E'!$B:$B,0),MATCH(AS$1,'E-E'!$1:$1,0))</f>
        <v>1</v>
      </c>
      <c r="AT24" s="59">
        <f>INDEX('E-E'!$A:$AH,MATCH($B24,'E-E'!$B:$B,0),MATCH(AT$1,'E-E'!$1:$1,0))</f>
        <v>1</v>
      </c>
      <c r="AU24" s="59">
        <f>INDEX('E-E'!$A:$AH,MATCH($B24,'E-E'!$B:$B,0),MATCH(AU$1,'E-E'!$1:$1,0))</f>
        <v>0</v>
      </c>
      <c r="AV24" s="59">
        <f>INDEX('E-E'!$A:$AH,MATCH($B24,'E-E'!$B:$B,0),MATCH(AV$1,'E-E'!$1:$1,0))</f>
        <v>0</v>
      </c>
      <c r="AW24" s="59">
        <f>INDEX('E-E'!$A:$AH,MATCH($B24,'E-E'!$B:$B,0),MATCH(AW$1,'E-E'!$1:$1,0))</f>
        <v>0</v>
      </c>
      <c r="AX24" s="59">
        <f>INDEX('E-E'!$A:$AH,MATCH($B24,'E-E'!$B:$B,0),MATCH(AX$1,'E-E'!$1:$1,0))</f>
        <v>0</v>
      </c>
      <c r="AY24" s="59">
        <f>INDEX('E-E'!$A:$AH,MATCH($B24,'E-E'!$B:$B,0),MATCH(AY$1,'E-E'!$1:$1,0))</f>
        <v>0</v>
      </c>
      <c r="AZ24" s="59">
        <f>INDEX('E-E'!$A:$AH,MATCH($B24,'E-E'!$B:$B,0),MATCH(AZ$1,'E-E'!$1:$1,0))</f>
        <v>0</v>
      </c>
      <c r="BA24" s="59">
        <f>INDEX('E-E'!$A:$AH,MATCH($B24,'E-E'!$B:$B,0),MATCH(BA$1,'E-E'!$1:$1,0))</f>
        <v>0</v>
      </c>
      <c r="BB24" s="59">
        <f>INDEX('E-E'!$A:$AH,MATCH($B24,'E-E'!$B:$B,0),MATCH(BB$1,'E-E'!$1:$1,0))</f>
        <v>0</v>
      </c>
      <c r="BC24" s="59">
        <f>INDEX('E-E'!$A:$AH,MATCH($B24,'E-E'!$B:$B,0),MATCH(BC$1,'E-E'!$1:$1,0))</f>
        <v>0</v>
      </c>
      <c r="BD24" s="59">
        <f>INDEX('E-E'!$A:$AH,MATCH($B24,'E-E'!$B:$B,0),MATCH(BD$1,'E-E'!$1:$1,0))</f>
        <v>0</v>
      </c>
      <c r="BE24" s="59">
        <f>INDEX('E-E'!$A:$AH,MATCH($B24,'E-E'!$B:$B,0),MATCH(BE$1,'E-E'!$1:$1,0))</f>
        <v>0</v>
      </c>
      <c r="BF24" s="59">
        <f>INDEX('E-E'!$A:$AH,MATCH($B24,'E-E'!$B:$B,0),MATCH(BF$1,'E-E'!$1:$1,0))</f>
        <v>0</v>
      </c>
      <c r="BG24" s="59">
        <f>INDEX('E-E'!$A:$AH,MATCH($B24,'E-E'!$B:$B,0),MATCH(BG$1,'E-E'!$1:$1,0))</f>
        <v>0</v>
      </c>
      <c r="BH24" s="59">
        <f>INDEX('E-E'!$A:$AH,MATCH($B24,'E-E'!$B:$B,0),MATCH(BH$1,'E-E'!$1:$1,0))</f>
        <v>0</v>
      </c>
      <c r="BI24" s="59">
        <f>INDEX('E-E'!$A:$AH,MATCH($B24,'E-E'!$B:$B,0),MATCH(BI$1,'E-E'!$1:$1,0))</f>
        <v>0</v>
      </c>
      <c r="BJ24" s="59">
        <f>INDEX('E-E'!$A:$AH,MATCH($B24,'E-E'!$B:$B,0),MATCH(BJ$1,'E-E'!$1:$1,0))</f>
        <v>0</v>
      </c>
      <c r="BK24" s="59">
        <f>INDEX('E-E'!$A:$AH,MATCH($B24,'E-E'!$B:$B,0),MATCH(BK$1,'E-E'!$1:$1,0))</f>
        <v>0</v>
      </c>
      <c r="BL24" s="59">
        <f>INDEX('E-E'!$A:$AH,MATCH($B24,'E-E'!$B:$B,0),MATCH(BL$1,'E-E'!$1:$1,0))</f>
        <v>0</v>
      </c>
      <c r="BM24" s="59">
        <f>INDEX('E-E'!$A:$AH,MATCH($B24,'E-E'!$B:$B,0),MATCH(BM$1,'E-E'!$1:$1,0))</f>
        <v>0</v>
      </c>
      <c r="BN24" s="59">
        <f>INDEX('E-E'!$A:$AH,MATCH($B24,'E-E'!$B:$B,0),MATCH(BN$1,'E-E'!$1:$1,0))</f>
        <v>0</v>
      </c>
      <c r="BO24" s="59">
        <f>INDEX('E-E'!$A:$AH,MATCH($B24,'E-E'!$B:$B,0),MATCH(BO$1,'E-E'!$1:$1,0))</f>
        <v>0</v>
      </c>
      <c r="BP24" s="59">
        <f>INDEX('E-E'!$A:$AH,MATCH($B24,'E-E'!$B:$B,0),MATCH(BP$1,'E-E'!$1:$1,0))</f>
        <v>0</v>
      </c>
      <c r="BQ24" s="59">
        <f>INDEX('E-E'!$A:$AH,MATCH($B24,'E-E'!$B:$B,0),MATCH(BQ$1,'E-E'!$1:$1,0))</f>
        <v>0</v>
      </c>
      <c r="BR24" s="59">
        <f>INDEX('E-E'!$A:$AH,MATCH($B24,'E-E'!$B:$B,0),MATCH(BR$1,'E-E'!$1:$1,0))</f>
        <v>0</v>
      </c>
      <c r="BS24" s="59">
        <f>INDEX('E-E'!$A:$AH,MATCH($B24,'E-E'!$B:$B,0),MATCH(BS$1,'E-E'!$1:$1,0))</f>
        <v>0</v>
      </c>
      <c r="BT24" s="59">
        <f>INDEX('E-E'!$A:$AH,MATCH($B24,'E-E'!$B:$B,0),MATCH(BT$1,'E-E'!$1:$1,0))</f>
        <v>0</v>
      </c>
      <c r="BU24" s="59">
        <f>INDEX('E-E'!$A:$AH,MATCH($B24,'E-E'!$B:$B,0),MATCH(BU$1,'E-E'!$1:$1,0))</f>
        <v>0</v>
      </c>
      <c r="BV24" s="60">
        <f>INDEX(SRMC!$A:$AO,MATCH($B24,SRMC!$B:$B,0),MATCH(BV$1,SRMC!$1:$1,0))</f>
        <v>27.673386831078265</v>
      </c>
      <c r="BW24" s="60">
        <f>INDEX(SRMC!$A:$AO,MATCH($B24,SRMC!$B:$B,0),MATCH(BW$1,SRMC!$1:$1,0))</f>
        <v>27.824147379050427</v>
      </c>
      <c r="BX24" s="60">
        <f>INDEX(SRMC!$A:$AO,MATCH($B24,SRMC!$B:$B,0),MATCH(BX$1,SRMC!$1:$1,0))</f>
        <v>27.985213055593462</v>
      </c>
      <c r="BY24" s="60">
        <f>INDEX(SRMC!$A:$AO,MATCH($B24,SRMC!$B:$B,0),MATCH(BY$1,SRMC!$1:$1,0))</f>
        <v>28.100082843368568</v>
      </c>
      <c r="BZ24" s="60">
        <f>INDEX(SRMC!$A:$AO,MATCH($B24,SRMC!$B:$B,0),MATCH(BZ$1,SRMC!$1:$1,0))</f>
        <v>28.346807613786506</v>
      </c>
      <c r="CA24" s="60">
        <f>INDEX(SRMC!$A:$AO,MATCH($B24,SRMC!$B:$B,0),MATCH(CA$1,SRMC!$1:$1,0))</f>
        <v>28.573398719689038</v>
      </c>
      <c r="CB24" s="60">
        <f>INDEX(SRMC!$A:$AO,MATCH($B24,SRMC!$B:$B,0),MATCH(CB$1,SRMC!$1:$1,0))</f>
        <v>28.815094996985</v>
      </c>
      <c r="CC24" s="60">
        <f>INDEX(SRMC!$A:$AO,MATCH($B24,SRMC!$B:$B,0),MATCH(CC$1,SRMC!$1:$1,0))</f>
        <v>29.079795358524148</v>
      </c>
      <c r="CD24" s="60">
        <f>INDEX(SRMC!$A:$AO,MATCH($B24,SRMC!$B:$B,0),MATCH(CD$1,SRMC!$1:$1,0))</f>
        <v>29.367548898713849</v>
      </c>
      <c r="CE24" s="60">
        <f>INDEX(SRMC!$A:$AO,MATCH($B24,SRMC!$B:$B,0),MATCH(CE$1,SRMC!$1:$1,0))</f>
        <v>29.660948044712136</v>
      </c>
      <c r="CF24" s="60">
        <f>INDEX(SRMC!$A:$AO,MATCH($B24,SRMC!$B:$B,0),MATCH(CF$1,SRMC!$1:$1,0))</f>
        <v>29.725352303770723</v>
      </c>
      <c r="CG24" s="60">
        <f>INDEX(SRMC!$A:$AO,MATCH($B24,SRMC!$B:$B,0),MATCH(CG$1,SRMC!$1:$1,0))</f>
        <v>29.558385929954976</v>
      </c>
      <c r="CH24" s="60">
        <f>INDEX(SRMC!$A:$AO,MATCH($B24,SRMC!$B:$B,0),MATCH(CH$1,SRMC!$1:$1,0))</f>
        <v>29.391419556139223</v>
      </c>
      <c r="CI24" s="60">
        <f>INDEX(SRMC!$A:$AO,MATCH($B24,SRMC!$B:$B,0),MATCH(CI$1,SRMC!$1:$1,0))</f>
        <v>29.224453182323472</v>
      </c>
      <c r="CJ24" s="60">
        <f>INDEX(SRMC!$A:$AO,MATCH($B24,SRMC!$B:$B,0),MATCH(CJ$1,SRMC!$1:$1,0))</f>
        <v>29.057486808507733</v>
      </c>
      <c r="CK24" s="60">
        <f>INDEX(SRMC!$A:$AO,MATCH($B24,SRMC!$B:$B,0),MATCH(CK$1,SRMC!$1:$1,0))</f>
        <v>28.708912543372932</v>
      </c>
      <c r="CL24" s="60">
        <f>INDEX(SRMC!$A:$AO,MATCH($B24,SRMC!$B:$B,0),MATCH(CL$1,SRMC!$1:$1,0))</f>
        <v>28.178730386919078</v>
      </c>
      <c r="CM24" s="60">
        <f>INDEX(SRMC!$A:$AO,MATCH($B24,SRMC!$B:$B,0),MATCH(CM$1,SRMC!$1:$1,0))</f>
        <v>27.648548230465217</v>
      </c>
      <c r="CN24" s="60">
        <f>INDEX(SRMC!$A:$AO,MATCH($B24,SRMC!$B:$B,0),MATCH(CN$1,SRMC!$1:$1,0))</f>
        <v>27.118366074011359</v>
      </c>
      <c r="CO24" s="60">
        <f>INDEX(SRMC!$A:$AO,MATCH($B24,SRMC!$B:$B,0),MATCH(CO$1,SRMC!$1:$1,0))</f>
        <v>26.588183917557501</v>
      </c>
      <c r="CP24" s="60">
        <f>INDEX(SRMC!$A:$AO,MATCH($B24,SRMC!$B:$B,0),MATCH(CP$1,SRMC!$1:$1,0))</f>
        <v>26.323092839330567</v>
      </c>
      <c r="CQ24" s="60">
        <f>INDEX(SRMC!$A:$AO,MATCH($B24,SRMC!$B:$B,0),MATCH(CQ$1,SRMC!$1:$1,0))</f>
        <v>26.323092839330567</v>
      </c>
      <c r="CR24" s="60">
        <f>INDEX(SRMC!$A:$AO,MATCH($B24,SRMC!$B:$B,0),MATCH(CR$1,SRMC!$1:$1,0))</f>
        <v>26.323092839330567</v>
      </c>
      <c r="CS24" s="60">
        <f>INDEX(SRMC!$A:$AO,MATCH($B24,SRMC!$B:$B,0),MATCH(CS$1,SRMC!$1:$1,0))</f>
        <v>26.323092839330567</v>
      </c>
      <c r="CT24" s="60">
        <f>INDEX(SRMC!$A:$AO,MATCH($B24,SRMC!$B:$B,0),MATCH(CT$1,SRMC!$1:$1,0))</f>
        <v>26.323092839330567</v>
      </c>
      <c r="CU24" s="60">
        <f>INDEX(SRMC!$A:$AO,MATCH($B24,SRMC!$B:$B,0),MATCH(CU$1,SRMC!$1:$1,0))</f>
        <v>26.323092839330567</v>
      </c>
      <c r="CV24" s="60">
        <f>INDEX(SRMC!$A:$AO,MATCH($B24,SRMC!$B:$B,0),MATCH(CV$1,SRMC!$1:$1,0))</f>
        <v>26.323092839330567</v>
      </c>
      <c r="CW24" s="60">
        <f>INDEX(SRMC!$A:$AO,MATCH($B24,SRMC!$B:$B,0),MATCH(CW$1,SRMC!$1:$1,0))</f>
        <v>26.323092839330567</v>
      </c>
      <c r="CX24" s="60">
        <f>INDEX(SRMC!$A:$AO,MATCH($B24,SRMC!$B:$B,0),MATCH(CX$1,SRMC!$1:$1,0))</f>
        <v>26.323092839330567</v>
      </c>
      <c r="CY24" s="60">
        <f>INDEX(SRMC!$A:$AO,MATCH($B24,SRMC!$B:$B,0),MATCH(CY$1,SRMC!$1:$1,0))</f>
        <v>26.323092839330567</v>
      </c>
    </row>
    <row r="25" spans="1:103" x14ac:dyDescent="0.3">
      <c r="A25" t="s">
        <v>620</v>
      </c>
      <c r="B25" t="s">
        <v>59</v>
      </c>
      <c r="C25" t="s">
        <v>690</v>
      </c>
      <c r="D25">
        <v>2</v>
      </c>
      <c r="E25">
        <v>280</v>
      </c>
      <c r="F25">
        <v>0.97176136363636367</v>
      </c>
      <c r="G25">
        <v>0.08</v>
      </c>
      <c r="H25" t="s">
        <v>607</v>
      </c>
      <c r="I25">
        <v>6</v>
      </c>
      <c r="J25" s="56">
        <v>1</v>
      </c>
      <c r="K25" s="57">
        <v>0</v>
      </c>
      <c r="L25" s="57">
        <v>0</v>
      </c>
      <c r="M25" s="57">
        <v>0</v>
      </c>
      <c r="N25" s="57">
        <v>0</v>
      </c>
      <c r="O25" s="57">
        <v>0</v>
      </c>
      <c r="P25" t="s">
        <v>621</v>
      </c>
      <c r="Q25">
        <v>3</v>
      </c>
      <c r="R25">
        <v>9.473684210526315</v>
      </c>
      <c r="S25" s="95">
        <v>0</v>
      </c>
      <c r="T25">
        <v>1</v>
      </c>
      <c r="U25">
        <v>8</v>
      </c>
      <c r="V25">
        <v>8</v>
      </c>
      <c r="W25">
        <v>110</v>
      </c>
      <c r="X25">
        <v>110</v>
      </c>
      <c r="Y25">
        <v>0.39285714285714285</v>
      </c>
      <c r="Z25">
        <v>5</v>
      </c>
      <c r="AA25">
        <v>5</v>
      </c>
      <c r="AB25">
        <v>1</v>
      </c>
      <c r="AC25">
        <v>4.8330000000000002</v>
      </c>
      <c r="AD25">
        <v>4.833333333333333</v>
      </c>
      <c r="AE25">
        <v>1</v>
      </c>
      <c r="AF25">
        <v>1</v>
      </c>
      <c r="AG25" t="e">
        <v>#N/A</v>
      </c>
      <c r="AH25">
        <v>24</v>
      </c>
      <c r="AI25">
        <v>24</v>
      </c>
      <c r="AJ25">
        <v>1</v>
      </c>
      <c r="AK25" s="42">
        <f>INDEX(BV25:CY25,MATCH(Settings!$B$5,$BV$1:$CY$1))</f>
        <v>26.323092839330567</v>
      </c>
      <c r="AP25" t="b" cm="1">
        <f t="array" ref="AP25">NOT(OR(ISNA(AI25:AK25),ISNA(AE25:AF25),ISNA(AB25),ISNA(Y25),ISNA(S25:V25),ISNA(Q25),ISNA(J25),ISNA(I25),ISNA(A25:G25), ISBLANK(AI25:AK25), ISBLANK(AE25:AF25),ISBLANK(AB25),ISBLANK(Y25),ISBLANK(S25:V25),ISBLANK(Q25),ISBLANK(J25),ISBLANK(I25),ISBLANK(A25:G25)))</f>
        <v>1</v>
      </c>
      <c r="AQ25" s="42">
        <f>_xlfn.IFNA(IF(E25&gt;0,INDEX(AR25:BU25,MATCH(Settings!$B$1,$AR$1:$BU$1)),0),0)</f>
        <v>0</v>
      </c>
      <c r="AR25" s="59">
        <f>INDEX('E-E'!$A:$AH,MATCH($B25,'E-E'!$B:$B,0),MATCH(AR$1,'E-E'!$1:$1,0))</f>
        <v>1</v>
      </c>
      <c r="AS25" s="59">
        <f>INDEX('E-E'!$A:$AH,MATCH($B25,'E-E'!$B:$B,0),MATCH(AS$1,'E-E'!$1:$1,0))</f>
        <v>1</v>
      </c>
      <c r="AT25" s="59">
        <f>INDEX('E-E'!$A:$AH,MATCH($B25,'E-E'!$B:$B,0),MATCH(AT$1,'E-E'!$1:$1,0))</f>
        <v>1</v>
      </c>
      <c r="AU25" s="59">
        <f>INDEX('E-E'!$A:$AH,MATCH($B25,'E-E'!$B:$B,0),MATCH(AU$1,'E-E'!$1:$1,0))</f>
        <v>0</v>
      </c>
      <c r="AV25" s="59">
        <f>INDEX('E-E'!$A:$AH,MATCH($B25,'E-E'!$B:$B,0),MATCH(AV$1,'E-E'!$1:$1,0))</f>
        <v>0</v>
      </c>
      <c r="AW25" s="59">
        <f>INDEX('E-E'!$A:$AH,MATCH($B25,'E-E'!$B:$B,0),MATCH(AW$1,'E-E'!$1:$1,0))</f>
        <v>0</v>
      </c>
      <c r="AX25" s="59">
        <f>INDEX('E-E'!$A:$AH,MATCH($B25,'E-E'!$B:$B,0),MATCH(AX$1,'E-E'!$1:$1,0))</f>
        <v>0</v>
      </c>
      <c r="AY25" s="59">
        <f>INDEX('E-E'!$A:$AH,MATCH($B25,'E-E'!$B:$B,0),MATCH(AY$1,'E-E'!$1:$1,0))</f>
        <v>0</v>
      </c>
      <c r="AZ25" s="59">
        <f>INDEX('E-E'!$A:$AH,MATCH($B25,'E-E'!$B:$B,0),MATCH(AZ$1,'E-E'!$1:$1,0))</f>
        <v>0</v>
      </c>
      <c r="BA25" s="59">
        <f>INDEX('E-E'!$A:$AH,MATCH($B25,'E-E'!$B:$B,0),MATCH(BA$1,'E-E'!$1:$1,0))</f>
        <v>0</v>
      </c>
      <c r="BB25" s="59">
        <f>INDEX('E-E'!$A:$AH,MATCH($B25,'E-E'!$B:$B,0),MATCH(BB$1,'E-E'!$1:$1,0))</f>
        <v>0</v>
      </c>
      <c r="BC25" s="59">
        <f>INDEX('E-E'!$A:$AH,MATCH($B25,'E-E'!$B:$B,0),MATCH(BC$1,'E-E'!$1:$1,0))</f>
        <v>0</v>
      </c>
      <c r="BD25" s="59">
        <f>INDEX('E-E'!$A:$AH,MATCH($B25,'E-E'!$B:$B,0),MATCH(BD$1,'E-E'!$1:$1,0))</f>
        <v>0</v>
      </c>
      <c r="BE25" s="59">
        <f>INDEX('E-E'!$A:$AH,MATCH($B25,'E-E'!$B:$B,0),MATCH(BE$1,'E-E'!$1:$1,0))</f>
        <v>0</v>
      </c>
      <c r="BF25" s="59">
        <f>INDEX('E-E'!$A:$AH,MATCH($B25,'E-E'!$B:$B,0),MATCH(BF$1,'E-E'!$1:$1,0))</f>
        <v>0</v>
      </c>
      <c r="BG25" s="59">
        <f>INDEX('E-E'!$A:$AH,MATCH($B25,'E-E'!$B:$B,0),MATCH(BG$1,'E-E'!$1:$1,0))</f>
        <v>0</v>
      </c>
      <c r="BH25" s="59">
        <f>INDEX('E-E'!$A:$AH,MATCH($B25,'E-E'!$B:$B,0),MATCH(BH$1,'E-E'!$1:$1,0))</f>
        <v>0</v>
      </c>
      <c r="BI25" s="59">
        <f>INDEX('E-E'!$A:$AH,MATCH($B25,'E-E'!$B:$B,0),MATCH(BI$1,'E-E'!$1:$1,0))</f>
        <v>0</v>
      </c>
      <c r="BJ25" s="59">
        <f>INDEX('E-E'!$A:$AH,MATCH($B25,'E-E'!$B:$B,0),MATCH(BJ$1,'E-E'!$1:$1,0))</f>
        <v>0</v>
      </c>
      <c r="BK25" s="59">
        <f>INDEX('E-E'!$A:$AH,MATCH($B25,'E-E'!$B:$B,0),MATCH(BK$1,'E-E'!$1:$1,0))</f>
        <v>0</v>
      </c>
      <c r="BL25" s="59">
        <f>INDEX('E-E'!$A:$AH,MATCH($B25,'E-E'!$B:$B,0),MATCH(BL$1,'E-E'!$1:$1,0))</f>
        <v>0</v>
      </c>
      <c r="BM25" s="59">
        <f>INDEX('E-E'!$A:$AH,MATCH($B25,'E-E'!$B:$B,0),MATCH(BM$1,'E-E'!$1:$1,0))</f>
        <v>0</v>
      </c>
      <c r="BN25" s="59">
        <f>INDEX('E-E'!$A:$AH,MATCH($B25,'E-E'!$B:$B,0),MATCH(BN$1,'E-E'!$1:$1,0))</f>
        <v>0</v>
      </c>
      <c r="BO25" s="59">
        <f>INDEX('E-E'!$A:$AH,MATCH($B25,'E-E'!$B:$B,0),MATCH(BO$1,'E-E'!$1:$1,0))</f>
        <v>0</v>
      </c>
      <c r="BP25" s="59">
        <f>INDEX('E-E'!$A:$AH,MATCH($B25,'E-E'!$B:$B,0),MATCH(BP$1,'E-E'!$1:$1,0))</f>
        <v>0</v>
      </c>
      <c r="BQ25" s="59">
        <f>INDEX('E-E'!$A:$AH,MATCH($B25,'E-E'!$B:$B,0),MATCH(BQ$1,'E-E'!$1:$1,0))</f>
        <v>0</v>
      </c>
      <c r="BR25" s="59">
        <f>INDEX('E-E'!$A:$AH,MATCH($B25,'E-E'!$B:$B,0),MATCH(BR$1,'E-E'!$1:$1,0))</f>
        <v>0</v>
      </c>
      <c r="BS25" s="59">
        <f>INDEX('E-E'!$A:$AH,MATCH($B25,'E-E'!$B:$B,0),MATCH(BS$1,'E-E'!$1:$1,0))</f>
        <v>0</v>
      </c>
      <c r="BT25" s="59">
        <f>INDEX('E-E'!$A:$AH,MATCH($B25,'E-E'!$B:$B,0),MATCH(BT$1,'E-E'!$1:$1,0))</f>
        <v>0</v>
      </c>
      <c r="BU25" s="59">
        <f>INDEX('E-E'!$A:$AH,MATCH($B25,'E-E'!$B:$B,0),MATCH(BU$1,'E-E'!$1:$1,0))</f>
        <v>0</v>
      </c>
      <c r="BV25" s="60">
        <f>INDEX(SRMC!$A:$AO,MATCH($B25,SRMC!$B:$B,0),MATCH(BV$1,SRMC!$1:$1,0))</f>
        <v>27.673386831078265</v>
      </c>
      <c r="BW25" s="60">
        <f>INDEX(SRMC!$A:$AO,MATCH($B25,SRMC!$B:$B,0),MATCH(BW$1,SRMC!$1:$1,0))</f>
        <v>27.824147379050427</v>
      </c>
      <c r="BX25" s="60">
        <f>INDEX(SRMC!$A:$AO,MATCH($B25,SRMC!$B:$B,0),MATCH(BX$1,SRMC!$1:$1,0))</f>
        <v>27.985213055593462</v>
      </c>
      <c r="BY25" s="60">
        <f>INDEX(SRMC!$A:$AO,MATCH($B25,SRMC!$B:$B,0),MATCH(BY$1,SRMC!$1:$1,0))</f>
        <v>28.100082843368568</v>
      </c>
      <c r="BZ25" s="60">
        <f>INDEX(SRMC!$A:$AO,MATCH($B25,SRMC!$B:$B,0),MATCH(BZ$1,SRMC!$1:$1,0))</f>
        <v>28.346807613786506</v>
      </c>
      <c r="CA25" s="60">
        <f>INDEX(SRMC!$A:$AO,MATCH($B25,SRMC!$B:$B,0),MATCH(CA$1,SRMC!$1:$1,0))</f>
        <v>28.573398719689038</v>
      </c>
      <c r="CB25" s="60">
        <f>INDEX(SRMC!$A:$AO,MATCH($B25,SRMC!$B:$B,0),MATCH(CB$1,SRMC!$1:$1,0))</f>
        <v>28.815094996985</v>
      </c>
      <c r="CC25" s="60">
        <f>INDEX(SRMC!$A:$AO,MATCH($B25,SRMC!$B:$B,0),MATCH(CC$1,SRMC!$1:$1,0))</f>
        <v>29.079795358524148</v>
      </c>
      <c r="CD25" s="60">
        <f>INDEX(SRMC!$A:$AO,MATCH($B25,SRMC!$B:$B,0),MATCH(CD$1,SRMC!$1:$1,0))</f>
        <v>29.367548898713849</v>
      </c>
      <c r="CE25" s="60">
        <f>INDEX(SRMC!$A:$AO,MATCH($B25,SRMC!$B:$B,0),MATCH(CE$1,SRMC!$1:$1,0))</f>
        <v>29.660948044712136</v>
      </c>
      <c r="CF25" s="60">
        <f>INDEX(SRMC!$A:$AO,MATCH($B25,SRMC!$B:$B,0),MATCH(CF$1,SRMC!$1:$1,0))</f>
        <v>29.725352303770723</v>
      </c>
      <c r="CG25" s="60">
        <f>INDEX(SRMC!$A:$AO,MATCH($B25,SRMC!$B:$B,0),MATCH(CG$1,SRMC!$1:$1,0))</f>
        <v>29.558385929954976</v>
      </c>
      <c r="CH25" s="60">
        <f>INDEX(SRMC!$A:$AO,MATCH($B25,SRMC!$B:$B,0),MATCH(CH$1,SRMC!$1:$1,0))</f>
        <v>29.391419556139223</v>
      </c>
      <c r="CI25" s="60">
        <f>INDEX(SRMC!$A:$AO,MATCH($B25,SRMC!$B:$B,0),MATCH(CI$1,SRMC!$1:$1,0))</f>
        <v>29.224453182323472</v>
      </c>
      <c r="CJ25" s="60">
        <f>INDEX(SRMC!$A:$AO,MATCH($B25,SRMC!$B:$B,0),MATCH(CJ$1,SRMC!$1:$1,0))</f>
        <v>29.057486808507733</v>
      </c>
      <c r="CK25" s="60">
        <f>INDEX(SRMC!$A:$AO,MATCH($B25,SRMC!$B:$B,0),MATCH(CK$1,SRMC!$1:$1,0))</f>
        <v>28.708912543372932</v>
      </c>
      <c r="CL25" s="60">
        <f>INDEX(SRMC!$A:$AO,MATCH($B25,SRMC!$B:$B,0),MATCH(CL$1,SRMC!$1:$1,0))</f>
        <v>28.178730386919078</v>
      </c>
      <c r="CM25" s="60">
        <f>INDEX(SRMC!$A:$AO,MATCH($B25,SRMC!$B:$B,0),MATCH(CM$1,SRMC!$1:$1,0))</f>
        <v>27.648548230465217</v>
      </c>
      <c r="CN25" s="60">
        <f>INDEX(SRMC!$A:$AO,MATCH($B25,SRMC!$B:$B,0),MATCH(CN$1,SRMC!$1:$1,0))</f>
        <v>27.118366074011359</v>
      </c>
      <c r="CO25" s="60">
        <f>INDEX(SRMC!$A:$AO,MATCH($B25,SRMC!$B:$B,0),MATCH(CO$1,SRMC!$1:$1,0))</f>
        <v>26.588183917557501</v>
      </c>
      <c r="CP25" s="60">
        <f>INDEX(SRMC!$A:$AO,MATCH($B25,SRMC!$B:$B,0),MATCH(CP$1,SRMC!$1:$1,0))</f>
        <v>26.323092839330567</v>
      </c>
      <c r="CQ25" s="60">
        <f>INDEX(SRMC!$A:$AO,MATCH($B25,SRMC!$B:$B,0),MATCH(CQ$1,SRMC!$1:$1,0))</f>
        <v>26.323092839330567</v>
      </c>
      <c r="CR25" s="60">
        <f>INDEX(SRMC!$A:$AO,MATCH($B25,SRMC!$B:$B,0),MATCH(CR$1,SRMC!$1:$1,0))</f>
        <v>26.323092839330567</v>
      </c>
      <c r="CS25" s="60">
        <f>INDEX(SRMC!$A:$AO,MATCH($B25,SRMC!$B:$B,0),MATCH(CS$1,SRMC!$1:$1,0))</f>
        <v>26.323092839330567</v>
      </c>
      <c r="CT25" s="60">
        <f>INDEX(SRMC!$A:$AO,MATCH($B25,SRMC!$B:$B,0),MATCH(CT$1,SRMC!$1:$1,0))</f>
        <v>26.323092839330567</v>
      </c>
      <c r="CU25" s="60">
        <f>INDEX(SRMC!$A:$AO,MATCH($B25,SRMC!$B:$B,0),MATCH(CU$1,SRMC!$1:$1,0))</f>
        <v>26.323092839330567</v>
      </c>
      <c r="CV25" s="60">
        <f>INDEX(SRMC!$A:$AO,MATCH($B25,SRMC!$B:$B,0),MATCH(CV$1,SRMC!$1:$1,0))</f>
        <v>26.323092839330567</v>
      </c>
      <c r="CW25" s="60">
        <f>INDEX(SRMC!$A:$AO,MATCH($B25,SRMC!$B:$B,0),MATCH(CW$1,SRMC!$1:$1,0))</f>
        <v>26.323092839330567</v>
      </c>
      <c r="CX25" s="60">
        <f>INDEX(SRMC!$A:$AO,MATCH($B25,SRMC!$B:$B,0),MATCH(CX$1,SRMC!$1:$1,0))</f>
        <v>26.323092839330567</v>
      </c>
      <c r="CY25" s="60">
        <f>INDEX(SRMC!$A:$AO,MATCH($B25,SRMC!$B:$B,0),MATCH(CY$1,SRMC!$1:$1,0))</f>
        <v>26.323092839330567</v>
      </c>
    </row>
    <row r="26" spans="1:103" x14ac:dyDescent="0.3">
      <c r="A26" t="s">
        <v>620</v>
      </c>
      <c r="B26" t="s">
        <v>56</v>
      </c>
      <c r="C26" t="s">
        <v>690</v>
      </c>
      <c r="D26">
        <v>2</v>
      </c>
      <c r="E26">
        <v>280</v>
      </c>
      <c r="F26">
        <v>0.97176136363636367</v>
      </c>
      <c r="G26">
        <v>0.08</v>
      </c>
      <c r="H26" t="s">
        <v>607</v>
      </c>
      <c r="I26">
        <v>6</v>
      </c>
      <c r="J26" s="56">
        <v>1</v>
      </c>
      <c r="K26" s="57">
        <v>0</v>
      </c>
      <c r="L26" s="57">
        <v>0</v>
      </c>
      <c r="M26" s="57">
        <v>0</v>
      </c>
      <c r="N26" s="57">
        <v>0</v>
      </c>
      <c r="O26" s="57">
        <v>0</v>
      </c>
      <c r="P26" t="s">
        <v>621</v>
      </c>
      <c r="Q26">
        <v>3</v>
      </c>
      <c r="R26">
        <v>9.473684210526315</v>
      </c>
      <c r="S26" s="95">
        <v>0</v>
      </c>
      <c r="T26">
        <v>1</v>
      </c>
      <c r="U26">
        <v>8</v>
      </c>
      <c r="V26">
        <v>8</v>
      </c>
      <c r="W26" t="e">
        <v>#N/A</v>
      </c>
      <c r="X26">
        <v>110</v>
      </c>
      <c r="Y26">
        <v>0.39285714285714285</v>
      </c>
      <c r="Z26">
        <v>5</v>
      </c>
      <c r="AA26">
        <v>5</v>
      </c>
      <c r="AB26">
        <v>1</v>
      </c>
      <c r="AC26">
        <v>4.8330000000000002</v>
      </c>
      <c r="AD26">
        <v>4.833333333333333</v>
      </c>
      <c r="AE26">
        <v>1</v>
      </c>
      <c r="AF26">
        <v>1</v>
      </c>
      <c r="AG26" t="e">
        <v>#N/A</v>
      </c>
      <c r="AH26">
        <v>24</v>
      </c>
      <c r="AI26">
        <v>24</v>
      </c>
      <c r="AJ26">
        <v>1</v>
      </c>
      <c r="AK26" s="42">
        <f>INDEX(BV26:CY26,MATCH(Settings!$B$5,$BV$1:$CY$1))</f>
        <v>26.323092839330567</v>
      </c>
      <c r="AP26" t="b" cm="1">
        <f t="array" ref="AP26">NOT(OR(ISNA(AI26:AK26),ISNA(AE26:AF26),ISNA(AB26),ISNA(Y26),ISNA(S26:V26),ISNA(Q26),ISNA(J26),ISNA(I26),ISNA(A26:G26), ISBLANK(AI26:AK26), ISBLANK(AE26:AF26),ISBLANK(AB26),ISBLANK(Y26),ISBLANK(S26:V26),ISBLANK(Q26),ISBLANK(J26),ISBLANK(I26),ISBLANK(A26:G26)))</f>
        <v>1</v>
      </c>
      <c r="AQ26" s="42">
        <f>_xlfn.IFNA(IF(E26&gt;0,INDEX(AR26:BU26,MATCH(Settings!$B$1,$AR$1:$BU$1)),0),0)</f>
        <v>0</v>
      </c>
      <c r="AR26" s="59">
        <f>INDEX('E-E'!$A:$AH,MATCH($B26,'E-E'!$B:$B,0),MATCH(AR$1,'E-E'!$1:$1,0))</f>
        <v>1</v>
      </c>
      <c r="AS26" s="59">
        <f>INDEX('E-E'!$A:$AH,MATCH($B26,'E-E'!$B:$B,0),MATCH(AS$1,'E-E'!$1:$1,0))</f>
        <v>1</v>
      </c>
      <c r="AT26" s="59">
        <f>INDEX('E-E'!$A:$AH,MATCH($B26,'E-E'!$B:$B,0),MATCH(AT$1,'E-E'!$1:$1,0))</f>
        <v>1</v>
      </c>
      <c r="AU26" s="59">
        <f>INDEX('E-E'!$A:$AH,MATCH($B26,'E-E'!$B:$B,0),MATCH(AU$1,'E-E'!$1:$1,0))</f>
        <v>0</v>
      </c>
      <c r="AV26" s="59">
        <f>INDEX('E-E'!$A:$AH,MATCH($B26,'E-E'!$B:$B,0),MATCH(AV$1,'E-E'!$1:$1,0))</f>
        <v>0</v>
      </c>
      <c r="AW26" s="59">
        <f>INDEX('E-E'!$A:$AH,MATCH($B26,'E-E'!$B:$B,0),MATCH(AW$1,'E-E'!$1:$1,0))</f>
        <v>0</v>
      </c>
      <c r="AX26" s="59">
        <f>INDEX('E-E'!$A:$AH,MATCH($B26,'E-E'!$B:$B,0),MATCH(AX$1,'E-E'!$1:$1,0))</f>
        <v>0</v>
      </c>
      <c r="AY26" s="59">
        <f>INDEX('E-E'!$A:$AH,MATCH($B26,'E-E'!$B:$B,0),MATCH(AY$1,'E-E'!$1:$1,0))</f>
        <v>0</v>
      </c>
      <c r="AZ26" s="59">
        <f>INDEX('E-E'!$A:$AH,MATCH($B26,'E-E'!$B:$B,0),MATCH(AZ$1,'E-E'!$1:$1,0))</f>
        <v>0</v>
      </c>
      <c r="BA26" s="59">
        <f>INDEX('E-E'!$A:$AH,MATCH($B26,'E-E'!$B:$B,0),MATCH(BA$1,'E-E'!$1:$1,0))</f>
        <v>0</v>
      </c>
      <c r="BB26" s="59">
        <f>INDEX('E-E'!$A:$AH,MATCH($B26,'E-E'!$B:$B,0),MATCH(BB$1,'E-E'!$1:$1,0))</f>
        <v>0</v>
      </c>
      <c r="BC26" s="59">
        <f>INDEX('E-E'!$A:$AH,MATCH($B26,'E-E'!$B:$B,0),MATCH(BC$1,'E-E'!$1:$1,0))</f>
        <v>0</v>
      </c>
      <c r="BD26" s="59">
        <f>INDEX('E-E'!$A:$AH,MATCH($B26,'E-E'!$B:$B,0),MATCH(BD$1,'E-E'!$1:$1,0))</f>
        <v>0</v>
      </c>
      <c r="BE26" s="59">
        <f>INDEX('E-E'!$A:$AH,MATCH($B26,'E-E'!$B:$B,0),MATCH(BE$1,'E-E'!$1:$1,0))</f>
        <v>0</v>
      </c>
      <c r="BF26" s="59">
        <f>INDEX('E-E'!$A:$AH,MATCH($B26,'E-E'!$B:$B,0),MATCH(BF$1,'E-E'!$1:$1,0))</f>
        <v>0</v>
      </c>
      <c r="BG26" s="59">
        <f>INDEX('E-E'!$A:$AH,MATCH($B26,'E-E'!$B:$B,0),MATCH(BG$1,'E-E'!$1:$1,0))</f>
        <v>0</v>
      </c>
      <c r="BH26" s="59">
        <f>INDEX('E-E'!$A:$AH,MATCH($B26,'E-E'!$B:$B,0),MATCH(BH$1,'E-E'!$1:$1,0))</f>
        <v>0</v>
      </c>
      <c r="BI26" s="59">
        <f>INDEX('E-E'!$A:$AH,MATCH($B26,'E-E'!$B:$B,0),MATCH(BI$1,'E-E'!$1:$1,0))</f>
        <v>0</v>
      </c>
      <c r="BJ26" s="59">
        <f>INDEX('E-E'!$A:$AH,MATCH($B26,'E-E'!$B:$B,0),MATCH(BJ$1,'E-E'!$1:$1,0))</f>
        <v>0</v>
      </c>
      <c r="BK26" s="59">
        <f>INDEX('E-E'!$A:$AH,MATCH($B26,'E-E'!$B:$B,0),MATCH(BK$1,'E-E'!$1:$1,0))</f>
        <v>0</v>
      </c>
      <c r="BL26" s="59">
        <f>INDEX('E-E'!$A:$AH,MATCH($B26,'E-E'!$B:$B,0),MATCH(BL$1,'E-E'!$1:$1,0))</f>
        <v>0</v>
      </c>
      <c r="BM26" s="59">
        <f>INDEX('E-E'!$A:$AH,MATCH($B26,'E-E'!$B:$B,0),MATCH(BM$1,'E-E'!$1:$1,0))</f>
        <v>0</v>
      </c>
      <c r="BN26" s="59">
        <f>INDEX('E-E'!$A:$AH,MATCH($B26,'E-E'!$B:$B,0),MATCH(BN$1,'E-E'!$1:$1,0))</f>
        <v>0</v>
      </c>
      <c r="BO26" s="59">
        <f>INDEX('E-E'!$A:$AH,MATCH($B26,'E-E'!$B:$B,0),MATCH(BO$1,'E-E'!$1:$1,0))</f>
        <v>0</v>
      </c>
      <c r="BP26" s="59">
        <f>INDEX('E-E'!$A:$AH,MATCH($B26,'E-E'!$B:$B,0),MATCH(BP$1,'E-E'!$1:$1,0))</f>
        <v>0</v>
      </c>
      <c r="BQ26" s="59">
        <f>INDEX('E-E'!$A:$AH,MATCH($B26,'E-E'!$B:$B,0),MATCH(BQ$1,'E-E'!$1:$1,0))</f>
        <v>0</v>
      </c>
      <c r="BR26" s="59">
        <f>INDEX('E-E'!$A:$AH,MATCH($B26,'E-E'!$B:$B,0),MATCH(BR$1,'E-E'!$1:$1,0))</f>
        <v>0</v>
      </c>
      <c r="BS26" s="59">
        <f>INDEX('E-E'!$A:$AH,MATCH($B26,'E-E'!$B:$B,0),MATCH(BS$1,'E-E'!$1:$1,0))</f>
        <v>0</v>
      </c>
      <c r="BT26" s="59">
        <f>INDEX('E-E'!$A:$AH,MATCH($B26,'E-E'!$B:$B,0),MATCH(BT$1,'E-E'!$1:$1,0))</f>
        <v>0</v>
      </c>
      <c r="BU26" s="59">
        <f>INDEX('E-E'!$A:$AH,MATCH($B26,'E-E'!$B:$B,0),MATCH(BU$1,'E-E'!$1:$1,0))</f>
        <v>0</v>
      </c>
      <c r="BV26" s="60">
        <f>INDEX(SRMC!$A:$AO,MATCH($B26,SRMC!$B:$B,0),MATCH(BV$1,SRMC!$1:$1,0))</f>
        <v>27.673386831078265</v>
      </c>
      <c r="BW26" s="60">
        <f>INDEX(SRMC!$A:$AO,MATCH($B26,SRMC!$B:$B,0),MATCH(BW$1,SRMC!$1:$1,0))</f>
        <v>27.824147379050427</v>
      </c>
      <c r="BX26" s="60">
        <f>INDEX(SRMC!$A:$AO,MATCH($B26,SRMC!$B:$B,0),MATCH(BX$1,SRMC!$1:$1,0))</f>
        <v>27.985213055593462</v>
      </c>
      <c r="BY26" s="60">
        <f>INDEX(SRMC!$A:$AO,MATCH($B26,SRMC!$B:$B,0),MATCH(BY$1,SRMC!$1:$1,0))</f>
        <v>28.100082843368568</v>
      </c>
      <c r="BZ26" s="60">
        <f>INDEX(SRMC!$A:$AO,MATCH($B26,SRMC!$B:$B,0),MATCH(BZ$1,SRMC!$1:$1,0))</f>
        <v>28.346807613786506</v>
      </c>
      <c r="CA26" s="60">
        <f>INDEX(SRMC!$A:$AO,MATCH($B26,SRMC!$B:$B,0),MATCH(CA$1,SRMC!$1:$1,0))</f>
        <v>28.573398719689038</v>
      </c>
      <c r="CB26" s="60">
        <f>INDEX(SRMC!$A:$AO,MATCH($B26,SRMC!$B:$B,0),MATCH(CB$1,SRMC!$1:$1,0))</f>
        <v>28.815094996985</v>
      </c>
      <c r="CC26" s="60">
        <f>INDEX(SRMC!$A:$AO,MATCH($B26,SRMC!$B:$B,0),MATCH(CC$1,SRMC!$1:$1,0))</f>
        <v>29.079795358524148</v>
      </c>
      <c r="CD26" s="60">
        <f>INDEX(SRMC!$A:$AO,MATCH($B26,SRMC!$B:$B,0),MATCH(CD$1,SRMC!$1:$1,0))</f>
        <v>29.367548898713849</v>
      </c>
      <c r="CE26" s="60">
        <f>INDEX(SRMC!$A:$AO,MATCH($B26,SRMC!$B:$B,0),MATCH(CE$1,SRMC!$1:$1,0))</f>
        <v>29.660948044712136</v>
      </c>
      <c r="CF26" s="60">
        <f>INDEX(SRMC!$A:$AO,MATCH($B26,SRMC!$B:$B,0),MATCH(CF$1,SRMC!$1:$1,0))</f>
        <v>29.725352303770723</v>
      </c>
      <c r="CG26" s="60">
        <f>INDEX(SRMC!$A:$AO,MATCH($B26,SRMC!$B:$B,0),MATCH(CG$1,SRMC!$1:$1,0))</f>
        <v>29.558385929954976</v>
      </c>
      <c r="CH26" s="60">
        <f>INDEX(SRMC!$A:$AO,MATCH($B26,SRMC!$B:$B,0),MATCH(CH$1,SRMC!$1:$1,0))</f>
        <v>29.391419556139223</v>
      </c>
      <c r="CI26" s="60">
        <f>INDEX(SRMC!$A:$AO,MATCH($B26,SRMC!$B:$B,0),MATCH(CI$1,SRMC!$1:$1,0))</f>
        <v>29.224453182323472</v>
      </c>
      <c r="CJ26" s="60">
        <f>INDEX(SRMC!$A:$AO,MATCH($B26,SRMC!$B:$B,0),MATCH(CJ$1,SRMC!$1:$1,0))</f>
        <v>29.057486808507733</v>
      </c>
      <c r="CK26" s="60">
        <f>INDEX(SRMC!$A:$AO,MATCH($B26,SRMC!$B:$B,0),MATCH(CK$1,SRMC!$1:$1,0))</f>
        <v>28.708912543372932</v>
      </c>
      <c r="CL26" s="60">
        <f>INDEX(SRMC!$A:$AO,MATCH($B26,SRMC!$B:$B,0),MATCH(CL$1,SRMC!$1:$1,0))</f>
        <v>28.178730386919078</v>
      </c>
      <c r="CM26" s="60">
        <f>INDEX(SRMC!$A:$AO,MATCH($B26,SRMC!$B:$B,0),MATCH(CM$1,SRMC!$1:$1,0))</f>
        <v>27.648548230465217</v>
      </c>
      <c r="CN26" s="60">
        <f>INDEX(SRMC!$A:$AO,MATCH($B26,SRMC!$B:$B,0),MATCH(CN$1,SRMC!$1:$1,0))</f>
        <v>27.118366074011359</v>
      </c>
      <c r="CO26" s="60">
        <f>INDEX(SRMC!$A:$AO,MATCH($B26,SRMC!$B:$B,0),MATCH(CO$1,SRMC!$1:$1,0))</f>
        <v>26.588183917557501</v>
      </c>
      <c r="CP26" s="60">
        <f>INDEX(SRMC!$A:$AO,MATCH($B26,SRMC!$B:$B,0),MATCH(CP$1,SRMC!$1:$1,0))</f>
        <v>26.323092839330567</v>
      </c>
      <c r="CQ26" s="60">
        <f>INDEX(SRMC!$A:$AO,MATCH($B26,SRMC!$B:$B,0),MATCH(CQ$1,SRMC!$1:$1,0))</f>
        <v>26.323092839330567</v>
      </c>
      <c r="CR26" s="60">
        <f>INDEX(SRMC!$A:$AO,MATCH($B26,SRMC!$B:$B,0),MATCH(CR$1,SRMC!$1:$1,0))</f>
        <v>26.323092839330567</v>
      </c>
      <c r="CS26" s="60">
        <f>INDEX(SRMC!$A:$AO,MATCH($B26,SRMC!$B:$B,0),MATCH(CS$1,SRMC!$1:$1,0))</f>
        <v>26.323092839330567</v>
      </c>
      <c r="CT26" s="60">
        <f>INDEX(SRMC!$A:$AO,MATCH($B26,SRMC!$B:$B,0),MATCH(CT$1,SRMC!$1:$1,0))</f>
        <v>26.323092839330567</v>
      </c>
      <c r="CU26" s="60">
        <f>INDEX(SRMC!$A:$AO,MATCH($B26,SRMC!$B:$B,0),MATCH(CU$1,SRMC!$1:$1,0))</f>
        <v>26.323092839330567</v>
      </c>
      <c r="CV26" s="60">
        <f>INDEX(SRMC!$A:$AO,MATCH($B26,SRMC!$B:$B,0),MATCH(CV$1,SRMC!$1:$1,0))</f>
        <v>26.323092839330567</v>
      </c>
      <c r="CW26" s="60">
        <f>INDEX(SRMC!$A:$AO,MATCH($B26,SRMC!$B:$B,0),MATCH(CW$1,SRMC!$1:$1,0))</f>
        <v>26.323092839330567</v>
      </c>
      <c r="CX26" s="60">
        <f>INDEX(SRMC!$A:$AO,MATCH($B26,SRMC!$B:$B,0),MATCH(CX$1,SRMC!$1:$1,0))</f>
        <v>26.323092839330567</v>
      </c>
      <c r="CY26" s="60">
        <f>INDEX(SRMC!$A:$AO,MATCH($B26,SRMC!$B:$B,0),MATCH(CY$1,SRMC!$1:$1,0))</f>
        <v>26.323092839330567</v>
      </c>
    </row>
    <row r="27" spans="1:103" x14ac:dyDescent="0.3">
      <c r="A27" t="s">
        <v>620</v>
      </c>
      <c r="B27" t="s">
        <v>57</v>
      </c>
      <c r="C27" t="s">
        <v>690</v>
      </c>
      <c r="D27">
        <v>2</v>
      </c>
      <c r="E27">
        <v>280</v>
      </c>
      <c r="F27">
        <v>0.97176136363636367</v>
      </c>
      <c r="G27">
        <v>0.08</v>
      </c>
      <c r="H27" t="s">
        <v>607</v>
      </c>
      <c r="I27">
        <v>6</v>
      </c>
      <c r="J27" s="56">
        <v>1</v>
      </c>
      <c r="K27" s="57">
        <v>0</v>
      </c>
      <c r="L27" s="57">
        <v>0</v>
      </c>
      <c r="M27" s="57">
        <v>0</v>
      </c>
      <c r="N27" s="57">
        <v>0</v>
      </c>
      <c r="O27" s="57">
        <v>0</v>
      </c>
      <c r="P27" t="s">
        <v>621</v>
      </c>
      <c r="Q27">
        <v>3</v>
      </c>
      <c r="R27">
        <v>9.473684210526315</v>
      </c>
      <c r="S27" s="95">
        <v>0</v>
      </c>
      <c r="T27">
        <v>1</v>
      </c>
      <c r="U27">
        <v>8</v>
      </c>
      <c r="V27">
        <v>8</v>
      </c>
      <c r="W27" t="e">
        <v>#N/A</v>
      </c>
      <c r="X27">
        <v>110</v>
      </c>
      <c r="Y27">
        <v>0.39285714285714285</v>
      </c>
      <c r="Z27">
        <v>5</v>
      </c>
      <c r="AA27">
        <v>5</v>
      </c>
      <c r="AB27">
        <v>1</v>
      </c>
      <c r="AC27">
        <v>4.8330000000000002</v>
      </c>
      <c r="AD27">
        <v>4.833333333333333</v>
      </c>
      <c r="AE27">
        <v>1</v>
      </c>
      <c r="AF27">
        <v>1</v>
      </c>
      <c r="AG27" t="e">
        <v>#N/A</v>
      </c>
      <c r="AH27">
        <v>24</v>
      </c>
      <c r="AI27">
        <v>24</v>
      </c>
      <c r="AJ27">
        <v>1</v>
      </c>
      <c r="AK27" s="42">
        <f>INDEX(BV27:CY27,MATCH(Settings!$B$5,$BV$1:$CY$1))</f>
        <v>26.323092839330567</v>
      </c>
      <c r="AP27" t="b" cm="1">
        <f t="array" ref="AP27">NOT(OR(ISNA(AI27:AK27),ISNA(AE27:AF27),ISNA(AB27),ISNA(Y27),ISNA(S27:V27),ISNA(Q27),ISNA(J27),ISNA(I27),ISNA(A27:G27), ISBLANK(AI27:AK27), ISBLANK(AE27:AF27),ISBLANK(AB27),ISBLANK(Y27),ISBLANK(S27:V27),ISBLANK(Q27),ISBLANK(J27),ISBLANK(I27),ISBLANK(A27:G27)))</f>
        <v>1</v>
      </c>
      <c r="AQ27" s="42">
        <f>_xlfn.IFNA(IF(E27&gt;0,INDEX(AR27:BU27,MATCH(Settings!$B$1,$AR$1:$BU$1)),0),0)</f>
        <v>0</v>
      </c>
      <c r="AR27" s="59">
        <f>INDEX('E-E'!$A:$AH,MATCH($B27,'E-E'!$B:$B,0),MATCH(AR$1,'E-E'!$1:$1,0))</f>
        <v>1</v>
      </c>
      <c r="AS27" s="59">
        <f>INDEX('E-E'!$A:$AH,MATCH($B27,'E-E'!$B:$B,0),MATCH(AS$1,'E-E'!$1:$1,0))</f>
        <v>1</v>
      </c>
      <c r="AT27" s="59">
        <f>INDEX('E-E'!$A:$AH,MATCH($B27,'E-E'!$B:$B,0),MATCH(AT$1,'E-E'!$1:$1,0))</f>
        <v>1</v>
      </c>
      <c r="AU27" s="59">
        <f>INDEX('E-E'!$A:$AH,MATCH($B27,'E-E'!$B:$B,0),MATCH(AU$1,'E-E'!$1:$1,0))</f>
        <v>0</v>
      </c>
      <c r="AV27" s="59">
        <f>INDEX('E-E'!$A:$AH,MATCH($B27,'E-E'!$B:$B,0),MATCH(AV$1,'E-E'!$1:$1,0))</f>
        <v>0</v>
      </c>
      <c r="AW27" s="59">
        <f>INDEX('E-E'!$A:$AH,MATCH($B27,'E-E'!$B:$B,0),MATCH(AW$1,'E-E'!$1:$1,0))</f>
        <v>0</v>
      </c>
      <c r="AX27" s="59">
        <f>INDEX('E-E'!$A:$AH,MATCH($B27,'E-E'!$B:$B,0),MATCH(AX$1,'E-E'!$1:$1,0))</f>
        <v>0</v>
      </c>
      <c r="AY27" s="59">
        <f>INDEX('E-E'!$A:$AH,MATCH($B27,'E-E'!$B:$B,0),MATCH(AY$1,'E-E'!$1:$1,0))</f>
        <v>0</v>
      </c>
      <c r="AZ27" s="59">
        <f>INDEX('E-E'!$A:$AH,MATCH($B27,'E-E'!$B:$B,0),MATCH(AZ$1,'E-E'!$1:$1,0))</f>
        <v>0</v>
      </c>
      <c r="BA27" s="59">
        <f>INDEX('E-E'!$A:$AH,MATCH($B27,'E-E'!$B:$B,0),MATCH(BA$1,'E-E'!$1:$1,0))</f>
        <v>0</v>
      </c>
      <c r="BB27" s="59">
        <f>INDEX('E-E'!$A:$AH,MATCH($B27,'E-E'!$B:$B,0),MATCH(BB$1,'E-E'!$1:$1,0))</f>
        <v>0</v>
      </c>
      <c r="BC27" s="59">
        <f>INDEX('E-E'!$A:$AH,MATCH($B27,'E-E'!$B:$B,0),MATCH(BC$1,'E-E'!$1:$1,0))</f>
        <v>0</v>
      </c>
      <c r="BD27" s="59">
        <f>INDEX('E-E'!$A:$AH,MATCH($B27,'E-E'!$B:$B,0),MATCH(BD$1,'E-E'!$1:$1,0))</f>
        <v>0</v>
      </c>
      <c r="BE27" s="59">
        <f>INDEX('E-E'!$A:$AH,MATCH($B27,'E-E'!$B:$B,0),MATCH(BE$1,'E-E'!$1:$1,0))</f>
        <v>0</v>
      </c>
      <c r="BF27" s="59">
        <f>INDEX('E-E'!$A:$AH,MATCH($B27,'E-E'!$B:$B,0),MATCH(BF$1,'E-E'!$1:$1,0))</f>
        <v>0</v>
      </c>
      <c r="BG27" s="59">
        <f>INDEX('E-E'!$A:$AH,MATCH($B27,'E-E'!$B:$B,0),MATCH(BG$1,'E-E'!$1:$1,0))</f>
        <v>0</v>
      </c>
      <c r="BH27" s="59">
        <f>INDEX('E-E'!$A:$AH,MATCH($B27,'E-E'!$B:$B,0),MATCH(BH$1,'E-E'!$1:$1,0))</f>
        <v>0</v>
      </c>
      <c r="BI27" s="59">
        <f>INDEX('E-E'!$A:$AH,MATCH($B27,'E-E'!$B:$B,0),MATCH(BI$1,'E-E'!$1:$1,0))</f>
        <v>0</v>
      </c>
      <c r="BJ27" s="59">
        <f>INDEX('E-E'!$A:$AH,MATCH($B27,'E-E'!$B:$B,0),MATCH(BJ$1,'E-E'!$1:$1,0))</f>
        <v>0</v>
      </c>
      <c r="BK27" s="59">
        <f>INDEX('E-E'!$A:$AH,MATCH($B27,'E-E'!$B:$B,0),MATCH(BK$1,'E-E'!$1:$1,0))</f>
        <v>0</v>
      </c>
      <c r="BL27" s="59">
        <f>INDEX('E-E'!$A:$AH,MATCH($B27,'E-E'!$B:$B,0),MATCH(BL$1,'E-E'!$1:$1,0))</f>
        <v>0</v>
      </c>
      <c r="BM27" s="59">
        <f>INDEX('E-E'!$A:$AH,MATCH($B27,'E-E'!$B:$B,0),MATCH(BM$1,'E-E'!$1:$1,0))</f>
        <v>0</v>
      </c>
      <c r="BN27" s="59">
        <f>INDEX('E-E'!$A:$AH,MATCH($B27,'E-E'!$B:$B,0),MATCH(BN$1,'E-E'!$1:$1,0))</f>
        <v>0</v>
      </c>
      <c r="BO27" s="59">
        <f>INDEX('E-E'!$A:$AH,MATCH($B27,'E-E'!$B:$B,0),MATCH(BO$1,'E-E'!$1:$1,0))</f>
        <v>0</v>
      </c>
      <c r="BP27" s="59">
        <f>INDEX('E-E'!$A:$AH,MATCH($B27,'E-E'!$B:$B,0),MATCH(BP$1,'E-E'!$1:$1,0))</f>
        <v>0</v>
      </c>
      <c r="BQ27" s="59">
        <f>INDEX('E-E'!$A:$AH,MATCH($B27,'E-E'!$B:$B,0),MATCH(BQ$1,'E-E'!$1:$1,0))</f>
        <v>0</v>
      </c>
      <c r="BR27" s="59">
        <f>INDEX('E-E'!$A:$AH,MATCH($B27,'E-E'!$B:$B,0),MATCH(BR$1,'E-E'!$1:$1,0))</f>
        <v>0</v>
      </c>
      <c r="BS27" s="59">
        <f>INDEX('E-E'!$A:$AH,MATCH($B27,'E-E'!$B:$B,0),MATCH(BS$1,'E-E'!$1:$1,0))</f>
        <v>0</v>
      </c>
      <c r="BT27" s="59">
        <f>INDEX('E-E'!$A:$AH,MATCH($B27,'E-E'!$B:$B,0),MATCH(BT$1,'E-E'!$1:$1,0))</f>
        <v>0</v>
      </c>
      <c r="BU27" s="59">
        <f>INDEX('E-E'!$A:$AH,MATCH($B27,'E-E'!$B:$B,0),MATCH(BU$1,'E-E'!$1:$1,0))</f>
        <v>0</v>
      </c>
      <c r="BV27" s="60">
        <f>INDEX(SRMC!$A:$AO,MATCH($B27,SRMC!$B:$B,0),MATCH(BV$1,SRMC!$1:$1,0))</f>
        <v>27.673386831078265</v>
      </c>
      <c r="BW27" s="60">
        <f>INDEX(SRMC!$A:$AO,MATCH($B27,SRMC!$B:$B,0),MATCH(BW$1,SRMC!$1:$1,0))</f>
        <v>27.824147379050427</v>
      </c>
      <c r="BX27" s="60">
        <f>INDEX(SRMC!$A:$AO,MATCH($B27,SRMC!$B:$B,0),MATCH(BX$1,SRMC!$1:$1,0))</f>
        <v>27.985213055593462</v>
      </c>
      <c r="BY27" s="60">
        <f>INDEX(SRMC!$A:$AO,MATCH($B27,SRMC!$B:$B,0),MATCH(BY$1,SRMC!$1:$1,0))</f>
        <v>28.100082843368568</v>
      </c>
      <c r="BZ27" s="60">
        <f>INDEX(SRMC!$A:$AO,MATCH($B27,SRMC!$B:$B,0),MATCH(BZ$1,SRMC!$1:$1,0))</f>
        <v>28.346807613786506</v>
      </c>
      <c r="CA27" s="60">
        <f>INDEX(SRMC!$A:$AO,MATCH($B27,SRMC!$B:$B,0),MATCH(CA$1,SRMC!$1:$1,0))</f>
        <v>28.573398719689038</v>
      </c>
      <c r="CB27" s="60">
        <f>INDEX(SRMC!$A:$AO,MATCH($B27,SRMC!$B:$B,0),MATCH(CB$1,SRMC!$1:$1,0))</f>
        <v>28.815094996985</v>
      </c>
      <c r="CC27" s="60">
        <f>INDEX(SRMC!$A:$AO,MATCH($B27,SRMC!$B:$B,0),MATCH(CC$1,SRMC!$1:$1,0))</f>
        <v>29.079795358524148</v>
      </c>
      <c r="CD27" s="60">
        <f>INDEX(SRMC!$A:$AO,MATCH($B27,SRMC!$B:$B,0),MATCH(CD$1,SRMC!$1:$1,0))</f>
        <v>29.367548898713849</v>
      </c>
      <c r="CE27" s="60">
        <f>INDEX(SRMC!$A:$AO,MATCH($B27,SRMC!$B:$B,0),MATCH(CE$1,SRMC!$1:$1,0))</f>
        <v>29.660948044712136</v>
      </c>
      <c r="CF27" s="60">
        <f>INDEX(SRMC!$A:$AO,MATCH($B27,SRMC!$B:$B,0),MATCH(CF$1,SRMC!$1:$1,0))</f>
        <v>29.725352303770723</v>
      </c>
      <c r="CG27" s="60">
        <f>INDEX(SRMC!$A:$AO,MATCH($B27,SRMC!$B:$B,0),MATCH(CG$1,SRMC!$1:$1,0))</f>
        <v>29.558385929954976</v>
      </c>
      <c r="CH27" s="60">
        <f>INDEX(SRMC!$A:$AO,MATCH($B27,SRMC!$B:$B,0),MATCH(CH$1,SRMC!$1:$1,0))</f>
        <v>29.391419556139223</v>
      </c>
      <c r="CI27" s="60">
        <f>INDEX(SRMC!$A:$AO,MATCH($B27,SRMC!$B:$B,0),MATCH(CI$1,SRMC!$1:$1,0))</f>
        <v>29.224453182323472</v>
      </c>
      <c r="CJ27" s="60">
        <f>INDEX(SRMC!$A:$AO,MATCH($B27,SRMC!$B:$B,0),MATCH(CJ$1,SRMC!$1:$1,0))</f>
        <v>29.057486808507733</v>
      </c>
      <c r="CK27" s="60">
        <f>INDEX(SRMC!$A:$AO,MATCH($B27,SRMC!$B:$B,0),MATCH(CK$1,SRMC!$1:$1,0))</f>
        <v>28.708912543372932</v>
      </c>
      <c r="CL27" s="60">
        <f>INDEX(SRMC!$A:$AO,MATCH($B27,SRMC!$B:$B,0),MATCH(CL$1,SRMC!$1:$1,0))</f>
        <v>28.178730386919078</v>
      </c>
      <c r="CM27" s="60">
        <f>INDEX(SRMC!$A:$AO,MATCH($B27,SRMC!$B:$B,0),MATCH(CM$1,SRMC!$1:$1,0))</f>
        <v>27.648548230465217</v>
      </c>
      <c r="CN27" s="60">
        <f>INDEX(SRMC!$A:$AO,MATCH($B27,SRMC!$B:$B,0),MATCH(CN$1,SRMC!$1:$1,0))</f>
        <v>27.118366074011359</v>
      </c>
      <c r="CO27" s="60">
        <f>INDEX(SRMC!$A:$AO,MATCH($B27,SRMC!$B:$B,0),MATCH(CO$1,SRMC!$1:$1,0))</f>
        <v>26.588183917557501</v>
      </c>
      <c r="CP27" s="60">
        <f>INDEX(SRMC!$A:$AO,MATCH($B27,SRMC!$B:$B,0),MATCH(CP$1,SRMC!$1:$1,0))</f>
        <v>26.323092839330567</v>
      </c>
      <c r="CQ27" s="60">
        <f>INDEX(SRMC!$A:$AO,MATCH($B27,SRMC!$B:$B,0),MATCH(CQ$1,SRMC!$1:$1,0))</f>
        <v>26.323092839330567</v>
      </c>
      <c r="CR27" s="60">
        <f>INDEX(SRMC!$A:$AO,MATCH($B27,SRMC!$B:$B,0),MATCH(CR$1,SRMC!$1:$1,0))</f>
        <v>26.323092839330567</v>
      </c>
      <c r="CS27" s="60">
        <f>INDEX(SRMC!$A:$AO,MATCH($B27,SRMC!$B:$B,0),MATCH(CS$1,SRMC!$1:$1,0))</f>
        <v>26.323092839330567</v>
      </c>
      <c r="CT27" s="60">
        <f>INDEX(SRMC!$A:$AO,MATCH($B27,SRMC!$B:$B,0),MATCH(CT$1,SRMC!$1:$1,0))</f>
        <v>26.323092839330567</v>
      </c>
      <c r="CU27" s="60">
        <f>INDEX(SRMC!$A:$AO,MATCH($B27,SRMC!$B:$B,0),MATCH(CU$1,SRMC!$1:$1,0))</f>
        <v>26.323092839330567</v>
      </c>
      <c r="CV27" s="60">
        <f>INDEX(SRMC!$A:$AO,MATCH($B27,SRMC!$B:$B,0),MATCH(CV$1,SRMC!$1:$1,0))</f>
        <v>26.323092839330567</v>
      </c>
      <c r="CW27" s="60">
        <f>INDEX(SRMC!$A:$AO,MATCH($B27,SRMC!$B:$B,0),MATCH(CW$1,SRMC!$1:$1,0))</f>
        <v>26.323092839330567</v>
      </c>
      <c r="CX27" s="60">
        <f>INDEX(SRMC!$A:$AO,MATCH($B27,SRMC!$B:$B,0),MATCH(CX$1,SRMC!$1:$1,0))</f>
        <v>26.323092839330567</v>
      </c>
      <c r="CY27" s="60">
        <f>INDEX(SRMC!$A:$AO,MATCH($B27,SRMC!$B:$B,0),MATCH(CY$1,SRMC!$1:$1,0))</f>
        <v>26.323092839330567</v>
      </c>
    </row>
    <row r="28" spans="1:103" x14ac:dyDescent="0.3">
      <c r="A28" t="s">
        <v>625</v>
      </c>
      <c r="B28" t="s">
        <v>129</v>
      </c>
      <c r="C28" t="s">
        <v>690</v>
      </c>
      <c r="D28">
        <v>2</v>
      </c>
      <c r="E28">
        <v>744</v>
      </c>
      <c r="F28">
        <v>0.83104</v>
      </c>
      <c r="G28">
        <v>0.09</v>
      </c>
      <c r="H28" t="s">
        <v>608</v>
      </c>
      <c r="I28">
        <v>6</v>
      </c>
      <c r="J28" s="56">
        <v>1</v>
      </c>
      <c r="K28" s="57">
        <v>0</v>
      </c>
      <c r="L28" s="57">
        <v>0</v>
      </c>
      <c r="M28" s="57">
        <v>0</v>
      </c>
      <c r="N28" s="57">
        <v>0</v>
      </c>
      <c r="O28" s="57">
        <v>0</v>
      </c>
      <c r="P28" t="s">
        <v>621</v>
      </c>
      <c r="Q28">
        <v>3</v>
      </c>
      <c r="R28">
        <v>8.8019559902200495</v>
      </c>
      <c r="S28" s="95">
        <v>0</v>
      </c>
      <c r="T28">
        <v>1</v>
      </c>
      <c r="U28">
        <v>8</v>
      </c>
      <c r="V28">
        <v>8</v>
      </c>
      <c r="W28">
        <v>300</v>
      </c>
      <c r="X28">
        <v>347.2</v>
      </c>
      <c r="Y28">
        <v>0.40322580645161288</v>
      </c>
      <c r="Z28">
        <v>3.5</v>
      </c>
      <c r="AA28">
        <v>3.5</v>
      </c>
      <c r="AB28">
        <v>1</v>
      </c>
      <c r="AC28">
        <v>3.5</v>
      </c>
      <c r="AD28">
        <v>3.5</v>
      </c>
      <c r="AE28">
        <v>1</v>
      </c>
      <c r="AF28">
        <v>1</v>
      </c>
      <c r="AG28" t="e">
        <v>#N/A</v>
      </c>
      <c r="AH28">
        <v>24</v>
      </c>
      <c r="AI28">
        <v>24</v>
      </c>
      <c r="AJ28">
        <v>1</v>
      </c>
      <c r="AK28" s="42">
        <f>INDEX(BV28:CY28,MATCH(Settings!$B$5,$BV$1:$CY$1))</f>
        <v>16.453030917907842</v>
      </c>
      <c r="AP28" t="b" cm="1">
        <f t="array" ref="AP28">NOT(OR(ISNA(AI28:AK28),ISNA(AE28:AF28),ISNA(AB28),ISNA(Y28),ISNA(S28:V28),ISNA(Q28),ISNA(J28),ISNA(I28),ISNA(A28:G28), ISBLANK(AI28:AK28), ISBLANK(AE28:AF28),ISBLANK(AB28),ISBLANK(Y28),ISBLANK(S28:V28),ISBLANK(Q28),ISBLANK(J28),ISBLANK(I28),ISBLANK(A28:G28)))</f>
        <v>1</v>
      </c>
      <c r="AQ28" s="42">
        <f>_xlfn.IFNA(IF(E28&gt;0,INDEX(AR28:BU28,MATCH(Settings!$B$1,$AR$1:$BU$1)),0),0)</f>
        <v>0</v>
      </c>
      <c r="AR28" s="59">
        <f>INDEX('E-E'!$A:$AH,MATCH($B28,'E-E'!$B:$B,0),MATCH(AR$1,'E-E'!$1:$1,0))</f>
        <v>1</v>
      </c>
      <c r="AS28" s="59">
        <f>INDEX('E-E'!$A:$AH,MATCH($B28,'E-E'!$B:$B,0),MATCH(AS$1,'E-E'!$1:$1,0))</f>
        <v>1</v>
      </c>
      <c r="AT28" s="59">
        <f>INDEX('E-E'!$A:$AH,MATCH($B28,'E-E'!$B:$B,0),MATCH(AT$1,'E-E'!$1:$1,0))</f>
        <v>1</v>
      </c>
      <c r="AU28" s="59">
        <f>INDEX('E-E'!$A:$AH,MATCH($B28,'E-E'!$B:$B,0),MATCH(AU$1,'E-E'!$1:$1,0))</f>
        <v>1</v>
      </c>
      <c r="AV28" s="59">
        <f>INDEX('E-E'!$A:$AH,MATCH($B28,'E-E'!$B:$B,0),MATCH(AV$1,'E-E'!$1:$1,0))</f>
        <v>1</v>
      </c>
      <c r="AW28" s="59">
        <f>INDEX('E-E'!$A:$AH,MATCH($B28,'E-E'!$B:$B,0),MATCH(AW$1,'E-E'!$1:$1,0))</f>
        <v>1</v>
      </c>
      <c r="AX28" s="59">
        <f>INDEX('E-E'!$A:$AH,MATCH($B28,'E-E'!$B:$B,0),MATCH(AX$1,'E-E'!$1:$1,0))</f>
        <v>1</v>
      </c>
      <c r="AY28" s="59">
        <f>INDEX('E-E'!$A:$AH,MATCH($B28,'E-E'!$B:$B,0),MATCH(AY$1,'E-E'!$1:$1,0))</f>
        <v>1</v>
      </c>
      <c r="AZ28" s="59">
        <f>INDEX('E-E'!$A:$AH,MATCH($B28,'E-E'!$B:$B,0),MATCH(AZ$1,'E-E'!$1:$1,0))</f>
        <v>1</v>
      </c>
      <c r="BA28" s="59">
        <f>INDEX('E-E'!$A:$AH,MATCH($B28,'E-E'!$B:$B,0),MATCH(BA$1,'E-E'!$1:$1,0))</f>
        <v>1</v>
      </c>
      <c r="BB28" s="59">
        <f>INDEX('E-E'!$A:$AH,MATCH($B28,'E-E'!$B:$B,0),MATCH(BB$1,'E-E'!$1:$1,0))</f>
        <v>1</v>
      </c>
      <c r="BC28" s="59">
        <f>INDEX('E-E'!$A:$AH,MATCH($B28,'E-E'!$B:$B,0),MATCH(BC$1,'E-E'!$1:$1,0))</f>
        <v>1</v>
      </c>
      <c r="BD28" s="59">
        <f>INDEX('E-E'!$A:$AH,MATCH($B28,'E-E'!$B:$B,0),MATCH(BD$1,'E-E'!$1:$1,0))</f>
        <v>1</v>
      </c>
      <c r="BE28" s="59">
        <f>INDEX('E-E'!$A:$AH,MATCH($B28,'E-E'!$B:$B,0),MATCH(BE$1,'E-E'!$1:$1,0))</f>
        <v>1</v>
      </c>
      <c r="BF28" s="59">
        <f>INDEX('E-E'!$A:$AH,MATCH($B28,'E-E'!$B:$B,0),MATCH(BF$1,'E-E'!$1:$1,0))</f>
        <v>1</v>
      </c>
      <c r="BG28" s="59">
        <f>INDEX('E-E'!$A:$AH,MATCH($B28,'E-E'!$B:$B,0),MATCH(BG$1,'E-E'!$1:$1,0))</f>
        <v>1</v>
      </c>
      <c r="BH28" s="59">
        <f>INDEX('E-E'!$A:$AH,MATCH($B28,'E-E'!$B:$B,0),MATCH(BH$1,'E-E'!$1:$1,0))</f>
        <v>1</v>
      </c>
      <c r="BI28" s="59">
        <f>INDEX('E-E'!$A:$AH,MATCH($B28,'E-E'!$B:$B,0),MATCH(BI$1,'E-E'!$1:$1,0))</f>
        <v>1</v>
      </c>
      <c r="BJ28" s="59">
        <f>INDEX('E-E'!$A:$AH,MATCH($B28,'E-E'!$B:$B,0),MATCH(BJ$1,'E-E'!$1:$1,0))</f>
        <v>1</v>
      </c>
      <c r="BK28" s="59">
        <f>INDEX('E-E'!$A:$AH,MATCH($B28,'E-E'!$B:$B,0),MATCH(BK$1,'E-E'!$1:$1,0))</f>
        <v>1</v>
      </c>
      <c r="BL28" s="59">
        <f>INDEX('E-E'!$A:$AH,MATCH($B28,'E-E'!$B:$B,0),MATCH(BL$1,'E-E'!$1:$1,0))</f>
        <v>1</v>
      </c>
      <c r="BM28" s="59">
        <f>INDEX('E-E'!$A:$AH,MATCH($B28,'E-E'!$B:$B,0),MATCH(BM$1,'E-E'!$1:$1,0))</f>
        <v>1</v>
      </c>
      <c r="BN28" s="59">
        <f>INDEX('E-E'!$A:$AH,MATCH($B28,'E-E'!$B:$B,0),MATCH(BN$1,'E-E'!$1:$1,0))</f>
        <v>0</v>
      </c>
      <c r="BO28" s="59">
        <f>INDEX('E-E'!$A:$AH,MATCH($B28,'E-E'!$B:$B,0),MATCH(BO$1,'E-E'!$1:$1,0))</f>
        <v>0</v>
      </c>
      <c r="BP28" s="59">
        <f>INDEX('E-E'!$A:$AH,MATCH($B28,'E-E'!$B:$B,0),MATCH(BP$1,'E-E'!$1:$1,0))</f>
        <v>0</v>
      </c>
      <c r="BQ28" s="59">
        <f>INDEX('E-E'!$A:$AH,MATCH($B28,'E-E'!$B:$B,0),MATCH(BQ$1,'E-E'!$1:$1,0))</f>
        <v>0</v>
      </c>
      <c r="BR28" s="59">
        <f>INDEX('E-E'!$A:$AH,MATCH($B28,'E-E'!$B:$B,0),MATCH(BR$1,'E-E'!$1:$1,0))</f>
        <v>0</v>
      </c>
      <c r="BS28" s="59">
        <f>INDEX('E-E'!$A:$AH,MATCH($B28,'E-E'!$B:$B,0),MATCH(BS$1,'E-E'!$1:$1,0))</f>
        <v>0</v>
      </c>
      <c r="BT28" s="59">
        <f>INDEX('E-E'!$A:$AH,MATCH($B28,'E-E'!$B:$B,0),MATCH(BT$1,'E-E'!$1:$1,0))</f>
        <v>0</v>
      </c>
      <c r="BU28" s="59">
        <f>INDEX('E-E'!$A:$AH,MATCH($B28,'E-E'!$B:$B,0),MATCH(BU$1,'E-E'!$1:$1,0))</f>
        <v>0</v>
      </c>
      <c r="BV28" s="60">
        <f>INDEX(SRMC!$A:$AO,MATCH($B28,SRMC!$B:$B,0),MATCH(BV$1,SRMC!$1:$1,0))</f>
        <v>15.836386457499909</v>
      </c>
      <c r="BW28" s="60">
        <f>INDEX(SRMC!$A:$AO,MATCH($B28,SRMC!$B:$B,0),MATCH(BW$1,SRMC!$1:$1,0))</f>
        <v>15.979555623160023</v>
      </c>
      <c r="BX28" s="60">
        <f>INDEX(SRMC!$A:$AO,MATCH($B28,SRMC!$B:$B,0),MATCH(BX$1,SRMC!$1:$1,0))</f>
        <v>16.056095466200944</v>
      </c>
      <c r="BY28" s="60">
        <f>INDEX(SRMC!$A:$AO,MATCH($B28,SRMC!$B:$B,0),MATCH(BY$1,SRMC!$1:$1,0))</f>
        <v>16.08740137919904</v>
      </c>
      <c r="BZ28" s="60">
        <f>INDEX(SRMC!$A:$AO,MATCH($B28,SRMC!$B:$B,0),MATCH(BZ$1,SRMC!$1:$1,0))</f>
        <v>16.142537859789012</v>
      </c>
      <c r="CA28" s="60">
        <f>INDEX(SRMC!$A:$AO,MATCH($B28,SRMC!$B:$B,0),MATCH(CA$1,SRMC!$1:$1,0))</f>
        <v>16.208589773868688</v>
      </c>
      <c r="CB28" s="60">
        <f>INDEX(SRMC!$A:$AO,MATCH($B28,SRMC!$B:$B,0),MATCH(CB$1,SRMC!$1:$1,0))</f>
        <v>16.274707103874288</v>
      </c>
      <c r="CC28" s="60">
        <f>INDEX(SRMC!$A:$AO,MATCH($B28,SRMC!$B:$B,0),MATCH(CC$1,SRMC!$1:$1,0))</f>
        <v>16.380709977595075</v>
      </c>
      <c r="CD28" s="60">
        <f>INDEX(SRMC!$A:$AO,MATCH($B28,SRMC!$B:$B,0),MATCH(CD$1,SRMC!$1:$1,0))</f>
        <v>16.453030917907842</v>
      </c>
      <c r="CE28" s="60">
        <f>INDEX(SRMC!$A:$AO,MATCH($B28,SRMC!$B:$B,0),MATCH(CE$1,SRMC!$1:$1,0))</f>
        <v>16.453030917907842</v>
      </c>
      <c r="CF28" s="60">
        <f>INDEX(SRMC!$A:$AO,MATCH($B28,SRMC!$B:$B,0),MATCH(CF$1,SRMC!$1:$1,0))</f>
        <v>16.453030917907842</v>
      </c>
      <c r="CG28" s="60">
        <f>INDEX(SRMC!$A:$AO,MATCH($B28,SRMC!$B:$B,0),MATCH(CG$1,SRMC!$1:$1,0))</f>
        <v>16.453030917907842</v>
      </c>
      <c r="CH28" s="60">
        <f>INDEX(SRMC!$A:$AO,MATCH($B28,SRMC!$B:$B,0),MATCH(CH$1,SRMC!$1:$1,0))</f>
        <v>16.453030917907842</v>
      </c>
      <c r="CI28" s="60">
        <f>INDEX(SRMC!$A:$AO,MATCH($B28,SRMC!$B:$B,0),MATCH(CI$1,SRMC!$1:$1,0))</f>
        <v>16.453030917907842</v>
      </c>
      <c r="CJ28" s="60">
        <f>INDEX(SRMC!$A:$AO,MATCH($B28,SRMC!$B:$B,0),MATCH(CJ$1,SRMC!$1:$1,0))</f>
        <v>16.453030917907842</v>
      </c>
      <c r="CK28" s="60">
        <f>INDEX(SRMC!$A:$AO,MATCH($B28,SRMC!$B:$B,0),MATCH(CK$1,SRMC!$1:$1,0))</f>
        <v>16.453030917907842</v>
      </c>
      <c r="CL28" s="60">
        <f>INDEX(SRMC!$A:$AO,MATCH($B28,SRMC!$B:$B,0),MATCH(CL$1,SRMC!$1:$1,0))</f>
        <v>16.453030917907842</v>
      </c>
      <c r="CM28" s="60">
        <f>INDEX(SRMC!$A:$AO,MATCH($B28,SRMC!$B:$B,0),MATCH(CM$1,SRMC!$1:$1,0))</f>
        <v>16.453030917907842</v>
      </c>
      <c r="CN28" s="60">
        <f>INDEX(SRMC!$A:$AO,MATCH($B28,SRMC!$B:$B,0),MATCH(CN$1,SRMC!$1:$1,0))</f>
        <v>16.453030917907842</v>
      </c>
      <c r="CO28" s="60">
        <f>INDEX(SRMC!$A:$AO,MATCH($B28,SRMC!$B:$B,0),MATCH(CO$1,SRMC!$1:$1,0))</f>
        <v>16.453030917907842</v>
      </c>
      <c r="CP28" s="60">
        <f>INDEX(SRMC!$A:$AO,MATCH($B28,SRMC!$B:$B,0),MATCH(CP$1,SRMC!$1:$1,0))</f>
        <v>16.453030917907842</v>
      </c>
      <c r="CQ28" s="60">
        <f>INDEX(SRMC!$A:$AO,MATCH($B28,SRMC!$B:$B,0),MATCH(CQ$1,SRMC!$1:$1,0))</f>
        <v>16.453030917907842</v>
      </c>
      <c r="CR28" s="60">
        <f>INDEX(SRMC!$A:$AO,MATCH($B28,SRMC!$B:$B,0),MATCH(CR$1,SRMC!$1:$1,0))</f>
        <v>16.453030917907842</v>
      </c>
      <c r="CS28" s="60">
        <f>INDEX(SRMC!$A:$AO,MATCH($B28,SRMC!$B:$B,0),MATCH(CS$1,SRMC!$1:$1,0))</f>
        <v>16.453030917907842</v>
      </c>
      <c r="CT28" s="60">
        <f>INDEX(SRMC!$A:$AO,MATCH($B28,SRMC!$B:$B,0),MATCH(CT$1,SRMC!$1:$1,0))</f>
        <v>16.453030917907842</v>
      </c>
      <c r="CU28" s="60">
        <f>INDEX(SRMC!$A:$AO,MATCH($B28,SRMC!$B:$B,0),MATCH(CU$1,SRMC!$1:$1,0))</f>
        <v>16.453030917907842</v>
      </c>
      <c r="CV28" s="60">
        <f>INDEX(SRMC!$A:$AO,MATCH($B28,SRMC!$B:$B,0),MATCH(CV$1,SRMC!$1:$1,0))</f>
        <v>16.453030917907842</v>
      </c>
      <c r="CW28" s="60">
        <f>INDEX(SRMC!$A:$AO,MATCH($B28,SRMC!$B:$B,0),MATCH(CW$1,SRMC!$1:$1,0))</f>
        <v>16.453030917907842</v>
      </c>
      <c r="CX28" s="60">
        <f>INDEX(SRMC!$A:$AO,MATCH($B28,SRMC!$B:$B,0),MATCH(CX$1,SRMC!$1:$1,0))</f>
        <v>16.453030917907842</v>
      </c>
      <c r="CY28" s="60">
        <f>INDEX(SRMC!$A:$AO,MATCH($B28,SRMC!$B:$B,0),MATCH(CY$1,SRMC!$1:$1,0))</f>
        <v>16.453030917907842</v>
      </c>
    </row>
    <row r="29" spans="1:103" x14ac:dyDescent="0.3">
      <c r="A29" t="s">
        <v>628</v>
      </c>
      <c r="B29" t="s">
        <v>82</v>
      </c>
      <c r="C29" t="s">
        <v>690</v>
      </c>
      <c r="D29">
        <v>2</v>
      </c>
      <c r="E29">
        <v>426</v>
      </c>
      <c r="F29">
        <v>0.84159804878048772</v>
      </c>
      <c r="G29">
        <v>0.06</v>
      </c>
      <c r="H29" t="s">
        <v>608</v>
      </c>
      <c r="I29">
        <v>6</v>
      </c>
      <c r="J29" s="56">
        <v>1</v>
      </c>
      <c r="K29" s="57">
        <v>0</v>
      </c>
      <c r="L29" s="57">
        <v>0</v>
      </c>
      <c r="M29" s="57">
        <v>0</v>
      </c>
      <c r="N29" s="57">
        <v>0</v>
      </c>
      <c r="O29" s="57">
        <v>0</v>
      </c>
      <c r="P29" t="s">
        <v>621</v>
      </c>
      <c r="Q29">
        <v>3</v>
      </c>
      <c r="R29">
        <v>9.2071611253196934</v>
      </c>
      <c r="S29" s="95">
        <v>0</v>
      </c>
      <c r="T29">
        <v>1</v>
      </c>
      <c r="U29">
        <v>8</v>
      </c>
      <c r="V29">
        <v>8</v>
      </c>
      <c r="W29">
        <v>200</v>
      </c>
      <c r="X29">
        <v>170.4</v>
      </c>
      <c r="Y29">
        <v>0.46948356807511737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 t="e">
        <v>#N/A</v>
      </c>
      <c r="AH29">
        <v>24</v>
      </c>
      <c r="AI29">
        <v>24</v>
      </c>
      <c r="AJ29">
        <v>1</v>
      </c>
      <c r="AK29" s="42">
        <f>INDEX(BV29:CY29,MATCH(Settings!$B$5,$BV$1:$CY$1))</f>
        <v>15.927170637153376</v>
      </c>
      <c r="AP29" t="b" cm="1">
        <f t="array" ref="AP29">NOT(OR(ISNA(AI29:AK29),ISNA(AE29:AF29),ISNA(AB29),ISNA(Y29),ISNA(S29:V29),ISNA(Q29),ISNA(J29),ISNA(I29),ISNA(A29:G29), ISBLANK(AI29:AK29), ISBLANK(AE29:AF29),ISBLANK(AB29),ISBLANK(Y29),ISBLANK(S29:V29),ISBLANK(Q29),ISBLANK(J29),ISBLANK(I29),ISBLANK(A29:G29)))</f>
        <v>1</v>
      </c>
      <c r="AQ29" s="42">
        <f>_xlfn.IFNA(IF(E29&gt;0,INDEX(AR29:BU29,MATCH(Settings!$B$1,$AR$1:$BU$1)),0),0)</f>
        <v>1</v>
      </c>
      <c r="AR29" s="59">
        <f>INDEX('E-E'!$A:$AH,MATCH($B29,'E-E'!$B:$B,0),MATCH(AR$1,'E-E'!$1:$1,0))</f>
        <v>1</v>
      </c>
      <c r="AS29" s="59">
        <f>INDEX('E-E'!$A:$AH,MATCH($B29,'E-E'!$B:$B,0),MATCH(AS$1,'E-E'!$1:$1,0))</f>
        <v>1</v>
      </c>
      <c r="AT29" s="59">
        <f>INDEX('E-E'!$A:$AH,MATCH($B29,'E-E'!$B:$B,0),MATCH(AT$1,'E-E'!$1:$1,0))</f>
        <v>1</v>
      </c>
      <c r="AU29" s="59">
        <f>INDEX('E-E'!$A:$AH,MATCH($B29,'E-E'!$B:$B,0),MATCH(AU$1,'E-E'!$1:$1,0))</f>
        <v>1</v>
      </c>
      <c r="AV29" s="59">
        <f>INDEX('E-E'!$A:$AH,MATCH($B29,'E-E'!$B:$B,0),MATCH(AV$1,'E-E'!$1:$1,0))</f>
        <v>1</v>
      </c>
      <c r="AW29" s="59">
        <f>INDEX('E-E'!$A:$AH,MATCH($B29,'E-E'!$B:$B,0),MATCH(AW$1,'E-E'!$1:$1,0))</f>
        <v>1</v>
      </c>
      <c r="AX29" s="59">
        <f>INDEX('E-E'!$A:$AH,MATCH($B29,'E-E'!$B:$B,0),MATCH(AX$1,'E-E'!$1:$1,0))</f>
        <v>1</v>
      </c>
      <c r="AY29" s="59">
        <f>INDEX('E-E'!$A:$AH,MATCH($B29,'E-E'!$B:$B,0),MATCH(AY$1,'E-E'!$1:$1,0))</f>
        <v>1</v>
      </c>
      <c r="AZ29" s="59">
        <f>INDEX('E-E'!$A:$AH,MATCH($B29,'E-E'!$B:$B,0),MATCH(AZ$1,'E-E'!$1:$1,0))</f>
        <v>1</v>
      </c>
      <c r="BA29" s="59">
        <f>INDEX('E-E'!$A:$AH,MATCH($B29,'E-E'!$B:$B,0),MATCH(BA$1,'E-E'!$1:$1,0))</f>
        <v>1</v>
      </c>
      <c r="BB29" s="59">
        <f>INDEX('E-E'!$A:$AH,MATCH($B29,'E-E'!$B:$B,0),MATCH(BB$1,'E-E'!$1:$1,0))</f>
        <v>1</v>
      </c>
      <c r="BC29" s="59">
        <f>INDEX('E-E'!$A:$AH,MATCH($B29,'E-E'!$B:$B,0),MATCH(BC$1,'E-E'!$1:$1,0))</f>
        <v>1</v>
      </c>
      <c r="BD29" s="59">
        <f>INDEX('E-E'!$A:$AH,MATCH($B29,'E-E'!$B:$B,0),MATCH(BD$1,'E-E'!$1:$1,0))</f>
        <v>1</v>
      </c>
      <c r="BE29" s="59">
        <f>INDEX('E-E'!$A:$AH,MATCH($B29,'E-E'!$B:$B,0),MATCH(BE$1,'E-E'!$1:$1,0))</f>
        <v>1</v>
      </c>
      <c r="BF29" s="59">
        <f>INDEX('E-E'!$A:$AH,MATCH($B29,'E-E'!$B:$B,0),MATCH(BF$1,'E-E'!$1:$1,0))</f>
        <v>1</v>
      </c>
      <c r="BG29" s="59">
        <f>INDEX('E-E'!$A:$AH,MATCH($B29,'E-E'!$B:$B,0),MATCH(BG$1,'E-E'!$1:$1,0))</f>
        <v>1</v>
      </c>
      <c r="BH29" s="59">
        <f>INDEX('E-E'!$A:$AH,MATCH($B29,'E-E'!$B:$B,0),MATCH(BH$1,'E-E'!$1:$1,0))</f>
        <v>1</v>
      </c>
      <c r="BI29" s="59">
        <f>INDEX('E-E'!$A:$AH,MATCH($B29,'E-E'!$B:$B,0),MATCH(BI$1,'E-E'!$1:$1,0))</f>
        <v>1</v>
      </c>
      <c r="BJ29" s="59">
        <f>INDEX('E-E'!$A:$AH,MATCH($B29,'E-E'!$B:$B,0),MATCH(BJ$1,'E-E'!$1:$1,0))</f>
        <v>1</v>
      </c>
      <c r="BK29" s="59">
        <f>INDEX('E-E'!$A:$AH,MATCH($B29,'E-E'!$B:$B,0),MATCH(BK$1,'E-E'!$1:$1,0))</f>
        <v>1</v>
      </c>
      <c r="BL29" s="59">
        <f>INDEX('E-E'!$A:$AH,MATCH($B29,'E-E'!$B:$B,0),MATCH(BL$1,'E-E'!$1:$1,0))</f>
        <v>1</v>
      </c>
      <c r="BM29" s="59">
        <f>INDEX('E-E'!$A:$AH,MATCH($B29,'E-E'!$B:$B,0),MATCH(BM$1,'E-E'!$1:$1,0))</f>
        <v>1</v>
      </c>
      <c r="BN29" s="59">
        <f>INDEX('E-E'!$A:$AH,MATCH($B29,'E-E'!$B:$B,0),MATCH(BN$1,'E-E'!$1:$1,0))</f>
        <v>1</v>
      </c>
      <c r="BO29" s="59">
        <f>INDEX('E-E'!$A:$AH,MATCH($B29,'E-E'!$B:$B,0),MATCH(BO$1,'E-E'!$1:$1,0))</f>
        <v>1</v>
      </c>
      <c r="BP29" s="59">
        <f>INDEX('E-E'!$A:$AH,MATCH($B29,'E-E'!$B:$B,0),MATCH(BP$1,'E-E'!$1:$1,0))</f>
        <v>1</v>
      </c>
      <c r="BQ29" s="59">
        <f>INDEX('E-E'!$A:$AH,MATCH($B29,'E-E'!$B:$B,0),MATCH(BQ$1,'E-E'!$1:$1,0))</f>
        <v>1</v>
      </c>
      <c r="BR29" s="59">
        <f>INDEX('E-E'!$A:$AH,MATCH($B29,'E-E'!$B:$B,0),MATCH(BR$1,'E-E'!$1:$1,0))</f>
        <v>1</v>
      </c>
      <c r="BS29" s="59">
        <f>INDEX('E-E'!$A:$AH,MATCH($B29,'E-E'!$B:$B,0),MATCH(BS$1,'E-E'!$1:$1,0))</f>
        <v>1</v>
      </c>
      <c r="BT29" s="59">
        <f>INDEX('E-E'!$A:$AH,MATCH($B29,'E-E'!$B:$B,0),MATCH(BT$1,'E-E'!$1:$1,0))</f>
        <v>1</v>
      </c>
      <c r="BU29" s="59">
        <f>INDEX('E-E'!$A:$AH,MATCH($B29,'E-E'!$B:$B,0),MATCH(BU$1,'E-E'!$1:$1,0))</f>
        <v>1</v>
      </c>
      <c r="BV29" s="60">
        <f>INDEX(SRMC!$A:$AO,MATCH($B29,SRMC!$B:$B,0),MATCH(BV$1,SRMC!$1:$1,0))</f>
        <v>15.297054778465311</v>
      </c>
      <c r="BW29" s="60">
        <f>INDEX(SRMC!$A:$AO,MATCH($B29,SRMC!$B:$B,0),MATCH(BW$1,SRMC!$1:$1,0))</f>
        <v>15.528102111298338</v>
      </c>
      <c r="BX29" s="60">
        <f>INDEX(SRMC!$A:$AO,MATCH($B29,SRMC!$B:$B,0),MATCH(BX$1,SRMC!$1:$1,0))</f>
        <v>15.612242961535854</v>
      </c>
      <c r="BY29" s="60">
        <f>INDEX(SRMC!$A:$AO,MATCH($B29,SRMC!$B:$B,0),MATCH(BY$1,SRMC!$1:$1,0))</f>
        <v>15.603741052334561</v>
      </c>
      <c r="BZ29" s="60">
        <f>INDEX(SRMC!$A:$AO,MATCH($B29,SRMC!$B:$B,0),MATCH(BZ$1,SRMC!$1:$1,0))</f>
        <v>15.676647384578825</v>
      </c>
      <c r="CA29" s="60">
        <f>INDEX(SRMC!$A:$AO,MATCH($B29,SRMC!$B:$B,0),MATCH(CA$1,SRMC!$1:$1,0))</f>
        <v>15.767590454038722</v>
      </c>
      <c r="CB29" s="60">
        <f>INDEX(SRMC!$A:$AO,MATCH($B29,SRMC!$B:$B,0),MATCH(CB$1,SRMC!$1:$1,0))</f>
        <v>15.86182663853813</v>
      </c>
      <c r="CC29" s="60">
        <f>INDEX(SRMC!$A:$AO,MATCH($B29,SRMC!$B:$B,0),MATCH(CC$1,SRMC!$1:$1,0))</f>
        <v>15.986563641892012</v>
      </c>
      <c r="CD29" s="60">
        <f>INDEX(SRMC!$A:$AO,MATCH($B29,SRMC!$B:$B,0),MATCH(CD$1,SRMC!$1:$1,0))</f>
        <v>15.980944487822654</v>
      </c>
      <c r="CE29" s="60">
        <f>INDEX(SRMC!$A:$AO,MATCH($B29,SRMC!$B:$B,0),MATCH(CE$1,SRMC!$1:$1,0))</f>
        <v>15.910050863478622</v>
      </c>
      <c r="CF29" s="60">
        <f>INDEX(SRMC!$A:$AO,MATCH($B29,SRMC!$B:$B,0),MATCH(CF$1,SRMC!$1:$1,0))</f>
        <v>15.920492756079925</v>
      </c>
      <c r="CG29" s="60">
        <f>INDEX(SRMC!$A:$AO,MATCH($B29,SRMC!$B:$B,0),MATCH(CG$1,SRMC!$1:$1,0))</f>
        <v>15.925170117172538</v>
      </c>
      <c r="CH29" s="60">
        <f>INDEX(SRMC!$A:$AO,MATCH($B29,SRMC!$B:$B,0),MATCH(CH$1,SRMC!$1:$1,0))</f>
        <v>15.928494836003237</v>
      </c>
      <c r="CI29" s="60">
        <f>INDEX(SRMC!$A:$AO,MATCH($B29,SRMC!$B:$B,0),MATCH(CI$1,SRMC!$1:$1,0))</f>
        <v>15.927170637153376</v>
      </c>
      <c r="CJ29" s="60">
        <f>INDEX(SRMC!$A:$AO,MATCH($B29,SRMC!$B:$B,0),MATCH(CJ$1,SRMC!$1:$1,0))</f>
        <v>15.927170637153376</v>
      </c>
      <c r="CK29" s="60">
        <f>INDEX(SRMC!$A:$AO,MATCH($B29,SRMC!$B:$B,0),MATCH(CK$1,SRMC!$1:$1,0))</f>
        <v>15.927170637153376</v>
      </c>
      <c r="CL29" s="60">
        <f>INDEX(SRMC!$A:$AO,MATCH($B29,SRMC!$B:$B,0),MATCH(CL$1,SRMC!$1:$1,0))</f>
        <v>15.927170637153376</v>
      </c>
      <c r="CM29" s="60">
        <f>INDEX(SRMC!$A:$AO,MATCH($B29,SRMC!$B:$B,0),MATCH(CM$1,SRMC!$1:$1,0))</f>
        <v>15.927170637153376</v>
      </c>
      <c r="CN29" s="60">
        <f>INDEX(SRMC!$A:$AO,MATCH($B29,SRMC!$B:$B,0),MATCH(CN$1,SRMC!$1:$1,0))</f>
        <v>15.927170637153376</v>
      </c>
      <c r="CO29" s="60">
        <f>INDEX(SRMC!$A:$AO,MATCH($B29,SRMC!$B:$B,0),MATCH(CO$1,SRMC!$1:$1,0))</f>
        <v>15.927170637153376</v>
      </c>
      <c r="CP29" s="60">
        <f>INDEX(SRMC!$A:$AO,MATCH($B29,SRMC!$B:$B,0),MATCH(CP$1,SRMC!$1:$1,0))</f>
        <v>15.927170637153376</v>
      </c>
      <c r="CQ29" s="60">
        <f>INDEX(SRMC!$A:$AO,MATCH($B29,SRMC!$B:$B,0),MATCH(CQ$1,SRMC!$1:$1,0))</f>
        <v>15.927170637153376</v>
      </c>
      <c r="CR29" s="60">
        <f>INDEX(SRMC!$A:$AO,MATCH($B29,SRMC!$B:$B,0),MATCH(CR$1,SRMC!$1:$1,0))</f>
        <v>15.927170637153376</v>
      </c>
      <c r="CS29" s="60">
        <f>INDEX(SRMC!$A:$AO,MATCH($B29,SRMC!$B:$B,0),MATCH(CS$1,SRMC!$1:$1,0))</f>
        <v>15.927170637153376</v>
      </c>
      <c r="CT29" s="60">
        <f>INDEX(SRMC!$A:$AO,MATCH($B29,SRMC!$B:$B,0),MATCH(CT$1,SRMC!$1:$1,0))</f>
        <v>15.927170637153376</v>
      </c>
      <c r="CU29" s="60">
        <f>INDEX(SRMC!$A:$AO,MATCH($B29,SRMC!$B:$B,0),MATCH(CU$1,SRMC!$1:$1,0))</f>
        <v>15.927170637153376</v>
      </c>
      <c r="CV29" s="60">
        <f>INDEX(SRMC!$A:$AO,MATCH($B29,SRMC!$B:$B,0),MATCH(CV$1,SRMC!$1:$1,0))</f>
        <v>15.927170637153376</v>
      </c>
      <c r="CW29" s="60">
        <f>INDEX(SRMC!$A:$AO,MATCH($B29,SRMC!$B:$B,0),MATCH(CW$1,SRMC!$1:$1,0))</f>
        <v>15.927170637153376</v>
      </c>
      <c r="CX29" s="60">
        <f>INDEX(SRMC!$A:$AO,MATCH($B29,SRMC!$B:$B,0),MATCH(CX$1,SRMC!$1:$1,0))</f>
        <v>15.927170637153376</v>
      </c>
      <c r="CY29" s="60">
        <f>INDEX(SRMC!$A:$AO,MATCH($B29,SRMC!$B:$B,0),MATCH(CY$1,SRMC!$1:$1,0))</f>
        <v>15.927170637153376</v>
      </c>
    </row>
    <row r="30" spans="1:103" x14ac:dyDescent="0.3">
      <c r="A30" t="s">
        <v>628</v>
      </c>
      <c r="B30" t="s">
        <v>81</v>
      </c>
      <c r="C30" t="s">
        <v>690</v>
      </c>
      <c r="D30">
        <v>2</v>
      </c>
      <c r="E30">
        <v>426</v>
      </c>
      <c r="F30">
        <v>0.84159804878048772</v>
      </c>
      <c r="G30">
        <v>0.06</v>
      </c>
      <c r="H30" t="s">
        <v>608</v>
      </c>
      <c r="I30">
        <v>6</v>
      </c>
      <c r="J30" s="56">
        <v>1</v>
      </c>
      <c r="K30" s="57">
        <v>0</v>
      </c>
      <c r="L30" s="57">
        <v>0</v>
      </c>
      <c r="M30" s="57">
        <v>0</v>
      </c>
      <c r="N30" s="57">
        <v>0</v>
      </c>
      <c r="O30" s="57">
        <v>0</v>
      </c>
      <c r="P30" t="s">
        <v>621</v>
      </c>
      <c r="Q30">
        <v>3</v>
      </c>
      <c r="R30">
        <v>9.2071611253196934</v>
      </c>
      <c r="S30" s="95">
        <v>0</v>
      </c>
      <c r="T30">
        <v>1</v>
      </c>
      <c r="U30">
        <v>8</v>
      </c>
      <c r="V30">
        <v>8</v>
      </c>
      <c r="W30">
        <v>160</v>
      </c>
      <c r="X30">
        <v>170.4</v>
      </c>
      <c r="Y30">
        <v>0.37558685446009388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 t="e">
        <v>#N/A</v>
      </c>
      <c r="AH30">
        <v>24</v>
      </c>
      <c r="AI30">
        <v>24</v>
      </c>
      <c r="AJ30">
        <v>1</v>
      </c>
      <c r="AK30" s="42">
        <f>INDEX(BV30:CY30,MATCH(Settings!$B$5,$BV$1:$CY$1))</f>
        <v>15.927170637153376</v>
      </c>
      <c r="AP30" t="b" cm="1">
        <f t="array" ref="AP30">NOT(OR(ISNA(AI30:AK30),ISNA(AE30:AF30),ISNA(AB30),ISNA(Y30),ISNA(S30:V30),ISNA(Q30),ISNA(J30),ISNA(I30),ISNA(A30:G30), ISBLANK(AI30:AK30), ISBLANK(AE30:AF30),ISBLANK(AB30),ISBLANK(Y30),ISBLANK(S30:V30),ISBLANK(Q30),ISBLANK(J30),ISBLANK(I30),ISBLANK(A30:G30)))</f>
        <v>1</v>
      </c>
      <c r="AQ30" s="42">
        <f>_xlfn.IFNA(IF(E30&gt;0,INDEX(AR30:BU30,MATCH(Settings!$B$1,$AR$1:$BU$1)),0),0)</f>
        <v>1</v>
      </c>
      <c r="AR30" s="59">
        <f>INDEX('E-E'!$A:$AH,MATCH($B30,'E-E'!$B:$B,0),MATCH(AR$1,'E-E'!$1:$1,0))</f>
        <v>1</v>
      </c>
      <c r="AS30" s="59">
        <f>INDEX('E-E'!$A:$AH,MATCH($B30,'E-E'!$B:$B,0),MATCH(AS$1,'E-E'!$1:$1,0))</f>
        <v>1</v>
      </c>
      <c r="AT30" s="59">
        <f>INDEX('E-E'!$A:$AH,MATCH($B30,'E-E'!$B:$B,0),MATCH(AT$1,'E-E'!$1:$1,0))</f>
        <v>1</v>
      </c>
      <c r="AU30" s="59">
        <f>INDEX('E-E'!$A:$AH,MATCH($B30,'E-E'!$B:$B,0),MATCH(AU$1,'E-E'!$1:$1,0))</f>
        <v>1</v>
      </c>
      <c r="AV30" s="59">
        <f>INDEX('E-E'!$A:$AH,MATCH($B30,'E-E'!$B:$B,0),MATCH(AV$1,'E-E'!$1:$1,0))</f>
        <v>1</v>
      </c>
      <c r="AW30" s="59">
        <f>INDEX('E-E'!$A:$AH,MATCH($B30,'E-E'!$B:$B,0),MATCH(AW$1,'E-E'!$1:$1,0))</f>
        <v>1</v>
      </c>
      <c r="AX30" s="59">
        <f>INDEX('E-E'!$A:$AH,MATCH($B30,'E-E'!$B:$B,0),MATCH(AX$1,'E-E'!$1:$1,0))</f>
        <v>1</v>
      </c>
      <c r="AY30" s="59">
        <f>INDEX('E-E'!$A:$AH,MATCH($B30,'E-E'!$B:$B,0),MATCH(AY$1,'E-E'!$1:$1,0))</f>
        <v>1</v>
      </c>
      <c r="AZ30" s="59">
        <f>INDEX('E-E'!$A:$AH,MATCH($B30,'E-E'!$B:$B,0),MATCH(AZ$1,'E-E'!$1:$1,0))</f>
        <v>1</v>
      </c>
      <c r="BA30" s="59">
        <f>INDEX('E-E'!$A:$AH,MATCH($B30,'E-E'!$B:$B,0),MATCH(BA$1,'E-E'!$1:$1,0))</f>
        <v>1</v>
      </c>
      <c r="BB30" s="59">
        <f>INDEX('E-E'!$A:$AH,MATCH($B30,'E-E'!$B:$B,0),MATCH(BB$1,'E-E'!$1:$1,0))</f>
        <v>1</v>
      </c>
      <c r="BC30" s="59">
        <f>INDEX('E-E'!$A:$AH,MATCH($B30,'E-E'!$B:$B,0),MATCH(BC$1,'E-E'!$1:$1,0))</f>
        <v>1</v>
      </c>
      <c r="BD30" s="59">
        <f>INDEX('E-E'!$A:$AH,MATCH($B30,'E-E'!$B:$B,0),MATCH(BD$1,'E-E'!$1:$1,0))</f>
        <v>1</v>
      </c>
      <c r="BE30" s="59">
        <f>INDEX('E-E'!$A:$AH,MATCH($B30,'E-E'!$B:$B,0),MATCH(BE$1,'E-E'!$1:$1,0))</f>
        <v>1</v>
      </c>
      <c r="BF30" s="59">
        <f>INDEX('E-E'!$A:$AH,MATCH($B30,'E-E'!$B:$B,0),MATCH(BF$1,'E-E'!$1:$1,0))</f>
        <v>1</v>
      </c>
      <c r="BG30" s="59">
        <f>INDEX('E-E'!$A:$AH,MATCH($B30,'E-E'!$B:$B,0),MATCH(BG$1,'E-E'!$1:$1,0))</f>
        <v>1</v>
      </c>
      <c r="BH30" s="59">
        <f>INDEX('E-E'!$A:$AH,MATCH($B30,'E-E'!$B:$B,0),MATCH(BH$1,'E-E'!$1:$1,0))</f>
        <v>1</v>
      </c>
      <c r="BI30" s="59">
        <f>INDEX('E-E'!$A:$AH,MATCH($B30,'E-E'!$B:$B,0),MATCH(BI$1,'E-E'!$1:$1,0))</f>
        <v>1</v>
      </c>
      <c r="BJ30" s="59">
        <f>INDEX('E-E'!$A:$AH,MATCH($B30,'E-E'!$B:$B,0),MATCH(BJ$1,'E-E'!$1:$1,0))</f>
        <v>1</v>
      </c>
      <c r="BK30" s="59">
        <f>INDEX('E-E'!$A:$AH,MATCH($B30,'E-E'!$B:$B,0),MATCH(BK$1,'E-E'!$1:$1,0))</f>
        <v>1</v>
      </c>
      <c r="BL30" s="59">
        <f>INDEX('E-E'!$A:$AH,MATCH($B30,'E-E'!$B:$B,0),MATCH(BL$1,'E-E'!$1:$1,0))</f>
        <v>1</v>
      </c>
      <c r="BM30" s="59">
        <f>INDEX('E-E'!$A:$AH,MATCH($B30,'E-E'!$B:$B,0),MATCH(BM$1,'E-E'!$1:$1,0))</f>
        <v>1</v>
      </c>
      <c r="BN30" s="59">
        <f>INDEX('E-E'!$A:$AH,MATCH($B30,'E-E'!$B:$B,0),MATCH(BN$1,'E-E'!$1:$1,0))</f>
        <v>1</v>
      </c>
      <c r="BO30" s="59">
        <f>INDEX('E-E'!$A:$AH,MATCH($B30,'E-E'!$B:$B,0),MATCH(BO$1,'E-E'!$1:$1,0))</f>
        <v>1</v>
      </c>
      <c r="BP30" s="59">
        <f>INDEX('E-E'!$A:$AH,MATCH($B30,'E-E'!$B:$B,0),MATCH(BP$1,'E-E'!$1:$1,0))</f>
        <v>1</v>
      </c>
      <c r="BQ30" s="59">
        <f>INDEX('E-E'!$A:$AH,MATCH($B30,'E-E'!$B:$B,0),MATCH(BQ$1,'E-E'!$1:$1,0))</f>
        <v>1</v>
      </c>
      <c r="BR30" s="59">
        <f>INDEX('E-E'!$A:$AH,MATCH($B30,'E-E'!$B:$B,0),MATCH(BR$1,'E-E'!$1:$1,0))</f>
        <v>1</v>
      </c>
      <c r="BS30" s="59">
        <f>INDEX('E-E'!$A:$AH,MATCH($B30,'E-E'!$B:$B,0),MATCH(BS$1,'E-E'!$1:$1,0))</f>
        <v>1</v>
      </c>
      <c r="BT30" s="59">
        <f>INDEX('E-E'!$A:$AH,MATCH($B30,'E-E'!$B:$B,0),MATCH(BT$1,'E-E'!$1:$1,0))</f>
        <v>1</v>
      </c>
      <c r="BU30" s="59">
        <f>INDEX('E-E'!$A:$AH,MATCH($B30,'E-E'!$B:$B,0),MATCH(BU$1,'E-E'!$1:$1,0))</f>
        <v>1</v>
      </c>
      <c r="BV30" s="60">
        <f>INDEX(SRMC!$A:$AO,MATCH($B30,SRMC!$B:$B,0),MATCH(BV$1,SRMC!$1:$1,0))</f>
        <v>15.297054778465311</v>
      </c>
      <c r="BW30" s="60">
        <f>INDEX(SRMC!$A:$AO,MATCH($B30,SRMC!$B:$B,0),MATCH(BW$1,SRMC!$1:$1,0))</f>
        <v>15.528102111298338</v>
      </c>
      <c r="BX30" s="60">
        <f>INDEX(SRMC!$A:$AO,MATCH($B30,SRMC!$B:$B,0),MATCH(BX$1,SRMC!$1:$1,0))</f>
        <v>15.612242961535854</v>
      </c>
      <c r="BY30" s="60">
        <f>INDEX(SRMC!$A:$AO,MATCH($B30,SRMC!$B:$B,0),MATCH(BY$1,SRMC!$1:$1,0))</f>
        <v>15.603741052334561</v>
      </c>
      <c r="BZ30" s="60">
        <f>INDEX(SRMC!$A:$AO,MATCH($B30,SRMC!$B:$B,0),MATCH(BZ$1,SRMC!$1:$1,0))</f>
        <v>15.676647384578825</v>
      </c>
      <c r="CA30" s="60">
        <f>INDEX(SRMC!$A:$AO,MATCH($B30,SRMC!$B:$B,0),MATCH(CA$1,SRMC!$1:$1,0))</f>
        <v>15.767590454038722</v>
      </c>
      <c r="CB30" s="60">
        <f>INDEX(SRMC!$A:$AO,MATCH($B30,SRMC!$B:$B,0),MATCH(CB$1,SRMC!$1:$1,0))</f>
        <v>15.86182663853813</v>
      </c>
      <c r="CC30" s="60">
        <f>INDEX(SRMC!$A:$AO,MATCH($B30,SRMC!$B:$B,0),MATCH(CC$1,SRMC!$1:$1,0))</f>
        <v>15.986563641892012</v>
      </c>
      <c r="CD30" s="60">
        <f>INDEX(SRMC!$A:$AO,MATCH($B30,SRMC!$B:$B,0),MATCH(CD$1,SRMC!$1:$1,0))</f>
        <v>15.980944487822654</v>
      </c>
      <c r="CE30" s="60">
        <f>INDEX(SRMC!$A:$AO,MATCH($B30,SRMC!$B:$B,0),MATCH(CE$1,SRMC!$1:$1,0))</f>
        <v>15.910050863478622</v>
      </c>
      <c r="CF30" s="60">
        <f>INDEX(SRMC!$A:$AO,MATCH($B30,SRMC!$B:$B,0),MATCH(CF$1,SRMC!$1:$1,0))</f>
        <v>15.920492756079925</v>
      </c>
      <c r="CG30" s="60">
        <f>INDEX(SRMC!$A:$AO,MATCH($B30,SRMC!$B:$B,0),MATCH(CG$1,SRMC!$1:$1,0))</f>
        <v>15.925170117172538</v>
      </c>
      <c r="CH30" s="60">
        <f>INDEX(SRMC!$A:$AO,MATCH($B30,SRMC!$B:$B,0),MATCH(CH$1,SRMC!$1:$1,0))</f>
        <v>15.928494836003237</v>
      </c>
      <c r="CI30" s="60">
        <f>INDEX(SRMC!$A:$AO,MATCH($B30,SRMC!$B:$B,0),MATCH(CI$1,SRMC!$1:$1,0))</f>
        <v>15.927170637153376</v>
      </c>
      <c r="CJ30" s="60">
        <f>INDEX(SRMC!$A:$AO,MATCH($B30,SRMC!$B:$B,0),MATCH(CJ$1,SRMC!$1:$1,0))</f>
        <v>15.927170637153376</v>
      </c>
      <c r="CK30" s="60">
        <f>INDEX(SRMC!$A:$AO,MATCH($B30,SRMC!$B:$B,0),MATCH(CK$1,SRMC!$1:$1,0))</f>
        <v>15.927170637153376</v>
      </c>
      <c r="CL30" s="60">
        <f>INDEX(SRMC!$A:$AO,MATCH($B30,SRMC!$B:$B,0),MATCH(CL$1,SRMC!$1:$1,0))</f>
        <v>15.927170637153376</v>
      </c>
      <c r="CM30" s="60">
        <f>INDEX(SRMC!$A:$AO,MATCH($B30,SRMC!$B:$B,0),MATCH(CM$1,SRMC!$1:$1,0))</f>
        <v>15.927170637153376</v>
      </c>
      <c r="CN30" s="60">
        <f>INDEX(SRMC!$A:$AO,MATCH($B30,SRMC!$B:$B,0),MATCH(CN$1,SRMC!$1:$1,0))</f>
        <v>15.927170637153376</v>
      </c>
      <c r="CO30" s="60">
        <f>INDEX(SRMC!$A:$AO,MATCH($B30,SRMC!$B:$B,0),MATCH(CO$1,SRMC!$1:$1,0))</f>
        <v>15.927170637153376</v>
      </c>
      <c r="CP30" s="60">
        <f>INDEX(SRMC!$A:$AO,MATCH($B30,SRMC!$B:$B,0),MATCH(CP$1,SRMC!$1:$1,0))</f>
        <v>15.927170637153376</v>
      </c>
      <c r="CQ30" s="60">
        <f>INDEX(SRMC!$A:$AO,MATCH($B30,SRMC!$B:$B,0),MATCH(CQ$1,SRMC!$1:$1,0))</f>
        <v>15.927170637153376</v>
      </c>
      <c r="CR30" s="60">
        <f>INDEX(SRMC!$A:$AO,MATCH($B30,SRMC!$B:$B,0),MATCH(CR$1,SRMC!$1:$1,0))</f>
        <v>15.927170637153376</v>
      </c>
      <c r="CS30" s="60">
        <f>INDEX(SRMC!$A:$AO,MATCH($B30,SRMC!$B:$B,0),MATCH(CS$1,SRMC!$1:$1,0))</f>
        <v>15.927170637153376</v>
      </c>
      <c r="CT30" s="60">
        <f>INDEX(SRMC!$A:$AO,MATCH($B30,SRMC!$B:$B,0),MATCH(CT$1,SRMC!$1:$1,0))</f>
        <v>15.927170637153376</v>
      </c>
      <c r="CU30" s="60">
        <f>INDEX(SRMC!$A:$AO,MATCH($B30,SRMC!$B:$B,0),MATCH(CU$1,SRMC!$1:$1,0))</f>
        <v>15.927170637153376</v>
      </c>
      <c r="CV30" s="60">
        <f>INDEX(SRMC!$A:$AO,MATCH($B30,SRMC!$B:$B,0),MATCH(CV$1,SRMC!$1:$1,0))</f>
        <v>15.927170637153376</v>
      </c>
      <c r="CW30" s="60">
        <f>INDEX(SRMC!$A:$AO,MATCH($B30,SRMC!$B:$B,0),MATCH(CW$1,SRMC!$1:$1,0))</f>
        <v>15.927170637153376</v>
      </c>
      <c r="CX30" s="60">
        <f>INDEX(SRMC!$A:$AO,MATCH($B30,SRMC!$B:$B,0),MATCH(CX$1,SRMC!$1:$1,0))</f>
        <v>15.927170637153376</v>
      </c>
      <c r="CY30" s="60">
        <f>INDEX(SRMC!$A:$AO,MATCH($B30,SRMC!$B:$B,0),MATCH(CY$1,SRMC!$1:$1,0))</f>
        <v>15.927170637153376</v>
      </c>
    </row>
    <row r="31" spans="1:103" x14ac:dyDescent="0.3">
      <c r="A31" t="s">
        <v>630</v>
      </c>
      <c r="B31" t="s">
        <v>150</v>
      </c>
      <c r="C31" t="s">
        <v>690</v>
      </c>
      <c r="D31">
        <v>2</v>
      </c>
      <c r="E31">
        <v>365</v>
      </c>
      <c r="F31">
        <v>0.87219000000000013</v>
      </c>
      <c r="G31">
        <v>0.09</v>
      </c>
      <c r="H31" t="s">
        <v>607</v>
      </c>
      <c r="I31">
        <v>6</v>
      </c>
      <c r="J31" s="56">
        <v>1</v>
      </c>
      <c r="K31" s="57">
        <v>0</v>
      </c>
      <c r="L31" s="57">
        <v>0</v>
      </c>
      <c r="M31" s="57">
        <v>0</v>
      </c>
      <c r="N31" s="57">
        <v>0</v>
      </c>
      <c r="O31" s="57">
        <v>0</v>
      </c>
      <c r="P31" t="s">
        <v>621</v>
      </c>
      <c r="Q31">
        <v>3</v>
      </c>
      <c r="R31">
        <v>9.0680100755667503</v>
      </c>
      <c r="S31" s="95">
        <v>0</v>
      </c>
      <c r="T31">
        <v>1</v>
      </c>
      <c r="U31">
        <v>8</v>
      </c>
      <c r="V31">
        <v>8</v>
      </c>
      <c r="W31">
        <v>180</v>
      </c>
      <c r="X31">
        <v>182.5</v>
      </c>
      <c r="Y31">
        <v>0.49315068493150682</v>
      </c>
      <c r="Z31">
        <v>3</v>
      </c>
      <c r="AA31">
        <v>3</v>
      </c>
      <c r="AB31">
        <v>1</v>
      </c>
      <c r="AC31">
        <v>3</v>
      </c>
      <c r="AD31">
        <v>3</v>
      </c>
      <c r="AE31">
        <v>1</v>
      </c>
      <c r="AF31">
        <v>1</v>
      </c>
      <c r="AG31" t="e">
        <v>#N/A</v>
      </c>
      <c r="AH31">
        <v>24</v>
      </c>
      <c r="AI31">
        <v>24</v>
      </c>
      <c r="AJ31">
        <v>1</v>
      </c>
      <c r="AK31" s="42">
        <f>INDEX(BV31:CY31,MATCH(Settings!$B$5,$BV$1:$CY$1))</f>
        <v>22.073934047597429</v>
      </c>
      <c r="AP31" t="b" cm="1">
        <f t="array" ref="AP31">NOT(OR(ISNA(AI31:AK31),ISNA(AE31:AF31),ISNA(AB31),ISNA(Y31),ISNA(S31:V31),ISNA(Q31),ISNA(J31),ISNA(I31),ISNA(A31:G31), ISBLANK(AI31:AK31), ISBLANK(AE31:AF31),ISBLANK(AB31),ISBLANK(Y31),ISBLANK(S31:V31),ISBLANK(Q31),ISBLANK(J31),ISBLANK(I31),ISBLANK(A31:G31)))</f>
        <v>1</v>
      </c>
      <c r="AQ31" s="42">
        <f>_xlfn.IFNA(IF(E31&gt;0,INDEX(AR31:BU31,MATCH(Settings!$B$1,$AR$1:$BU$1)),0),0)</f>
        <v>0</v>
      </c>
      <c r="AR31" s="59">
        <f>INDEX('E-E'!$A:$AH,MATCH($B31,'E-E'!$B:$B,0),MATCH(AR$1,'E-E'!$1:$1,0))</f>
        <v>1</v>
      </c>
      <c r="AS31" s="59">
        <f>INDEX('E-E'!$A:$AH,MATCH($B31,'E-E'!$B:$B,0),MATCH(AS$1,'E-E'!$1:$1,0))</f>
        <v>1</v>
      </c>
      <c r="AT31" s="59">
        <f>INDEX('E-E'!$A:$AH,MATCH($B31,'E-E'!$B:$B,0),MATCH(AT$1,'E-E'!$1:$1,0))</f>
        <v>1</v>
      </c>
      <c r="AU31" s="59">
        <f>INDEX('E-E'!$A:$AH,MATCH($B31,'E-E'!$B:$B,0),MATCH(AU$1,'E-E'!$1:$1,0))</f>
        <v>1</v>
      </c>
      <c r="AV31" s="59">
        <f>INDEX('E-E'!$A:$AH,MATCH($B31,'E-E'!$B:$B,0),MATCH(AV$1,'E-E'!$1:$1,0))</f>
        <v>1</v>
      </c>
      <c r="AW31" s="59">
        <f>INDEX('E-E'!$A:$AH,MATCH($B31,'E-E'!$B:$B,0),MATCH(AW$1,'E-E'!$1:$1,0))</f>
        <v>1</v>
      </c>
      <c r="AX31" s="59">
        <f>INDEX('E-E'!$A:$AH,MATCH($B31,'E-E'!$B:$B,0),MATCH(AX$1,'E-E'!$1:$1,0))</f>
        <v>1</v>
      </c>
      <c r="AY31" s="59">
        <f>INDEX('E-E'!$A:$AH,MATCH($B31,'E-E'!$B:$B,0),MATCH(AY$1,'E-E'!$1:$1,0))</f>
        <v>1</v>
      </c>
      <c r="AZ31" s="59">
        <f>INDEX('E-E'!$A:$AH,MATCH($B31,'E-E'!$B:$B,0),MATCH(AZ$1,'E-E'!$1:$1,0))</f>
        <v>1</v>
      </c>
      <c r="BA31" s="59">
        <f>INDEX('E-E'!$A:$AH,MATCH($B31,'E-E'!$B:$B,0),MATCH(BA$1,'E-E'!$1:$1,0))</f>
        <v>1</v>
      </c>
      <c r="BB31" s="59">
        <f>INDEX('E-E'!$A:$AH,MATCH($B31,'E-E'!$B:$B,0),MATCH(BB$1,'E-E'!$1:$1,0))</f>
        <v>1</v>
      </c>
      <c r="BC31" s="59">
        <f>INDEX('E-E'!$A:$AH,MATCH($B31,'E-E'!$B:$B,0),MATCH(BC$1,'E-E'!$1:$1,0))</f>
        <v>1</v>
      </c>
      <c r="BD31" s="59">
        <f>INDEX('E-E'!$A:$AH,MATCH($B31,'E-E'!$B:$B,0),MATCH(BD$1,'E-E'!$1:$1,0))</f>
        <v>1</v>
      </c>
      <c r="BE31" s="59">
        <f>INDEX('E-E'!$A:$AH,MATCH($B31,'E-E'!$B:$B,0),MATCH(BE$1,'E-E'!$1:$1,0))</f>
        <v>1</v>
      </c>
      <c r="BF31" s="59">
        <f>INDEX('E-E'!$A:$AH,MATCH($B31,'E-E'!$B:$B,0),MATCH(BF$1,'E-E'!$1:$1,0))</f>
        <v>1</v>
      </c>
      <c r="BG31" s="59">
        <f>INDEX('E-E'!$A:$AH,MATCH($B31,'E-E'!$B:$B,0),MATCH(BG$1,'E-E'!$1:$1,0))</f>
        <v>0</v>
      </c>
      <c r="BH31" s="59">
        <f>INDEX('E-E'!$A:$AH,MATCH($B31,'E-E'!$B:$B,0),MATCH(BH$1,'E-E'!$1:$1,0))</f>
        <v>0</v>
      </c>
      <c r="BI31" s="59">
        <f>INDEX('E-E'!$A:$AH,MATCH($B31,'E-E'!$B:$B,0),MATCH(BI$1,'E-E'!$1:$1,0))</f>
        <v>0</v>
      </c>
      <c r="BJ31" s="59">
        <f>INDEX('E-E'!$A:$AH,MATCH($B31,'E-E'!$B:$B,0),MATCH(BJ$1,'E-E'!$1:$1,0))</f>
        <v>0</v>
      </c>
      <c r="BK31" s="59">
        <f>INDEX('E-E'!$A:$AH,MATCH($B31,'E-E'!$B:$B,0),MATCH(BK$1,'E-E'!$1:$1,0))</f>
        <v>0</v>
      </c>
      <c r="BL31" s="59">
        <f>INDEX('E-E'!$A:$AH,MATCH($B31,'E-E'!$B:$B,0),MATCH(BL$1,'E-E'!$1:$1,0))</f>
        <v>0</v>
      </c>
      <c r="BM31" s="59">
        <f>INDEX('E-E'!$A:$AH,MATCH($B31,'E-E'!$B:$B,0),MATCH(BM$1,'E-E'!$1:$1,0))</f>
        <v>0</v>
      </c>
      <c r="BN31" s="59">
        <f>INDEX('E-E'!$A:$AH,MATCH($B31,'E-E'!$B:$B,0),MATCH(BN$1,'E-E'!$1:$1,0))</f>
        <v>0</v>
      </c>
      <c r="BO31" s="59">
        <f>INDEX('E-E'!$A:$AH,MATCH($B31,'E-E'!$B:$B,0),MATCH(BO$1,'E-E'!$1:$1,0))</f>
        <v>0</v>
      </c>
      <c r="BP31" s="59">
        <f>INDEX('E-E'!$A:$AH,MATCH($B31,'E-E'!$B:$B,0),MATCH(BP$1,'E-E'!$1:$1,0))</f>
        <v>0</v>
      </c>
      <c r="BQ31" s="59">
        <f>INDEX('E-E'!$A:$AH,MATCH($B31,'E-E'!$B:$B,0),MATCH(BQ$1,'E-E'!$1:$1,0))</f>
        <v>0</v>
      </c>
      <c r="BR31" s="59">
        <f>INDEX('E-E'!$A:$AH,MATCH($B31,'E-E'!$B:$B,0),MATCH(BR$1,'E-E'!$1:$1,0))</f>
        <v>0</v>
      </c>
      <c r="BS31" s="59">
        <f>INDEX('E-E'!$A:$AH,MATCH($B31,'E-E'!$B:$B,0),MATCH(BS$1,'E-E'!$1:$1,0))</f>
        <v>0</v>
      </c>
      <c r="BT31" s="59">
        <f>INDEX('E-E'!$A:$AH,MATCH($B31,'E-E'!$B:$B,0),MATCH(BT$1,'E-E'!$1:$1,0))</f>
        <v>0</v>
      </c>
      <c r="BU31" s="59">
        <f>INDEX('E-E'!$A:$AH,MATCH($B31,'E-E'!$B:$B,0),MATCH(BU$1,'E-E'!$1:$1,0))</f>
        <v>0</v>
      </c>
      <c r="BV31" s="60">
        <f>INDEX(SRMC!$A:$AO,MATCH($B31,SRMC!$B:$B,0),MATCH(BV$1,SRMC!$1:$1,0))</f>
        <v>24.544066735644378</v>
      </c>
      <c r="BW31" s="60">
        <f>INDEX(SRMC!$A:$AO,MATCH($B31,SRMC!$B:$B,0),MATCH(BW$1,SRMC!$1:$1,0))</f>
        <v>25.068594104568312</v>
      </c>
      <c r="BX31" s="60">
        <f>INDEX(SRMC!$A:$AO,MATCH($B31,SRMC!$B:$B,0),MATCH(BX$1,SRMC!$1:$1,0))</f>
        <v>25.359289723333461</v>
      </c>
      <c r="BY31" s="60">
        <f>INDEX(SRMC!$A:$AO,MATCH($B31,SRMC!$B:$B,0),MATCH(BY$1,SRMC!$1:$1,0))</f>
        <v>25.425750358056479</v>
      </c>
      <c r="BZ31" s="60">
        <f>INDEX(SRMC!$A:$AO,MATCH($B31,SRMC!$B:$B,0),MATCH(BZ$1,SRMC!$1:$1,0))</f>
        <v>25.452262623015852</v>
      </c>
      <c r="CA31" s="60">
        <f>INDEX(SRMC!$A:$AO,MATCH($B31,SRMC!$B:$B,0),MATCH(CA$1,SRMC!$1:$1,0))</f>
        <v>25.223220702585486</v>
      </c>
      <c r="CB31" s="60">
        <f>INDEX(SRMC!$A:$AO,MATCH($B31,SRMC!$B:$B,0),MATCH(CB$1,SRMC!$1:$1,0))</f>
        <v>24.276911139541944</v>
      </c>
      <c r="CC31" s="60">
        <f>INDEX(SRMC!$A:$AO,MATCH($B31,SRMC!$B:$B,0),MATCH(CC$1,SRMC!$1:$1,0))</f>
        <v>23.433486270531255</v>
      </c>
      <c r="CD31" s="60">
        <f>INDEX(SRMC!$A:$AO,MATCH($B31,SRMC!$B:$B,0),MATCH(CD$1,SRMC!$1:$1,0))</f>
        <v>23.154152440608065</v>
      </c>
      <c r="CE31" s="60">
        <f>INDEX(SRMC!$A:$AO,MATCH($B31,SRMC!$B:$B,0),MATCH(CE$1,SRMC!$1:$1,0))</f>
        <v>23.01035582983393</v>
      </c>
      <c r="CF31" s="60">
        <f>INDEX(SRMC!$A:$AO,MATCH($B31,SRMC!$B:$B,0),MATCH(CF$1,SRMC!$1:$1,0))</f>
        <v>22.913415359061013</v>
      </c>
      <c r="CG31" s="60">
        <f>INDEX(SRMC!$A:$AO,MATCH($B31,SRMC!$B:$B,0),MATCH(CG$1,SRMC!$1:$1,0))</f>
        <v>22.689461692046322</v>
      </c>
      <c r="CH31" s="60">
        <f>INDEX(SRMC!$A:$AO,MATCH($B31,SRMC!$B:$B,0),MATCH(CH$1,SRMC!$1:$1,0))</f>
        <v>22.443871764356462</v>
      </c>
      <c r="CI31" s="60">
        <f>INDEX(SRMC!$A:$AO,MATCH($B31,SRMC!$B:$B,0),MATCH(CI$1,SRMC!$1:$1,0))</f>
        <v>22.255419792016998</v>
      </c>
      <c r="CJ31" s="60">
        <f>INDEX(SRMC!$A:$AO,MATCH($B31,SRMC!$B:$B,0),MATCH(CJ$1,SRMC!$1:$1,0))</f>
        <v>22.134429295737284</v>
      </c>
      <c r="CK31" s="60">
        <f>INDEX(SRMC!$A:$AO,MATCH($B31,SRMC!$B:$B,0),MATCH(CK$1,SRMC!$1:$1,0))</f>
        <v>22.073934047597429</v>
      </c>
      <c r="CL31" s="60">
        <f>INDEX(SRMC!$A:$AO,MATCH($B31,SRMC!$B:$B,0),MATCH(CL$1,SRMC!$1:$1,0))</f>
        <v>22.073934047597429</v>
      </c>
      <c r="CM31" s="60">
        <f>INDEX(SRMC!$A:$AO,MATCH($B31,SRMC!$B:$B,0),MATCH(CM$1,SRMC!$1:$1,0))</f>
        <v>22.073934047597429</v>
      </c>
      <c r="CN31" s="60">
        <f>INDEX(SRMC!$A:$AO,MATCH($B31,SRMC!$B:$B,0),MATCH(CN$1,SRMC!$1:$1,0))</f>
        <v>22.073934047597429</v>
      </c>
      <c r="CO31" s="60">
        <f>INDEX(SRMC!$A:$AO,MATCH($B31,SRMC!$B:$B,0),MATCH(CO$1,SRMC!$1:$1,0))</f>
        <v>22.073934047597429</v>
      </c>
      <c r="CP31" s="60">
        <f>INDEX(SRMC!$A:$AO,MATCH($B31,SRMC!$B:$B,0),MATCH(CP$1,SRMC!$1:$1,0))</f>
        <v>22.073934047597429</v>
      </c>
      <c r="CQ31" s="60">
        <f>INDEX(SRMC!$A:$AO,MATCH($B31,SRMC!$B:$B,0),MATCH(CQ$1,SRMC!$1:$1,0))</f>
        <v>22.073934047597429</v>
      </c>
      <c r="CR31" s="60">
        <f>INDEX(SRMC!$A:$AO,MATCH($B31,SRMC!$B:$B,0),MATCH(CR$1,SRMC!$1:$1,0))</f>
        <v>22.073934047597429</v>
      </c>
      <c r="CS31" s="60">
        <f>INDEX(SRMC!$A:$AO,MATCH($B31,SRMC!$B:$B,0),MATCH(CS$1,SRMC!$1:$1,0))</f>
        <v>22.073934047597429</v>
      </c>
      <c r="CT31" s="60">
        <f>INDEX(SRMC!$A:$AO,MATCH($B31,SRMC!$B:$B,0),MATCH(CT$1,SRMC!$1:$1,0))</f>
        <v>22.073934047597429</v>
      </c>
      <c r="CU31" s="60">
        <f>INDEX(SRMC!$A:$AO,MATCH($B31,SRMC!$B:$B,0),MATCH(CU$1,SRMC!$1:$1,0))</f>
        <v>22.073934047597429</v>
      </c>
      <c r="CV31" s="60">
        <f>INDEX(SRMC!$A:$AO,MATCH($B31,SRMC!$B:$B,0),MATCH(CV$1,SRMC!$1:$1,0))</f>
        <v>22.073934047597429</v>
      </c>
      <c r="CW31" s="60">
        <f>INDEX(SRMC!$A:$AO,MATCH($B31,SRMC!$B:$B,0),MATCH(CW$1,SRMC!$1:$1,0))</f>
        <v>22.073934047597429</v>
      </c>
      <c r="CX31" s="60">
        <f>INDEX(SRMC!$A:$AO,MATCH($B31,SRMC!$B:$B,0),MATCH(CX$1,SRMC!$1:$1,0))</f>
        <v>22.073934047597429</v>
      </c>
      <c r="CY31" s="60">
        <f>INDEX(SRMC!$A:$AO,MATCH($B31,SRMC!$B:$B,0),MATCH(CY$1,SRMC!$1:$1,0))</f>
        <v>22.073934047597429</v>
      </c>
    </row>
    <row r="32" spans="1:103" x14ac:dyDescent="0.3">
      <c r="A32" t="s">
        <v>630</v>
      </c>
      <c r="B32" t="s">
        <v>151</v>
      </c>
      <c r="C32" t="s">
        <v>690</v>
      </c>
      <c r="D32">
        <v>2</v>
      </c>
      <c r="E32">
        <v>365</v>
      </c>
      <c r="F32">
        <v>0.87219000000000013</v>
      </c>
      <c r="G32">
        <v>0.09</v>
      </c>
      <c r="H32" t="s">
        <v>607</v>
      </c>
      <c r="I32">
        <v>6</v>
      </c>
      <c r="J32" s="56">
        <v>1</v>
      </c>
      <c r="K32" s="57">
        <v>0</v>
      </c>
      <c r="L32" s="57">
        <v>0</v>
      </c>
      <c r="M32" s="57">
        <v>0</v>
      </c>
      <c r="N32" s="57">
        <v>0</v>
      </c>
      <c r="O32" s="57">
        <v>0</v>
      </c>
      <c r="P32" t="s">
        <v>621</v>
      </c>
      <c r="Q32">
        <v>3</v>
      </c>
      <c r="R32">
        <v>9.0680100755667503</v>
      </c>
      <c r="S32" s="95">
        <v>0</v>
      </c>
      <c r="T32">
        <v>1</v>
      </c>
      <c r="U32">
        <v>8</v>
      </c>
      <c r="V32">
        <v>8</v>
      </c>
      <c r="W32">
        <v>180</v>
      </c>
      <c r="X32">
        <v>182.5</v>
      </c>
      <c r="Y32">
        <v>0.49315068493150682</v>
      </c>
      <c r="Z32">
        <v>3</v>
      </c>
      <c r="AA32">
        <v>3</v>
      </c>
      <c r="AB32">
        <v>1</v>
      </c>
      <c r="AC32">
        <v>3</v>
      </c>
      <c r="AD32">
        <v>3</v>
      </c>
      <c r="AE32">
        <v>1</v>
      </c>
      <c r="AF32">
        <v>1</v>
      </c>
      <c r="AG32" t="e">
        <v>#N/A</v>
      </c>
      <c r="AH32">
        <v>24</v>
      </c>
      <c r="AI32">
        <v>24</v>
      </c>
      <c r="AJ32">
        <v>1</v>
      </c>
      <c r="AK32" s="42">
        <f>INDEX(BV32:CY32,MATCH(Settings!$B$5,$BV$1:$CY$1))</f>
        <v>22.073934047597429</v>
      </c>
      <c r="AP32" t="b" cm="1">
        <f t="array" ref="AP32">NOT(OR(ISNA(AI32:AK32),ISNA(AE32:AF32),ISNA(AB32),ISNA(Y32),ISNA(S32:V32),ISNA(Q32),ISNA(J32),ISNA(I32),ISNA(A32:G32), ISBLANK(AI32:AK32), ISBLANK(AE32:AF32),ISBLANK(AB32),ISBLANK(Y32),ISBLANK(S32:V32),ISBLANK(Q32),ISBLANK(J32),ISBLANK(I32),ISBLANK(A32:G32)))</f>
        <v>1</v>
      </c>
      <c r="AQ32" s="42">
        <f>_xlfn.IFNA(IF(E32&gt;0,INDEX(AR32:BU32,MATCH(Settings!$B$1,$AR$1:$BU$1)),0),0)</f>
        <v>0</v>
      </c>
      <c r="AR32" s="59">
        <f>INDEX('E-E'!$A:$AH,MATCH($B32,'E-E'!$B:$B,0),MATCH(AR$1,'E-E'!$1:$1,0))</f>
        <v>1</v>
      </c>
      <c r="AS32" s="59">
        <f>INDEX('E-E'!$A:$AH,MATCH($B32,'E-E'!$B:$B,0),MATCH(AS$1,'E-E'!$1:$1,0))</f>
        <v>1</v>
      </c>
      <c r="AT32" s="59">
        <f>INDEX('E-E'!$A:$AH,MATCH($B32,'E-E'!$B:$B,0),MATCH(AT$1,'E-E'!$1:$1,0))</f>
        <v>1</v>
      </c>
      <c r="AU32" s="59">
        <f>INDEX('E-E'!$A:$AH,MATCH($B32,'E-E'!$B:$B,0),MATCH(AU$1,'E-E'!$1:$1,0))</f>
        <v>1</v>
      </c>
      <c r="AV32" s="59">
        <f>INDEX('E-E'!$A:$AH,MATCH($B32,'E-E'!$B:$B,0),MATCH(AV$1,'E-E'!$1:$1,0))</f>
        <v>1</v>
      </c>
      <c r="AW32" s="59">
        <f>INDEX('E-E'!$A:$AH,MATCH($B32,'E-E'!$B:$B,0),MATCH(AW$1,'E-E'!$1:$1,0))</f>
        <v>1</v>
      </c>
      <c r="AX32" s="59">
        <f>INDEX('E-E'!$A:$AH,MATCH($B32,'E-E'!$B:$B,0),MATCH(AX$1,'E-E'!$1:$1,0))</f>
        <v>1</v>
      </c>
      <c r="AY32" s="59">
        <f>INDEX('E-E'!$A:$AH,MATCH($B32,'E-E'!$B:$B,0),MATCH(AY$1,'E-E'!$1:$1,0))</f>
        <v>1</v>
      </c>
      <c r="AZ32" s="59">
        <f>INDEX('E-E'!$A:$AH,MATCH($B32,'E-E'!$B:$B,0),MATCH(AZ$1,'E-E'!$1:$1,0))</f>
        <v>1</v>
      </c>
      <c r="BA32" s="59">
        <f>INDEX('E-E'!$A:$AH,MATCH($B32,'E-E'!$B:$B,0),MATCH(BA$1,'E-E'!$1:$1,0))</f>
        <v>1</v>
      </c>
      <c r="BB32" s="59">
        <f>INDEX('E-E'!$A:$AH,MATCH($B32,'E-E'!$B:$B,0),MATCH(BB$1,'E-E'!$1:$1,0))</f>
        <v>1</v>
      </c>
      <c r="BC32" s="59">
        <f>INDEX('E-E'!$A:$AH,MATCH($B32,'E-E'!$B:$B,0),MATCH(BC$1,'E-E'!$1:$1,0))</f>
        <v>1</v>
      </c>
      <c r="BD32" s="59">
        <f>INDEX('E-E'!$A:$AH,MATCH($B32,'E-E'!$B:$B,0),MATCH(BD$1,'E-E'!$1:$1,0))</f>
        <v>1</v>
      </c>
      <c r="BE32" s="59">
        <f>INDEX('E-E'!$A:$AH,MATCH($B32,'E-E'!$B:$B,0),MATCH(BE$1,'E-E'!$1:$1,0))</f>
        <v>1</v>
      </c>
      <c r="BF32" s="59">
        <f>INDEX('E-E'!$A:$AH,MATCH($B32,'E-E'!$B:$B,0),MATCH(BF$1,'E-E'!$1:$1,0))</f>
        <v>1</v>
      </c>
      <c r="BG32" s="59">
        <f>INDEX('E-E'!$A:$AH,MATCH($B32,'E-E'!$B:$B,0),MATCH(BG$1,'E-E'!$1:$1,0))</f>
        <v>1</v>
      </c>
      <c r="BH32" s="59">
        <f>INDEX('E-E'!$A:$AH,MATCH($B32,'E-E'!$B:$B,0),MATCH(BH$1,'E-E'!$1:$1,0))</f>
        <v>1</v>
      </c>
      <c r="BI32" s="59">
        <f>INDEX('E-E'!$A:$AH,MATCH($B32,'E-E'!$B:$B,0),MATCH(BI$1,'E-E'!$1:$1,0))</f>
        <v>1</v>
      </c>
      <c r="BJ32" s="59">
        <f>INDEX('E-E'!$A:$AH,MATCH($B32,'E-E'!$B:$B,0),MATCH(BJ$1,'E-E'!$1:$1,0))</f>
        <v>1</v>
      </c>
      <c r="BK32" s="59">
        <f>INDEX('E-E'!$A:$AH,MATCH($B32,'E-E'!$B:$B,0),MATCH(BK$1,'E-E'!$1:$1,0))</f>
        <v>1</v>
      </c>
      <c r="BL32" s="59">
        <f>INDEX('E-E'!$A:$AH,MATCH($B32,'E-E'!$B:$B,0),MATCH(BL$1,'E-E'!$1:$1,0))</f>
        <v>1</v>
      </c>
      <c r="BM32" s="59">
        <f>INDEX('E-E'!$A:$AH,MATCH($B32,'E-E'!$B:$B,0),MATCH(BM$1,'E-E'!$1:$1,0))</f>
        <v>1</v>
      </c>
      <c r="BN32" s="59">
        <f>INDEX('E-E'!$A:$AH,MATCH($B32,'E-E'!$B:$B,0),MATCH(BN$1,'E-E'!$1:$1,0))</f>
        <v>1</v>
      </c>
      <c r="BO32" s="59">
        <f>INDEX('E-E'!$A:$AH,MATCH($B32,'E-E'!$B:$B,0),MATCH(BO$1,'E-E'!$1:$1,0))</f>
        <v>1</v>
      </c>
      <c r="BP32" s="59">
        <f>INDEX('E-E'!$A:$AH,MATCH($B32,'E-E'!$B:$B,0),MATCH(BP$1,'E-E'!$1:$1,0))</f>
        <v>0</v>
      </c>
      <c r="BQ32" s="59">
        <f>INDEX('E-E'!$A:$AH,MATCH($B32,'E-E'!$B:$B,0),MATCH(BQ$1,'E-E'!$1:$1,0))</f>
        <v>0</v>
      </c>
      <c r="BR32" s="59">
        <f>INDEX('E-E'!$A:$AH,MATCH($B32,'E-E'!$B:$B,0),MATCH(BR$1,'E-E'!$1:$1,0))</f>
        <v>0</v>
      </c>
      <c r="BS32" s="59">
        <f>INDEX('E-E'!$A:$AH,MATCH($B32,'E-E'!$B:$B,0),MATCH(BS$1,'E-E'!$1:$1,0))</f>
        <v>0</v>
      </c>
      <c r="BT32" s="59">
        <f>INDEX('E-E'!$A:$AH,MATCH($B32,'E-E'!$B:$B,0),MATCH(BT$1,'E-E'!$1:$1,0))</f>
        <v>0</v>
      </c>
      <c r="BU32" s="59">
        <f>INDEX('E-E'!$A:$AH,MATCH($B32,'E-E'!$B:$B,0),MATCH(BU$1,'E-E'!$1:$1,0))</f>
        <v>0</v>
      </c>
      <c r="BV32" s="60">
        <f>INDEX(SRMC!$A:$AO,MATCH($B32,SRMC!$B:$B,0),MATCH(BV$1,SRMC!$1:$1,0))</f>
        <v>24.544066735644378</v>
      </c>
      <c r="BW32" s="60">
        <f>INDEX(SRMC!$A:$AO,MATCH($B32,SRMC!$B:$B,0),MATCH(BW$1,SRMC!$1:$1,0))</f>
        <v>25.068594104568312</v>
      </c>
      <c r="BX32" s="60">
        <f>INDEX(SRMC!$A:$AO,MATCH($B32,SRMC!$B:$B,0),MATCH(BX$1,SRMC!$1:$1,0))</f>
        <v>25.359289723333461</v>
      </c>
      <c r="BY32" s="60">
        <f>INDEX(SRMC!$A:$AO,MATCH($B32,SRMC!$B:$B,0),MATCH(BY$1,SRMC!$1:$1,0))</f>
        <v>25.425750358056479</v>
      </c>
      <c r="BZ32" s="60">
        <f>INDEX(SRMC!$A:$AO,MATCH($B32,SRMC!$B:$B,0),MATCH(BZ$1,SRMC!$1:$1,0))</f>
        <v>25.452262623015852</v>
      </c>
      <c r="CA32" s="60">
        <f>INDEX(SRMC!$A:$AO,MATCH($B32,SRMC!$B:$B,0),MATCH(CA$1,SRMC!$1:$1,0))</f>
        <v>25.223220702585486</v>
      </c>
      <c r="CB32" s="60">
        <f>INDEX(SRMC!$A:$AO,MATCH($B32,SRMC!$B:$B,0),MATCH(CB$1,SRMC!$1:$1,0))</f>
        <v>24.276911139541944</v>
      </c>
      <c r="CC32" s="60">
        <f>INDEX(SRMC!$A:$AO,MATCH($B32,SRMC!$B:$B,0),MATCH(CC$1,SRMC!$1:$1,0))</f>
        <v>23.433486270531255</v>
      </c>
      <c r="CD32" s="60">
        <f>INDEX(SRMC!$A:$AO,MATCH($B32,SRMC!$B:$B,0),MATCH(CD$1,SRMC!$1:$1,0))</f>
        <v>23.154152440608065</v>
      </c>
      <c r="CE32" s="60">
        <f>INDEX(SRMC!$A:$AO,MATCH($B32,SRMC!$B:$B,0),MATCH(CE$1,SRMC!$1:$1,0))</f>
        <v>23.01035582983393</v>
      </c>
      <c r="CF32" s="60">
        <f>INDEX(SRMC!$A:$AO,MATCH($B32,SRMC!$B:$B,0),MATCH(CF$1,SRMC!$1:$1,0))</f>
        <v>22.913415359061013</v>
      </c>
      <c r="CG32" s="60">
        <f>INDEX(SRMC!$A:$AO,MATCH($B32,SRMC!$B:$B,0),MATCH(CG$1,SRMC!$1:$1,0))</f>
        <v>22.689461692046322</v>
      </c>
      <c r="CH32" s="60">
        <f>INDEX(SRMC!$A:$AO,MATCH($B32,SRMC!$B:$B,0),MATCH(CH$1,SRMC!$1:$1,0))</f>
        <v>22.443871764356462</v>
      </c>
      <c r="CI32" s="60">
        <f>INDEX(SRMC!$A:$AO,MATCH($B32,SRMC!$B:$B,0),MATCH(CI$1,SRMC!$1:$1,0))</f>
        <v>22.255419792016998</v>
      </c>
      <c r="CJ32" s="60">
        <f>INDEX(SRMC!$A:$AO,MATCH($B32,SRMC!$B:$B,0),MATCH(CJ$1,SRMC!$1:$1,0))</f>
        <v>22.134429295737284</v>
      </c>
      <c r="CK32" s="60">
        <f>INDEX(SRMC!$A:$AO,MATCH($B32,SRMC!$B:$B,0),MATCH(CK$1,SRMC!$1:$1,0))</f>
        <v>22.073934047597429</v>
      </c>
      <c r="CL32" s="60">
        <f>INDEX(SRMC!$A:$AO,MATCH($B32,SRMC!$B:$B,0),MATCH(CL$1,SRMC!$1:$1,0))</f>
        <v>22.073934047597429</v>
      </c>
      <c r="CM32" s="60">
        <f>INDEX(SRMC!$A:$AO,MATCH($B32,SRMC!$B:$B,0),MATCH(CM$1,SRMC!$1:$1,0))</f>
        <v>22.073934047597429</v>
      </c>
      <c r="CN32" s="60">
        <f>INDEX(SRMC!$A:$AO,MATCH($B32,SRMC!$B:$B,0),MATCH(CN$1,SRMC!$1:$1,0))</f>
        <v>22.073934047597429</v>
      </c>
      <c r="CO32" s="60">
        <f>INDEX(SRMC!$A:$AO,MATCH($B32,SRMC!$B:$B,0),MATCH(CO$1,SRMC!$1:$1,0))</f>
        <v>22.073934047597429</v>
      </c>
      <c r="CP32" s="60">
        <f>INDEX(SRMC!$A:$AO,MATCH($B32,SRMC!$B:$B,0),MATCH(CP$1,SRMC!$1:$1,0))</f>
        <v>22.073934047597429</v>
      </c>
      <c r="CQ32" s="60">
        <f>INDEX(SRMC!$A:$AO,MATCH($B32,SRMC!$B:$B,0),MATCH(CQ$1,SRMC!$1:$1,0))</f>
        <v>22.073934047597429</v>
      </c>
      <c r="CR32" s="60">
        <f>INDEX(SRMC!$A:$AO,MATCH($B32,SRMC!$B:$B,0),MATCH(CR$1,SRMC!$1:$1,0))</f>
        <v>22.073934047597429</v>
      </c>
      <c r="CS32" s="60">
        <f>INDEX(SRMC!$A:$AO,MATCH($B32,SRMC!$B:$B,0),MATCH(CS$1,SRMC!$1:$1,0))</f>
        <v>22.073934047597429</v>
      </c>
      <c r="CT32" s="60">
        <f>INDEX(SRMC!$A:$AO,MATCH($B32,SRMC!$B:$B,0),MATCH(CT$1,SRMC!$1:$1,0))</f>
        <v>22.073934047597429</v>
      </c>
      <c r="CU32" s="60">
        <f>INDEX(SRMC!$A:$AO,MATCH($B32,SRMC!$B:$B,0),MATCH(CU$1,SRMC!$1:$1,0))</f>
        <v>22.073934047597429</v>
      </c>
      <c r="CV32" s="60">
        <f>INDEX(SRMC!$A:$AO,MATCH($B32,SRMC!$B:$B,0),MATCH(CV$1,SRMC!$1:$1,0))</f>
        <v>22.073934047597429</v>
      </c>
      <c r="CW32" s="60">
        <f>INDEX(SRMC!$A:$AO,MATCH($B32,SRMC!$B:$B,0),MATCH(CW$1,SRMC!$1:$1,0))</f>
        <v>22.073934047597429</v>
      </c>
      <c r="CX32" s="60">
        <f>INDEX(SRMC!$A:$AO,MATCH($B32,SRMC!$B:$B,0),MATCH(CX$1,SRMC!$1:$1,0))</f>
        <v>22.073934047597429</v>
      </c>
      <c r="CY32" s="60">
        <f>INDEX(SRMC!$A:$AO,MATCH($B32,SRMC!$B:$B,0),MATCH(CY$1,SRMC!$1:$1,0))</f>
        <v>22.073934047597429</v>
      </c>
    </row>
    <row r="33" spans="1:103" x14ac:dyDescent="0.3">
      <c r="A33" t="s">
        <v>630</v>
      </c>
      <c r="B33" t="s">
        <v>152</v>
      </c>
      <c r="C33" t="s">
        <v>690</v>
      </c>
      <c r="D33">
        <v>2</v>
      </c>
      <c r="E33">
        <v>365</v>
      </c>
      <c r="F33">
        <v>0.87219000000000013</v>
      </c>
      <c r="G33">
        <v>0.09</v>
      </c>
      <c r="H33" t="s">
        <v>607</v>
      </c>
      <c r="I33">
        <v>6</v>
      </c>
      <c r="J33" s="56">
        <v>1</v>
      </c>
      <c r="K33" s="57">
        <v>0</v>
      </c>
      <c r="L33" s="57">
        <v>0</v>
      </c>
      <c r="M33" s="57">
        <v>0</v>
      </c>
      <c r="N33" s="57">
        <v>0</v>
      </c>
      <c r="O33" s="57">
        <v>0</v>
      </c>
      <c r="P33" t="s">
        <v>621</v>
      </c>
      <c r="Q33">
        <v>3</v>
      </c>
      <c r="R33">
        <v>9.0680100755667503</v>
      </c>
      <c r="S33" s="95">
        <v>0</v>
      </c>
      <c r="T33">
        <v>1</v>
      </c>
      <c r="U33">
        <v>8</v>
      </c>
      <c r="V33">
        <v>8</v>
      </c>
      <c r="W33">
        <v>180</v>
      </c>
      <c r="X33">
        <v>182.5</v>
      </c>
      <c r="Y33">
        <v>0.49315068493150682</v>
      </c>
      <c r="Z33">
        <v>3</v>
      </c>
      <c r="AA33">
        <v>3</v>
      </c>
      <c r="AB33">
        <v>1</v>
      </c>
      <c r="AC33">
        <v>3</v>
      </c>
      <c r="AD33">
        <v>3</v>
      </c>
      <c r="AE33">
        <v>1</v>
      </c>
      <c r="AF33">
        <v>1</v>
      </c>
      <c r="AG33" t="e">
        <v>#N/A</v>
      </c>
      <c r="AH33">
        <v>24</v>
      </c>
      <c r="AI33">
        <v>24</v>
      </c>
      <c r="AJ33">
        <v>1</v>
      </c>
      <c r="AK33" s="42">
        <f>INDEX(BV33:CY33,MATCH(Settings!$B$5,$BV$1:$CY$1))</f>
        <v>22.073934047597429</v>
      </c>
      <c r="AP33" t="b" cm="1">
        <f t="array" ref="AP33">NOT(OR(ISNA(AI33:AK33),ISNA(AE33:AF33),ISNA(AB33),ISNA(Y33),ISNA(S33:V33),ISNA(Q33),ISNA(J33),ISNA(I33),ISNA(A33:G33), ISBLANK(AI33:AK33), ISBLANK(AE33:AF33),ISBLANK(AB33),ISBLANK(Y33),ISBLANK(S33:V33),ISBLANK(Q33),ISBLANK(J33),ISBLANK(I33),ISBLANK(A33:G33)))</f>
        <v>1</v>
      </c>
      <c r="AQ33" s="42">
        <f>_xlfn.IFNA(IF(E33&gt;0,INDEX(AR33:BU33,MATCH(Settings!$B$1,$AR$1:$BU$1)),0),0)</f>
        <v>0</v>
      </c>
      <c r="AR33" s="59">
        <f>INDEX('E-E'!$A:$AH,MATCH($B33,'E-E'!$B:$B,0),MATCH(AR$1,'E-E'!$1:$1,0))</f>
        <v>1</v>
      </c>
      <c r="AS33" s="59">
        <f>INDEX('E-E'!$A:$AH,MATCH($B33,'E-E'!$B:$B,0),MATCH(AS$1,'E-E'!$1:$1,0))</f>
        <v>1</v>
      </c>
      <c r="AT33" s="59">
        <f>INDEX('E-E'!$A:$AH,MATCH($B33,'E-E'!$B:$B,0),MATCH(AT$1,'E-E'!$1:$1,0))</f>
        <v>1</v>
      </c>
      <c r="AU33" s="59">
        <f>INDEX('E-E'!$A:$AH,MATCH($B33,'E-E'!$B:$B,0),MATCH(AU$1,'E-E'!$1:$1,0))</f>
        <v>1</v>
      </c>
      <c r="AV33" s="59">
        <f>INDEX('E-E'!$A:$AH,MATCH($B33,'E-E'!$B:$B,0),MATCH(AV$1,'E-E'!$1:$1,0))</f>
        <v>1</v>
      </c>
      <c r="AW33" s="59">
        <f>INDEX('E-E'!$A:$AH,MATCH($B33,'E-E'!$B:$B,0),MATCH(AW$1,'E-E'!$1:$1,0))</f>
        <v>1</v>
      </c>
      <c r="AX33" s="59">
        <f>INDEX('E-E'!$A:$AH,MATCH($B33,'E-E'!$B:$B,0),MATCH(AX$1,'E-E'!$1:$1,0))</f>
        <v>1</v>
      </c>
      <c r="AY33" s="59">
        <f>INDEX('E-E'!$A:$AH,MATCH($B33,'E-E'!$B:$B,0),MATCH(AY$1,'E-E'!$1:$1,0))</f>
        <v>1</v>
      </c>
      <c r="AZ33" s="59">
        <f>INDEX('E-E'!$A:$AH,MATCH($B33,'E-E'!$B:$B,0),MATCH(AZ$1,'E-E'!$1:$1,0))</f>
        <v>1</v>
      </c>
      <c r="BA33" s="59">
        <f>INDEX('E-E'!$A:$AH,MATCH($B33,'E-E'!$B:$B,0),MATCH(BA$1,'E-E'!$1:$1,0))</f>
        <v>1</v>
      </c>
      <c r="BB33" s="59">
        <f>INDEX('E-E'!$A:$AH,MATCH($B33,'E-E'!$B:$B,0),MATCH(BB$1,'E-E'!$1:$1,0))</f>
        <v>1</v>
      </c>
      <c r="BC33" s="59">
        <f>INDEX('E-E'!$A:$AH,MATCH($B33,'E-E'!$B:$B,0),MATCH(BC$1,'E-E'!$1:$1,0))</f>
        <v>1</v>
      </c>
      <c r="BD33" s="59">
        <f>INDEX('E-E'!$A:$AH,MATCH($B33,'E-E'!$B:$B,0),MATCH(BD$1,'E-E'!$1:$1,0))</f>
        <v>1</v>
      </c>
      <c r="BE33" s="59">
        <f>INDEX('E-E'!$A:$AH,MATCH($B33,'E-E'!$B:$B,0),MATCH(BE$1,'E-E'!$1:$1,0))</f>
        <v>1</v>
      </c>
      <c r="BF33" s="59">
        <f>INDEX('E-E'!$A:$AH,MATCH($B33,'E-E'!$B:$B,0),MATCH(BF$1,'E-E'!$1:$1,0))</f>
        <v>1</v>
      </c>
      <c r="BG33" s="59">
        <f>INDEX('E-E'!$A:$AH,MATCH($B33,'E-E'!$B:$B,0),MATCH(BG$1,'E-E'!$1:$1,0))</f>
        <v>1</v>
      </c>
      <c r="BH33" s="59">
        <f>INDEX('E-E'!$A:$AH,MATCH($B33,'E-E'!$B:$B,0),MATCH(BH$1,'E-E'!$1:$1,0))</f>
        <v>1</v>
      </c>
      <c r="BI33" s="59">
        <f>INDEX('E-E'!$A:$AH,MATCH($B33,'E-E'!$B:$B,0),MATCH(BI$1,'E-E'!$1:$1,0))</f>
        <v>1</v>
      </c>
      <c r="BJ33" s="59">
        <f>INDEX('E-E'!$A:$AH,MATCH($B33,'E-E'!$B:$B,0),MATCH(BJ$1,'E-E'!$1:$1,0))</f>
        <v>1</v>
      </c>
      <c r="BK33" s="59">
        <f>INDEX('E-E'!$A:$AH,MATCH($B33,'E-E'!$B:$B,0),MATCH(BK$1,'E-E'!$1:$1,0))</f>
        <v>1</v>
      </c>
      <c r="BL33" s="59">
        <f>INDEX('E-E'!$A:$AH,MATCH($B33,'E-E'!$B:$B,0),MATCH(BL$1,'E-E'!$1:$1,0))</f>
        <v>1</v>
      </c>
      <c r="BM33" s="59">
        <f>INDEX('E-E'!$A:$AH,MATCH($B33,'E-E'!$B:$B,0),MATCH(BM$1,'E-E'!$1:$1,0))</f>
        <v>1</v>
      </c>
      <c r="BN33" s="59">
        <f>INDEX('E-E'!$A:$AH,MATCH($B33,'E-E'!$B:$B,0),MATCH(BN$1,'E-E'!$1:$1,0))</f>
        <v>1</v>
      </c>
      <c r="BO33" s="59">
        <f>INDEX('E-E'!$A:$AH,MATCH($B33,'E-E'!$B:$B,0),MATCH(BO$1,'E-E'!$1:$1,0))</f>
        <v>1</v>
      </c>
      <c r="BP33" s="59">
        <f>INDEX('E-E'!$A:$AH,MATCH($B33,'E-E'!$B:$B,0),MATCH(BP$1,'E-E'!$1:$1,0))</f>
        <v>1</v>
      </c>
      <c r="BQ33" s="59">
        <f>INDEX('E-E'!$A:$AH,MATCH($B33,'E-E'!$B:$B,0),MATCH(BQ$1,'E-E'!$1:$1,0))</f>
        <v>0</v>
      </c>
      <c r="BR33" s="59">
        <f>INDEX('E-E'!$A:$AH,MATCH($B33,'E-E'!$B:$B,0),MATCH(BR$1,'E-E'!$1:$1,0))</f>
        <v>0</v>
      </c>
      <c r="BS33" s="59">
        <f>INDEX('E-E'!$A:$AH,MATCH($B33,'E-E'!$B:$B,0),MATCH(BS$1,'E-E'!$1:$1,0))</f>
        <v>0</v>
      </c>
      <c r="BT33" s="59">
        <f>INDEX('E-E'!$A:$AH,MATCH($B33,'E-E'!$B:$B,0),MATCH(BT$1,'E-E'!$1:$1,0))</f>
        <v>0</v>
      </c>
      <c r="BU33" s="59">
        <f>INDEX('E-E'!$A:$AH,MATCH($B33,'E-E'!$B:$B,0),MATCH(BU$1,'E-E'!$1:$1,0))</f>
        <v>0</v>
      </c>
      <c r="BV33" s="60">
        <f>INDEX(SRMC!$A:$AO,MATCH($B33,SRMC!$B:$B,0),MATCH(BV$1,SRMC!$1:$1,0))</f>
        <v>24.544066735644378</v>
      </c>
      <c r="BW33" s="60">
        <f>INDEX(SRMC!$A:$AO,MATCH($B33,SRMC!$B:$B,0),MATCH(BW$1,SRMC!$1:$1,0))</f>
        <v>25.068594104568312</v>
      </c>
      <c r="BX33" s="60">
        <f>INDEX(SRMC!$A:$AO,MATCH($B33,SRMC!$B:$B,0),MATCH(BX$1,SRMC!$1:$1,0))</f>
        <v>25.359289723333461</v>
      </c>
      <c r="BY33" s="60">
        <f>INDEX(SRMC!$A:$AO,MATCH($B33,SRMC!$B:$B,0),MATCH(BY$1,SRMC!$1:$1,0))</f>
        <v>25.425750358056479</v>
      </c>
      <c r="BZ33" s="60">
        <f>INDEX(SRMC!$A:$AO,MATCH($B33,SRMC!$B:$B,0),MATCH(BZ$1,SRMC!$1:$1,0))</f>
        <v>25.452262623015852</v>
      </c>
      <c r="CA33" s="60">
        <f>INDEX(SRMC!$A:$AO,MATCH($B33,SRMC!$B:$B,0),MATCH(CA$1,SRMC!$1:$1,0))</f>
        <v>25.223220702585486</v>
      </c>
      <c r="CB33" s="60">
        <f>INDEX(SRMC!$A:$AO,MATCH($B33,SRMC!$B:$B,0),MATCH(CB$1,SRMC!$1:$1,0))</f>
        <v>24.276911139541944</v>
      </c>
      <c r="CC33" s="60">
        <f>INDEX(SRMC!$A:$AO,MATCH($B33,SRMC!$B:$B,0),MATCH(CC$1,SRMC!$1:$1,0))</f>
        <v>23.433486270531255</v>
      </c>
      <c r="CD33" s="60">
        <f>INDEX(SRMC!$A:$AO,MATCH($B33,SRMC!$B:$B,0),MATCH(CD$1,SRMC!$1:$1,0))</f>
        <v>23.154152440608065</v>
      </c>
      <c r="CE33" s="60">
        <f>INDEX(SRMC!$A:$AO,MATCH($B33,SRMC!$B:$B,0),MATCH(CE$1,SRMC!$1:$1,0))</f>
        <v>23.01035582983393</v>
      </c>
      <c r="CF33" s="60">
        <f>INDEX(SRMC!$A:$AO,MATCH($B33,SRMC!$B:$B,0),MATCH(CF$1,SRMC!$1:$1,0))</f>
        <v>22.913415359061013</v>
      </c>
      <c r="CG33" s="60">
        <f>INDEX(SRMC!$A:$AO,MATCH($B33,SRMC!$B:$B,0),MATCH(CG$1,SRMC!$1:$1,0))</f>
        <v>22.689461692046322</v>
      </c>
      <c r="CH33" s="60">
        <f>INDEX(SRMC!$A:$AO,MATCH($B33,SRMC!$B:$B,0),MATCH(CH$1,SRMC!$1:$1,0))</f>
        <v>22.443871764356462</v>
      </c>
      <c r="CI33" s="60">
        <f>INDEX(SRMC!$A:$AO,MATCH($B33,SRMC!$B:$B,0),MATCH(CI$1,SRMC!$1:$1,0))</f>
        <v>22.255419792016998</v>
      </c>
      <c r="CJ33" s="60">
        <f>INDEX(SRMC!$A:$AO,MATCH($B33,SRMC!$B:$B,0),MATCH(CJ$1,SRMC!$1:$1,0))</f>
        <v>22.134429295737284</v>
      </c>
      <c r="CK33" s="60">
        <f>INDEX(SRMC!$A:$AO,MATCH($B33,SRMC!$B:$B,0),MATCH(CK$1,SRMC!$1:$1,0))</f>
        <v>22.073934047597429</v>
      </c>
      <c r="CL33" s="60">
        <f>INDEX(SRMC!$A:$AO,MATCH($B33,SRMC!$B:$B,0),MATCH(CL$1,SRMC!$1:$1,0))</f>
        <v>22.073934047597429</v>
      </c>
      <c r="CM33" s="60">
        <f>INDEX(SRMC!$A:$AO,MATCH($B33,SRMC!$B:$B,0),MATCH(CM$1,SRMC!$1:$1,0))</f>
        <v>22.073934047597429</v>
      </c>
      <c r="CN33" s="60">
        <f>INDEX(SRMC!$A:$AO,MATCH($B33,SRMC!$B:$B,0),MATCH(CN$1,SRMC!$1:$1,0))</f>
        <v>22.073934047597429</v>
      </c>
      <c r="CO33" s="60">
        <f>INDEX(SRMC!$A:$AO,MATCH($B33,SRMC!$B:$B,0),MATCH(CO$1,SRMC!$1:$1,0))</f>
        <v>22.073934047597429</v>
      </c>
      <c r="CP33" s="60">
        <f>INDEX(SRMC!$A:$AO,MATCH($B33,SRMC!$B:$B,0),MATCH(CP$1,SRMC!$1:$1,0))</f>
        <v>22.073934047597429</v>
      </c>
      <c r="CQ33" s="60">
        <f>INDEX(SRMC!$A:$AO,MATCH($B33,SRMC!$B:$B,0),MATCH(CQ$1,SRMC!$1:$1,0))</f>
        <v>22.073934047597429</v>
      </c>
      <c r="CR33" s="60">
        <f>INDEX(SRMC!$A:$AO,MATCH($B33,SRMC!$B:$B,0),MATCH(CR$1,SRMC!$1:$1,0))</f>
        <v>22.073934047597429</v>
      </c>
      <c r="CS33" s="60">
        <f>INDEX(SRMC!$A:$AO,MATCH($B33,SRMC!$B:$B,0),MATCH(CS$1,SRMC!$1:$1,0))</f>
        <v>22.073934047597429</v>
      </c>
      <c r="CT33" s="60">
        <f>INDEX(SRMC!$A:$AO,MATCH($B33,SRMC!$B:$B,0),MATCH(CT$1,SRMC!$1:$1,0))</f>
        <v>22.073934047597429</v>
      </c>
      <c r="CU33" s="60">
        <f>INDEX(SRMC!$A:$AO,MATCH($B33,SRMC!$B:$B,0),MATCH(CU$1,SRMC!$1:$1,0))</f>
        <v>22.073934047597429</v>
      </c>
      <c r="CV33" s="60">
        <f>INDEX(SRMC!$A:$AO,MATCH($B33,SRMC!$B:$B,0),MATCH(CV$1,SRMC!$1:$1,0))</f>
        <v>22.073934047597429</v>
      </c>
      <c r="CW33" s="60">
        <f>INDEX(SRMC!$A:$AO,MATCH($B33,SRMC!$B:$B,0),MATCH(CW$1,SRMC!$1:$1,0))</f>
        <v>22.073934047597429</v>
      </c>
      <c r="CX33" s="60">
        <f>INDEX(SRMC!$A:$AO,MATCH($B33,SRMC!$B:$B,0),MATCH(CX$1,SRMC!$1:$1,0))</f>
        <v>22.073934047597429</v>
      </c>
      <c r="CY33" s="60">
        <f>INDEX(SRMC!$A:$AO,MATCH($B33,SRMC!$B:$B,0),MATCH(CY$1,SRMC!$1:$1,0))</f>
        <v>22.073934047597429</v>
      </c>
    </row>
    <row r="34" spans="1:103" x14ac:dyDescent="0.3">
      <c r="A34" t="s">
        <v>630</v>
      </c>
      <c r="B34" t="s">
        <v>153</v>
      </c>
      <c r="C34" t="s">
        <v>690</v>
      </c>
      <c r="D34">
        <v>2</v>
      </c>
      <c r="E34">
        <v>365</v>
      </c>
      <c r="F34">
        <v>0.87219000000000013</v>
      </c>
      <c r="G34">
        <v>0.09</v>
      </c>
      <c r="H34" t="s">
        <v>607</v>
      </c>
      <c r="I34">
        <v>6</v>
      </c>
      <c r="J34" s="56">
        <v>1</v>
      </c>
      <c r="K34" s="57">
        <v>0</v>
      </c>
      <c r="L34" s="57">
        <v>0</v>
      </c>
      <c r="M34" s="57">
        <v>0</v>
      </c>
      <c r="N34" s="57">
        <v>0</v>
      </c>
      <c r="O34" s="57">
        <v>0</v>
      </c>
      <c r="P34" t="s">
        <v>621</v>
      </c>
      <c r="Q34">
        <v>3</v>
      </c>
      <c r="R34">
        <v>9.0680100755667503</v>
      </c>
      <c r="S34" s="95">
        <v>0</v>
      </c>
      <c r="T34">
        <v>1</v>
      </c>
      <c r="U34">
        <v>8</v>
      </c>
      <c r="V34">
        <v>8</v>
      </c>
      <c r="W34" t="e">
        <v>#N/A</v>
      </c>
      <c r="X34">
        <v>182.5</v>
      </c>
      <c r="Y34">
        <v>0.5</v>
      </c>
      <c r="Z34">
        <v>3</v>
      </c>
      <c r="AA34">
        <v>3</v>
      </c>
      <c r="AB34">
        <v>1</v>
      </c>
      <c r="AC34">
        <v>3</v>
      </c>
      <c r="AD34">
        <v>3</v>
      </c>
      <c r="AE34">
        <v>1</v>
      </c>
      <c r="AF34">
        <v>1</v>
      </c>
      <c r="AG34" t="e">
        <v>#N/A</v>
      </c>
      <c r="AH34">
        <v>24</v>
      </c>
      <c r="AI34">
        <v>24</v>
      </c>
      <c r="AJ34">
        <v>1</v>
      </c>
      <c r="AK34" s="42">
        <f>INDEX(BV34:CY34,MATCH(Settings!$B$5,$BV$1:$CY$1))</f>
        <v>22.073934047597429</v>
      </c>
      <c r="AP34" t="b" cm="1">
        <f t="array" ref="AP34">NOT(OR(ISNA(AI34:AK34),ISNA(AE34:AF34),ISNA(AB34),ISNA(Y34),ISNA(S34:V34),ISNA(Q34),ISNA(J34),ISNA(I34),ISNA(A34:G34), ISBLANK(AI34:AK34), ISBLANK(AE34:AF34),ISBLANK(AB34),ISBLANK(Y34),ISBLANK(S34:V34),ISBLANK(Q34),ISBLANK(J34),ISBLANK(I34),ISBLANK(A34:G34)))</f>
        <v>1</v>
      </c>
      <c r="AQ34" s="42">
        <f>_xlfn.IFNA(IF(E34&gt;0,INDEX(AR34:BU34,MATCH(Settings!$B$1,$AR$1:$BU$1)),0),0)</f>
        <v>0</v>
      </c>
      <c r="AR34" s="59">
        <f>INDEX('E-E'!$A:$AH,MATCH($B34,'E-E'!$B:$B,0),MATCH(AR$1,'E-E'!$1:$1,0))</f>
        <v>1</v>
      </c>
      <c r="AS34" s="59">
        <f>INDEX('E-E'!$A:$AH,MATCH($B34,'E-E'!$B:$B,0),MATCH(AS$1,'E-E'!$1:$1,0))</f>
        <v>1</v>
      </c>
      <c r="AT34" s="59">
        <f>INDEX('E-E'!$A:$AH,MATCH($B34,'E-E'!$B:$B,0),MATCH(AT$1,'E-E'!$1:$1,0))</f>
        <v>1</v>
      </c>
      <c r="AU34" s="59">
        <f>INDEX('E-E'!$A:$AH,MATCH($B34,'E-E'!$B:$B,0),MATCH(AU$1,'E-E'!$1:$1,0))</f>
        <v>1</v>
      </c>
      <c r="AV34" s="59">
        <f>INDEX('E-E'!$A:$AH,MATCH($B34,'E-E'!$B:$B,0),MATCH(AV$1,'E-E'!$1:$1,0))</f>
        <v>1</v>
      </c>
      <c r="AW34" s="59">
        <f>INDEX('E-E'!$A:$AH,MATCH($B34,'E-E'!$B:$B,0),MATCH(AW$1,'E-E'!$1:$1,0))</f>
        <v>1</v>
      </c>
      <c r="AX34" s="59">
        <f>INDEX('E-E'!$A:$AH,MATCH($B34,'E-E'!$B:$B,0),MATCH(AX$1,'E-E'!$1:$1,0))</f>
        <v>1</v>
      </c>
      <c r="AY34" s="59">
        <f>INDEX('E-E'!$A:$AH,MATCH($B34,'E-E'!$B:$B,0),MATCH(AY$1,'E-E'!$1:$1,0))</f>
        <v>1</v>
      </c>
      <c r="AZ34" s="59">
        <f>INDEX('E-E'!$A:$AH,MATCH($B34,'E-E'!$B:$B,0),MATCH(AZ$1,'E-E'!$1:$1,0))</f>
        <v>1</v>
      </c>
      <c r="BA34" s="59">
        <f>INDEX('E-E'!$A:$AH,MATCH($B34,'E-E'!$B:$B,0),MATCH(BA$1,'E-E'!$1:$1,0))</f>
        <v>1</v>
      </c>
      <c r="BB34" s="59">
        <f>INDEX('E-E'!$A:$AH,MATCH($B34,'E-E'!$B:$B,0),MATCH(BB$1,'E-E'!$1:$1,0))</f>
        <v>1</v>
      </c>
      <c r="BC34" s="59">
        <f>INDEX('E-E'!$A:$AH,MATCH($B34,'E-E'!$B:$B,0),MATCH(BC$1,'E-E'!$1:$1,0))</f>
        <v>1</v>
      </c>
      <c r="BD34" s="59">
        <f>INDEX('E-E'!$A:$AH,MATCH($B34,'E-E'!$B:$B,0),MATCH(BD$1,'E-E'!$1:$1,0))</f>
        <v>1</v>
      </c>
      <c r="BE34" s="59">
        <f>INDEX('E-E'!$A:$AH,MATCH($B34,'E-E'!$B:$B,0),MATCH(BE$1,'E-E'!$1:$1,0))</f>
        <v>1</v>
      </c>
      <c r="BF34" s="59">
        <f>INDEX('E-E'!$A:$AH,MATCH($B34,'E-E'!$B:$B,0),MATCH(BF$1,'E-E'!$1:$1,0))</f>
        <v>1</v>
      </c>
      <c r="BG34" s="59">
        <f>INDEX('E-E'!$A:$AH,MATCH($B34,'E-E'!$B:$B,0),MATCH(BG$1,'E-E'!$1:$1,0))</f>
        <v>1</v>
      </c>
      <c r="BH34" s="59">
        <f>INDEX('E-E'!$A:$AH,MATCH($B34,'E-E'!$B:$B,0),MATCH(BH$1,'E-E'!$1:$1,0))</f>
        <v>1</v>
      </c>
      <c r="BI34" s="59">
        <f>INDEX('E-E'!$A:$AH,MATCH($B34,'E-E'!$B:$B,0),MATCH(BI$1,'E-E'!$1:$1,0))</f>
        <v>1</v>
      </c>
      <c r="BJ34" s="59">
        <f>INDEX('E-E'!$A:$AH,MATCH($B34,'E-E'!$B:$B,0),MATCH(BJ$1,'E-E'!$1:$1,0))</f>
        <v>1</v>
      </c>
      <c r="BK34" s="59">
        <f>INDEX('E-E'!$A:$AH,MATCH($B34,'E-E'!$B:$B,0),MATCH(BK$1,'E-E'!$1:$1,0))</f>
        <v>1</v>
      </c>
      <c r="BL34" s="59">
        <f>INDEX('E-E'!$A:$AH,MATCH($B34,'E-E'!$B:$B,0),MATCH(BL$1,'E-E'!$1:$1,0))</f>
        <v>1</v>
      </c>
      <c r="BM34" s="59">
        <f>INDEX('E-E'!$A:$AH,MATCH($B34,'E-E'!$B:$B,0),MATCH(BM$1,'E-E'!$1:$1,0))</f>
        <v>1</v>
      </c>
      <c r="BN34" s="59">
        <f>INDEX('E-E'!$A:$AH,MATCH($B34,'E-E'!$B:$B,0),MATCH(BN$1,'E-E'!$1:$1,0))</f>
        <v>1</v>
      </c>
      <c r="BO34" s="59">
        <f>INDEX('E-E'!$A:$AH,MATCH($B34,'E-E'!$B:$B,0),MATCH(BO$1,'E-E'!$1:$1,0))</f>
        <v>1</v>
      </c>
      <c r="BP34" s="59">
        <f>INDEX('E-E'!$A:$AH,MATCH($B34,'E-E'!$B:$B,0),MATCH(BP$1,'E-E'!$1:$1,0))</f>
        <v>1</v>
      </c>
      <c r="BQ34" s="59">
        <f>INDEX('E-E'!$A:$AH,MATCH($B34,'E-E'!$B:$B,0),MATCH(BQ$1,'E-E'!$1:$1,0))</f>
        <v>1</v>
      </c>
      <c r="BR34" s="59">
        <f>INDEX('E-E'!$A:$AH,MATCH($B34,'E-E'!$B:$B,0),MATCH(BR$1,'E-E'!$1:$1,0))</f>
        <v>0</v>
      </c>
      <c r="BS34" s="59">
        <f>INDEX('E-E'!$A:$AH,MATCH($B34,'E-E'!$B:$B,0),MATCH(BS$1,'E-E'!$1:$1,0))</f>
        <v>0</v>
      </c>
      <c r="BT34" s="59">
        <f>INDEX('E-E'!$A:$AH,MATCH($B34,'E-E'!$B:$B,0),MATCH(BT$1,'E-E'!$1:$1,0))</f>
        <v>0</v>
      </c>
      <c r="BU34" s="59">
        <f>INDEX('E-E'!$A:$AH,MATCH($B34,'E-E'!$B:$B,0),MATCH(BU$1,'E-E'!$1:$1,0))</f>
        <v>0</v>
      </c>
      <c r="BV34" s="60">
        <f>INDEX(SRMC!$A:$AO,MATCH($B34,SRMC!$B:$B,0),MATCH(BV$1,SRMC!$1:$1,0))</f>
        <v>24.544066735644378</v>
      </c>
      <c r="BW34" s="60">
        <f>INDEX(SRMC!$A:$AO,MATCH($B34,SRMC!$B:$B,0),MATCH(BW$1,SRMC!$1:$1,0))</f>
        <v>25.068594104568312</v>
      </c>
      <c r="BX34" s="60">
        <f>INDEX(SRMC!$A:$AO,MATCH($B34,SRMC!$B:$B,0),MATCH(BX$1,SRMC!$1:$1,0))</f>
        <v>25.359289723333461</v>
      </c>
      <c r="BY34" s="60">
        <f>INDEX(SRMC!$A:$AO,MATCH($B34,SRMC!$B:$B,0),MATCH(BY$1,SRMC!$1:$1,0))</f>
        <v>25.425750358056479</v>
      </c>
      <c r="BZ34" s="60">
        <f>INDEX(SRMC!$A:$AO,MATCH($B34,SRMC!$B:$B,0),MATCH(BZ$1,SRMC!$1:$1,0))</f>
        <v>25.452262623015852</v>
      </c>
      <c r="CA34" s="60">
        <f>INDEX(SRMC!$A:$AO,MATCH($B34,SRMC!$B:$B,0),MATCH(CA$1,SRMC!$1:$1,0))</f>
        <v>25.223220702585486</v>
      </c>
      <c r="CB34" s="60">
        <f>INDEX(SRMC!$A:$AO,MATCH($B34,SRMC!$B:$B,0),MATCH(CB$1,SRMC!$1:$1,0))</f>
        <v>24.276911139541944</v>
      </c>
      <c r="CC34" s="60">
        <f>INDEX(SRMC!$A:$AO,MATCH($B34,SRMC!$B:$B,0),MATCH(CC$1,SRMC!$1:$1,0))</f>
        <v>23.433486270531255</v>
      </c>
      <c r="CD34" s="60">
        <f>INDEX(SRMC!$A:$AO,MATCH($B34,SRMC!$B:$B,0),MATCH(CD$1,SRMC!$1:$1,0))</f>
        <v>23.154152440608065</v>
      </c>
      <c r="CE34" s="60">
        <f>INDEX(SRMC!$A:$AO,MATCH($B34,SRMC!$B:$B,0),MATCH(CE$1,SRMC!$1:$1,0))</f>
        <v>23.01035582983393</v>
      </c>
      <c r="CF34" s="60">
        <f>INDEX(SRMC!$A:$AO,MATCH($B34,SRMC!$B:$B,0),MATCH(CF$1,SRMC!$1:$1,0))</f>
        <v>22.913415359061013</v>
      </c>
      <c r="CG34" s="60">
        <f>INDEX(SRMC!$A:$AO,MATCH($B34,SRMC!$B:$B,0),MATCH(CG$1,SRMC!$1:$1,0))</f>
        <v>22.689461692046322</v>
      </c>
      <c r="CH34" s="60">
        <f>INDEX(SRMC!$A:$AO,MATCH($B34,SRMC!$B:$B,0),MATCH(CH$1,SRMC!$1:$1,0))</f>
        <v>22.443871764356462</v>
      </c>
      <c r="CI34" s="60">
        <f>INDEX(SRMC!$A:$AO,MATCH($B34,SRMC!$B:$B,0),MATCH(CI$1,SRMC!$1:$1,0))</f>
        <v>22.255419792016998</v>
      </c>
      <c r="CJ34" s="60">
        <f>INDEX(SRMC!$A:$AO,MATCH($B34,SRMC!$B:$B,0),MATCH(CJ$1,SRMC!$1:$1,0))</f>
        <v>22.134429295737284</v>
      </c>
      <c r="CK34" s="60">
        <f>INDEX(SRMC!$A:$AO,MATCH($B34,SRMC!$B:$B,0),MATCH(CK$1,SRMC!$1:$1,0))</f>
        <v>22.073934047597429</v>
      </c>
      <c r="CL34" s="60">
        <f>INDEX(SRMC!$A:$AO,MATCH($B34,SRMC!$B:$B,0),MATCH(CL$1,SRMC!$1:$1,0))</f>
        <v>22.073934047597429</v>
      </c>
      <c r="CM34" s="60">
        <f>INDEX(SRMC!$A:$AO,MATCH($B34,SRMC!$B:$B,0),MATCH(CM$1,SRMC!$1:$1,0))</f>
        <v>22.073934047597429</v>
      </c>
      <c r="CN34" s="60">
        <f>INDEX(SRMC!$A:$AO,MATCH($B34,SRMC!$B:$B,0),MATCH(CN$1,SRMC!$1:$1,0))</f>
        <v>22.073934047597429</v>
      </c>
      <c r="CO34" s="60">
        <f>INDEX(SRMC!$A:$AO,MATCH($B34,SRMC!$B:$B,0),MATCH(CO$1,SRMC!$1:$1,0))</f>
        <v>22.073934047597429</v>
      </c>
      <c r="CP34" s="60">
        <f>INDEX(SRMC!$A:$AO,MATCH($B34,SRMC!$B:$B,0),MATCH(CP$1,SRMC!$1:$1,0))</f>
        <v>22.073934047597429</v>
      </c>
      <c r="CQ34" s="60">
        <f>INDEX(SRMC!$A:$AO,MATCH($B34,SRMC!$B:$B,0),MATCH(CQ$1,SRMC!$1:$1,0))</f>
        <v>22.073934047597429</v>
      </c>
      <c r="CR34" s="60">
        <f>INDEX(SRMC!$A:$AO,MATCH($B34,SRMC!$B:$B,0),MATCH(CR$1,SRMC!$1:$1,0))</f>
        <v>22.073934047597429</v>
      </c>
      <c r="CS34" s="60">
        <f>INDEX(SRMC!$A:$AO,MATCH($B34,SRMC!$B:$B,0),MATCH(CS$1,SRMC!$1:$1,0))</f>
        <v>22.073934047597429</v>
      </c>
      <c r="CT34" s="60">
        <f>INDEX(SRMC!$A:$AO,MATCH($B34,SRMC!$B:$B,0),MATCH(CT$1,SRMC!$1:$1,0))</f>
        <v>22.073934047597429</v>
      </c>
      <c r="CU34" s="60">
        <f>INDEX(SRMC!$A:$AO,MATCH($B34,SRMC!$B:$B,0),MATCH(CU$1,SRMC!$1:$1,0))</f>
        <v>22.073934047597429</v>
      </c>
      <c r="CV34" s="60">
        <f>INDEX(SRMC!$A:$AO,MATCH($B34,SRMC!$B:$B,0),MATCH(CV$1,SRMC!$1:$1,0))</f>
        <v>22.073934047597429</v>
      </c>
      <c r="CW34" s="60">
        <f>INDEX(SRMC!$A:$AO,MATCH($B34,SRMC!$B:$B,0),MATCH(CW$1,SRMC!$1:$1,0))</f>
        <v>22.073934047597429</v>
      </c>
      <c r="CX34" s="60">
        <f>INDEX(SRMC!$A:$AO,MATCH($B34,SRMC!$B:$B,0),MATCH(CX$1,SRMC!$1:$1,0))</f>
        <v>22.073934047597429</v>
      </c>
      <c r="CY34" s="60">
        <f>INDEX(SRMC!$A:$AO,MATCH($B34,SRMC!$B:$B,0),MATCH(CY$1,SRMC!$1:$1,0))</f>
        <v>22.073934047597429</v>
      </c>
    </row>
    <row r="35" spans="1:103" x14ac:dyDescent="0.3">
      <c r="A35" t="s">
        <v>631</v>
      </c>
      <c r="B35" t="s">
        <v>86</v>
      </c>
      <c r="C35" t="s">
        <v>690</v>
      </c>
      <c r="D35">
        <v>2</v>
      </c>
      <c r="E35">
        <v>350</v>
      </c>
      <c r="F35">
        <v>0.87145856353591156</v>
      </c>
      <c r="G35">
        <v>0.08</v>
      </c>
      <c r="H35" t="s">
        <v>607</v>
      </c>
      <c r="I35">
        <v>6</v>
      </c>
      <c r="J35" s="56">
        <v>1</v>
      </c>
      <c r="K35" s="57">
        <v>0</v>
      </c>
      <c r="L35" s="57">
        <v>0</v>
      </c>
      <c r="M35" s="57">
        <v>0</v>
      </c>
      <c r="N35" s="57">
        <v>0</v>
      </c>
      <c r="O35" s="57">
        <v>0</v>
      </c>
      <c r="P35" t="s">
        <v>621</v>
      </c>
      <c r="Q35">
        <v>3</v>
      </c>
      <c r="R35">
        <v>9.2071611253196934</v>
      </c>
      <c r="S35" s="95">
        <v>0</v>
      </c>
      <c r="T35">
        <v>1</v>
      </c>
      <c r="U35">
        <v>8</v>
      </c>
      <c r="V35">
        <v>8</v>
      </c>
      <c r="W35">
        <v>140</v>
      </c>
      <c r="X35">
        <v>140</v>
      </c>
      <c r="Y35">
        <v>0.4</v>
      </c>
      <c r="Z35">
        <v>4</v>
      </c>
      <c r="AA35">
        <v>4</v>
      </c>
      <c r="AB35">
        <v>1</v>
      </c>
      <c r="AC35">
        <v>4</v>
      </c>
      <c r="AD35">
        <v>4</v>
      </c>
      <c r="AE35">
        <v>1</v>
      </c>
      <c r="AF35">
        <v>1</v>
      </c>
      <c r="AG35" t="e">
        <v>#N/A</v>
      </c>
      <c r="AH35">
        <v>24</v>
      </c>
      <c r="AI35">
        <v>24</v>
      </c>
      <c r="AJ35">
        <v>1</v>
      </c>
      <c r="AK35" s="42">
        <f>INDEX(BV35:CY35,MATCH(Settings!$B$5,$BV$1:$CY$1))</f>
        <v>28.294568781449222</v>
      </c>
      <c r="AP35" t="b" cm="1">
        <f t="array" ref="AP35">NOT(OR(ISNA(AI35:AK35),ISNA(AE35:AF35),ISNA(AB35),ISNA(Y35),ISNA(S35:V35),ISNA(Q35),ISNA(J35),ISNA(I35),ISNA(A35:G35), ISBLANK(AI35:AK35), ISBLANK(AE35:AF35),ISBLANK(AB35),ISBLANK(Y35),ISBLANK(S35:V35),ISBLANK(Q35),ISBLANK(J35),ISBLANK(I35),ISBLANK(A35:G35)))</f>
        <v>1</v>
      </c>
      <c r="AQ35" s="42">
        <f>_xlfn.IFNA(IF(E35&gt;0,INDEX(AR35:BU35,MATCH(Settings!$B$1,$AR$1:$BU$1)),0),0)</f>
        <v>0</v>
      </c>
      <c r="AR35" s="59">
        <f>INDEX('E-E'!$A:$AH,MATCH($B35,'E-E'!$B:$B,0),MATCH(AR$1,'E-E'!$1:$1,0))</f>
        <v>1</v>
      </c>
      <c r="AS35" s="59">
        <f>INDEX('E-E'!$A:$AH,MATCH($B35,'E-E'!$B:$B,0),MATCH(AS$1,'E-E'!$1:$1,0))</f>
        <v>1</v>
      </c>
      <c r="AT35" s="59">
        <f>INDEX('E-E'!$A:$AH,MATCH($B35,'E-E'!$B:$B,0),MATCH(AT$1,'E-E'!$1:$1,0))</f>
        <v>1</v>
      </c>
      <c r="AU35" s="59">
        <f>INDEX('E-E'!$A:$AH,MATCH($B35,'E-E'!$B:$B,0),MATCH(AU$1,'E-E'!$1:$1,0))</f>
        <v>0</v>
      </c>
      <c r="AV35" s="59">
        <f>INDEX('E-E'!$A:$AH,MATCH($B35,'E-E'!$B:$B,0),MATCH(AV$1,'E-E'!$1:$1,0))</f>
        <v>0</v>
      </c>
      <c r="AW35" s="59">
        <f>INDEX('E-E'!$A:$AH,MATCH($B35,'E-E'!$B:$B,0),MATCH(AW$1,'E-E'!$1:$1,0))</f>
        <v>0</v>
      </c>
      <c r="AX35" s="59">
        <f>INDEX('E-E'!$A:$AH,MATCH($B35,'E-E'!$B:$B,0),MATCH(AX$1,'E-E'!$1:$1,0))</f>
        <v>0</v>
      </c>
      <c r="AY35" s="59">
        <f>INDEX('E-E'!$A:$AH,MATCH($B35,'E-E'!$B:$B,0),MATCH(AY$1,'E-E'!$1:$1,0))</f>
        <v>0</v>
      </c>
      <c r="AZ35" s="59">
        <f>INDEX('E-E'!$A:$AH,MATCH($B35,'E-E'!$B:$B,0),MATCH(AZ$1,'E-E'!$1:$1,0))</f>
        <v>0</v>
      </c>
      <c r="BA35" s="59">
        <f>INDEX('E-E'!$A:$AH,MATCH($B35,'E-E'!$B:$B,0),MATCH(BA$1,'E-E'!$1:$1,0))</f>
        <v>0</v>
      </c>
      <c r="BB35" s="59">
        <f>INDEX('E-E'!$A:$AH,MATCH($B35,'E-E'!$B:$B,0),MATCH(BB$1,'E-E'!$1:$1,0))</f>
        <v>0</v>
      </c>
      <c r="BC35" s="59">
        <f>INDEX('E-E'!$A:$AH,MATCH($B35,'E-E'!$B:$B,0),MATCH(BC$1,'E-E'!$1:$1,0))</f>
        <v>0</v>
      </c>
      <c r="BD35" s="59">
        <f>INDEX('E-E'!$A:$AH,MATCH($B35,'E-E'!$B:$B,0),MATCH(BD$1,'E-E'!$1:$1,0))</f>
        <v>0</v>
      </c>
      <c r="BE35" s="59">
        <f>INDEX('E-E'!$A:$AH,MATCH($B35,'E-E'!$B:$B,0),MATCH(BE$1,'E-E'!$1:$1,0))</f>
        <v>0</v>
      </c>
      <c r="BF35" s="59">
        <f>INDEX('E-E'!$A:$AH,MATCH($B35,'E-E'!$B:$B,0),MATCH(BF$1,'E-E'!$1:$1,0))</f>
        <v>0</v>
      </c>
      <c r="BG35" s="59">
        <f>INDEX('E-E'!$A:$AH,MATCH($B35,'E-E'!$B:$B,0),MATCH(BG$1,'E-E'!$1:$1,0))</f>
        <v>0</v>
      </c>
      <c r="BH35" s="59">
        <f>INDEX('E-E'!$A:$AH,MATCH($B35,'E-E'!$B:$B,0),MATCH(BH$1,'E-E'!$1:$1,0))</f>
        <v>0</v>
      </c>
      <c r="BI35" s="59">
        <f>INDEX('E-E'!$A:$AH,MATCH($B35,'E-E'!$B:$B,0),MATCH(BI$1,'E-E'!$1:$1,0))</f>
        <v>0</v>
      </c>
      <c r="BJ35" s="59">
        <f>INDEX('E-E'!$A:$AH,MATCH($B35,'E-E'!$B:$B,0),MATCH(BJ$1,'E-E'!$1:$1,0))</f>
        <v>0</v>
      </c>
      <c r="BK35" s="59">
        <f>INDEX('E-E'!$A:$AH,MATCH($B35,'E-E'!$B:$B,0),MATCH(BK$1,'E-E'!$1:$1,0))</f>
        <v>0</v>
      </c>
      <c r="BL35" s="59">
        <f>INDEX('E-E'!$A:$AH,MATCH($B35,'E-E'!$B:$B,0),MATCH(BL$1,'E-E'!$1:$1,0))</f>
        <v>0</v>
      </c>
      <c r="BM35" s="59">
        <f>INDEX('E-E'!$A:$AH,MATCH($B35,'E-E'!$B:$B,0),MATCH(BM$1,'E-E'!$1:$1,0))</f>
        <v>0</v>
      </c>
      <c r="BN35" s="59">
        <f>INDEX('E-E'!$A:$AH,MATCH($B35,'E-E'!$B:$B,0),MATCH(BN$1,'E-E'!$1:$1,0))</f>
        <v>0</v>
      </c>
      <c r="BO35" s="59">
        <f>INDEX('E-E'!$A:$AH,MATCH($B35,'E-E'!$B:$B,0),MATCH(BO$1,'E-E'!$1:$1,0))</f>
        <v>0</v>
      </c>
      <c r="BP35" s="59">
        <f>INDEX('E-E'!$A:$AH,MATCH($B35,'E-E'!$B:$B,0),MATCH(BP$1,'E-E'!$1:$1,0))</f>
        <v>0</v>
      </c>
      <c r="BQ35" s="59">
        <f>INDEX('E-E'!$A:$AH,MATCH($B35,'E-E'!$B:$B,0),MATCH(BQ$1,'E-E'!$1:$1,0))</f>
        <v>0</v>
      </c>
      <c r="BR35" s="59">
        <f>INDEX('E-E'!$A:$AH,MATCH($B35,'E-E'!$B:$B,0),MATCH(BR$1,'E-E'!$1:$1,0))</f>
        <v>0</v>
      </c>
      <c r="BS35" s="59">
        <f>INDEX('E-E'!$A:$AH,MATCH($B35,'E-E'!$B:$B,0),MATCH(BS$1,'E-E'!$1:$1,0))</f>
        <v>0</v>
      </c>
      <c r="BT35" s="59">
        <f>INDEX('E-E'!$A:$AH,MATCH($B35,'E-E'!$B:$B,0),MATCH(BT$1,'E-E'!$1:$1,0))</f>
        <v>0</v>
      </c>
      <c r="BU35" s="59">
        <f>INDEX('E-E'!$A:$AH,MATCH($B35,'E-E'!$B:$B,0),MATCH(BU$1,'E-E'!$1:$1,0))</f>
        <v>0</v>
      </c>
      <c r="BV35" s="60">
        <f>INDEX(SRMC!$A:$AO,MATCH($B35,SRMC!$B:$B,0),MATCH(BV$1,SRMC!$1:$1,0))</f>
        <v>27.414051212505157</v>
      </c>
      <c r="BW35" s="60">
        <f>INDEX(SRMC!$A:$AO,MATCH($B35,SRMC!$B:$B,0),MATCH(BW$1,SRMC!$1:$1,0))</f>
        <v>27.840316503701587</v>
      </c>
      <c r="BX35" s="60">
        <f>INDEX(SRMC!$A:$AO,MATCH($B35,SRMC!$B:$B,0),MATCH(BX$1,SRMC!$1:$1,0))</f>
        <v>28.05745870888429</v>
      </c>
      <c r="BY35" s="60">
        <f>INDEX(SRMC!$A:$AO,MATCH($B35,SRMC!$B:$B,0),MATCH(BY$1,SRMC!$1:$1,0))</f>
        <v>28.15838774314982</v>
      </c>
      <c r="BZ35" s="60">
        <f>INDEX(SRMC!$A:$AO,MATCH($B35,SRMC!$B:$B,0),MATCH(BZ$1,SRMC!$1:$1,0))</f>
        <v>28.235256729749526</v>
      </c>
      <c r="CA35" s="60">
        <f>INDEX(SRMC!$A:$AO,MATCH($B35,SRMC!$B:$B,0),MATCH(CA$1,SRMC!$1:$1,0))</f>
        <v>28.235940813915335</v>
      </c>
      <c r="CB35" s="60">
        <f>INDEX(SRMC!$A:$AO,MATCH($B35,SRMC!$B:$B,0),MATCH(CB$1,SRMC!$1:$1,0))</f>
        <v>28.236058085486629</v>
      </c>
      <c r="CC35" s="60">
        <f>INDEX(SRMC!$A:$AO,MATCH($B35,SRMC!$B:$B,0),MATCH(CC$1,SRMC!$1:$1,0))</f>
        <v>28.272287182906563</v>
      </c>
      <c r="CD35" s="60">
        <f>INDEX(SRMC!$A:$AO,MATCH($B35,SRMC!$B:$B,0),MATCH(CD$1,SRMC!$1:$1,0))</f>
        <v>28.294568781449222</v>
      </c>
      <c r="CE35" s="60">
        <f>INDEX(SRMC!$A:$AO,MATCH($B35,SRMC!$B:$B,0),MATCH(CE$1,SRMC!$1:$1,0))</f>
        <v>28.294568781449222</v>
      </c>
      <c r="CF35" s="60">
        <f>INDEX(SRMC!$A:$AO,MATCH($B35,SRMC!$B:$B,0),MATCH(CF$1,SRMC!$1:$1,0))</f>
        <v>28.294568781449222</v>
      </c>
      <c r="CG35" s="60">
        <f>INDEX(SRMC!$A:$AO,MATCH($B35,SRMC!$B:$B,0),MATCH(CG$1,SRMC!$1:$1,0))</f>
        <v>28.294568781449222</v>
      </c>
      <c r="CH35" s="60">
        <f>INDEX(SRMC!$A:$AO,MATCH($B35,SRMC!$B:$B,0),MATCH(CH$1,SRMC!$1:$1,0))</f>
        <v>28.294568781449222</v>
      </c>
      <c r="CI35" s="60">
        <f>INDEX(SRMC!$A:$AO,MATCH($B35,SRMC!$B:$B,0),MATCH(CI$1,SRMC!$1:$1,0))</f>
        <v>28.294568781449222</v>
      </c>
      <c r="CJ35" s="60">
        <f>INDEX(SRMC!$A:$AO,MATCH($B35,SRMC!$B:$B,0),MATCH(CJ$1,SRMC!$1:$1,0))</f>
        <v>28.294568781449222</v>
      </c>
      <c r="CK35" s="60">
        <f>INDEX(SRMC!$A:$AO,MATCH($B35,SRMC!$B:$B,0),MATCH(CK$1,SRMC!$1:$1,0))</f>
        <v>28.294568781449222</v>
      </c>
      <c r="CL35" s="60">
        <f>INDEX(SRMC!$A:$AO,MATCH($B35,SRMC!$B:$B,0),MATCH(CL$1,SRMC!$1:$1,0))</f>
        <v>28.294568781449222</v>
      </c>
      <c r="CM35" s="60">
        <f>INDEX(SRMC!$A:$AO,MATCH($B35,SRMC!$B:$B,0),MATCH(CM$1,SRMC!$1:$1,0))</f>
        <v>28.294568781449222</v>
      </c>
      <c r="CN35" s="60">
        <f>INDEX(SRMC!$A:$AO,MATCH($B35,SRMC!$B:$B,0),MATCH(CN$1,SRMC!$1:$1,0))</f>
        <v>28.294568781449222</v>
      </c>
      <c r="CO35" s="60">
        <f>INDEX(SRMC!$A:$AO,MATCH($B35,SRMC!$B:$B,0),MATCH(CO$1,SRMC!$1:$1,0))</f>
        <v>28.294568781449222</v>
      </c>
      <c r="CP35" s="60">
        <f>INDEX(SRMC!$A:$AO,MATCH($B35,SRMC!$B:$B,0),MATCH(CP$1,SRMC!$1:$1,0))</f>
        <v>28.294568781449222</v>
      </c>
      <c r="CQ35" s="60">
        <f>INDEX(SRMC!$A:$AO,MATCH($B35,SRMC!$B:$B,0),MATCH(CQ$1,SRMC!$1:$1,0))</f>
        <v>28.294568781449222</v>
      </c>
      <c r="CR35" s="60">
        <f>INDEX(SRMC!$A:$AO,MATCH($B35,SRMC!$B:$B,0),MATCH(CR$1,SRMC!$1:$1,0))</f>
        <v>28.294568781449222</v>
      </c>
      <c r="CS35" s="60">
        <f>INDEX(SRMC!$A:$AO,MATCH($B35,SRMC!$B:$B,0),MATCH(CS$1,SRMC!$1:$1,0))</f>
        <v>28.294568781449222</v>
      </c>
      <c r="CT35" s="60">
        <f>INDEX(SRMC!$A:$AO,MATCH($B35,SRMC!$B:$B,0),MATCH(CT$1,SRMC!$1:$1,0))</f>
        <v>28.294568781449222</v>
      </c>
      <c r="CU35" s="60">
        <f>INDEX(SRMC!$A:$AO,MATCH($B35,SRMC!$B:$B,0),MATCH(CU$1,SRMC!$1:$1,0))</f>
        <v>28.294568781449222</v>
      </c>
      <c r="CV35" s="60">
        <f>INDEX(SRMC!$A:$AO,MATCH($B35,SRMC!$B:$B,0),MATCH(CV$1,SRMC!$1:$1,0))</f>
        <v>28.294568781449222</v>
      </c>
      <c r="CW35" s="60">
        <f>INDEX(SRMC!$A:$AO,MATCH($B35,SRMC!$B:$B,0),MATCH(CW$1,SRMC!$1:$1,0))</f>
        <v>28.294568781449222</v>
      </c>
      <c r="CX35" s="60">
        <f>INDEX(SRMC!$A:$AO,MATCH($B35,SRMC!$B:$B,0),MATCH(CX$1,SRMC!$1:$1,0))</f>
        <v>28.294568781449222</v>
      </c>
      <c r="CY35" s="60">
        <f>INDEX(SRMC!$A:$AO,MATCH($B35,SRMC!$B:$B,0),MATCH(CY$1,SRMC!$1:$1,0))</f>
        <v>28.294568781449222</v>
      </c>
    </row>
    <row r="36" spans="1:103" x14ac:dyDescent="0.3">
      <c r="A36" t="s">
        <v>631</v>
      </c>
      <c r="B36" t="s">
        <v>88</v>
      </c>
      <c r="C36" t="s">
        <v>690</v>
      </c>
      <c r="D36">
        <v>2</v>
      </c>
      <c r="E36">
        <v>350</v>
      </c>
      <c r="F36">
        <v>0.87145856353591156</v>
      </c>
      <c r="G36">
        <v>0.08</v>
      </c>
      <c r="H36" t="s">
        <v>607</v>
      </c>
      <c r="I36">
        <v>6</v>
      </c>
      <c r="J36" s="56">
        <v>1</v>
      </c>
      <c r="K36" s="57">
        <v>0</v>
      </c>
      <c r="L36" s="57">
        <v>0</v>
      </c>
      <c r="M36" s="57">
        <v>0</v>
      </c>
      <c r="N36" s="57">
        <v>0</v>
      </c>
      <c r="O36" s="57">
        <v>0</v>
      </c>
      <c r="P36" t="s">
        <v>621</v>
      </c>
      <c r="Q36">
        <v>3</v>
      </c>
      <c r="R36">
        <v>9.2071611253196934</v>
      </c>
      <c r="S36" s="95">
        <v>0</v>
      </c>
      <c r="T36">
        <v>1</v>
      </c>
      <c r="U36">
        <v>8</v>
      </c>
      <c r="V36">
        <v>8</v>
      </c>
      <c r="W36">
        <v>140</v>
      </c>
      <c r="X36">
        <v>140</v>
      </c>
      <c r="Y36">
        <v>0.4</v>
      </c>
      <c r="Z36">
        <v>4</v>
      </c>
      <c r="AA36">
        <v>4</v>
      </c>
      <c r="AB36">
        <v>1</v>
      </c>
      <c r="AC36">
        <v>4</v>
      </c>
      <c r="AD36">
        <v>4</v>
      </c>
      <c r="AE36">
        <v>1</v>
      </c>
      <c r="AF36">
        <v>1</v>
      </c>
      <c r="AG36" t="e">
        <v>#N/A</v>
      </c>
      <c r="AH36">
        <v>24</v>
      </c>
      <c r="AI36">
        <v>24</v>
      </c>
      <c r="AJ36">
        <v>1</v>
      </c>
      <c r="AK36" s="42">
        <f>INDEX(BV36:CY36,MATCH(Settings!$B$5,$BV$1:$CY$1))</f>
        <v>28.294568781449222</v>
      </c>
      <c r="AP36" t="b" cm="1">
        <f t="array" ref="AP36">NOT(OR(ISNA(AI36:AK36),ISNA(AE36:AF36),ISNA(AB36),ISNA(Y36),ISNA(S36:V36),ISNA(Q36),ISNA(J36),ISNA(I36),ISNA(A36:G36), ISBLANK(AI36:AK36), ISBLANK(AE36:AF36),ISBLANK(AB36),ISBLANK(Y36),ISBLANK(S36:V36),ISBLANK(Q36),ISBLANK(J36),ISBLANK(I36),ISBLANK(A36:G36)))</f>
        <v>1</v>
      </c>
      <c r="AQ36" s="42">
        <f>_xlfn.IFNA(IF(E36&gt;0,INDEX(AR36:BU36,MATCH(Settings!$B$1,$AR$1:$BU$1)),0),0)</f>
        <v>0</v>
      </c>
      <c r="AR36" s="59">
        <f>INDEX('E-E'!$A:$AH,MATCH($B36,'E-E'!$B:$B,0),MATCH(AR$1,'E-E'!$1:$1,0))</f>
        <v>1</v>
      </c>
      <c r="AS36" s="59">
        <f>INDEX('E-E'!$A:$AH,MATCH($B36,'E-E'!$B:$B,0),MATCH(AS$1,'E-E'!$1:$1,0))</f>
        <v>1</v>
      </c>
      <c r="AT36" s="59">
        <f>INDEX('E-E'!$A:$AH,MATCH($B36,'E-E'!$B:$B,0),MATCH(AT$1,'E-E'!$1:$1,0))</f>
        <v>1</v>
      </c>
      <c r="AU36" s="59">
        <f>INDEX('E-E'!$A:$AH,MATCH($B36,'E-E'!$B:$B,0),MATCH(AU$1,'E-E'!$1:$1,0))</f>
        <v>0</v>
      </c>
      <c r="AV36" s="59">
        <f>INDEX('E-E'!$A:$AH,MATCH($B36,'E-E'!$B:$B,0),MATCH(AV$1,'E-E'!$1:$1,0))</f>
        <v>0</v>
      </c>
      <c r="AW36" s="59">
        <f>INDEX('E-E'!$A:$AH,MATCH($B36,'E-E'!$B:$B,0),MATCH(AW$1,'E-E'!$1:$1,0))</f>
        <v>0</v>
      </c>
      <c r="AX36" s="59">
        <f>INDEX('E-E'!$A:$AH,MATCH($B36,'E-E'!$B:$B,0),MATCH(AX$1,'E-E'!$1:$1,0))</f>
        <v>0</v>
      </c>
      <c r="AY36" s="59">
        <f>INDEX('E-E'!$A:$AH,MATCH($B36,'E-E'!$B:$B,0),MATCH(AY$1,'E-E'!$1:$1,0))</f>
        <v>0</v>
      </c>
      <c r="AZ36" s="59">
        <f>INDEX('E-E'!$A:$AH,MATCH($B36,'E-E'!$B:$B,0),MATCH(AZ$1,'E-E'!$1:$1,0))</f>
        <v>0</v>
      </c>
      <c r="BA36" s="59">
        <f>INDEX('E-E'!$A:$AH,MATCH($B36,'E-E'!$B:$B,0),MATCH(BA$1,'E-E'!$1:$1,0))</f>
        <v>0</v>
      </c>
      <c r="BB36" s="59">
        <f>INDEX('E-E'!$A:$AH,MATCH($B36,'E-E'!$B:$B,0),MATCH(BB$1,'E-E'!$1:$1,0))</f>
        <v>0</v>
      </c>
      <c r="BC36" s="59">
        <f>INDEX('E-E'!$A:$AH,MATCH($B36,'E-E'!$B:$B,0),MATCH(BC$1,'E-E'!$1:$1,0))</f>
        <v>0</v>
      </c>
      <c r="BD36" s="59">
        <f>INDEX('E-E'!$A:$AH,MATCH($B36,'E-E'!$B:$B,0),MATCH(BD$1,'E-E'!$1:$1,0))</f>
        <v>0</v>
      </c>
      <c r="BE36" s="59">
        <f>INDEX('E-E'!$A:$AH,MATCH($B36,'E-E'!$B:$B,0),MATCH(BE$1,'E-E'!$1:$1,0))</f>
        <v>0</v>
      </c>
      <c r="BF36" s="59">
        <f>INDEX('E-E'!$A:$AH,MATCH($B36,'E-E'!$B:$B,0),MATCH(BF$1,'E-E'!$1:$1,0))</f>
        <v>0</v>
      </c>
      <c r="BG36" s="59">
        <f>INDEX('E-E'!$A:$AH,MATCH($B36,'E-E'!$B:$B,0),MATCH(BG$1,'E-E'!$1:$1,0))</f>
        <v>0</v>
      </c>
      <c r="BH36" s="59">
        <f>INDEX('E-E'!$A:$AH,MATCH($B36,'E-E'!$B:$B,0),MATCH(BH$1,'E-E'!$1:$1,0))</f>
        <v>0</v>
      </c>
      <c r="BI36" s="59">
        <f>INDEX('E-E'!$A:$AH,MATCH($B36,'E-E'!$B:$B,0),MATCH(BI$1,'E-E'!$1:$1,0))</f>
        <v>0</v>
      </c>
      <c r="BJ36" s="59">
        <f>INDEX('E-E'!$A:$AH,MATCH($B36,'E-E'!$B:$B,0),MATCH(BJ$1,'E-E'!$1:$1,0))</f>
        <v>0</v>
      </c>
      <c r="BK36" s="59">
        <f>INDEX('E-E'!$A:$AH,MATCH($B36,'E-E'!$B:$B,0),MATCH(BK$1,'E-E'!$1:$1,0))</f>
        <v>0</v>
      </c>
      <c r="BL36" s="59">
        <f>INDEX('E-E'!$A:$AH,MATCH($B36,'E-E'!$B:$B,0),MATCH(BL$1,'E-E'!$1:$1,0))</f>
        <v>0</v>
      </c>
      <c r="BM36" s="59">
        <f>INDEX('E-E'!$A:$AH,MATCH($B36,'E-E'!$B:$B,0),MATCH(BM$1,'E-E'!$1:$1,0))</f>
        <v>0</v>
      </c>
      <c r="BN36" s="59">
        <f>INDEX('E-E'!$A:$AH,MATCH($B36,'E-E'!$B:$B,0),MATCH(BN$1,'E-E'!$1:$1,0))</f>
        <v>0</v>
      </c>
      <c r="BO36" s="59">
        <f>INDEX('E-E'!$A:$AH,MATCH($B36,'E-E'!$B:$B,0),MATCH(BO$1,'E-E'!$1:$1,0))</f>
        <v>0</v>
      </c>
      <c r="BP36" s="59">
        <f>INDEX('E-E'!$A:$AH,MATCH($B36,'E-E'!$B:$B,0),MATCH(BP$1,'E-E'!$1:$1,0))</f>
        <v>0</v>
      </c>
      <c r="BQ36" s="59">
        <f>INDEX('E-E'!$A:$AH,MATCH($B36,'E-E'!$B:$B,0),MATCH(BQ$1,'E-E'!$1:$1,0))</f>
        <v>0</v>
      </c>
      <c r="BR36" s="59">
        <f>INDEX('E-E'!$A:$AH,MATCH($B36,'E-E'!$B:$B,0),MATCH(BR$1,'E-E'!$1:$1,0))</f>
        <v>0</v>
      </c>
      <c r="BS36" s="59">
        <f>INDEX('E-E'!$A:$AH,MATCH($B36,'E-E'!$B:$B,0),MATCH(BS$1,'E-E'!$1:$1,0))</f>
        <v>0</v>
      </c>
      <c r="BT36" s="59">
        <f>INDEX('E-E'!$A:$AH,MATCH($B36,'E-E'!$B:$B,0),MATCH(BT$1,'E-E'!$1:$1,0))</f>
        <v>0</v>
      </c>
      <c r="BU36" s="59">
        <f>INDEX('E-E'!$A:$AH,MATCH($B36,'E-E'!$B:$B,0),MATCH(BU$1,'E-E'!$1:$1,0))</f>
        <v>0</v>
      </c>
      <c r="BV36" s="60">
        <f>INDEX(SRMC!$A:$AO,MATCH($B36,SRMC!$B:$B,0),MATCH(BV$1,SRMC!$1:$1,0))</f>
        <v>27.414051212505157</v>
      </c>
      <c r="BW36" s="60">
        <f>INDEX(SRMC!$A:$AO,MATCH($B36,SRMC!$B:$B,0),MATCH(BW$1,SRMC!$1:$1,0))</f>
        <v>27.840316503701587</v>
      </c>
      <c r="BX36" s="60">
        <f>INDEX(SRMC!$A:$AO,MATCH($B36,SRMC!$B:$B,0),MATCH(BX$1,SRMC!$1:$1,0))</f>
        <v>28.05745870888429</v>
      </c>
      <c r="BY36" s="60">
        <f>INDEX(SRMC!$A:$AO,MATCH($B36,SRMC!$B:$B,0),MATCH(BY$1,SRMC!$1:$1,0))</f>
        <v>28.15838774314982</v>
      </c>
      <c r="BZ36" s="60">
        <f>INDEX(SRMC!$A:$AO,MATCH($B36,SRMC!$B:$B,0),MATCH(BZ$1,SRMC!$1:$1,0))</f>
        <v>28.235256729749526</v>
      </c>
      <c r="CA36" s="60">
        <f>INDEX(SRMC!$A:$AO,MATCH($B36,SRMC!$B:$B,0),MATCH(CA$1,SRMC!$1:$1,0))</f>
        <v>28.235940813915335</v>
      </c>
      <c r="CB36" s="60">
        <f>INDEX(SRMC!$A:$AO,MATCH($B36,SRMC!$B:$B,0),MATCH(CB$1,SRMC!$1:$1,0))</f>
        <v>28.236058085486629</v>
      </c>
      <c r="CC36" s="60">
        <f>INDEX(SRMC!$A:$AO,MATCH($B36,SRMC!$B:$B,0),MATCH(CC$1,SRMC!$1:$1,0))</f>
        <v>28.272287182906563</v>
      </c>
      <c r="CD36" s="60">
        <f>INDEX(SRMC!$A:$AO,MATCH($B36,SRMC!$B:$B,0),MATCH(CD$1,SRMC!$1:$1,0))</f>
        <v>28.294568781449222</v>
      </c>
      <c r="CE36" s="60">
        <f>INDEX(SRMC!$A:$AO,MATCH($B36,SRMC!$B:$B,0),MATCH(CE$1,SRMC!$1:$1,0))</f>
        <v>28.294568781449222</v>
      </c>
      <c r="CF36" s="60">
        <f>INDEX(SRMC!$A:$AO,MATCH($B36,SRMC!$B:$B,0),MATCH(CF$1,SRMC!$1:$1,0))</f>
        <v>28.294568781449222</v>
      </c>
      <c r="CG36" s="60">
        <f>INDEX(SRMC!$A:$AO,MATCH($B36,SRMC!$B:$B,0),MATCH(CG$1,SRMC!$1:$1,0))</f>
        <v>28.294568781449222</v>
      </c>
      <c r="CH36" s="60">
        <f>INDEX(SRMC!$A:$AO,MATCH($B36,SRMC!$B:$B,0),MATCH(CH$1,SRMC!$1:$1,0))</f>
        <v>28.294568781449222</v>
      </c>
      <c r="CI36" s="60">
        <f>INDEX(SRMC!$A:$AO,MATCH($B36,SRMC!$B:$B,0),MATCH(CI$1,SRMC!$1:$1,0))</f>
        <v>28.294568781449222</v>
      </c>
      <c r="CJ36" s="60">
        <f>INDEX(SRMC!$A:$AO,MATCH($B36,SRMC!$B:$B,0),MATCH(CJ$1,SRMC!$1:$1,0))</f>
        <v>28.294568781449222</v>
      </c>
      <c r="CK36" s="60">
        <f>INDEX(SRMC!$A:$AO,MATCH($B36,SRMC!$B:$B,0),MATCH(CK$1,SRMC!$1:$1,0))</f>
        <v>28.294568781449222</v>
      </c>
      <c r="CL36" s="60">
        <f>INDEX(SRMC!$A:$AO,MATCH($B36,SRMC!$B:$B,0),MATCH(CL$1,SRMC!$1:$1,0))</f>
        <v>28.294568781449222</v>
      </c>
      <c r="CM36" s="60">
        <f>INDEX(SRMC!$A:$AO,MATCH($B36,SRMC!$B:$B,0),MATCH(CM$1,SRMC!$1:$1,0))</f>
        <v>28.294568781449222</v>
      </c>
      <c r="CN36" s="60">
        <f>INDEX(SRMC!$A:$AO,MATCH($B36,SRMC!$B:$B,0),MATCH(CN$1,SRMC!$1:$1,0))</f>
        <v>28.294568781449222</v>
      </c>
      <c r="CO36" s="60">
        <f>INDEX(SRMC!$A:$AO,MATCH($B36,SRMC!$B:$B,0),MATCH(CO$1,SRMC!$1:$1,0))</f>
        <v>28.294568781449222</v>
      </c>
      <c r="CP36" s="60">
        <f>INDEX(SRMC!$A:$AO,MATCH($B36,SRMC!$B:$B,0),MATCH(CP$1,SRMC!$1:$1,0))</f>
        <v>28.294568781449222</v>
      </c>
      <c r="CQ36" s="60">
        <f>INDEX(SRMC!$A:$AO,MATCH($B36,SRMC!$B:$B,0),MATCH(CQ$1,SRMC!$1:$1,0))</f>
        <v>28.294568781449222</v>
      </c>
      <c r="CR36" s="60">
        <f>INDEX(SRMC!$A:$AO,MATCH($B36,SRMC!$B:$B,0),MATCH(CR$1,SRMC!$1:$1,0))</f>
        <v>28.294568781449222</v>
      </c>
      <c r="CS36" s="60">
        <f>INDEX(SRMC!$A:$AO,MATCH($B36,SRMC!$B:$B,0),MATCH(CS$1,SRMC!$1:$1,0))</f>
        <v>28.294568781449222</v>
      </c>
      <c r="CT36" s="60">
        <f>INDEX(SRMC!$A:$AO,MATCH($B36,SRMC!$B:$B,0),MATCH(CT$1,SRMC!$1:$1,0))</f>
        <v>28.294568781449222</v>
      </c>
      <c r="CU36" s="60">
        <f>INDEX(SRMC!$A:$AO,MATCH($B36,SRMC!$B:$B,0),MATCH(CU$1,SRMC!$1:$1,0))</f>
        <v>28.294568781449222</v>
      </c>
      <c r="CV36" s="60">
        <f>INDEX(SRMC!$A:$AO,MATCH($B36,SRMC!$B:$B,0),MATCH(CV$1,SRMC!$1:$1,0))</f>
        <v>28.294568781449222</v>
      </c>
      <c r="CW36" s="60">
        <f>INDEX(SRMC!$A:$AO,MATCH($B36,SRMC!$B:$B,0),MATCH(CW$1,SRMC!$1:$1,0))</f>
        <v>28.294568781449222</v>
      </c>
      <c r="CX36" s="60">
        <f>INDEX(SRMC!$A:$AO,MATCH($B36,SRMC!$B:$B,0),MATCH(CX$1,SRMC!$1:$1,0))</f>
        <v>28.294568781449222</v>
      </c>
      <c r="CY36" s="60">
        <f>INDEX(SRMC!$A:$AO,MATCH($B36,SRMC!$B:$B,0),MATCH(CY$1,SRMC!$1:$1,0))</f>
        <v>28.294568781449222</v>
      </c>
    </row>
    <row r="37" spans="1:103" x14ac:dyDescent="0.3">
      <c r="A37" t="s">
        <v>631</v>
      </c>
      <c r="B37" t="s">
        <v>89</v>
      </c>
      <c r="C37" t="s">
        <v>690</v>
      </c>
      <c r="D37">
        <v>2</v>
      </c>
      <c r="E37">
        <v>350</v>
      </c>
      <c r="F37">
        <v>0.87145856353591156</v>
      </c>
      <c r="G37">
        <v>0.08</v>
      </c>
      <c r="H37" t="s">
        <v>607</v>
      </c>
      <c r="I37">
        <v>6</v>
      </c>
      <c r="J37" s="56">
        <v>1</v>
      </c>
      <c r="K37" s="57">
        <v>0</v>
      </c>
      <c r="L37" s="57">
        <v>0</v>
      </c>
      <c r="M37" s="57">
        <v>0</v>
      </c>
      <c r="N37" s="57">
        <v>0</v>
      </c>
      <c r="O37" s="57">
        <v>0</v>
      </c>
      <c r="P37" t="s">
        <v>621</v>
      </c>
      <c r="Q37">
        <v>3</v>
      </c>
      <c r="R37">
        <v>9.2071611253196934</v>
      </c>
      <c r="S37" s="95">
        <v>0</v>
      </c>
      <c r="T37">
        <v>1</v>
      </c>
      <c r="U37">
        <v>8</v>
      </c>
      <c r="V37">
        <v>8</v>
      </c>
      <c r="W37">
        <v>140</v>
      </c>
      <c r="X37">
        <v>140</v>
      </c>
      <c r="Y37">
        <v>0.4</v>
      </c>
      <c r="Z37">
        <v>4</v>
      </c>
      <c r="AA37">
        <v>4</v>
      </c>
      <c r="AB37">
        <v>1</v>
      </c>
      <c r="AC37">
        <v>4</v>
      </c>
      <c r="AD37">
        <v>4</v>
      </c>
      <c r="AE37">
        <v>1</v>
      </c>
      <c r="AF37">
        <v>1</v>
      </c>
      <c r="AG37" t="e">
        <v>#N/A</v>
      </c>
      <c r="AH37">
        <v>24</v>
      </c>
      <c r="AI37">
        <v>24</v>
      </c>
      <c r="AJ37">
        <v>1</v>
      </c>
      <c r="AK37" s="42">
        <f>INDEX(BV37:CY37,MATCH(Settings!$B$5,$BV$1:$CY$1))</f>
        <v>28.294568781449222</v>
      </c>
      <c r="AP37" t="b" cm="1">
        <f t="array" ref="AP37">NOT(OR(ISNA(AI37:AK37),ISNA(AE37:AF37),ISNA(AB37),ISNA(Y37),ISNA(S37:V37),ISNA(Q37),ISNA(J37),ISNA(I37),ISNA(A37:G37), ISBLANK(AI37:AK37), ISBLANK(AE37:AF37),ISBLANK(AB37),ISBLANK(Y37),ISBLANK(S37:V37),ISBLANK(Q37),ISBLANK(J37),ISBLANK(I37),ISBLANK(A37:G37)))</f>
        <v>1</v>
      </c>
      <c r="AQ37" s="42">
        <f>_xlfn.IFNA(IF(E37&gt;0,INDEX(AR37:BU37,MATCH(Settings!$B$1,$AR$1:$BU$1)),0),0)</f>
        <v>0</v>
      </c>
      <c r="AR37" s="59">
        <f>INDEX('E-E'!$A:$AH,MATCH($B37,'E-E'!$B:$B,0),MATCH(AR$1,'E-E'!$1:$1,0))</f>
        <v>1</v>
      </c>
      <c r="AS37" s="59">
        <f>INDEX('E-E'!$A:$AH,MATCH($B37,'E-E'!$B:$B,0),MATCH(AS$1,'E-E'!$1:$1,0))</f>
        <v>1</v>
      </c>
      <c r="AT37" s="59">
        <f>INDEX('E-E'!$A:$AH,MATCH($B37,'E-E'!$B:$B,0),MATCH(AT$1,'E-E'!$1:$1,0))</f>
        <v>1</v>
      </c>
      <c r="AU37" s="59">
        <f>INDEX('E-E'!$A:$AH,MATCH($B37,'E-E'!$B:$B,0),MATCH(AU$1,'E-E'!$1:$1,0))</f>
        <v>0</v>
      </c>
      <c r="AV37" s="59">
        <f>INDEX('E-E'!$A:$AH,MATCH($B37,'E-E'!$B:$B,0),MATCH(AV$1,'E-E'!$1:$1,0))</f>
        <v>0</v>
      </c>
      <c r="AW37" s="59">
        <f>INDEX('E-E'!$A:$AH,MATCH($B37,'E-E'!$B:$B,0),MATCH(AW$1,'E-E'!$1:$1,0))</f>
        <v>0</v>
      </c>
      <c r="AX37" s="59">
        <f>INDEX('E-E'!$A:$AH,MATCH($B37,'E-E'!$B:$B,0),MATCH(AX$1,'E-E'!$1:$1,0))</f>
        <v>0</v>
      </c>
      <c r="AY37" s="59">
        <f>INDEX('E-E'!$A:$AH,MATCH($B37,'E-E'!$B:$B,0),MATCH(AY$1,'E-E'!$1:$1,0))</f>
        <v>0</v>
      </c>
      <c r="AZ37" s="59">
        <f>INDEX('E-E'!$A:$AH,MATCH($B37,'E-E'!$B:$B,0),MATCH(AZ$1,'E-E'!$1:$1,0))</f>
        <v>0</v>
      </c>
      <c r="BA37" s="59">
        <f>INDEX('E-E'!$A:$AH,MATCH($B37,'E-E'!$B:$B,0),MATCH(BA$1,'E-E'!$1:$1,0))</f>
        <v>0</v>
      </c>
      <c r="BB37" s="59">
        <f>INDEX('E-E'!$A:$AH,MATCH($B37,'E-E'!$B:$B,0),MATCH(BB$1,'E-E'!$1:$1,0))</f>
        <v>0</v>
      </c>
      <c r="BC37" s="59">
        <f>INDEX('E-E'!$A:$AH,MATCH($B37,'E-E'!$B:$B,0),MATCH(BC$1,'E-E'!$1:$1,0))</f>
        <v>0</v>
      </c>
      <c r="BD37" s="59">
        <f>INDEX('E-E'!$A:$AH,MATCH($B37,'E-E'!$B:$B,0),MATCH(BD$1,'E-E'!$1:$1,0))</f>
        <v>0</v>
      </c>
      <c r="BE37" s="59">
        <f>INDEX('E-E'!$A:$AH,MATCH($B37,'E-E'!$B:$B,0),MATCH(BE$1,'E-E'!$1:$1,0))</f>
        <v>0</v>
      </c>
      <c r="BF37" s="59">
        <f>INDEX('E-E'!$A:$AH,MATCH($B37,'E-E'!$B:$B,0),MATCH(BF$1,'E-E'!$1:$1,0))</f>
        <v>0</v>
      </c>
      <c r="BG37" s="59">
        <f>INDEX('E-E'!$A:$AH,MATCH($B37,'E-E'!$B:$B,0),MATCH(BG$1,'E-E'!$1:$1,0))</f>
        <v>0</v>
      </c>
      <c r="BH37" s="59">
        <f>INDEX('E-E'!$A:$AH,MATCH($B37,'E-E'!$B:$B,0),MATCH(BH$1,'E-E'!$1:$1,0))</f>
        <v>0</v>
      </c>
      <c r="BI37" s="59">
        <f>INDEX('E-E'!$A:$AH,MATCH($B37,'E-E'!$B:$B,0),MATCH(BI$1,'E-E'!$1:$1,0))</f>
        <v>0</v>
      </c>
      <c r="BJ37" s="59">
        <f>INDEX('E-E'!$A:$AH,MATCH($B37,'E-E'!$B:$B,0),MATCH(BJ$1,'E-E'!$1:$1,0))</f>
        <v>0</v>
      </c>
      <c r="BK37" s="59">
        <f>INDEX('E-E'!$A:$AH,MATCH($B37,'E-E'!$B:$B,0),MATCH(BK$1,'E-E'!$1:$1,0))</f>
        <v>0</v>
      </c>
      <c r="BL37" s="59">
        <f>INDEX('E-E'!$A:$AH,MATCH($B37,'E-E'!$B:$B,0),MATCH(BL$1,'E-E'!$1:$1,0))</f>
        <v>0</v>
      </c>
      <c r="BM37" s="59">
        <f>INDEX('E-E'!$A:$AH,MATCH($B37,'E-E'!$B:$B,0),MATCH(BM$1,'E-E'!$1:$1,0))</f>
        <v>0</v>
      </c>
      <c r="BN37" s="59">
        <f>INDEX('E-E'!$A:$AH,MATCH($B37,'E-E'!$B:$B,0),MATCH(BN$1,'E-E'!$1:$1,0))</f>
        <v>0</v>
      </c>
      <c r="BO37" s="59">
        <f>INDEX('E-E'!$A:$AH,MATCH($B37,'E-E'!$B:$B,0),MATCH(BO$1,'E-E'!$1:$1,0))</f>
        <v>0</v>
      </c>
      <c r="BP37" s="59">
        <f>INDEX('E-E'!$A:$AH,MATCH($B37,'E-E'!$B:$B,0),MATCH(BP$1,'E-E'!$1:$1,0))</f>
        <v>0</v>
      </c>
      <c r="BQ37" s="59">
        <f>INDEX('E-E'!$A:$AH,MATCH($B37,'E-E'!$B:$B,0),MATCH(BQ$1,'E-E'!$1:$1,0))</f>
        <v>0</v>
      </c>
      <c r="BR37" s="59">
        <f>INDEX('E-E'!$A:$AH,MATCH($B37,'E-E'!$B:$B,0),MATCH(BR$1,'E-E'!$1:$1,0))</f>
        <v>0</v>
      </c>
      <c r="BS37" s="59">
        <f>INDEX('E-E'!$A:$AH,MATCH($B37,'E-E'!$B:$B,0),MATCH(BS$1,'E-E'!$1:$1,0))</f>
        <v>0</v>
      </c>
      <c r="BT37" s="59">
        <f>INDEX('E-E'!$A:$AH,MATCH($B37,'E-E'!$B:$B,0),MATCH(BT$1,'E-E'!$1:$1,0))</f>
        <v>0</v>
      </c>
      <c r="BU37" s="59">
        <f>INDEX('E-E'!$A:$AH,MATCH($B37,'E-E'!$B:$B,0),MATCH(BU$1,'E-E'!$1:$1,0))</f>
        <v>0</v>
      </c>
      <c r="BV37" s="60">
        <f>INDEX(SRMC!$A:$AO,MATCH($B37,SRMC!$B:$B,0),MATCH(BV$1,SRMC!$1:$1,0))</f>
        <v>27.414051212505157</v>
      </c>
      <c r="BW37" s="60">
        <f>INDEX(SRMC!$A:$AO,MATCH($B37,SRMC!$B:$B,0),MATCH(BW$1,SRMC!$1:$1,0))</f>
        <v>27.840316503701587</v>
      </c>
      <c r="BX37" s="60">
        <f>INDEX(SRMC!$A:$AO,MATCH($B37,SRMC!$B:$B,0),MATCH(BX$1,SRMC!$1:$1,0))</f>
        <v>28.05745870888429</v>
      </c>
      <c r="BY37" s="60">
        <f>INDEX(SRMC!$A:$AO,MATCH($B37,SRMC!$B:$B,0),MATCH(BY$1,SRMC!$1:$1,0))</f>
        <v>28.15838774314982</v>
      </c>
      <c r="BZ37" s="60">
        <f>INDEX(SRMC!$A:$AO,MATCH($B37,SRMC!$B:$B,0),MATCH(BZ$1,SRMC!$1:$1,0))</f>
        <v>28.235256729749526</v>
      </c>
      <c r="CA37" s="60">
        <f>INDEX(SRMC!$A:$AO,MATCH($B37,SRMC!$B:$B,0),MATCH(CA$1,SRMC!$1:$1,0))</f>
        <v>28.235940813915335</v>
      </c>
      <c r="CB37" s="60">
        <f>INDEX(SRMC!$A:$AO,MATCH($B37,SRMC!$B:$B,0),MATCH(CB$1,SRMC!$1:$1,0))</f>
        <v>28.236058085486629</v>
      </c>
      <c r="CC37" s="60">
        <f>INDEX(SRMC!$A:$AO,MATCH($B37,SRMC!$B:$B,0),MATCH(CC$1,SRMC!$1:$1,0))</f>
        <v>28.272287182906563</v>
      </c>
      <c r="CD37" s="60">
        <f>INDEX(SRMC!$A:$AO,MATCH($B37,SRMC!$B:$B,0),MATCH(CD$1,SRMC!$1:$1,0))</f>
        <v>28.294568781449222</v>
      </c>
      <c r="CE37" s="60">
        <f>INDEX(SRMC!$A:$AO,MATCH($B37,SRMC!$B:$B,0),MATCH(CE$1,SRMC!$1:$1,0))</f>
        <v>28.294568781449222</v>
      </c>
      <c r="CF37" s="60">
        <f>INDEX(SRMC!$A:$AO,MATCH($B37,SRMC!$B:$B,0),MATCH(CF$1,SRMC!$1:$1,0))</f>
        <v>28.294568781449222</v>
      </c>
      <c r="CG37" s="60">
        <f>INDEX(SRMC!$A:$AO,MATCH($B37,SRMC!$B:$B,0),MATCH(CG$1,SRMC!$1:$1,0))</f>
        <v>28.294568781449222</v>
      </c>
      <c r="CH37" s="60">
        <f>INDEX(SRMC!$A:$AO,MATCH($B37,SRMC!$B:$B,0),MATCH(CH$1,SRMC!$1:$1,0))</f>
        <v>28.294568781449222</v>
      </c>
      <c r="CI37" s="60">
        <f>INDEX(SRMC!$A:$AO,MATCH($B37,SRMC!$B:$B,0),MATCH(CI$1,SRMC!$1:$1,0))</f>
        <v>28.294568781449222</v>
      </c>
      <c r="CJ37" s="60">
        <f>INDEX(SRMC!$A:$AO,MATCH($B37,SRMC!$B:$B,0),MATCH(CJ$1,SRMC!$1:$1,0))</f>
        <v>28.294568781449222</v>
      </c>
      <c r="CK37" s="60">
        <f>INDEX(SRMC!$A:$AO,MATCH($B37,SRMC!$B:$B,0),MATCH(CK$1,SRMC!$1:$1,0))</f>
        <v>28.294568781449222</v>
      </c>
      <c r="CL37" s="60">
        <f>INDEX(SRMC!$A:$AO,MATCH($B37,SRMC!$B:$B,0),MATCH(CL$1,SRMC!$1:$1,0))</f>
        <v>28.294568781449222</v>
      </c>
      <c r="CM37" s="60">
        <f>INDEX(SRMC!$A:$AO,MATCH($B37,SRMC!$B:$B,0),MATCH(CM$1,SRMC!$1:$1,0))</f>
        <v>28.294568781449222</v>
      </c>
      <c r="CN37" s="60">
        <f>INDEX(SRMC!$A:$AO,MATCH($B37,SRMC!$B:$B,0),MATCH(CN$1,SRMC!$1:$1,0))</f>
        <v>28.294568781449222</v>
      </c>
      <c r="CO37" s="60">
        <f>INDEX(SRMC!$A:$AO,MATCH($B37,SRMC!$B:$B,0),MATCH(CO$1,SRMC!$1:$1,0))</f>
        <v>28.294568781449222</v>
      </c>
      <c r="CP37" s="60">
        <f>INDEX(SRMC!$A:$AO,MATCH($B37,SRMC!$B:$B,0),MATCH(CP$1,SRMC!$1:$1,0))</f>
        <v>28.294568781449222</v>
      </c>
      <c r="CQ37" s="60">
        <f>INDEX(SRMC!$A:$AO,MATCH($B37,SRMC!$B:$B,0),MATCH(CQ$1,SRMC!$1:$1,0))</f>
        <v>28.294568781449222</v>
      </c>
      <c r="CR37" s="60">
        <f>INDEX(SRMC!$A:$AO,MATCH($B37,SRMC!$B:$B,0),MATCH(CR$1,SRMC!$1:$1,0))</f>
        <v>28.294568781449222</v>
      </c>
      <c r="CS37" s="60">
        <f>INDEX(SRMC!$A:$AO,MATCH($B37,SRMC!$B:$B,0),MATCH(CS$1,SRMC!$1:$1,0))</f>
        <v>28.294568781449222</v>
      </c>
      <c r="CT37" s="60">
        <f>INDEX(SRMC!$A:$AO,MATCH($B37,SRMC!$B:$B,0),MATCH(CT$1,SRMC!$1:$1,0))</f>
        <v>28.294568781449222</v>
      </c>
      <c r="CU37" s="60">
        <f>INDEX(SRMC!$A:$AO,MATCH($B37,SRMC!$B:$B,0),MATCH(CU$1,SRMC!$1:$1,0))</f>
        <v>28.294568781449222</v>
      </c>
      <c r="CV37" s="60">
        <f>INDEX(SRMC!$A:$AO,MATCH($B37,SRMC!$B:$B,0),MATCH(CV$1,SRMC!$1:$1,0))</f>
        <v>28.294568781449222</v>
      </c>
      <c r="CW37" s="60">
        <f>INDEX(SRMC!$A:$AO,MATCH($B37,SRMC!$B:$B,0),MATCH(CW$1,SRMC!$1:$1,0))</f>
        <v>28.294568781449222</v>
      </c>
      <c r="CX37" s="60">
        <f>INDEX(SRMC!$A:$AO,MATCH($B37,SRMC!$B:$B,0),MATCH(CX$1,SRMC!$1:$1,0))</f>
        <v>28.294568781449222</v>
      </c>
      <c r="CY37" s="60">
        <f>INDEX(SRMC!$A:$AO,MATCH($B37,SRMC!$B:$B,0),MATCH(CY$1,SRMC!$1:$1,0))</f>
        <v>28.294568781449222</v>
      </c>
    </row>
    <row r="38" spans="1:103" x14ac:dyDescent="0.3">
      <c r="A38" t="s">
        <v>631</v>
      </c>
      <c r="B38" t="s">
        <v>87</v>
      </c>
      <c r="C38" t="s">
        <v>690</v>
      </c>
      <c r="D38">
        <v>2</v>
      </c>
      <c r="E38">
        <v>350</v>
      </c>
      <c r="F38">
        <v>0.87145856353591156</v>
      </c>
      <c r="G38">
        <v>0.08</v>
      </c>
      <c r="H38" t="s">
        <v>607</v>
      </c>
      <c r="I38">
        <v>6</v>
      </c>
      <c r="J38" s="56">
        <v>1</v>
      </c>
      <c r="K38" s="57">
        <v>0</v>
      </c>
      <c r="L38" s="57">
        <v>0</v>
      </c>
      <c r="M38" s="57">
        <v>0</v>
      </c>
      <c r="N38" s="57">
        <v>0</v>
      </c>
      <c r="O38" s="57">
        <v>0</v>
      </c>
      <c r="P38" t="s">
        <v>621</v>
      </c>
      <c r="Q38">
        <v>3</v>
      </c>
      <c r="R38">
        <v>9.2071611253196934</v>
      </c>
      <c r="S38" s="95">
        <v>0</v>
      </c>
      <c r="T38">
        <v>1</v>
      </c>
      <c r="U38">
        <v>8</v>
      </c>
      <c r="V38">
        <v>8</v>
      </c>
      <c r="W38" t="e">
        <v>#N/A</v>
      </c>
      <c r="X38">
        <v>140</v>
      </c>
      <c r="Y38">
        <v>0.4</v>
      </c>
      <c r="Z38">
        <v>4</v>
      </c>
      <c r="AA38">
        <v>4</v>
      </c>
      <c r="AB38">
        <v>1</v>
      </c>
      <c r="AC38">
        <v>4</v>
      </c>
      <c r="AD38">
        <v>4</v>
      </c>
      <c r="AE38">
        <v>1</v>
      </c>
      <c r="AF38">
        <v>1</v>
      </c>
      <c r="AG38" t="e">
        <v>#N/A</v>
      </c>
      <c r="AH38">
        <v>24</v>
      </c>
      <c r="AI38">
        <v>24</v>
      </c>
      <c r="AJ38">
        <v>1</v>
      </c>
      <c r="AK38" s="42">
        <f>INDEX(BV38:CY38,MATCH(Settings!$B$5,$BV$1:$CY$1))</f>
        <v>28.294568781449222</v>
      </c>
      <c r="AP38" t="b" cm="1">
        <f t="array" ref="AP38">NOT(OR(ISNA(AI38:AK38),ISNA(AE38:AF38),ISNA(AB38),ISNA(Y38),ISNA(S38:V38),ISNA(Q38),ISNA(J38),ISNA(I38),ISNA(A38:G38), ISBLANK(AI38:AK38), ISBLANK(AE38:AF38),ISBLANK(AB38),ISBLANK(Y38),ISBLANK(S38:V38),ISBLANK(Q38),ISBLANK(J38),ISBLANK(I38),ISBLANK(A38:G38)))</f>
        <v>1</v>
      </c>
      <c r="AQ38" s="42">
        <f>_xlfn.IFNA(IF(E38&gt;0,INDEX(AR38:BU38,MATCH(Settings!$B$1,$AR$1:$BU$1)),0),0)</f>
        <v>0</v>
      </c>
      <c r="AR38" s="59">
        <f>INDEX('E-E'!$A:$AH,MATCH($B38,'E-E'!$B:$B,0),MATCH(AR$1,'E-E'!$1:$1,0))</f>
        <v>1</v>
      </c>
      <c r="AS38" s="59">
        <f>INDEX('E-E'!$A:$AH,MATCH($B38,'E-E'!$B:$B,0),MATCH(AS$1,'E-E'!$1:$1,0))</f>
        <v>1</v>
      </c>
      <c r="AT38" s="59">
        <f>INDEX('E-E'!$A:$AH,MATCH($B38,'E-E'!$B:$B,0),MATCH(AT$1,'E-E'!$1:$1,0))</f>
        <v>1</v>
      </c>
      <c r="AU38" s="59">
        <f>INDEX('E-E'!$A:$AH,MATCH($B38,'E-E'!$B:$B,0),MATCH(AU$1,'E-E'!$1:$1,0))</f>
        <v>1</v>
      </c>
      <c r="AV38" s="59">
        <f>INDEX('E-E'!$A:$AH,MATCH($B38,'E-E'!$B:$B,0),MATCH(AV$1,'E-E'!$1:$1,0))</f>
        <v>1</v>
      </c>
      <c r="AW38" s="59">
        <f>INDEX('E-E'!$A:$AH,MATCH($B38,'E-E'!$B:$B,0),MATCH(AW$1,'E-E'!$1:$1,0))</f>
        <v>0</v>
      </c>
      <c r="AX38" s="59">
        <f>INDEX('E-E'!$A:$AH,MATCH($B38,'E-E'!$B:$B,0),MATCH(AX$1,'E-E'!$1:$1,0))</f>
        <v>0</v>
      </c>
      <c r="AY38" s="59">
        <f>INDEX('E-E'!$A:$AH,MATCH($B38,'E-E'!$B:$B,0),MATCH(AY$1,'E-E'!$1:$1,0))</f>
        <v>0</v>
      </c>
      <c r="AZ38" s="59">
        <f>INDEX('E-E'!$A:$AH,MATCH($B38,'E-E'!$B:$B,0),MATCH(AZ$1,'E-E'!$1:$1,0))</f>
        <v>0</v>
      </c>
      <c r="BA38" s="59">
        <f>INDEX('E-E'!$A:$AH,MATCH($B38,'E-E'!$B:$B,0),MATCH(BA$1,'E-E'!$1:$1,0))</f>
        <v>0</v>
      </c>
      <c r="BB38" s="59">
        <f>INDEX('E-E'!$A:$AH,MATCH($B38,'E-E'!$B:$B,0),MATCH(BB$1,'E-E'!$1:$1,0))</f>
        <v>0</v>
      </c>
      <c r="BC38" s="59">
        <f>INDEX('E-E'!$A:$AH,MATCH($B38,'E-E'!$B:$B,0),MATCH(BC$1,'E-E'!$1:$1,0))</f>
        <v>0</v>
      </c>
      <c r="BD38" s="59">
        <f>INDEX('E-E'!$A:$AH,MATCH($B38,'E-E'!$B:$B,0),MATCH(BD$1,'E-E'!$1:$1,0))</f>
        <v>0</v>
      </c>
      <c r="BE38" s="59">
        <f>INDEX('E-E'!$A:$AH,MATCH($B38,'E-E'!$B:$B,0),MATCH(BE$1,'E-E'!$1:$1,0))</f>
        <v>0</v>
      </c>
      <c r="BF38" s="59">
        <f>INDEX('E-E'!$A:$AH,MATCH($B38,'E-E'!$B:$B,0),MATCH(BF$1,'E-E'!$1:$1,0))</f>
        <v>0</v>
      </c>
      <c r="BG38" s="59">
        <f>INDEX('E-E'!$A:$AH,MATCH($B38,'E-E'!$B:$B,0),MATCH(BG$1,'E-E'!$1:$1,0))</f>
        <v>0</v>
      </c>
      <c r="BH38" s="59">
        <f>INDEX('E-E'!$A:$AH,MATCH($B38,'E-E'!$B:$B,0),MATCH(BH$1,'E-E'!$1:$1,0))</f>
        <v>0</v>
      </c>
      <c r="BI38" s="59">
        <f>INDEX('E-E'!$A:$AH,MATCH($B38,'E-E'!$B:$B,0),MATCH(BI$1,'E-E'!$1:$1,0))</f>
        <v>0</v>
      </c>
      <c r="BJ38" s="59">
        <f>INDEX('E-E'!$A:$AH,MATCH($B38,'E-E'!$B:$B,0),MATCH(BJ$1,'E-E'!$1:$1,0))</f>
        <v>0</v>
      </c>
      <c r="BK38" s="59">
        <f>INDEX('E-E'!$A:$AH,MATCH($B38,'E-E'!$B:$B,0),MATCH(BK$1,'E-E'!$1:$1,0))</f>
        <v>0</v>
      </c>
      <c r="BL38" s="59">
        <f>INDEX('E-E'!$A:$AH,MATCH($B38,'E-E'!$B:$B,0),MATCH(BL$1,'E-E'!$1:$1,0))</f>
        <v>0</v>
      </c>
      <c r="BM38" s="59">
        <f>INDEX('E-E'!$A:$AH,MATCH($B38,'E-E'!$B:$B,0),MATCH(BM$1,'E-E'!$1:$1,0))</f>
        <v>0</v>
      </c>
      <c r="BN38" s="59">
        <f>INDEX('E-E'!$A:$AH,MATCH($B38,'E-E'!$B:$B,0),MATCH(BN$1,'E-E'!$1:$1,0))</f>
        <v>0</v>
      </c>
      <c r="BO38" s="59">
        <f>INDEX('E-E'!$A:$AH,MATCH($B38,'E-E'!$B:$B,0),MATCH(BO$1,'E-E'!$1:$1,0))</f>
        <v>0</v>
      </c>
      <c r="BP38" s="59">
        <f>INDEX('E-E'!$A:$AH,MATCH($B38,'E-E'!$B:$B,0),MATCH(BP$1,'E-E'!$1:$1,0))</f>
        <v>0</v>
      </c>
      <c r="BQ38" s="59">
        <f>INDEX('E-E'!$A:$AH,MATCH($B38,'E-E'!$B:$B,0),MATCH(BQ$1,'E-E'!$1:$1,0))</f>
        <v>0</v>
      </c>
      <c r="BR38" s="59">
        <f>INDEX('E-E'!$A:$AH,MATCH($B38,'E-E'!$B:$B,0),MATCH(BR$1,'E-E'!$1:$1,0))</f>
        <v>0</v>
      </c>
      <c r="BS38" s="59">
        <f>INDEX('E-E'!$A:$AH,MATCH($B38,'E-E'!$B:$B,0),MATCH(BS$1,'E-E'!$1:$1,0))</f>
        <v>0</v>
      </c>
      <c r="BT38" s="59">
        <f>INDEX('E-E'!$A:$AH,MATCH($B38,'E-E'!$B:$B,0),MATCH(BT$1,'E-E'!$1:$1,0))</f>
        <v>0</v>
      </c>
      <c r="BU38" s="59">
        <f>INDEX('E-E'!$A:$AH,MATCH($B38,'E-E'!$B:$B,0),MATCH(BU$1,'E-E'!$1:$1,0))</f>
        <v>0</v>
      </c>
      <c r="BV38" s="60">
        <f>INDEX(SRMC!$A:$AO,MATCH($B38,SRMC!$B:$B,0),MATCH(BV$1,SRMC!$1:$1,0))</f>
        <v>27.414051212505157</v>
      </c>
      <c r="BW38" s="60">
        <f>INDEX(SRMC!$A:$AO,MATCH($B38,SRMC!$B:$B,0),MATCH(BW$1,SRMC!$1:$1,0))</f>
        <v>27.840316503701587</v>
      </c>
      <c r="BX38" s="60">
        <f>INDEX(SRMC!$A:$AO,MATCH($B38,SRMC!$B:$B,0),MATCH(BX$1,SRMC!$1:$1,0))</f>
        <v>28.05745870888429</v>
      </c>
      <c r="BY38" s="60">
        <f>INDEX(SRMC!$A:$AO,MATCH($B38,SRMC!$B:$B,0),MATCH(BY$1,SRMC!$1:$1,0))</f>
        <v>28.15838774314982</v>
      </c>
      <c r="BZ38" s="60">
        <f>INDEX(SRMC!$A:$AO,MATCH($B38,SRMC!$B:$B,0),MATCH(BZ$1,SRMC!$1:$1,0))</f>
        <v>28.235256729749526</v>
      </c>
      <c r="CA38" s="60">
        <f>INDEX(SRMC!$A:$AO,MATCH($B38,SRMC!$B:$B,0),MATCH(CA$1,SRMC!$1:$1,0))</f>
        <v>28.235940813915335</v>
      </c>
      <c r="CB38" s="60">
        <f>INDEX(SRMC!$A:$AO,MATCH($B38,SRMC!$B:$B,0),MATCH(CB$1,SRMC!$1:$1,0))</f>
        <v>28.236058085486629</v>
      </c>
      <c r="CC38" s="60">
        <f>INDEX(SRMC!$A:$AO,MATCH($B38,SRMC!$B:$B,0),MATCH(CC$1,SRMC!$1:$1,0))</f>
        <v>28.272287182906563</v>
      </c>
      <c r="CD38" s="60">
        <f>INDEX(SRMC!$A:$AO,MATCH($B38,SRMC!$B:$B,0),MATCH(CD$1,SRMC!$1:$1,0))</f>
        <v>28.294568781449222</v>
      </c>
      <c r="CE38" s="60">
        <f>INDEX(SRMC!$A:$AO,MATCH($B38,SRMC!$B:$B,0),MATCH(CE$1,SRMC!$1:$1,0))</f>
        <v>28.294568781449222</v>
      </c>
      <c r="CF38" s="60">
        <f>INDEX(SRMC!$A:$AO,MATCH($B38,SRMC!$B:$B,0),MATCH(CF$1,SRMC!$1:$1,0))</f>
        <v>28.294568781449222</v>
      </c>
      <c r="CG38" s="60">
        <f>INDEX(SRMC!$A:$AO,MATCH($B38,SRMC!$B:$B,0),MATCH(CG$1,SRMC!$1:$1,0))</f>
        <v>28.294568781449222</v>
      </c>
      <c r="CH38" s="60">
        <f>INDEX(SRMC!$A:$AO,MATCH($B38,SRMC!$B:$B,0),MATCH(CH$1,SRMC!$1:$1,0))</f>
        <v>28.294568781449222</v>
      </c>
      <c r="CI38" s="60">
        <f>INDEX(SRMC!$A:$AO,MATCH($B38,SRMC!$B:$B,0),MATCH(CI$1,SRMC!$1:$1,0))</f>
        <v>28.294568781449222</v>
      </c>
      <c r="CJ38" s="60">
        <f>INDEX(SRMC!$A:$AO,MATCH($B38,SRMC!$B:$B,0),MATCH(CJ$1,SRMC!$1:$1,0))</f>
        <v>28.294568781449222</v>
      </c>
      <c r="CK38" s="60">
        <f>INDEX(SRMC!$A:$AO,MATCH($B38,SRMC!$B:$B,0),MATCH(CK$1,SRMC!$1:$1,0))</f>
        <v>28.294568781449222</v>
      </c>
      <c r="CL38" s="60">
        <f>INDEX(SRMC!$A:$AO,MATCH($B38,SRMC!$B:$B,0),MATCH(CL$1,SRMC!$1:$1,0))</f>
        <v>28.294568781449222</v>
      </c>
      <c r="CM38" s="60">
        <f>INDEX(SRMC!$A:$AO,MATCH($B38,SRMC!$B:$B,0),MATCH(CM$1,SRMC!$1:$1,0))</f>
        <v>28.294568781449222</v>
      </c>
      <c r="CN38" s="60">
        <f>INDEX(SRMC!$A:$AO,MATCH($B38,SRMC!$B:$B,0),MATCH(CN$1,SRMC!$1:$1,0))</f>
        <v>28.294568781449222</v>
      </c>
      <c r="CO38" s="60">
        <f>INDEX(SRMC!$A:$AO,MATCH($B38,SRMC!$B:$B,0),MATCH(CO$1,SRMC!$1:$1,0))</f>
        <v>28.294568781449222</v>
      </c>
      <c r="CP38" s="60">
        <f>INDEX(SRMC!$A:$AO,MATCH($B38,SRMC!$B:$B,0),MATCH(CP$1,SRMC!$1:$1,0))</f>
        <v>28.294568781449222</v>
      </c>
      <c r="CQ38" s="60">
        <f>INDEX(SRMC!$A:$AO,MATCH($B38,SRMC!$B:$B,0),MATCH(CQ$1,SRMC!$1:$1,0))</f>
        <v>28.294568781449222</v>
      </c>
      <c r="CR38" s="60">
        <f>INDEX(SRMC!$A:$AO,MATCH($B38,SRMC!$B:$B,0),MATCH(CR$1,SRMC!$1:$1,0))</f>
        <v>28.294568781449222</v>
      </c>
      <c r="CS38" s="60">
        <f>INDEX(SRMC!$A:$AO,MATCH($B38,SRMC!$B:$B,0),MATCH(CS$1,SRMC!$1:$1,0))</f>
        <v>28.294568781449222</v>
      </c>
      <c r="CT38" s="60">
        <f>INDEX(SRMC!$A:$AO,MATCH($B38,SRMC!$B:$B,0),MATCH(CT$1,SRMC!$1:$1,0))</f>
        <v>28.294568781449222</v>
      </c>
      <c r="CU38" s="60">
        <f>INDEX(SRMC!$A:$AO,MATCH($B38,SRMC!$B:$B,0),MATCH(CU$1,SRMC!$1:$1,0))</f>
        <v>28.294568781449222</v>
      </c>
      <c r="CV38" s="60">
        <f>INDEX(SRMC!$A:$AO,MATCH($B38,SRMC!$B:$B,0),MATCH(CV$1,SRMC!$1:$1,0))</f>
        <v>28.294568781449222</v>
      </c>
      <c r="CW38" s="60">
        <f>INDEX(SRMC!$A:$AO,MATCH($B38,SRMC!$B:$B,0),MATCH(CW$1,SRMC!$1:$1,0))</f>
        <v>28.294568781449222</v>
      </c>
      <c r="CX38" s="60">
        <f>INDEX(SRMC!$A:$AO,MATCH($B38,SRMC!$B:$B,0),MATCH(CX$1,SRMC!$1:$1,0))</f>
        <v>28.294568781449222</v>
      </c>
      <c r="CY38" s="60">
        <f>INDEX(SRMC!$A:$AO,MATCH($B38,SRMC!$B:$B,0),MATCH(CY$1,SRMC!$1:$1,0))</f>
        <v>28.294568781449222</v>
      </c>
    </row>
    <row r="39" spans="1:103" x14ac:dyDescent="0.3">
      <c r="A39" t="s">
        <v>632</v>
      </c>
      <c r="B39" t="s">
        <v>125</v>
      </c>
      <c r="C39" t="s">
        <v>690</v>
      </c>
      <c r="D39">
        <v>2</v>
      </c>
      <c r="E39">
        <v>450</v>
      </c>
      <c r="F39">
        <v>0.84375551020408157</v>
      </c>
      <c r="G39">
        <v>0.06</v>
      </c>
      <c r="H39" t="s">
        <v>608</v>
      </c>
      <c r="I39">
        <v>6</v>
      </c>
      <c r="J39" s="56">
        <v>1</v>
      </c>
      <c r="K39" s="57">
        <v>0</v>
      </c>
      <c r="L39" s="57">
        <v>0</v>
      </c>
      <c r="M39" s="57">
        <v>0</v>
      </c>
      <c r="N39" s="57">
        <v>0</v>
      </c>
      <c r="O39" s="57">
        <v>0</v>
      </c>
      <c r="P39" t="s">
        <v>621</v>
      </c>
      <c r="Q39">
        <v>3</v>
      </c>
      <c r="R39">
        <v>8.6538461538461533</v>
      </c>
      <c r="S39" s="95">
        <v>0</v>
      </c>
      <c r="T39">
        <v>1</v>
      </c>
      <c r="U39">
        <v>8</v>
      </c>
      <c r="V39">
        <v>8</v>
      </c>
      <c r="W39">
        <v>117</v>
      </c>
      <c r="X39">
        <v>177.76523702031602</v>
      </c>
      <c r="Y39">
        <v>0.26</v>
      </c>
      <c r="Z39">
        <v>5.3330000000000002</v>
      </c>
      <c r="AA39">
        <v>5.333333333333333</v>
      </c>
      <c r="AB39">
        <v>1</v>
      </c>
      <c r="AC39">
        <v>5.3330000000000002</v>
      </c>
      <c r="AD39">
        <v>5.333333333333333</v>
      </c>
      <c r="AE39">
        <v>1</v>
      </c>
      <c r="AF39">
        <v>1</v>
      </c>
      <c r="AG39" t="e">
        <v>#N/A</v>
      </c>
      <c r="AH39">
        <v>24</v>
      </c>
      <c r="AI39">
        <v>24</v>
      </c>
      <c r="AJ39">
        <v>1</v>
      </c>
      <c r="AK39" s="42">
        <f>INDEX(BV39:CY39,MATCH(Settings!$B$5,$BV$1:$CY$1))</f>
        <v>26.863306808740759</v>
      </c>
      <c r="AP39" t="b" cm="1">
        <f t="array" ref="AP39">NOT(OR(ISNA(AI39:AK39),ISNA(AE39:AF39),ISNA(AB39),ISNA(Y39),ISNA(S39:V39),ISNA(Q39),ISNA(J39),ISNA(I39),ISNA(A39:G39), ISBLANK(AI39:AK39), ISBLANK(AE39:AF39),ISBLANK(AB39),ISBLANK(Y39),ISBLANK(S39:V39),ISBLANK(Q39),ISBLANK(J39),ISBLANK(I39),ISBLANK(A39:G39)))</f>
        <v>1</v>
      </c>
      <c r="AQ39" s="42">
        <f>_xlfn.IFNA(IF(E39&gt;0,INDEX(AR39:BU39,MATCH(Settings!$B$1,$AR$1:$BU$1)),0),0)</f>
        <v>0</v>
      </c>
      <c r="AR39" s="59">
        <f>INDEX('E-E'!$A:$AH,MATCH($B39,'E-E'!$B:$B,0),MATCH(AR$1,'E-E'!$1:$1,0))</f>
        <v>1</v>
      </c>
      <c r="AS39" s="59">
        <f>INDEX('E-E'!$A:$AH,MATCH($B39,'E-E'!$B:$B,0),MATCH(AS$1,'E-E'!$1:$1,0))</f>
        <v>1</v>
      </c>
      <c r="AT39" s="59">
        <f>INDEX('E-E'!$A:$AH,MATCH($B39,'E-E'!$B:$B,0),MATCH(AT$1,'E-E'!$1:$1,0))</f>
        <v>1</v>
      </c>
      <c r="AU39" s="59">
        <f>INDEX('E-E'!$A:$AH,MATCH($B39,'E-E'!$B:$B,0),MATCH(AU$1,'E-E'!$1:$1,0))</f>
        <v>1</v>
      </c>
      <c r="AV39" s="59">
        <f>INDEX('E-E'!$A:$AH,MATCH($B39,'E-E'!$B:$B,0),MATCH(AV$1,'E-E'!$1:$1,0))</f>
        <v>1</v>
      </c>
      <c r="AW39" s="59">
        <f>INDEX('E-E'!$A:$AH,MATCH($B39,'E-E'!$B:$B,0),MATCH(AW$1,'E-E'!$1:$1,0))</f>
        <v>1</v>
      </c>
      <c r="AX39" s="59">
        <f>INDEX('E-E'!$A:$AH,MATCH($B39,'E-E'!$B:$B,0),MATCH(AX$1,'E-E'!$1:$1,0))</f>
        <v>1</v>
      </c>
      <c r="AY39" s="59">
        <f>INDEX('E-E'!$A:$AH,MATCH($B39,'E-E'!$B:$B,0),MATCH(AY$1,'E-E'!$1:$1,0))</f>
        <v>1</v>
      </c>
      <c r="AZ39" s="59">
        <f>INDEX('E-E'!$A:$AH,MATCH($B39,'E-E'!$B:$B,0),MATCH(AZ$1,'E-E'!$1:$1,0))</f>
        <v>1</v>
      </c>
      <c r="BA39" s="59">
        <f>INDEX('E-E'!$A:$AH,MATCH($B39,'E-E'!$B:$B,0),MATCH(BA$1,'E-E'!$1:$1,0))</f>
        <v>1</v>
      </c>
      <c r="BB39" s="59">
        <f>INDEX('E-E'!$A:$AH,MATCH($B39,'E-E'!$B:$B,0),MATCH(BB$1,'E-E'!$1:$1,0))</f>
        <v>1</v>
      </c>
      <c r="BC39" s="59">
        <f>INDEX('E-E'!$A:$AH,MATCH($B39,'E-E'!$B:$B,0),MATCH(BC$1,'E-E'!$1:$1,0))</f>
        <v>1</v>
      </c>
      <c r="BD39" s="59">
        <f>INDEX('E-E'!$A:$AH,MATCH($B39,'E-E'!$B:$B,0),MATCH(BD$1,'E-E'!$1:$1,0))</f>
        <v>0</v>
      </c>
      <c r="BE39" s="59">
        <f>INDEX('E-E'!$A:$AH,MATCH($B39,'E-E'!$B:$B,0),MATCH(BE$1,'E-E'!$1:$1,0))</f>
        <v>0</v>
      </c>
      <c r="BF39" s="59">
        <f>INDEX('E-E'!$A:$AH,MATCH($B39,'E-E'!$B:$B,0),MATCH(BF$1,'E-E'!$1:$1,0))</f>
        <v>0</v>
      </c>
      <c r="BG39" s="59">
        <f>INDEX('E-E'!$A:$AH,MATCH($B39,'E-E'!$B:$B,0),MATCH(BG$1,'E-E'!$1:$1,0))</f>
        <v>0</v>
      </c>
      <c r="BH39" s="59">
        <f>INDEX('E-E'!$A:$AH,MATCH($B39,'E-E'!$B:$B,0),MATCH(BH$1,'E-E'!$1:$1,0))</f>
        <v>0</v>
      </c>
      <c r="BI39" s="59">
        <f>INDEX('E-E'!$A:$AH,MATCH($B39,'E-E'!$B:$B,0),MATCH(BI$1,'E-E'!$1:$1,0))</f>
        <v>0</v>
      </c>
      <c r="BJ39" s="59">
        <f>INDEX('E-E'!$A:$AH,MATCH($B39,'E-E'!$B:$B,0),MATCH(BJ$1,'E-E'!$1:$1,0))</f>
        <v>0</v>
      </c>
      <c r="BK39" s="59">
        <f>INDEX('E-E'!$A:$AH,MATCH($B39,'E-E'!$B:$B,0),MATCH(BK$1,'E-E'!$1:$1,0))</f>
        <v>0</v>
      </c>
      <c r="BL39" s="59">
        <f>INDEX('E-E'!$A:$AH,MATCH($B39,'E-E'!$B:$B,0),MATCH(BL$1,'E-E'!$1:$1,0))</f>
        <v>0</v>
      </c>
      <c r="BM39" s="59">
        <f>INDEX('E-E'!$A:$AH,MATCH($B39,'E-E'!$B:$B,0),MATCH(BM$1,'E-E'!$1:$1,0))</f>
        <v>0</v>
      </c>
      <c r="BN39" s="59">
        <f>INDEX('E-E'!$A:$AH,MATCH($B39,'E-E'!$B:$B,0),MATCH(BN$1,'E-E'!$1:$1,0))</f>
        <v>0</v>
      </c>
      <c r="BO39" s="59">
        <f>INDEX('E-E'!$A:$AH,MATCH($B39,'E-E'!$B:$B,0),MATCH(BO$1,'E-E'!$1:$1,0))</f>
        <v>0</v>
      </c>
      <c r="BP39" s="59">
        <f>INDEX('E-E'!$A:$AH,MATCH($B39,'E-E'!$B:$B,0),MATCH(BP$1,'E-E'!$1:$1,0))</f>
        <v>0</v>
      </c>
      <c r="BQ39" s="59">
        <f>INDEX('E-E'!$A:$AH,MATCH($B39,'E-E'!$B:$B,0),MATCH(BQ$1,'E-E'!$1:$1,0))</f>
        <v>0</v>
      </c>
      <c r="BR39" s="59">
        <f>INDEX('E-E'!$A:$AH,MATCH($B39,'E-E'!$B:$B,0),MATCH(BR$1,'E-E'!$1:$1,0))</f>
        <v>0</v>
      </c>
      <c r="BS39" s="59">
        <f>INDEX('E-E'!$A:$AH,MATCH($B39,'E-E'!$B:$B,0),MATCH(BS$1,'E-E'!$1:$1,0))</f>
        <v>0</v>
      </c>
      <c r="BT39" s="59">
        <f>INDEX('E-E'!$A:$AH,MATCH($B39,'E-E'!$B:$B,0),MATCH(BT$1,'E-E'!$1:$1,0))</f>
        <v>0</v>
      </c>
      <c r="BU39" s="59">
        <f>INDEX('E-E'!$A:$AH,MATCH($B39,'E-E'!$B:$B,0),MATCH(BU$1,'E-E'!$1:$1,0))</f>
        <v>0</v>
      </c>
      <c r="BV39" s="60">
        <f>INDEX(SRMC!$A:$AO,MATCH($B39,SRMC!$B:$B,0),MATCH(BV$1,SRMC!$1:$1,0))</f>
        <v>26.035364347148956</v>
      </c>
      <c r="BW39" s="60">
        <f>INDEX(SRMC!$A:$AO,MATCH($B39,SRMC!$B:$B,0),MATCH(BW$1,SRMC!$1:$1,0))</f>
        <v>26.436177626669949</v>
      </c>
      <c r="BX39" s="60">
        <f>INDEX(SRMC!$A:$AO,MATCH($B39,SRMC!$B:$B,0),MATCH(BX$1,SRMC!$1:$1,0))</f>
        <v>26.640354417929245</v>
      </c>
      <c r="BY39" s="60">
        <f>INDEX(SRMC!$A:$AO,MATCH($B39,SRMC!$B:$B,0),MATCH(BY$1,SRMC!$1:$1,0))</f>
        <v>26.735257047954104</v>
      </c>
      <c r="BZ39" s="60">
        <f>INDEX(SRMC!$A:$AO,MATCH($B39,SRMC!$B:$B,0),MATCH(BZ$1,SRMC!$1:$1,0))</f>
        <v>26.807536239454794</v>
      </c>
      <c r="CA39" s="60">
        <f>INDEX(SRMC!$A:$AO,MATCH($B39,SRMC!$B:$B,0),MATCH(CA$1,SRMC!$1:$1,0))</f>
        <v>26.808179477418637</v>
      </c>
      <c r="CB39" s="60">
        <f>INDEX(SRMC!$A:$AO,MATCH($B39,SRMC!$B:$B,0),MATCH(CB$1,SRMC!$1:$1,0))</f>
        <v>26.808289746783878</v>
      </c>
      <c r="CC39" s="60">
        <f>INDEX(SRMC!$A:$AO,MATCH($B39,SRMC!$B:$B,0),MATCH(CC$1,SRMC!$1:$1,0))</f>
        <v>26.842355629347789</v>
      </c>
      <c r="CD39" s="60">
        <f>INDEX(SRMC!$A:$AO,MATCH($B39,SRMC!$B:$B,0),MATCH(CD$1,SRMC!$1:$1,0))</f>
        <v>26.863306808740759</v>
      </c>
      <c r="CE39" s="60">
        <f>INDEX(SRMC!$A:$AO,MATCH($B39,SRMC!$B:$B,0),MATCH(CE$1,SRMC!$1:$1,0))</f>
        <v>26.863306808740759</v>
      </c>
      <c r="CF39" s="60">
        <f>INDEX(SRMC!$A:$AO,MATCH($B39,SRMC!$B:$B,0),MATCH(CF$1,SRMC!$1:$1,0))</f>
        <v>26.863306808740759</v>
      </c>
      <c r="CG39" s="60">
        <f>INDEX(SRMC!$A:$AO,MATCH($B39,SRMC!$B:$B,0),MATCH(CG$1,SRMC!$1:$1,0))</f>
        <v>26.863306808740759</v>
      </c>
      <c r="CH39" s="60">
        <f>INDEX(SRMC!$A:$AO,MATCH($B39,SRMC!$B:$B,0),MATCH(CH$1,SRMC!$1:$1,0))</f>
        <v>26.863306808740759</v>
      </c>
      <c r="CI39" s="60">
        <f>INDEX(SRMC!$A:$AO,MATCH($B39,SRMC!$B:$B,0),MATCH(CI$1,SRMC!$1:$1,0))</f>
        <v>26.863306808740759</v>
      </c>
      <c r="CJ39" s="60">
        <f>INDEX(SRMC!$A:$AO,MATCH($B39,SRMC!$B:$B,0),MATCH(CJ$1,SRMC!$1:$1,0))</f>
        <v>26.863306808740759</v>
      </c>
      <c r="CK39" s="60">
        <f>INDEX(SRMC!$A:$AO,MATCH($B39,SRMC!$B:$B,0),MATCH(CK$1,SRMC!$1:$1,0))</f>
        <v>26.863306808740759</v>
      </c>
      <c r="CL39" s="60">
        <f>INDEX(SRMC!$A:$AO,MATCH($B39,SRMC!$B:$B,0),MATCH(CL$1,SRMC!$1:$1,0))</f>
        <v>26.863306808740759</v>
      </c>
      <c r="CM39" s="60">
        <f>INDEX(SRMC!$A:$AO,MATCH($B39,SRMC!$B:$B,0),MATCH(CM$1,SRMC!$1:$1,0))</f>
        <v>26.863306808740759</v>
      </c>
      <c r="CN39" s="60">
        <f>INDEX(SRMC!$A:$AO,MATCH($B39,SRMC!$B:$B,0),MATCH(CN$1,SRMC!$1:$1,0))</f>
        <v>26.863306808740759</v>
      </c>
      <c r="CO39" s="60">
        <f>INDEX(SRMC!$A:$AO,MATCH($B39,SRMC!$B:$B,0),MATCH(CO$1,SRMC!$1:$1,0))</f>
        <v>26.863306808740759</v>
      </c>
      <c r="CP39" s="60">
        <f>INDEX(SRMC!$A:$AO,MATCH($B39,SRMC!$B:$B,0),MATCH(CP$1,SRMC!$1:$1,0))</f>
        <v>26.863306808740759</v>
      </c>
      <c r="CQ39" s="60">
        <f>INDEX(SRMC!$A:$AO,MATCH($B39,SRMC!$B:$B,0),MATCH(CQ$1,SRMC!$1:$1,0))</f>
        <v>26.863306808740759</v>
      </c>
      <c r="CR39" s="60">
        <f>INDEX(SRMC!$A:$AO,MATCH($B39,SRMC!$B:$B,0),MATCH(CR$1,SRMC!$1:$1,0))</f>
        <v>26.863306808740759</v>
      </c>
      <c r="CS39" s="60">
        <f>INDEX(SRMC!$A:$AO,MATCH($B39,SRMC!$B:$B,0),MATCH(CS$1,SRMC!$1:$1,0))</f>
        <v>26.863306808740759</v>
      </c>
      <c r="CT39" s="60">
        <f>INDEX(SRMC!$A:$AO,MATCH($B39,SRMC!$B:$B,0),MATCH(CT$1,SRMC!$1:$1,0))</f>
        <v>26.863306808740759</v>
      </c>
      <c r="CU39" s="60">
        <f>INDEX(SRMC!$A:$AO,MATCH($B39,SRMC!$B:$B,0),MATCH(CU$1,SRMC!$1:$1,0))</f>
        <v>26.863306808740759</v>
      </c>
      <c r="CV39" s="60">
        <f>INDEX(SRMC!$A:$AO,MATCH($B39,SRMC!$B:$B,0),MATCH(CV$1,SRMC!$1:$1,0))</f>
        <v>26.863306808740759</v>
      </c>
      <c r="CW39" s="60">
        <f>INDEX(SRMC!$A:$AO,MATCH($B39,SRMC!$B:$B,0),MATCH(CW$1,SRMC!$1:$1,0))</f>
        <v>26.863306808740759</v>
      </c>
      <c r="CX39" s="60">
        <f>INDEX(SRMC!$A:$AO,MATCH($B39,SRMC!$B:$B,0),MATCH(CX$1,SRMC!$1:$1,0))</f>
        <v>26.863306808740759</v>
      </c>
      <c r="CY39" s="60">
        <f>INDEX(SRMC!$A:$AO,MATCH($B39,SRMC!$B:$B,0),MATCH(CY$1,SRMC!$1:$1,0))</f>
        <v>26.863306808740759</v>
      </c>
    </row>
    <row r="40" spans="1:103" x14ac:dyDescent="0.3">
      <c r="A40" t="s">
        <v>633</v>
      </c>
      <c r="B40" t="s">
        <v>161</v>
      </c>
      <c r="C40" t="s">
        <v>691</v>
      </c>
      <c r="D40">
        <v>5</v>
      </c>
      <c r="E40">
        <v>580</v>
      </c>
      <c r="F40">
        <v>1.1410213533834588</v>
      </c>
      <c r="G40">
        <v>0.08</v>
      </c>
      <c r="H40" t="s">
        <v>607</v>
      </c>
      <c r="I40">
        <v>6</v>
      </c>
      <c r="J40" s="56">
        <v>1</v>
      </c>
      <c r="K40" s="57">
        <v>0</v>
      </c>
      <c r="L40" s="57">
        <v>0</v>
      </c>
      <c r="M40" s="57">
        <v>0</v>
      </c>
      <c r="N40" s="57">
        <v>0</v>
      </c>
      <c r="O40" s="57">
        <v>0</v>
      </c>
      <c r="P40" t="s">
        <v>622</v>
      </c>
      <c r="Q40">
        <v>4</v>
      </c>
      <c r="R40">
        <v>12.543554006968641</v>
      </c>
      <c r="S40" s="95">
        <v>0</v>
      </c>
      <c r="T40">
        <v>1</v>
      </c>
      <c r="U40">
        <v>8</v>
      </c>
      <c r="V40">
        <v>8</v>
      </c>
      <c r="W40">
        <v>200</v>
      </c>
      <c r="X40">
        <v>353.52380952380958</v>
      </c>
      <c r="Y40">
        <v>0.34482758620689657</v>
      </c>
      <c r="Z40">
        <v>9</v>
      </c>
      <c r="AA40">
        <v>9</v>
      </c>
      <c r="AB40">
        <v>1</v>
      </c>
      <c r="AC40">
        <v>9</v>
      </c>
      <c r="AD40">
        <v>9</v>
      </c>
      <c r="AE40">
        <v>1</v>
      </c>
      <c r="AF40">
        <v>1</v>
      </c>
      <c r="AG40" t="e">
        <v>#N/A</v>
      </c>
      <c r="AH40">
        <v>48</v>
      </c>
      <c r="AI40">
        <v>48</v>
      </c>
      <c r="AJ40">
        <v>1</v>
      </c>
      <c r="AK40" s="42">
        <f>INDEX(BV40:CY40,MATCH(Settings!$B$5,$BV$1:$CY$1))</f>
        <v>12.297700896071303</v>
      </c>
      <c r="AP40" t="b" cm="1">
        <f t="array" ref="AP40">NOT(OR(ISNA(AI40:AK40),ISNA(AE40:AF40),ISNA(AB40),ISNA(Y40),ISNA(S40:V40),ISNA(Q40),ISNA(J40),ISNA(I40),ISNA(A40:G40), ISBLANK(AI40:AK40), ISBLANK(AE40:AF40),ISBLANK(AB40),ISBLANK(Y40),ISBLANK(S40:V40),ISBLANK(Q40),ISBLANK(J40),ISBLANK(I40),ISBLANK(A40:G40)))</f>
        <v>1</v>
      </c>
      <c r="AQ40" s="42">
        <f>_xlfn.IFNA(IF(E40&gt;0,INDEX(AR40:BU40,MATCH(Settings!$B$1,$AR$1:$BU$1)),0),0)</f>
        <v>0</v>
      </c>
      <c r="AR40" s="59">
        <f>INDEX('E-E'!$A:$AH,MATCH($B40,'E-E'!$B:$B,0),MATCH(AR$1,'E-E'!$1:$1,0))</f>
        <v>1</v>
      </c>
      <c r="AS40" s="59">
        <f>INDEX('E-E'!$A:$AH,MATCH($B40,'E-E'!$B:$B,0),MATCH(AS$1,'E-E'!$1:$1,0))</f>
        <v>1</v>
      </c>
      <c r="AT40" s="59">
        <f>INDEX('E-E'!$A:$AH,MATCH($B40,'E-E'!$B:$B,0),MATCH(AT$1,'E-E'!$1:$1,0))</f>
        <v>1</v>
      </c>
      <c r="AU40" s="59">
        <f>INDEX('E-E'!$A:$AH,MATCH($B40,'E-E'!$B:$B,0),MATCH(AU$1,'E-E'!$1:$1,0))</f>
        <v>0</v>
      </c>
      <c r="AV40" s="59">
        <f>INDEX('E-E'!$A:$AH,MATCH($B40,'E-E'!$B:$B,0),MATCH(AV$1,'E-E'!$1:$1,0))</f>
        <v>0</v>
      </c>
      <c r="AW40" s="59">
        <f>INDEX('E-E'!$A:$AH,MATCH($B40,'E-E'!$B:$B,0),MATCH(AW$1,'E-E'!$1:$1,0))</f>
        <v>0</v>
      </c>
      <c r="AX40" s="59">
        <f>INDEX('E-E'!$A:$AH,MATCH($B40,'E-E'!$B:$B,0),MATCH(AX$1,'E-E'!$1:$1,0))</f>
        <v>0</v>
      </c>
      <c r="AY40" s="59">
        <f>INDEX('E-E'!$A:$AH,MATCH($B40,'E-E'!$B:$B,0),MATCH(AY$1,'E-E'!$1:$1,0))</f>
        <v>0</v>
      </c>
      <c r="AZ40" s="59">
        <f>INDEX('E-E'!$A:$AH,MATCH($B40,'E-E'!$B:$B,0),MATCH(AZ$1,'E-E'!$1:$1,0))</f>
        <v>0</v>
      </c>
      <c r="BA40" s="59">
        <f>INDEX('E-E'!$A:$AH,MATCH($B40,'E-E'!$B:$B,0),MATCH(BA$1,'E-E'!$1:$1,0))</f>
        <v>0</v>
      </c>
      <c r="BB40" s="59">
        <f>INDEX('E-E'!$A:$AH,MATCH($B40,'E-E'!$B:$B,0),MATCH(BB$1,'E-E'!$1:$1,0))</f>
        <v>0</v>
      </c>
      <c r="BC40" s="59">
        <f>INDEX('E-E'!$A:$AH,MATCH($B40,'E-E'!$B:$B,0),MATCH(BC$1,'E-E'!$1:$1,0))</f>
        <v>0</v>
      </c>
      <c r="BD40" s="59">
        <f>INDEX('E-E'!$A:$AH,MATCH($B40,'E-E'!$B:$B,0),MATCH(BD$1,'E-E'!$1:$1,0))</f>
        <v>0</v>
      </c>
      <c r="BE40" s="59">
        <f>INDEX('E-E'!$A:$AH,MATCH($B40,'E-E'!$B:$B,0),MATCH(BE$1,'E-E'!$1:$1,0))</f>
        <v>0</v>
      </c>
      <c r="BF40" s="59">
        <f>INDEX('E-E'!$A:$AH,MATCH($B40,'E-E'!$B:$B,0),MATCH(BF$1,'E-E'!$1:$1,0))</f>
        <v>0</v>
      </c>
      <c r="BG40" s="59">
        <f>INDEX('E-E'!$A:$AH,MATCH($B40,'E-E'!$B:$B,0),MATCH(BG$1,'E-E'!$1:$1,0))</f>
        <v>0</v>
      </c>
      <c r="BH40" s="59">
        <f>INDEX('E-E'!$A:$AH,MATCH($B40,'E-E'!$B:$B,0),MATCH(BH$1,'E-E'!$1:$1,0))</f>
        <v>0</v>
      </c>
      <c r="BI40" s="59">
        <f>INDEX('E-E'!$A:$AH,MATCH($B40,'E-E'!$B:$B,0),MATCH(BI$1,'E-E'!$1:$1,0))</f>
        <v>0</v>
      </c>
      <c r="BJ40" s="59">
        <f>INDEX('E-E'!$A:$AH,MATCH($B40,'E-E'!$B:$B,0),MATCH(BJ$1,'E-E'!$1:$1,0))</f>
        <v>0</v>
      </c>
      <c r="BK40" s="59">
        <f>INDEX('E-E'!$A:$AH,MATCH($B40,'E-E'!$B:$B,0),MATCH(BK$1,'E-E'!$1:$1,0))</f>
        <v>0</v>
      </c>
      <c r="BL40" s="59">
        <f>INDEX('E-E'!$A:$AH,MATCH($B40,'E-E'!$B:$B,0),MATCH(BL$1,'E-E'!$1:$1,0))</f>
        <v>0</v>
      </c>
      <c r="BM40" s="59">
        <f>INDEX('E-E'!$A:$AH,MATCH($B40,'E-E'!$B:$B,0),MATCH(BM$1,'E-E'!$1:$1,0))</f>
        <v>0</v>
      </c>
      <c r="BN40" s="59">
        <f>INDEX('E-E'!$A:$AH,MATCH($B40,'E-E'!$B:$B,0),MATCH(BN$1,'E-E'!$1:$1,0))</f>
        <v>0</v>
      </c>
      <c r="BO40" s="59">
        <f>INDEX('E-E'!$A:$AH,MATCH($B40,'E-E'!$B:$B,0),MATCH(BO$1,'E-E'!$1:$1,0))</f>
        <v>0</v>
      </c>
      <c r="BP40" s="59">
        <f>INDEX('E-E'!$A:$AH,MATCH($B40,'E-E'!$B:$B,0),MATCH(BP$1,'E-E'!$1:$1,0))</f>
        <v>0</v>
      </c>
      <c r="BQ40" s="59">
        <f>INDEX('E-E'!$A:$AH,MATCH($B40,'E-E'!$B:$B,0),MATCH(BQ$1,'E-E'!$1:$1,0))</f>
        <v>0</v>
      </c>
      <c r="BR40" s="59">
        <f>INDEX('E-E'!$A:$AH,MATCH($B40,'E-E'!$B:$B,0),MATCH(BR$1,'E-E'!$1:$1,0))</f>
        <v>0</v>
      </c>
      <c r="BS40" s="59">
        <f>INDEX('E-E'!$A:$AH,MATCH($B40,'E-E'!$B:$B,0),MATCH(BS$1,'E-E'!$1:$1,0))</f>
        <v>0</v>
      </c>
      <c r="BT40" s="59">
        <f>INDEX('E-E'!$A:$AH,MATCH($B40,'E-E'!$B:$B,0),MATCH(BT$1,'E-E'!$1:$1,0))</f>
        <v>0</v>
      </c>
      <c r="BU40" s="59">
        <f>INDEX('E-E'!$A:$AH,MATCH($B40,'E-E'!$B:$B,0),MATCH(BU$1,'E-E'!$1:$1,0))</f>
        <v>0</v>
      </c>
      <c r="BV40" s="60">
        <f>INDEX(SRMC!$A:$AO,MATCH($B40,SRMC!$B:$B,0),MATCH(BV$1,SRMC!$1:$1,0))</f>
        <v>12.297700896071303</v>
      </c>
      <c r="BW40" s="60">
        <f>INDEX(SRMC!$A:$AO,MATCH($B40,SRMC!$B:$B,0),MATCH(BW$1,SRMC!$1:$1,0))</f>
        <v>12.297700896071303</v>
      </c>
      <c r="BX40" s="60">
        <f>INDEX(SRMC!$A:$AO,MATCH($B40,SRMC!$B:$B,0),MATCH(BX$1,SRMC!$1:$1,0))</f>
        <v>12.297700896071303</v>
      </c>
      <c r="BY40" s="60">
        <f>INDEX(SRMC!$A:$AO,MATCH($B40,SRMC!$B:$B,0),MATCH(BY$1,SRMC!$1:$1,0))</f>
        <v>12.297700896071303</v>
      </c>
      <c r="BZ40" s="60">
        <f>INDEX(SRMC!$A:$AO,MATCH($B40,SRMC!$B:$B,0),MATCH(BZ$1,SRMC!$1:$1,0))</f>
        <v>12.297700896071303</v>
      </c>
      <c r="CA40" s="60">
        <f>INDEX(SRMC!$A:$AO,MATCH($B40,SRMC!$B:$B,0),MATCH(CA$1,SRMC!$1:$1,0))</f>
        <v>12.297700896071303</v>
      </c>
      <c r="CB40" s="60">
        <f>INDEX(SRMC!$A:$AO,MATCH($B40,SRMC!$B:$B,0),MATCH(CB$1,SRMC!$1:$1,0))</f>
        <v>12.297700896071303</v>
      </c>
      <c r="CC40" s="60">
        <f>INDEX(SRMC!$A:$AO,MATCH($B40,SRMC!$B:$B,0),MATCH(CC$1,SRMC!$1:$1,0))</f>
        <v>12.297700896071303</v>
      </c>
      <c r="CD40" s="60">
        <f>INDEX(SRMC!$A:$AO,MATCH($B40,SRMC!$B:$B,0),MATCH(CD$1,SRMC!$1:$1,0))</f>
        <v>12.297700896071303</v>
      </c>
      <c r="CE40" s="60">
        <f>INDEX(SRMC!$A:$AO,MATCH($B40,SRMC!$B:$B,0),MATCH(CE$1,SRMC!$1:$1,0))</f>
        <v>12.297700896071303</v>
      </c>
      <c r="CF40" s="60">
        <f>INDEX(SRMC!$A:$AO,MATCH($B40,SRMC!$B:$B,0),MATCH(CF$1,SRMC!$1:$1,0))</f>
        <v>12.297700896071303</v>
      </c>
      <c r="CG40" s="60">
        <f>INDEX(SRMC!$A:$AO,MATCH($B40,SRMC!$B:$B,0),MATCH(CG$1,SRMC!$1:$1,0))</f>
        <v>12.297700896071303</v>
      </c>
      <c r="CH40" s="60">
        <f>INDEX(SRMC!$A:$AO,MATCH($B40,SRMC!$B:$B,0),MATCH(CH$1,SRMC!$1:$1,0))</f>
        <v>12.297700896071303</v>
      </c>
      <c r="CI40" s="60">
        <f>INDEX(SRMC!$A:$AO,MATCH($B40,SRMC!$B:$B,0),MATCH(CI$1,SRMC!$1:$1,0))</f>
        <v>12.297700896071303</v>
      </c>
      <c r="CJ40" s="60">
        <f>INDEX(SRMC!$A:$AO,MATCH($B40,SRMC!$B:$B,0),MATCH(CJ$1,SRMC!$1:$1,0))</f>
        <v>12.297700896071303</v>
      </c>
      <c r="CK40" s="60">
        <f>INDEX(SRMC!$A:$AO,MATCH($B40,SRMC!$B:$B,0),MATCH(CK$1,SRMC!$1:$1,0))</f>
        <v>12.297700896071303</v>
      </c>
      <c r="CL40" s="60">
        <f>INDEX(SRMC!$A:$AO,MATCH($B40,SRMC!$B:$B,0),MATCH(CL$1,SRMC!$1:$1,0))</f>
        <v>12.297700896071303</v>
      </c>
      <c r="CM40" s="60">
        <f>INDEX(SRMC!$A:$AO,MATCH($B40,SRMC!$B:$B,0),MATCH(CM$1,SRMC!$1:$1,0))</f>
        <v>12.297700896071303</v>
      </c>
      <c r="CN40" s="60">
        <f>INDEX(SRMC!$A:$AO,MATCH($B40,SRMC!$B:$B,0),MATCH(CN$1,SRMC!$1:$1,0))</f>
        <v>12.297700896071303</v>
      </c>
      <c r="CO40" s="60">
        <f>INDEX(SRMC!$A:$AO,MATCH($B40,SRMC!$B:$B,0),MATCH(CO$1,SRMC!$1:$1,0))</f>
        <v>12.297700896071303</v>
      </c>
      <c r="CP40" s="60">
        <f>INDEX(SRMC!$A:$AO,MATCH($B40,SRMC!$B:$B,0),MATCH(CP$1,SRMC!$1:$1,0))</f>
        <v>12.297700896071303</v>
      </c>
      <c r="CQ40" s="60">
        <f>INDEX(SRMC!$A:$AO,MATCH($B40,SRMC!$B:$B,0),MATCH(CQ$1,SRMC!$1:$1,0))</f>
        <v>12.297700896071303</v>
      </c>
      <c r="CR40" s="60">
        <f>INDEX(SRMC!$A:$AO,MATCH($B40,SRMC!$B:$B,0),MATCH(CR$1,SRMC!$1:$1,0))</f>
        <v>12.297700896071303</v>
      </c>
      <c r="CS40" s="60">
        <f>INDEX(SRMC!$A:$AO,MATCH($B40,SRMC!$B:$B,0),MATCH(CS$1,SRMC!$1:$1,0))</f>
        <v>12.297700896071303</v>
      </c>
      <c r="CT40" s="60">
        <f>INDEX(SRMC!$A:$AO,MATCH($B40,SRMC!$B:$B,0),MATCH(CT$1,SRMC!$1:$1,0))</f>
        <v>12.297700896071303</v>
      </c>
      <c r="CU40" s="60">
        <f>INDEX(SRMC!$A:$AO,MATCH($B40,SRMC!$B:$B,0),MATCH(CU$1,SRMC!$1:$1,0))</f>
        <v>12.297700896071303</v>
      </c>
      <c r="CV40" s="60">
        <f>INDEX(SRMC!$A:$AO,MATCH($B40,SRMC!$B:$B,0),MATCH(CV$1,SRMC!$1:$1,0))</f>
        <v>12.297700896071303</v>
      </c>
      <c r="CW40" s="60">
        <f>INDEX(SRMC!$A:$AO,MATCH($B40,SRMC!$B:$B,0),MATCH(CW$1,SRMC!$1:$1,0))</f>
        <v>12.297700896071303</v>
      </c>
      <c r="CX40" s="60">
        <f>INDEX(SRMC!$A:$AO,MATCH($B40,SRMC!$B:$B,0),MATCH(CX$1,SRMC!$1:$1,0))</f>
        <v>12.297700896071303</v>
      </c>
      <c r="CY40" s="60">
        <f>INDEX(SRMC!$A:$AO,MATCH($B40,SRMC!$B:$B,0),MATCH(CY$1,SRMC!$1:$1,0))</f>
        <v>12.297700896071303</v>
      </c>
    </row>
    <row r="41" spans="1:103" x14ac:dyDescent="0.3">
      <c r="A41" t="s">
        <v>633</v>
      </c>
      <c r="B41" t="s">
        <v>162</v>
      </c>
      <c r="C41" t="s">
        <v>691</v>
      </c>
      <c r="D41">
        <v>5</v>
      </c>
      <c r="E41">
        <v>580</v>
      </c>
      <c r="F41">
        <v>1.1410213533834588</v>
      </c>
      <c r="G41">
        <v>0.08</v>
      </c>
      <c r="H41" t="s">
        <v>607</v>
      </c>
      <c r="I41">
        <v>6</v>
      </c>
      <c r="J41" s="56">
        <v>1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t="s">
        <v>622</v>
      </c>
      <c r="Q41">
        <v>4</v>
      </c>
      <c r="R41">
        <v>12.543554006968641</v>
      </c>
      <c r="S41" s="95">
        <v>0</v>
      </c>
      <c r="T41">
        <v>1</v>
      </c>
      <c r="U41">
        <v>8</v>
      </c>
      <c r="V41">
        <v>8</v>
      </c>
      <c r="W41">
        <v>200</v>
      </c>
      <c r="X41">
        <v>353.52380952380958</v>
      </c>
      <c r="Y41">
        <v>0.34482758620689657</v>
      </c>
      <c r="Z41">
        <v>9</v>
      </c>
      <c r="AA41">
        <v>9</v>
      </c>
      <c r="AB41">
        <v>1</v>
      </c>
      <c r="AC41">
        <v>9</v>
      </c>
      <c r="AD41">
        <v>9</v>
      </c>
      <c r="AE41">
        <v>1</v>
      </c>
      <c r="AF41">
        <v>1</v>
      </c>
      <c r="AG41" t="e">
        <v>#N/A</v>
      </c>
      <c r="AH41">
        <v>48</v>
      </c>
      <c r="AI41">
        <v>48</v>
      </c>
      <c r="AJ41">
        <v>1</v>
      </c>
      <c r="AK41" s="42">
        <f>INDEX(BV41:CY41,MATCH(Settings!$B$5,$BV$1:$CY$1))</f>
        <v>12.297700896071303</v>
      </c>
      <c r="AP41" t="b" cm="1">
        <f t="array" ref="AP41">NOT(OR(ISNA(AI41:AK41),ISNA(AE41:AF41),ISNA(AB41),ISNA(Y41),ISNA(S41:V41),ISNA(Q41),ISNA(J41),ISNA(I41),ISNA(A41:G41), ISBLANK(AI41:AK41), ISBLANK(AE41:AF41),ISBLANK(AB41),ISBLANK(Y41),ISBLANK(S41:V41),ISBLANK(Q41),ISBLANK(J41),ISBLANK(I41),ISBLANK(A41:G41)))</f>
        <v>1</v>
      </c>
      <c r="AQ41" s="42">
        <f>_xlfn.IFNA(IF(E41&gt;0,INDEX(AR41:BU41,MATCH(Settings!$B$1,$AR$1:$BU$1)),0),0)</f>
        <v>0</v>
      </c>
      <c r="AR41" s="59">
        <f>INDEX('E-E'!$A:$AH,MATCH($B41,'E-E'!$B:$B,0),MATCH(AR$1,'E-E'!$1:$1,0))</f>
        <v>1</v>
      </c>
      <c r="AS41" s="59">
        <f>INDEX('E-E'!$A:$AH,MATCH($B41,'E-E'!$B:$B,0),MATCH(AS$1,'E-E'!$1:$1,0))</f>
        <v>1</v>
      </c>
      <c r="AT41" s="59">
        <f>INDEX('E-E'!$A:$AH,MATCH($B41,'E-E'!$B:$B,0),MATCH(AT$1,'E-E'!$1:$1,0))</f>
        <v>1</v>
      </c>
      <c r="AU41" s="59">
        <f>INDEX('E-E'!$A:$AH,MATCH($B41,'E-E'!$B:$B,0),MATCH(AU$1,'E-E'!$1:$1,0))</f>
        <v>0</v>
      </c>
      <c r="AV41" s="59">
        <f>INDEX('E-E'!$A:$AH,MATCH($B41,'E-E'!$B:$B,0),MATCH(AV$1,'E-E'!$1:$1,0))</f>
        <v>0</v>
      </c>
      <c r="AW41" s="59">
        <f>INDEX('E-E'!$A:$AH,MATCH($B41,'E-E'!$B:$B,0),MATCH(AW$1,'E-E'!$1:$1,0))</f>
        <v>0</v>
      </c>
      <c r="AX41" s="59">
        <f>INDEX('E-E'!$A:$AH,MATCH($B41,'E-E'!$B:$B,0),MATCH(AX$1,'E-E'!$1:$1,0))</f>
        <v>0</v>
      </c>
      <c r="AY41" s="59">
        <f>INDEX('E-E'!$A:$AH,MATCH($B41,'E-E'!$B:$B,0),MATCH(AY$1,'E-E'!$1:$1,0))</f>
        <v>0</v>
      </c>
      <c r="AZ41" s="59">
        <f>INDEX('E-E'!$A:$AH,MATCH($B41,'E-E'!$B:$B,0),MATCH(AZ$1,'E-E'!$1:$1,0))</f>
        <v>0</v>
      </c>
      <c r="BA41" s="59">
        <f>INDEX('E-E'!$A:$AH,MATCH($B41,'E-E'!$B:$B,0),MATCH(BA$1,'E-E'!$1:$1,0))</f>
        <v>0</v>
      </c>
      <c r="BB41" s="59">
        <f>INDEX('E-E'!$A:$AH,MATCH($B41,'E-E'!$B:$B,0),MATCH(BB$1,'E-E'!$1:$1,0))</f>
        <v>0</v>
      </c>
      <c r="BC41" s="59">
        <f>INDEX('E-E'!$A:$AH,MATCH($B41,'E-E'!$B:$B,0),MATCH(BC$1,'E-E'!$1:$1,0))</f>
        <v>0</v>
      </c>
      <c r="BD41" s="59">
        <f>INDEX('E-E'!$A:$AH,MATCH($B41,'E-E'!$B:$B,0),MATCH(BD$1,'E-E'!$1:$1,0))</f>
        <v>0</v>
      </c>
      <c r="BE41" s="59">
        <f>INDEX('E-E'!$A:$AH,MATCH($B41,'E-E'!$B:$B,0),MATCH(BE$1,'E-E'!$1:$1,0))</f>
        <v>0</v>
      </c>
      <c r="BF41" s="59">
        <f>INDEX('E-E'!$A:$AH,MATCH($B41,'E-E'!$B:$B,0),MATCH(BF$1,'E-E'!$1:$1,0))</f>
        <v>0</v>
      </c>
      <c r="BG41" s="59">
        <f>INDEX('E-E'!$A:$AH,MATCH($B41,'E-E'!$B:$B,0),MATCH(BG$1,'E-E'!$1:$1,0))</f>
        <v>0</v>
      </c>
      <c r="BH41" s="59">
        <f>INDEX('E-E'!$A:$AH,MATCH($B41,'E-E'!$B:$B,0),MATCH(BH$1,'E-E'!$1:$1,0))</f>
        <v>0</v>
      </c>
      <c r="BI41" s="59">
        <f>INDEX('E-E'!$A:$AH,MATCH($B41,'E-E'!$B:$B,0),MATCH(BI$1,'E-E'!$1:$1,0))</f>
        <v>0</v>
      </c>
      <c r="BJ41" s="59">
        <f>INDEX('E-E'!$A:$AH,MATCH($B41,'E-E'!$B:$B,0),MATCH(BJ$1,'E-E'!$1:$1,0))</f>
        <v>0</v>
      </c>
      <c r="BK41" s="59">
        <f>INDEX('E-E'!$A:$AH,MATCH($B41,'E-E'!$B:$B,0),MATCH(BK$1,'E-E'!$1:$1,0))</f>
        <v>0</v>
      </c>
      <c r="BL41" s="59">
        <f>INDEX('E-E'!$A:$AH,MATCH($B41,'E-E'!$B:$B,0),MATCH(BL$1,'E-E'!$1:$1,0))</f>
        <v>0</v>
      </c>
      <c r="BM41" s="59">
        <f>INDEX('E-E'!$A:$AH,MATCH($B41,'E-E'!$B:$B,0),MATCH(BM$1,'E-E'!$1:$1,0))</f>
        <v>0</v>
      </c>
      <c r="BN41" s="59">
        <f>INDEX('E-E'!$A:$AH,MATCH($B41,'E-E'!$B:$B,0),MATCH(BN$1,'E-E'!$1:$1,0))</f>
        <v>0</v>
      </c>
      <c r="BO41" s="59">
        <f>INDEX('E-E'!$A:$AH,MATCH($B41,'E-E'!$B:$B,0),MATCH(BO$1,'E-E'!$1:$1,0))</f>
        <v>0</v>
      </c>
      <c r="BP41" s="59">
        <f>INDEX('E-E'!$A:$AH,MATCH($B41,'E-E'!$B:$B,0),MATCH(BP$1,'E-E'!$1:$1,0))</f>
        <v>0</v>
      </c>
      <c r="BQ41" s="59">
        <f>INDEX('E-E'!$A:$AH,MATCH($B41,'E-E'!$B:$B,0),MATCH(BQ$1,'E-E'!$1:$1,0))</f>
        <v>0</v>
      </c>
      <c r="BR41" s="59">
        <f>INDEX('E-E'!$A:$AH,MATCH($B41,'E-E'!$B:$B,0),MATCH(BR$1,'E-E'!$1:$1,0))</f>
        <v>0</v>
      </c>
      <c r="BS41" s="59">
        <f>INDEX('E-E'!$A:$AH,MATCH($B41,'E-E'!$B:$B,0),MATCH(BS$1,'E-E'!$1:$1,0))</f>
        <v>0</v>
      </c>
      <c r="BT41" s="59">
        <f>INDEX('E-E'!$A:$AH,MATCH($B41,'E-E'!$B:$B,0),MATCH(BT$1,'E-E'!$1:$1,0))</f>
        <v>0</v>
      </c>
      <c r="BU41" s="59">
        <f>INDEX('E-E'!$A:$AH,MATCH($B41,'E-E'!$B:$B,0),MATCH(BU$1,'E-E'!$1:$1,0))</f>
        <v>0</v>
      </c>
      <c r="BV41" s="60">
        <f>INDEX(SRMC!$A:$AO,MATCH($B41,SRMC!$B:$B,0),MATCH(BV$1,SRMC!$1:$1,0))</f>
        <v>12.297700896071303</v>
      </c>
      <c r="BW41" s="60">
        <f>INDEX(SRMC!$A:$AO,MATCH($B41,SRMC!$B:$B,0),MATCH(BW$1,SRMC!$1:$1,0))</f>
        <v>12.297700896071303</v>
      </c>
      <c r="BX41" s="60">
        <f>INDEX(SRMC!$A:$AO,MATCH($B41,SRMC!$B:$B,0),MATCH(BX$1,SRMC!$1:$1,0))</f>
        <v>12.297700896071303</v>
      </c>
      <c r="BY41" s="60">
        <f>INDEX(SRMC!$A:$AO,MATCH($B41,SRMC!$B:$B,0),MATCH(BY$1,SRMC!$1:$1,0))</f>
        <v>12.297700896071303</v>
      </c>
      <c r="BZ41" s="60">
        <f>INDEX(SRMC!$A:$AO,MATCH($B41,SRMC!$B:$B,0),MATCH(BZ$1,SRMC!$1:$1,0))</f>
        <v>12.297700896071303</v>
      </c>
      <c r="CA41" s="60">
        <f>INDEX(SRMC!$A:$AO,MATCH($B41,SRMC!$B:$B,0),MATCH(CA$1,SRMC!$1:$1,0))</f>
        <v>12.297700896071303</v>
      </c>
      <c r="CB41" s="60">
        <f>INDEX(SRMC!$A:$AO,MATCH($B41,SRMC!$B:$B,0),MATCH(CB$1,SRMC!$1:$1,0))</f>
        <v>12.297700896071303</v>
      </c>
      <c r="CC41" s="60">
        <f>INDEX(SRMC!$A:$AO,MATCH($B41,SRMC!$B:$B,0),MATCH(CC$1,SRMC!$1:$1,0))</f>
        <v>12.297700896071303</v>
      </c>
      <c r="CD41" s="60">
        <f>INDEX(SRMC!$A:$AO,MATCH($B41,SRMC!$B:$B,0),MATCH(CD$1,SRMC!$1:$1,0))</f>
        <v>12.297700896071303</v>
      </c>
      <c r="CE41" s="60">
        <f>INDEX(SRMC!$A:$AO,MATCH($B41,SRMC!$B:$B,0),MATCH(CE$1,SRMC!$1:$1,0))</f>
        <v>12.297700896071303</v>
      </c>
      <c r="CF41" s="60">
        <f>INDEX(SRMC!$A:$AO,MATCH($B41,SRMC!$B:$B,0),MATCH(CF$1,SRMC!$1:$1,0))</f>
        <v>12.297700896071303</v>
      </c>
      <c r="CG41" s="60">
        <f>INDEX(SRMC!$A:$AO,MATCH($B41,SRMC!$B:$B,0),MATCH(CG$1,SRMC!$1:$1,0))</f>
        <v>12.297700896071303</v>
      </c>
      <c r="CH41" s="60">
        <f>INDEX(SRMC!$A:$AO,MATCH($B41,SRMC!$B:$B,0),MATCH(CH$1,SRMC!$1:$1,0))</f>
        <v>12.297700896071303</v>
      </c>
      <c r="CI41" s="60">
        <f>INDEX(SRMC!$A:$AO,MATCH($B41,SRMC!$B:$B,0),MATCH(CI$1,SRMC!$1:$1,0))</f>
        <v>12.297700896071303</v>
      </c>
      <c r="CJ41" s="60">
        <f>INDEX(SRMC!$A:$AO,MATCH($B41,SRMC!$B:$B,0),MATCH(CJ$1,SRMC!$1:$1,0))</f>
        <v>12.297700896071303</v>
      </c>
      <c r="CK41" s="60">
        <f>INDEX(SRMC!$A:$AO,MATCH($B41,SRMC!$B:$B,0),MATCH(CK$1,SRMC!$1:$1,0))</f>
        <v>12.297700896071303</v>
      </c>
      <c r="CL41" s="60">
        <f>INDEX(SRMC!$A:$AO,MATCH($B41,SRMC!$B:$B,0),MATCH(CL$1,SRMC!$1:$1,0))</f>
        <v>12.297700896071303</v>
      </c>
      <c r="CM41" s="60">
        <f>INDEX(SRMC!$A:$AO,MATCH($B41,SRMC!$B:$B,0),MATCH(CM$1,SRMC!$1:$1,0))</f>
        <v>12.297700896071303</v>
      </c>
      <c r="CN41" s="60">
        <f>INDEX(SRMC!$A:$AO,MATCH($B41,SRMC!$B:$B,0),MATCH(CN$1,SRMC!$1:$1,0))</f>
        <v>12.297700896071303</v>
      </c>
      <c r="CO41" s="60">
        <f>INDEX(SRMC!$A:$AO,MATCH($B41,SRMC!$B:$B,0),MATCH(CO$1,SRMC!$1:$1,0))</f>
        <v>12.297700896071303</v>
      </c>
      <c r="CP41" s="60">
        <f>INDEX(SRMC!$A:$AO,MATCH($B41,SRMC!$B:$B,0),MATCH(CP$1,SRMC!$1:$1,0))</f>
        <v>12.297700896071303</v>
      </c>
      <c r="CQ41" s="60">
        <f>INDEX(SRMC!$A:$AO,MATCH($B41,SRMC!$B:$B,0),MATCH(CQ$1,SRMC!$1:$1,0))</f>
        <v>12.297700896071303</v>
      </c>
      <c r="CR41" s="60">
        <f>INDEX(SRMC!$A:$AO,MATCH($B41,SRMC!$B:$B,0),MATCH(CR$1,SRMC!$1:$1,0))</f>
        <v>12.297700896071303</v>
      </c>
      <c r="CS41" s="60">
        <f>INDEX(SRMC!$A:$AO,MATCH($B41,SRMC!$B:$B,0),MATCH(CS$1,SRMC!$1:$1,0))</f>
        <v>12.297700896071303</v>
      </c>
      <c r="CT41" s="60">
        <f>INDEX(SRMC!$A:$AO,MATCH($B41,SRMC!$B:$B,0),MATCH(CT$1,SRMC!$1:$1,0))</f>
        <v>12.297700896071303</v>
      </c>
      <c r="CU41" s="60">
        <f>INDEX(SRMC!$A:$AO,MATCH($B41,SRMC!$B:$B,0),MATCH(CU$1,SRMC!$1:$1,0))</f>
        <v>12.297700896071303</v>
      </c>
      <c r="CV41" s="60">
        <f>INDEX(SRMC!$A:$AO,MATCH($B41,SRMC!$B:$B,0),MATCH(CV$1,SRMC!$1:$1,0))</f>
        <v>12.297700896071303</v>
      </c>
      <c r="CW41" s="60">
        <f>INDEX(SRMC!$A:$AO,MATCH($B41,SRMC!$B:$B,0),MATCH(CW$1,SRMC!$1:$1,0))</f>
        <v>12.297700896071303</v>
      </c>
      <c r="CX41" s="60">
        <f>INDEX(SRMC!$A:$AO,MATCH($B41,SRMC!$B:$B,0),MATCH(CX$1,SRMC!$1:$1,0))</f>
        <v>12.297700896071303</v>
      </c>
      <c r="CY41" s="60">
        <f>INDEX(SRMC!$A:$AO,MATCH($B41,SRMC!$B:$B,0),MATCH(CY$1,SRMC!$1:$1,0))</f>
        <v>12.297700896071303</v>
      </c>
    </row>
    <row r="42" spans="1:103" x14ac:dyDescent="0.3">
      <c r="A42" t="s">
        <v>634</v>
      </c>
      <c r="B42" t="s">
        <v>147</v>
      </c>
      <c r="C42" t="s">
        <v>691</v>
      </c>
      <c r="D42">
        <v>5</v>
      </c>
      <c r="E42">
        <v>560</v>
      </c>
      <c r="F42">
        <v>1.1548176470588234</v>
      </c>
      <c r="G42">
        <v>0.09</v>
      </c>
      <c r="H42" t="s">
        <v>607</v>
      </c>
      <c r="I42">
        <v>6</v>
      </c>
      <c r="J42" s="56">
        <v>1</v>
      </c>
      <c r="K42" s="57">
        <v>0</v>
      </c>
      <c r="L42" s="57">
        <v>0</v>
      </c>
      <c r="M42" s="57">
        <v>0</v>
      </c>
      <c r="N42" s="57">
        <v>0</v>
      </c>
      <c r="O42" s="57">
        <v>0</v>
      </c>
      <c r="P42" t="s">
        <v>622</v>
      </c>
      <c r="Q42">
        <v>4</v>
      </c>
      <c r="R42">
        <v>12.16216216216216</v>
      </c>
      <c r="S42" s="95">
        <v>0</v>
      </c>
      <c r="T42">
        <v>1</v>
      </c>
      <c r="U42">
        <v>8</v>
      </c>
      <c r="V42">
        <v>8</v>
      </c>
      <c r="W42">
        <v>280</v>
      </c>
      <c r="X42">
        <v>347.2</v>
      </c>
      <c r="Y42">
        <v>0.5</v>
      </c>
      <c r="Z42">
        <v>5.3330000000000002</v>
      </c>
      <c r="AA42">
        <v>5.333333333333333</v>
      </c>
      <c r="AB42">
        <v>1</v>
      </c>
      <c r="AC42">
        <v>5.5</v>
      </c>
      <c r="AD42">
        <v>5.5</v>
      </c>
      <c r="AE42">
        <v>1</v>
      </c>
      <c r="AF42">
        <v>1</v>
      </c>
      <c r="AG42" t="e">
        <v>#N/A</v>
      </c>
      <c r="AH42">
        <v>48</v>
      </c>
      <c r="AI42">
        <v>48</v>
      </c>
      <c r="AJ42">
        <v>1</v>
      </c>
      <c r="AK42" s="42">
        <f>INDEX(BV42:CY42,MATCH(Settings!$B$5,$BV$1:$CY$1))</f>
        <v>12.048691340214747</v>
      </c>
      <c r="AP42" t="b" cm="1">
        <f t="array" ref="AP42">NOT(OR(ISNA(AI42:AK42),ISNA(AE42:AF42),ISNA(AB42),ISNA(Y42),ISNA(S42:V42),ISNA(Q42),ISNA(J42),ISNA(I42),ISNA(A42:G42), ISBLANK(AI42:AK42), ISBLANK(AE42:AF42),ISBLANK(AB42),ISBLANK(Y42),ISBLANK(S42:V42),ISBLANK(Q42),ISBLANK(J42),ISBLANK(I42),ISBLANK(A42:G42)))</f>
        <v>1</v>
      </c>
      <c r="AQ42" s="42">
        <f>_xlfn.IFNA(IF(E42&gt;0,INDEX(AR42:BU42,MATCH(Settings!$B$1,$AR$1:$BU$1)),0),0)</f>
        <v>0</v>
      </c>
      <c r="AR42" s="59">
        <f>INDEX('E-E'!$A:$AH,MATCH($B42,'E-E'!$B:$B,0),MATCH(AR$1,'E-E'!$1:$1,0))</f>
        <v>1</v>
      </c>
      <c r="AS42" s="59">
        <f>INDEX('E-E'!$A:$AH,MATCH($B42,'E-E'!$B:$B,0),MATCH(AS$1,'E-E'!$1:$1,0))</f>
        <v>1</v>
      </c>
      <c r="AT42" s="59">
        <f>INDEX('E-E'!$A:$AH,MATCH($B42,'E-E'!$B:$B,0),MATCH(AT$1,'E-E'!$1:$1,0))</f>
        <v>1</v>
      </c>
      <c r="AU42" s="59">
        <f>INDEX('E-E'!$A:$AH,MATCH($B42,'E-E'!$B:$B,0),MATCH(AU$1,'E-E'!$1:$1,0))</f>
        <v>1</v>
      </c>
      <c r="AV42" s="59">
        <f>INDEX('E-E'!$A:$AH,MATCH($B42,'E-E'!$B:$B,0),MATCH(AV$1,'E-E'!$1:$1,0))</f>
        <v>1</v>
      </c>
      <c r="AW42" s="59">
        <f>INDEX('E-E'!$A:$AH,MATCH($B42,'E-E'!$B:$B,0),MATCH(AW$1,'E-E'!$1:$1,0))</f>
        <v>1</v>
      </c>
      <c r="AX42" s="59">
        <f>INDEX('E-E'!$A:$AH,MATCH($B42,'E-E'!$B:$B,0),MATCH(AX$1,'E-E'!$1:$1,0))</f>
        <v>0</v>
      </c>
      <c r="AY42" s="59">
        <f>INDEX('E-E'!$A:$AH,MATCH($B42,'E-E'!$B:$B,0),MATCH(AY$1,'E-E'!$1:$1,0))</f>
        <v>0</v>
      </c>
      <c r="AZ42" s="59">
        <f>INDEX('E-E'!$A:$AH,MATCH($B42,'E-E'!$B:$B,0),MATCH(AZ$1,'E-E'!$1:$1,0))</f>
        <v>0</v>
      </c>
      <c r="BA42" s="59">
        <f>INDEX('E-E'!$A:$AH,MATCH($B42,'E-E'!$B:$B,0),MATCH(BA$1,'E-E'!$1:$1,0))</f>
        <v>0</v>
      </c>
      <c r="BB42" s="59">
        <f>INDEX('E-E'!$A:$AH,MATCH($B42,'E-E'!$B:$B,0),MATCH(BB$1,'E-E'!$1:$1,0))</f>
        <v>0</v>
      </c>
      <c r="BC42" s="59">
        <f>INDEX('E-E'!$A:$AH,MATCH($B42,'E-E'!$B:$B,0),MATCH(BC$1,'E-E'!$1:$1,0))</f>
        <v>0</v>
      </c>
      <c r="BD42" s="59">
        <f>INDEX('E-E'!$A:$AH,MATCH($B42,'E-E'!$B:$B,0),MATCH(BD$1,'E-E'!$1:$1,0))</f>
        <v>0</v>
      </c>
      <c r="BE42" s="59">
        <f>INDEX('E-E'!$A:$AH,MATCH($B42,'E-E'!$B:$B,0),MATCH(BE$1,'E-E'!$1:$1,0))</f>
        <v>0</v>
      </c>
      <c r="BF42" s="59">
        <f>INDEX('E-E'!$A:$AH,MATCH($B42,'E-E'!$B:$B,0),MATCH(BF$1,'E-E'!$1:$1,0))</f>
        <v>0</v>
      </c>
      <c r="BG42" s="59">
        <f>INDEX('E-E'!$A:$AH,MATCH($B42,'E-E'!$B:$B,0),MATCH(BG$1,'E-E'!$1:$1,0))</f>
        <v>0</v>
      </c>
      <c r="BH42" s="59">
        <f>INDEX('E-E'!$A:$AH,MATCH($B42,'E-E'!$B:$B,0),MATCH(BH$1,'E-E'!$1:$1,0))</f>
        <v>0</v>
      </c>
      <c r="BI42" s="59">
        <f>INDEX('E-E'!$A:$AH,MATCH($B42,'E-E'!$B:$B,0),MATCH(BI$1,'E-E'!$1:$1,0))</f>
        <v>0</v>
      </c>
      <c r="BJ42" s="59">
        <f>INDEX('E-E'!$A:$AH,MATCH($B42,'E-E'!$B:$B,0),MATCH(BJ$1,'E-E'!$1:$1,0))</f>
        <v>0</v>
      </c>
      <c r="BK42" s="59">
        <f>INDEX('E-E'!$A:$AH,MATCH($B42,'E-E'!$B:$B,0),MATCH(BK$1,'E-E'!$1:$1,0))</f>
        <v>0</v>
      </c>
      <c r="BL42" s="59">
        <f>INDEX('E-E'!$A:$AH,MATCH($B42,'E-E'!$B:$B,0),MATCH(BL$1,'E-E'!$1:$1,0))</f>
        <v>0</v>
      </c>
      <c r="BM42" s="59">
        <f>INDEX('E-E'!$A:$AH,MATCH($B42,'E-E'!$B:$B,0),MATCH(BM$1,'E-E'!$1:$1,0))</f>
        <v>0</v>
      </c>
      <c r="BN42" s="59">
        <f>INDEX('E-E'!$A:$AH,MATCH($B42,'E-E'!$B:$B,0),MATCH(BN$1,'E-E'!$1:$1,0))</f>
        <v>0</v>
      </c>
      <c r="BO42" s="59">
        <f>INDEX('E-E'!$A:$AH,MATCH($B42,'E-E'!$B:$B,0),MATCH(BO$1,'E-E'!$1:$1,0))</f>
        <v>0</v>
      </c>
      <c r="BP42" s="59">
        <f>INDEX('E-E'!$A:$AH,MATCH($B42,'E-E'!$B:$B,0),MATCH(BP$1,'E-E'!$1:$1,0))</f>
        <v>0</v>
      </c>
      <c r="BQ42" s="59">
        <f>INDEX('E-E'!$A:$AH,MATCH($B42,'E-E'!$B:$B,0),MATCH(BQ$1,'E-E'!$1:$1,0))</f>
        <v>0</v>
      </c>
      <c r="BR42" s="59">
        <f>INDEX('E-E'!$A:$AH,MATCH($B42,'E-E'!$B:$B,0),MATCH(BR$1,'E-E'!$1:$1,0))</f>
        <v>0</v>
      </c>
      <c r="BS42" s="59">
        <f>INDEX('E-E'!$A:$AH,MATCH($B42,'E-E'!$B:$B,0),MATCH(BS$1,'E-E'!$1:$1,0))</f>
        <v>0</v>
      </c>
      <c r="BT42" s="59">
        <f>INDEX('E-E'!$A:$AH,MATCH($B42,'E-E'!$B:$B,0),MATCH(BT$1,'E-E'!$1:$1,0))</f>
        <v>0</v>
      </c>
      <c r="BU42" s="59">
        <f>INDEX('E-E'!$A:$AH,MATCH($B42,'E-E'!$B:$B,0),MATCH(BU$1,'E-E'!$1:$1,0))</f>
        <v>0</v>
      </c>
      <c r="BV42" s="60">
        <f>INDEX(SRMC!$A:$AO,MATCH($B42,SRMC!$B:$B,0),MATCH(BV$1,SRMC!$1:$1,0))</f>
        <v>12.048691340214747</v>
      </c>
      <c r="BW42" s="60">
        <f>INDEX(SRMC!$A:$AO,MATCH($B42,SRMC!$B:$B,0),MATCH(BW$1,SRMC!$1:$1,0))</f>
        <v>12.048691340214747</v>
      </c>
      <c r="BX42" s="60">
        <f>INDEX(SRMC!$A:$AO,MATCH($B42,SRMC!$B:$B,0),MATCH(BX$1,SRMC!$1:$1,0))</f>
        <v>12.048691340214747</v>
      </c>
      <c r="BY42" s="60">
        <f>INDEX(SRMC!$A:$AO,MATCH($B42,SRMC!$B:$B,0),MATCH(BY$1,SRMC!$1:$1,0))</f>
        <v>12.048691340214747</v>
      </c>
      <c r="BZ42" s="60">
        <f>INDEX(SRMC!$A:$AO,MATCH($B42,SRMC!$B:$B,0),MATCH(BZ$1,SRMC!$1:$1,0))</f>
        <v>12.048691340214747</v>
      </c>
      <c r="CA42" s="60">
        <f>INDEX(SRMC!$A:$AO,MATCH($B42,SRMC!$B:$B,0),MATCH(CA$1,SRMC!$1:$1,0))</f>
        <v>12.048691340214747</v>
      </c>
      <c r="CB42" s="60">
        <f>INDEX(SRMC!$A:$AO,MATCH($B42,SRMC!$B:$B,0),MATCH(CB$1,SRMC!$1:$1,0))</f>
        <v>12.048691340214747</v>
      </c>
      <c r="CC42" s="60">
        <f>INDEX(SRMC!$A:$AO,MATCH($B42,SRMC!$B:$B,0),MATCH(CC$1,SRMC!$1:$1,0))</f>
        <v>12.048691340214747</v>
      </c>
      <c r="CD42" s="60">
        <f>INDEX(SRMC!$A:$AO,MATCH($B42,SRMC!$B:$B,0),MATCH(CD$1,SRMC!$1:$1,0))</f>
        <v>12.048691340214747</v>
      </c>
      <c r="CE42" s="60">
        <f>INDEX(SRMC!$A:$AO,MATCH($B42,SRMC!$B:$B,0),MATCH(CE$1,SRMC!$1:$1,0))</f>
        <v>12.048691340214747</v>
      </c>
      <c r="CF42" s="60">
        <f>INDEX(SRMC!$A:$AO,MATCH($B42,SRMC!$B:$B,0),MATCH(CF$1,SRMC!$1:$1,0))</f>
        <v>12.048691340214747</v>
      </c>
      <c r="CG42" s="60">
        <f>INDEX(SRMC!$A:$AO,MATCH($B42,SRMC!$B:$B,0),MATCH(CG$1,SRMC!$1:$1,0))</f>
        <v>12.048691340214747</v>
      </c>
      <c r="CH42" s="60">
        <f>INDEX(SRMC!$A:$AO,MATCH($B42,SRMC!$B:$B,0),MATCH(CH$1,SRMC!$1:$1,0))</f>
        <v>12.048691340214747</v>
      </c>
      <c r="CI42" s="60">
        <f>INDEX(SRMC!$A:$AO,MATCH($B42,SRMC!$B:$B,0),MATCH(CI$1,SRMC!$1:$1,0))</f>
        <v>12.048691340214747</v>
      </c>
      <c r="CJ42" s="60">
        <f>INDEX(SRMC!$A:$AO,MATCH($B42,SRMC!$B:$B,0),MATCH(CJ$1,SRMC!$1:$1,0))</f>
        <v>12.048691340214747</v>
      </c>
      <c r="CK42" s="60">
        <f>INDEX(SRMC!$A:$AO,MATCH($B42,SRMC!$B:$B,0),MATCH(CK$1,SRMC!$1:$1,0))</f>
        <v>12.048691340214747</v>
      </c>
      <c r="CL42" s="60">
        <f>INDEX(SRMC!$A:$AO,MATCH($B42,SRMC!$B:$B,0),MATCH(CL$1,SRMC!$1:$1,0))</f>
        <v>12.048691340214747</v>
      </c>
      <c r="CM42" s="60">
        <f>INDEX(SRMC!$A:$AO,MATCH($B42,SRMC!$B:$B,0),MATCH(CM$1,SRMC!$1:$1,0))</f>
        <v>12.048691340214747</v>
      </c>
      <c r="CN42" s="60">
        <f>INDEX(SRMC!$A:$AO,MATCH($B42,SRMC!$B:$B,0),MATCH(CN$1,SRMC!$1:$1,0))</f>
        <v>12.048691340214747</v>
      </c>
      <c r="CO42" s="60">
        <f>INDEX(SRMC!$A:$AO,MATCH($B42,SRMC!$B:$B,0),MATCH(CO$1,SRMC!$1:$1,0))</f>
        <v>12.048691340214747</v>
      </c>
      <c r="CP42" s="60">
        <f>INDEX(SRMC!$A:$AO,MATCH($B42,SRMC!$B:$B,0),MATCH(CP$1,SRMC!$1:$1,0))</f>
        <v>12.048691340214747</v>
      </c>
      <c r="CQ42" s="60">
        <f>INDEX(SRMC!$A:$AO,MATCH($B42,SRMC!$B:$B,0),MATCH(CQ$1,SRMC!$1:$1,0))</f>
        <v>12.048691340214747</v>
      </c>
      <c r="CR42" s="60">
        <f>INDEX(SRMC!$A:$AO,MATCH($B42,SRMC!$B:$B,0),MATCH(CR$1,SRMC!$1:$1,0))</f>
        <v>12.048691340214747</v>
      </c>
      <c r="CS42" s="60">
        <f>INDEX(SRMC!$A:$AO,MATCH($B42,SRMC!$B:$B,0),MATCH(CS$1,SRMC!$1:$1,0))</f>
        <v>12.048691340214747</v>
      </c>
      <c r="CT42" s="60">
        <f>INDEX(SRMC!$A:$AO,MATCH($B42,SRMC!$B:$B,0),MATCH(CT$1,SRMC!$1:$1,0))</f>
        <v>12.048691340214747</v>
      </c>
      <c r="CU42" s="60">
        <f>INDEX(SRMC!$A:$AO,MATCH($B42,SRMC!$B:$B,0),MATCH(CU$1,SRMC!$1:$1,0))</f>
        <v>12.048691340214747</v>
      </c>
      <c r="CV42" s="60">
        <f>INDEX(SRMC!$A:$AO,MATCH($B42,SRMC!$B:$B,0),MATCH(CV$1,SRMC!$1:$1,0))</f>
        <v>12.048691340214747</v>
      </c>
      <c r="CW42" s="60">
        <f>INDEX(SRMC!$A:$AO,MATCH($B42,SRMC!$B:$B,0),MATCH(CW$1,SRMC!$1:$1,0))</f>
        <v>12.048691340214747</v>
      </c>
      <c r="CX42" s="60">
        <f>INDEX(SRMC!$A:$AO,MATCH($B42,SRMC!$B:$B,0),MATCH(CX$1,SRMC!$1:$1,0))</f>
        <v>12.048691340214747</v>
      </c>
      <c r="CY42" s="60">
        <f>INDEX(SRMC!$A:$AO,MATCH($B42,SRMC!$B:$B,0),MATCH(CY$1,SRMC!$1:$1,0))</f>
        <v>12.048691340214747</v>
      </c>
    </row>
    <row r="43" spans="1:103" x14ac:dyDescent="0.3">
      <c r="A43" t="s">
        <v>634</v>
      </c>
      <c r="B43" t="s">
        <v>146</v>
      </c>
      <c r="C43" t="s">
        <v>691</v>
      </c>
      <c r="D43">
        <v>5</v>
      </c>
      <c r="E43">
        <v>530</v>
      </c>
      <c r="F43">
        <v>1.1548176470588234</v>
      </c>
      <c r="G43">
        <v>0.09</v>
      </c>
      <c r="H43" t="s">
        <v>607</v>
      </c>
      <c r="I43">
        <v>6</v>
      </c>
      <c r="J43" s="56">
        <v>1</v>
      </c>
      <c r="K43" s="57">
        <v>0</v>
      </c>
      <c r="L43" s="57">
        <v>0</v>
      </c>
      <c r="M43" s="57">
        <v>0</v>
      </c>
      <c r="N43" s="57">
        <v>0</v>
      </c>
      <c r="O43" s="57">
        <v>0</v>
      </c>
      <c r="P43" t="s">
        <v>622</v>
      </c>
      <c r="Q43">
        <v>4</v>
      </c>
      <c r="R43">
        <v>12.16216216216216</v>
      </c>
      <c r="S43" s="95">
        <v>0</v>
      </c>
      <c r="T43">
        <v>1</v>
      </c>
      <c r="U43">
        <v>8</v>
      </c>
      <c r="V43">
        <v>8</v>
      </c>
      <c r="W43">
        <v>220</v>
      </c>
      <c r="X43">
        <v>328.6</v>
      </c>
      <c r="Y43">
        <v>0.41509433962264153</v>
      </c>
      <c r="Z43">
        <v>5.3330000000000002</v>
      </c>
      <c r="AA43">
        <v>5.333333333333333</v>
      </c>
      <c r="AB43">
        <v>1</v>
      </c>
      <c r="AC43">
        <v>5.5</v>
      </c>
      <c r="AD43">
        <v>5.5</v>
      </c>
      <c r="AE43">
        <v>1</v>
      </c>
      <c r="AF43">
        <v>1</v>
      </c>
      <c r="AG43" t="e">
        <v>#N/A</v>
      </c>
      <c r="AH43">
        <v>48</v>
      </c>
      <c r="AI43">
        <v>48</v>
      </c>
      <c r="AJ43">
        <v>1</v>
      </c>
      <c r="AK43" s="42">
        <f>INDEX(BV43:CY43,MATCH(Settings!$B$5,$BV$1:$CY$1))</f>
        <v>12.048691340214747</v>
      </c>
      <c r="AP43" t="b" cm="1">
        <f t="array" ref="AP43">NOT(OR(ISNA(AI43:AK43),ISNA(AE43:AF43),ISNA(AB43),ISNA(Y43),ISNA(S43:V43),ISNA(Q43),ISNA(J43),ISNA(I43),ISNA(A43:G43), ISBLANK(AI43:AK43), ISBLANK(AE43:AF43),ISBLANK(AB43),ISBLANK(Y43),ISBLANK(S43:V43),ISBLANK(Q43),ISBLANK(J43),ISBLANK(I43),ISBLANK(A43:G43)))</f>
        <v>1</v>
      </c>
      <c r="AQ43" s="42">
        <f>_xlfn.IFNA(IF(E43&gt;0,INDEX(AR43:BU43,MATCH(Settings!$B$1,$AR$1:$BU$1)),0),0)</f>
        <v>0</v>
      </c>
      <c r="AR43" s="59">
        <f>INDEX('E-E'!$A:$AH,MATCH($B43,'E-E'!$B:$B,0),MATCH(AR$1,'E-E'!$1:$1,0))</f>
        <v>1</v>
      </c>
      <c r="AS43" s="59">
        <f>INDEX('E-E'!$A:$AH,MATCH($B43,'E-E'!$B:$B,0),MATCH(AS$1,'E-E'!$1:$1,0))</f>
        <v>1</v>
      </c>
      <c r="AT43" s="59">
        <f>INDEX('E-E'!$A:$AH,MATCH($B43,'E-E'!$B:$B,0),MATCH(AT$1,'E-E'!$1:$1,0))</f>
        <v>1</v>
      </c>
      <c r="AU43" s="59">
        <f>INDEX('E-E'!$A:$AH,MATCH($B43,'E-E'!$B:$B,0),MATCH(AU$1,'E-E'!$1:$1,0))</f>
        <v>1</v>
      </c>
      <c r="AV43" s="59">
        <f>INDEX('E-E'!$A:$AH,MATCH($B43,'E-E'!$B:$B,0),MATCH(AV$1,'E-E'!$1:$1,0))</f>
        <v>1</v>
      </c>
      <c r="AW43" s="59">
        <f>INDEX('E-E'!$A:$AH,MATCH($B43,'E-E'!$B:$B,0),MATCH(AW$1,'E-E'!$1:$1,0))</f>
        <v>1</v>
      </c>
      <c r="AX43" s="59">
        <f>INDEX('E-E'!$A:$AH,MATCH($B43,'E-E'!$B:$B,0),MATCH(AX$1,'E-E'!$1:$1,0))</f>
        <v>0</v>
      </c>
      <c r="AY43" s="59">
        <f>INDEX('E-E'!$A:$AH,MATCH($B43,'E-E'!$B:$B,0),MATCH(AY$1,'E-E'!$1:$1,0))</f>
        <v>0</v>
      </c>
      <c r="AZ43" s="59">
        <f>INDEX('E-E'!$A:$AH,MATCH($B43,'E-E'!$B:$B,0),MATCH(AZ$1,'E-E'!$1:$1,0))</f>
        <v>0</v>
      </c>
      <c r="BA43" s="59">
        <f>INDEX('E-E'!$A:$AH,MATCH($B43,'E-E'!$B:$B,0),MATCH(BA$1,'E-E'!$1:$1,0))</f>
        <v>0</v>
      </c>
      <c r="BB43" s="59">
        <f>INDEX('E-E'!$A:$AH,MATCH($B43,'E-E'!$B:$B,0),MATCH(BB$1,'E-E'!$1:$1,0))</f>
        <v>0</v>
      </c>
      <c r="BC43" s="59">
        <f>INDEX('E-E'!$A:$AH,MATCH($B43,'E-E'!$B:$B,0),MATCH(BC$1,'E-E'!$1:$1,0))</f>
        <v>0</v>
      </c>
      <c r="BD43" s="59">
        <f>INDEX('E-E'!$A:$AH,MATCH($B43,'E-E'!$B:$B,0),MATCH(BD$1,'E-E'!$1:$1,0))</f>
        <v>0</v>
      </c>
      <c r="BE43" s="59">
        <f>INDEX('E-E'!$A:$AH,MATCH($B43,'E-E'!$B:$B,0),MATCH(BE$1,'E-E'!$1:$1,0))</f>
        <v>0</v>
      </c>
      <c r="BF43" s="59">
        <f>INDEX('E-E'!$A:$AH,MATCH($B43,'E-E'!$B:$B,0),MATCH(BF$1,'E-E'!$1:$1,0))</f>
        <v>0</v>
      </c>
      <c r="BG43" s="59">
        <f>INDEX('E-E'!$A:$AH,MATCH($B43,'E-E'!$B:$B,0),MATCH(BG$1,'E-E'!$1:$1,0))</f>
        <v>0</v>
      </c>
      <c r="BH43" s="59">
        <f>INDEX('E-E'!$A:$AH,MATCH($B43,'E-E'!$B:$B,0),MATCH(BH$1,'E-E'!$1:$1,0))</f>
        <v>0</v>
      </c>
      <c r="BI43" s="59">
        <f>INDEX('E-E'!$A:$AH,MATCH($B43,'E-E'!$B:$B,0),MATCH(BI$1,'E-E'!$1:$1,0))</f>
        <v>0</v>
      </c>
      <c r="BJ43" s="59">
        <f>INDEX('E-E'!$A:$AH,MATCH($B43,'E-E'!$B:$B,0),MATCH(BJ$1,'E-E'!$1:$1,0))</f>
        <v>0</v>
      </c>
      <c r="BK43" s="59">
        <f>INDEX('E-E'!$A:$AH,MATCH($B43,'E-E'!$B:$B,0),MATCH(BK$1,'E-E'!$1:$1,0))</f>
        <v>0</v>
      </c>
      <c r="BL43" s="59">
        <f>INDEX('E-E'!$A:$AH,MATCH($B43,'E-E'!$B:$B,0),MATCH(BL$1,'E-E'!$1:$1,0))</f>
        <v>0</v>
      </c>
      <c r="BM43" s="59">
        <f>INDEX('E-E'!$A:$AH,MATCH($B43,'E-E'!$B:$B,0),MATCH(BM$1,'E-E'!$1:$1,0))</f>
        <v>0</v>
      </c>
      <c r="BN43" s="59">
        <f>INDEX('E-E'!$A:$AH,MATCH($B43,'E-E'!$B:$B,0),MATCH(BN$1,'E-E'!$1:$1,0))</f>
        <v>0</v>
      </c>
      <c r="BO43" s="59">
        <f>INDEX('E-E'!$A:$AH,MATCH($B43,'E-E'!$B:$B,0),MATCH(BO$1,'E-E'!$1:$1,0))</f>
        <v>0</v>
      </c>
      <c r="BP43" s="59">
        <f>INDEX('E-E'!$A:$AH,MATCH($B43,'E-E'!$B:$B,0),MATCH(BP$1,'E-E'!$1:$1,0))</f>
        <v>0</v>
      </c>
      <c r="BQ43" s="59">
        <f>INDEX('E-E'!$A:$AH,MATCH($B43,'E-E'!$B:$B,0),MATCH(BQ$1,'E-E'!$1:$1,0))</f>
        <v>0</v>
      </c>
      <c r="BR43" s="59">
        <f>INDEX('E-E'!$A:$AH,MATCH($B43,'E-E'!$B:$B,0),MATCH(BR$1,'E-E'!$1:$1,0))</f>
        <v>0</v>
      </c>
      <c r="BS43" s="59">
        <f>INDEX('E-E'!$A:$AH,MATCH($B43,'E-E'!$B:$B,0),MATCH(BS$1,'E-E'!$1:$1,0))</f>
        <v>0</v>
      </c>
      <c r="BT43" s="59">
        <f>INDEX('E-E'!$A:$AH,MATCH($B43,'E-E'!$B:$B,0),MATCH(BT$1,'E-E'!$1:$1,0))</f>
        <v>0</v>
      </c>
      <c r="BU43" s="59">
        <f>INDEX('E-E'!$A:$AH,MATCH($B43,'E-E'!$B:$B,0),MATCH(BU$1,'E-E'!$1:$1,0))</f>
        <v>0</v>
      </c>
      <c r="BV43" s="60">
        <f>INDEX(SRMC!$A:$AO,MATCH($B43,SRMC!$B:$B,0),MATCH(BV$1,SRMC!$1:$1,0))</f>
        <v>12.048691340214747</v>
      </c>
      <c r="BW43" s="60">
        <f>INDEX(SRMC!$A:$AO,MATCH($B43,SRMC!$B:$B,0),MATCH(BW$1,SRMC!$1:$1,0))</f>
        <v>12.048691340214747</v>
      </c>
      <c r="BX43" s="60">
        <f>INDEX(SRMC!$A:$AO,MATCH($B43,SRMC!$B:$B,0),MATCH(BX$1,SRMC!$1:$1,0))</f>
        <v>12.048691340214747</v>
      </c>
      <c r="BY43" s="60">
        <f>INDEX(SRMC!$A:$AO,MATCH($B43,SRMC!$B:$B,0),MATCH(BY$1,SRMC!$1:$1,0))</f>
        <v>12.048691340214747</v>
      </c>
      <c r="BZ43" s="60">
        <f>INDEX(SRMC!$A:$AO,MATCH($B43,SRMC!$B:$B,0),MATCH(BZ$1,SRMC!$1:$1,0))</f>
        <v>12.048691340214747</v>
      </c>
      <c r="CA43" s="60">
        <f>INDEX(SRMC!$A:$AO,MATCH($B43,SRMC!$B:$B,0),MATCH(CA$1,SRMC!$1:$1,0))</f>
        <v>12.048691340214747</v>
      </c>
      <c r="CB43" s="60">
        <f>INDEX(SRMC!$A:$AO,MATCH($B43,SRMC!$B:$B,0),MATCH(CB$1,SRMC!$1:$1,0))</f>
        <v>12.048691340214747</v>
      </c>
      <c r="CC43" s="60">
        <f>INDEX(SRMC!$A:$AO,MATCH($B43,SRMC!$B:$B,0),MATCH(CC$1,SRMC!$1:$1,0))</f>
        <v>12.048691340214747</v>
      </c>
      <c r="CD43" s="60">
        <f>INDEX(SRMC!$A:$AO,MATCH($B43,SRMC!$B:$B,0),MATCH(CD$1,SRMC!$1:$1,0))</f>
        <v>12.048691340214747</v>
      </c>
      <c r="CE43" s="60">
        <f>INDEX(SRMC!$A:$AO,MATCH($B43,SRMC!$B:$B,0),MATCH(CE$1,SRMC!$1:$1,0))</f>
        <v>12.048691340214747</v>
      </c>
      <c r="CF43" s="60">
        <f>INDEX(SRMC!$A:$AO,MATCH($B43,SRMC!$B:$B,0),MATCH(CF$1,SRMC!$1:$1,0))</f>
        <v>12.048691340214747</v>
      </c>
      <c r="CG43" s="60">
        <f>INDEX(SRMC!$A:$AO,MATCH($B43,SRMC!$B:$B,0),MATCH(CG$1,SRMC!$1:$1,0))</f>
        <v>12.048691340214747</v>
      </c>
      <c r="CH43" s="60">
        <f>INDEX(SRMC!$A:$AO,MATCH($B43,SRMC!$B:$B,0),MATCH(CH$1,SRMC!$1:$1,0))</f>
        <v>12.048691340214747</v>
      </c>
      <c r="CI43" s="60">
        <f>INDEX(SRMC!$A:$AO,MATCH($B43,SRMC!$B:$B,0),MATCH(CI$1,SRMC!$1:$1,0))</f>
        <v>12.048691340214747</v>
      </c>
      <c r="CJ43" s="60">
        <f>INDEX(SRMC!$A:$AO,MATCH($B43,SRMC!$B:$B,0),MATCH(CJ$1,SRMC!$1:$1,0))</f>
        <v>12.048691340214747</v>
      </c>
      <c r="CK43" s="60">
        <f>INDEX(SRMC!$A:$AO,MATCH($B43,SRMC!$B:$B,0),MATCH(CK$1,SRMC!$1:$1,0))</f>
        <v>12.048691340214747</v>
      </c>
      <c r="CL43" s="60">
        <f>INDEX(SRMC!$A:$AO,MATCH($B43,SRMC!$B:$B,0),MATCH(CL$1,SRMC!$1:$1,0))</f>
        <v>12.048691340214747</v>
      </c>
      <c r="CM43" s="60">
        <f>INDEX(SRMC!$A:$AO,MATCH($B43,SRMC!$B:$B,0),MATCH(CM$1,SRMC!$1:$1,0))</f>
        <v>12.048691340214747</v>
      </c>
      <c r="CN43" s="60">
        <f>INDEX(SRMC!$A:$AO,MATCH($B43,SRMC!$B:$B,0),MATCH(CN$1,SRMC!$1:$1,0))</f>
        <v>12.048691340214747</v>
      </c>
      <c r="CO43" s="60">
        <f>INDEX(SRMC!$A:$AO,MATCH($B43,SRMC!$B:$B,0),MATCH(CO$1,SRMC!$1:$1,0))</f>
        <v>12.048691340214747</v>
      </c>
      <c r="CP43" s="60">
        <f>INDEX(SRMC!$A:$AO,MATCH($B43,SRMC!$B:$B,0),MATCH(CP$1,SRMC!$1:$1,0))</f>
        <v>12.048691340214747</v>
      </c>
      <c r="CQ43" s="60">
        <f>INDEX(SRMC!$A:$AO,MATCH($B43,SRMC!$B:$B,0),MATCH(CQ$1,SRMC!$1:$1,0))</f>
        <v>12.048691340214747</v>
      </c>
      <c r="CR43" s="60">
        <f>INDEX(SRMC!$A:$AO,MATCH($B43,SRMC!$B:$B,0),MATCH(CR$1,SRMC!$1:$1,0))</f>
        <v>12.048691340214747</v>
      </c>
      <c r="CS43" s="60">
        <f>INDEX(SRMC!$A:$AO,MATCH($B43,SRMC!$B:$B,0),MATCH(CS$1,SRMC!$1:$1,0))</f>
        <v>12.048691340214747</v>
      </c>
      <c r="CT43" s="60">
        <f>INDEX(SRMC!$A:$AO,MATCH($B43,SRMC!$B:$B,0),MATCH(CT$1,SRMC!$1:$1,0))</f>
        <v>12.048691340214747</v>
      </c>
      <c r="CU43" s="60">
        <f>INDEX(SRMC!$A:$AO,MATCH($B43,SRMC!$B:$B,0),MATCH(CU$1,SRMC!$1:$1,0))</f>
        <v>12.048691340214747</v>
      </c>
      <c r="CV43" s="60">
        <f>INDEX(SRMC!$A:$AO,MATCH($B43,SRMC!$B:$B,0),MATCH(CV$1,SRMC!$1:$1,0))</f>
        <v>12.048691340214747</v>
      </c>
      <c r="CW43" s="60">
        <f>INDEX(SRMC!$A:$AO,MATCH($B43,SRMC!$B:$B,0),MATCH(CW$1,SRMC!$1:$1,0))</f>
        <v>12.048691340214747</v>
      </c>
      <c r="CX43" s="60">
        <f>INDEX(SRMC!$A:$AO,MATCH($B43,SRMC!$B:$B,0),MATCH(CX$1,SRMC!$1:$1,0))</f>
        <v>12.048691340214747</v>
      </c>
      <c r="CY43" s="60">
        <f>INDEX(SRMC!$A:$AO,MATCH($B43,SRMC!$B:$B,0),MATCH(CY$1,SRMC!$1:$1,0))</f>
        <v>12.048691340214747</v>
      </c>
    </row>
    <row r="44" spans="1:103" x14ac:dyDescent="0.3">
      <c r="A44" t="s">
        <v>634</v>
      </c>
      <c r="B44" t="s">
        <v>149</v>
      </c>
      <c r="C44" t="s">
        <v>691</v>
      </c>
      <c r="D44">
        <v>5</v>
      </c>
      <c r="E44">
        <v>560</v>
      </c>
      <c r="F44">
        <v>1.1548176470588234</v>
      </c>
      <c r="G44">
        <v>0.09</v>
      </c>
      <c r="H44" t="s">
        <v>607</v>
      </c>
      <c r="I44">
        <v>6</v>
      </c>
      <c r="J44" s="56">
        <v>1</v>
      </c>
      <c r="K44" s="57">
        <v>0</v>
      </c>
      <c r="L44" s="57">
        <v>0</v>
      </c>
      <c r="M44" s="57">
        <v>0</v>
      </c>
      <c r="N44" s="57">
        <v>0</v>
      </c>
      <c r="O44" s="57">
        <v>0</v>
      </c>
      <c r="P44" t="s">
        <v>622</v>
      </c>
      <c r="Q44">
        <v>4</v>
      </c>
      <c r="R44">
        <v>12.16216216216216</v>
      </c>
      <c r="S44" s="95">
        <v>0</v>
      </c>
      <c r="T44">
        <v>1</v>
      </c>
      <c r="U44">
        <v>8</v>
      </c>
      <c r="V44">
        <v>8</v>
      </c>
      <c r="W44">
        <v>280</v>
      </c>
      <c r="X44">
        <v>347.2</v>
      </c>
      <c r="Y44">
        <v>0.5</v>
      </c>
      <c r="Z44">
        <v>5.3330000000000002</v>
      </c>
      <c r="AA44">
        <v>5.333333333333333</v>
      </c>
      <c r="AB44">
        <v>1</v>
      </c>
      <c r="AC44">
        <v>5.5</v>
      </c>
      <c r="AD44">
        <v>5.5</v>
      </c>
      <c r="AE44">
        <v>1</v>
      </c>
      <c r="AF44">
        <v>1</v>
      </c>
      <c r="AG44" t="e">
        <v>#N/A</v>
      </c>
      <c r="AH44">
        <v>48</v>
      </c>
      <c r="AI44">
        <v>48</v>
      </c>
      <c r="AJ44">
        <v>1</v>
      </c>
      <c r="AK44" s="42">
        <f>INDEX(BV44:CY44,MATCH(Settings!$B$5,$BV$1:$CY$1))</f>
        <v>12.048691340214747</v>
      </c>
      <c r="AP44" t="b" cm="1">
        <f t="array" ref="AP44">NOT(OR(ISNA(AI44:AK44),ISNA(AE44:AF44),ISNA(AB44),ISNA(Y44),ISNA(S44:V44),ISNA(Q44),ISNA(J44),ISNA(I44),ISNA(A44:G44), ISBLANK(AI44:AK44), ISBLANK(AE44:AF44),ISBLANK(AB44),ISBLANK(Y44),ISBLANK(S44:V44),ISBLANK(Q44),ISBLANK(J44),ISBLANK(I44),ISBLANK(A44:G44)))</f>
        <v>1</v>
      </c>
      <c r="AQ44" s="42">
        <f>_xlfn.IFNA(IF(E44&gt;0,INDEX(AR44:BU44,MATCH(Settings!$B$1,$AR$1:$BU$1)),0),0)</f>
        <v>0</v>
      </c>
      <c r="AR44" s="59">
        <f>INDEX('E-E'!$A:$AH,MATCH($B44,'E-E'!$B:$B,0),MATCH(AR$1,'E-E'!$1:$1,0))</f>
        <v>1</v>
      </c>
      <c r="AS44" s="59">
        <f>INDEX('E-E'!$A:$AH,MATCH($B44,'E-E'!$B:$B,0),MATCH(AS$1,'E-E'!$1:$1,0))</f>
        <v>1</v>
      </c>
      <c r="AT44" s="59">
        <f>INDEX('E-E'!$A:$AH,MATCH($B44,'E-E'!$B:$B,0),MATCH(AT$1,'E-E'!$1:$1,0))</f>
        <v>1</v>
      </c>
      <c r="AU44" s="59">
        <f>INDEX('E-E'!$A:$AH,MATCH($B44,'E-E'!$B:$B,0),MATCH(AU$1,'E-E'!$1:$1,0))</f>
        <v>1</v>
      </c>
      <c r="AV44" s="59">
        <f>INDEX('E-E'!$A:$AH,MATCH($B44,'E-E'!$B:$B,0),MATCH(AV$1,'E-E'!$1:$1,0))</f>
        <v>1</v>
      </c>
      <c r="AW44" s="59">
        <f>INDEX('E-E'!$A:$AH,MATCH($B44,'E-E'!$B:$B,0),MATCH(AW$1,'E-E'!$1:$1,0))</f>
        <v>1</v>
      </c>
      <c r="AX44" s="59">
        <f>INDEX('E-E'!$A:$AH,MATCH($B44,'E-E'!$B:$B,0),MATCH(AX$1,'E-E'!$1:$1,0))</f>
        <v>0</v>
      </c>
      <c r="AY44" s="59">
        <f>INDEX('E-E'!$A:$AH,MATCH($B44,'E-E'!$B:$B,0),MATCH(AY$1,'E-E'!$1:$1,0))</f>
        <v>0</v>
      </c>
      <c r="AZ44" s="59">
        <f>INDEX('E-E'!$A:$AH,MATCH($B44,'E-E'!$B:$B,0),MATCH(AZ$1,'E-E'!$1:$1,0))</f>
        <v>0</v>
      </c>
      <c r="BA44" s="59">
        <f>INDEX('E-E'!$A:$AH,MATCH($B44,'E-E'!$B:$B,0),MATCH(BA$1,'E-E'!$1:$1,0))</f>
        <v>0</v>
      </c>
      <c r="BB44" s="59">
        <f>INDEX('E-E'!$A:$AH,MATCH($B44,'E-E'!$B:$B,0),MATCH(BB$1,'E-E'!$1:$1,0))</f>
        <v>0</v>
      </c>
      <c r="BC44" s="59">
        <f>INDEX('E-E'!$A:$AH,MATCH($B44,'E-E'!$B:$B,0),MATCH(BC$1,'E-E'!$1:$1,0))</f>
        <v>0</v>
      </c>
      <c r="BD44" s="59">
        <f>INDEX('E-E'!$A:$AH,MATCH($B44,'E-E'!$B:$B,0),MATCH(BD$1,'E-E'!$1:$1,0))</f>
        <v>0</v>
      </c>
      <c r="BE44" s="59">
        <f>INDEX('E-E'!$A:$AH,MATCH($B44,'E-E'!$B:$B,0),MATCH(BE$1,'E-E'!$1:$1,0))</f>
        <v>0</v>
      </c>
      <c r="BF44" s="59">
        <f>INDEX('E-E'!$A:$AH,MATCH($B44,'E-E'!$B:$B,0),MATCH(BF$1,'E-E'!$1:$1,0))</f>
        <v>0</v>
      </c>
      <c r="BG44" s="59">
        <f>INDEX('E-E'!$A:$AH,MATCH($B44,'E-E'!$B:$B,0),MATCH(BG$1,'E-E'!$1:$1,0))</f>
        <v>0</v>
      </c>
      <c r="BH44" s="59">
        <f>INDEX('E-E'!$A:$AH,MATCH($B44,'E-E'!$B:$B,0),MATCH(BH$1,'E-E'!$1:$1,0))</f>
        <v>0</v>
      </c>
      <c r="BI44" s="59">
        <f>INDEX('E-E'!$A:$AH,MATCH($B44,'E-E'!$B:$B,0),MATCH(BI$1,'E-E'!$1:$1,0))</f>
        <v>0</v>
      </c>
      <c r="BJ44" s="59">
        <f>INDEX('E-E'!$A:$AH,MATCH($B44,'E-E'!$B:$B,0),MATCH(BJ$1,'E-E'!$1:$1,0))</f>
        <v>0</v>
      </c>
      <c r="BK44" s="59">
        <f>INDEX('E-E'!$A:$AH,MATCH($B44,'E-E'!$B:$B,0),MATCH(BK$1,'E-E'!$1:$1,0))</f>
        <v>0</v>
      </c>
      <c r="BL44" s="59">
        <f>INDEX('E-E'!$A:$AH,MATCH($B44,'E-E'!$B:$B,0),MATCH(BL$1,'E-E'!$1:$1,0))</f>
        <v>0</v>
      </c>
      <c r="BM44" s="59">
        <f>INDEX('E-E'!$A:$AH,MATCH($B44,'E-E'!$B:$B,0),MATCH(BM$1,'E-E'!$1:$1,0))</f>
        <v>0</v>
      </c>
      <c r="BN44" s="59">
        <f>INDEX('E-E'!$A:$AH,MATCH($B44,'E-E'!$B:$B,0),MATCH(BN$1,'E-E'!$1:$1,0))</f>
        <v>0</v>
      </c>
      <c r="BO44" s="59">
        <f>INDEX('E-E'!$A:$AH,MATCH($B44,'E-E'!$B:$B,0),MATCH(BO$1,'E-E'!$1:$1,0))</f>
        <v>0</v>
      </c>
      <c r="BP44" s="59">
        <f>INDEX('E-E'!$A:$AH,MATCH($B44,'E-E'!$B:$B,0),MATCH(BP$1,'E-E'!$1:$1,0))</f>
        <v>0</v>
      </c>
      <c r="BQ44" s="59">
        <f>INDEX('E-E'!$A:$AH,MATCH($B44,'E-E'!$B:$B,0),MATCH(BQ$1,'E-E'!$1:$1,0))</f>
        <v>0</v>
      </c>
      <c r="BR44" s="59">
        <f>INDEX('E-E'!$A:$AH,MATCH($B44,'E-E'!$B:$B,0),MATCH(BR$1,'E-E'!$1:$1,0))</f>
        <v>0</v>
      </c>
      <c r="BS44" s="59">
        <f>INDEX('E-E'!$A:$AH,MATCH($B44,'E-E'!$B:$B,0),MATCH(BS$1,'E-E'!$1:$1,0))</f>
        <v>0</v>
      </c>
      <c r="BT44" s="59">
        <f>INDEX('E-E'!$A:$AH,MATCH($B44,'E-E'!$B:$B,0),MATCH(BT$1,'E-E'!$1:$1,0))</f>
        <v>0</v>
      </c>
      <c r="BU44" s="59">
        <f>INDEX('E-E'!$A:$AH,MATCH($B44,'E-E'!$B:$B,0),MATCH(BU$1,'E-E'!$1:$1,0))</f>
        <v>0</v>
      </c>
      <c r="BV44" s="60">
        <f>INDEX(SRMC!$A:$AO,MATCH($B44,SRMC!$B:$B,0),MATCH(BV$1,SRMC!$1:$1,0))</f>
        <v>12.048691340214747</v>
      </c>
      <c r="BW44" s="60">
        <f>INDEX(SRMC!$A:$AO,MATCH($B44,SRMC!$B:$B,0),MATCH(BW$1,SRMC!$1:$1,0))</f>
        <v>12.048691340214747</v>
      </c>
      <c r="BX44" s="60">
        <f>INDEX(SRMC!$A:$AO,MATCH($B44,SRMC!$B:$B,0),MATCH(BX$1,SRMC!$1:$1,0))</f>
        <v>12.048691340214747</v>
      </c>
      <c r="BY44" s="60">
        <f>INDEX(SRMC!$A:$AO,MATCH($B44,SRMC!$B:$B,0),MATCH(BY$1,SRMC!$1:$1,0))</f>
        <v>12.048691340214747</v>
      </c>
      <c r="BZ44" s="60">
        <f>INDEX(SRMC!$A:$AO,MATCH($B44,SRMC!$B:$B,0),MATCH(BZ$1,SRMC!$1:$1,0))</f>
        <v>12.048691340214747</v>
      </c>
      <c r="CA44" s="60">
        <f>INDEX(SRMC!$A:$AO,MATCH($B44,SRMC!$B:$B,0),MATCH(CA$1,SRMC!$1:$1,0))</f>
        <v>12.048691340214747</v>
      </c>
      <c r="CB44" s="60">
        <f>INDEX(SRMC!$A:$AO,MATCH($B44,SRMC!$B:$B,0),MATCH(CB$1,SRMC!$1:$1,0))</f>
        <v>12.048691340214747</v>
      </c>
      <c r="CC44" s="60">
        <f>INDEX(SRMC!$A:$AO,MATCH($B44,SRMC!$B:$B,0),MATCH(CC$1,SRMC!$1:$1,0))</f>
        <v>12.048691340214747</v>
      </c>
      <c r="CD44" s="60">
        <f>INDEX(SRMC!$A:$AO,MATCH($B44,SRMC!$B:$B,0),MATCH(CD$1,SRMC!$1:$1,0))</f>
        <v>12.048691340214747</v>
      </c>
      <c r="CE44" s="60">
        <f>INDEX(SRMC!$A:$AO,MATCH($B44,SRMC!$B:$B,0),MATCH(CE$1,SRMC!$1:$1,0))</f>
        <v>12.048691340214747</v>
      </c>
      <c r="CF44" s="60">
        <f>INDEX(SRMC!$A:$AO,MATCH($B44,SRMC!$B:$B,0),MATCH(CF$1,SRMC!$1:$1,0))</f>
        <v>12.048691340214747</v>
      </c>
      <c r="CG44" s="60">
        <f>INDEX(SRMC!$A:$AO,MATCH($B44,SRMC!$B:$B,0),MATCH(CG$1,SRMC!$1:$1,0))</f>
        <v>12.048691340214747</v>
      </c>
      <c r="CH44" s="60">
        <f>INDEX(SRMC!$A:$AO,MATCH($B44,SRMC!$B:$B,0),MATCH(CH$1,SRMC!$1:$1,0))</f>
        <v>12.048691340214747</v>
      </c>
      <c r="CI44" s="60">
        <f>INDEX(SRMC!$A:$AO,MATCH($B44,SRMC!$B:$B,0),MATCH(CI$1,SRMC!$1:$1,0))</f>
        <v>12.048691340214747</v>
      </c>
      <c r="CJ44" s="60">
        <f>INDEX(SRMC!$A:$AO,MATCH($B44,SRMC!$B:$B,0),MATCH(CJ$1,SRMC!$1:$1,0))</f>
        <v>12.048691340214747</v>
      </c>
      <c r="CK44" s="60">
        <f>INDEX(SRMC!$A:$AO,MATCH($B44,SRMC!$B:$B,0),MATCH(CK$1,SRMC!$1:$1,0))</f>
        <v>12.048691340214747</v>
      </c>
      <c r="CL44" s="60">
        <f>INDEX(SRMC!$A:$AO,MATCH($B44,SRMC!$B:$B,0),MATCH(CL$1,SRMC!$1:$1,0))</f>
        <v>12.048691340214747</v>
      </c>
      <c r="CM44" s="60">
        <f>INDEX(SRMC!$A:$AO,MATCH($B44,SRMC!$B:$B,0),MATCH(CM$1,SRMC!$1:$1,0))</f>
        <v>12.048691340214747</v>
      </c>
      <c r="CN44" s="60">
        <f>INDEX(SRMC!$A:$AO,MATCH($B44,SRMC!$B:$B,0),MATCH(CN$1,SRMC!$1:$1,0))</f>
        <v>12.048691340214747</v>
      </c>
      <c r="CO44" s="60">
        <f>INDEX(SRMC!$A:$AO,MATCH($B44,SRMC!$B:$B,0),MATCH(CO$1,SRMC!$1:$1,0))</f>
        <v>12.048691340214747</v>
      </c>
      <c r="CP44" s="60">
        <f>INDEX(SRMC!$A:$AO,MATCH($B44,SRMC!$B:$B,0),MATCH(CP$1,SRMC!$1:$1,0))</f>
        <v>12.048691340214747</v>
      </c>
      <c r="CQ44" s="60">
        <f>INDEX(SRMC!$A:$AO,MATCH($B44,SRMC!$B:$B,0),MATCH(CQ$1,SRMC!$1:$1,0))</f>
        <v>12.048691340214747</v>
      </c>
      <c r="CR44" s="60">
        <f>INDEX(SRMC!$A:$AO,MATCH($B44,SRMC!$B:$B,0),MATCH(CR$1,SRMC!$1:$1,0))</f>
        <v>12.048691340214747</v>
      </c>
      <c r="CS44" s="60">
        <f>INDEX(SRMC!$A:$AO,MATCH($B44,SRMC!$B:$B,0),MATCH(CS$1,SRMC!$1:$1,0))</f>
        <v>12.048691340214747</v>
      </c>
      <c r="CT44" s="60">
        <f>INDEX(SRMC!$A:$AO,MATCH($B44,SRMC!$B:$B,0),MATCH(CT$1,SRMC!$1:$1,0))</f>
        <v>12.048691340214747</v>
      </c>
      <c r="CU44" s="60">
        <f>INDEX(SRMC!$A:$AO,MATCH($B44,SRMC!$B:$B,0),MATCH(CU$1,SRMC!$1:$1,0))</f>
        <v>12.048691340214747</v>
      </c>
      <c r="CV44" s="60">
        <f>INDEX(SRMC!$A:$AO,MATCH($B44,SRMC!$B:$B,0),MATCH(CV$1,SRMC!$1:$1,0))</f>
        <v>12.048691340214747</v>
      </c>
      <c r="CW44" s="60">
        <f>INDEX(SRMC!$A:$AO,MATCH($B44,SRMC!$B:$B,0),MATCH(CW$1,SRMC!$1:$1,0))</f>
        <v>12.048691340214747</v>
      </c>
      <c r="CX44" s="60">
        <f>INDEX(SRMC!$A:$AO,MATCH($B44,SRMC!$B:$B,0),MATCH(CX$1,SRMC!$1:$1,0))</f>
        <v>12.048691340214747</v>
      </c>
      <c r="CY44" s="60">
        <f>INDEX(SRMC!$A:$AO,MATCH($B44,SRMC!$B:$B,0),MATCH(CY$1,SRMC!$1:$1,0))</f>
        <v>12.048691340214747</v>
      </c>
    </row>
    <row r="45" spans="1:103" x14ac:dyDescent="0.3">
      <c r="A45" t="s">
        <v>634</v>
      </c>
      <c r="B45" t="s">
        <v>148</v>
      </c>
      <c r="C45" t="s">
        <v>691</v>
      </c>
      <c r="D45">
        <v>5</v>
      </c>
      <c r="E45">
        <v>560</v>
      </c>
      <c r="F45">
        <v>1.1548176470588234</v>
      </c>
      <c r="G45">
        <v>0.09</v>
      </c>
      <c r="H45" t="s">
        <v>607</v>
      </c>
      <c r="I45">
        <v>6</v>
      </c>
      <c r="J45" s="56">
        <v>1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t="s">
        <v>622</v>
      </c>
      <c r="Q45">
        <v>4</v>
      </c>
      <c r="R45">
        <v>12.16216216216216</v>
      </c>
      <c r="S45" s="95">
        <v>0</v>
      </c>
      <c r="T45">
        <v>1</v>
      </c>
      <c r="U45">
        <v>8</v>
      </c>
      <c r="V45">
        <v>8</v>
      </c>
      <c r="W45">
        <v>300</v>
      </c>
      <c r="X45">
        <v>347.2</v>
      </c>
      <c r="Y45">
        <v>0.5357142857142857</v>
      </c>
      <c r="Z45">
        <v>5.3330000000000002</v>
      </c>
      <c r="AA45">
        <v>5.333333333333333</v>
      </c>
      <c r="AB45">
        <v>1</v>
      </c>
      <c r="AC45">
        <v>5.5</v>
      </c>
      <c r="AD45">
        <v>5.5</v>
      </c>
      <c r="AE45">
        <v>1</v>
      </c>
      <c r="AF45">
        <v>1</v>
      </c>
      <c r="AG45" t="e">
        <v>#N/A</v>
      </c>
      <c r="AH45">
        <v>48</v>
      </c>
      <c r="AI45">
        <v>48</v>
      </c>
      <c r="AJ45">
        <v>1</v>
      </c>
      <c r="AK45" s="42">
        <f>INDEX(BV45:CY45,MATCH(Settings!$B$5,$BV$1:$CY$1))</f>
        <v>12.048691340214747</v>
      </c>
      <c r="AP45" t="b" cm="1">
        <f t="array" ref="AP45">NOT(OR(ISNA(AI45:AK45),ISNA(AE45:AF45),ISNA(AB45),ISNA(Y45),ISNA(S45:V45),ISNA(Q45),ISNA(J45),ISNA(I45),ISNA(A45:G45), ISBLANK(AI45:AK45), ISBLANK(AE45:AF45),ISBLANK(AB45),ISBLANK(Y45),ISBLANK(S45:V45),ISBLANK(Q45),ISBLANK(J45),ISBLANK(I45),ISBLANK(A45:G45)))</f>
        <v>1</v>
      </c>
      <c r="AQ45" s="42">
        <f>_xlfn.IFNA(IF(E45&gt;0,INDEX(AR45:BU45,MATCH(Settings!$B$1,$AR$1:$BU$1)),0),0)</f>
        <v>0</v>
      </c>
      <c r="AR45" s="59">
        <f>INDEX('E-E'!$A:$AH,MATCH($B45,'E-E'!$B:$B,0),MATCH(AR$1,'E-E'!$1:$1,0))</f>
        <v>1</v>
      </c>
      <c r="AS45" s="59">
        <f>INDEX('E-E'!$A:$AH,MATCH($B45,'E-E'!$B:$B,0),MATCH(AS$1,'E-E'!$1:$1,0))</f>
        <v>1</v>
      </c>
      <c r="AT45" s="59">
        <f>INDEX('E-E'!$A:$AH,MATCH($B45,'E-E'!$B:$B,0),MATCH(AT$1,'E-E'!$1:$1,0))</f>
        <v>1</v>
      </c>
      <c r="AU45" s="59">
        <f>INDEX('E-E'!$A:$AH,MATCH($B45,'E-E'!$B:$B,0),MATCH(AU$1,'E-E'!$1:$1,0))</f>
        <v>1</v>
      </c>
      <c r="AV45" s="59">
        <f>INDEX('E-E'!$A:$AH,MATCH($B45,'E-E'!$B:$B,0),MATCH(AV$1,'E-E'!$1:$1,0))</f>
        <v>1</v>
      </c>
      <c r="AW45" s="59">
        <f>INDEX('E-E'!$A:$AH,MATCH($B45,'E-E'!$B:$B,0),MATCH(AW$1,'E-E'!$1:$1,0))</f>
        <v>1</v>
      </c>
      <c r="AX45" s="59">
        <f>INDEX('E-E'!$A:$AH,MATCH($B45,'E-E'!$B:$B,0),MATCH(AX$1,'E-E'!$1:$1,0))</f>
        <v>0</v>
      </c>
      <c r="AY45" s="59">
        <f>INDEX('E-E'!$A:$AH,MATCH($B45,'E-E'!$B:$B,0),MATCH(AY$1,'E-E'!$1:$1,0))</f>
        <v>0</v>
      </c>
      <c r="AZ45" s="59">
        <f>INDEX('E-E'!$A:$AH,MATCH($B45,'E-E'!$B:$B,0),MATCH(AZ$1,'E-E'!$1:$1,0))</f>
        <v>0</v>
      </c>
      <c r="BA45" s="59">
        <f>INDEX('E-E'!$A:$AH,MATCH($B45,'E-E'!$B:$B,0),MATCH(BA$1,'E-E'!$1:$1,0))</f>
        <v>0</v>
      </c>
      <c r="BB45" s="59">
        <f>INDEX('E-E'!$A:$AH,MATCH($B45,'E-E'!$B:$B,0),MATCH(BB$1,'E-E'!$1:$1,0))</f>
        <v>0</v>
      </c>
      <c r="BC45" s="59">
        <f>INDEX('E-E'!$A:$AH,MATCH($B45,'E-E'!$B:$B,0),MATCH(BC$1,'E-E'!$1:$1,0))</f>
        <v>0</v>
      </c>
      <c r="BD45" s="59">
        <f>INDEX('E-E'!$A:$AH,MATCH($B45,'E-E'!$B:$B,0),MATCH(BD$1,'E-E'!$1:$1,0))</f>
        <v>0</v>
      </c>
      <c r="BE45" s="59">
        <f>INDEX('E-E'!$A:$AH,MATCH($B45,'E-E'!$B:$B,0),MATCH(BE$1,'E-E'!$1:$1,0))</f>
        <v>0</v>
      </c>
      <c r="BF45" s="59">
        <f>INDEX('E-E'!$A:$AH,MATCH($B45,'E-E'!$B:$B,0),MATCH(BF$1,'E-E'!$1:$1,0))</f>
        <v>0</v>
      </c>
      <c r="BG45" s="59">
        <f>INDEX('E-E'!$A:$AH,MATCH($B45,'E-E'!$B:$B,0),MATCH(BG$1,'E-E'!$1:$1,0))</f>
        <v>0</v>
      </c>
      <c r="BH45" s="59">
        <f>INDEX('E-E'!$A:$AH,MATCH($B45,'E-E'!$B:$B,0),MATCH(BH$1,'E-E'!$1:$1,0))</f>
        <v>0</v>
      </c>
      <c r="BI45" s="59">
        <f>INDEX('E-E'!$A:$AH,MATCH($B45,'E-E'!$B:$B,0),MATCH(BI$1,'E-E'!$1:$1,0))</f>
        <v>0</v>
      </c>
      <c r="BJ45" s="59">
        <f>INDEX('E-E'!$A:$AH,MATCH($B45,'E-E'!$B:$B,0),MATCH(BJ$1,'E-E'!$1:$1,0))</f>
        <v>0</v>
      </c>
      <c r="BK45" s="59">
        <f>INDEX('E-E'!$A:$AH,MATCH($B45,'E-E'!$B:$B,0),MATCH(BK$1,'E-E'!$1:$1,0))</f>
        <v>0</v>
      </c>
      <c r="BL45" s="59">
        <f>INDEX('E-E'!$A:$AH,MATCH($B45,'E-E'!$B:$B,0),MATCH(BL$1,'E-E'!$1:$1,0))</f>
        <v>0</v>
      </c>
      <c r="BM45" s="59">
        <f>INDEX('E-E'!$A:$AH,MATCH($B45,'E-E'!$B:$B,0),MATCH(BM$1,'E-E'!$1:$1,0))</f>
        <v>0</v>
      </c>
      <c r="BN45" s="59">
        <f>INDEX('E-E'!$A:$AH,MATCH($B45,'E-E'!$B:$B,0),MATCH(BN$1,'E-E'!$1:$1,0))</f>
        <v>0</v>
      </c>
      <c r="BO45" s="59">
        <f>INDEX('E-E'!$A:$AH,MATCH($B45,'E-E'!$B:$B,0),MATCH(BO$1,'E-E'!$1:$1,0))</f>
        <v>0</v>
      </c>
      <c r="BP45" s="59">
        <f>INDEX('E-E'!$A:$AH,MATCH($B45,'E-E'!$B:$B,0),MATCH(BP$1,'E-E'!$1:$1,0))</f>
        <v>0</v>
      </c>
      <c r="BQ45" s="59">
        <f>INDEX('E-E'!$A:$AH,MATCH($B45,'E-E'!$B:$B,0),MATCH(BQ$1,'E-E'!$1:$1,0))</f>
        <v>0</v>
      </c>
      <c r="BR45" s="59">
        <f>INDEX('E-E'!$A:$AH,MATCH($B45,'E-E'!$B:$B,0),MATCH(BR$1,'E-E'!$1:$1,0))</f>
        <v>0</v>
      </c>
      <c r="BS45" s="59">
        <f>INDEX('E-E'!$A:$AH,MATCH($B45,'E-E'!$B:$B,0),MATCH(BS$1,'E-E'!$1:$1,0))</f>
        <v>0</v>
      </c>
      <c r="BT45" s="59">
        <f>INDEX('E-E'!$A:$AH,MATCH($B45,'E-E'!$B:$B,0),MATCH(BT$1,'E-E'!$1:$1,0))</f>
        <v>0</v>
      </c>
      <c r="BU45" s="59">
        <f>INDEX('E-E'!$A:$AH,MATCH($B45,'E-E'!$B:$B,0),MATCH(BU$1,'E-E'!$1:$1,0))</f>
        <v>0</v>
      </c>
      <c r="BV45" s="60">
        <f>INDEX(SRMC!$A:$AO,MATCH($B45,SRMC!$B:$B,0),MATCH(BV$1,SRMC!$1:$1,0))</f>
        <v>12.048691340214747</v>
      </c>
      <c r="BW45" s="60">
        <f>INDEX(SRMC!$A:$AO,MATCH($B45,SRMC!$B:$B,0),MATCH(BW$1,SRMC!$1:$1,0))</f>
        <v>12.048691340214747</v>
      </c>
      <c r="BX45" s="60">
        <f>INDEX(SRMC!$A:$AO,MATCH($B45,SRMC!$B:$B,0),MATCH(BX$1,SRMC!$1:$1,0))</f>
        <v>12.048691340214747</v>
      </c>
      <c r="BY45" s="60">
        <f>INDEX(SRMC!$A:$AO,MATCH($B45,SRMC!$B:$B,0),MATCH(BY$1,SRMC!$1:$1,0))</f>
        <v>12.048691340214747</v>
      </c>
      <c r="BZ45" s="60">
        <f>INDEX(SRMC!$A:$AO,MATCH($B45,SRMC!$B:$B,0),MATCH(BZ$1,SRMC!$1:$1,0))</f>
        <v>12.048691340214747</v>
      </c>
      <c r="CA45" s="60">
        <f>INDEX(SRMC!$A:$AO,MATCH($B45,SRMC!$B:$B,0),MATCH(CA$1,SRMC!$1:$1,0))</f>
        <v>12.048691340214747</v>
      </c>
      <c r="CB45" s="60">
        <f>INDEX(SRMC!$A:$AO,MATCH($B45,SRMC!$B:$B,0),MATCH(CB$1,SRMC!$1:$1,0))</f>
        <v>12.048691340214747</v>
      </c>
      <c r="CC45" s="60">
        <f>INDEX(SRMC!$A:$AO,MATCH($B45,SRMC!$B:$B,0),MATCH(CC$1,SRMC!$1:$1,0))</f>
        <v>12.048691340214747</v>
      </c>
      <c r="CD45" s="60">
        <f>INDEX(SRMC!$A:$AO,MATCH($B45,SRMC!$B:$B,0),MATCH(CD$1,SRMC!$1:$1,0))</f>
        <v>12.048691340214747</v>
      </c>
      <c r="CE45" s="60">
        <f>INDEX(SRMC!$A:$AO,MATCH($B45,SRMC!$B:$B,0),MATCH(CE$1,SRMC!$1:$1,0))</f>
        <v>12.048691340214747</v>
      </c>
      <c r="CF45" s="60">
        <f>INDEX(SRMC!$A:$AO,MATCH($B45,SRMC!$B:$B,0),MATCH(CF$1,SRMC!$1:$1,0))</f>
        <v>12.048691340214747</v>
      </c>
      <c r="CG45" s="60">
        <f>INDEX(SRMC!$A:$AO,MATCH($B45,SRMC!$B:$B,0),MATCH(CG$1,SRMC!$1:$1,0))</f>
        <v>12.048691340214747</v>
      </c>
      <c r="CH45" s="60">
        <f>INDEX(SRMC!$A:$AO,MATCH($B45,SRMC!$B:$B,0),MATCH(CH$1,SRMC!$1:$1,0))</f>
        <v>12.048691340214747</v>
      </c>
      <c r="CI45" s="60">
        <f>INDEX(SRMC!$A:$AO,MATCH($B45,SRMC!$B:$B,0),MATCH(CI$1,SRMC!$1:$1,0))</f>
        <v>12.048691340214747</v>
      </c>
      <c r="CJ45" s="60">
        <f>INDEX(SRMC!$A:$AO,MATCH($B45,SRMC!$B:$B,0),MATCH(CJ$1,SRMC!$1:$1,0))</f>
        <v>12.048691340214747</v>
      </c>
      <c r="CK45" s="60">
        <f>INDEX(SRMC!$A:$AO,MATCH($B45,SRMC!$B:$B,0),MATCH(CK$1,SRMC!$1:$1,0))</f>
        <v>12.048691340214747</v>
      </c>
      <c r="CL45" s="60">
        <f>INDEX(SRMC!$A:$AO,MATCH($B45,SRMC!$B:$B,0),MATCH(CL$1,SRMC!$1:$1,0))</f>
        <v>12.048691340214747</v>
      </c>
      <c r="CM45" s="60">
        <f>INDEX(SRMC!$A:$AO,MATCH($B45,SRMC!$B:$B,0),MATCH(CM$1,SRMC!$1:$1,0))</f>
        <v>12.048691340214747</v>
      </c>
      <c r="CN45" s="60">
        <f>INDEX(SRMC!$A:$AO,MATCH($B45,SRMC!$B:$B,0),MATCH(CN$1,SRMC!$1:$1,0))</f>
        <v>12.048691340214747</v>
      </c>
      <c r="CO45" s="60">
        <f>INDEX(SRMC!$A:$AO,MATCH($B45,SRMC!$B:$B,0),MATCH(CO$1,SRMC!$1:$1,0))</f>
        <v>12.048691340214747</v>
      </c>
      <c r="CP45" s="60">
        <f>INDEX(SRMC!$A:$AO,MATCH($B45,SRMC!$B:$B,0),MATCH(CP$1,SRMC!$1:$1,0))</f>
        <v>12.048691340214747</v>
      </c>
      <c r="CQ45" s="60">
        <f>INDEX(SRMC!$A:$AO,MATCH($B45,SRMC!$B:$B,0),MATCH(CQ$1,SRMC!$1:$1,0))</f>
        <v>12.048691340214747</v>
      </c>
      <c r="CR45" s="60">
        <f>INDEX(SRMC!$A:$AO,MATCH($B45,SRMC!$B:$B,0),MATCH(CR$1,SRMC!$1:$1,0))</f>
        <v>12.048691340214747</v>
      </c>
      <c r="CS45" s="60">
        <f>INDEX(SRMC!$A:$AO,MATCH($B45,SRMC!$B:$B,0),MATCH(CS$1,SRMC!$1:$1,0))</f>
        <v>12.048691340214747</v>
      </c>
      <c r="CT45" s="60">
        <f>INDEX(SRMC!$A:$AO,MATCH($B45,SRMC!$B:$B,0),MATCH(CT$1,SRMC!$1:$1,0))</f>
        <v>12.048691340214747</v>
      </c>
      <c r="CU45" s="60">
        <f>INDEX(SRMC!$A:$AO,MATCH($B45,SRMC!$B:$B,0),MATCH(CU$1,SRMC!$1:$1,0))</f>
        <v>12.048691340214747</v>
      </c>
      <c r="CV45" s="60">
        <f>INDEX(SRMC!$A:$AO,MATCH($B45,SRMC!$B:$B,0),MATCH(CV$1,SRMC!$1:$1,0))</f>
        <v>12.048691340214747</v>
      </c>
      <c r="CW45" s="60">
        <f>INDEX(SRMC!$A:$AO,MATCH($B45,SRMC!$B:$B,0),MATCH(CW$1,SRMC!$1:$1,0))</f>
        <v>12.048691340214747</v>
      </c>
      <c r="CX45" s="60">
        <f>INDEX(SRMC!$A:$AO,MATCH($B45,SRMC!$B:$B,0),MATCH(CX$1,SRMC!$1:$1,0))</f>
        <v>12.048691340214747</v>
      </c>
      <c r="CY45" s="60">
        <f>INDEX(SRMC!$A:$AO,MATCH($B45,SRMC!$B:$B,0),MATCH(CY$1,SRMC!$1:$1,0))</f>
        <v>12.048691340214747</v>
      </c>
    </row>
    <row r="46" spans="1:103" x14ac:dyDescent="0.3">
      <c r="A46" t="s">
        <v>635</v>
      </c>
      <c r="B46" t="s">
        <v>35</v>
      </c>
      <c r="C46" t="s">
        <v>691</v>
      </c>
      <c r="D46">
        <v>5</v>
      </c>
      <c r="E46">
        <v>350</v>
      </c>
      <c r="F46">
        <v>1.3155148936170213</v>
      </c>
      <c r="G46">
        <v>0.1</v>
      </c>
      <c r="H46" t="s">
        <v>607</v>
      </c>
      <c r="I46">
        <v>6</v>
      </c>
      <c r="J46" s="56">
        <v>1</v>
      </c>
      <c r="K46" s="57">
        <v>0</v>
      </c>
      <c r="L46" s="57">
        <v>0</v>
      </c>
      <c r="M46" s="57">
        <v>0</v>
      </c>
      <c r="N46" s="57">
        <v>0</v>
      </c>
      <c r="O46" s="57">
        <v>0</v>
      </c>
      <c r="P46" t="s">
        <v>622</v>
      </c>
      <c r="Q46">
        <v>4</v>
      </c>
      <c r="R46">
        <v>13.8996138996139</v>
      </c>
      <c r="S46" s="95">
        <v>0</v>
      </c>
      <c r="T46">
        <v>1</v>
      </c>
      <c r="U46">
        <v>8</v>
      </c>
      <c r="V46">
        <v>8</v>
      </c>
      <c r="W46">
        <v>200</v>
      </c>
      <c r="X46">
        <v>210</v>
      </c>
      <c r="Y46">
        <v>0.5714285714285714</v>
      </c>
      <c r="Z46">
        <v>4.3330000000000002</v>
      </c>
      <c r="AA46">
        <v>4.333333333333333</v>
      </c>
      <c r="AB46">
        <v>1</v>
      </c>
      <c r="AC46">
        <v>4.3330000000000002</v>
      </c>
      <c r="AD46">
        <v>4.333333333333333</v>
      </c>
      <c r="AE46">
        <v>1</v>
      </c>
      <c r="AF46">
        <v>1</v>
      </c>
      <c r="AG46" t="e">
        <v>#N/A</v>
      </c>
      <c r="AH46">
        <v>48</v>
      </c>
      <c r="AI46">
        <v>48</v>
      </c>
      <c r="AJ46">
        <v>1</v>
      </c>
      <c r="AK46" s="42">
        <f>INDEX(BV46:CY46,MATCH(Settings!$B$5,$BV$1:$CY$1))</f>
        <v>12.964417639472831</v>
      </c>
      <c r="AP46" t="b" cm="1">
        <f t="array" ref="AP46">NOT(OR(ISNA(AI46:AK46),ISNA(AE46:AF46),ISNA(AB46),ISNA(Y46),ISNA(S46:V46),ISNA(Q46),ISNA(J46),ISNA(I46),ISNA(A46:G46), ISBLANK(AI46:AK46), ISBLANK(AE46:AF46),ISBLANK(AB46),ISBLANK(Y46),ISBLANK(S46:V46),ISBLANK(Q46),ISBLANK(J46),ISBLANK(I46),ISBLANK(A46:G46)))</f>
        <v>1</v>
      </c>
      <c r="AQ46" s="42">
        <f>_xlfn.IFNA(IF(E46&gt;0,INDEX(AR46:BU46,MATCH(Settings!$B$1,$AR$1:$BU$1)),0),0)</f>
        <v>0</v>
      </c>
      <c r="AR46" s="59">
        <f>INDEX('E-E'!$A:$AH,MATCH($B46,'E-E'!$B:$B,0),MATCH(AR$1,'E-E'!$1:$1,0))</f>
        <v>1</v>
      </c>
      <c r="AS46" s="59">
        <f>INDEX('E-E'!$A:$AH,MATCH($B46,'E-E'!$B:$B,0),MATCH(AS$1,'E-E'!$1:$1,0))</f>
        <v>1</v>
      </c>
      <c r="AT46" s="59">
        <f>INDEX('E-E'!$A:$AH,MATCH($B46,'E-E'!$B:$B,0),MATCH(AT$1,'E-E'!$1:$1,0))</f>
        <v>1</v>
      </c>
      <c r="AU46" s="59">
        <f>INDEX('E-E'!$A:$AH,MATCH($B46,'E-E'!$B:$B,0),MATCH(AU$1,'E-E'!$1:$1,0))</f>
        <v>0</v>
      </c>
      <c r="AV46" s="59">
        <f>INDEX('E-E'!$A:$AH,MATCH($B46,'E-E'!$B:$B,0),MATCH(AV$1,'E-E'!$1:$1,0))</f>
        <v>0</v>
      </c>
      <c r="AW46" s="59">
        <f>INDEX('E-E'!$A:$AH,MATCH($B46,'E-E'!$B:$B,0),MATCH(AW$1,'E-E'!$1:$1,0))</f>
        <v>0</v>
      </c>
      <c r="AX46" s="59">
        <f>INDEX('E-E'!$A:$AH,MATCH($B46,'E-E'!$B:$B,0),MATCH(AX$1,'E-E'!$1:$1,0))</f>
        <v>0</v>
      </c>
      <c r="AY46" s="59">
        <f>INDEX('E-E'!$A:$AH,MATCH($B46,'E-E'!$B:$B,0),MATCH(AY$1,'E-E'!$1:$1,0))</f>
        <v>0</v>
      </c>
      <c r="AZ46" s="59">
        <f>INDEX('E-E'!$A:$AH,MATCH($B46,'E-E'!$B:$B,0),MATCH(AZ$1,'E-E'!$1:$1,0))</f>
        <v>0</v>
      </c>
      <c r="BA46" s="59">
        <f>INDEX('E-E'!$A:$AH,MATCH($B46,'E-E'!$B:$B,0),MATCH(BA$1,'E-E'!$1:$1,0))</f>
        <v>0</v>
      </c>
      <c r="BB46" s="59">
        <f>INDEX('E-E'!$A:$AH,MATCH($B46,'E-E'!$B:$B,0),MATCH(BB$1,'E-E'!$1:$1,0))</f>
        <v>0</v>
      </c>
      <c r="BC46" s="59">
        <f>INDEX('E-E'!$A:$AH,MATCH($B46,'E-E'!$B:$B,0),MATCH(BC$1,'E-E'!$1:$1,0))</f>
        <v>0</v>
      </c>
      <c r="BD46" s="59">
        <f>INDEX('E-E'!$A:$AH,MATCH($B46,'E-E'!$B:$B,0),MATCH(BD$1,'E-E'!$1:$1,0))</f>
        <v>0</v>
      </c>
      <c r="BE46" s="59">
        <f>INDEX('E-E'!$A:$AH,MATCH($B46,'E-E'!$B:$B,0),MATCH(BE$1,'E-E'!$1:$1,0))</f>
        <v>0</v>
      </c>
      <c r="BF46" s="59">
        <f>INDEX('E-E'!$A:$AH,MATCH($B46,'E-E'!$B:$B,0),MATCH(BF$1,'E-E'!$1:$1,0))</f>
        <v>0</v>
      </c>
      <c r="BG46" s="59">
        <f>INDEX('E-E'!$A:$AH,MATCH($B46,'E-E'!$B:$B,0),MATCH(BG$1,'E-E'!$1:$1,0))</f>
        <v>0</v>
      </c>
      <c r="BH46" s="59">
        <f>INDEX('E-E'!$A:$AH,MATCH($B46,'E-E'!$B:$B,0),MATCH(BH$1,'E-E'!$1:$1,0))</f>
        <v>0</v>
      </c>
      <c r="BI46" s="59">
        <f>INDEX('E-E'!$A:$AH,MATCH($B46,'E-E'!$B:$B,0),MATCH(BI$1,'E-E'!$1:$1,0))</f>
        <v>0</v>
      </c>
      <c r="BJ46" s="59">
        <f>INDEX('E-E'!$A:$AH,MATCH($B46,'E-E'!$B:$B,0),MATCH(BJ$1,'E-E'!$1:$1,0))</f>
        <v>0</v>
      </c>
      <c r="BK46" s="59">
        <f>INDEX('E-E'!$A:$AH,MATCH($B46,'E-E'!$B:$B,0),MATCH(BK$1,'E-E'!$1:$1,0))</f>
        <v>0</v>
      </c>
      <c r="BL46" s="59">
        <f>INDEX('E-E'!$A:$AH,MATCH($B46,'E-E'!$B:$B,0),MATCH(BL$1,'E-E'!$1:$1,0))</f>
        <v>0</v>
      </c>
      <c r="BM46" s="59">
        <f>INDEX('E-E'!$A:$AH,MATCH($B46,'E-E'!$B:$B,0),MATCH(BM$1,'E-E'!$1:$1,0))</f>
        <v>0</v>
      </c>
      <c r="BN46" s="59">
        <f>INDEX('E-E'!$A:$AH,MATCH($B46,'E-E'!$B:$B,0),MATCH(BN$1,'E-E'!$1:$1,0))</f>
        <v>0</v>
      </c>
      <c r="BO46" s="59">
        <f>INDEX('E-E'!$A:$AH,MATCH($B46,'E-E'!$B:$B,0),MATCH(BO$1,'E-E'!$1:$1,0))</f>
        <v>0</v>
      </c>
      <c r="BP46" s="59">
        <f>INDEX('E-E'!$A:$AH,MATCH($B46,'E-E'!$B:$B,0),MATCH(BP$1,'E-E'!$1:$1,0))</f>
        <v>0</v>
      </c>
      <c r="BQ46" s="59">
        <f>INDEX('E-E'!$A:$AH,MATCH($B46,'E-E'!$B:$B,0),MATCH(BQ$1,'E-E'!$1:$1,0))</f>
        <v>0</v>
      </c>
      <c r="BR46" s="59">
        <f>INDEX('E-E'!$A:$AH,MATCH($B46,'E-E'!$B:$B,0),MATCH(BR$1,'E-E'!$1:$1,0))</f>
        <v>0</v>
      </c>
      <c r="BS46" s="59">
        <f>INDEX('E-E'!$A:$AH,MATCH($B46,'E-E'!$B:$B,0),MATCH(BS$1,'E-E'!$1:$1,0))</f>
        <v>0</v>
      </c>
      <c r="BT46" s="59">
        <f>INDEX('E-E'!$A:$AH,MATCH($B46,'E-E'!$B:$B,0),MATCH(BT$1,'E-E'!$1:$1,0))</f>
        <v>0</v>
      </c>
      <c r="BU46" s="59">
        <f>INDEX('E-E'!$A:$AH,MATCH($B46,'E-E'!$B:$B,0),MATCH(BU$1,'E-E'!$1:$1,0))</f>
        <v>0</v>
      </c>
      <c r="BV46" s="60">
        <f>INDEX(SRMC!$A:$AO,MATCH($B46,SRMC!$B:$B,0),MATCH(BV$1,SRMC!$1:$1,0))</f>
        <v>12.964417639472831</v>
      </c>
      <c r="BW46" s="60">
        <f>INDEX(SRMC!$A:$AO,MATCH($B46,SRMC!$B:$B,0),MATCH(BW$1,SRMC!$1:$1,0))</f>
        <v>12.964417639472831</v>
      </c>
      <c r="BX46" s="60">
        <f>INDEX(SRMC!$A:$AO,MATCH($B46,SRMC!$B:$B,0),MATCH(BX$1,SRMC!$1:$1,0))</f>
        <v>12.964417639472831</v>
      </c>
      <c r="BY46" s="60">
        <f>INDEX(SRMC!$A:$AO,MATCH($B46,SRMC!$B:$B,0),MATCH(BY$1,SRMC!$1:$1,0))</f>
        <v>12.964417639472831</v>
      </c>
      <c r="BZ46" s="60">
        <f>INDEX(SRMC!$A:$AO,MATCH($B46,SRMC!$B:$B,0),MATCH(BZ$1,SRMC!$1:$1,0))</f>
        <v>12.964417639472831</v>
      </c>
      <c r="CA46" s="60">
        <f>INDEX(SRMC!$A:$AO,MATCH($B46,SRMC!$B:$B,0),MATCH(CA$1,SRMC!$1:$1,0))</f>
        <v>12.964417639472831</v>
      </c>
      <c r="CB46" s="60">
        <f>INDEX(SRMC!$A:$AO,MATCH($B46,SRMC!$B:$B,0),MATCH(CB$1,SRMC!$1:$1,0))</f>
        <v>12.964417639472831</v>
      </c>
      <c r="CC46" s="60">
        <f>INDEX(SRMC!$A:$AO,MATCH($B46,SRMC!$B:$B,0),MATCH(CC$1,SRMC!$1:$1,0))</f>
        <v>12.964417639472831</v>
      </c>
      <c r="CD46" s="60">
        <f>INDEX(SRMC!$A:$AO,MATCH($B46,SRMC!$B:$B,0),MATCH(CD$1,SRMC!$1:$1,0))</f>
        <v>12.964417639472831</v>
      </c>
      <c r="CE46" s="60">
        <f>INDEX(SRMC!$A:$AO,MATCH($B46,SRMC!$B:$B,0),MATCH(CE$1,SRMC!$1:$1,0))</f>
        <v>12.964417639472831</v>
      </c>
      <c r="CF46" s="60">
        <f>INDEX(SRMC!$A:$AO,MATCH($B46,SRMC!$B:$B,0),MATCH(CF$1,SRMC!$1:$1,0))</f>
        <v>12.964417639472831</v>
      </c>
      <c r="CG46" s="60">
        <f>INDEX(SRMC!$A:$AO,MATCH($B46,SRMC!$B:$B,0),MATCH(CG$1,SRMC!$1:$1,0))</f>
        <v>12.964417639472831</v>
      </c>
      <c r="CH46" s="60">
        <f>INDEX(SRMC!$A:$AO,MATCH($B46,SRMC!$B:$B,0),MATCH(CH$1,SRMC!$1:$1,0))</f>
        <v>12.964417639472831</v>
      </c>
      <c r="CI46" s="60">
        <f>INDEX(SRMC!$A:$AO,MATCH($B46,SRMC!$B:$B,0),MATCH(CI$1,SRMC!$1:$1,0))</f>
        <v>12.964417639472831</v>
      </c>
      <c r="CJ46" s="60">
        <f>INDEX(SRMC!$A:$AO,MATCH($B46,SRMC!$B:$B,0),MATCH(CJ$1,SRMC!$1:$1,0))</f>
        <v>12.964417639472831</v>
      </c>
      <c r="CK46" s="60">
        <f>INDEX(SRMC!$A:$AO,MATCH($B46,SRMC!$B:$B,0),MATCH(CK$1,SRMC!$1:$1,0))</f>
        <v>12.964417639472831</v>
      </c>
      <c r="CL46" s="60">
        <f>INDEX(SRMC!$A:$AO,MATCH($B46,SRMC!$B:$B,0),MATCH(CL$1,SRMC!$1:$1,0))</f>
        <v>12.964417639472831</v>
      </c>
      <c r="CM46" s="60">
        <f>INDEX(SRMC!$A:$AO,MATCH($B46,SRMC!$B:$B,0),MATCH(CM$1,SRMC!$1:$1,0))</f>
        <v>12.964417639472831</v>
      </c>
      <c r="CN46" s="60">
        <f>INDEX(SRMC!$A:$AO,MATCH($B46,SRMC!$B:$B,0),MATCH(CN$1,SRMC!$1:$1,0))</f>
        <v>12.964417639472831</v>
      </c>
      <c r="CO46" s="60">
        <f>INDEX(SRMC!$A:$AO,MATCH($B46,SRMC!$B:$B,0),MATCH(CO$1,SRMC!$1:$1,0))</f>
        <v>12.964417639472831</v>
      </c>
      <c r="CP46" s="60">
        <f>INDEX(SRMC!$A:$AO,MATCH($B46,SRMC!$B:$B,0),MATCH(CP$1,SRMC!$1:$1,0))</f>
        <v>12.964417639472831</v>
      </c>
      <c r="CQ46" s="60">
        <f>INDEX(SRMC!$A:$AO,MATCH($B46,SRMC!$B:$B,0),MATCH(CQ$1,SRMC!$1:$1,0))</f>
        <v>12.964417639472831</v>
      </c>
      <c r="CR46" s="60">
        <f>INDEX(SRMC!$A:$AO,MATCH($B46,SRMC!$B:$B,0),MATCH(CR$1,SRMC!$1:$1,0))</f>
        <v>12.964417639472831</v>
      </c>
      <c r="CS46" s="60">
        <f>INDEX(SRMC!$A:$AO,MATCH($B46,SRMC!$B:$B,0),MATCH(CS$1,SRMC!$1:$1,0))</f>
        <v>12.964417639472831</v>
      </c>
      <c r="CT46" s="60">
        <f>INDEX(SRMC!$A:$AO,MATCH($B46,SRMC!$B:$B,0),MATCH(CT$1,SRMC!$1:$1,0))</f>
        <v>12.964417639472831</v>
      </c>
      <c r="CU46" s="60">
        <f>INDEX(SRMC!$A:$AO,MATCH($B46,SRMC!$B:$B,0),MATCH(CU$1,SRMC!$1:$1,0))</f>
        <v>12.964417639472831</v>
      </c>
      <c r="CV46" s="60">
        <f>INDEX(SRMC!$A:$AO,MATCH($B46,SRMC!$B:$B,0),MATCH(CV$1,SRMC!$1:$1,0))</f>
        <v>12.964417639472831</v>
      </c>
      <c r="CW46" s="60">
        <f>INDEX(SRMC!$A:$AO,MATCH($B46,SRMC!$B:$B,0),MATCH(CW$1,SRMC!$1:$1,0))</f>
        <v>12.964417639472831</v>
      </c>
      <c r="CX46" s="60">
        <f>INDEX(SRMC!$A:$AO,MATCH($B46,SRMC!$B:$B,0),MATCH(CX$1,SRMC!$1:$1,0))</f>
        <v>12.964417639472831</v>
      </c>
      <c r="CY46" s="60">
        <f>INDEX(SRMC!$A:$AO,MATCH($B46,SRMC!$B:$B,0),MATCH(CY$1,SRMC!$1:$1,0))</f>
        <v>12.964417639472831</v>
      </c>
    </row>
    <row r="47" spans="1:103" x14ac:dyDescent="0.3">
      <c r="A47" t="s">
        <v>635</v>
      </c>
      <c r="B47" t="s">
        <v>36</v>
      </c>
      <c r="C47" t="s">
        <v>691</v>
      </c>
      <c r="D47">
        <v>5</v>
      </c>
      <c r="E47">
        <v>350</v>
      </c>
      <c r="F47">
        <v>1.3155148936170213</v>
      </c>
      <c r="G47">
        <v>0.1</v>
      </c>
      <c r="H47" t="s">
        <v>607</v>
      </c>
      <c r="I47">
        <v>6</v>
      </c>
      <c r="J47" s="56">
        <v>1</v>
      </c>
      <c r="K47" s="57">
        <v>0</v>
      </c>
      <c r="L47" s="57">
        <v>0</v>
      </c>
      <c r="M47" s="57">
        <v>0</v>
      </c>
      <c r="N47" s="57">
        <v>0</v>
      </c>
      <c r="O47" s="57">
        <v>0</v>
      </c>
      <c r="P47" t="s">
        <v>622</v>
      </c>
      <c r="Q47">
        <v>4</v>
      </c>
      <c r="R47">
        <v>13.8996138996139</v>
      </c>
      <c r="S47" s="95">
        <v>0</v>
      </c>
      <c r="T47">
        <v>1</v>
      </c>
      <c r="U47">
        <v>8</v>
      </c>
      <c r="V47">
        <v>8</v>
      </c>
      <c r="W47">
        <v>200</v>
      </c>
      <c r="X47">
        <v>210</v>
      </c>
      <c r="Y47">
        <v>0.5714285714285714</v>
      </c>
      <c r="Z47">
        <v>4.3330000000000002</v>
      </c>
      <c r="AA47">
        <v>4.333333333333333</v>
      </c>
      <c r="AB47">
        <v>1</v>
      </c>
      <c r="AC47">
        <v>4.3330000000000002</v>
      </c>
      <c r="AD47">
        <v>4.333333333333333</v>
      </c>
      <c r="AE47">
        <v>1</v>
      </c>
      <c r="AF47">
        <v>1</v>
      </c>
      <c r="AG47" t="e">
        <v>#N/A</v>
      </c>
      <c r="AH47">
        <v>48</v>
      </c>
      <c r="AI47">
        <v>48</v>
      </c>
      <c r="AJ47">
        <v>1</v>
      </c>
      <c r="AK47" s="42">
        <f>INDEX(BV47:CY47,MATCH(Settings!$B$5,$BV$1:$CY$1))</f>
        <v>12.964417639472831</v>
      </c>
      <c r="AP47" t="b" cm="1">
        <f t="array" ref="AP47">NOT(OR(ISNA(AI47:AK47),ISNA(AE47:AF47),ISNA(AB47),ISNA(Y47),ISNA(S47:V47),ISNA(Q47),ISNA(J47),ISNA(I47),ISNA(A47:G47), ISBLANK(AI47:AK47), ISBLANK(AE47:AF47),ISBLANK(AB47),ISBLANK(Y47),ISBLANK(S47:V47),ISBLANK(Q47),ISBLANK(J47),ISBLANK(I47),ISBLANK(A47:G47)))</f>
        <v>1</v>
      </c>
      <c r="AQ47" s="42">
        <f>_xlfn.IFNA(IF(E47&gt;0,INDEX(AR47:BU47,MATCH(Settings!$B$1,$AR$1:$BU$1)),0),0)</f>
        <v>0</v>
      </c>
      <c r="AR47" s="59">
        <f>INDEX('E-E'!$A:$AH,MATCH($B47,'E-E'!$B:$B,0),MATCH(AR$1,'E-E'!$1:$1,0))</f>
        <v>1</v>
      </c>
      <c r="AS47" s="59">
        <f>INDEX('E-E'!$A:$AH,MATCH($B47,'E-E'!$B:$B,0),MATCH(AS$1,'E-E'!$1:$1,0))</f>
        <v>1</v>
      </c>
      <c r="AT47" s="59">
        <f>INDEX('E-E'!$A:$AH,MATCH($B47,'E-E'!$B:$B,0),MATCH(AT$1,'E-E'!$1:$1,0))</f>
        <v>1</v>
      </c>
      <c r="AU47" s="59">
        <f>INDEX('E-E'!$A:$AH,MATCH($B47,'E-E'!$B:$B,0),MATCH(AU$1,'E-E'!$1:$1,0))</f>
        <v>0</v>
      </c>
      <c r="AV47" s="59">
        <f>INDEX('E-E'!$A:$AH,MATCH($B47,'E-E'!$B:$B,0),MATCH(AV$1,'E-E'!$1:$1,0))</f>
        <v>0</v>
      </c>
      <c r="AW47" s="59">
        <f>INDEX('E-E'!$A:$AH,MATCH($B47,'E-E'!$B:$B,0),MATCH(AW$1,'E-E'!$1:$1,0))</f>
        <v>0</v>
      </c>
      <c r="AX47" s="59">
        <f>INDEX('E-E'!$A:$AH,MATCH($B47,'E-E'!$B:$B,0),MATCH(AX$1,'E-E'!$1:$1,0))</f>
        <v>0</v>
      </c>
      <c r="AY47" s="59">
        <f>INDEX('E-E'!$A:$AH,MATCH($B47,'E-E'!$B:$B,0),MATCH(AY$1,'E-E'!$1:$1,0))</f>
        <v>0</v>
      </c>
      <c r="AZ47" s="59">
        <f>INDEX('E-E'!$A:$AH,MATCH($B47,'E-E'!$B:$B,0),MATCH(AZ$1,'E-E'!$1:$1,0))</f>
        <v>0</v>
      </c>
      <c r="BA47" s="59">
        <f>INDEX('E-E'!$A:$AH,MATCH($B47,'E-E'!$B:$B,0),MATCH(BA$1,'E-E'!$1:$1,0))</f>
        <v>0</v>
      </c>
      <c r="BB47" s="59">
        <f>INDEX('E-E'!$A:$AH,MATCH($B47,'E-E'!$B:$B,0),MATCH(BB$1,'E-E'!$1:$1,0))</f>
        <v>0</v>
      </c>
      <c r="BC47" s="59">
        <f>INDEX('E-E'!$A:$AH,MATCH($B47,'E-E'!$B:$B,0),MATCH(BC$1,'E-E'!$1:$1,0))</f>
        <v>0</v>
      </c>
      <c r="BD47" s="59">
        <f>INDEX('E-E'!$A:$AH,MATCH($B47,'E-E'!$B:$B,0),MATCH(BD$1,'E-E'!$1:$1,0))</f>
        <v>0</v>
      </c>
      <c r="BE47" s="59">
        <f>INDEX('E-E'!$A:$AH,MATCH($B47,'E-E'!$B:$B,0),MATCH(BE$1,'E-E'!$1:$1,0))</f>
        <v>0</v>
      </c>
      <c r="BF47" s="59">
        <f>INDEX('E-E'!$A:$AH,MATCH($B47,'E-E'!$B:$B,0),MATCH(BF$1,'E-E'!$1:$1,0))</f>
        <v>0</v>
      </c>
      <c r="BG47" s="59">
        <f>INDEX('E-E'!$A:$AH,MATCH($B47,'E-E'!$B:$B,0),MATCH(BG$1,'E-E'!$1:$1,0))</f>
        <v>0</v>
      </c>
      <c r="BH47" s="59">
        <f>INDEX('E-E'!$A:$AH,MATCH($B47,'E-E'!$B:$B,0),MATCH(BH$1,'E-E'!$1:$1,0))</f>
        <v>0</v>
      </c>
      <c r="BI47" s="59">
        <f>INDEX('E-E'!$A:$AH,MATCH($B47,'E-E'!$B:$B,0),MATCH(BI$1,'E-E'!$1:$1,0))</f>
        <v>0</v>
      </c>
      <c r="BJ47" s="59">
        <f>INDEX('E-E'!$A:$AH,MATCH($B47,'E-E'!$B:$B,0),MATCH(BJ$1,'E-E'!$1:$1,0))</f>
        <v>0</v>
      </c>
      <c r="BK47" s="59">
        <f>INDEX('E-E'!$A:$AH,MATCH($B47,'E-E'!$B:$B,0),MATCH(BK$1,'E-E'!$1:$1,0))</f>
        <v>0</v>
      </c>
      <c r="BL47" s="59">
        <f>INDEX('E-E'!$A:$AH,MATCH($B47,'E-E'!$B:$B,0),MATCH(BL$1,'E-E'!$1:$1,0))</f>
        <v>0</v>
      </c>
      <c r="BM47" s="59">
        <f>INDEX('E-E'!$A:$AH,MATCH($B47,'E-E'!$B:$B,0),MATCH(BM$1,'E-E'!$1:$1,0))</f>
        <v>0</v>
      </c>
      <c r="BN47" s="59">
        <f>INDEX('E-E'!$A:$AH,MATCH($B47,'E-E'!$B:$B,0),MATCH(BN$1,'E-E'!$1:$1,0))</f>
        <v>0</v>
      </c>
      <c r="BO47" s="59">
        <f>INDEX('E-E'!$A:$AH,MATCH($B47,'E-E'!$B:$B,0),MATCH(BO$1,'E-E'!$1:$1,0))</f>
        <v>0</v>
      </c>
      <c r="BP47" s="59">
        <f>INDEX('E-E'!$A:$AH,MATCH($B47,'E-E'!$B:$B,0),MATCH(BP$1,'E-E'!$1:$1,0))</f>
        <v>0</v>
      </c>
      <c r="BQ47" s="59">
        <f>INDEX('E-E'!$A:$AH,MATCH($B47,'E-E'!$B:$B,0),MATCH(BQ$1,'E-E'!$1:$1,0))</f>
        <v>0</v>
      </c>
      <c r="BR47" s="59">
        <f>INDEX('E-E'!$A:$AH,MATCH($B47,'E-E'!$B:$B,0),MATCH(BR$1,'E-E'!$1:$1,0))</f>
        <v>0</v>
      </c>
      <c r="BS47" s="59">
        <f>INDEX('E-E'!$A:$AH,MATCH($B47,'E-E'!$B:$B,0),MATCH(BS$1,'E-E'!$1:$1,0))</f>
        <v>0</v>
      </c>
      <c r="BT47" s="59">
        <f>INDEX('E-E'!$A:$AH,MATCH($B47,'E-E'!$B:$B,0),MATCH(BT$1,'E-E'!$1:$1,0))</f>
        <v>0</v>
      </c>
      <c r="BU47" s="59">
        <f>INDEX('E-E'!$A:$AH,MATCH($B47,'E-E'!$B:$B,0),MATCH(BU$1,'E-E'!$1:$1,0))</f>
        <v>0</v>
      </c>
      <c r="BV47" s="60">
        <f>INDEX(SRMC!$A:$AO,MATCH($B47,SRMC!$B:$B,0),MATCH(BV$1,SRMC!$1:$1,0))</f>
        <v>12.964417639472831</v>
      </c>
      <c r="BW47" s="60">
        <f>INDEX(SRMC!$A:$AO,MATCH($B47,SRMC!$B:$B,0),MATCH(BW$1,SRMC!$1:$1,0))</f>
        <v>12.964417639472831</v>
      </c>
      <c r="BX47" s="60">
        <f>INDEX(SRMC!$A:$AO,MATCH($B47,SRMC!$B:$B,0),MATCH(BX$1,SRMC!$1:$1,0))</f>
        <v>12.964417639472831</v>
      </c>
      <c r="BY47" s="60">
        <f>INDEX(SRMC!$A:$AO,MATCH($B47,SRMC!$B:$B,0),MATCH(BY$1,SRMC!$1:$1,0))</f>
        <v>12.964417639472831</v>
      </c>
      <c r="BZ47" s="60">
        <f>INDEX(SRMC!$A:$AO,MATCH($B47,SRMC!$B:$B,0),MATCH(BZ$1,SRMC!$1:$1,0))</f>
        <v>12.964417639472831</v>
      </c>
      <c r="CA47" s="60">
        <f>INDEX(SRMC!$A:$AO,MATCH($B47,SRMC!$B:$B,0),MATCH(CA$1,SRMC!$1:$1,0))</f>
        <v>12.964417639472831</v>
      </c>
      <c r="CB47" s="60">
        <f>INDEX(SRMC!$A:$AO,MATCH($B47,SRMC!$B:$B,0),MATCH(CB$1,SRMC!$1:$1,0))</f>
        <v>12.964417639472831</v>
      </c>
      <c r="CC47" s="60">
        <f>INDEX(SRMC!$A:$AO,MATCH($B47,SRMC!$B:$B,0),MATCH(CC$1,SRMC!$1:$1,0))</f>
        <v>12.964417639472831</v>
      </c>
      <c r="CD47" s="60">
        <f>INDEX(SRMC!$A:$AO,MATCH($B47,SRMC!$B:$B,0),MATCH(CD$1,SRMC!$1:$1,0))</f>
        <v>12.964417639472831</v>
      </c>
      <c r="CE47" s="60">
        <f>INDEX(SRMC!$A:$AO,MATCH($B47,SRMC!$B:$B,0),MATCH(CE$1,SRMC!$1:$1,0))</f>
        <v>12.964417639472831</v>
      </c>
      <c r="CF47" s="60">
        <f>INDEX(SRMC!$A:$AO,MATCH($B47,SRMC!$B:$B,0),MATCH(CF$1,SRMC!$1:$1,0))</f>
        <v>12.964417639472831</v>
      </c>
      <c r="CG47" s="60">
        <f>INDEX(SRMC!$A:$AO,MATCH($B47,SRMC!$B:$B,0),MATCH(CG$1,SRMC!$1:$1,0))</f>
        <v>12.964417639472831</v>
      </c>
      <c r="CH47" s="60">
        <f>INDEX(SRMC!$A:$AO,MATCH($B47,SRMC!$B:$B,0),MATCH(CH$1,SRMC!$1:$1,0))</f>
        <v>12.964417639472831</v>
      </c>
      <c r="CI47" s="60">
        <f>INDEX(SRMC!$A:$AO,MATCH($B47,SRMC!$B:$B,0),MATCH(CI$1,SRMC!$1:$1,0))</f>
        <v>12.964417639472831</v>
      </c>
      <c r="CJ47" s="60">
        <f>INDEX(SRMC!$A:$AO,MATCH($B47,SRMC!$B:$B,0),MATCH(CJ$1,SRMC!$1:$1,0))</f>
        <v>12.964417639472831</v>
      </c>
      <c r="CK47" s="60">
        <f>INDEX(SRMC!$A:$AO,MATCH($B47,SRMC!$B:$B,0),MATCH(CK$1,SRMC!$1:$1,0))</f>
        <v>12.964417639472831</v>
      </c>
      <c r="CL47" s="60">
        <f>INDEX(SRMC!$A:$AO,MATCH($B47,SRMC!$B:$B,0),MATCH(CL$1,SRMC!$1:$1,0))</f>
        <v>12.964417639472831</v>
      </c>
      <c r="CM47" s="60">
        <f>INDEX(SRMC!$A:$AO,MATCH($B47,SRMC!$B:$B,0),MATCH(CM$1,SRMC!$1:$1,0))</f>
        <v>12.964417639472831</v>
      </c>
      <c r="CN47" s="60">
        <f>INDEX(SRMC!$A:$AO,MATCH($B47,SRMC!$B:$B,0),MATCH(CN$1,SRMC!$1:$1,0))</f>
        <v>12.964417639472831</v>
      </c>
      <c r="CO47" s="60">
        <f>INDEX(SRMC!$A:$AO,MATCH($B47,SRMC!$B:$B,0),MATCH(CO$1,SRMC!$1:$1,0))</f>
        <v>12.964417639472831</v>
      </c>
      <c r="CP47" s="60">
        <f>INDEX(SRMC!$A:$AO,MATCH($B47,SRMC!$B:$B,0),MATCH(CP$1,SRMC!$1:$1,0))</f>
        <v>12.964417639472831</v>
      </c>
      <c r="CQ47" s="60">
        <f>INDEX(SRMC!$A:$AO,MATCH($B47,SRMC!$B:$B,0),MATCH(CQ$1,SRMC!$1:$1,0))</f>
        <v>12.964417639472831</v>
      </c>
      <c r="CR47" s="60">
        <f>INDEX(SRMC!$A:$AO,MATCH($B47,SRMC!$B:$B,0),MATCH(CR$1,SRMC!$1:$1,0))</f>
        <v>12.964417639472831</v>
      </c>
      <c r="CS47" s="60">
        <f>INDEX(SRMC!$A:$AO,MATCH($B47,SRMC!$B:$B,0),MATCH(CS$1,SRMC!$1:$1,0))</f>
        <v>12.964417639472831</v>
      </c>
      <c r="CT47" s="60">
        <f>INDEX(SRMC!$A:$AO,MATCH($B47,SRMC!$B:$B,0),MATCH(CT$1,SRMC!$1:$1,0))</f>
        <v>12.964417639472831</v>
      </c>
      <c r="CU47" s="60">
        <f>INDEX(SRMC!$A:$AO,MATCH($B47,SRMC!$B:$B,0),MATCH(CU$1,SRMC!$1:$1,0))</f>
        <v>12.964417639472831</v>
      </c>
      <c r="CV47" s="60">
        <f>INDEX(SRMC!$A:$AO,MATCH($B47,SRMC!$B:$B,0),MATCH(CV$1,SRMC!$1:$1,0))</f>
        <v>12.964417639472831</v>
      </c>
      <c r="CW47" s="60">
        <f>INDEX(SRMC!$A:$AO,MATCH($B47,SRMC!$B:$B,0),MATCH(CW$1,SRMC!$1:$1,0))</f>
        <v>12.964417639472831</v>
      </c>
      <c r="CX47" s="60">
        <f>INDEX(SRMC!$A:$AO,MATCH($B47,SRMC!$B:$B,0),MATCH(CX$1,SRMC!$1:$1,0))</f>
        <v>12.964417639472831</v>
      </c>
      <c r="CY47" s="60">
        <f>INDEX(SRMC!$A:$AO,MATCH($B47,SRMC!$B:$B,0),MATCH(CY$1,SRMC!$1:$1,0))</f>
        <v>12.964417639472831</v>
      </c>
    </row>
    <row r="48" spans="1:103" x14ac:dyDescent="0.3">
      <c r="A48" t="s">
        <v>635</v>
      </c>
      <c r="B48" t="s">
        <v>37</v>
      </c>
      <c r="C48" t="s">
        <v>691</v>
      </c>
      <c r="D48">
        <v>5</v>
      </c>
      <c r="E48">
        <v>375</v>
      </c>
      <c r="F48">
        <v>1.3155148936170213</v>
      </c>
      <c r="G48">
        <v>0.1</v>
      </c>
      <c r="H48" t="s">
        <v>607</v>
      </c>
      <c r="I48">
        <v>6</v>
      </c>
      <c r="J48" s="56">
        <v>1</v>
      </c>
      <c r="K48" s="57">
        <v>0</v>
      </c>
      <c r="L48" s="57">
        <v>0</v>
      </c>
      <c r="M48" s="57">
        <v>0</v>
      </c>
      <c r="N48" s="57">
        <v>0</v>
      </c>
      <c r="O48" s="57">
        <v>0</v>
      </c>
      <c r="P48" t="s">
        <v>622</v>
      </c>
      <c r="Q48">
        <v>4</v>
      </c>
      <c r="R48">
        <v>13.8996138996139</v>
      </c>
      <c r="S48" s="95">
        <v>0</v>
      </c>
      <c r="T48">
        <v>1</v>
      </c>
      <c r="U48">
        <v>8</v>
      </c>
      <c r="V48">
        <v>8</v>
      </c>
      <c r="W48">
        <v>200</v>
      </c>
      <c r="X48">
        <v>225</v>
      </c>
      <c r="Y48">
        <v>0.53333333333333333</v>
      </c>
      <c r="Z48">
        <v>4.3330000000000002</v>
      </c>
      <c r="AA48">
        <v>4.333333333333333</v>
      </c>
      <c r="AB48">
        <v>1</v>
      </c>
      <c r="AC48">
        <v>4.3330000000000002</v>
      </c>
      <c r="AD48">
        <v>4.333333333333333</v>
      </c>
      <c r="AE48">
        <v>1</v>
      </c>
      <c r="AF48">
        <v>1</v>
      </c>
      <c r="AG48" t="e">
        <v>#N/A</v>
      </c>
      <c r="AH48">
        <v>48</v>
      </c>
      <c r="AI48">
        <v>48</v>
      </c>
      <c r="AJ48">
        <v>1</v>
      </c>
      <c r="AK48" s="42">
        <f>INDEX(BV48:CY48,MATCH(Settings!$B$5,$BV$1:$CY$1))</f>
        <v>12.964417639472831</v>
      </c>
      <c r="AP48" t="b" cm="1">
        <f t="array" ref="AP48">NOT(OR(ISNA(AI48:AK48),ISNA(AE48:AF48),ISNA(AB48),ISNA(Y48),ISNA(S48:V48),ISNA(Q48),ISNA(J48),ISNA(I48),ISNA(A48:G48), ISBLANK(AI48:AK48), ISBLANK(AE48:AF48),ISBLANK(AB48),ISBLANK(Y48),ISBLANK(S48:V48),ISBLANK(Q48),ISBLANK(J48),ISBLANK(I48),ISBLANK(A48:G48)))</f>
        <v>1</v>
      </c>
      <c r="AQ48" s="42">
        <f>_xlfn.IFNA(IF(E48&gt;0,INDEX(AR48:BU48,MATCH(Settings!$B$1,$AR$1:$BU$1)),0),0)</f>
        <v>0</v>
      </c>
      <c r="AR48" s="59">
        <f>INDEX('E-E'!$A:$AH,MATCH($B48,'E-E'!$B:$B,0),MATCH(AR$1,'E-E'!$1:$1,0))</f>
        <v>1</v>
      </c>
      <c r="AS48" s="59">
        <f>INDEX('E-E'!$A:$AH,MATCH($B48,'E-E'!$B:$B,0),MATCH(AS$1,'E-E'!$1:$1,0))</f>
        <v>1</v>
      </c>
      <c r="AT48" s="59">
        <f>INDEX('E-E'!$A:$AH,MATCH($B48,'E-E'!$B:$B,0),MATCH(AT$1,'E-E'!$1:$1,0))</f>
        <v>1</v>
      </c>
      <c r="AU48" s="59">
        <f>INDEX('E-E'!$A:$AH,MATCH($B48,'E-E'!$B:$B,0),MATCH(AU$1,'E-E'!$1:$1,0))</f>
        <v>0</v>
      </c>
      <c r="AV48" s="59">
        <f>INDEX('E-E'!$A:$AH,MATCH($B48,'E-E'!$B:$B,0),MATCH(AV$1,'E-E'!$1:$1,0))</f>
        <v>0</v>
      </c>
      <c r="AW48" s="59">
        <f>INDEX('E-E'!$A:$AH,MATCH($B48,'E-E'!$B:$B,0),MATCH(AW$1,'E-E'!$1:$1,0))</f>
        <v>0</v>
      </c>
      <c r="AX48" s="59">
        <f>INDEX('E-E'!$A:$AH,MATCH($B48,'E-E'!$B:$B,0),MATCH(AX$1,'E-E'!$1:$1,0))</f>
        <v>0</v>
      </c>
      <c r="AY48" s="59">
        <f>INDEX('E-E'!$A:$AH,MATCH($B48,'E-E'!$B:$B,0),MATCH(AY$1,'E-E'!$1:$1,0))</f>
        <v>0</v>
      </c>
      <c r="AZ48" s="59">
        <f>INDEX('E-E'!$A:$AH,MATCH($B48,'E-E'!$B:$B,0),MATCH(AZ$1,'E-E'!$1:$1,0))</f>
        <v>0</v>
      </c>
      <c r="BA48" s="59">
        <f>INDEX('E-E'!$A:$AH,MATCH($B48,'E-E'!$B:$B,0),MATCH(BA$1,'E-E'!$1:$1,0))</f>
        <v>0</v>
      </c>
      <c r="BB48" s="59">
        <f>INDEX('E-E'!$A:$AH,MATCH($B48,'E-E'!$B:$B,0),MATCH(BB$1,'E-E'!$1:$1,0))</f>
        <v>0</v>
      </c>
      <c r="BC48" s="59">
        <f>INDEX('E-E'!$A:$AH,MATCH($B48,'E-E'!$B:$B,0),MATCH(BC$1,'E-E'!$1:$1,0))</f>
        <v>0</v>
      </c>
      <c r="BD48" s="59">
        <f>INDEX('E-E'!$A:$AH,MATCH($B48,'E-E'!$B:$B,0),MATCH(BD$1,'E-E'!$1:$1,0))</f>
        <v>0</v>
      </c>
      <c r="BE48" s="59">
        <f>INDEX('E-E'!$A:$AH,MATCH($B48,'E-E'!$B:$B,0),MATCH(BE$1,'E-E'!$1:$1,0))</f>
        <v>0</v>
      </c>
      <c r="BF48" s="59">
        <f>INDEX('E-E'!$A:$AH,MATCH($B48,'E-E'!$B:$B,0),MATCH(BF$1,'E-E'!$1:$1,0))</f>
        <v>0</v>
      </c>
      <c r="BG48" s="59">
        <f>INDEX('E-E'!$A:$AH,MATCH($B48,'E-E'!$B:$B,0),MATCH(BG$1,'E-E'!$1:$1,0))</f>
        <v>0</v>
      </c>
      <c r="BH48" s="59">
        <f>INDEX('E-E'!$A:$AH,MATCH($B48,'E-E'!$B:$B,0),MATCH(BH$1,'E-E'!$1:$1,0))</f>
        <v>0</v>
      </c>
      <c r="BI48" s="59">
        <f>INDEX('E-E'!$A:$AH,MATCH($B48,'E-E'!$B:$B,0),MATCH(BI$1,'E-E'!$1:$1,0))</f>
        <v>0</v>
      </c>
      <c r="BJ48" s="59">
        <f>INDEX('E-E'!$A:$AH,MATCH($B48,'E-E'!$B:$B,0),MATCH(BJ$1,'E-E'!$1:$1,0))</f>
        <v>0</v>
      </c>
      <c r="BK48" s="59">
        <f>INDEX('E-E'!$A:$AH,MATCH($B48,'E-E'!$B:$B,0),MATCH(BK$1,'E-E'!$1:$1,0))</f>
        <v>0</v>
      </c>
      <c r="BL48" s="59">
        <f>INDEX('E-E'!$A:$AH,MATCH($B48,'E-E'!$B:$B,0),MATCH(BL$1,'E-E'!$1:$1,0))</f>
        <v>0</v>
      </c>
      <c r="BM48" s="59">
        <f>INDEX('E-E'!$A:$AH,MATCH($B48,'E-E'!$B:$B,0),MATCH(BM$1,'E-E'!$1:$1,0))</f>
        <v>0</v>
      </c>
      <c r="BN48" s="59">
        <f>INDEX('E-E'!$A:$AH,MATCH($B48,'E-E'!$B:$B,0),MATCH(BN$1,'E-E'!$1:$1,0))</f>
        <v>0</v>
      </c>
      <c r="BO48" s="59">
        <f>INDEX('E-E'!$A:$AH,MATCH($B48,'E-E'!$B:$B,0),MATCH(BO$1,'E-E'!$1:$1,0))</f>
        <v>0</v>
      </c>
      <c r="BP48" s="59">
        <f>INDEX('E-E'!$A:$AH,MATCH($B48,'E-E'!$B:$B,0),MATCH(BP$1,'E-E'!$1:$1,0))</f>
        <v>0</v>
      </c>
      <c r="BQ48" s="59">
        <f>INDEX('E-E'!$A:$AH,MATCH($B48,'E-E'!$B:$B,0),MATCH(BQ$1,'E-E'!$1:$1,0))</f>
        <v>0</v>
      </c>
      <c r="BR48" s="59">
        <f>INDEX('E-E'!$A:$AH,MATCH($B48,'E-E'!$B:$B,0),MATCH(BR$1,'E-E'!$1:$1,0))</f>
        <v>0</v>
      </c>
      <c r="BS48" s="59">
        <f>INDEX('E-E'!$A:$AH,MATCH($B48,'E-E'!$B:$B,0),MATCH(BS$1,'E-E'!$1:$1,0))</f>
        <v>0</v>
      </c>
      <c r="BT48" s="59">
        <f>INDEX('E-E'!$A:$AH,MATCH($B48,'E-E'!$B:$B,0),MATCH(BT$1,'E-E'!$1:$1,0))</f>
        <v>0</v>
      </c>
      <c r="BU48" s="59">
        <f>INDEX('E-E'!$A:$AH,MATCH($B48,'E-E'!$B:$B,0),MATCH(BU$1,'E-E'!$1:$1,0))</f>
        <v>0</v>
      </c>
      <c r="BV48" s="60">
        <f>INDEX(SRMC!$A:$AO,MATCH($B48,SRMC!$B:$B,0),MATCH(BV$1,SRMC!$1:$1,0))</f>
        <v>12.964417639472831</v>
      </c>
      <c r="BW48" s="60">
        <f>INDEX(SRMC!$A:$AO,MATCH($B48,SRMC!$B:$B,0),MATCH(BW$1,SRMC!$1:$1,0))</f>
        <v>12.964417639472831</v>
      </c>
      <c r="BX48" s="60">
        <f>INDEX(SRMC!$A:$AO,MATCH($B48,SRMC!$B:$B,0),MATCH(BX$1,SRMC!$1:$1,0))</f>
        <v>12.964417639472831</v>
      </c>
      <c r="BY48" s="60">
        <f>INDEX(SRMC!$A:$AO,MATCH($B48,SRMC!$B:$B,0),MATCH(BY$1,SRMC!$1:$1,0))</f>
        <v>12.964417639472831</v>
      </c>
      <c r="BZ48" s="60">
        <f>INDEX(SRMC!$A:$AO,MATCH($B48,SRMC!$B:$B,0),MATCH(BZ$1,SRMC!$1:$1,0))</f>
        <v>12.964417639472831</v>
      </c>
      <c r="CA48" s="60">
        <f>INDEX(SRMC!$A:$AO,MATCH($B48,SRMC!$B:$B,0),MATCH(CA$1,SRMC!$1:$1,0))</f>
        <v>12.964417639472831</v>
      </c>
      <c r="CB48" s="60">
        <f>INDEX(SRMC!$A:$AO,MATCH($B48,SRMC!$B:$B,0),MATCH(CB$1,SRMC!$1:$1,0))</f>
        <v>12.964417639472831</v>
      </c>
      <c r="CC48" s="60">
        <f>INDEX(SRMC!$A:$AO,MATCH($B48,SRMC!$B:$B,0),MATCH(CC$1,SRMC!$1:$1,0))</f>
        <v>12.964417639472831</v>
      </c>
      <c r="CD48" s="60">
        <f>INDEX(SRMC!$A:$AO,MATCH($B48,SRMC!$B:$B,0),MATCH(CD$1,SRMC!$1:$1,0))</f>
        <v>12.964417639472831</v>
      </c>
      <c r="CE48" s="60">
        <f>INDEX(SRMC!$A:$AO,MATCH($B48,SRMC!$B:$B,0),MATCH(CE$1,SRMC!$1:$1,0))</f>
        <v>12.964417639472831</v>
      </c>
      <c r="CF48" s="60">
        <f>INDEX(SRMC!$A:$AO,MATCH($B48,SRMC!$B:$B,0),MATCH(CF$1,SRMC!$1:$1,0))</f>
        <v>12.964417639472831</v>
      </c>
      <c r="CG48" s="60">
        <f>INDEX(SRMC!$A:$AO,MATCH($B48,SRMC!$B:$B,0),MATCH(CG$1,SRMC!$1:$1,0))</f>
        <v>12.964417639472831</v>
      </c>
      <c r="CH48" s="60">
        <f>INDEX(SRMC!$A:$AO,MATCH($B48,SRMC!$B:$B,0),MATCH(CH$1,SRMC!$1:$1,0))</f>
        <v>12.964417639472831</v>
      </c>
      <c r="CI48" s="60">
        <f>INDEX(SRMC!$A:$AO,MATCH($B48,SRMC!$B:$B,0),MATCH(CI$1,SRMC!$1:$1,0))</f>
        <v>12.964417639472831</v>
      </c>
      <c r="CJ48" s="60">
        <f>INDEX(SRMC!$A:$AO,MATCH($B48,SRMC!$B:$B,0),MATCH(CJ$1,SRMC!$1:$1,0))</f>
        <v>12.964417639472831</v>
      </c>
      <c r="CK48" s="60">
        <f>INDEX(SRMC!$A:$AO,MATCH($B48,SRMC!$B:$B,0),MATCH(CK$1,SRMC!$1:$1,0))</f>
        <v>12.964417639472831</v>
      </c>
      <c r="CL48" s="60">
        <f>INDEX(SRMC!$A:$AO,MATCH($B48,SRMC!$B:$B,0),MATCH(CL$1,SRMC!$1:$1,0))</f>
        <v>12.964417639472831</v>
      </c>
      <c r="CM48" s="60">
        <f>INDEX(SRMC!$A:$AO,MATCH($B48,SRMC!$B:$B,0),MATCH(CM$1,SRMC!$1:$1,0))</f>
        <v>12.964417639472831</v>
      </c>
      <c r="CN48" s="60">
        <f>INDEX(SRMC!$A:$AO,MATCH($B48,SRMC!$B:$B,0),MATCH(CN$1,SRMC!$1:$1,0))</f>
        <v>12.964417639472831</v>
      </c>
      <c r="CO48" s="60">
        <f>INDEX(SRMC!$A:$AO,MATCH($B48,SRMC!$B:$B,0),MATCH(CO$1,SRMC!$1:$1,0))</f>
        <v>12.964417639472831</v>
      </c>
      <c r="CP48" s="60">
        <f>INDEX(SRMC!$A:$AO,MATCH($B48,SRMC!$B:$B,0),MATCH(CP$1,SRMC!$1:$1,0))</f>
        <v>12.964417639472831</v>
      </c>
      <c r="CQ48" s="60">
        <f>INDEX(SRMC!$A:$AO,MATCH($B48,SRMC!$B:$B,0),MATCH(CQ$1,SRMC!$1:$1,0))</f>
        <v>12.964417639472831</v>
      </c>
      <c r="CR48" s="60">
        <f>INDEX(SRMC!$A:$AO,MATCH($B48,SRMC!$B:$B,0),MATCH(CR$1,SRMC!$1:$1,0))</f>
        <v>12.964417639472831</v>
      </c>
      <c r="CS48" s="60">
        <f>INDEX(SRMC!$A:$AO,MATCH($B48,SRMC!$B:$B,0),MATCH(CS$1,SRMC!$1:$1,0))</f>
        <v>12.964417639472831</v>
      </c>
      <c r="CT48" s="60">
        <f>INDEX(SRMC!$A:$AO,MATCH($B48,SRMC!$B:$B,0),MATCH(CT$1,SRMC!$1:$1,0))</f>
        <v>12.964417639472831</v>
      </c>
      <c r="CU48" s="60">
        <f>INDEX(SRMC!$A:$AO,MATCH($B48,SRMC!$B:$B,0),MATCH(CU$1,SRMC!$1:$1,0))</f>
        <v>12.964417639472831</v>
      </c>
      <c r="CV48" s="60">
        <f>INDEX(SRMC!$A:$AO,MATCH($B48,SRMC!$B:$B,0),MATCH(CV$1,SRMC!$1:$1,0))</f>
        <v>12.964417639472831</v>
      </c>
      <c r="CW48" s="60">
        <f>INDEX(SRMC!$A:$AO,MATCH($B48,SRMC!$B:$B,0),MATCH(CW$1,SRMC!$1:$1,0))</f>
        <v>12.964417639472831</v>
      </c>
      <c r="CX48" s="60">
        <f>INDEX(SRMC!$A:$AO,MATCH($B48,SRMC!$B:$B,0),MATCH(CX$1,SRMC!$1:$1,0))</f>
        <v>12.964417639472831</v>
      </c>
      <c r="CY48" s="60">
        <f>INDEX(SRMC!$A:$AO,MATCH($B48,SRMC!$B:$B,0),MATCH(CY$1,SRMC!$1:$1,0))</f>
        <v>12.964417639472831</v>
      </c>
    </row>
    <row r="49" spans="1:103" x14ac:dyDescent="0.3">
      <c r="A49" t="s">
        <v>635</v>
      </c>
      <c r="B49" t="s">
        <v>34</v>
      </c>
      <c r="C49" t="s">
        <v>691</v>
      </c>
      <c r="D49">
        <v>5</v>
      </c>
      <c r="E49">
        <v>375</v>
      </c>
      <c r="F49">
        <v>1.3155148936170213</v>
      </c>
      <c r="G49">
        <v>0.1</v>
      </c>
      <c r="H49" t="s">
        <v>607</v>
      </c>
      <c r="I49">
        <v>6</v>
      </c>
      <c r="J49" s="56">
        <v>1</v>
      </c>
      <c r="K49" s="57">
        <v>0</v>
      </c>
      <c r="L49" s="57">
        <v>0</v>
      </c>
      <c r="M49" s="57">
        <v>0</v>
      </c>
      <c r="N49" s="57">
        <v>0</v>
      </c>
      <c r="O49" s="57">
        <v>0</v>
      </c>
      <c r="P49" t="s">
        <v>622</v>
      </c>
      <c r="Q49">
        <v>4</v>
      </c>
      <c r="R49">
        <v>13.8996138996139</v>
      </c>
      <c r="S49" s="95">
        <v>0</v>
      </c>
      <c r="T49">
        <v>1</v>
      </c>
      <c r="U49">
        <v>8</v>
      </c>
      <c r="V49">
        <v>8</v>
      </c>
      <c r="W49">
        <v>180</v>
      </c>
      <c r="X49">
        <v>225</v>
      </c>
      <c r="Y49">
        <v>0.48</v>
      </c>
      <c r="Z49">
        <v>4.3330000000000002</v>
      </c>
      <c r="AA49">
        <v>4.333333333333333</v>
      </c>
      <c r="AB49">
        <v>1</v>
      </c>
      <c r="AC49">
        <v>4.3330000000000002</v>
      </c>
      <c r="AD49">
        <v>4.333333333333333</v>
      </c>
      <c r="AE49">
        <v>1</v>
      </c>
      <c r="AF49">
        <v>1</v>
      </c>
      <c r="AG49" t="e">
        <v>#N/A</v>
      </c>
      <c r="AH49">
        <v>48</v>
      </c>
      <c r="AI49">
        <v>48</v>
      </c>
      <c r="AJ49">
        <v>1</v>
      </c>
      <c r="AK49" s="42">
        <f>INDEX(BV49:CY49,MATCH(Settings!$B$5,$BV$1:$CY$1))</f>
        <v>12.964417639472831</v>
      </c>
      <c r="AP49" t="b" cm="1">
        <f t="array" ref="AP49">NOT(OR(ISNA(AI49:AK49),ISNA(AE49:AF49),ISNA(AB49),ISNA(Y49),ISNA(S49:V49),ISNA(Q49),ISNA(J49),ISNA(I49),ISNA(A49:G49), ISBLANK(AI49:AK49), ISBLANK(AE49:AF49),ISBLANK(AB49),ISBLANK(Y49),ISBLANK(S49:V49),ISBLANK(Q49),ISBLANK(J49),ISBLANK(I49),ISBLANK(A49:G49)))</f>
        <v>1</v>
      </c>
      <c r="AQ49" s="42">
        <f>_xlfn.IFNA(IF(E49&gt;0,INDEX(AR49:BU49,MATCH(Settings!$B$1,$AR$1:$BU$1)),0),0)</f>
        <v>0</v>
      </c>
      <c r="AR49" s="59">
        <f>INDEX('E-E'!$A:$AH,MATCH($B49,'E-E'!$B:$B,0),MATCH(AR$1,'E-E'!$1:$1,0))</f>
        <v>1</v>
      </c>
      <c r="AS49" s="59">
        <f>INDEX('E-E'!$A:$AH,MATCH($B49,'E-E'!$B:$B,0),MATCH(AS$1,'E-E'!$1:$1,0))</f>
        <v>1</v>
      </c>
      <c r="AT49" s="59">
        <f>INDEX('E-E'!$A:$AH,MATCH($B49,'E-E'!$B:$B,0),MATCH(AT$1,'E-E'!$1:$1,0))</f>
        <v>1</v>
      </c>
      <c r="AU49" s="59">
        <f>INDEX('E-E'!$A:$AH,MATCH($B49,'E-E'!$B:$B,0),MATCH(AU$1,'E-E'!$1:$1,0))</f>
        <v>0</v>
      </c>
      <c r="AV49" s="59">
        <f>INDEX('E-E'!$A:$AH,MATCH($B49,'E-E'!$B:$B,0),MATCH(AV$1,'E-E'!$1:$1,0))</f>
        <v>0</v>
      </c>
      <c r="AW49" s="59">
        <f>INDEX('E-E'!$A:$AH,MATCH($B49,'E-E'!$B:$B,0),MATCH(AW$1,'E-E'!$1:$1,0))</f>
        <v>0</v>
      </c>
      <c r="AX49" s="59">
        <f>INDEX('E-E'!$A:$AH,MATCH($B49,'E-E'!$B:$B,0),MATCH(AX$1,'E-E'!$1:$1,0))</f>
        <v>0</v>
      </c>
      <c r="AY49" s="59">
        <f>INDEX('E-E'!$A:$AH,MATCH($B49,'E-E'!$B:$B,0),MATCH(AY$1,'E-E'!$1:$1,0))</f>
        <v>0</v>
      </c>
      <c r="AZ49" s="59">
        <f>INDEX('E-E'!$A:$AH,MATCH($B49,'E-E'!$B:$B,0),MATCH(AZ$1,'E-E'!$1:$1,0))</f>
        <v>0</v>
      </c>
      <c r="BA49" s="59">
        <f>INDEX('E-E'!$A:$AH,MATCH($B49,'E-E'!$B:$B,0),MATCH(BA$1,'E-E'!$1:$1,0))</f>
        <v>0</v>
      </c>
      <c r="BB49" s="59">
        <f>INDEX('E-E'!$A:$AH,MATCH($B49,'E-E'!$B:$B,0),MATCH(BB$1,'E-E'!$1:$1,0))</f>
        <v>0</v>
      </c>
      <c r="BC49" s="59">
        <f>INDEX('E-E'!$A:$AH,MATCH($B49,'E-E'!$B:$B,0),MATCH(BC$1,'E-E'!$1:$1,0))</f>
        <v>0</v>
      </c>
      <c r="BD49" s="59">
        <f>INDEX('E-E'!$A:$AH,MATCH($B49,'E-E'!$B:$B,0),MATCH(BD$1,'E-E'!$1:$1,0))</f>
        <v>0</v>
      </c>
      <c r="BE49" s="59">
        <f>INDEX('E-E'!$A:$AH,MATCH($B49,'E-E'!$B:$B,0),MATCH(BE$1,'E-E'!$1:$1,0))</f>
        <v>0</v>
      </c>
      <c r="BF49" s="59">
        <f>INDEX('E-E'!$A:$AH,MATCH($B49,'E-E'!$B:$B,0),MATCH(BF$1,'E-E'!$1:$1,0))</f>
        <v>0</v>
      </c>
      <c r="BG49" s="59">
        <f>INDEX('E-E'!$A:$AH,MATCH($B49,'E-E'!$B:$B,0),MATCH(BG$1,'E-E'!$1:$1,0))</f>
        <v>0</v>
      </c>
      <c r="BH49" s="59">
        <f>INDEX('E-E'!$A:$AH,MATCH($B49,'E-E'!$B:$B,0),MATCH(BH$1,'E-E'!$1:$1,0))</f>
        <v>0</v>
      </c>
      <c r="BI49" s="59">
        <f>INDEX('E-E'!$A:$AH,MATCH($B49,'E-E'!$B:$B,0),MATCH(BI$1,'E-E'!$1:$1,0))</f>
        <v>0</v>
      </c>
      <c r="BJ49" s="59">
        <f>INDEX('E-E'!$A:$AH,MATCH($B49,'E-E'!$B:$B,0),MATCH(BJ$1,'E-E'!$1:$1,0))</f>
        <v>0</v>
      </c>
      <c r="BK49" s="59">
        <f>INDEX('E-E'!$A:$AH,MATCH($B49,'E-E'!$B:$B,0),MATCH(BK$1,'E-E'!$1:$1,0))</f>
        <v>0</v>
      </c>
      <c r="BL49" s="59">
        <f>INDEX('E-E'!$A:$AH,MATCH($B49,'E-E'!$B:$B,0),MATCH(BL$1,'E-E'!$1:$1,0))</f>
        <v>0</v>
      </c>
      <c r="BM49" s="59">
        <f>INDEX('E-E'!$A:$AH,MATCH($B49,'E-E'!$B:$B,0),MATCH(BM$1,'E-E'!$1:$1,0))</f>
        <v>0</v>
      </c>
      <c r="BN49" s="59">
        <f>INDEX('E-E'!$A:$AH,MATCH($B49,'E-E'!$B:$B,0),MATCH(BN$1,'E-E'!$1:$1,0))</f>
        <v>0</v>
      </c>
      <c r="BO49" s="59">
        <f>INDEX('E-E'!$A:$AH,MATCH($B49,'E-E'!$B:$B,0),MATCH(BO$1,'E-E'!$1:$1,0))</f>
        <v>0</v>
      </c>
      <c r="BP49" s="59">
        <f>INDEX('E-E'!$A:$AH,MATCH($B49,'E-E'!$B:$B,0),MATCH(BP$1,'E-E'!$1:$1,0))</f>
        <v>0</v>
      </c>
      <c r="BQ49" s="59">
        <f>INDEX('E-E'!$A:$AH,MATCH($B49,'E-E'!$B:$B,0),MATCH(BQ$1,'E-E'!$1:$1,0))</f>
        <v>0</v>
      </c>
      <c r="BR49" s="59">
        <f>INDEX('E-E'!$A:$AH,MATCH($B49,'E-E'!$B:$B,0),MATCH(BR$1,'E-E'!$1:$1,0))</f>
        <v>0</v>
      </c>
      <c r="BS49" s="59">
        <f>INDEX('E-E'!$A:$AH,MATCH($B49,'E-E'!$B:$B,0),MATCH(BS$1,'E-E'!$1:$1,0))</f>
        <v>0</v>
      </c>
      <c r="BT49" s="59">
        <f>INDEX('E-E'!$A:$AH,MATCH($B49,'E-E'!$B:$B,0),MATCH(BT$1,'E-E'!$1:$1,0))</f>
        <v>0</v>
      </c>
      <c r="BU49" s="59">
        <f>INDEX('E-E'!$A:$AH,MATCH($B49,'E-E'!$B:$B,0),MATCH(BU$1,'E-E'!$1:$1,0))</f>
        <v>0</v>
      </c>
      <c r="BV49" s="60">
        <f>INDEX(SRMC!$A:$AO,MATCH($B49,SRMC!$B:$B,0),MATCH(BV$1,SRMC!$1:$1,0))</f>
        <v>12.964417639472831</v>
      </c>
      <c r="BW49" s="60">
        <f>INDEX(SRMC!$A:$AO,MATCH($B49,SRMC!$B:$B,0),MATCH(BW$1,SRMC!$1:$1,0))</f>
        <v>12.964417639472831</v>
      </c>
      <c r="BX49" s="60">
        <f>INDEX(SRMC!$A:$AO,MATCH($B49,SRMC!$B:$B,0),MATCH(BX$1,SRMC!$1:$1,0))</f>
        <v>12.964417639472831</v>
      </c>
      <c r="BY49" s="60">
        <f>INDEX(SRMC!$A:$AO,MATCH($B49,SRMC!$B:$B,0),MATCH(BY$1,SRMC!$1:$1,0))</f>
        <v>12.964417639472831</v>
      </c>
      <c r="BZ49" s="60">
        <f>INDEX(SRMC!$A:$AO,MATCH($B49,SRMC!$B:$B,0),MATCH(BZ$1,SRMC!$1:$1,0))</f>
        <v>12.964417639472831</v>
      </c>
      <c r="CA49" s="60">
        <f>INDEX(SRMC!$A:$AO,MATCH($B49,SRMC!$B:$B,0),MATCH(CA$1,SRMC!$1:$1,0))</f>
        <v>12.964417639472831</v>
      </c>
      <c r="CB49" s="60">
        <f>INDEX(SRMC!$A:$AO,MATCH($B49,SRMC!$B:$B,0),MATCH(CB$1,SRMC!$1:$1,0))</f>
        <v>12.964417639472831</v>
      </c>
      <c r="CC49" s="60">
        <f>INDEX(SRMC!$A:$AO,MATCH($B49,SRMC!$B:$B,0),MATCH(CC$1,SRMC!$1:$1,0))</f>
        <v>12.964417639472831</v>
      </c>
      <c r="CD49" s="60">
        <f>INDEX(SRMC!$A:$AO,MATCH($B49,SRMC!$B:$B,0),MATCH(CD$1,SRMC!$1:$1,0))</f>
        <v>12.964417639472831</v>
      </c>
      <c r="CE49" s="60">
        <f>INDEX(SRMC!$A:$AO,MATCH($B49,SRMC!$B:$B,0),MATCH(CE$1,SRMC!$1:$1,0))</f>
        <v>12.964417639472831</v>
      </c>
      <c r="CF49" s="60">
        <f>INDEX(SRMC!$A:$AO,MATCH($B49,SRMC!$B:$B,0),MATCH(CF$1,SRMC!$1:$1,0))</f>
        <v>12.964417639472831</v>
      </c>
      <c r="CG49" s="60">
        <f>INDEX(SRMC!$A:$AO,MATCH($B49,SRMC!$B:$B,0),MATCH(CG$1,SRMC!$1:$1,0))</f>
        <v>12.964417639472831</v>
      </c>
      <c r="CH49" s="60">
        <f>INDEX(SRMC!$A:$AO,MATCH($B49,SRMC!$B:$B,0),MATCH(CH$1,SRMC!$1:$1,0))</f>
        <v>12.964417639472831</v>
      </c>
      <c r="CI49" s="60">
        <f>INDEX(SRMC!$A:$AO,MATCH($B49,SRMC!$B:$B,0),MATCH(CI$1,SRMC!$1:$1,0))</f>
        <v>12.964417639472831</v>
      </c>
      <c r="CJ49" s="60">
        <f>INDEX(SRMC!$A:$AO,MATCH($B49,SRMC!$B:$B,0),MATCH(CJ$1,SRMC!$1:$1,0))</f>
        <v>12.964417639472831</v>
      </c>
      <c r="CK49" s="60">
        <f>INDEX(SRMC!$A:$AO,MATCH($B49,SRMC!$B:$B,0),MATCH(CK$1,SRMC!$1:$1,0))</f>
        <v>12.964417639472831</v>
      </c>
      <c r="CL49" s="60">
        <f>INDEX(SRMC!$A:$AO,MATCH($B49,SRMC!$B:$B,0),MATCH(CL$1,SRMC!$1:$1,0))</f>
        <v>12.964417639472831</v>
      </c>
      <c r="CM49" s="60">
        <f>INDEX(SRMC!$A:$AO,MATCH($B49,SRMC!$B:$B,0),MATCH(CM$1,SRMC!$1:$1,0))</f>
        <v>12.964417639472831</v>
      </c>
      <c r="CN49" s="60">
        <f>INDEX(SRMC!$A:$AO,MATCH($B49,SRMC!$B:$B,0),MATCH(CN$1,SRMC!$1:$1,0))</f>
        <v>12.964417639472831</v>
      </c>
      <c r="CO49" s="60">
        <f>INDEX(SRMC!$A:$AO,MATCH($B49,SRMC!$B:$B,0),MATCH(CO$1,SRMC!$1:$1,0))</f>
        <v>12.964417639472831</v>
      </c>
      <c r="CP49" s="60">
        <f>INDEX(SRMC!$A:$AO,MATCH($B49,SRMC!$B:$B,0),MATCH(CP$1,SRMC!$1:$1,0))</f>
        <v>12.964417639472831</v>
      </c>
      <c r="CQ49" s="60">
        <f>INDEX(SRMC!$A:$AO,MATCH($B49,SRMC!$B:$B,0),MATCH(CQ$1,SRMC!$1:$1,0))</f>
        <v>12.964417639472831</v>
      </c>
      <c r="CR49" s="60">
        <f>INDEX(SRMC!$A:$AO,MATCH($B49,SRMC!$B:$B,0),MATCH(CR$1,SRMC!$1:$1,0))</f>
        <v>12.964417639472831</v>
      </c>
      <c r="CS49" s="60">
        <f>INDEX(SRMC!$A:$AO,MATCH($B49,SRMC!$B:$B,0),MATCH(CS$1,SRMC!$1:$1,0))</f>
        <v>12.964417639472831</v>
      </c>
      <c r="CT49" s="60">
        <f>INDEX(SRMC!$A:$AO,MATCH($B49,SRMC!$B:$B,0),MATCH(CT$1,SRMC!$1:$1,0))</f>
        <v>12.964417639472831</v>
      </c>
      <c r="CU49" s="60">
        <f>INDEX(SRMC!$A:$AO,MATCH($B49,SRMC!$B:$B,0),MATCH(CU$1,SRMC!$1:$1,0))</f>
        <v>12.964417639472831</v>
      </c>
      <c r="CV49" s="60">
        <f>INDEX(SRMC!$A:$AO,MATCH($B49,SRMC!$B:$B,0),MATCH(CV$1,SRMC!$1:$1,0))</f>
        <v>12.964417639472831</v>
      </c>
      <c r="CW49" s="60">
        <f>INDEX(SRMC!$A:$AO,MATCH($B49,SRMC!$B:$B,0),MATCH(CW$1,SRMC!$1:$1,0))</f>
        <v>12.964417639472831</v>
      </c>
      <c r="CX49" s="60">
        <f>INDEX(SRMC!$A:$AO,MATCH($B49,SRMC!$B:$B,0),MATCH(CX$1,SRMC!$1:$1,0))</f>
        <v>12.964417639472831</v>
      </c>
      <c r="CY49" s="60">
        <f>INDEX(SRMC!$A:$AO,MATCH($B49,SRMC!$B:$B,0),MATCH(CY$1,SRMC!$1:$1,0))</f>
        <v>12.964417639472831</v>
      </c>
    </row>
    <row r="50" spans="1:103" x14ac:dyDescent="0.3">
      <c r="A50" t="s">
        <v>636</v>
      </c>
      <c r="B50" t="s">
        <v>121</v>
      </c>
      <c r="C50" t="s">
        <v>689</v>
      </c>
      <c r="D50">
        <v>1</v>
      </c>
      <c r="E50">
        <v>181</v>
      </c>
      <c r="F50">
        <v>0.78255999999999992</v>
      </c>
      <c r="G50">
        <v>0.01</v>
      </c>
      <c r="H50" t="s">
        <v>359</v>
      </c>
      <c r="I50">
        <v>3</v>
      </c>
      <c r="J50" s="56">
        <v>1</v>
      </c>
      <c r="K50" s="57">
        <v>0</v>
      </c>
      <c r="L50" s="57">
        <v>0</v>
      </c>
      <c r="M50" s="57">
        <v>0</v>
      </c>
      <c r="N50" s="57">
        <v>0</v>
      </c>
      <c r="O50" s="57">
        <v>0</v>
      </c>
      <c r="P50" t="s">
        <v>570</v>
      </c>
      <c r="Q50">
        <v>1</v>
      </c>
      <c r="R50">
        <v>11.145510835913313</v>
      </c>
      <c r="S50" s="95">
        <v>0</v>
      </c>
      <c r="T50">
        <v>1</v>
      </c>
      <c r="U50">
        <v>4</v>
      </c>
      <c r="V50">
        <v>4</v>
      </c>
      <c r="W50" t="e">
        <v>#N/A</v>
      </c>
      <c r="X50">
        <v>0</v>
      </c>
      <c r="Y50">
        <v>0</v>
      </c>
      <c r="Z50" t="e">
        <v>#N/A</v>
      </c>
      <c r="AA50">
        <v>12</v>
      </c>
      <c r="AB50">
        <v>1</v>
      </c>
      <c r="AC50" t="e">
        <v>#N/A</v>
      </c>
      <c r="AD50">
        <v>12</v>
      </c>
      <c r="AE50">
        <v>1</v>
      </c>
      <c r="AF50">
        <v>1</v>
      </c>
      <c r="AG50" t="e">
        <v>#N/A</v>
      </c>
      <c r="AH50">
        <v>6</v>
      </c>
      <c r="AI50">
        <v>6</v>
      </c>
      <c r="AJ50">
        <v>1</v>
      </c>
      <c r="AK50" s="42">
        <f>INDEX(BV50:CY50,MATCH(Settings!$B$5,$BV$1:$CY$1))</f>
        <v>140.99496962631662</v>
      </c>
      <c r="AP50" t="b" cm="1">
        <f t="array" ref="AP50">NOT(OR(ISNA(AI50:AK50),ISNA(AE50:AF50),ISNA(AB50),ISNA(Y50),ISNA(S50:V50),ISNA(Q50),ISNA(J50),ISNA(I50),ISNA(A50:G50), ISBLANK(AI50:AK50), ISBLANK(AE50:AF50),ISBLANK(AB50),ISBLANK(Y50),ISBLANK(S50:V50),ISBLANK(Q50),ISBLANK(J50),ISBLANK(I50),ISBLANK(A50:G50)))</f>
        <v>1</v>
      </c>
      <c r="AQ50" s="42">
        <f>_xlfn.IFNA(IF(E50&gt;0,INDEX(AR50:BU50,MATCH(Settings!$B$1,$AR$1:$BU$1)),0),0)</f>
        <v>1</v>
      </c>
      <c r="AR50" s="59">
        <f>INDEX('E-E'!$A:$AH,MATCH($B50,'E-E'!$B:$B,0),MATCH(AR$1,'E-E'!$1:$1,0))</f>
        <v>1</v>
      </c>
      <c r="AS50" s="59">
        <f>INDEX('E-E'!$A:$AH,MATCH($B50,'E-E'!$B:$B,0),MATCH(AS$1,'E-E'!$1:$1,0))</f>
        <v>1</v>
      </c>
      <c r="AT50" s="59">
        <f>INDEX('E-E'!$A:$AH,MATCH($B50,'E-E'!$B:$B,0),MATCH(AT$1,'E-E'!$1:$1,0))</f>
        <v>1</v>
      </c>
      <c r="AU50" s="59">
        <f>INDEX('E-E'!$A:$AH,MATCH($B50,'E-E'!$B:$B,0),MATCH(AU$1,'E-E'!$1:$1,0))</f>
        <v>1</v>
      </c>
      <c r="AV50" s="59">
        <f>INDEX('E-E'!$A:$AH,MATCH($B50,'E-E'!$B:$B,0),MATCH(AV$1,'E-E'!$1:$1,0))</f>
        <v>1</v>
      </c>
      <c r="AW50" s="59">
        <f>INDEX('E-E'!$A:$AH,MATCH($B50,'E-E'!$B:$B,0),MATCH(AW$1,'E-E'!$1:$1,0))</f>
        <v>1</v>
      </c>
      <c r="AX50" s="59">
        <f>INDEX('E-E'!$A:$AH,MATCH($B50,'E-E'!$B:$B,0),MATCH(AX$1,'E-E'!$1:$1,0))</f>
        <v>1</v>
      </c>
      <c r="AY50" s="59">
        <f>INDEX('E-E'!$A:$AH,MATCH($B50,'E-E'!$B:$B,0),MATCH(AY$1,'E-E'!$1:$1,0))</f>
        <v>1</v>
      </c>
      <c r="AZ50" s="59">
        <f>INDEX('E-E'!$A:$AH,MATCH($B50,'E-E'!$B:$B,0),MATCH(AZ$1,'E-E'!$1:$1,0))</f>
        <v>1</v>
      </c>
      <c r="BA50" s="59">
        <f>INDEX('E-E'!$A:$AH,MATCH($B50,'E-E'!$B:$B,0),MATCH(BA$1,'E-E'!$1:$1,0))</f>
        <v>1</v>
      </c>
      <c r="BB50" s="59">
        <f>INDEX('E-E'!$A:$AH,MATCH($B50,'E-E'!$B:$B,0),MATCH(BB$1,'E-E'!$1:$1,0))</f>
        <v>1</v>
      </c>
      <c r="BC50" s="59">
        <f>INDEX('E-E'!$A:$AH,MATCH($B50,'E-E'!$B:$B,0),MATCH(BC$1,'E-E'!$1:$1,0))</f>
        <v>1</v>
      </c>
      <c r="BD50" s="59">
        <f>INDEX('E-E'!$A:$AH,MATCH($B50,'E-E'!$B:$B,0),MATCH(BD$1,'E-E'!$1:$1,0))</f>
        <v>1</v>
      </c>
      <c r="BE50" s="59">
        <f>INDEX('E-E'!$A:$AH,MATCH($B50,'E-E'!$B:$B,0),MATCH(BE$1,'E-E'!$1:$1,0))</f>
        <v>1</v>
      </c>
      <c r="BF50" s="59">
        <f>INDEX('E-E'!$A:$AH,MATCH($B50,'E-E'!$B:$B,0),MATCH(BF$1,'E-E'!$1:$1,0))</f>
        <v>1</v>
      </c>
      <c r="BG50" s="59">
        <f>INDEX('E-E'!$A:$AH,MATCH($B50,'E-E'!$B:$B,0),MATCH(BG$1,'E-E'!$1:$1,0))</f>
        <v>1</v>
      </c>
      <c r="BH50" s="59">
        <f>INDEX('E-E'!$A:$AH,MATCH($B50,'E-E'!$B:$B,0),MATCH(BH$1,'E-E'!$1:$1,0))</f>
        <v>1</v>
      </c>
      <c r="BI50" s="59">
        <f>INDEX('E-E'!$A:$AH,MATCH($B50,'E-E'!$B:$B,0),MATCH(BI$1,'E-E'!$1:$1,0))</f>
        <v>1</v>
      </c>
      <c r="BJ50" s="59">
        <f>INDEX('E-E'!$A:$AH,MATCH($B50,'E-E'!$B:$B,0),MATCH(BJ$1,'E-E'!$1:$1,0))</f>
        <v>1</v>
      </c>
      <c r="BK50" s="59">
        <f>INDEX('E-E'!$A:$AH,MATCH($B50,'E-E'!$B:$B,0),MATCH(BK$1,'E-E'!$1:$1,0))</f>
        <v>1</v>
      </c>
      <c r="BL50" s="59">
        <f>INDEX('E-E'!$A:$AH,MATCH($B50,'E-E'!$B:$B,0),MATCH(BL$1,'E-E'!$1:$1,0))</f>
        <v>1</v>
      </c>
      <c r="BM50" s="59">
        <f>INDEX('E-E'!$A:$AH,MATCH($B50,'E-E'!$B:$B,0),MATCH(BM$1,'E-E'!$1:$1,0))</f>
        <v>1</v>
      </c>
      <c r="BN50" s="59">
        <f>INDEX('E-E'!$A:$AH,MATCH($B50,'E-E'!$B:$B,0),MATCH(BN$1,'E-E'!$1:$1,0))</f>
        <v>1</v>
      </c>
      <c r="BO50" s="59">
        <f>INDEX('E-E'!$A:$AH,MATCH($B50,'E-E'!$B:$B,0),MATCH(BO$1,'E-E'!$1:$1,0))</f>
        <v>1</v>
      </c>
      <c r="BP50" s="59">
        <f>INDEX('E-E'!$A:$AH,MATCH($B50,'E-E'!$B:$B,0),MATCH(BP$1,'E-E'!$1:$1,0))</f>
        <v>1</v>
      </c>
      <c r="BQ50" s="59">
        <f>INDEX('E-E'!$A:$AH,MATCH($B50,'E-E'!$B:$B,0),MATCH(BQ$1,'E-E'!$1:$1,0))</f>
        <v>1</v>
      </c>
      <c r="BR50" s="59">
        <f>INDEX('E-E'!$A:$AH,MATCH($B50,'E-E'!$B:$B,0),MATCH(BR$1,'E-E'!$1:$1,0))</f>
        <v>1</v>
      </c>
      <c r="BS50" s="59">
        <f>INDEX('E-E'!$A:$AH,MATCH($B50,'E-E'!$B:$B,0),MATCH(BS$1,'E-E'!$1:$1,0))</f>
        <v>1</v>
      </c>
      <c r="BT50" s="59">
        <f>INDEX('E-E'!$A:$AH,MATCH($B50,'E-E'!$B:$B,0),MATCH(BT$1,'E-E'!$1:$1,0))</f>
        <v>1</v>
      </c>
      <c r="BU50" s="59">
        <f>INDEX('E-E'!$A:$AH,MATCH($B50,'E-E'!$B:$B,0),MATCH(BU$1,'E-E'!$1:$1,0))</f>
        <v>1</v>
      </c>
      <c r="BV50" s="60">
        <f>INDEX(SRMC!$A:$AO,MATCH($B50,SRMC!$B:$B,0),MATCH(BV$1,SRMC!$1:$1,0))</f>
        <v>131.78767358728285</v>
      </c>
      <c r="BW50" s="60">
        <f>INDEX(SRMC!$A:$AO,MATCH($B50,SRMC!$B:$B,0),MATCH(BW$1,SRMC!$1:$1,0))</f>
        <v>135.28060800184173</v>
      </c>
      <c r="BX50" s="60">
        <f>INDEX(SRMC!$A:$AO,MATCH($B50,SRMC!$B:$B,0),MATCH(BX$1,SRMC!$1:$1,0))</f>
        <v>132.84495557611996</v>
      </c>
      <c r="BY50" s="60">
        <f>INDEX(SRMC!$A:$AO,MATCH($B50,SRMC!$B:$B,0),MATCH(BY$1,SRMC!$1:$1,0))</f>
        <v>131.94972180720549</v>
      </c>
      <c r="BZ50" s="60">
        <f>INDEX(SRMC!$A:$AO,MATCH($B50,SRMC!$B:$B,0),MATCH(BZ$1,SRMC!$1:$1,0))</f>
        <v>132.81472391278646</v>
      </c>
      <c r="CA50" s="60">
        <f>INDEX(SRMC!$A:$AO,MATCH($B50,SRMC!$B:$B,0),MATCH(CA$1,SRMC!$1:$1,0))</f>
        <v>134.13471995408011</v>
      </c>
      <c r="CB50" s="60">
        <f>INDEX(SRMC!$A:$AO,MATCH($B50,SRMC!$B:$B,0),MATCH(CB$1,SRMC!$1:$1,0))</f>
        <v>135.32130409899025</v>
      </c>
      <c r="CC50" s="60">
        <f>INDEX(SRMC!$A:$AO,MATCH($B50,SRMC!$B:$B,0),MATCH(CC$1,SRMC!$1:$1,0))</f>
        <v>136.39743432748682</v>
      </c>
      <c r="CD50" s="60">
        <f>INDEX(SRMC!$A:$AO,MATCH($B50,SRMC!$B:$B,0),MATCH(CD$1,SRMC!$1:$1,0))</f>
        <v>137.49663454305207</v>
      </c>
      <c r="CE50" s="60">
        <f>INDEX(SRMC!$A:$AO,MATCH($B50,SRMC!$B:$B,0),MATCH(CE$1,SRMC!$1:$1,0))</f>
        <v>138.39211131653815</v>
      </c>
      <c r="CF50" s="60">
        <f>INDEX(SRMC!$A:$AO,MATCH($B50,SRMC!$B:$B,0),MATCH(CF$1,SRMC!$1:$1,0))</f>
        <v>139.23666164733703</v>
      </c>
      <c r="CG50" s="60">
        <f>INDEX(SRMC!$A:$AO,MATCH($B50,SRMC!$B:$B,0),MATCH(CG$1,SRMC!$1:$1,0))</f>
        <v>139.95323296589081</v>
      </c>
      <c r="CH50" s="60">
        <f>INDEX(SRMC!$A:$AO,MATCH($B50,SRMC!$B:$B,0),MATCH(CH$1,SRMC!$1:$1,0))</f>
        <v>140.32815657467185</v>
      </c>
      <c r="CI50" s="60">
        <f>INDEX(SRMC!$A:$AO,MATCH($B50,SRMC!$B:$B,0),MATCH(CI$1,SRMC!$1:$1,0))</f>
        <v>140.52117470849771</v>
      </c>
      <c r="CJ50" s="60">
        <f>INDEX(SRMC!$A:$AO,MATCH($B50,SRMC!$B:$B,0),MATCH(CJ$1,SRMC!$1:$1,0))</f>
        <v>140.75087965114852</v>
      </c>
      <c r="CK50" s="60">
        <f>INDEX(SRMC!$A:$AO,MATCH($B50,SRMC!$B:$B,0),MATCH(CK$1,SRMC!$1:$1,0))</f>
        <v>140.95213275318341</v>
      </c>
      <c r="CL50" s="60">
        <f>INDEX(SRMC!$A:$AO,MATCH($B50,SRMC!$B:$B,0),MATCH(CL$1,SRMC!$1:$1,0))</f>
        <v>141.05283599184855</v>
      </c>
      <c r="CM50" s="60">
        <f>INDEX(SRMC!$A:$AO,MATCH($B50,SRMC!$B:$B,0),MATCH(CM$1,SRMC!$1:$1,0))</f>
        <v>141.10542220786184</v>
      </c>
      <c r="CN50" s="60">
        <f>INDEX(SRMC!$A:$AO,MATCH($B50,SRMC!$B:$B,0),MATCH(CN$1,SRMC!$1:$1,0))</f>
        <v>141.13732577409124</v>
      </c>
      <c r="CO50" s="60">
        <f>INDEX(SRMC!$A:$AO,MATCH($B50,SRMC!$B:$B,0),MATCH(CO$1,SRMC!$1:$1,0))</f>
        <v>141.13982218928174</v>
      </c>
      <c r="CP50" s="60">
        <f>INDEX(SRMC!$A:$AO,MATCH($B50,SRMC!$B:$B,0),MATCH(CP$1,SRMC!$1:$1,0))</f>
        <v>141.12533693298522</v>
      </c>
      <c r="CQ50" s="60">
        <f>INDEX(SRMC!$A:$AO,MATCH($B50,SRMC!$B:$B,0),MATCH(CQ$1,SRMC!$1:$1,0))</f>
        <v>141.1108516766887</v>
      </c>
      <c r="CR50" s="60">
        <f>INDEX(SRMC!$A:$AO,MATCH($B50,SRMC!$B:$B,0),MATCH(CR$1,SRMC!$1:$1,0))</f>
        <v>141.09636642039223</v>
      </c>
      <c r="CS50" s="60">
        <f>INDEX(SRMC!$A:$AO,MATCH($B50,SRMC!$B:$B,0),MATCH(CS$1,SRMC!$1:$1,0))</f>
        <v>141.08188116409571</v>
      </c>
      <c r="CT50" s="60">
        <f>INDEX(SRMC!$A:$AO,MATCH($B50,SRMC!$B:$B,0),MATCH(CT$1,SRMC!$1:$1,0))</f>
        <v>141.06739590779918</v>
      </c>
      <c r="CU50" s="60">
        <f>INDEX(SRMC!$A:$AO,MATCH($B50,SRMC!$B:$B,0),MATCH(CU$1,SRMC!$1:$1,0))</f>
        <v>141.05291065150269</v>
      </c>
      <c r="CV50" s="60">
        <f>INDEX(SRMC!$A:$AO,MATCH($B50,SRMC!$B:$B,0),MATCH(CV$1,SRMC!$1:$1,0))</f>
        <v>141.03842539520619</v>
      </c>
      <c r="CW50" s="60">
        <f>INDEX(SRMC!$A:$AO,MATCH($B50,SRMC!$B:$B,0),MATCH(CW$1,SRMC!$1:$1,0))</f>
        <v>141.02394013890967</v>
      </c>
      <c r="CX50" s="60">
        <f>INDEX(SRMC!$A:$AO,MATCH($B50,SRMC!$B:$B,0),MATCH(CX$1,SRMC!$1:$1,0))</f>
        <v>141.00945488261314</v>
      </c>
      <c r="CY50" s="60">
        <f>INDEX(SRMC!$A:$AO,MATCH($B50,SRMC!$B:$B,0),MATCH(CY$1,SRMC!$1:$1,0))</f>
        <v>140.99496962631662</v>
      </c>
    </row>
    <row r="51" spans="1:103" x14ac:dyDescent="0.3">
      <c r="A51" t="s">
        <v>636</v>
      </c>
      <c r="B51" t="s">
        <v>122</v>
      </c>
      <c r="C51" t="s">
        <v>689</v>
      </c>
      <c r="D51">
        <v>1</v>
      </c>
      <c r="E51">
        <v>181</v>
      </c>
      <c r="F51">
        <v>0.78255999999999992</v>
      </c>
      <c r="G51">
        <v>0.01</v>
      </c>
      <c r="H51" t="s">
        <v>359</v>
      </c>
      <c r="I51">
        <v>3</v>
      </c>
      <c r="J51" s="56">
        <v>1</v>
      </c>
      <c r="K51" s="57">
        <v>0</v>
      </c>
      <c r="L51" s="57">
        <v>0</v>
      </c>
      <c r="M51" s="57">
        <v>0</v>
      </c>
      <c r="N51" s="57">
        <v>0</v>
      </c>
      <c r="O51" s="57">
        <v>0</v>
      </c>
      <c r="P51" t="s">
        <v>570</v>
      </c>
      <c r="Q51">
        <v>1</v>
      </c>
      <c r="R51">
        <v>11.145510835913313</v>
      </c>
      <c r="S51" s="95">
        <v>0</v>
      </c>
      <c r="T51">
        <v>1</v>
      </c>
      <c r="U51">
        <v>4</v>
      </c>
      <c r="V51">
        <v>4</v>
      </c>
      <c r="W51" t="e">
        <v>#N/A</v>
      </c>
      <c r="X51">
        <v>0</v>
      </c>
      <c r="Y51">
        <v>0</v>
      </c>
      <c r="Z51" t="e">
        <v>#N/A</v>
      </c>
      <c r="AA51">
        <v>12</v>
      </c>
      <c r="AB51">
        <v>1</v>
      </c>
      <c r="AC51" t="e">
        <v>#N/A</v>
      </c>
      <c r="AD51">
        <v>12</v>
      </c>
      <c r="AE51">
        <v>1</v>
      </c>
      <c r="AF51">
        <v>1</v>
      </c>
      <c r="AG51" t="e">
        <v>#N/A</v>
      </c>
      <c r="AH51">
        <v>6</v>
      </c>
      <c r="AI51">
        <v>6</v>
      </c>
      <c r="AJ51">
        <v>1</v>
      </c>
      <c r="AK51" s="42">
        <f>INDEX(BV51:CY51,MATCH(Settings!$B$5,$BV$1:$CY$1))</f>
        <v>140.99496962631662</v>
      </c>
      <c r="AP51" t="b" cm="1">
        <f t="array" ref="AP51">NOT(OR(ISNA(AI51:AK51),ISNA(AE51:AF51),ISNA(AB51),ISNA(Y51),ISNA(S51:V51),ISNA(Q51),ISNA(J51),ISNA(I51),ISNA(A51:G51), ISBLANK(AI51:AK51), ISBLANK(AE51:AF51),ISBLANK(AB51),ISBLANK(Y51),ISBLANK(S51:V51),ISBLANK(Q51),ISBLANK(J51),ISBLANK(I51),ISBLANK(A51:G51)))</f>
        <v>1</v>
      </c>
      <c r="AQ51" s="42">
        <f>_xlfn.IFNA(IF(E51&gt;0,INDEX(AR51:BU51,MATCH(Settings!$B$1,$AR$1:$BU$1)),0),0)</f>
        <v>1</v>
      </c>
      <c r="AR51" s="59">
        <f>INDEX('E-E'!$A:$AH,MATCH($B51,'E-E'!$B:$B,0),MATCH(AR$1,'E-E'!$1:$1,0))</f>
        <v>1</v>
      </c>
      <c r="AS51" s="59">
        <f>INDEX('E-E'!$A:$AH,MATCH($B51,'E-E'!$B:$B,0),MATCH(AS$1,'E-E'!$1:$1,0))</f>
        <v>1</v>
      </c>
      <c r="AT51" s="59">
        <f>INDEX('E-E'!$A:$AH,MATCH($B51,'E-E'!$B:$B,0),MATCH(AT$1,'E-E'!$1:$1,0))</f>
        <v>1</v>
      </c>
      <c r="AU51" s="59">
        <f>INDEX('E-E'!$A:$AH,MATCH($B51,'E-E'!$B:$B,0),MATCH(AU$1,'E-E'!$1:$1,0))</f>
        <v>1</v>
      </c>
      <c r="AV51" s="59">
        <f>INDEX('E-E'!$A:$AH,MATCH($B51,'E-E'!$B:$B,0),MATCH(AV$1,'E-E'!$1:$1,0))</f>
        <v>1</v>
      </c>
      <c r="AW51" s="59">
        <f>INDEX('E-E'!$A:$AH,MATCH($B51,'E-E'!$B:$B,0),MATCH(AW$1,'E-E'!$1:$1,0))</f>
        <v>1</v>
      </c>
      <c r="AX51" s="59">
        <f>INDEX('E-E'!$A:$AH,MATCH($B51,'E-E'!$B:$B,0),MATCH(AX$1,'E-E'!$1:$1,0))</f>
        <v>1</v>
      </c>
      <c r="AY51" s="59">
        <f>INDEX('E-E'!$A:$AH,MATCH($B51,'E-E'!$B:$B,0),MATCH(AY$1,'E-E'!$1:$1,0))</f>
        <v>1</v>
      </c>
      <c r="AZ51" s="59">
        <f>INDEX('E-E'!$A:$AH,MATCH($B51,'E-E'!$B:$B,0),MATCH(AZ$1,'E-E'!$1:$1,0))</f>
        <v>1</v>
      </c>
      <c r="BA51" s="59">
        <f>INDEX('E-E'!$A:$AH,MATCH($B51,'E-E'!$B:$B,0),MATCH(BA$1,'E-E'!$1:$1,0))</f>
        <v>1</v>
      </c>
      <c r="BB51" s="59">
        <f>INDEX('E-E'!$A:$AH,MATCH($B51,'E-E'!$B:$B,0),MATCH(BB$1,'E-E'!$1:$1,0))</f>
        <v>1</v>
      </c>
      <c r="BC51" s="59">
        <f>INDEX('E-E'!$A:$AH,MATCH($B51,'E-E'!$B:$B,0),MATCH(BC$1,'E-E'!$1:$1,0))</f>
        <v>1</v>
      </c>
      <c r="BD51" s="59">
        <f>INDEX('E-E'!$A:$AH,MATCH($B51,'E-E'!$B:$B,0),MATCH(BD$1,'E-E'!$1:$1,0))</f>
        <v>1</v>
      </c>
      <c r="BE51" s="59">
        <f>INDEX('E-E'!$A:$AH,MATCH($B51,'E-E'!$B:$B,0),MATCH(BE$1,'E-E'!$1:$1,0))</f>
        <v>1</v>
      </c>
      <c r="BF51" s="59">
        <f>INDEX('E-E'!$A:$AH,MATCH($B51,'E-E'!$B:$B,0),MATCH(BF$1,'E-E'!$1:$1,0))</f>
        <v>1</v>
      </c>
      <c r="BG51" s="59">
        <f>INDEX('E-E'!$A:$AH,MATCH($B51,'E-E'!$B:$B,0),MATCH(BG$1,'E-E'!$1:$1,0))</f>
        <v>1</v>
      </c>
      <c r="BH51" s="59">
        <f>INDEX('E-E'!$A:$AH,MATCH($B51,'E-E'!$B:$B,0),MATCH(BH$1,'E-E'!$1:$1,0))</f>
        <v>1</v>
      </c>
      <c r="BI51" s="59">
        <f>INDEX('E-E'!$A:$AH,MATCH($B51,'E-E'!$B:$B,0),MATCH(BI$1,'E-E'!$1:$1,0))</f>
        <v>1</v>
      </c>
      <c r="BJ51" s="59">
        <f>INDEX('E-E'!$A:$AH,MATCH($B51,'E-E'!$B:$B,0),MATCH(BJ$1,'E-E'!$1:$1,0))</f>
        <v>1</v>
      </c>
      <c r="BK51" s="59">
        <f>INDEX('E-E'!$A:$AH,MATCH($B51,'E-E'!$B:$B,0),MATCH(BK$1,'E-E'!$1:$1,0))</f>
        <v>1</v>
      </c>
      <c r="BL51" s="59">
        <f>INDEX('E-E'!$A:$AH,MATCH($B51,'E-E'!$B:$B,0),MATCH(BL$1,'E-E'!$1:$1,0))</f>
        <v>1</v>
      </c>
      <c r="BM51" s="59">
        <f>INDEX('E-E'!$A:$AH,MATCH($B51,'E-E'!$B:$B,0),MATCH(BM$1,'E-E'!$1:$1,0))</f>
        <v>1</v>
      </c>
      <c r="BN51" s="59">
        <f>INDEX('E-E'!$A:$AH,MATCH($B51,'E-E'!$B:$B,0),MATCH(BN$1,'E-E'!$1:$1,0))</f>
        <v>1</v>
      </c>
      <c r="BO51" s="59">
        <f>INDEX('E-E'!$A:$AH,MATCH($B51,'E-E'!$B:$B,0),MATCH(BO$1,'E-E'!$1:$1,0))</f>
        <v>1</v>
      </c>
      <c r="BP51" s="59">
        <f>INDEX('E-E'!$A:$AH,MATCH($B51,'E-E'!$B:$B,0),MATCH(BP$1,'E-E'!$1:$1,0))</f>
        <v>1</v>
      </c>
      <c r="BQ51" s="59">
        <f>INDEX('E-E'!$A:$AH,MATCH($B51,'E-E'!$B:$B,0),MATCH(BQ$1,'E-E'!$1:$1,0))</f>
        <v>1</v>
      </c>
      <c r="BR51" s="59">
        <f>INDEX('E-E'!$A:$AH,MATCH($B51,'E-E'!$B:$B,0),MATCH(BR$1,'E-E'!$1:$1,0))</f>
        <v>1</v>
      </c>
      <c r="BS51" s="59">
        <f>INDEX('E-E'!$A:$AH,MATCH($B51,'E-E'!$B:$B,0),MATCH(BS$1,'E-E'!$1:$1,0))</f>
        <v>1</v>
      </c>
      <c r="BT51" s="59">
        <f>INDEX('E-E'!$A:$AH,MATCH($B51,'E-E'!$B:$B,0),MATCH(BT$1,'E-E'!$1:$1,0))</f>
        <v>1</v>
      </c>
      <c r="BU51" s="59">
        <f>INDEX('E-E'!$A:$AH,MATCH($B51,'E-E'!$B:$B,0),MATCH(BU$1,'E-E'!$1:$1,0))</f>
        <v>1</v>
      </c>
      <c r="BV51" s="60">
        <f>INDEX(SRMC!$A:$AO,MATCH($B51,SRMC!$B:$B,0),MATCH(BV$1,SRMC!$1:$1,0))</f>
        <v>131.78767358728285</v>
      </c>
      <c r="BW51" s="60">
        <f>INDEX(SRMC!$A:$AO,MATCH($B51,SRMC!$B:$B,0),MATCH(BW$1,SRMC!$1:$1,0))</f>
        <v>135.28060800184173</v>
      </c>
      <c r="BX51" s="60">
        <f>INDEX(SRMC!$A:$AO,MATCH($B51,SRMC!$B:$B,0),MATCH(BX$1,SRMC!$1:$1,0))</f>
        <v>132.84495557611996</v>
      </c>
      <c r="BY51" s="60">
        <f>INDEX(SRMC!$A:$AO,MATCH($B51,SRMC!$B:$B,0),MATCH(BY$1,SRMC!$1:$1,0))</f>
        <v>131.94972180720549</v>
      </c>
      <c r="BZ51" s="60">
        <f>INDEX(SRMC!$A:$AO,MATCH($B51,SRMC!$B:$B,0),MATCH(BZ$1,SRMC!$1:$1,0))</f>
        <v>132.81472391278646</v>
      </c>
      <c r="CA51" s="60">
        <f>INDEX(SRMC!$A:$AO,MATCH($B51,SRMC!$B:$B,0),MATCH(CA$1,SRMC!$1:$1,0))</f>
        <v>134.13471995408011</v>
      </c>
      <c r="CB51" s="60">
        <f>INDEX(SRMC!$A:$AO,MATCH($B51,SRMC!$B:$B,0),MATCH(CB$1,SRMC!$1:$1,0))</f>
        <v>135.32130409899025</v>
      </c>
      <c r="CC51" s="60">
        <f>INDEX(SRMC!$A:$AO,MATCH($B51,SRMC!$B:$B,0),MATCH(CC$1,SRMC!$1:$1,0))</f>
        <v>136.39743432748682</v>
      </c>
      <c r="CD51" s="60">
        <f>INDEX(SRMC!$A:$AO,MATCH($B51,SRMC!$B:$B,0),MATCH(CD$1,SRMC!$1:$1,0))</f>
        <v>137.49663454305207</v>
      </c>
      <c r="CE51" s="60">
        <f>INDEX(SRMC!$A:$AO,MATCH($B51,SRMC!$B:$B,0),MATCH(CE$1,SRMC!$1:$1,0))</f>
        <v>138.39211131653815</v>
      </c>
      <c r="CF51" s="60">
        <f>INDEX(SRMC!$A:$AO,MATCH($B51,SRMC!$B:$B,0),MATCH(CF$1,SRMC!$1:$1,0))</f>
        <v>139.23666164733703</v>
      </c>
      <c r="CG51" s="60">
        <f>INDEX(SRMC!$A:$AO,MATCH($B51,SRMC!$B:$B,0),MATCH(CG$1,SRMC!$1:$1,0))</f>
        <v>139.95323296589081</v>
      </c>
      <c r="CH51" s="60">
        <f>INDEX(SRMC!$A:$AO,MATCH($B51,SRMC!$B:$B,0),MATCH(CH$1,SRMC!$1:$1,0))</f>
        <v>140.32815657467185</v>
      </c>
      <c r="CI51" s="60">
        <f>INDEX(SRMC!$A:$AO,MATCH($B51,SRMC!$B:$B,0),MATCH(CI$1,SRMC!$1:$1,0))</f>
        <v>140.52117470849771</v>
      </c>
      <c r="CJ51" s="60">
        <f>INDEX(SRMC!$A:$AO,MATCH($B51,SRMC!$B:$B,0),MATCH(CJ$1,SRMC!$1:$1,0))</f>
        <v>140.75087965114852</v>
      </c>
      <c r="CK51" s="60">
        <f>INDEX(SRMC!$A:$AO,MATCH($B51,SRMC!$B:$B,0),MATCH(CK$1,SRMC!$1:$1,0))</f>
        <v>140.95213275318341</v>
      </c>
      <c r="CL51" s="60">
        <f>INDEX(SRMC!$A:$AO,MATCH($B51,SRMC!$B:$B,0),MATCH(CL$1,SRMC!$1:$1,0))</f>
        <v>141.05283599184855</v>
      </c>
      <c r="CM51" s="60">
        <f>INDEX(SRMC!$A:$AO,MATCH($B51,SRMC!$B:$B,0),MATCH(CM$1,SRMC!$1:$1,0))</f>
        <v>141.10542220786184</v>
      </c>
      <c r="CN51" s="60">
        <f>INDEX(SRMC!$A:$AO,MATCH($B51,SRMC!$B:$B,0),MATCH(CN$1,SRMC!$1:$1,0))</f>
        <v>141.13732577409124</v>
      </c>
      <c r="CO51" s="60">
        <f>INDEX(SRMC!$A:$AO,MATCH($B51,SRMC!$B:$B,0),MATCH(CO$1,SRMC!$1:$1,0))</f>
        <v>141.13982218928174</v>
      </c>
      <c r="CP51" s="60">
        <f>INDEX(SRMC!$A:$AO,MATCH($B51,SRMC!$B:$B,0),MATCH(CP$1,SRMC!$1:$1,0))</f>
        <v>141.12533693298522</v>
      </c>
      <c r="CQ51" s="60">
        <f>INDEX(SRMC!$A:$AO,MATCH($B51,SRMC!$B:$B,0),MATCH(CQ$1,SRMC!$1:$1,0))</f>
        <v>141.1108516766887</v>
      </c>
      <c r="CR51" s="60">
        <f>INDEX(SRMC!$A:$AO,MATCH($B51,SRMC!$B:$B,0),MATCH(CR$1,SRMC!$1:$1,0))</f>
        <v>141.09636642039223</v>
      </c>
      <c r="CS51" s="60">
        <f>INDEX(SRMC!$A:$AO,MATCH($B51,SRMC!$B:$B,0),MATCH(CS$1,SRMC!$1:$1,0))</f>
        <v>141.08188116409571</v>
      </c>
      <c r="CT51" s="60">
        <f>INDEX(SRMC!$A:$AO,MATCH($B51,SRMC!$B:$B,0),MATCH(CT$1,SRMC!$1:$1,0))</f>
        <v>141.06739590779918</v>
      </c>
      <c r="CU51" s="60">
        <f>INDEX(SRMC!$A:$AO,MATCH($B51,SRMC!$B:$B,0),MATCH(CU$1,SRMC!$1:$1,0))</f>
        <v>141.05291065150269</v>
      </c>
      <c r="CV51" s="60">
        <f>INDEX(SRMC!$A:$AO,MATCH($B51,SRMC!$B:$B,0),MATCH(CV$1,SRMC!$1:$1,0))</f>
        <v>141.03842539520619</v>
      </c>
      <c r="CW51" s="60">
        <f>INDEX(SRMC!$A:$AO,MATCH($B51,SRMC!$B:$B,0),MATCH(CW$1,SRMC!$1:$1,0))</f>
        <v>141.02394013890967</v>
      </c>
      <c r="CX51" s="60">
        <f>INDEX(SRMC!$A:$AO,MATCH($B51,SRMC!$B:$B,0),MATCH(CX$1,SRMC!$1:$1,0))</f>
        <v>141.00945488261314</v>
      </c>
      <c r="CY51" s="60">
        <f>INDEX(SRMC!$A:$AO,MATCH($B51,SRMC!$B:$B,0),MATCH(CY$1,SRMC!$1:$1,0))</f>
        <v>140.99496962631662</v>
      </c>
    </row>
    <row r="52" spans="1:103" x14ac:dyDescent="0.3">
      <c r="A52" t="s">
        <v>636</v>
      </c>
      <c r="B52" t="s">
        <v>123</v>
      </c>
      <c r="C52" t="s">
        <v>689</v>
      </c>
      <c r="D52">
        <v>1</v>
      </c>
      <c r="E52">
        <v>181</v>
      </c>
      <c r="F52">
        <v>0.78255999999999992</v>
      </c>
      <c r="G52">
        <v>0.01</v>
      </c>
      <c r="H52" t="s">
        <v>359</v>
      </c>
      <c r="I52">
        <v>3</v>
      </c>
      <c r="J52" s="56">
        <v>1</v>
      </c>
      <c r="K52" s="57">
        <v>0</v>
      </c>
      <c r="L52" s="57">
        <v>0</v>
      </c>
      <c r="M52" s="57">
        <v>0</v>
      </c>
      <c r="N52" s="57">
        <v>0</v>
      </c>
      <c r="O52" s="57">
        <v>0</v>
      </c>
      <c r="P52" t="s">
        <v>570</v>
      </c>
      <c r="Q52">
        <v>1</v>
      </c>
      <c r="R52">
        <v>11.145510835913313</v>
      </c>
      <c r="S52" s="95">
        <v>0</v>
      </c>
      <c r="T52">
        <v>1</v>
      </c>
      <c r="U52">
        <v>4</v>
      </c>
      <c r="V52">
        <v>4</v>
      </c>
      <c r="W52" t="e">
        <v>#N/A</v>
      </c>
      <c r="X52">
        <v>0</v>
      </c>
      <c r="Y52">
        <v>0</v>
      </c>
      <c r="Z52" t="e">
        <v>#N/A</v>
      </c>
      <c r="AA52">
        <v>12</v>
      </c>
      <c r="AB52">
        <v>1</v>
      </c>
      <c r="AC52" t="e">
        <v>#N/A</v>
      </c>
      <c r="AD52">
        <v>12</v>
      </c>
      <c r="AE52">
        <v>1</v>
      </c>
      <c r="AF52">
        <v>1</v>
      </c>
      <c r="AG52" t="e">
        <v>#N/A</v>
      </c>
      <c r="AH52">
        <v>6</v>
      </c>
      <c r="AI52">
        <v>6</v>
      </c>
      <c r="AJ52">
        <v>1</v>
      </c>
      <c r="AK52" s="42">
        <f>INDEX(BV52:CY52,MATCH(Settings!$B$5,$BV$1:$CY$1))</f>
        <v>140.99496962631662</v>
      </c>
      <c r="AP52" t="b" cm="1">
        <f t="array" ref="AP52">NOT(OR(ISNA(AI52:AK52),ISNA(AE52:AF52),ISNA(AB52),ISNA(Y52),ISNA(S52:V52),ISNA(Q52),ISNA(J52),ISNA(I52),ISNA(A52:G52), ISBLANK(AI52:AK52), ISBLANK(AE52:AF52),ISBLANK(AB52),ISBLANK(Y52),ISBLANK(S52:V52),ISBLANK(Q52),ISBLANK(J52),ISBLANK(I52),ISBLANK(A52:G52)))</f>
        <v>1</v>
      </c>
      <c r="AQ52" s="42">
        <f>_xlfn.IFNA(IF(E52&gt;0,INDEX(AR52:BU52,MATCH(Settings!$B$1,$AR$1:$BU$1)),0),0)</f>
        <v>1</v>
      </c>
      <c r="AR52" s="59">
        <f>INDEX('E-E'!$A:$AH,MATCH($B52,'E-E'!$B:$B,0),MATCH(AR$1,'E-E'!$1:$1,0))</f>
        <v>1</v>
      </c>
      <c r="AS52" s="59">
        <f>INDEX('E-E'!$A:$AH,MATCH($B52,'E-E'!$B:$B,0),MATCH(AS$1,'E-E'!$1:$1,0))</f>
        <v>1</v>
      </c>
      <c r="AT52" s="59">
        <f>INDEX('E-E'!$A:$AH,MATCH($B52,'E-E'!$B:$B,0),MATCH(AT$1,'E-E'!$1:$1,0))</f>
        <v>1</v>
      </c>
      <c r="AU52" s="59">
        <f>INDEX('E-E'!$A:$AH,MATCH($B52,'E-E'!$B:$B,0),MATCH(AU$1,'E-E'!$1:$1,0))</f>
        <v>1</v>
      </c>
      <c r="AV52" s="59">
        <f>INDEX('E-E'!$A:$AH,MATCH($B52,'E-E'!$B:$B,0),MATCH(AV$1,'E-E'!$1:$1,0))</f>
        <v>1</v>
      </c>
      <c r="AW52" s="59">
        <f>INDEX('E-E'!$A:$AH,MATCH($B52,'E-E'!$B:$B,0),MATCH(AW$1,'E-E'!$1:$1,0))</f>
        <v>1</v>
      </c>
      <c r="AX52" s="59">
        <f>INDEX('E-E'!$A:$AH,MATCH($B52,'E-E'!$B:$B,0),MATCH(AX$1,'E-E'!$1:$1,0))</f>
        <v>1</v>
      </c>
      <c r="AY52" s="59">
        <f>INDEX('E-E'!$A:$AH,MATCH($B52,'E-E'!$B:$B,0),MATCH(AY$1,'E-E'!$1:$1,0))</f>
        <v>1</v>
      </c>
      <c r="AZ52" s="59">
        <f>INDEX('E-E'!$A:$AH,MATCH($B52,'E-E'!$B:$B,0),MATCH(AZ$1,'E-E'!$1:$1,0))</f>
        <v>1</v>
      </c>
      <c r="BA52" s="59">
        <f>INDEX('E-E'!$A:$AH,MATCH($B52,'E-E'!$B:$B,0),MATCH(BA$1,'E-E'!$1:$1,0))</f>
        <v>1</v>
      </c>
      <c r="BB52" s="59">
        <f>INDEX('E-E'!$A:$AH,MATCH($B52,'E-E'!$B:$B,0),MATCH(BB$1,'E-E'!$1:$1,0))</f>
        <v>1</v>
      </c>
      <c r="BC52" s="59">
        <f>INDEX('E-E'!$A:$AH,MATCH($B52,'E-E'!$B:$B,0),MATCH(BC$1,'E-E'!$1:$1,0))</f>
        <v>1</v>
      </c>
      <c r="BD52" s="59">
        <f>INDEX('E-E'!$A:$AH,MATCH($B52,'E-E'!$B:$B,0),MATCH(BD$1,'E-E'!$1:$1,0))</f>
        <v>1</v>
      </c>
      <c r="BE52" s="59">
        <f>INDEX('E-E'!$A:$AH,MATCH($B52,'E-E'!$B:$B,0),MATCH(BE$1,'E-E'!$1:$1,0))</f>
        <v>1</v>
      </c>
      <c r="BF52" s="59">
        <f>INDEX('E-E'!$A:$AH,MATCH($B52,'E-E'!$B:$B,0),MATCH(BF$1,'E-E'!$1:$1,0))</f>
        <v>1</v>
      </c>
      <c r="BG52" s="59">
        <f>INDEX('E-E'!$A:$AH,MATCH($B52,'E-E'!$B:$B,0),MATCH(BG$1,'E-E'!$1:$1,0))</f>
        <v>1</v>
      </c>
      <c r="BH52" s="59">
        <f>INDEX('E-E'!$A:$AH,MATCH($B52,'E-E'!$B:$B,0),MATCH(BH$1,'E-E'!$1:$1,0))</f>
        <v>1</v>
      </c>
      <c r="BI52" s="59">
        <f>INDEX('E-E'!$A:$AH,MATCH($B52,'E-E'!$B:$B,0),MATCH(BI$1,'E-E'!$1:$1,0))</f>
        <v>1</v>
      </c>
      <c r="BJ52" s="59">
        <f>INDEX('E-E'!$A:$AH,MATCH($B52,'E-E'!$B:$B,0),MATCH(BJ$1,'E-E'!$1:$1,0))</f>
        <v>1</v>
      </c>
      <c r="BK52" s="59">
        <f>INDEX('E-E'!$A:$AH,MATCH($B52,'E-E'!$B:$B,0),MATCH(BK$1,'E-E'!$1:$1,0))</f>
        <v>1</v>
      </c>
      <c r="BL52" s="59">
        <f>INDEX('E-E'!$A:$AH,MATCH($B52,'E-E'!$B:$B,0),MATCH(BL$1,'E-E'!$1:$1,0))</f>
        <v>1</v>
      </c>
      <c r="BM52" s="59">
        <f>INDEX('E-E'!$A:$AH,MATCH($B52,'E-E'!$B:$B,0),MATCH(BM$1,'E-E'!$1:$1,0))</f>
        <v>1</v>
      </c>
      <c r="BN52" s="59">
        <f>INDEX('E-E'!$A:$AH,MATCH($B52,'E-E'!$B:$B,0),MATCH(BN$1,'E-E'!$1:$1,0))</f>
        <v>1</v>
      </c>
      <c r="BO52" s="59">
        <f>INDEX('E-E'!$A:$AH,MATCH($B52,'E-E'!$B:$B,0),MATCH(BO$1,'E-E'!$1:$1,0))</f>
        <v>1</v>
      </c>
      <c r="BP52" s="59">
        <f>INDEX('E-E'!$A:$AH,MATCH($B52,'E-E'!$B:$B,0),MATCH(BP$1,'E-E'!$1:$1,0))</f>
        <v>1</v>
      </c>
      <c r="BQ52" s="59">
        <f>INDEX('E-E'!$A:$AH,MATCH($B52,'E-E'!$B:$B,0),MATCH(BQ$1,'E-E'!$1:$1,0))</f>
        <v>1</v>
      </c>
      <c r="BR52" s="59">
        <f>INDEX('E-E'!$A:$AH,MATCH($B52,'E-E'!$B:$B,0),MATCH(BR$1,'E-E'!$1:$1,0))</f>
        <v>1</v>
      </c>
      <c r="BS52" s="59">
        <f>INDEX('E-E'!$A:$AH,MATCH($B52,'E-E'!$B:$B,0),MATCH(BS$1,'E-E'!$1:$1,0))</f>
        <v>1</v>
      </c>
      <c r="BT52" s="59">
        <f>INDEX('E-E'!$A:$AH,MATCH($B52,'E-E'!$B:$B,0),MATCH(BT$1,'E-E'!$1:$1,0))</f>
        <v>1</v>
      </c>
      <c r="BU52" s="59">
        <f>INDEX('E-E'!$A:$AH,MATCH($B52,'E-E'!$B:$B,0),MATCH(BU$1,'E-E'!$1:$1,0))</f>
        <v>1</v>
      </c>
      <c r="BV52" s="60">
        <f>INDEX(SRMC!$A:$AO,MATCH($B52,SRMC!$B:$B,0),MATCH(BV$1,SRMC!$1:$1,0))</f>
        <v>131.78767358728285</v>
      </c>
      <c r="BW52" s="60">
        <f>INDEX(SRMC!$A:$AO,MATCH($B52,SRMC!$B:$B,0),MATCH(BW$1,SRMC!$1:$1,0))</f>
        <v>135.28060800184173</v>
      </c>
      <c r="BX52" s="60">
        <f>INDEX(SRMC!$A:$AO,MATCH($B52,SRMC!$B:$B,0),MATCH(BX$1,SRMC!$1:$1,0))</f>
        <v>132.84495557611996</v>
      </c>
      <c r="BY52" s="60">
        <f>INDEX(SRMC!$A:$AO,MATCH($B52,SRMC!$B:$B,0),MATCH(BY$1,SRMC!$1:$1,0))</f>
        <v>131.94972180720549</v>
      </c>
      <c r="BZ52" s="60">
        <f>INDEX(SRMC!$A:$AO,MATCH($B52,SRMC!$B:$B,0),MATCH(BZ$1,SRMC!$1:$1,0))</f>
        <v>132.81472391278646</v>
      </c>
      <c r="CA52" s="60">
        <f>INDEX(SRMC!$A:$AO,MATCH($B52,SRMC!$B:$B,0),MATCH(CA$1,SRMC!$1:$1,0))</f>
        <v>134.13471995408011</v>
      </c>
      <c r="CB52" s="60">
        <f>INDEX(SRMC!$A:$AO,MATCH($B52,SRMC!$B:$B,0),MATCH(CB$1,SRMC!$1:$1,0))</f>
        <v>135.32130409899025</v>
      </c>
      <c r="CC52" s="60">
        <f>INDEX(SRMC!$A:$AO,MATCH($B52,SRMC!$B:$B,0),MATCH(CC$1,SRMC!$1:$1,0))</f>
        <v>136.39743432748682</v>
      </c>
      <c r="CD52" s="60">
        <f>INDEX(SRMC!$A:$AO,MATCH($B52,SRMC!$B:$B,0),MATCH(CD$1,SRMC!$1:$1,0))</f>
        <v>137.49663454305207</v>
      </c>
      <c r="CE52" s="60">
        <f>INDEX(SRMC!$A:$AO,MATCH($B52,SRMC!$B:$B,0),MATCH(CE$1,SRMC!$1:$1,0))</f>
        <v>138.39211131653815</v>
      </c>
      <c r="CF52" s="60">
        <f>INDEX(SRMC!$A:$AO,MATCH($B52,SRMC!$B:$B,0),MATCH(CF$1,SRMC!$1:$1,0))</f>
        <v>139.23666164733703</v>
      </c>
      <c r="CG52" s="60">
        <f>INDEX(SRMC!$A:$AO,MATCH($B52,SRMC!$B:$B,0),MATCH(CG$1,SRMC!$1:$1,0))</f>
        <v>139.95323296589081</v>
      </c>
      <c r="CH52" s="60">
        <f>INDEX(SRMC!$A:$AO,MATCH($B52,SRMC!$B:$B,0),MATCH(CH$1,SRMC!$1:$1,0))</f>
        <v>140.32815657467185</v>
      </c>
      <c r="CI52" s="60">
        <f>INDEX(SRMC!$A:$AO,MATCH($B52,SRMC!$B:$B,0),MATCH(CI$1,SRMC!$1:$1,0))</f>
        <v>140.52117470849771</v>
      </c>
      <c r="CJ52" s="60">
        <f>INDEX(SRMC!$A:$AO,MATCH($B52,SRMC!$B:$B,0),MATCH(CJ$1,SRMC!$1:$1,0))</f>
        <v>140.75087965114852</v>
      </c>
      <c r="CK52" s="60">
        <f>INDEX(SRMC!$A:$AO,MATCH($B52,SRMC!$B:$B,0),MATCH(CK$1,SRMC!$1:$1,0))</f>
        <v>140.95213275318341</v>
      </c>
      <c r="CL52" s="60">
        <f>INDEX(SRMC!$A:$AO,MATCH($B52,SRMC!$B:$B,0),MATCH(CL$1,SRMC!$1:$1,0))</f>
        <v>141.05283599184855</v>
      </c>
      <c r="CM52" s="60">
        <f>INDEX(SRMC!$A:$AO,MATCH($B52,SRMC!$B:$B,0),MATCH(CM$1,SRMC!$1:$1,0))</f>
        <v>141.10542220786184</v>
      </c>
      <c r="CN52" s="60">
        <f>INDEX(SRMC!$A:$AO,MATCH($B52,SRMC!$B:$B,0),MATCH(CN$1,SRMC!$1:$1,0))</f>
        <v>141.13732577409124</v>
      </c>
      <c r="CO52" s="60">
        <f>INDEX(SRMC!$A:$AO,MATCH($B52,SRMC!$B:$B,0),MATCH(CO$1,SRMC!$1:$1,0))</f>
        <v>141.13982218928174</v>
      </c>
      <c r="CP52" s="60">
        <f>INDEX(SRMC!$A:$AO,MATCH($B52,SRMC!$B:$B,0),MATCH(CP$1,SRMC!$1:$1,0))</f>
        <v>141.12533693298522</v>
      </c>
      <c r="CQ52" s="60">
        <f>INDEX(SRMC!$A:$AO,MATCH($B52,SRMC!$B:$B,0),MATCH(CQ$1,SRMC!$1:$1,0))</f>
        <v>141.1108516766887</v>
      </c>
      <c r="CR52" s="60">
        <f>INDEX(SRMC!$A:$AO,MATCH($B52,SRMC!$B:$B,0),MATCH(CR$1,SRMC!$1:$1,0))</f>
        <v>141.09636642039223</v>
      </c>
      <c r="CS52" s="60">
        <f>INDEX(SRMC!$A:$AO,MATCH($B52,SRMC!$B:$B,0),MATCH(CS$1,SRMC!$1:$1,0))</f>
        <v>141.08188116409571</v>
      </c>
      <c r="CT52" s="60">
        <f>INDEX(SRMC!$A:$AO,MATCH($B52,SRMC!$B:$B,0),MATCH(CT$1,SRMC!$1:$1,0))</f>
        <v>141.06739590779918</v>
      </c>
      <c r="CU52" s="60">
        <f>INDEX(SRMC!$A:$AO,MATCH($B52,SRMC!$B:$B,0),MATCH(CU$1,SRMC!$1:$1,0))</f>
        <v>141.05291065150269</v>
      </c>
      <c r="CV52" s="60">
        <f>INDEX(SRMC!$A:$AO,MATCH($B52,SRMC!$B:$B,0),MATCH(CV$1,SRMC!$1:$1,0))</f>
        <v>141.03842539520619</v>
      </c>
      <c r="CW52" s="60">
        <f>INDEX(SRMC!$A:$AO,MATCH($B52,SRMC!$B:$B,0),MATCH(CW$1,SRMC!$1:$1,0))</f>
        <v>141.02394013890967</v>
      </c>
      <c r="CX52" s="60">
        <f>INDEX(SRMC!$A:$AO,MATCH($B52,SRMC!$B:$B,0),MATCH(CX$1,SRMC!$1:$1,0))</f>
        <v>141.00945488261314</v>
      </c>
      <c r="CY52" s="60">
        <f>INDEX(SRMC!$A:$AO,MATCH($B52,SRMC!$B:$B,0),MATCH(CY$1,SRMC!$1:$1,0))</f>
        <v>140.99496962631662</v>
      </c>
    </row>
    <row r="53" spans="1:103" x14ac:dyDescent="0.3">
      <c r="A53" t="s">
        <v>636</v>
      </c>
      <c r="B53" t="s">
        <v>124</v>
      </c>
      <c r="C53" t="s">
        <v>689</v>
      </c>
      <c r="D53">
        <v>1</v>
      </c>
      <c r="E53">
        <v>181</v>
      </c>
      <c r="F53">
        <v>0.78255999999999992</v>
      </c>
      <c r="G53">
        <v>0.01</v>
      </c>
      <c r="H53" t="s">
        <v>359</v>
      </c>
      <c r="I53">
        <v>3</v>
      </c>
      <c r="J53" s="56">
        <v>1</v>
      </c>
      <c r="K53" s="57">
        <v>0</v>
      </c>
      <c r="L53" s="57">
        <v>0</v>
      </c>
      <c r="M53" s="57">
        <v>0</v>
      </c>
      <c r="N53" s="57">
        <v>0</v>
      </c>
      <c r="O53" s="57">
        <v>0</v>
      </c>
      <c r="P53" t="s">
        <v>570</v>
      </c>
      <c r="Q53">
        <v>1</v>
      </c>
      <c r="R53">
        <v>11.145510835913313</v>
      </c>
      <c r="S53" s="95">
        <v>0</v>
      </c>
      <c r="T53">
        <v>1</v>
      </c>
      <c r="U53">
        <v>4</v>
      </c>
      <c r="V53">
        <v>4</v>
      </c>
      <c r="W53" t="e">
        <v>#N/A</v>
      </c>
      <c r="X53">
        <v>0</v>
      </c>
      <c r="Y53">
        <v>0</v>
      </c>
      <c r="Z53" t="e">
        <v>#N/A</v>
      </c>
      <c r="AA53">
        <v>12</v>
      </c>
      <c r="AB53">
        <v>1</v>
      </c>
      <c r="AC53" t="e">
        <v>#N/A</v>
      </c>
      <c r="AD53">
        <v>12</v>
      </c>
      <c r="AE53">
        <v>1</v>
      </c>
      <c r="AF53">
        <v>1</v>
      </c>
      <c r="AG53" t="e">
        <v>#N/A</v>
      </c>
      <c r="AH53">
        <v>6</v>
      </c>
      <c r="AI53">
        <v>6</v>
      </c>
      <c r="AJ53">
        <v>1</v>
      </c>
      <c r="AK53" s="42">
        <f>INDEX(BV53:CY53,MATCH(Settings!$B$5,$BV$1:$CY$1))</f>
        <v>140.99496962631662</v>
      </c>
      <c r="AP53" t="b" cm="1">
        <f t="array" ref="AP53">NOT(OR(ISNA(AI53:AK53),ISNA(AE53:AF53),ISNA(AB53),ISNA(Y53),ISNA(S53:V53),ISNA(Q53),ISNA(J53),ISNA(I53),ISNA(A53:G53), ISBLANK(AI53:AK53), ISBLANK(AE53:AF53),ISBLANK(AB53),ISBLANK(Y53),ISBLANK(S53:V53),ISBLANK(Q53),ISBLANK(J53),ISBLANK(I53),ISBLANK(A53:G53)))</f>
        <v>1</v>
      </c>
      <c r="AQ53" s="42">
        <f>_xlfn.IFNA(IF(E53&gt;0,INDEX(AR53:BU53,MATCH(Settings!$B$1,$AR$1:$BU$1)),0),0)</f>
        <v>1</v>
      </c>
      <c r="AR53" s="59">
        <f>INDEX('E-E'!$A:$AH,MATCH($B53,'E-E'!$B:$B,0),MATCH(AR$1,'E-E'!$1:$1,0))</f>
        <v>1</v>
      </c>
      <c r="AS53" s="59">
        <f>INDEX('E-E'!$A:$AH,MATCH($B53,'E-E'!$B:$B,0),MATCH(AS$1,'E-E'!$1:$1,0))</f>
        <v>1</v>
      </c>
      <c r="AT53" s="59">
        <f>INDEX('E-E'!$A:$AH,MATCH($B53,'E-E'!$B:$B,0),MATCH(AT$1,'E-E'!$1:$1,0))</f>
        <v>1</v>
      </c>
      <c r="AU53" s="59">
        <f>INDEX('E-E'!$A:$AH,MATCH($B53,'E-E'!$B:$B,0),MATCH(AU$1,'E-E'!$1:$1,0))</f>
        <v>1</v>
      </c>
      <c r="AV53" s="59">
        <f>INDEX('E-E'!$A:$AH,MATCH($B53,'E-E'!$B:$B,0),MATCH(AV$1,'E-E'!$1:$1,0))</f>
        <v>1</v>
      </c>
      <c r="AW53" s="59">
        <f>INDEX('E-E'!$A:$AH,MATCH($B53,'E-E'!$B:$B,0),MATCH(AW$1,'E-E'!$1:$1,0))</f>
        <v>1</v>
      </c>
      <c r="AX53" s="59">
        <f>INDEX('E-E'!$A:$AH,MATCH($B53,'E-E'!$B:$B,0),MATCH(AX$1,'E-E'!$1:$1,0))</f>
        <v>1</v>
      </c>
      <c r="AY53" s="59">
        <f>INDEX('E-E'!$A:$AH,MATCH($B53,'E-E'!$B:$B,0),MATCH(AY$1,'E-E'!$1:$1,0))</f>
        <v>1</v>
      </c>
      <c r="AZ53" s="59">
        <f>INDEX('E-E'!$A:$AH,MATCH($B53,'E-E'!$B:$B,0),MATCH(AZ$1,'E-E'!$1:$1,0))</f>
        <v>1</v>
      </c>
      <c r="BA53" s="59">
        <f>INDEX('E-E'!$A:$AH,MATCH($B53,'E-E'!$B:$B,0),MATCH(BA$1,'E-E'!$1:$1,0))</f>
        <v>1</v>
      </c>
      <c r="BB53" s="59">
        <f>INDEX('E-E'!$A:$AH,MATCH($B53,'E-E'!$B:$B,0),MATCH(BB$1,'E-E'!$1:$1,0))</f>
        <v>1</v>
      </c>
      <c r="BC53" s="59">
        <f>INDEX('E-E'!$A:$AH,MATCH($B53,'E-E'!$B:$B,0),MATCH(BC$1,'E-E'!$1:$1,0))</f>
        <v>1</v>
      </c>
      <c r="BD53" s="59">
        <f>INDEX('E-E'!$A:$AH,MATCH($B53,'E-E'!$B:$B,0),MATCH(BD$1,'E-E'!$1:$1,0))</f>
        <v>1</v>
      </c>
      <c r="BE53" s="59">
        <f>INDEX('E-E'!$A:$AH,MATCH($B53,'E-E'!$B:$B,0),MATCH(BE$1,'E-E'!$1:$1,0))</f>
        <v>1</v>
      </c>
      <c r="BF53" s="59">
        <f>INDEX('E-E'!$A:$AH,MATCH($B53,'E-E'!$B:$B,0),MATCH(BF$1,'E-E'!$1:$1,0))</f>
        <v>1</v>
      </c>
      <c r="BG53" s="59">
        <f>INDEX('E-E'!$A:$AH,MATCH($B53,'E-E'!$B:$B,0),MATCH(BG$1,'E-E'!$1:$1,0))</f>
        <v>1</v>
      </c>
      <c r="BH53" s="59">
        <f>INDEX('E-E'!$A:$AH,MATCH($B53,'E-E'!$B:$B,0),MATCH(BH$1,'E-E'!$1:$1,0))</f>
        <v>1</v>
      </c>
      <c r="BI53" s="59">
        <f>INDEX('E-E'!$A:$AH,MATCH($B53,'E-E'!$B:$B,0),MATCH(BI$1,'E-E'!$1:$1,0))</f>
        <v>1</v>
      </c>
      <c r="BJ53" s="59">
        <f>INDEX('E-E'!$A:$AH,MATCH($B53,'E-E'!$B:$B,0),MATCH(BJ$1,'E-E'!$1:$1,0))</f>
        <v>1</v>
      </c>
      <c r="BK53" s="59">
        <f>INDEX('E-E'!$A:$AH,MATCH($B53,'E-E'!$B:$B,0),MATCH(BK$1,'E-E'!$1:$1,0))</f>
        <v>1</v>
      </c>
      <c r="BL53" s="59">
        <f>INDEX('E-E'!$A:$AH,MATCH($B53,'E-E'!$B:$B,0),MATCH(BL$1,'E-E'!$1:$1,0))</f>
        <v>1</v>
      </c>
      <c r="BM53" s="59">
        <f>INDEX('E-E'!$A:$AH,MATCH($B53,'E-E'!$B:$B,0),MATCH(BM$1,'E-E'!$1:$1,0))</f>
        <v>1</v>
      </c>
      <c r="BN53" s="59">
        <f>INDEX('E-E'!$A:$AH,MATCH($B53,'E-E'!$B:$B,0),MATCH(BN$1,'E-E'!$1:$1,0))</f>
        <v>1</v>
      </c>
      <c r="BO53" s="59">
        <f>INDEX('E-E'!$A:$AH,MATCH($B53,'E-E'!$B:$B,0),MATCH(BO$1,'E-E'!$1:$1,0))</f>
        <v>1</v>
      </c>
      <c r="BP53" s="59">
        <f>INDEX('E-E'!$A:$AH,MATCH($B53,'E-E'!$B:$B,0),MATCH(BP$1,'E-E'!$1:$1,0))</f>
        <v>1</v>
      </c>
      <c r="BQ53" s="59">
        <f>INDEX('E-E'!$A:$AH,MATCH($B53,'E-E'!$B:$B,0),MATCH(BQ$1,'E-E'!$1:$1,0))</f>
        <v>1</v>
      </c>
      <c r="BR53" s="59">
        <f>INDEX('E-E'!$A:$AH,MATCH($B53,'E-E'!$B:$B,0),MATCH(BR$1,'E-E'!$1:$1,0))</f>
        <v>1</v>
      </c>
      <c r="BS53" s="59">
        <f>INDEX('E-E'!$A:$AH,MATCH($B53,'E-E'!$B:$B,0),MATCH(BS$1,'E-E'!$1:$1,0))</f>
        <v>1</v>
      </c>
      <c r="BT53" s="59">
        <f>INDEX('E-E'!$A:$AH,MATCH($B53,'E-E'!$B:$B,0),MATCH(BT$1,'E-E'!$1:$1,0))</f>
        <v>1</v>
      </c>
      <c r="BU53" s="59">
        <f>INDEX('E-E'!$A:$AH,MATCH($B53,'E-E'!$B:$B,0),MATCH(BU$1,'E-E'!$1:$1,0))</f>
        <v>1</v>
      </c>
      <c r="BV53" s="60">
        <f>INDEX(SRMC!$A:$AO,MATCH($B53,SRMC!$B:$B,0),MATCH(BV$1,SRMC!$1:$1,0))</f>
        <v>131.78767358728285</v>
      </c>
      <c r="BW53" s="60">
        <f>INDEX(SRMC!$A:$AO,MATCH($B53,SRMC!$B:$B,0),MATCH(BW$1,SRMC!$1:$1,0))</f>
        <v>135.28060800184173</v>
      </c>
      <c r="BX53" s="60">
        <f>INDEX(SRMC!$A:$AO,MATCH($B53,SRMC!$B:$B,0),MATCH(BX$1,SRMC!$1:$1,0))</f>
        <v>132.84495557611996</v>
      </c>
      <c r="BY53" s="60">
        <f>INDEX(SRMC!$A:$AO,MATCH($B53,SRMC!$B:$B,0),MATCH(BY$1,SRMC!$1:$1,0))</f>
        <v>131.94972180720549</v>
      </c>
      <c r="BZ53" s="60">
        <f>INDEX(SRMC!$A:$AO,MATCH($B53,SRMC!$B:$B,0),MATCH(BZ$1,SRMC!$1:$1,0))</f>
        <v>132.81472391278646</v>
      </c>
      <c r="CA53" s="60">
        <f>INDEX(SRMC!$A:$AO,MATCH($B53,SRMC!$B:$B,0),MATCH(CA$1,SRMC!$1:$1,0))</f>
        <v>134.13471995408011</v>
      </c>
      <c r="CB53" s="60">
        <f>INDEX(SRMC!$A:$AO,MATCH($B53,SRMC!$B:$B,0),MATCH(CB$1,SRMC!$1:$1,0))</f>
        <v>135.32130409899025</v>
      </c>
      <c r="CC53" s="60">
        <f>INDEX(SRMC!$A:$AO,MATCH($B53,SRMC!$B:$B,0),MATCH(CC$1,SRMC!$1:$1,0))</f>
        <v>136.39743432748682</v>
      </c>
      <c r="CD53" s="60">
        <f>INDEX(SRMC!$A:$AO,MATCH($B53,SRMC!$B:$B,0),MATCH(CD$1,SRMC!$1:$1,0))</f>
        <v>137.49663454305207</v>
      </c>
      <c r="CE53" s="60">
        <f>INDEX(SRMC!$A:$AO,MATCH($B53,SRMC!$B:$B,0),MATCH(CE$1,SRMC!$1:$1,0))</f>
        <v>138.39211131653815</v>
      </c>
      <c r="CF53" s="60">
        <f>INDEX(SRMC!$A:$AO,MATCH($B53,SRMC!$B:$B,0),MATCH(CF$1,SRMC!$1:$1,0))</f>
        <v>139.23666164733703</v>
      </c>
      <c r="CG53" s="60">
        <f>INDEX(SRMC!$A:$AO,MATCH($B53,SRMC!$B:$B,0),MATCH(CG$1,SRMC!$1:$1,0))</f>
        <v>139.95323296589081</v>
      </c>
      <c r="CH53" s="60">
        <f>INDEX(SRMC!$A:$AO,MATCH($B53,SRMC!$B:$B,0),MATCH(CH$1,SRMC!$1:$1,0))</f>
        <v>140.32815657467185</v>
      </c>
      <c r="CI53" s="60">
        <f>INDEX(SRMC!$A:$AO,MATCH($B53,SRMC!$B:$B,0),MATCH(CI$1,SRMC!$1:$1,0))</f>
        <v>140.52117470849771</v>
      </c>
      <c r="CJ53" s="60">
        <f>INDEX(SRMC!$A:$AO,MATCH($B53,SRMC!$B:$B,0),MATCH(CJ$1,SRMC!$1:$1,0))</f>
        <v>140.75087965114852</v>
      </c>
      <c r="CK53" s="60">
        <f>INDEX(SRMC!$A:$AO,MATCH($B53,SRMC!$B:$B,0),MATCH(CK$1,SRMC!$1:$1,0))</f>
        <v>140.95213275318341</v>
      </c>
      <c r="CL53" s="60">
        <f>INDEX(SRMC!$A:$AO,MATCH($B53,SRMC!$B:$B,0),MATCH(CL$1,SRMC!$1:$1,0))</f>
        <v>141.05283599184855</v>
      </c>
      <c r="CM53" s="60">
        <f>INDEX(SRMC!$A:$AO,MATCH($B53,SRMC!$B:$B,0),MATCH(CM$1,SRMC!$1:$1,0))</f>
        <v>141.10542220786184</v>
      </c>
      <c r="CN53" s="60">
        <f>INDEX(SRMC!$A:$AO,MATCH($B53,SRMC!$B:$B,0),MATCH(CN$1,SRMC!$1:$1,0))</f>
        <v>141.13732577409124</v>
      </c>
      <c r="CO53" s="60">
        <f>INDEX(SRMC!$A:$AO,MATCH($B53,SRMC!$B:$B,0),MATCH(CO$1,SRMC!$1:$1,0))</f>
        <v>141.13982218928174</v>
      </c>
      <c r="CP53" s="60">
        <f>INDEX(SRMC!$A:$AO,MATCH($B53,SRMC!$B:$B,0),MATCH(CP$1,SRMC!$1:$1,0))</f>
        <v>141.12533693298522</v>
      </c>
      <c r="CQ53" s="60">
        <f>INDEX(SRMC!$A:$AO,MATCH($B53,SRMC!$B:$B,0),MATCH(CQ$1,SRMC!$1:$1,0))</f>
        <v>141.1108516766887</v>
      </c>
      <c r="CR53" s="60">
        <f>INDEX(SRMC!$A:$AO,MATCH($B53,SRMC!$B:$B,0),MATCH(CR$1,SRMC!$1:$1,0))</f>
        <v>141.09636642039223</v>
      </c>
      <c r="CS53" s="60">
        <f>INDEX(SRMC!$A:$AO,MATCH($B53,SRMC!$B:$B,0),MATCH(CS$1,SRMC!$1:$1,0))</f>
        <v>141.08188116409571</v>
      </c>
      <c r="CT53" s="60">
        <f>INDEX(SRMC!$A:$AO,MATCH($B53,SRMC!$B:$B,0),MATCH(CT$1,SRMC!$1:$1,0))</f>
        <v>141.06739590779918</v>
      </c>
      <c r="CU53" s="60">
        <f>INDEX(SRMC!$A:$AO,MATCH($B53,SRMC!$B:$B,0),MATCH(CU$1,SRMC!$1:$1,0))</f>
        <v>141.05291065150269</v>
      </c>
      <c r="CV53" s="60">
        <f>INDEX(SRMC!$A:$AO,MATCH($B53,SRMC!$B:$B,0),MATCH(CV$1,SRMC!$1:$1,0))</f>
        <v>141.03842539520619</v>
      </c>
      <c r="CW53" s="60">
        <f>INDEX(SRMC!$A:$AO,MATCH($B53,SRMC!$B:$B,0),MATCH(CW$1,SRMC!$1:$1,0))</f>
        <v>141.02394013890967</v>
      </c>
      <c r="CX53" s="60">
        <f>INDEX(SRMC!$A:$AO,MATCH($B53,SRMC!$B:$B,0),MATCH(CX$1,SRMC!$1:$1,0))</f>
        <v>141.00945488261314</v>
      </c>
      <c r="CY53" s="60">
        <f>INDEX(SRMC!$A:$AO,MATCH($B53,SRMC!$B:$B,0),MATCH(CY$1,SRMC!$1:$1,0))</f>
        <v>140.99496962631662</v>
      </c>
    </row>
    <row r="54" spans="1:103" x14ac:dyDescent="0.3">
      <c r="A54" t="s">
        <v>637</v>
      </c>
      <c r="B54" t="s">
        <v>164</v>
      </c>
      <c r="C54" t="s">
        <v>689</v>
      </c>
      <c r="D54">
        <v>1</v>
      </c>
      <c r="E54">
        <v>83.483999999999995</v>
      </c>
      <c r="F54">
        <v>0.58773951219512199</v>
      </c>
      <c r="G54">
        <v>0.05</v>
      </c>
      <c r="H54" t="s">
        <v>359</v>
      </c>
      <c r="I54">
        <v>3</v>
      </c>
      <c r="J54" s="56">
        <v>1</v>
      </c>
      <c r="K54" s="57">
        <v>0</v>
      </c>
      <c r="L54" s="57">
        <v>0</v>
      </c>
      <c r="M54" s="57">
        <v>0</v>
      </c>
      <c r="N54" s="57">
        <v>0</v>
      </c>
      <c r="O54" s="57">
        <v>0</v>
      </c>
      <c r="P54" t="s">
        <v>570</v>
      </c>
      <c r="Q54">
        <v>1</v>
      </c>
      <c r="R54">
        <v>8.3526682134570773</v>
      </c>
      <c r="S54" s="95">
        <v>0</v>
      </c>
      <c r="T54">
        <v>1</v>
      </c>
      <c r="U54">
        <v>4</v>
      </c>
      <c r="V54">
        <v>4</v>
      </c>
      <c r="W54" t="e">
        <v>#N/A</v>
      </c>
      <c r="X54">
        <v>0</v>
      </c>
      <c r="Y54">
        <v>0</v>
      </c>
      <c r="Z54" t="e">
        <v>#N/A</v>
      </c>
      <c r="AA54">
        <v>3</v>
      </c>
      <c r="AB54">
        <v>1</v>
      </c>
      <c r="AC54" t="e">
        <v>#N/A</v>
      </c>
      <c r="AD54">
        <v>1.1666666666666667</v>
      </c>
      <c r="AE54">
        <v>1</v>
      </c>
      <c r="AF54">
        <v>1</v>
      </c>
      <c r="AG54" t="e">
        <v>#N/A</v>
      </c>
      <c r="AH54">
        <v>15</v>
      </c>
      <c r="AI54">
        <v>15</v>
      </c>
      <c r="AJ54">
        <v>1</v>
      </c>
      <c r="AK54" s="42">
        <f>INDEX(BV54:CY54,MATCH(Settings!$B$5,$BV$1:$CY$1))</f>
        <v>173.55345576493715</v>
      </c>
      <c r="AP54" t="b" cm="1">
        <f t="array" ref="AP54">NOT(OR(ISNA(AI54:AK54),ISNA(AE54:AF54),ISNA(AB54),ISNA(Y54),ISNA(S54:V54),ISNA(Q54),ISNA(J54),ISNA(I54),ISNA(A54:G54), ISBLANK(AI54:AK54), ISBLANK(AE54:AF54),ISBLANK(AB54),ISBLANK(Y54),ISBLANK(S54:V54),ISBLANK(Q54),ISBLANK(J54),ISBLANK(I54),ISBLANK(A54:G54)))</f>
        <v>1</v>
      </c>
      <c r="AQ54" s="42">
        <f>_xlfn.IFNA(IF(E54&gt;0,INDEX(AR54:BU54,MATCH(Settings!$B$1,$AR$1:$BU$1)),0),0)</f>
        <v>0</v>
      </c>
      <c r="AR54" s="59">
        <f>INDEX('E-E'!$A:$AH,MATCH($B54,'E-E'!$B:$B,0),MATCH(AR$1,'E-E'!$1:$1,0))</f>
        <v>1</v>
      </c>
      <c r="AS54" s="59">
        <f>INDEX('E-E'!$A:$AH,MATCH($B54,'E-E'!$B:$B,0),MATCH(AS$1,'E-E'!$1:$1,0))</f>
        <v>1</v>
      </c>
      <c r="AT54" s="59">
        <f>INDEX('E-E'!$A:$AH,MATCH($B54,'E-E'!$B:$B,0),MATCH(AT$1,'E-E'!$1:$1,0))</f>
        <v>1</v>
      </c>
      <c r="AU54" s="59">
        <f>INDEX('E-E'!$A:$AH,MATCH($B54,'E-E'!$B:$B,0),MATCH(AU$1,'E-E'!$1:$1,0))</f>
        <v>1</v>
      </c>
      <c r="AV54" s="59">
        <f>INDEX('E-E'!$A:$AH,MATCH($B54,'E-E'!$B:$B,0),MATCH(AV$1,'E-E'!$1:$1,0))</f>
        <v>1</v>
      </c>
      <c r="AW54" s="59">
        <f>INDEX('E-E'!$A:$AH,MATCH($B54,'E-E'!$B:$B,0),MATCH(AW$1,'E-E'!$1:$1,0))</f>
        <v>1</v>
      </c>
      <c r="AX54" s="59">
        <f>INDEX('E-E'!$A:$AH,MATCH($B54,'E-E'!$B:$B,0),MATCH(AX$1,'E-E'!$1:$1,0))</f>
        <v>1</v>
      </c>
      <c r="AY54" s="59">
        <f>INDEX('E-E'!$A:$AH,MATCH($B54,'E-E'!$B:$B,0),MATCH(AY$1,'E-E'!$1:$1,0))</f>
        <v>1</v>
      </c>
      <c r="AZ54" s="59">
        <f>INDEX('E-E'!$A:$AH,MATCH($B54,'E-E'!$B:$B,0),MATCH(AZ$1,'E-E'!$1:$1,0))</f>
        <v>1</v>
      </c>
      <c r="BA54" s="59">
        <f>INDEX('E-E'!$A:$AH,MATCH($B54,'E-E'!$B:$B,0),MATCH(BA$1,'E-E'!$1:$1,0))</f>
        <v>1</v>
      </c>
      <c r="BB54" s="59">
        <f>INDEX('E-E'!$A:$AH,MATCH($B54,'E-E'!$B:$B,0),MATCH(BB$1,'E-E'!$1:$1,0))</f>
        <v>1</v>
      </c>
      <c r="BC54" s="59">
        <f>INDEX('E-E'!$A:$AH,MATCH($B54,'E-E'!$B:$B,0),MATCH(BC$1,'E-E'!$1:$1,0))</f>
        <v>1</v>
      </c>
      <c r="BD54" s="59">
        <f>INDEX('E-E'!$A:$AH,MATCH($B54,'E-E'!$B:$B,0),MATCH(BD$1,'E-E'!$1:$1,0))</f>
        <v>1</v>
      </c>
      <c r="BE54" s="59">
        <f>INDEX('E-E'!$A:$AH,MATCH($B54,'E-E'!$B:$B,0),MATCH(BE$1,'E-E'!$1:$1,0))</f>
        <v>1</v>
      </c>
      <c r="BF54" s="59">
        <f>INDEX('E-E'!$A:$AH,MATCH($B54,'E-E'!$B:$B,0),MATCH(BF$1,'E-E'!$1:$1,0))</f>
        <v>1</v>
      </c>
      <c r="BG54" s="59">
        <f>INDEX('E-E'!$A:$AH,MATCH($B54,'E-E'!$B:$B,0),MATCH(BG$1,'E-E'!$1:$1,0))</f>
        <v>1</v>
      </c>
      <c r="BH54" s="59">
        <f>INDEX('E-E'!$A:$AH,MATCH($B54,'E-E'!$B:$B,0),MATCH(BH$1,'E-E'!$1:$1,0))</f>
        <v>1</v>
      </c>
      <c r="BI54" s="59">
        <f>INDEX('E-E'!$A:$AH,MATCH($B54,'E-E'!$B:$B,0),MATCH(BI$1,'E-E'!$1:$1,0))</f>
        <v>1</v>
      </c>
      <c r="BJ54" s="59">
        <f>INDEX('E-E'!$A:$AH,MATCH($B54,'E-E'!$B:$B,0),MATCH(BJ$1,'E-E'!$1:$1,0))</f>
        <v>1</v>
      </c>
      <c r="BK54" s="59">
        <f>INDEX('E-E'!$A:$AH,MATCH($B54,'E-E'!$B:$B,0),MATCH(BK$1,'E-E'!$1:$1,0))</f>
        <v>1</v>
      </c>
      <c r="BL54" s="59">
        <f>INDEX('E-E'!$A:$AH,MATCH($B54,'E-E'!$B:$B,0),MATCH(BL$1,'E-E'!$1:$1,0))</f>
        <v>1</v>
      </c>
      <c r="BM54" s="59">
        <f>INDEX('E-E'!$A:$AH,MATCH($B54,'E-E'!$B:$B,0),MATCH(BM$1,'E-E'!$1:$1,0))</f>
        <v>1</v>
      </c>
      <c r="BN54" s="59">
        <f>INDEX('E-E'!$A:$AH,MATCH($B54,'E-E'!$B:$B,0),MATCH(BN$1,'E-E'!$1:$1,0))</f>
        <v>1</v>
      </c>
      <c r="BO54" s="59">
        <f>INDEX('E-E'!$A:$AH,MATCH($B54,'E-E'!$B:$B,0),MATCH(BO$1,'E-E'!$1:$1,0))</f>
        <v>1</v>
      </c>
      <c r="BP54" s="59">
        <f>INDEX('E-E'!$A:$AH,MATCH($B54,'E-E'!$B:$B,0),MATCH(BP$1,'E-E'!$1:$1,0))</f>
        <v>0</v>
      </c>
      <c r="BQ54" s="59">
        <f>INDEX('E-E'!$A:$AH,MATCH($B54,'E-E'!$B:$B,0),MATCH(BQ$1,'E-E'!$1:$1,0))</f>
        <v>0</v>
      </c>
      <c r="BR54" s="59">
        <f>INDEX('E-E'!$A:$AH,MATCH($B54,'E-E'!$B:$B,0),MATCH(BR$1,'E-E'!$1:$1,0))</f>
        <v>0</v>
      </c>
      <c r="BS54" s="59">
        <f>INDEX('E-E'!$A:$AH,MATCH($B54,'E-E'!$B:$B,0),MATCH(BS$1,'E-E'!$1:$1,0))</f>
        <v>0</v>
      </c>
      <c r="BT54" s="59">
        <f>INDEX('E-E'!$A:$AH,MATCH($B54,'E-E'!$B:$B,0),MATCH(BT$1,'E-E'!$1:$1,0))</f>
        <v>0</v>
      </c>
      <c r="BU54" s="59">
        <f>INDEX('E-E'!$A:$AH,MATCH($B54,'E-E'!$B:$B,0),MATCH(BU$1,'E-E'!$1:$1,0))</f>
        <v>0</v>
      </c>
      <c r="BV54" s="60">
        <f>INDEX(SRMC!$A:$AO,MATCH($B54,SRMC!$B:$B,0),MATCH(BV$1,SRMC!$1:$1,0))</f>
        <v>162.05508692526044</v>
      </c>
      <c r="BW54" s="60">
        <f>INDEX(SRMC!$A:$AO,MATCH($B54,SRMC!$B:$B,0),MATCH(BW$1,SRMC!$1:$1,0))</f>
        <v>166.41717630102607</v>
      </c>
      <c r="BX54" s="60">
        <f>INDEX(SRMC!$A:$AO,MATCH($B54,SRMC!$B:$B,0),MATCH(BX$1,SRMC!$1:$1,0))</f>
        <v>163.37545484040695</v>
      </c>
      <c r="BY54" s="60">
        <f>INDEX(SRMC!$A:$AO,MATCH($B54,SRMC!$B:$B,0),MATCH(BY$1,SRMC!$1:$1,0))</f>
        <v>162.25745797910557</v>
      </c>
      <c r="BZ54" s="60">
        <f>INDEX(SRMC!$A:$AO,MATCH($B54,SRMC!$B:$B,0),MATCH(BZ$1,SRMC!$1:$1,0))</f>
        <v>163.33770056225927</v>
      </c>
      <c r="CA54" s="60">
        <f>INDEX(SRMC!$A:$AO,MATCH($B54,SRMC!$B:$B,0),MATCH(CA$1,SRMC!$1:$1,0))</f>
        <v>164.98615427607089</v>
      </c>
      <c r="CB54" s="60">
        <f>INDEX(SRMC!$A:$AO,MATCH($B54,SRMC!$B:$B,0),MATCH(CB$1,SRMC!$1:$1,0))</f>
        <v>166.46799890229417</v>
      </c>
      <c r="CC54" s="60">
        <f>INDEX(SRMC!$A:$AO,MATCH($B54,SRMC!$B:$B,0),MATCH(CC$1,SRMC!$1:$1,0))</f>
        <v>167.81190510823362</v>
      </c>
      <c r="CD54" s="60">
        <f>INDEX(SRMC!$A:$AO,MATCH($B54,SRMC!$B:$B,0),MATCH(CD$1,SRMC!$1:$1,0))</f>
        <v>169.18462185956199</v>
      </c>
      <c r="CE54" s="60">
        <f>INDEX(SRMC!$A:$AO,MATCH($B54,SRMC!$B:$B,0),MATCH(CE$1,SRMC!$1:$1,0))</f>
        <v>170.30292219282546</v>
      </c>
      <c r="CF54" s="60">
        <f>INDEX(SRMC!$A:$AO,MATCH($B54,SRMC!$B:$B,0),MATCH(CF$1,SRMC!$1:$1,0))</f>
        <v>171.35762393870476</v>
      </c>
      <c r="CG54" s="60">
        <f>INDEX(SRMC!$A:$AO,MATCH($B54,SRMC!$B:$B,0),MATCH(CG$1,SRMC!$1:$1,0))</f>
        <v>172.25250135827878</v>
      </c>
      <c r="CH54" s="60">
        <f>INDEX(SRMC!$A:$AO,MATCH($B54,SRMC!$B:$B,0),MATCH(CH$1,SRMC!$1:$1,0))</f>
        <v>172.72071807708429</v>
      </c>
      <c r="CI54" s="60">
        <f>INDEX(SRMC!$A:$AO,MATCH($B54,SRMC!$B:$B,0),MATCH(CI$1,SRMC!$1:$1,0))</f>
        <v>172.96176536024615</v>
      </c>
      <c r="CJ54" s="60">
        <f>INDEX(SRMC!$A:$AO,MATCH($B54,SRMC!$B:$B,0),MATCH(CJ$1,SRMC!$1:$1,0))</f>
        <v>173.24862831585202</v>
      </c>
      <c r="CK54" s="60">
        <f>INDEX(SRMC!$A:$AO,MATCH($B54,SRMC!$B:$B,0),MATCH(CK$1,SRMC!$1:$1,0))</f>
        <v>173.49995969343732</v>
      </c>
      <c r="CL54" s="60">
        <f>INDEX(SRMC!$A:$AO,MATCH($B54,SRMC!$B:$B,0),MATCH(CL$1,SRMC!$1:$1,0))</f>
        <v>173.62572115224273</v>
      </c>
      <c r="CM54" s="60">
        <f>INDEX(SRMC!$A:$AO,MATCH($B54,SRMC!$B:$B,0),MATCH(CM$1,SRMC!$1:$1,0))</f>
        <v>173.69139251819428</v>
      </c>
      <c r="CN54" s="60">
        <f>INDEX(SRMC!$A:$AO,MATCH($B54,SRMC!$B:$B,0),MATCH(CN$1,SRMC!$1:$1,0))</f>
        <v>173.73123472270808</v>
      </c>
      <c r="CO54" s="60">
        <f>INDEX(SRMC!$A:$AO,MATCH($B54,SRMC!$B:$B,0),MATCH(CO$1,SRMC!$1:$1,0))</f>
        <v>173.73435232667305</v>
      </c>
      <c r="CP54" s="60">
        <f>INDEX(SRMC!$A:$AO,MATCH($B54,SRMC!$B:$B,0),MATCH(CP$1,SRMC!$1:$1,0))</f>
        <v>173.71626267049942</v>
      </c>
      <c r="CQ54" s="60">
        <f>INDEX(SRMC!$A:$AO,MATCH($B54,SRMC!$B:$B,0),MATCH(CQ$1,SRMC!$1:$1,0))</f>
        <v>173.69817301432585</v>
      </c>
      <c r="CR54" s="60">
        <f>INDEX(SRMC!$A:$AO,MATCH($B54,SRMC!$B:$B,0),MATCH(CR$1,SRMC!$1:$1,0))</f>
        <v>173.68008335815227</v>
      </c>
      <c r="CS54" s="60">
        <f>INDEX(SRMC!$A:$AO,MATCH($B54,SRMC!$B:$B,0),MATCH(CS$1,SRMC!$1:$1,0))</f>
        <v>173.6619937019787</v>
      </c>
      <c r="CT54" s="60">
        <f>INDEX(SRMC!$A:$AO,MATCH($B54,SRMC!$B:$B,0),MATCH(CT$1,SRMC!$1:$1,0))</f>
        <v>173.6439040458051</v>
      </c>
      <c r="CU54" s="60">
        <f>INDEX(SRMC!$A:$AO,MATCH($B54,SRMC!$B:$B,0),MATCH(CU$1,SRMC!$1:$1,0))</f>
        <v>173.62581438963156</v>
      </c>
      <c r="CV54" s="60">
        <f>INDEX(SRMC!$A:$AO,MATCH($B54,SRMC!$B:$B,0),MATCH(CV$1,SRMC!$1:$1,0))</f>
        <v>173.60772473345796</v>
      </c>
      <c r="CW54" s="60">
        <f>INDEX(SRMC!$A:$AO,MATCH($B54,SRMC!$B:$B,0),MATCH(CW$1,SRMC!$1:$1,0))</f>
        <v>173.58963507728436</v>
      </c>
      <c r="CX54" s="60">
        <f>INDEX(SRMC!$A:$AO,MATCH($B54,SRMC!$B:$B,0),MATCH(CX$1,SRMC!$1:$1,0))</f>
        <v>173.57154542111076</v>
      </c>
      <c r="CY54" s="60">
        <f>INDEX(SRMC!$A:$AO,MATCH($B54,SRMC!$B:$B,0),MATCH(CY$1,SRMC!$1:$1,0))</f>
        <v>173.55345576493715</v>
      </c>
    </row>
    <row r="55" spans="1:103" x14ac:dyDescent="0.3">
      <c r="A55" t="s">
        <v>637</v>
      </c>
      <c r="B55" t="s">
        <v>638</v>
      </c>
      <c r="C55" t="s">
        <v>689</v>
      </c>
      <c r="D55">
        <v>1</v>
      </c>
      <c r="E55">
        <v>61.765999999999998</v>
      </c>
      <c r="F55">
        <v>0.58773951219512199</v>
      </c>
      <c r="G55">
        <v>0.05</v>
      </c>
      <c r="H55" t="s">
        <v>359</v>
      </c>
      <c r="I55">
        <v>3</v>
      </c>
      <c r="J55" s="56">
        <v>1</v>
      </c>
      <c r="K55" s="57">
        <v>0</v>
      </c>
      <c r="L55" s="57">
        <v>0</v>
      </c>
      <c r="M55" s="57">
        <v>0</v>
      </c>
      <c r="N55" s="57">
        <v>0</v>
      </c>
      <c r="O55" s="57">
        <v>0</v>
      </c>
      <c r="P55" t="s">
        <v>570</v>
      </c>
      <c r="Q55">
        <v>1</v>
      </c>
      <c r="R55">
        <v>8.3526682134570773</v>
      </c>
      <c r="S55" s="95">
        <v>0</v>
      </c>
      <c r="T55">
        <v>1</v>
      </c>
      <c r="U55">
        <v>4</v>
      </c>
      <c r="V55">
        <v>4</v>
      </c>
      <c r="W55" t="e">
        <v>#N/A</v>
      </c>
      <c r="X55">
        <v>0</v>
      </c>
      <c r="Y55">
        <v>0</v>
      </c>
      <c r="Z55" t="e">
        <v>#N/A</v>
      </c>
      <c r="AA55">
        <v>3</v>
      </c>
      <c r="AB55">
        <v>1</v>
      </c>
      <c r="AC55" t="e">
        <v>#N/A</v>
      </c>
      <c r="AD55">
        <v>1.1666666666666667</v>
      </c>
      <c r="AE55">
        <v>1</v>
      </c>
      <c r="AF55">
        <v>1</v>
      </c>
      <c r="AG55" t="e">
        <v>#N/A</v>
      </c>
      <c r="AH55">
        <v>15</v>
      </c>
      <c r="AI55">
        <v>15</v>
      </c>
      <c r="AJ55">
        <v>1</v>
      </c>
      <c r="AK55" s="42">
        <f>INDEX(BV55:CY55,MATCH(Settings!$B$5,$BV$1:$CY$1))</f>
        <v>173.55345576493715</v>
      </c>
      <c r="AP55" t="b" cm="1">
        <f t="array" ref="AP55">NOT(OR(ISNA(AI55:AK55),ISNA(AE55:AF55),ISNA(AB55),ISNA(Y55),ISNA(S55:V55),ISNA(Q55),ISNA(J55),ISNA(I55),ISNA(A55:G55), ISBLANK(AI55:AK55), ISBLANK(AE55:AF55),ISBLANK(AB55),ISBLANK(Y55),ISBLANK(S55:V55),ISBLANK(Q55),ISBLANK(J55),ISBLANK(I55),ISBLANK(A55:G55)))</f>
        <v>1</v>
      </c>
      <c r="AQ55" s="42">
        <f>_xlfn.IFNA(IF(E55&gt;0,INDEX(AR55:BU55,MATCH(Settings!$B$1,$AR$1:$BU$1)),0),0)</f>
        <v>0</v>
      </c>
      <c r="AR55" s="59">
        <f>INDEX('E-E'!$A:$AH,MATCH($B55,'E-E'!$B:$B,0),MATCH(AR$1,'E-E'!$1:$1,0))</f>
        <v>1</v>
      </c>
      <c r="AS55" s="59">
        <f>INDEX('E-E'!$A:$AH,MATCH($B55,'E-E'!$B:$B,0),MATCH(AS$1,'E-E'!$1:$1,0))</f>
        <v>1</v>
      </c>
      <c r="AT55" s="59">
        <f>INDEX('E-E'!$A:$AH,MATCH($B55,'E-E'!$B:$B,0),MATCH(AT$1,'E-E'!$1:$1,0))</f>
        <v>1</v>
      </c>
      <c r="AU55" s="59">
        <f>INDEX('E-E'!$A:$AH,MATCH($B55,'E-E'!$B:$B,0),MATCH(AU$1,'E-E'!$1:$1,0))</f>
        <v>1</v>
      </c>
      <c r="AV55" s="59">
        <f>INDEX('E-E'!$A:$AH,MATCH($B55,'E-E'!$B:$B,0),MATCH(AV$1,'E-E'!$1:$1,0))</f>
        <v>1</v>
      </c>
      <c r="AW55" s="59">
        <f>INDEX('E-E'!$A:$AH,MATCH($B55,'E-E'!$B:$B,0),MATCH(AW$1,'E-E'!$1:$1,0))</f>
        <v>1</v>
      </c>
      <c r="AX55" s="59">
        <f>INDEX('E-E'!$A:$AH,MATCH($B55,'E-E'!$B:$B,0),MATCH(AX$1,'E-E'!$1:$1,0))</f>
        <v>1</v>
      </c>
      <c r="AY55" s="59">
        <f>INDEX('E-E'!$A:$AH,MATCH($B55,'E-E'!$B:$B,0),MATCH(AY$1,'E-E'!$1:$1,0))</f>
        <v>1</v>
      </c>
      <c r="AZ55" s="59">
        <f>INDEX('E-E'!$A:$AH,MATCH($B55,'E-E'!$B:$B,0),MATCH(AZ$1,'E-E'!$1:$1,0))</f>
        <v>1</v>
      </c>
      <c r="BA55" s="59">
        <f>INDEX('E-E'!$A:$AH,MATCH($B55,'E-E'!$B:$B,0),MATCH(BA$1,'E-E'!$1:$1,0))</f>
        <v>1</v>
      </c>
      <c r="BB55" s="59">
        <f>INDEX('E-E'!$A:$AH,MATCH($B55,'E-E'!$B:$B,0),MATCH(BB$1,'E-E'!$1:$1,0))</f>
        <v>1</v>
      </c>
      <c r="BC55" s="59">
        <f>INDEX('E-E'!$A:$AH,MATCH($B55,'E-E'!$B:$B,0),MATCH(BC$1,'E-E'!$1:$1,0))</f>
        <v>1</v>
      </c>
      <c r="BD55" s="59">
        <f>INDEX('E-E'!$A:$AH,MATCH($B55,'E-E'!$B:$B,0),MATCH(BD$1,'E-E'!$1:$1,0))</f>
        <v>1</v>
      </c>
      <c r="BE55" s="59">
        <f>INDEX('E-E'!$A:$AH,MATCH($B55,'E-E'!$B:$B,0),MATCH(BE$1,'E-E'!$1:$1,0))</f>
        <v>1</v>
      </c>
      <c r="BF55" s="59">
        <f>INDEX('E-E'!$A:$AH,MATCH($B55,'E-E'!$B:$B,0),MATCH(BF$1,'E-E'!$1:$1,0))</f>
        <v>1</v>
      </c>
      <c r="BG55" s="59">
        <f>INDEX('E-E'!$A:$AH,MATCH($B55,'E-E'!$B:$B,0),MATCH(BG$1,'E-E'!$1:$1,0))</f>
        <v>1</v>
      </c>
      <c r="BH55" s="59">
        <f>INDEX('E-E'!$A:$AH,MATCH($B55,'E-E'!$B:$B,0),MATCH(BH$1,'E-E'!$1:$1,0))</f>
        <v>1</v>
      </c>
      <c r="BI55" s="59">
        <f>INDEX('E-E'!$A:$AH,MATCH($B55,'E-E'!$B:$B,0),MATCH(BI$1,'E-E'!$1:$1,0))</f>
        <v>1</v>
      </c>
      <c r="BJ55" s="59">
        <f>INDEX('E-E'!$A:$AH,MATCH($B55,'E-E'!$B:$B,0),MATCH(BJ$1,'E-E'!$1:$1,0))</f>
        <v>1</v>
      </c>
      <c r="BK55" s="59">
        <f>INDEX('E-E'!$A:$AH,MATCH($B55,'E-E'!$B:$B,0),MATCH(BK$1,'E-E'!$1:$1,0))</f>
        <v>1</v>
      </c>
      <c r="BL55" s="59">
        <f>INDEX('E-E'!$A:$AH,MATCH($B55,'E-E'!$B:$B,0),MATCH(BL$1,'E-E'!$1:$1,0))</f>
        <v>1</v>
      </c>
      <c r="BM55" s="59">
        <f>INDEX('E-E'!$A:$AH,MATCH($B55,'E-E'!$B:$B,0),MATCH(BM$1,'E-E'!$1:$1,0))</f>
        <v>1</v>
      </c>
      <c r="BN55" s="59">
        <f>INDEX('E-E'!$A:$AH,MATCH($B55,'E-E'!$B:$B,0),MATCH(BN$1,'E-E'!$1:$1,0))</f>
        <v>1</v>
      </c>
      <c r="BO55" s="59">
        <f>INDEX('E-E'!$A:$AH,MATCH($B55,'E-E'!$B:$B,0),MATCH(BO$1,'E-E'!$1:$1,0))</f>
        <v>1</v>
      </c>
      <c r="BP55" s="59">
        <f>INDEX('E-E'!$A:$AH,MATCH($B55,'E-E'!$B:$B,0),MATCH(BP$1,'E-E'!$1:$1,0))</f>
        <v>0</v>
      </c>
      <c r="BQ55" s="59">
        <f>INDEX('E-E'!$A:$AH,MATCH($B55,'E-E'!$B:$B,0),MATCH(BQ$1,'E-E'!$1:$1,0))</f>
        <v>0</v>
      </c>
      <c r="BR55" s="59">
        <f>INDEX('E-E'!$A:$AH,MATCH($B55,'E-E'!$B:$B,0),MATCH(BR$1,'E-E'!$1:$1,0))</f>
        <v>0</v>
      </c>
      <c r="BS55" s="59">
        <f>INDEX('E-E'!$A:$AH,MATCH($B55,'E-E'!$B:$B,0),MATCH(BS$1,'E-E'!$1:$1,0))</f>
        <v>0</v>
      </c>
      <c r="BT55" s="59">
        <f>INDEX('E-E'!$A:$AH,MATCH($B55,'E-E'!$B:$B,0),MATCH(BT$1,'E-E'!$1:$1,0))</f>
        <v>0</v>
      </c>
      <c r="BU55" s="59">
        <f>INDEX('E-E'!$A:$AH,MATCH($B55,'E-E'!$B:$B,0),MATCH(BU$1,'E-E'!$1:$1,0))</f>
        <v>0</v>
      </c>
      <c r="BV55" s="60">
        <f>INDEX(SRMC!$A:$AO,MATCH($B55,SRMC!$B:$B,0),MATCH(BV$1,SRMC!$1:$1,0))</f>
        <v>162.05508692526044</v>
      </c>
      <c r="BW55" s="60">
        <f>INDEX(SRMC!$A:$AO,MATCH($B55,SRMC!$B:$B,0),MATCH(BW$1,SRMC!$1:$1,0))</f>
        <v>166.41717630102607</v>
      </c>
      <c r="BX55" s="60">
        <f>INDEX(SRMC!$A:$AO,MATCH($B55,SRMC!$B:$B,0),MATCH(BX$1,SRMC!$1:$1,0))</f>
        <v>163.37545484040695</v>
      </c>
      <c r="BY55" s="60">
        <f>INDEX(SRMC!$A:$AO,MATCH($B55,SRMC!$B:$B,0),MATCH(BY$1,SRMC!$1:$1,0))</f>
        <v>162.25745797910557</v>
      </c>
      <c r="BZ55" s="60">
        <f>INDEX(SRMC!$A:$AO,MATCH($B55,SRMC!$B:$B,0),MATCH(BZ$1,SRMC!$1:$1,0))</f>
        <v>163.33770056225927</v>
      </c>
      <c r="CA55" s="60">
        <f>INDEX(SRMC!$A:$AO,MATCH($B55,SRMC!$B:$B,0),MATCH(CA$1,SRMC!$1:$1,0))</f>
        <v>164.98615427607089</v>
      </c>
      <c r="CB55" s="60">
        <f>INDEX(SRMC!$A:$AO,MATCH($B55,SRMC!$B:$B,0),MATCH(CB$1,SRMC!$1:$1,0))</f>
        <v>166.46799890229417</v>
      </c>
      <c r="CC55" s="60">
        <f>INDEX(SRMC!$A:$AO,MATCH($B55,SRMC!$B:$B,0),MATCH(CC$1,SRMC!$1:$1,0))</f>
        <v>167.81190510823362</v>
      </c>
      <c r="CD55" s="60">
        <f>INDEX(SRMC!$A:$AO,MATCH($B55,SRMC!$B:$B,0),MATCH(CD$1,SRMC!$1:$1,0))</f>
        <v>169.18462185956199</v>
      </c>
      <c r="CE55" s="60">
        <f>INDEX(SRMC!$A:$AO,MATCH($B55,SRMC!$B:$B,0),MATCH(CE$1,SRMC!$1:$1,0))</f>
        <v>170.30292219282546</v>
      </c>
      <c r="CF55" s="60">
        <f>INDEX(SRMC!$A:$AO,MATCH($B55,SRMC!$B:$B,0),MATCH(CF$1,SRMC!$1:$1,0))</f>
        <v>171.35762393870476</v>
      </c>
      <c r="CG55" s="60">
        <f>INDEX(SRMC!$A:$AO,MATCH($B55,SRMC!$B:$B,0),MATCH(CG$1,SRMC!$1:$1,0))</f>
        <v>172.25250135827878</v>
      </c>
      <c r="CH55" s="60">
        <f>INDEX(SRMC!$A:$AO,MATCH($B55,SRMC!$B:$B,0),MATCH(CH$1,SRMC!$1:$1,0))</f>
        <v>172.72071807708429</v>
      </c>
      <c r="CI55" s="60">
        <f>INDEX(SRMC!$A:$AO,MATCH($B55,SRMC!$B:$B,0),MATCH(CI$1,SRMC!$1:$1,0))</f>
        <v>172.96176536024615</v>
      </c>
      <c r="CJ55" s="60">
        <f>INDEX(SRMC!$A:$AO,MATCH($B55,SRMC!$B:$B,0),MATCH(CJ$1,SRMC!$1:$1,0))</f>
        <v>173.24862831585202</v>
      </c>
      <c r="CK55" s="60">
        <f>INDEX(SRMC!$A:$AO,MATCH($B55,SRMC!$B:$B,0),MATCH(CK$1,SRMC!$1:$1,0))</f>
        <v>173.49995969343732</v>
      </c>
      <c r="CL55" s="60">
        <f>INDEX(SRMC!$A:$AO,MATCH($B55,SRMC!$B:$B,0),MATCH(CL$1,SRMC!$1:$1,0))</f>
        <v>173.62572115224273</v>
      </c>
      <c r="CM55" s="60">
        <f>INDEX(SRMC!$A:$AO,MATCH($B55,SRMC!$B:$B,0),MATCH(CM$1,SRMC!$1:$1,0))</f>
        <v>173.69139251819428</v>
      </c>
      <c r="CN55" s="60">
        <f>INDEX(SRMC!$A:$AO,MATCH($B55,SRMC!$B:$B,0),MATCH(CN$1,SRMC!$1:$1,0))</f>
        <v>173.73123472270808</v>
      </c>
      <c r="CO55" s="60">
        <f>INDEX(SRMC!$A:$AO,MATCH($B55,SRMC!$B:$B,0),MATCH(CO$1,SRMC!$1:$1,0))</f>
        <v>173.73435232667305</v>
      </c>
      <c r="CP55" s="60">
        <f>INDEX(SRMC!$A:$AO,MATCH($B55,SRMC!$B:$B,0),MATCH(CP$1,SRMC!$1:$1,0))</f>
        <v>173.71626267049942</v>
      </c>
      <c r="CQ55" s="60">
        <f>INDEX(SRMC!$A:$AO,MATCH($B55,SRMC!$B:$B,0),MATCH(CQ$1,SRMC!$1:$1,0))</f>
        <v>173.69817301432585</v>
      </c>
      <c r="CR55" s="60">
        <f>INDEX(SRMC!$A:$AO,MATCH($B55,SRMC!$B:$B,0),MATCH(CR$1,SRMC!$1:$1,0))</f>
        <v>173.68008335815227</v>
      </c>
      <c r="CS55" s="60">
        <f>INDEX(SRMC!$A:$AO,MATCH($B55,SRMC!$B:$B,0),MATCH(CS$1,SRMC!$1:$1,0))</f>
        <v>173.6619937019787</v>
      </c>
      <c r="CT55" s="60">
        <f>INDEX(SRMC!$A:$AO,MATCH($B55,SRMC!$B:$B,0),MATCH(CT$1,SRMC!$1:$1,0))</f>
        <v>173.6439040458051</v>
      </c>
      <c r="CU55" s="60">
        <f>INDEX(SRMC!$A:$AO,MATCH($B55,SRMC!$B:$B,0),MATCH(CU$1,SRMC!$1:$1,0))</f>
        <v>173.62581438963156</v>
      </c>
      <c r="CV55" s="60">
        <f>INDEX(SRMC!$A:$AO,MATCH($B55,SRMC!$B:$B,0),MATCH(CV$1,SRMC!$1:$1,0))</f>
        <v>173.60772473345796</v>
      </c>
      <c r="CW55" s="60">
        <f>INDEX(SRMC!$A:$AO,MATCH($B55,SRMC!$B:$B,0),MATCH(CW$1,SRMC!$1:$1,0))</f>
        <v>173.58963507728436</v>
      </c>
      <c r="CX55" s="60">
        <f>INDEX(SRMC!$A:$AO,MATCH($B55,SRMC!$B:$B,0),MATCH(CX$1,SRMC!$1:$1,0))</f>
        <v>173.57154542111076</v>
      </c>
      <c r="CY55" s="60">
        <f>INDEX(SRMC!$A:$AO,MATCH($B55,SRMC!$B:$B,0),MATCH(CY$1,SRMC!$1:$1,0))</f>
        <v>173.55345576493715</v>
      </c>
    </row>
    <row r="56" spans="1:103" x14ac:dyDescent="0.3">
      <c r="A56" t="s">
        <v>309</v>
      </c>
      <c r="B56" t="s">
        <v>67</v>
      </c>
      <c r="C56" t="s">
        <v>689</v>
      </c>
      <c r="D56">
        <v>1</v>
      </c>
      <c r="E56">
        <v>440</v>
      </c>
      <c r="F56">
        <v>0.44753471999999994</v>
      </c>
      <c r="G56">
        <v>0.03</v>
      </c>
      <c r="H56" t="s">
        <v>360</v>
      </c>
      <c r="I56">
        <v>1</v>
      </c>
      <c r="J56" s="56">
        <v>1</v>
      </c>
      <c r="K56" s="57">
        <v>0</v>
      </c>
      <c r="L56" s="57">
        <v>0</v>
      </c>
      <c r="M56" s="57">
        <v>0</v>
      </c>
      <c r="N56" s="57">
        <v>0</v>
      </c>
      <c r="O56" s="57">
        <v>0</v>
      </c>
      <c r="P56" t="s">
        <v>570</v>
      </c>
      <c r="Q56">
        <v>1</v>
      </c>
      <c r="R56">
        <v>6.9902912621359219</v>
      </c>
      <c r="S56" s="95">
        <v>0</v>
      </c>
      <c r="T56">
        <v>1</v>
      </c>
      <c r="U56">
        <v>4</v>
      </c>
      <c r="V56">
        <v>4</v>
      </c>
      <c r="W56">
        <v>190</v>
      </c>
      <c r="X56">
        <v>0</v>
      </c>
      <c r="Y56">
        <v>0.43181818181818182</v>
      </c>
      <c r="Z56">
        <v>6</v>
      </c>
      <c r="AA56">
        <v>6</v>
      </c>
      <c r="AB56">
        <v>1</v>
      </c>
      <c r="AC56">
        <v>6</v>
      </c>
      <c r="AD56">
        <v>6</v>
      </c>
      <c r="AE56">
        <v>1</v>
      </c>
      <c r="AF56">
        <v>1</v>
      </c>
      <c r="AG56">
        <v>15</v>
      </c>
      <c r="AH56">
        <v>15</v>
      </c>
      <c r="AI56">
        <v>15</v>
      </c>
      <c r="AJ56">
        <v>1</v>
      </c>
      <c r="AK56" s="42">
        <f>INDEX(BV56:CY56,MATCH(Settings!$B$5,$BV$1:$CY$1))</f>
        <v>86.541639718515839</v>
      </c>
      <c r="AP56" t="b" cm="1">
        <f t="array" ref="AP56">NOT(OR(ISNA(AI56:AK56),ISNA(AE56:AF56),ISNA(AB56),ISNA(Y56),ISNA(S56:V56),ISNA(Q56),ISNA(J56),ISNA(I56),ISNA(A56:G56), ISBLANK(AI56:AK56), ISBLANK(AE56:AF56),ISBLANK(AB56),ISBLANK(Y56),ISBLANK(S56:V56),ISBLANK(Q56),ISBLANK(J56),ISBLANK(I56),ISBLANK(A56:G56)))</f>
        <v>1</v>
      </c>
      <c r="AQ56" s="42">
        <f>_xlfn.IFNA(IF(E56&gt;0,INDEX(AR56:BU56,MATCH(Settings!$B$1,$AR$1:$BU$1)),0),0)</f>
        <v>0</v>
      </c>
      <c r="AR56" s="59">
        <f>INDEX('E-E'!$A:$AH,MATCH($B56,'E-E'!$B:$B,0),MATCH(AR$1,'E-E'!$1:$1,0))</f>
        <v>1</v>
      </c>
      <c r="AS56" s="59">
        <f>INDEX('E-E'!$A:$AH,MATCH($B56,'E-E'!$B:$B,0),MATCH(AS$1,'E-E'!$1:$1,0))</f>
        <v>1</v>
      </c>
      <c r="AT56" s="59">
        <f>INDEX('E-E'!$A:$AH,MATCH($B56,'E-E'!$B:$B,0),MATCH(AT$1,'E-E'!$1:$1,0))</f>
        <v>1</v>
      </c>
      <c r="AU56" s="59">
        <f>INDEX('E-E'!$A:$AH,MATCH($B56,'E-E'!$B:$B,0),MATCH(AU$1,'E-E'!$1:$1,0))</f>
        <v>1</v>
      </c>
      <c r="AV56" s="59">
        <f>INDEX('E-E'!$A:$AH,MATCH($B56,'E-E'!$B:$B,0),MATCH(AV$1,'E-E'!$1:$1,0))</f>
        <v>1</v>
      </c>
      <c r="AW56" s="59">
        <f>INDEX('E-E'!$A:$AH,MATCH($B56,'E-E'!$B:$B,0),MATCH(AW$1,'E-E'!$1:$1,0))</f>
        <v>1</v>
      </c>
      <c r="AX56" s="59">
        <f>INDEX('E-E'!$A:$AH,MATCH($B56,'E-E'!$B:$B,0),MATCH(AX$1,'E-E'!$1:$1,0))</f>
        <v>1</v>
      </c>
      <c r="AY56" s="59">
        <f>INDEX('E-E'!$A:$AH,MATCH($B56,'E-E'!$B:$B,0),MATCH(AY$1,'E-E'!$1:$1,0))</f>
        <v>1</v>
      </c>
      <c r="AZ56" s="59">
        <f>INDEX('E-E'!$A:$AH,MATCH($B56,'E-E'!$B:$B,0),MATCH(AZ$1,'E-E'!$1:$1,0))</f>
        <v>1</v>
      </c>
      <c r="BA56" s="59">
        <f>INDEX('E-E'!$A:$AH,MATCH($B56,'E-E'!$B:$B,0),MATCH(BA$1,'E-E'!$1:$1,0))</f>
        <v>1</v>
      </c>
      <c r="BB56" s="59">
        <f>INDEX('E-E'!$A:$AH,MATCH($B56,'E-E'!$B:$B,0),MATCH(BB$1,'E-E'!$1:$1,0))</f>
        <v>1</v>
      </c>
      <c r="BC56" s="59">
        <f>INDEX('E-E'!$A:$AH,MATCH($B56,'E-E'!$B:$B,0),MATCH(BC$1,'E-E'!$1:$1,0))</f>
        <v>1</v>
      </c>
      <c r="BD56" s="59">
        <f>INDEX('E-E'!$A:$AH,MATCH($B56,'E-E'!$B:$B,0),MATCH(BD$1,'E-E'!$1:$1,0))</f>
        <v>1</v>
      </c>
      <c r="BE56" s="59">
        <f>INDEX('E-E'!$A:$AH,MATCH($B56,'E-E'!$B:$B,0),MATCH(BE$1,'E-E'!$1:$1,0))</f>
        <v>1</v>
      </c>
      <c r="BF56" s="59">
        <f>INDEX('E-E'!$A:$AH,MATCH($B56,'E-E'!$B:$B,0),MATCH(BF$1,'E-E'!$1:$1,0))</f>
        <v>1</v>
      </c>
      <c r="BG56" s="59">
        <f>INDEX('E-E'!$A:$AH,MATCH($B56,'E-E'!$B:$B,0),MATCH(BG$1,'E-E'!$1:$1,0))</f>
        <v>1</v>
      </c>
      <c r="BH56" s="59">
        <f>INDEX('E-E'!$A:$AH,MATCH($B56,'E-E'!$B:$B,0),MATCH(BH$1,'E-E'!$1:$1,0))</f>
        <v>1</v>
      </c>
      <c r="BI56" s="59">
        <f>INDEX('E-E'!$A:$AH,MATCH($B56,'E-E'!$B:$B,0),MATCH(BI$1,'E-E'!$1:$1,0))</f>
        <v>1</v>
      </c>
      <c r="BJ56" s="59">
        <f>INDEX('E-E'!$A:$AH,MATCH($B56,'E-E'!$B:$B,0),MATCH(BJ$1,'E-E'!$1:$1,0))</f>
        <v>1</v>
      </c>
      <c r="BK56" s="59">
        <f>INDEX('E-E'!$A:$AH,MATCH($B56,'E-E'!$B:$B,0),MATCH(BK$1,'E-E'!$1:$1,0))</f>
        <v>1</v>
      </c>
      <c r="BL56" s="59">
        <f>INDEX('E-E'!$A:$AH,MATCH($B56,'E-E'!$B:$B,0),MATCH(BL$1,'E-E'!$1:$1,0))</f>
        <v>1</v>
      </c>
      <c r="BM56" s="59">
        <f>INDEX('E-E'!$A:$AH,MATCH($B56,'E-E'!$B:$B,0),MATCH(BM$1,'E-E'!$1:$1,0))</f>
        <v>1</v>
      </c>
      <c r="BN56" s="59">
        <f>INDEX('E-E'!$A:$AH,MATCH($B56,'E-E'!$B:$B,0),MATCH(BN$1,'E-E'!$1:$1,0))</f>
        <v>1</v>
      </c>
      <c r="BO56" s="59">
        <f>INDEX('E-E'!$A:$AH,MATCH($B56,'E-E'!$B:$B,0),MATCH(BO$1,'E-E'!$1:$1,0))</f>
        <v>0</v>
      </c>
      <c r="BP56" s="59">
        <f>INDEX('E-E'!$A:$AH,MATCH($B56,'E-E'!$B:$B,0),MATCH(BP$1,'E-E'!$1:$1,0))</f>
        <v>0</v>
      </c>
      <c r="BQ56" s="59">
        <f>INDEX('E-E'!$A:$AH,MATCH($B56,'E-E'!$B:$B,0),MATCH(BQ$1,'E-E'!$1:$1,0))</f>
        <v>0</v>
      </c>
      <c r="BR56" s="59">
        <f>INDEX('E-E'!$A:$AH,MATCH($B56,'E-E'!$B:$B,0),MATCH(BR$1,'E-E'!$1:$1,0))</f>
        <v>0</v>
      </c>
      <c r="BS56" s="59">
        <f>INDEX('E-E'!$A:$AH,MATCH($B56,'E-E'!$B:$B,0),MATCH(BS$1,'E-E'!$1:$1,0))</f>
        <v>0</v>
      </c>
      <c r="BT56" s="59">
        <f>INDEX('E-E'!$A:$AH,MATCH($B56,'E-E'!$B:$B,0),MATCH(BT$1,'E-E'!$1:$1,0))</f>
        <v>0</v>
      </c>
      <c r="BU56" s="59">
        <f>INDEX('E-E'!$A:$AH,MATCH($B56,'E-E'!$B:$B,0),MATCH(BU$1,'E-E'!$1:$1,0))</f>
        <v>0</v>
      </c>
      <c r="BV56" s="60">
        <f>INDEX(SRMC!$A:$AO,MATCH($B56,SRMC!$B:$B,0),MATCH(BV$1,SRMC!$1:$1,0))</f>
        <v>80.731208364453764</v>
      </c>
      <c r="BW56" s="60">
        <f>INDEX(SRMC!$A:$AO,MATCH($B56,SRMC!$B:$B,0),MATCH(BW$1,SRMC!$1:$1,0))</f>
        <v>82.935488052430983</v>
      </c>
      <c r="BX56" s="60">
        <f>INDEX(SRMC!$A:$AO,MATCH($B56,SRMC!$B:$B,0),MATCH(BX$1,SRMC!$1:$1,0))</f>
        <v>81.398425361928403</v>
      </c>
      <c r="BY56" s="60">
        <f>INDEX(SRMC!$A:$AO,MATCH($B56,SRMC!$B:$B,0),MATCH(BY$1,SRMC!$1:$1,0))</f>
        <v>80.833471836152384</v>
      </c>
      <c r="BZ56" s="60">
        <f>INDEX(SRMC!$A:$AO,MATCH($B56,SRMC!$B:$B,0),MATCH(BZ$1,SRMC!$1:$1,0))</f>
        <v>81.379347121826882</v>
      </c>
      <c r="CA56" s="60">
        <f>INDEX(SRMC!$A:$AO,MATCH($B56,SRMC!$B:$B,0),MATCH(CA$1,SRMC!$1:$1,0))</f>
        <v>82.212354592538716</v>
      </c>
      <c r="CB56" s="60">
        <f>INDEX(SRMC!$A:$AO,MATCH($B56,SRMC!$B:$B,0),MATCH(CB$1,SRMC!$1:$1,0))</f>
        <v>82.961170063507581</v>
      </c>
      <c r="CC56" s="60">
        <f>INDEX(SRMC!$A:$AO,MATCH($B56,SRMC!$B:$B,0),MATCH(CC$1,SRMC!$1:$1,0))</f>
        <v>83.640281584870863</v>
      </c>
      <c r="CD56" s="60">
        <f>INDEX(SRMC!$A:$AO,MATCH($B56,SRMC!$B:$B,0),MATCH(CD$1,SRMC!$1:$1,0))</f>
        <v>84.333951840485028</v>
      </c>
      <c r="CE56" s="60">
        <f>INDEX(SRMC!$A:$AO,MATCH($B56,SRMC!$B:$B,0),MATCH(CE$1,SRMC!$1:$1,0))</f>
        <v>84.899058718708531</v>
      </c>
      <c r="CF56" s="60">
        <f>INDEX(SRMC!$A:$AO,MATCH($B56,SRMC!$B:$B,0),MATCH(CF$1,SRMC!$1:$1,0))</f>
        <v>85.432027540537817</v>
      </c>
      <c r="CG56" s="60">
        <f>INDEX(SRMC!$A:$AO,MATCH($B56,SRMC!$B:$B,0),MATCH(CG$1,SRMC!$1:$1,0))</f>
        <v>85.884232882811503</v>
      </c>
      <c r="CH56" s="60">
        <f>INDEX(SRMC!$A:$AO,MATCH($B56,SRMC!$B:$B,0),MATCH(CH$1,SRMC!$1:$1,0))</f>
        <v>86.120835234099445</v>
      </c>
      <c r="CI56" s="60">
        <f>INDEX(SRMC!$A:$AO,MATCH($B56,SRMC!$B:$B,0),MATCH(CI$1,SRMC!$1:$1,0))</f>
        <v>86.24264283232695</v>
      </c>
      <c r="CJ56" s="60">
        <f>INDEX(SRMC!$A:$AO,MATCH($B56,SRMC!$B:$B,0),MATCH(CJ$1,SRMC!$1:$1,0))</f>
        <v>86.387602307432672</v>
      </c>
      <c r="CK56" s="60">
        <f>INDEX(SRMC!$A:$AO,MATCH($B56,SRMC!$B:$B,0),MATCH(CK$1,SRMC!$1:$1,0))</f>
        <v>86.514606731881301</v>
      </c>
      <c r="CL56" s="60">
        <f>INDEX(SRMC!$A:$AO,MATCH($B56,SRMC!$B:$B,0),MATCH(CL$1,SRMC!$1:$1,0))</f>
        <v>86.578157339238231</v>
      </c>
      <c r="CM56" s="60">
        <f>INDEX(SRMC!$A:$AO,MATCH($B56,SRMC!$B:$B,0),MATCH(CM$1,SRMC!$1:$1,0))</f>
        <v>86.611342825728471</v>
      </c>
      <c r="CN56" s="60">
        <f>INDEX(SRMC!$A:$AO,MATCH($B56,SRMC!$B:$B,0),MATCH(CN$1,SRMC!$1:$1,0))</f>
        <v>86.631476150511304</v>
      </c>
      <c r="CO56" s="60">
        <f>INDEX(SRMC!$A:$AO,MATCH($B56,SRMC!$B:$B,0),MATCH(CO$1,SRMC!$1:$1,0))</f>
        <v>86.633051558647892</v>
      </c>
      <c r="CP56" s="60">
        <f>INDEX(SRMC!$A:$AO,MATCH($B56,SRMC!$B:$B,0),MATCH(CP$1,SRMC!$1:$1,0))</f>
        <v>86.623910374634676</v>
      </c>
      <c r="CQ56" s="60">
        <f>INDEX(SRMC!$A:$AO,MATCH($B56,SRMC!$B:$B,0),MATCH(CQ$1,SRMC!$1:$1,0))</f>
        <v>86.614769190621473</v>
      </c>
      <c r="CR56" s="60">
        <f>INDEX(SRMC!$A:$AO,MATCH($B56,SRMC!$B:$B,0),MATCH(CR$1,SRMC!$1:$1,0))</f>
        <v>86.605628006608285</v>
      </c>
      <c r="CS56" s="60">
        <f>INDEX(SRMC!$A:$AO,MATCH($B56,SRMC!$B:$B,0),MATCH(CS$1,SRMC!$1:$1,0))</f>
        <v>86.596486822595068</v>
      </c>
      <c r="CT56" s="60">
        <f>INDEX(SRMC!$A:$AO,MATCH($B56,SRMC!$B:$B,0),MATCH(CT$1,SRMC!$1:$1,0))</f>
        <v>86.587345638581866</v>
      </c>
      <c r="CU56" s="60">
        <f>INDEX(SRMC!$A:$AO,MATCH($B56,SRMC!$B:$B,0),MATCH(CU$1,SRMC!$1:$1,0))</f>
        <v>86.578204454568649</v>
      </c>
      <c r="CV56" s="60">
        <f>INDEX(SRMC!$A:$AO,MATCH($B56,SRMC!$B:$B,0),MATCH(CV$1,SRMC!$1:$1,0))</f>
        <v>86.569063270555446</v>
      </c>
      <c r="CW56" s="60">
        <f>INDEX(SRMC!$A:$AO,MATCH($B56,SRMC!$B:$B,0),MATCH(CW$1,SRMC!$1:$1,0))</f>
        <v>86.559922086542244</v>
      </c>
      <c r="CX56" s="60">
        <f>INDEX(SRMC!$A:$AO,MATCH($B56,SRMC!$B:$B,0),MATCH(CX$1,SRMC!$1:$1,0))</f>
        <v>86.550780902529027</v>
      </c>
      <c r="CY56" s="60">
        <f>INDEX(SRMC!$A:$AO,MATCH($B56,SRMC!$B:$B,0),MATCH(CY$1,SRMC!$1:$1,0))</f>
        <v>86.541639718515839</v>
      </c>
    </row>
    <row r="57" spans="1:103" x14ac:dyDescent="0.3">
      <c r="A57" t="s">
        <v>639</v>
      </c>
      <c r="B57" t="s">
        <v>158</v>
      </c>
      <c r="C57" t="s">
        <v>689</v>
      </c>
      <c r="D57">
        <v>1</v>
      </c>
      <c r="E57">
        <v>166</v>
      </c>
      <c r="F57">
        <v>0.72427162499999986</v>
      </c>
      <c r="G57">
        <v>0.01</v>
      </c>
      <c r="H57" t="s">
        <v>359</v>
      </c>
      <c r="I57">
        <v>3</v>
      </c>
      <c r="J57" s="56">
        <v>1</v>
      </c>
      <c r="K57" s="57">
        <v>0</v>
      </c>
      <c r="L57" s="57">
        <v>0</v>
      </c>
      <c r="M57" s="57">
        <v>0</v>
      </c>
      <c r="N57" s="57">
        <v>0</v>
      </c>
      <c r="O57" s="57">
        <v>0</v>
      </c>
      <c r="P57" t="s">
        <v>570</v>
      </c>
      <c r="Q57">
        <v>1</v>
      </c>
      <c r="R57">
        <v>11.145510835913313</v>
      </c>
      <c r="S57" s="95">
        <v>0</v>
      </c>
      <c r="T57">
        <v>1</v>
      </c>
      <c r="U57">
        <v>4</v>
      </c>
      <c r="V57">
        <v>4</v>
      </c>
      <c r="W57" t="e">
        <v>#N/A</v>
      </c>
      <c r="X57">
        <v>0</v>
      </c>
      <c r="Y57">
        <v>0</v>
      </c>
      <c r="Z57" t="e">
        <v>#N/A</v>
      </c>
      <c r="AA57">
        <v>11</v>
      </c>
      <c r="AB57">
        <v>1</v>
      </c>
      <c r="AC57" t="e">
        <v>#N/A</v>
      </c>
      <c r="AD57">
        <v>11</v>
      </c>
      <c r="AE57">
        <v>1</v>
      </c>
      <c r="AF57">
        <v>1</v>
      </c>
      <c r="AG57" t="e">
        <v>#N/A</v>
      </c>
      <c r="AH57">
        <v>6</v>
      </c>
      <c r="AI57">
        <v>6</v>
      </c>
      <c r="AJ57">
        <v>1</v>
      </c>
      <c r="AK57" s="42">
        <f>INDEX(BV57:CY57,MATCH(Settings!$B$5,$BV$1:$CY$1))</f>
        <v>119.46115827820546</v>
      </c>
      <c r="AP57" t="b" cm="1">
        <f t="array" ref="AP57">NOT(OR(ISNA(AI57:AK57),ISNA(AE57:AF57),ISNA(AB57),ISNA(Y57),ISNA(S57:V57),ISNA(Q57),ISNA(J57),ISNA(I57),ISNA(A57:G57), ISBLANK(AI57:AK57), ISBLANK(AE57:AF57),ISBLANK(AB57),ISBLANK(Y57),ISBLANK(S57:V57),ISBLANK(Q57),ISBLANK(J57),ISBLANK(I57),ISBLANK(A57:G57)))</f>
        <v>1</v>
      </c>
      <c r="AQ57" s="42">
        <f>_xlfn.IFNA(IF(E57&gt;0,INDEX(AR57:BU57,MATCH(Settings!$B$1,$AR$1:$BU$1)),0),0)</f>
        <v>0</v>
      </c>
      <c r="AR57" s="59">
        <f>INDEX('E-E'!$A:$AH,MATCH($B57,'E-E'!$B:$B,0),MATCH(AR$1,'E-E'!$1:$1,0))</f>
        <v>1</v>
      </c>
      <c r="AS57" s="59">
        <f>INDEX('E-E'!$A:$AH,MATCH($B57,'E-E'!$B:$B,0),MATCH(AS$1,'E-E'!$1:$1,0))</f>
        <v>1</v>
      </c>
      <c r="AT57" s="59">
        <f>INDEX('E-E'!$A:$AH,MATCH($B57,'E-E'!$B:$B,0),MATCH(AT$1,'E-E'!$1:$1,0))</f>
        <v>1</v>
      </c>
      <c r="AU57" s="59">
        <f>INDEX('E-E'!$A:$AH,MATCH($B57,'E-E'!$B:$B,0),MATCH(AU$1,'E-E'!$1:$1,0))</f>
        <v>1</v>
      </c>
      <c r="AV57" s="59">
        <f>INDEX('E-E'!$A:$AH,MATCH($B57,'E-E'!$B:$B,0),MATCH(AV$1,'E-E'!$1:$1,0))</f>
        <v>1</v>
      </c>
      <c r="AW57" s="59">
        <f>INDEX('E-E'!$A:$AH,MATCH($B57,'E-E'!$B:$B,0),MATCH(AW$1,'E-E'!$1:$1,0))</f>
        <v>1</v>
      </c>
      <c r="AX57" s="59">
        <f>INDEX('E-E'!$A:$AH,MATCH($B57,'E-E'!$B:$B,0),MATCH(AX$1,'E-E'!$1:$1,0))</f>
        <v>1</v>
      </c>
      <c r="AY57" s="59">
        <f>INDEX('E-E'!$A:$AH,MATCH($B57,'E-E'!$B:$B,0),MATCH(AY$1,'E-E'!$1:$1,0))</f>
        <v>1</v>
      </c>
      <c r="AZ57" s="59">
        <f>INDEX('E-E'!$A:$AH,MATCH($B57,'E-E'!$B:$B,0),MATCH(AZ$1,'E-E'!$1:$1,0))</f>
        <v>1</v>
      </c>
      <c r="BA57" s="59">
        <f>INDEX('E-E'!$A:$AH,MATCH($B57,'E-E'!$B:$B,0),MATCH(BA$1,'E-E'!$1:$1,0))</f>
        <v>1</v>
      </c>
      <c r="BB57" s="59">
        <f>INDEX('E-E'!$A:$AH,MATCH($B57,'E-E'!$B:$B,0),MATCH(BB$1,'E-E'!$1:$1,0))</f>
        <v>1</v>
      </c>
      <c r="BC57" s="59">
        <f>INDEX('E-E'!$A:$AH,MATCH($B57,'E-E'!$B:$B,0),MATCH(BC$1,'E-E'!$1:$1,0))</f>
        <v>1</v>
      </c>
      <c r="BD57" s="59">
        <f>INDEX('E-E'!$A:$AH,MATCH($B57,'E-E'!$B:$B,0),MATCH(BD$1,'E-E'!$1:$1,0))</f>
        <v>1</v>
      </c>
      <c r="BE57" s="59">
        <f>INDEX('E-E'!$A:$AH,MATCH($B57,'E-E'!$B:$B,0),MATCH(BE$1,'E-E'!$1:$1,0))</f>
        <v>1</v>
      </c>
      <c r="BF57" s="59">
        <f>INDEX('E-E'!$A:$AH,MATCH($B57,'E-E'!$B:$B,0),MATCH(BF$1,'E-E'!$1:$1,0))</f>
        <v>1</v>
      </c>
      <c r="BG57" s="59">
        <f>INDEX('E-E'!$A:$AH,MATCH($B57,'E-E'!$B:$B,0),MATCH(BG$1,'E-E'!$1:$1,0))</f>
        <v>1</v>
      </c>
      <c r="BH57" s="59">
        <f>INDEX('E-E'!$A:$AH,MATCH($B57,'E-E'!$B:$B,0),MATCH(BH$1,'E-E'!$1:$1,0))</f>
        <v>1</v>
      </c>
      <c r="BI57" s="59">
        <f>INDEX('E-E'!$A:$AH,MATCH($B57,'E-E'!$B:$B,0),MATCH(BI$1,'E-E'!$1:$1,0))</f>
        <v>1</v>
      </c>
      <c r="BJ57" s="59">
        <f>INDEX('E-E'!$A:$AH,MATCH($B57,'E-E'!$B:$B,0),MATCH(BJ$1,'E-E'!$1:$1,0))</f>
        <v>1</v>
      </c>
      <c r="BK57" s="59">
        <f>INDEX('E-E'!$A:$AH,MATCH($B57,'E-E'!$B:$B,0),MATCH(BK$1,'E-E'!$1:$1,0))</f>
        <v>1</v>
      </c>
      <c r="BL57" s="59">
        <f>INDEX('E-E'!$A:$AH,MATCH($B57,'E-E'!$B:$B,0),MATCH(BL$1,'E-E'!$1:$1,0))</f>
        <v>1</v>
      </c>
      <c r="BM57" s="59">
        <f>INDEX('E-E'!$A:$AH,MATCH($B57,'E-E'!$B:$B,0),MATCH(BM$1,'E-E'!$1:$1,0))</f>
        <v>1</v>
      </c>
      <c r="BN57" s="59">
        <f>INDEX('E-E'!$A:$AH,MATCH($B57,'E-E'!$B:$B,0),MATCH(BN$1,'E-E'!$1:$1,0))</f>
        <v>1</v>
      </c>
      <c r="BO57" s="59">
        <f>INDEX('E-E'!$A:$AH,MATCH($B57,'E-E'!$B:$B,0),MATCH(BO$1,'E-E'!$1:$1,0))</f>
        <v>1</v>
      </c>
      <c r="BP57" s="59">
        <f>INDEX('E-E'!$A:$AH,MATCH($B57,'E-E'!$B:$B,0),MATCH(BP$1,'E-E'!$1:$1,0))</f>
        <v>0</v>
      </c>
      <c r="BQ57" s="59">
        <f>INDEX('E-E'!$A:$AH,MATCH($B57,'E-E'!$B:$B,0),MATCH(BQ$1,'E-E'!$1:$1,0))</f>
        <v>0</v>
      </c>
      <c r="BR57" s="59">
        <f>INDEX('E-E'!$A:$AH,MATCH($B57,'E-E'!$B:$B,0),MATCH(BR$1,'E-E'!$1:$1,0))</f>
        <v>0</v>
      </c>
      <c r="BS57" s="59">
        <f>INDEX('E-E'!$A:$AH,MATCH($B57,'E-E'!$B:$B,0),MATCH(BS$1,'E-E'!$1:$1,0))</f>
        <v>0</v>
      </c>
      <c r="BT57" s="59">
        <f>INDEX('E-E'!$A:$AH,MATCH($B57,'E-E'!$B:$B,0),MATCH(BT$1,'E-E'!$1:$1,0))</f>
        <v>0</v>
      </c>
      <c r="BU57" s="59">
        <f>INDEX('E-E'!$A:$AH,MATCH($B57,'E-E'!$B:$B,0),MATCH(BU$1,'E-E'!$1:$1,0))</f>
        <v>0</v>
      </c>
      <c r="BV57" s="60">
        <f>INDEX(SRMC!$A:$AO,MATCH($B57,SRMC!$B:$B,0),MATCH(BV$1,SRMC!$1:$1,0))</f>
        <v>111.39975046816927</v>
      </c>
      <c r="BW57" s="60">
        <f>INDEX(SRMC!$A:$AO,MATCH($B57,SRMC!$B:$B,0),MATCH(BW$1,SRMC!$1:$1,0))</f>
        <v>114.45797393031222</v>
      </c>
      <c r="BX57" s="60">
        <f>INDEX(SRMC!$A:$AO,MATCH($B57,SRMC!$B:$B,0),MATCH(BX$1,SRMC!$1:$1,0))</f>
        <v>112.32544909305204</v>
      </c>
      <c r="BY57" s="60">
        <f>INDEX(SRMC!$A:$AO,MATCH($B57,SRMC!$B:$B,0),MATCH(BY$1,SRMC!$1:$1,0))</f>
        <v>111.54163107895324</v>
      </c>
      <c r="BZ57" s="60">
        <f>INDEX(SRMC!$A:$AO,MATCH($B57,SRMC!$B:$B,0),MATCH(BZ$1,SRMC!$1:$1,0))</f>
        <v>112.29897989233622</v>
      </c>
      <c r="CA57" s="60">
        <f>INDEX(SRMC!$A:$AO,MATCH($B57,SRMC!$B:$B,0),MATCH(CA$1,SRMC!$1:$1,0))</f>
        <v>113.45469665775677</v>
      </c>
      <c r="CB57" s="60">
        <f>INDEX(SRMC!$A:$AO,MATCH($B57,SRMC!$B:$B,0),MATCH(CB$1,SRMC!$1:$1,0))</f>
        <v>114.49360522032407</v>
      </c>
      <c r="CC57" s="60">
        <f>INDEX(SRMC!$A:$AO,MATCH($B57,SRMC!$B:$B,0),MATCH(CC$1,SRMC!$1:$1,0))</f>
        <v>115.43580633907165</v>
      </c>
      <c r="CD57" s="60">
        <f>INDEX(SRMC!$A:$AO,MATCH($B57,SRMC!$B:$B,0),MATCH(CD$1,SRMC!$1:$1,0))</f>
        <v>116.39820628417876</v>
      </c>
      <c r="CE57" s="60">
        <f>INDEX(SRMC!$A:$AO,MATCH($B57,SRMC!$B:$B,0),MATCH(CE$1,SRMC!$1:$1,0))</f>
        <v>117.18223705986829</v>
      </c>
      <c r="CF57" s="60">
        <f>INDEX(SRMC!$A:$AO,MATCH($B57,SRMC!$B:$B,0),MATCH(CF$1,SRMC!$1:$1,0))</f>
        <v>117.92167941121743</v>
      </c>
      <c r="CG57" s="60">
        <f>INDEX(SRMC!$A:$AO,MATCH($B57,SRMC!$B:$B,0),MATCH(CG$1,SRMC!$1:$1,0))</f>
        <v>118.54907029767834</v>
      </c>
      <c r="CH57" s="60">
        <f>INDEX(SRMC!$A:$AO,MATCH($B57,SRMC!$B:$B,0),MATCH(CH$1,SRMC!$1:$1,0))</f>
        <v>118.87733302488742</v>
      </c>
      <c r="CI57" s="60">
        <f>INDEX(SRMC!$A:$AO,MATCH($B57,SRMC!$B:$B,0),MATCH(CI$1,SRMC!$1:$1,0))</f>
        <v>119.04632920844723</v>
      </c>
      <c r="CJ57" s="60">
        <f>INDEX(SRMC!$A:$AO,MATCH($B57,SRMC!$B:$B,0),MATCH(CJ$1,SRMC!$1:$1,0))</f>
        <v>119.24744636714821</v>
      </c>
      <c r="CK57" s="60">
        <f>INDEX(SRMC!$A:$AO,MATCH($B57,SRMC!$B:$B,0),MATCH(CK$1,SRMC!$1:$1,0))</f>
        <v>119.4236526411357</v>
      </c>
      <c r="CL57" s="60">
        <f>INDEX(SRMC!$A:$AO,MATCH($B57,SRMC!$B:$B,0),MATCH(CL$1,SRMC!$1:$1,0))</f>
        <v>119.5118229216643</v>
      </c>
      <c r="CM57" s="60">
        <f>INDEX(SRMC!$A:$AO,MATCH($B57,SRMC!$B:$B,0),MATCH(CM$1,SRMC!$1:$1,0))</f>
        <v>119.5578645532869</v>
      </c>
      <c r="CN57" s="60">
        <f>INDEX(SRMC!$A:$AO,MATCH($B57,SRMC!$B:$B,0),MATCH(CN$1,SRMC!$1:$1,0))</f>
        <v>119.58579758127676</v>
      </c>
      <c r="CO57" s="60">
        <f>INDEX(SRMC!$A:$AO,MATCH($B57,SRMC!$B:$B,0),MATCH(CO$1,SRMC!$1:$1,0))</f>
        <v>119.58798330668726</v>
      </c>
      <c r="CP57" s="60">
        <f>INDEX(SRMC!$A:$AO,MATCH($B57,SRMC!$B:$B,0),MATCH(CP$1,SRMC!$1:$1,0))</f>
        <v>119.57530080383908</v>
      </c>
      <c r="CQ57" s="60">
        <f>INDEX(SRMC!$A:$AO,MATCH($B57,SRMC!$B:$B,0),MATCH(CQ$1,SRMC!$1:$1,0))</f>
        <v>119.56261830099089</v>
      </c>
      <c r="CR57" s="60">
        <f>INDEX(SRMC!$A:$AO,MATCH($B57,SRMC!$B:$B,0),MATCH(CR$1,SRMC!$1:$1,0))</f>
        <v>119.54993579814271</v>
      </c>
      <c r="CS57" s="60">
        <f>INDEX(SRMC!$A:$AO,MATCH($B57,SRMC!$B:$B,0),MATCH(CS$1,SRMC!$1:$1,0))</f>
        <v>119.53725329529452</v>
      </c>
      <c r="CT57" s="60">
        <f>INDEX(SRMC!$A:$AO,MATCH($B57,SRMC!$B:$B,0),MATCH(CT$1,SRMC!$1:$1,0))</f>
        <v>119.52457079244637</v>
      </c>
      <c r="CU57" s="60">
        <f>INDEX(SRMC!$A:$AO,MATCH($B57,SRMC!$B:$B,0),MATCH(CU$1,SRMC!$1:$1,0))</f>
        <v>119.51188828959818</v>
      </c>
      <c r="CV57" s="60">
        <f>INDEX(SRMC!$A:$AO,MATCH($B57,SRMC!$B:$B,0),MATCH(CV$1,SRMC!$1:$1,0))</f>
        <v>119.49920578675003</v>
      </c>
      <c r="CW57" s="60">
        <f>INDEX(SRMC!$A:$AO,MATCH($B57,SRMC!$B:$B,0),MATCH(CW$1,SRMC!$1:$1,0))</f>
        <v>119.48652328390183</v>
      </c>
      <c r="CX57" s="60">
        <f>INDEX(SRMC!$A:$AO,MATCH($B57,SRMC!$B:$B,0),MATCH(CX$1,SRMC!$1:$1,0))</f>
        <v>119.47384078105365</v>
      </c>
      <c r="CY57" s="60">
        <f>INDEX(SRMC!$A:$AO,MATCH($B57,SRMC!$B:$B,0),MATCH(CY$1,SRMC!$1:$1,0))</f>
        <v>119.46115827820546</v>
      </c>
    </row>
    <row r="58" spans="1:103" x14ac:dyDescent="0.3">
      <c r="A58" t="s">
        <v>639</v>
      </c>
      <c r="B58" t="s">
        <v>156</v>
      </c>
      <c r="C58" t="s">
        <v>689</v>
      </c>
      <c r="D58">
        <v>1</v>
      </c>
      <c r="E58">
        <v>166</v>
      </c>
      <c r="F58">
        <v>0.72427162499999986</v>
      </c>
      <c r="G58">
        <v>0.01</v>
      </c>
      <c r="H58" t="s">
        <v>359</v>
      </c>
      <c r="I58">
        <v>3</v>
      </c>
      <c r="J58" s="56">
        <v>1</v>
      </c>
      <c r="K58" s="57">
        <v>0</v>
      </c>
      <c r="L58" s="57">
        <v>0</v>
      </c>
      <c r="M58" s="57">
        <v>0</v>
      </c>
      <c r="N58" s="57">
        <v>0</v>
      </c>
      <c r="O58" s="57">
        <v>0</v>
      </c>
      <c r="P58" t="s">
        <v>570</v>
      </c>
      <c r="Q58">
        <v>1</v>
      </c>
      <c r="R58">
        <v>11.145510835913313</v>
      </c>
      <c r="S58" s="95">
        <v>0</v>
      </c>
      <c r="T58">
        <v>1</v>
      </c>
      <c r="U58">
        <v>4</v>
      </c>
      <c r="V58">
        <v>4</v>
      </c>
      <c r="W58" t="e">
        <v>#N/A</v>
      </c>
      <c r="X58">
        <v>0</v>
      </c>
      <c r="Y58">
        <v>0</v>
      </c>
      <c r="Z58" t="e">
        <v>#N/A</v>
      </c>
      <c r="AA58">
        <v>11</v>
      </c>
      <c r="AB58">
        <v>1</v>
      </c>
      <c r="AC58" t="e">
        <v>#N/A</v>
      </c>
      <c r="AD58">
        <v>11</v>
      </c>
      <c r="AE58">
        <v>1</v>
      </c>
      <c r="AF58">
        <v>1</v>
      </c>
      <c r="AG58" t="e">
        <v>#N/A</v>
      </c>
      <c r="AH58">
        <v>6</v>
      </c>
      <c r="AI58">
        <v>6</v>
      </c>
      <c r="AJ58">
        <v>1</v>
      </c>
      <c r="AK58" s="42">
        <f>INDEX(BV58:CY58,MATCH(Settings!$B$5,$BV$1:$CY$1))</f>
        <v>119.46115827820546</v>
      </c>
      <c r="AP58" t="b" cm="1">
        <f t="array" ref="AP58">NOT(OR(ISNA(AI58:AK58),ISNA(AE58:AF58),ISNA(AB58),ISNA(Y58),ISNA(S58:V58),ISNA(Q58),ISNA(J58),ISNA(I58),ISNA(A58:G58), ISBLANK(AI58:AK58), ISBLANK(AE58:AF58),ISBLANK(AB58),ISBLANK(Y58),ISBLANK(S58:V58),ISBLANK(Q58),ISBLANK(J58),ISBLANK(I58),ISBLANK(A58:G58)))</f>
        <v>1</v>
      </c>
      <c r="AQ58" s="42">
        <f>_xlfn.IFNA(IF(E58&gt;0,INDEX(AR58:BU58,MATCH(Settings!$B$1,$AR$1:$BU$1)),0),0)</f>
        <v>0</v>
      </c>
      <c r="AR58" s="59">
        <f>INDEX('E-E'!$A:$AH,MATCH($B58,'E-E'!$B:$B,0),MATCH(AR$1,'E-E'!$1:$1,0))</f>
        <v>1</v>
      </c>
      <c r="AS58" s="59">
        <f>INDEX('E-E'!$A:$AH,MATCH($B58,'E-E'!$B:$B,0),MATCH(AS$1,'E-E'!$1:$1,0))</f>
        <v>1</v>
      </c>
      <c r="AT58" s="59">
        <f>INDEX('E-E'!$A:$AH,MATCH($B58,'E-E'!$B:$B,0),MATCH(AT$1,'E-E'!$1:$1,0))</f>
        <v>1</v>
      </c>
      <c r="AU58" s="59">
        <f>INDEX('E-E'!$A:$AH,MATCH($B58,'E-E'!$B:$B,0),MATCH(AU$1,'E-E'!$1:$1,0))</f>
        <v>1</v>
      </c>
      <c r="AV58" s="59">
        <f>INDEX('E-E'!$A:$AH,MATCH($B58,'E-E'!$B:$B,0),MATCH(AV$1,'E-E'!$1:$1,0))</f>
        <v>1</v>
      </c>
      <c r="AW58" s="59">
        <f>INDEX('E-E'!$A:$AH,MATCH($B58,'E-E'!$B:$B,0),MATCH(AW$1,'E-E'!$1:$1,0))</f>
        <v>1</v>
      </c>
      <c r="AX58" s="59">
        <f>INDEX('E-E'!$A:$AH,MATCH($B58,'E-E'!$B:$B,0),MATCH(AX$1,'E-E'!$1:$1,0))</f>
        <v>1</v>
      </c>
      <c r="AY58" s="59">
        <f>INDEX('E-E'!$A:$AH,MATCH($B58,'E-E'!$B:$B,0),MATCH(AY$1,'E-E'!$1:$1,0))</f>
        <v>1</v>
      </c>
      <c r="AZ58" s="59">
        <f>INDEX('E-E'!$A:$AH,MATCH($B58,'E-E'!$B:$B,0),MATCH(AZ$1,'E-E'!$1:$1,0))</f>
        <v>1</v>
      </c>
      <c r="BA58" s="59">
        <f>INDEX('E-E'!$A:$AH,MATCH($B58,'E-E'!$B:$B,0),MATCH(BA$1,'E-E'!$1:$1,0))</f>
        <v>1</v>
      </c>
      <c r="BB58" s="59">
        <f>INDEX('E-E'!$A:$AH,MATCH($B58,'E-E'!$B:$B,0),MATCH(BB$1,'E-E'!$1:$1,0))</f>
        <v>1</v>
      </c>
      <c r="BC58" s="59">
        <f>INDEX('E-E'!$A:$AH,MATCH($B58,'E-E'!$B:$B,0),MATCH(BC$1,'E-E'!$1:$1,0))</f>
        <v>1</v>
      </c>
      <c r="BD58" s="59">
        <f>INDEX('E-E'!$A:$AH,MATCH($B58,'E-E'!$B:$B,0),MATCH(BD$1,'E-E'!$1:$1,0))</f>
        <v>1</v>
      </c>
      <c r="BE58" s="59">
        <f>INDEX('E-E'!$A:$AH,MATCH($B58,'E-E'!$B:$B,0),MATCH(BE$1,'E-E'!$1:$1,0))</f>
        <v>1</v>
      </c>
      <c r="BF58" s="59">
        <f>INDEX('E-E'!$A:$AH,MATCH($B58,'E-E'!$B:$B,0),MATCH(BF$1,'E-E'!$1:$1,0))</f>
        <v>1</v>
      </c>
      <c r="BG58" s="59">
        <f>INDEX('E-E'!$A:$AH,MATCH($B58,'E-E'!$B:$B,0),MATCH(BG$1,'E-E'!$1:$1,0))</f>
        <v>1</v>
      </c>
      <c r="BH58" s="59">
        <f>INDEX('E-E'!$A:$AH,MATCH($B58,'E-E'!$B:$B,0),MATCH(BH$1,'E-E'!$1:$1,0))</f>
        <v>1</v>
      </c>
      <c r="BI58" s="59">
        <f>INDEX('E-E'!$A:$AH,MATCH($B58,'E-E'!$B:$B,0),MATCH(BI$1,'E-E'!$1:$1,0))</f>
        <v>1</v>
      </c>
      <c r="BJ58" s="59">
        <f>INDEX('E-E'!$A:$AH,MATCH($B58,'E-E'!$B:$B,0),MATCH(BJ$1,'E-E'!$1:$1,0))</f>
        <v>1</v>
      </c>
      <c r="BK58" s="59">
        <f>INDEX('E-E'!$A:$AH,MATCH($B58,'E-E'!$B:$B,0),MATCH(BK$1,'E-E'!$1:$1,0))</f>
        <v>1</v>
      </c>
      <c r="BL58" s="59">
        <f>INDEX('E-E'!$A:$AH,MATCH($B58,'E-E'!$B:$B,0),MATCH(BL$1,'E-E'!$1:$1,0))</f>
        <v>1</v>
      </c>
      <c r="BM58" s="59">
        <f>INDEX('E-E'!$A:$AH,MATCH($B58,'E-E'!$B:$B,0),MATCH(BM$1,'E-E'!$1:$1,0))</f>
        <v>1</v>
      </c>
      <c r="BN58" s="59">
        <f>INDEX('E-E'!$A:$AH,MATCH($B58,'E-E'!$B:$B,0),MATCH(BN$1,'E-E'!$1:$1,0))</f>
        <v>1</v>
      </c>
      <c r="BO58" s="59">
        <f>INDEX('E-E'!$A:$AH,MATCH($B58,'E-E'!$B:$B,0),MATCH(BO$1,'E-E'!$1:$1,0))</f>
        <v>1</v>
      </c>
      <c r="BP58" s="59">
        <f>INDEX('E-E'!$A:$AH,MATCH($B58,'E-E'!$B:$B,0),MATCH(BP$1,'E-E'!$1:$1,0))</f>
        <v>0</v>
      </c>
      <c r="BQ58" s="59">
        <f>INDEX('E-E'!$A:$AH,MATCH($B58,'E-E'!$B:$B,0),MATCH(BQ$1,'E-E'!$1:$1,0))</f>
        <v>0</v>
      </c>
      <c r="BR58" s="59">
        <f>INDEX('E-E'!$A:$AH,MATCH($B58,'E-E'!$B:$B,0),MATCH(BR$1,'E-E'!$1:$1,0))</f>
        <v>0</v>
      </c>
      <c r="BS58" s="59">
        <f>INDEX('E-E'!$A:$AH,MATCH($B58,'E-E'!$B:$B,0),MATCH(BS$1,'E-E'!$1:$1,0))</f>
        <v>0</v>
      </c>
      <c r="BT58" s="59">
        <f>INDEX('E-E'!$A:$AH,MATCH($B58,'E-E'!$B:$B,0),MATCH(BT$1,'E-E'!$1:$1,0))</f>
        <v>0</v>
      </c>
      <c r="BU58" s="59">
        <f>INDEX('E-E'!$A:$AH,MATCH($B58,'E-E'!$B:$B,0),MATCH(BU$1,'E-E'!$1:$1,0))</f>
        <v>0</v>
      </c>
      <c r="BV58" s="60">
        <f>INDEX(SRMC!$A:$AO,MATCH($B58,SRMC!$B:$B,0),MATCH(BV$1,SRMC!$1:$1,0))</f>
        <v>111.39975046816927</v>
      </c>
      <c r="BW58" s="60">
        <f>INDEX(SRMC!$A:$AO,MATCH($B58,SRMC!$B:$B,0),MATCH(BW$1,SRMC!$1:$1,0))</f>
        <v>114.45797393031222</v>
      </c>
      <c r="BX58" s="60">
        <f>INDEX(SRMC!$A:$AO,MATCH($B58,SRMC!$B:$B,0),MATCH(BX$1,SRMC!$1:$1,0))</f>
        <v>112.32544909305204</v>
      </c>
      <c r="BY58" s="60">
        <f>INDEX(SRMC!$A:$AO,MATCH($B58,SRMC!$B:$B,0),MATCH(BY$1,SRMC!$1:$1,0))</f>
        <v>111.54163107895324</v>
      </c>
      <c r="BZ58" s="60">
        <f>INDEX(SRMC!$A:$AO,MATCH($B58,SRMC!$B:$B,0),MATCH(BZ$1,SRMC!$1:$1,0))</f>
        <v>112.29897989233622</v>
      </c>
      <c r="CA58" s="60">
        <f>INDEX(SRMC!$A:$AO,MATCH($B58,SRMC!$B:$B,0),MATCH(CA$1,SRMC!$1:$1,0))</f>
        <v>113.45469665775677</v>
      </c>
      <c r="CB58" s="60">
        <f>INDEX(SRMC!$A:$AO,MATCH($B58,SRMC!$B:$B,0),MATCH(CB$1,SRMC!$1:$1,0))</f>
        <v>114.49360522032407</v>
      </c>
      <c r="CC58" s="60">
        <f>INDEX(SRMC!$A:$AO,MATCH($B58,SRMC!$B:$B,0),MATCH(CC$1,SRMC!$1:$1,0))</f>
        <v>115.43580633907165</v>
      </c>
      <c r="CD58" s="60">
        <f>INDEX(SRMC!$A:$AO,MATCH($B58,SRMC!$B:$B,0),MATCH(CD$1,SRMC!$1:$1,0))</f>
        <v>116.39820628417876</v>
      </c>
      <c r="CE58" s="60">
        <f>INDEX(SRMC!$A:$AO,MATCH($B58,SRMC!$B:$B,0),MATCH(CE$1,SRMC!$1:$1,0))</f>
        <v>117.18223705986829</v>
      </c>
      <c r="CF58" s="60">
        <f>INDEX(SRMC!$A:$AO,MATCH($B58,SRMC!$B:$B,0),MATCH(CF$1,SRMC!$1:$1,0))</f>
        <v>117.92167941121743</v>
      </c>
      <c r="CG58" s="60">
        <f>INDEX(SRMC!$A:$AO,MATCH($B58,SRMC!$B:$B,0),MATCH(CG$1,SRMC!$1:$1,0))</f>
        <v>118.54907029767834</v>
      </c>
      <c r="CH58" s="60">
        <f>INDEX(SRMC!$A:$AO,MATCH($B58,SRMC!$B:$B,0),MATCH(CH$1,SRMC!$1:$1,0))</f>
        <v>118.87733302488742</v>
      </c>
      <c r="CI58" s="60">
        <f>INDEX(SRMC!$A:$AO,MATCH($B58,SRMC!$B:$B,0),MATCH(CI$1,SRMC!$1:$1,0))</f>
        <v>119.04632920844723</v>
      </c>
      <c r="CJ58" s="60">
        <f>INDEX(SRMC!$A:$AO,MATCH($B58,SRMC!$B:$B,0),MATCH(CJ$1,SRMC!$1:$1,0))</f>
        <v>119.24744636714821</v>
      </c>
      <c r="CK58" s="60">
        <f>INDEX(SRMC!$A:$AO,MATCH($B58,SRMC!$B:$B,0),MATCH(CK$1,SRMC!$1:$1,0))</f>
        <v>119.4236526411357</v>
      </c>
      <c r="CL58" s="60">
        <f>INDEX(SRMC!$A:$AO,MATCH($B58,SRMC!$B:$B,0),MATCH(CL$1,SRMC!$1:$1,0))</f>
        <v>119.5118229216643</v>
      </c>
      <c r="CM58" s="60">
        <f>INDEX(SRMC!$A:$AO,MATCH($B58,SRMC!$B:$B,0),MATCH(CM$1,SRMC!$1:$1,0))</f>
        <v>119.5578645532869</v>
      </c>
      <c r="CN58" s="60">
        <f>INDEX(SRMC!$A:$AO,MATCH($B58,SRMC!$B:$B,0),MATCH(CN$1,SRMC!$1:$1,0))</f>
        <v>119.58579758127676</v>
      </c>
      <c r="CO58" s="60">
        <f>INDEX(SRMC!$A:$AO,MATCH($B58,SRMC!$B:$B,0),MATCH(CO$1,SRMC!$1:$1,0))</f>
        <v>119.58798330668726</v>
      </c>
      <c r="CP58" s="60">
        <f>INDEX(SRMC!$A:$AO,MATCH($B58,SRMC!$B:$B,0),MATCH(CP$1,SRMC!$1:$1,0))</f>
        <v>119.57530080383908</v>
      </c>
      <c r="CQ58" s="60">
        <f>INDEX(SRMC!$A:$AO,MATCH($B58,SRMC!$B:$B,0),MATCH(CQ$1,SRMC!$1:$1,0))</f>
        <v>119.56261830099089</v>
      </c>
      <c r="CR58" s="60">
        <f>INDEX(SRMC!$A:$AO,MATCH($B58,SRMC!$B:$B,0),MATCH(CR$1,SRMC!$1:$1,0))</f>
        <v>119.54993579814271</v>
      </c>
      <c r="CS58" s="60">
        <f>INDEX(SRMC!$A:$AO,MATCH($B58,SRMC!$B:$B,0),MATCH(CS$1,SRMC!$1:$1,0))</f>
        <v>119.53725329529452</v>
      </c>
      <c r="CT58" s="60">
        <f>INDEX(SRMC!$A:$AO,MATCH($B58,SRMC!$B:$B,0),MATCH(CT$1,SRMC!$1:$1,0))</f>
        <v>119.52457079244637</v>
      </c>
      <c r="CU58" s="60">
        <f>INDEX(SRMC!$A:$AO,MATCH($B58,SRMC!$B:$B,0),MATCH(CU$1,SRMC!$1:$1,0))</f>
        <v>119.51188828959818</v>
      </c>
      <c r="CV58" s="60">
        <f>INDEX(SRMC!$A:$AO,MATCH($B58,SRMC!$B:$B,0),MATCH(CV$1,SRMC!$1:$1,0))</f>
        <v>119.49920578675003</v>
      </c>
      <c r="CW58" s="60">
        <f>INDEX(SRMC!$A:$AO,MATCH($B58,SRMC!$B:$B,0),MATCH(CW$1,SRMC!$1:$1,0))</f>
        <v>119.48652328390183</v>
      </c>
      <c r="CX58" s="60">
        <f>INDEX(SRMC!$A:$AO,MATCH($B58,SRMC!$B:$B,0),MATCH(CX$1,SRMC!$1:$1,0))</f>
        <v>119.47384078105365</v>
      </c>
      <c r="CY58" s="60">
        <f>INDEX(SRMC!$A:$AO,MATCH($B58,SRMC!$B:$B,0),MATCH(CY$1,SRMC!$1:$1,0))</f>
        <v>119.46115827820546</v>
      </c>
    </row>
    <row r="59" spans="1:103" x14ac:dyDescent="0.3">
      <c r="A59" t="s">
        <v>639</v>
      </c>
      <c r="B59" t="s">
        <v>159</v>
      </c>
      <c r="C59" t="s">
        <v>689</v>
      </c>
      <c r="D59">
        <v>1</v>
      </c>
      <c r="E59">
        <v>166</v>
      </c>
      <c r="F59">
        <v>0.72427162499999986</v>
      </c>
      <c r="G59">
        <v>0.01</v>
      </c>
      <c r="H59" t="s">
        <v>359</v>
      </c>
      <c r="I59">
        <v>3</v>
      </c>
      <c r="J59" s="56">
        <v>1</v>
      </c>
      <c r="K59" s="57">
        <v>0</v>
      </c>
      <c r="L59" s="57">
        <v>0</v>
      </c>
      <c r="M59" s="57">
        <v>0</v>
      </c>
      <c r="N59" s="57">
        <v>0</v>
      </c>
      <c r="O59" s="57">
        <v>0</v>
      </c>
      <c r="P59" t="s">
        <v>570</v>
      </c>
      <c r="Q59">
        <v>1</v>
      </c>
      <c r="R59">
        <v>11.145510835913313</v>
      </c>
      <c r="S59" s="95">
        <v>0</v>
      </c>
      <c r="T59">
        <v>1</v>
      </c>
      <c r="U59">
        <v>4</v>
      </c>
      <c r="V59">
        <v>4</v>
      </c>
      <c r="W59" t="e">
        <v>#N/A</v>
      </c>
      <c r="X59">
        <v>0</v>
      </c>
      <c r="Y59">
        <v>0</v>
      </c>
      <c r="Z59" t="e">
        <v>#N/A</v>
      </c>
      <c r="AA59">
        <v>11</v>
      </c>
      <c r="AB59">
        <v>1</v>
      </c>
      <c r="AC59" t="e">
        <v>#N/A</v>
      </c>
      <c r="AD59">
        <v>11</v>
      </c>
      <c r="AE59">
        <v>1</v>
      </c>
      <c r="AF59">
        <v>1</v>
      </c>
      <c r="AG59" t="e">
        <v>#N/A</v>
      </c>
      <c r="AH59">
        <v>6</v>
      </c>
      <c r="AI59">
        <v>6</v>
      </c>
      <c r="AJ59">
        <v>1</v>
      </c>
      <c r="AK59" s="42">
        <f>INDEX(BV59:CY59,MATCH(Settings!$B$5,$BV$1:$CY$1))</f>
        <v>119.46115827820546</v>
      </c>
      <c r="AP59" t="b" cm="1">
        <f t="array" ref="AP59">NOT(OR(ISNA(AI59:AK59),ISNA(AE59:AF59),ISNA(AB59),ISNA(Y59),ISNA(S59:V59),ISNA(Q59),ISNA(J59),ISNA(I59),ISNA(A59:G59), ISBLANK(AI59:AK59), ISBLANK(AE59:AF59),ISBLANK(AB59),ISBLANK(Y59),ISBLANK(S59:V59),ISBLANK(Q59),ISBLANK(J59),ISBLANK(I59),ISBLANK(A59:G59)))</f>
        <v>1</v>
      </c>
      <c r="AQ59" s="42">
        <f>_xlfn.IFNA(IF(E59&gt;0,INDEX(AR59:BU59,MATCH(Settings!$B$1,$AR$1:$BU$1)),0),0)</f>
        <v>0</v>
      </c>
      <c r="AR59" s="59">
        <f>INDEX('E-E'!$A:$AH,MATCH($B59,'E-E'!$B:$B,0),MATCH(AR$1,'E-E'!$1:$1,0))</f>
        <v>1</v>
      </c>
      <c r="AS59" s="59">
        <f>INDEX('E-E'!$A:$AH,MATCH($B59,'E-E'!$B:$B,0),MATCH(AS$1,'E-E'!$1:$1,0))</f>
        <v>1</v>
      </c>
      <c r="AT59" s="59">
        <f>INDEX('E-E'!$A:$AH,MATCH($B59,'E-E'!$B:$B,0),MATCH(AT$1,'E-E'!$1:$1,0))</f>
        <v>1</v>
      </c>
      <c r="AU59" s="59">
        <f>INDEX('E-E'!$A:$AH,MATCH($B59,'E-E'!$B:$B,0),MATCH(AU$1,'E-E'!$1:$1,0))</f>
        <v>1</v>
      </c>
      <c r="AV59" s="59">
        <f>INDEX('E-E'!$A:$AH,MATCH($B59,'E-E'!$B:$B,0),MATCH(AV$1,'E-E'!$1:$1,0))</f>
        <v>1</v>
      </c>
      <c r="AW59" s="59">
        <f>INDEX('E-E'!$A:$AH,MATCH($B59,'E-E'!$B:$B,0),MATCH(AW$1,'E-E'!$1:$1,0))</f>
        <v>1</v>
      </c>
      <c r="AX59" s="59">
        <f>INDEX('E-E'!$A:$AH,MATCH($B59,'E-E'!$B:$B,0),MATCH(AX$1,'E-E'!$1:$1,0))</f>
        <v>1</v>
      </c>
      <c r="AY59" s="59">
        <f>INDEX('E-E'!$A:$AH,MATCH($B59,'E-E'!$B:$B,0),MATCH(AY$1,'E-E'!$1:$1,0))</f>
        <v>1</v>
      </c>
      <c r="AZ59" s="59">
        <f>INDEX('E-E'!$A:$AH,MATCH($B59,'E-E'!$B:$B,0),MATCH(AZ$1,'E-E'!$1:$1,0))</f>
        <v>1</v>
      </c>
      <c r="BA59" s="59">
        <f>INDEX('E-E'!$A:$AH,MATCH($B59,'E-E'!$B:$B,0),MATCH(BA$1,'E-E'!$1:$1,0))</f>
        <v>1</v>
      </c>
      <c r="BB59" s="59">
        <f>INDEX('E-E'!$A:$AH,MATCH($B59,'E-E'!$B:$B,0),MATCH(BB$1,'E-E'!$1:$1,0))</f>
        <v>1</v>
      </c>
      <c r="BC59" s="59">
        <f>INDEX('E-E'!$A:$AH,MATCH($B59,'E-E'!$B:$B,0),MATCH(BC$1,'E-E'!$1:$1,0))</f>
        <v>1</v>
      </c>
      <c r="BD59" s="59">
        <f>INDEX('E-E'!$A:$AH,MATCH($B59,'E-E'!$B:$B,0),MATCH(BD$1,'E-E'!$1:$1,0))</f>
        <v>1</v>
      </c>
      <c r="BE59" s="59">
        <f>INDEX('E-E'!$A:$AH,MATCH($B59,'E-E'!$B:$B,0),MATCH(BE$1,'E-E'!$1:$1,0))</f>
        <v>1</v>
      </c>
      <c r="BF59" s="59">
        <f>INDEX('E-E'!$A:$AH,MATCH($B59,'E-E'!$B:$B,0),MATCH(BF$1,'E-E'!$1:$1,0))</f>
        <v>1</v>
      </c>
      <c r="BG59" s="59">
        <f>INDEX('E-E'!$A:$AH,MATCH($B59,'E-E'!$B:$B,0),MATCH(BG$1,'E-E'!$1:$1,0))</f>
        <v>1</v>
      </c>
      <c r="BH59" s="59">
        <f>INDEX('E-E'!$A:$AH,MATCH($B59,'E-E'!$B:$B,0),MATCH(BH$1,'E-E'!$1:$1,0))</f>
        <v>1</v>
      </c>
      <c r="BI59" s="59">
        <f>INDEX('E-E'!$A:$AH,MATCH($B59,'E-E'!$B:$B,0),MATCH(BI$1,'E-E'!$1:$1,0))</f>
        <v>1</v>
      </c>
      <c r="BJ59" s="59">
        <f>INDEX('E-E'!$A:$AH,MATCH($B59,'E-E'!$B:$B,0),MATCH(BJ$1,'E-E'!$1:$1,0))</f>
        <v>1</v>
      </c>
      <c r="BK59" s="59">
        <f>INDEX('E-E'!$A:$AH,MATCH($B59,'E-E'!$B:$B,0),MATCH(BK$1,'E-E'!$1:$1,0))</f>
        <v>1</v>
      </c>
      <c r="BL59" s="59">
        <f>INDEX('E-E'!$A:$AH,MATCH($B59,'E-E'!$B:$B,0),MATCH(BL$1,'E-E'!$1:$1,0))</f>
        <v>1</v>
      </c>
      <c r="BM59" s="59">
        <f>INDEX('E-E'!$A:$AH,MATCH($B59,'E-E'!$B:$B,0),MATCH(BM$1,'E-E'!$1:$1,0))</f>
        <v>1</v>
      </c>
      <c r="BN59" s="59">
        <f>INDEX('E-E'!$A:$AH,MATCH($B59,'E-E'!$B:$B,0),MATCH(BN$1,'E-E'!$1:$1,0))</f>
        <v>1</v>
      </c>
      <c r="BO59" s="59">
        <f>INDEX('E-E'!$A:$AH,MATCH($B59,'E-E'!$B:$B,0),MATCH(BO$1,'E-E'!$1:$1,0))</f>
        <v>1</v>
      </c>
      <c r="BP59" s="59">
        <f>INDEX('E-E'!$A:$AH,MATCH($B59,'E-E'!$B:$B,0),MATCH(BP$1,'E-E'!$1:$1,0))</f>
        <v>0</v>
      </c>
      <c r="BQ59" s="59">
        <f>INDEX('E-E'!$A:$AH,MATCH($B59,'E-E'!$B:$B,0),MATCH(BQ$1,'E-E'!$1:$1,0))</f>
        <v>0</v>
      </c>
      <c r="BR59" s="59">
        <f>INDEX('E-E'!$A:$AH,MATCH($B59,'E-E'!$B:$B,0),MATCH(BR$1,'E-E'!$1:$1,0))</f>
        <v>0</v>
      </c>
      <c r="BS59" s="59">
        <f>INDEX('E-E'!$A:$AH,MATCH($B59,'E-E'!$B:$B,0),MATCH(BS$1,'E-E'!$1:$1,0))</f>
        <v>0</v>
      </c>
      <c r="BT59" s="59">
        <f>INDEX('E-E'!$A:$AH,MATCH($B59,'E-E'!$B:$B,0),MATCH(BT$1,'E-E'!$1:$1,0))</f>
        <v>0</v>
      </c>
      <c r="BU59" s="59">
        <f>INDEX('E-E'!$A:$AH,MATCH($B59,'E-E'!$B:$B,0),MATCH(BU$1,'E-E'!$1:$1,0))</f>
        <v>0</v>
      </c>
      <c r="BV59" s="60">
        <f>INDEX(SRMC!$A:$AO,MATCH($B59,SRMC!$B:$B,0),MATCH(BV$1,SRMC!$1:$1,0))</f>
        <v>111.39975046816927</v>
      </c>
      <c r="BW59" s="60">
        <f>INDEX(SRMC!$A:$AO,MATCH($B59,SRMC!$B:$B,0),MATCH(BW$1,SRMC!$1:$1,0))</f>
        <v>114.45797393031222</v>
      </c>
      <c r="BX59" s="60">
        <f>INDEX(SRMC!$A:$AO,MATCH($B59,SRMC!$B:$B,0),MATCH(BX$1,SRMC!$1:$1,0))</f>
        <v>112.32544909305204</v>
      </c>
      <c r="BY59" s="60">
        <f>INDEX(SRMC!$A:$AO,MATCH($B59,SRMC!$B:$B,0),MATCH(BY$1,SRMC!$1:$1,0))</f>
        <v>111.54163107895324</v>
      </c>
      <c r="BZ59" s="60">
        <f>INDEX(SRMC!$A:$AO,MATCH($B59,SRMC!$B:$B,0),MATCH(BZ$1,SRMC!$1:$1,0))</f>
        <v>112.29897989233622</v>
      </c>
      <c r="CA59" s="60">
        <f>INDEX(SRMC!$A:$AO,MATCH($B59,SRMC!$B:$B,0),MATCH(CA$1,SRMC!$1:$1,0))</f>
        <v>113.45469665775677</v>
      </c>
      <c r="CB59" s="60">
        <f>INDEX(SRMC!$A:$AO,MATCH($B59,SRMC!$B:$B,0),MATCH(CB$1,SRMC!$1:$1,0))</f>
        <v>114.49360522032407</v>
      </c>
      <c r="CC59" s="60">
        <f>INDEX(SRMC!$A:$AO,MATCH($B59,SRMC!$B:$B,0),MATCH(CC$1,SRMC!$1:$1,0))</f>
        <v>115.43580633907165</v>
      </c>
      <c r="CD59" s="60">
        <f>INDEX(SRMC!$A:$AO,MATCH($B59,SRMC!$B:$B,0),MATCH(CD$1,SRMC!$1:$1,0))</f>
        <v>116.39820628417876</v>
      </c>
      <c r="CE59" s="60">
        <f>INDEX(SRMC!$A:$AO,MATCH($B59,SRMC!$B:$B,0),MATCH(CE$1,SRMC!$1:$1,0))</f>
        <v>117.18223705986829</v>
      </c>
      <c r="CF59" s="60">
        <f>INDEX(SRMC!$A:$AO,MATCH($B59,SRMC!$B:$B,0),MATCH(CF$1,SRMC!$1:$1,0))</f>
        <v>117.92167941121743</v>
      </c>
      <c r="CG59" s="60">
        <f>INDEX(SRMC!$A:$AO,MATCH($B59,SRMC!$B:$B,0),MATCH(CG$1,SRMC!$1:$1,0))</f>
        <v>118.54907029767834</v>
      </c>
      <c r="CH59" s="60">
        <f>INDEX(SRMC!$A:$AO,MATCH($B59,SRMC!$B:$B,0),MATCH(CH$1,SRMC!$1:$1,0))</f>
        <v>118.87733302488742</v>
      </c>
      <c r="CI59" s="60">
        <f>INDEX(SRMC!$A:$AO,MATCH($B59,SRMC!$B:$B,0),MATCH(CI$1,SRMC!$1:$1,0))</f>
        <v>119.04632920844723</v>
      </c>
      <c r="CJ59" s="60">
        <f>INDEX(SRMC!$A:$AO,MATCH($B59,SRMC!$B:$B,0),MATCH(CJ$1,SRMC!$1:$1,0))</f>
        <v>119.24744636714821</v>
      </c>
      <c r="CK59" s="60">
        <f>INDEX(SRMC!$A:$AO,MATCH($B59,SRMC!$B:$B,0),MATCH(CK$1,SRMC!$1:$1,0))</f>
        <v>119.4236526411357</v>
      </c>
      <c r="CL59" s="60">
        <f>INDEX(SRMC!$A:$AO,MATCH($B59,SRMC!$B:$B,0),MATCH(CL$1,SRMC!$1:$1,0))</f>
        <v>119.5118229216643</v>
      </c>
      <c r="CM59" s="60">
        <f>INDEX(SRMC!$A:$AO,MATCH($B59,SRMC!$B:$B,0),MATCH(CM$1,SRMC!$1:$1,0))</f>
        <v>119.5578645532869</v>
      </c>
      <c r="CN59" s="60">
        <f>INDEX(SRMC!$A:$AO,MATCH($B59,SRMC!$B:$B,0),MATCH(CN$1,SRMC!$1:$1,0))</f>
        <v>119.58579758127676</v>
      </c>
      <c r="CO59" s="60">
        <f>INDEX(SRMC!$A:$AO,MATCH($B59,SRMC!$B:$B,0),MATCH(CO$1,SRMC!$1:$1,0))</f>
        <v>119.58798330668726</v>
      </c>
      <c r="CP59" s="60">
        <f>INDEX(SRMC!$A:$AO,MATCH($B59,SRMC!$B:$B,0),MATCH(CP$1,SRMC!$1:$1,0))</f>
        <v>119.57530080383908</v>
      </c>
      <c r="CQ59" s="60">
        <f>INDEX(SRMC!$A:$AO,MATCH($B59,SRMC!$B:$B,0),MATCH(CQ$1,SRMC!$1:$1,0))</f>
        <v>119.56261830099089</v>
      </c>
      <c r="CR59" s="60">
        <f>INDEX(SRMC!$A:$AO,MATCH($B59,SRMC!$B:$B,0),MATCH(CR$1,SRMC!$1:$1,0))</f>
        <v>119.54993579814271</v>
      </c>
      <c r="CS59" s="60">
        <f>INDEX(SRMC!$A:$AO,MATCH($B59,SRMC!$B:$B,0),MATCH(CS$1,SRMC!$1:$1,0))</f>
        <v>119.53725329529452</v>
      </c>
      <c r="CT59" s="60">
        <f>INDEX(SRMC!$A:$AO,MATCH($B59,SRMC!$B:$B,0),MATCH(CT$1,SRMC!$1:$1,0))</f>
        <v>119.52457079244637</v>
      </c>
      <c r="CU59" s="60">
        <f>INDEX(SRMC!$A:$AO,MATCH($B59,SRMC!$B:$B,0),MATCH(CU$1,SRMC!$1:$1,0))</f>
        <v>119.51188828959818</v>
      </c>
      <c r="CV59" s="60">
        <f>INDEX(SRMC!$A:$AO,MATCH($B59,SRMC!$B:$B,0),MATCH(CV$1,SRMC!$1:$1,0))</f>
        <v>119.49920578675003</v>
      </c>
      <c r="CW59" s="60">
        <f>INDEX(SRMC!$A:$AO,MATCH($B59,SRMC!$B:$B,0),MATCH(CW$1,SRMC!$1:$1,0))</f>
        <v>119.48652328390183</v>
      </c>
      <c r="CX59" s="60">
        <f>INDEX(SRMC!$A:$AO,MATCH($B59,SRMC!$B:$B,0),MATCH(CX$1,SRMC!$1:$1,0))</f>
        <v>119.47384078105365</v>
      </c>
      <c r="CY59" s="60">
        <f>INDEX(SRMC!$A:$AO,MATCH($B59,SRMC!$B:$B,0),MATCH(CY$1,SRMC!$1:$1,0))</f>
        <v>119.46115827820546</v>
      </c>
    </row>
    <row r="60" spans="1:103" x14ac:dyDescent="0.3">
      <c r="A60" t="s">
        <v>639</v>
      </c>
      <c r="B60" t="s">
        <v>157</v>
      </c>
      <c r="C60" t="s">
        <v>689</v>
      </c>
      <c r="D60">
        <v>1</v>
      </c>
      <c r="E60">
        <v>166</v>
      </c>
      <c r="F60">
        <v>0.72427162499999986</v>
      </c>
      <c r="G60">
        <v>0.01</v>
      </c>
      <c r="H60" t="s">
        <v>359</v>
      </c>
      <c r="I60">
        <v>3</v>
      </c>
      <c r="J60" s="56">
        <v>1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t="s">
        <v>570</v>
      </c>
      <c r="Q60">
        <v>1</v>
      </c>
      <c r="R60">
        <v>11.145510835913313</v>
      </c>
      <c r="S60" s="95">
        <v>0</v>
      </c>
      <c r="T60">
        <v>1</v>
      </c>
      <c r="U60">
        <v>4</v>
      </c>
      <c r="V60">
        <v>4</v>
      </c>
      <c r="W60" t="e">
        <v>#N/A</v>
      </c>
      <c r="X60">
        <v>0</v>
      </c>
      <c r="Y60">
        <v>0</v>
      </c>
      <c r="Z60" t="e">
        <v>#N/A</v>
      </c>
      <c r="AA60">
        <v>11</v>
      </c>
      <c r="AB60">
        <v>1</v>
      </c>
      <c r="AC60" t="e">
        <v>#N/A</v>
      </c>
      <c r="AD60">
        <v>11</v>
      </c>
      <c r="AE60">
        <v>1</v>
      </c>
      <c r="AF60">
        <v>1</v>
      </c>
      <c r="AG60" t="e">
        <v>#N/A</v>
      </c>
      <c r="AH60">
        <v>6</v>
      </c>
      <c r="AI60">
        <v>6</v>
      </c>
      <c r="AJ60">
        <v>1</v>
      </c>
      <c r="AK60" s="42">
        <f>INDEX(BV60:CY60,MATCH(Settings!$B$5,$BV$1:$CY$1))</f>
        <v>119.46115827820546</v>
      </c>
      <c r="AP60" t="b" cm="1">
        <f t="array" ref="AP60">NOT(OR(ISNA(AI60:AK60),ISNA(AE60:AF60),ISNA(AB60),ISNA(Y60),ISNA(S60:V60),ISNA(Q60),ISNA(J60),ISNA(I60),ISNA(A60:G60), ISBLANK(AI60:AK60), ISBLANK(AE60:AF60),ISBLANK(AB60),ISBLANK(Y60),ISBLANK(S60:V60),ISBLANK(Q60),ISBLANK(J60),ISBLANK(I60),ISBLANK(A60:G60)))</f>
        <v>1</v>
      </c>
      <c r="AQ60" s="42">
        <f>_xlfn.IFNA(IF(E60&gt;0,INDEX(AR60:BU60,MATCH(Settings!$B$1,$AR$1:$BU$1)),0),0)</f>
        <v>0</v>
      </c>
      <c r="AR60" s="59">
        <f>INDEX('E-E'!$A:$AH,MATCH($B60,'E-E'!$B:$B,0),MATCH(AR$1,'E-E'!$1:$1,0))</f>
        <v>1</v>
      </c>
      <c r="AS60" s="59">
        <f>INDEX('E-E'!$A:$AH,MATCH($B60,'E-E'!$B:$B,0),MATCH(AS$1,'E-E'!$1:$1,0))</f>
        <v>1</v>
      </c>
      <c r="AT60" s="59">
        <f>INDEX('E-E'!$A:$AH,MATCH($B60,'E-E'!$B:$B,0),MATCH(AT$1,'E-E'!$1:$1,0))</f>
        <v>1</v>
      </c>
      <c r="AU60" s="59">
        <f>INDEX('E-E'!$A:$AH,MATCH($B60,'E-E'!$B:$B,0),MATCH(AU$1,'E-E'!$1:$1,0))</f>
        <v>1</v>
      </c>
      <c r="AV60" s="59">
        <f>INDEX('E-E'!$A:$AH,MATCH($B60,'E-E'!$B:$B,0),MATCH(AV$1,'E-E'!$1:$1,0))</f>
        <v>1</v>
      </c>
      <c r="AW60" s="59">
        <f>INDEX('E-E'!$A:$AH,MATCH($B60,'E-E'!$B:$B,0),MATCH(AW$1,'E-E'!$1:$1,0))</f>
        <v>1</v>
      </c>
      <c r="AX60" s="59">
        <f>INDEX('E-E'!$A:$AH,MATCH($B60,'E-E'!$B:$B,0),MATCH(AX$1,'E-E'!$1:$1,0))</f>
        <v>1</v>
      </c>
      <c r="AY60" s="59">
        <f>INDEX('E-E'!$A:$AH,MATCH($B60,'E-E'!$B:$B,0),MATCH(AY$1,'E-E'!$1:$1,0))</f>
        <v>1</v>
      </c>
      <c r="AZ60" s="59">
        <f>INDEX('E-E'!$A:$AH,MATCH($B60,'E-E'!$B:$B,0),MATCH(AZ$1,'E-E'!$1:$1,0))</f>
        <v>1</v>
      </c>
      <c r="BA60" s="59">
        <f>INDEX('E-E'!$A:$AH,MATCH($B60,'E-E'!$B:$B,0),MATCH(BA$1,'E-E'!$1:$1,0))</f>
        <v>1</v>
      </c>
      <c r="BB60" s="59">
        <f>INDEX('E-E'!$A:$AH,MATCH($B60,'E-E'!$B:$B,0),MATCH(BB$1,'E-E'!$1:$1,0))</f>
        <v>1</v>
      </c>
      <c r="BC60" s="59">
        <f>INDEX('E-E'!$A:$AH,MATCH($B60,'E-E'!$B:$B,0),MATCH(BC$1,'E-E'!$1:$1,0))</f>
        <v>1</v>
      </c>
      <c r="BD60" s="59">
        <f>INDEX('E-E'!$A:$AH,MATCH($B60,'E-E'!$B:$B,0),MATCH(BD$1,'E-E'!$1:$1,0))</f>
        <v>1</v>
      </c>
      <c r="BE60" s="59">
        <f>INDEX('E-E'!$A:$AH,MATCH($B60,'E-E'!$B:$B,0),MATCH(BE$1,'E-E'!$1:$1,0))</f>
        <v>1</v>
      </c>
      <c r="BF60" s="59">
        <f>INDEX('E-E'!$A:$AH,MATCH($B60,'E-E'!$B:$B,0),MATCH(BF$1,'E-E'!$1:$1,0))</f>
        <v>1</v>
      </c>
      <c r="BG60" s="59">
        <f>INDEX('E-E'!$A:$AH,MATCH($B60,'E-E'!$B:$B,0),MATCH(BG$1,'E-E'!$1:$1,0))</f>
        <v>1</v>
      </c>
      <c r="BH60" s="59">
        <f>INDEX('E-E'!$A:$AH,MATCH($B60,'E-E'!$B:$B,0),MATCH(BH$1,'E-E'!$1:$1,0))</f>
        <v>1</v>
      </c>
      <c r="BI60" s="59">
        <f>INDEX('E-E'!$A:$AH,MATCH($B60,'E-E'!$B:$B,0),MATCH(BI$1,'E-E'!$1:$1,0))</f>
        <v>1</v>
      </c>
      <c r="BJ60" s="59">
        <f>INDEX('E-E'!$A:$AH,MATCH($B60,'E-E'!$B:$B,0),MATCH(BJ$1,'E-E'!$1:$1,0))</f>
        <v>1</v>
      </c>
      <c r="BK60" s="59">
        <f>INDEX('E-E'!$A:$AH,MATCH($B60,'E-E'!$B:$B,0),MATCH(BK$1,'E-E'!$1:$1,0))</f>
        <v>1</v>
      </c>
      <c r="BL60" s="59">
        <f>INDEX('E-E'!$A:$AH,MATCH($B60,'E-E'!$B:$B,0),MATCH(BL$1,'E-E'!$1:$1,0))</f>
        <v>1</v>
      </c>
      <c r="BM60" s="59">
        <f>INDEX('E-E'!$A:$AH,MATCH($B60,'E-E'!$B:$B,0),MATCH(BM$1,'E-E'!$1:$1,0))</f>
        <v>1</v>
      </c>
      <c r="BN60" s="59">
        <f>INDEX('E-E'!$A:$AH,MATCH($B60,'E-E'!$B:$B,0),MATCH(BN$1,'E-E'!$1:$1,0))</f>
        <v>1</v>
      </c>
      <c r="BO60" s="59">
        <f>INDEX('E-E'!$A:$AH,MATCH($B60,'E-E'!$B:$B,0),MATCH(BO$1,'E-E'!$1:$1,0))</f>
        <v>1</v>
      </c>
      <c r="BP60" s="59">
        <f>INDEX('E-E'!$A:$AH,MATCH($B60,'E-E'!$B:$B,0),MATCH(BP$1,'E-E'!$1:$1,0))</f>
        <v>0</v>
      </c>
      <c r="BQ60" s="59">
        <f>INDEX('E-E'!$A:$AH,MATCH($B60,'E-E'!$B:$B,0),MATCH(BQ$1,'E-E'!$1:$1,0))</f>
        <v>0</v>
      </c>
      <c r="BR60" s="59">
        <f>INDEX('E-E'!$A:$AH,MATCH($B60,'E-E'!$B:$B,0),MATCH(BR$1,'E-E'!$1:$1,0))</f>
        <v>0</v>
      </c>
      <c r="BS60" s="59">
        <f>INDEX('E-E'!$A:$AH,MATCH($B60,'E-E'!$B:$B,0),MATCH(BS$1,'E-E'!$1:$1,0))</f>
        <v>0</v>
      </c>
      <c r="BT60" s="59">
        <f>INDEX('E-E'!$A:$AH,MATCH($B60,'E-E'!$B:$B,0),MATCH(BT$1,'E-E'!$1:$1,0))</f>
        <v>0</v>
      </c>
      <c r="BU60" s="59">
        <f>INDEX('E-E'!$A:$AH,MATCH($B60,'E-E'!$B:$B,0),MATCH(BU$1,'E-E'!$1:$1,0))</f>
        <v>0</v>
      </c>
      <c r="BV60" s="60">
        <f>INDEX(SRMC!$A:$AO,MATCH($B60,SRMC!$B:$B,0),MATCH(BV$1,SRMC!$1:$1,0))</f>
        <v>111.39975046816927</v>
      </c>
      <c r="BW60" s="60">
        <f>INDEX(SRMC!$A:$AO,MATCH($B60,SRMC!$B:$B,0),MATCH(BW$1,SRMC!$1:$1,0))</f>
        <v>114.45797393031222</v>
      </c>
      <c r="BX60" s="60">
        <f>INDEX(SRMC!$A:$AO,MATCH($B60,SRMC!$B:$B,0),MATCH(BX$1,SRMC!$1:$1,0))</f>
        <v>112.32544909305204</v>
      </c>
      <c r="BY60" s="60">
        <f>INDEX(SRMC!$A:$AO,MATCH($B60,SRMC!$B:$B,0),MATCH(BY$1,SRMC!$1:$1,0))</f>
        <v>111.54163107895324</v>
      </c>
      <c r="BZ60" s="60">
        <f>INDEX(SRMC!$A:$AO,MATCH($B60,SRMC!$B:$B,0),MATCH(BZ$1,SRMC!$1:$1,0))</f>
        <v>112.29897989233622</v>
      </c>
      <c r="CA60" s="60">
        <f>INDEX(SRMC!$A:$AO,MATCH($B60,SRMC!$B:$B,0),MATCH(CA$1,SRMC!$1:$1,0))</f>
        <v>113.45469665775677</v>
      </c>
      <c r="CB60" s="60">
        <f>INDEX(SRMC!$A:$AO,MATCH($B60,SRMC!$B:$B,0),MATCH(CB$1,SRMC!$1:$1,0))</f>
        <v>114.49360522032407</v>
      </c>
      <c r="CC60" s="60">
        <f>INDEX(SRMC!$A:$AO,MATCH($B60,SRMC!$B:$B,0),MATCH(CC$1,SRMC!$1:$1,0))</f>
        <v>115.43580633907165</v>
      </c>
      <c r="CD60" s="60">
        <f>INDEX(SRMC!$A:$AO,MATCH($B60,SRMC!$B:$B,0),MATCH(CD$1,SRMC!$1:$1,0))</f>
        <v>116.39820628417876</v>
      </c>
      <c r="CE60" s="60">
        <f>INDEX(SRMC!$A:$AO,MATCH($B60,SRMC!$B:$B,0),MATCH(CE$1,SRMC!$1:$1,0))</f>
        <v>117.18223705986829</v>
      </c>
      <c r="CF60" s="60">
        <f>INDEX(SRMC!$A:$AO,MATCH($B60,SRMC!$B:$B,0),MATCH(CF$1,SRMC!$1:$1,0))</f>
        <v>117.92167941121743</v>
      </c>
      <c r="CG60" s="60">
        <f>INDEX(SRMC!$A:$AO,MATCH($B60,SRMC!$B:$B,0),MATCH(CG$1,SRMC!$1:$1,0))</f>
        <v>118.54907029767834</v>
      </c>
      <c r="CH60" s="60">
        <f>INDEX(SRMC!$A:$AO,MATCH($B60,SRMC!$B:$B,0),MATCH(CH$1,SRMC!$1:$1,0))</f>
        <v>118.87733302488742</v>
      </c>
      <c r="CI60" s="60">
        <f>INDEX(SRMC!$A:$AO,MATCH($B60,SRMC!$B:$B,0),MATCH(CI$1,SRMC!$1:$1,0))</f>
        <v>119.04632920844723</v>
      </c>
      <c r="CJ60" s="60">
        <f>INDEX(SRMC!$A:$AO,MATCH($B60,SRMC!$B:$B,0),MATCH(CJ$1,SRMC!$1:$1,0))</f>
        <v>119.24744636714821</v>
      </c>
      <c r="CK60" s="60">
        <f>INDEX(SRMC!$A:$AO,MATCH($B60,SRMC!$B:$B,0),MATCH(CK$1,SRMC!$1:$1,0))</f>
        <v>119.4236526411357</v>
      </c>
      <c r="CL60" s="60">
        <f>INDEX(SRMC!$A:$AO,MATCH($B60,SRMC!$B:$B,0),MATCH(CL$1,SRMC!$1:$1,0))</f>
        <v>119.5118229216643</v>
      </c>
      <c r="CM60" s="60">
        <f>INDEX(SRMC!$A:$AO,MATCH($B60,SRMC!$B:$B,0),MATCH(CM$1,SRMC!$1:$1,0))</f>
        <v>119.5578645532869</v>
      </c>
      <c r="CN60" s="60">
        <f>INDEX(SRMC!$A:$AO,MATCH($B60,SRMC!$B:$B,0),MATCH(CN$1,SRMC!$1:$1,0))</f>
        <v>119.58579758127676</v>
      </c>
      <c r="CO60" s="60">
        <f>INDEX(SRMC!$A:$AO,MATCH($B60,SRMC!$B:$B,0),MATCH(CO$1,SRMC!$1:$1,0))</f>
        <v>119.58798330668726</v>
      </c>
      <c r="CP60" s="60">
        <f>INDEX(SRMC!$A:$AO,MATCH($B60,SRMC!$B:$B,0),MATCH(CP$1,SRMC!$1:$1,0))</f>
        <v>119.57530080383908</v>
      </c>
      <c r="CQ60" s="60">
        <f>INDEX(SRMC!$A:$AO,MATCH($B60,SRMC!$B:$B,0),MATCH(CQ$1,SRMC!$1:$1,0))</f>
        <v>119.56261830099089</v>
      </c>
      <c r="CR60" s="60">
        <f>INDEX(SRMC!$A:$AO,MATCH($B60,SRMC!$B:$B,0),MATCH(CR$1,SRMC!$1:$1,0))</f>
        <v>119.54993579814271</v>
      </c>
      <c r="CS60" s="60">
        <f>INDEX(SRMC!$A:$AO,MATCH($B60,SRMC!$B:$B,0),MATCH(CS$1,SRMC!$1:$1,0))</f>
        <v>119.53725329529452</v>
      </c>
      <c r="CT60" s="60">
        <f>INDEX(SRMC!$A:$AO,MATCH($B60,SRMC!$B:$B,0),MATCH(CT$1,SRMC!$1:$1,0))</f>
        <v>119.52457079244637</v>
      </c>
      <c r="CU60" s="60">
        <f>INDEX(SRMC!$A:$AO,MATCH($B60,SRMC!$B:$B,0),MATCH(CU$1,SRMC!$1:$1,0))</f>
        <v>119.51188828959818</v>
      </c>
      <c r="CV60" s="60">
        <f>INDEX(SRMC!$A:$AO,MATCH($B60,SRMC!$B:$B,0),MATCH(CV$1,SRMC!$1:$1,0))</f>
        <v>119.49920578675003</v>
      </c>
      <c r="CW60" s="60">
        <f>INDEX(SRMC!$A:$AO,MATCH($B60,SRMC!$B:$B,0),MATCH(CW$1,SRMC!$1:$1,0))</f>
        <v>119.48652328390183</v>
      </c>
      <c r="CX60" s="60">
        <f>INDEX(SRMC!$A:$AO,MATCH($B60,SRMC!$B:$B,0),MATCH(CX$1,SRMC!$1:$1,0))</f>
        <v>119.47384078105365</v>
      </c>
      <c r="CY60" s="60">
        <f>INDEX(SRMC!$A:$AO,MATCH($B60,SRMC!$B:$B,0),MATCH(CY$1,SRMC!$1:$1,0))</f>
        <v>119.46115827820546</v>
      </c>
    </row>
    <row r="61" spans="1:103" x14ac:dyDescent="0.3">
      <c r="A61" t="s">
        <v>291</v>
      </c>
      <c r="B61" t="s">
        <v>154</v>
      </c>
      <c r="C61" t="s">
        <v>690</v>
      </c>
      <c r="D61">
        <v>2</v>
      </c>
      <c r="E61">
        <v>37</v>
      </c>
      <c r="F61">
        <v>1.0992394285714284</v>
      </c>
      <c r="G61">
        <v>0.01</v>
      </c>
      <c r="H61" t="s">
        <v>359</v>
      </c>
      <c r="I61">
        <v>3</v>
      </c>
      <c r="J61" s="56">
        <v>1</v>
      </c>
      <c r="K61" s="57">
        <v>0</v>
      </c>
      <c r="L61" s="57">
        <v>0</v>
      </c>
      <c r="M61" s="57">
        <v>0</v>
      </c>
      <c r="N61" s="57">
        <v>0</v>
      </c>
      <c r="O61" s="57">
        <v>0</v>
      </c>
      <c r="P61" t="s">
        <v>570</v>
      </c>
      <c r="Q61">
        <v>1</v>
      </c>
      <c r="R61">
        <v>12.7208480565371</v>
      </c>
      <c r="S61" s="95">
        <v>0</v>
      </c>
      <c r="T61">
        <v>1</v>
      </c>
      <c r="U61">
        <v>4</v>
      </c>
      <c r="V61">
        <v>4</v>
      </c>
      <c r="W61" t="e">
        <v>#N/A</v>
      </c>
      <c r="X61">
        <v>0</v>
      </c>
      <c r="Y61">
        <v>0</v>
      </c>
      <c r="Z61" t="e">
        <v>#N/A</v>
      </c>
      <c r="AA61">
        <v>3</v>
      </c>
      <c r="AB61">
        <v>1</v>
      </c>
      <c r="AC61" t="e">
        <v>#N/A</v>
      </c>
      <c r="AD61">
        <v>3</v>
      </c>
      <c r="AE61">
        <v>1</v>
      </c>
      <c r="AF61">
        <v>1</v>
      </c>
      <c r="AG61" t="e">
        <v>#N/A</v>
      </c>
      <c r="AH61">
        <v>6</v>
      </c>
      <c r="AI61">
        <v>6</v>
      </c>
      <c r="AJ61">
        <v>1</v>
      </c>
      <c r="AK61" s="42">
        <f>INDEX(BV61:CY61,MATCH(Settings!$B$5,$BV$1:$CY$1))</f>
        <v>113.83735954811992</v>
      </c>
      <c r="AP61" t="b" cm="1">
        <f t="array" ref="AP61">NOT(OR(ISNA(AI61:AK61),ISNA(AE61:AF61),ISNA(AB61),ISNA(Y61),ISNA(S61:V61),ISNA(Q61),ISNA(J61),ISNA(I61),ISNA(A61:G61), ISBLANK(AI61:AK61), ISBLANK(AE61:AF61),ISBLANK(AB61),ISBLANK(Y61),ISBLANK(S61:V61),ISBLANK(Q61),ISBLANK(J61),ISBLANK(I61),ISBLANK(A61:G61)))</f>
        <v>1</v>
      </c>
      <c r="AQ61" s="42">
        <f>_xlfn.IFNA(IF(E61&gt;0,INDEX(AR61:BU61,MATCH(Settings!$B$1,$AR$1:$BU$1)),0),0)</f>
        <v>0</v>
      </c>
      <c r="AR61" s="59">
        <f>INDEX('E-E'!$A:$AH,MATCH($B61,'E-E'!$B:$B,0),MATCH(AR$1,'E-E'!$1:$1,0))</f>
        <v>1</v>
      </c>
      <c r="AS61" s="59">
        <f>INDEX('E-E'!$A:$AH,MATCH($B61,'E-E'!$B:$B,0),MATCH(AS$1,'E-E'!$1:$1,0))</f>
        <v>1</v>
      </c>
      <c r="AT61" s="59">
        <f>INDEX('E-E'!$A:$AH,MATCH($B61,'E-E'!$B:$B,0),MATCH(AT$1,'E-E'!$1:$1,0))</f>
        <v>1</v>
      </c>
      <c r="AU61" s="59">
        <f>INDEX('E-E'!$A:$AH,MATCH($B61,'E-E'!$B:$B,0),MATCH(AU$1,'E-E'!$1:$1,0))</f>
        <v>1</v>
      </c>
      <c r="AV61" s="59">
        <f>INDEX('E-E'!$A:$AH,MATCH($B61,'E-E'!$B:$B,0),MATCH(AV$1,'E-E'!$1:$1,0))</f>
        <v>1</v>
      </c>
      <c r="AW61" s="59">
        <f>INDEX('E-E'!$A:$AH,MATCH($B61,'E-E'!$B:$B,0),MATCH(AW$1,'E-E'!$1:$1,0))</f>
        <v>1</v>
      </c>
      <c r="AX61" s="59">
        <f>INDEX('E-E'!$A:$AH,MATCH($B61,'E-E'!$B:$B,0),MATCH(AX$1,'E-E'!$1:$1,0))</f>
        <v>1</v>
      </c>
      <c r="AY61" s="59">
        <f>INDEX('E-E'!$A:$AH,MATCH($B61,'E-E'!$B:$B,0),MATCH(AY$1,'E-E'!$1:$1,0))</f>
        <v>1</v>
      </c>
      <c r="AZ61" s="59">
        <f>INDEX('E-E'!$A:$AH,MATCH($B61,'E-E'!$B:$B,0),MATCH(AZ$1,'E-E'!$1:$1,0))</f>
        <v>1</v>
      </c>
      <c r="BA61" s="59">
        <f>INDEX('E-E'!$A:$AH,MATCH($B61,'E-E'!$B:$B,0),MATCH(BA$1,'E-E'!$1:$1,0))</f>
        <v>1</v>
      </c>
      <c r="BB61" s="59">
        <f>INDEX('E-E'!$A:$AH,MATCH($B61,'E-E'!$B:$B,0),MATCH(BB$1,'E-E'!$1:$1,0))</f>
        <v>1</v>
      </c>
      <c r="BC61" s="59">
        <f>INDEX('E-E'!$A:$AH,MATCH($B61,'E-E'!$B:$B,0),MATCH(BC$1,'E-E'!$1:$1,0))</f>
        <v>1</v>
      </c>
      <c r="BD61" s="59">
        <f>INDEX('E-E'!$A:$AH,MATCH($B61,'E-E'!$B:$B,0),MATCH(BD$1,'E-E'!$1:$1,0))</f>
        <v>1</v>
      </c>
      <c r="BE61" s="59">
        <f>INDEX('E-E'!$A:$AH,MATCH($B61,'E-E'!$B:$B,0),MATCH(BE$1,'E-E'!$1:$1,0))</f>
        <v>1</v>
      </c>
      <c r="BF61" s="59">
        <f>INDEX('E-E'!$A:$AH,MATCH($B61,'E-E'!$B:$B,0),MATCH(BF$1,'E-E'!$1:$1,0))</f>
        <v>0</v>
      </c>
      <c r="BG61" s="59">
        <f>INDEX('E-E'!$A:$AH,MATCH($B61,'E-E'!$B:$B,0),MATCH(BG$1,'E-E'!$1:$1,0))</f>
        <v>0</v>
      </c>
      <c r="BH61" s="59">
        <f>INDEX('E-E'!$A:$AH,MATCH($B61,'E-E'!$B:$B,0),MATCH(BH$1,'E-E'!$1:$1,0))</f>
        <v>0</v>
      </c>
      <c r="BI61" s="59">
        <f>INDEX('E-E'!$A:$AH,MATCH($B61,'E-E'!$B:$B,0),MATCH(BI$1,'E-E'!$1:$1,0))</f>
        <v>0</v>
      </c>
      <c r="BJ61" s="59">
        <f>INDEX('E-E'!$A:$AH,MATCH($B61,'E-E'!$B:$B,0),MATCH(BJ$1,'E-E'!$1:$1,0))</f>
        <v>0</v>
      </c>
      <c r="BK61" s="59">
        <f>INDEX('E-E'!$A:$AH,MATCH($B61,'E-E'!$B:$B,0),MATCH(BK$1,'E-E'!$1:$1,0))</f>
        <v>0</v>
      </c>
      <c r="BL61" s="59">
        <f>INDEX('E-E'!$A:$AH,MATCH($B61,'E-E'!$B:$B,0),MATCH(BL$1,'E-E'!$1:$1,0))</f>
        <v>0</v>
      </c>
      <c r="BM61" s="59">
        <f>INDEX('E-E'!$A:$AH,MATCH($B61,'E-E'!$B:$B,0),MATCH(BM$1,'E-E'!$1:$1,0))</f>
        <v>0</v>
      </c>
      <c r="BN61" s="59">
        <f>INDEX('E-E'!$A:$AH,MATCH($B61,'E-E'!$B:$B,0),MATCH(BN$1,'E-E'!$1:$1,0))</f>
        <v>0</v>
      </c>
      <c r="BO61" s="59">
        <f>INDEX('E-E'!$A:$AH,MATCH($B61,'E-E'!$B:$B,0),MATCH(BO$1,'E-E'!$1:$1,0))</f>
        <v>0</v>
      </c>
      <c r="BP61" s="59">
        <f>INDEX('E-E'!$A:$AH,MATCH($B61,'E-E'!$B:$B,0),MATCH(BP$1,'E-E'!$1:$1,0))</f>
        <v>0</v>
      </c>
      <c r="BQ61" s="59">
        <f>INDEX('E-E'!$A:$AH,MATCH($B61,'E-E'!$B:$B,0),MATCH(BQ$1,'E-E'!$1:$1,0))</f>
        <v>0</v>
      </c>
      <c r="BR61" s="59">
        <f>INDEX('E-E'!$A:$AH,MATCH($B61,'E-E'!$B:$B,0),MATCH(BR$1,'E-E'!$1:$1,0))</f>
        <v>0</v>
      </c>
      <c r="BS61" s="59">
        <f>INDEX('E-E'!$A:$AH,MATCH($B61,'E-E'!$B:$B,0),MATCH(BS$1,'E-E'!$1:$1,0))</f>
        <v>0</v>
      </c>
      <c r="BT61" s="59">
        <f>INDEX('E-E'!$A:$AH,MATCH($B61,'E-E'!$B:$B,0),MATCH(BT$1,'E-E'!$1:$1,0))</f>
        <v>0</v>
      </c>
      <c r="BU61" s="59">
        <f>INDEX('E-E'!$A:$AH,MATCH($B61,'E-E'!$B:$B,0),MATCH(BU$1,'E-E'!$1:$1,0))</f>
        <v>0</v>
      </c>
      <c r="BV61" s="60">
        <f>INDEX(SRMC!$A:$AO,MATCH($B61,SRMC!$B:$B,0),MATCH(BV$1,SRMC!$1:$1,0))</f>
        <v>117.21326835262226</v>
      </c>
      <c r="BW61" s="60">
        <f>INDEX(SRMC!$A:$AO,MATCH($B61,SRMC!$B:$B,0),MATCH(BW$1,SRMC!$1:$1,0))</f>
        <v>119.32100303555028</v>
      </c>
      <c r="BX61" s="60">
        <f>INDEX(SRMC!$A:$AO,MATCH($B61,SRMC!$B:$B,0),MATCH(BX$1,SRMC!$1:$1,0))</f>
        <v>116.39649531963595</v>
      </c>
      <c r="BY61" s="60">
        <f>INDEX(SRMC!$A:$AO,MATCH($B61,SRMC!$B:$B,0),MATCH(BY$1,SRMC!$1:$1,0))</f>
        <v>114.25911389586506</v>
      </c>
      <c r="BZ61" s="60">
        <f>INDEX(SRMC!$A:$AO,MATCH($B61,SRMC!$B:$B,0),MATCH(BZ$1,SRMC!$1:$1,0))</f>
        <v>113.45998518950049</v>
      </c>
      <c r="CA61" s="60">
        <f>INDEX(SRMC!$A:$AO,MATCH($B61,SRMC!$B:$B,0),MATCH(CA$1,SRMC!$1:$1,0))</f>
        <v>113.78935154625468</v>
      </c>
      <c r="CB61" s="60">
        <f>INDEX(SRMC!$A:$AO,MATCH($B61,SRMC!$B:$B,0),MATCH(CB$1,SRMC!$1:$1,0))</f>
        <v>114.54080734848162</v>
      </c>
      <c r="CC61" s="60">
        <f>INDEX(SRMC!$A:$AO,MATCH($B61,SRMC!$B:$B,0),MATCH(CC$1,SRMC!$1:$1,0))</f>
        <v>114.82506552733049</v>
      </c>
      <c r="CD61" s="60">
        <f>INDEX(SRMC!$A:$AO,MATCH($B61,SRMC!$B:$B,0),MATCH(CD$1,SRMC!$1:$1,0))</f>
        <v>114.30899577391496</v>
      </c>
      <c r="CE61" s="60">
        <f>INDEX(SRMC!$A:$AO,MATCH($B61,SRMC!$B:$B,0),MATCH(CE$1,SRMC!$1:$1,0))</f>
        <v>113.34980702927483</v>
      </c>
      <c r="CF61" s="60">
        <f>INDEX(SRMC!$A:$AO,MATCH($B61,SRMC!$B:$B,0),MATCH(CF$1,SRMC!$1:$1,0))</f>
        <v>112.64051331764959</v>
      </c>
      <c r="CG61" s="60">
        <f>INDEX(SRMC!$A:$AO,MATCH($B61,SRMC!$B:$B,0),MATCH(CG$1,SRMC!$1:$1,0))</f>
        <v>112.32000767683405</v>
      </c>
      <c r="CH61" s="60">
        <f>INDEX(SRMC!$A:$AO,MATCH($B61,SRMC!$B:$B,0),MATCH(CH$1,SRMC!$1:$1,0))</f>
        <v>112.17177936340445</v>
      </c>
      <c r="CI61" s="60">
        <f>INDEX(SRMC!$A:$AO,MATCH($B61,SRMC!$B:$B,0),MATCH(CI$1,SRMC!$1:$1,0))</f>
        <v>112.34184245112813</v>
      </c>
      <c r="CJ61" s="60">
        <f>INDEX(SRMC!$A:$AO,MATCH($B61,SRMC!$B:$B,0),MATCH(CJ$1,SRMC!$1:$1,0))</f>
        <v>113.02289154210239</v>
      </c>
      <c r="CK61" s="60">
        <f>INDEX(SRMC!$A:$AO,MATCH($B61,SRMC!$B:$B,0),MATCH(CK$1,SRMC!$1:$1,0))</f>
        <v>113.57177706576186</v>
      </c>
      <c r="CL61" s="60">
        <f>INDEX(SRMC!$A:$AO,MATCH($B61,SRMC!$B:$B,0),MATCH(CL$1,SRMC!$1:$1,0))</f>
        <v>113.73970328372486</v>
      </c>
      <c r="CM61" s="60">
        <f>INDEX(SRMC!$A:$AO,MATCH($B61,SRMC!$B:$B,0),MATCH(CM$1,SRMC!$1:$1,0))</f>
        <v>113.88453418280004</v>
      </c>
      <c r="CN61" s="60">
        <f>INDEX(SRMC!$A:$AO,MATCH($B61,SRMC!$B:$B,0),MATCH(CN$1,SRMC!$1:$1,0))</f>
        <v>113.96846017297406</v>
      </c>
      <c r="CO61" s="60">
        <f>INDEX(SRMC!$A:$AO,MATCH($B61,SRMC!$B:$B,0),MATCH(CO$1,SRMC!$1:$1,0))</f>
        <v>113.98260385124385</v>
      </c>
      <c r="CP61" s="60">
        <f>INDEX(SRMC!$A:$AO,MATCH($B61,SRMC!$B:$B,0),MATCH(CP$1,SRMC!$1:$1,0))</f>
        <v>113.96807942093146</v>
      </c>
      <c r="CQ61" s="60">
        <f>INDEX(SRMC!$A:$AO,MATCH($B61,SRMC!$B:$B,0),MATCH(CQ$1,SRMC!$1:$1,0))</f>
        <v>113.95355499061908</v>
      </c>
      <c r="CR61" s="60">
        <f>INDEX(SRMC!$A:$AO,MATCH($B61,SRMC!$B:$B,0),MATCH(CR$1,SRMC!$1:$1,0))</f>
        <v>113.93903056030669</v>
      </c>
      <c r="CS61" s="60">
        <f>INDEX(SRMC!$A:$AO,MATCH($B61,SRMC!$B:$B,0),MATCH(CS$1,SRMC!$1:$1,0))</f>
        <v>113.92450612999428</v>
      </c>
      <c r="CT61" s="60">
        <f>INDEX(SRMC!$A:$AO,MATCH($B61,SRMC!$B:$B,0),MATCH(CT$1,SRMC!$1:$1,0))</f>
        <v>113.90998169968191</v>
      </c>
      <c r="CU61" s="60">
        <f>INDEX(SRMC!$A:$AO,MATCH($B61,SRMC!$B:$B,0),MATCH(CU$1,SRMC!$1:$1,0))</f>
        <v>113.89545726936949</v>
      </c>
      <c r="CV61" s="60">
        <f>INDEX(SRMC!$A:$AO,MATCH($B61,SRMC!$B:$B,0),MATCH(CV$1,SRMC!$1:$1,0))</f>
        <v>113.88093283905711</v>
      </c>
      <c r="CW61" s="60">
        <f>INDEX(SRMC!$A:$AO,MATCH($B61,SRMC!$B:$B,0),MATCH(CW$1,SRMC!$1:$1,0))</f>
        <v>113.8664084087447</v>
      </c>
      <c r="CX61" s="60">
        <f>INDEX(SRMC!$A:$AO,MATCH($B61,SRMC!$B:$B,0),MATCH(CX$1,SRMC!$1:$1,0))</f>
        <v>113.8518839784323</v>
      </c>
      <c r="CY61" s="60">
        <f>INDEX(SRMC!$A:$AO,MATCH($B61,SRMC!$B:$B,0),MATCH(CY$1,SRMC!$1:$1,0))</f>
        <v>113.83735954811992</v>
      </c>
    </row>
    <row r="62" spans="1:103" x14ac:dyDescent="0.3">
      <c r="A62" t="s">
        <v>640</v>
      </c>
      <c r="B62" t="s">
        <v>43</v>
      </c>
      <c r="C62" t="s">
        <v>690</v>
      </c>
      <c r="D62">
        <v>2</v>
      </c>
      <c r="E62">
        <v>173</v>
      </c>
      <c r="F62">
        <v>0.6631416</v>
      </c>
      <c r="G62">
        <v>0.01</v>
      </c>
      <c r="H62" t="s">
        <v>359</v>
      </c>
      <c r="I62">
        <v>3</v>
      </c>
      <c r="J62" s="56">
        <v>1</v>
      </c>
      <c r="K62" s="57">
        <v>0</v>
      </c>
      <c r="L62" s="57">
        <v>0</v>
      </c>
      <c r="M62" s="57">
        <v>0</v>
      </c>
      <c r="N62" s="57">
        <v>0</v>
      </c>
      <c r="O62" s="57">
        <v>0</v>
      </c>
      <c r="P62" t="s">
        <v>570</v>
      </c>
      <c r="Q62">
        <v>1</v>
      </c>
      <c r="R62">
        <v>11.881188118811883</v>
      </c>
      <c r="S62" s="95">
        <v>0</v>
      </c>
      <c r="T62">
        <v>1</v>
      </c>
      <c r="U62">
        <v>4</v>
      </c>
      <c r="V62">
        <v>4</v>
      </c>
      <c r="W62" t="e">
        <v>#N/A</v>
      </c>
      <c r="X62">
        <v>0</v>
      </c>
      <c r="Y62">
        <v>0</v>
      </c>
      <c r="Z62" t="e">
        <v>#N/A</v>
      </c>
      <c r="AA62">
        <v>7.666666666666667</v>
      </c>
      <c r="AB62">
        <v>1</v>
      </c>
      <c r="AC62" t="e">
        <v>#N/A</v>
      </c>
      <c r="AD62">
        <v>7.666666666666667</v>
      </c>
      <c r="AE62">
        <v>1</v>
      </c>
      <c r="AF62">
        <v>1</v>
      </c>
      <c r="AG62" t="e">
        <v>#N/A</v>
      </c>
      <c r="AH62">
        <v>6</v>
      </c>
      <c r="AI62">
        <v>6</v>
      </c>
      <c r="AJ62">
        <v>1</v>
      </c>
      <c r="AK62" s="42">
        <f>INDEX(BV62:CY62,MATCH(Settings!$B$5,$BV$1:$CY$1))</f>
        <v>113.65338607584941</v>
      </c>
      <c r="AP62" t="b" cm="1">
        <f t="array" ref="AP62">NOT(OR(ISNA(AI62:AK62),ISNA(AE62:AF62),ISNA(AB62),ISNA(Y62),ISNA(S62:V62),ISNA(Q62),ISNA(J62),ISNA(I62),ISNA(A62:G62), ISBLANK(AI62:AK62), ISBLANK(AE62:AF62),ISBLANK(AB62),ISBLANK(Y62),ISBLANK(S62:V62),ISBLANK(Q62),ISBLANK(J62),ISBLANK(I62),ISBLANK(A62:G62)))</f>
        <v>1</v>
      </c>
      <c r="AQ62" s="42">
        <f>_xlfn.IFNA(IF(E62&gt;0,INDEX(AR62:BU62,MATCH(Settings!$B$1,$AR$1:$BU$1)),0),0)</f>
        <v>0</v>
      </c>
      <c r="AR62" s="59">
        <f>INDEX('E-E'!$A:$AH,MATCH($B62,'E-E'!$B:$B,0),MATCH(AR$1,'E-E'!$1:$1,0))</f>
        <v>1</v>
      </c>
      <c r="AS62" s="59">
        <f>INDEX('E-E'!$A:$AH,MATCH($B62,'E-E'!$B:$B,0),MATCH(AS$1,'E-E'!$1:$1,0))</f>
        <v>1</v>
      </c>
      <c r="AT62" s="59">
        <f>INDEX('E-E'!$A:$AH,MATCH($B62,'E-E'!$B:$B,0),MATCH(AT$1,'E-E'!$1:$1,0))</f>
        <v>1</v>
      </c>
      <c r="AU62" s="59">
        <f>INDEX('E-E'!$A:$AH,MATCH($B62,'E-E'!$B:$B,0),MATCH(AU$1,'E-E'!$1:$1,0))</f>
        <v>1</v>
      </c>
      <c r="AV62" s="59">
        <f>INDEX('E-E'!$A:$AH,MATCH($B62,'E-E'!$B:$B,0),MATCH(AV$1,'E-E'!$1:$1,0))</f>
        <v>1</v>
      </c>
      <c r="AW62" s="59">
        <f>INDEX('E-E'!$A:$AH,MATCH($B62,'E-E'!$B:$B,0),MATCH(AW$1,'E-E'!$1:$1,0))</f>
        <v>1</v>
      </c>
      <c r="AX62" s="59">
        <f>INDEX('E-E'!$A:$AH,MATCH($B62,'E-E'!$B:$B,0),MATCH(AX$1,'E-E'!$1:$1,0))</f>
        <v>1</v>
      </c>
      <c r="AY62" s="59">
        <f>INDEX('E-E'!$A:$AH,MATCH($B62,'E-E'!$B:$B,0),MATCH(AY$1,'E-E'!$1:$1,0))</f>
        <v>1</v>
      </c>
      <c r="AZ62" s="59">
        <f>INDEX('E-E'!$A:$AH,MATCH($B62,'E-E'!$B:$B,0),MATCH(AZ$1,'E-E'!$1:$1,0))</f>
        <v>1</v>
      </c>
      <c r="BA62" s="59">
        <f>INDEX('E-E'!$A:$AH,MATCH($B62,'E-E'!$B:$B,0),MATCH(BA$1,'E-E'!$1:$1,0))</f>
        <v>1</v>
      </c>
      <c r="BB62" s="59">
        <f>INDEX('E-E'!$A:$AH,MATCH($B62,'E-E'!$B:$B,0),MATCH(BB$1,'E-E'!$1:$1,0))</f>
        <v>1</v>
      </c>
      <c r="BC62" s="59">
        <f>INDEX('E-E'!$A:$AH,MATCH($B62,'E-E'!$B:$B,0),MATCH(BC$1,'E-E'!$1:$1,0))</f>
        <v>1</v>
      </c>
      <c r="BD62" s="59">
        <f>INDEX('E-E'!$A:$AH,MATCH($B62,'E-E'!$B:$B,0),MATCH(BD$1,'E-E'!$1:$1,0))</f>
        <v>1</v>
      </c>
      <c r="BE62" s="59">
        <f>INDEX('E-E'!$A:$AH,MATCH($B62,'E-E'!$B:$B,0),MATCH(BE$1,'E-E'!$1:$1,0))</f>
        <v>1</v>
      </c>
      <c r="BF62" s="59">
        <f>INDEX('E-E'!$A:$AH,MATCH($B62,'E-E'!$B:$B,0),MATCH(BF$1,'E-E'!$1:$1,0))</f>
        <v>1</v>
      </c>
      <c r="BG62" s="59">
        <f>INDEX('E-E'!$A:$AH,MATCH($B62,'E-E'!$B:$B,0),MATCH(BG$1,'E-E'!$1:$1,0))</f>
        <v>1</v>
      </c>
      <c r="BH62" s="59">
        <f>INDEX('E-E'!$A:$AH,MATCH($B62,'E-E'!$B:$B,0),MATCH(BH$1,'E-E'!$1:$1,0))</f>
        <v>1</v>
      </c>
      <c r="BI62" s="59">
        <f>INDEX('E-E'!$A:$AH,MATCH($B62,'E-E'!$B:$B,0),MATCH(BI$1,'E-E'!$1:$1,0))</f>
        <v>1</v>
      </c>
      <c r="BJ62" s="59">
        <f>INDEX('E-E'!$A:$AH,MATCH($B62,'E-E'!$B:$B,0),MATCH(BJ$1,'E-E'!$1:$1,0))</f>
        <v>1</v>
      </c>
      <c r="BK62" s="59">
        <f>INDEX('E-E'!$A:$AH,MATCH($B62,'E-E'!$B:$B,0),MATCH(BK$1,'E-E'!$1:$1,0))</f>
        <v>1</v>
      </c>
      <c r="BL62" s="59">
        <f>INDEX('E-E'!$A:$AH,MATCH($B62,'E-E'!$B:$B,0),MATCH(BL$1,'E-E'!$1:$1,0))</f>
        <v>1</v>
      </c>
      <c r="BM62" s="59">
        <f>INDEX('E-E'!$A:$AH,MATCH($B62,'E-E'!$B:$B,0),MATCH(BM$1,'E-E'!$1:$1,0))</f>
        <v>1</v>
      </c>
      <c r="BN62" s="59">
        <f>INDEX('E-E'!$A:$AH,MATCH($B62,'E-E'!$B:$B,0),MATCH(BN$1,'E-E'!$1:$1,0))</f>
        <v>1</v>
      </c>
      <c r="BO62" s="59">
        <f>INDEX('E-E'!$A:$AH,MATCH($B62,'E-E'!$B:$B,0),MATCH(BO$1,'E-E'!$1:$1,0))</f>
        <v>1</v>
      </c>
      <c r="BP62" s="59">
        <f>INDEX('E-E'!$A:$AH,MATCH($B62,'E-E'!$B:$B,0),MATCH(BP$1,'E-E'!$1:$1,0))</f>
        <v>1</v>
      </c>
      <c r="BQ62" s="59">
        <f>INDEX('E-E'!$A:$AH,MATCH($B62,'E-E'!$B:$B,0),MATCH(BQ$1,'E-E'!$1:$1,0))</f>
        <v>1</v>
      </c>
      <c r="BR62" s="59">
        <f>INDEX('E-E'!$A:$AH,MATCH($B62,'E-E'!$B:$B,0),MATCH(BR$1,'E-E'!$1:$1,0))</f>
        <v>0</v>
      </c>
      <c r="BS62" s="59">
        <f>INDEX('E-E'!$A:$AH,MATCH($B62,'E-E'!$B:$B,0),MATCH(BS$1,'E-E'!$1:$1,0))</f>
        <v>0</v>
      </c>
      <c r="BT62" s="59">
        <f>INDEX('E-E'!$A:$AH,MATCH($B62,'E-E'!$B:$B,0),MATCH(BT$1,'E-E'!$1:$1,0))</f>
        <v>0</v>
      </c>
      <c r="BU62" s="59">
        <f>INDEX('E-E'!$A:$AH,MATCH($B62,'E-E'!$B:$B,0),MATCH(BU$1,'E-E'!$1:$1,0))</f>
        <v>0</v>
      </c>
      <c r="BV62" s="60">
        <f>INDEX(SRMC!$A:$AO,MATCH($B62,SRMC!$B:$B,0),MATCH(BV$1,SRMC!$1:$1,0))</f>
        <v>117.00300809762581</v>
      </c>
      <c r="BW62" s="60">
        <f>INDEX(SRMC!$A:$AO,MATCH($B62,SRMC!$B:$B,0),MATCH(BW$1,SRMC!$1:$1,0))</f>
        <v>119.09433073660874</v>
      </c>
      <c r="BX62" s="60">
        <f>INDEX(SRMC!$A:$AO,MATCH($B62,SRMC!$B:$B,0),MATCH(BX$1,SRMC!$1:$1,0))</f>
        <v>116.19259493289952</v>
      </c>
      <c r="BY62" s="60">
        <f>INDEX(SRMC!$A:$AO,MATCH($B62,SRMC!$B:$B,0),MATCH(BY$1,SRMC!$1:$1,0))</f>
        <v>114.07185639978201</v>
      </c>
      <c r="BZ62" s="60">
        <f>INDEX(SRMC!$A:$AO,MATCH($B62,SRMC!$B:$B,0),MATCH(BZ$1,SRMC!$1:$1,0))</f>
        <v>113.27895017272326</v>
      </c>
      <c r="CA62" s="60">
        <f>INDEX(SRMC!$A:$AO,MATCH($B62,SRMC!$B:$B,0),MATCH(CA$1,SRMC!$1:$1,0))</f>
        <v>113.6057518921135</v>
      </c>
      <c r="CB62" s="60">
        <f>INDEX(SRMC!$A:$AO,MATCH($B62,SRMC!$B:$B,0),MATCH(CB$1,SRMC!$1:$1,0))</f>
        <v>114.35135642389886</v>
      </c>
      <c r="CC62" s="60">
        <f>INDEX(SRMC!$A:$AO,MATCH($B62,SRMC!$B:$B,0),MATCH(CC$1,SRMC!$1:$1,0))</f>
        <v>114.63340120380299</v>
      </c>
      <c r="CD62" s="60">
        <f>INDEX(SRMC!$A:$AO,MATCH($B62,SRMC!$B:$B,0),MATCH(CD$1,SRMC!$1:$1,0))</f>
        <v>114.12134986861645</v>
      </c>
      <c r="CE62" s="60">
        <f>INDEX(SRMC!$A:$AO,MATCH($B62,SRMC!$B:$B,0),MATCH(CE$1,SRMC!$1:$1,0))</f>
        <v>113.16962992351553</v>
      </c>
      <c r="CF62" s="60">
        <f>INDEX(SRMC!$A:$AO,MATCH($B62,SRMC!$B:$B,0),MATCH(CF$1,SRMC!$1:$1,0))</f>
        <v>112.4658591838561</v>
      </c>
      <c r="CG62" s="60">
        <f>INDEX(SRMC!$A:$AO,MATCH($B62,SRMC!$B:$B,0),MATCH(CG$1,SRMC!$1:$1,0))</f>
        <v>112.14784918573426</v>
      </c>
      <c r="CH62" s="60">
        <f>INDEX(SRMC!$A:$AO,MATCH($B62,SRMC!$B:$B,0),MATCH(CH$1,SRMC!$1:$1,0))</f>
        <v>112.00077506387045</v>
      </c>
      <c r="CI62" s="60">
        <f>INDEX(SRMC!$A:$AO,MATCH($B62,SRMC!$B:$B,0),MATCH(CI$1,SRMC!$1:$1,0))</f>
        <v>112.16951394181962</v>
      </c>
      <c r="CJ62" s="60">
        <f>INDEX(SRMC!$A:$AO,MATCH($B62,SRMC!$B:$B,0),MATCH(CJ$1,SRMC!$1:$1,0))</f>
        <v>112.84525998981587</v>
      </c>
      <c r="CK62" s="60">
        <f>INDEX(SRMC!$A:$AO,MATCH($B62,SRMC!$B:$B,0),MATCH(CK$1,SRMC!$1:$1,0))</f>
        <v>113.38987157263826</v>
      </c>
      <c r="CL62" s="60">
        <f>INDEX(SRMC!$A:$AO,MATCH($B62,SRMC!$B:$B,0),MATCH(CL$1,SRMC!$1:$1,0))</f>
        <v>113.55649021973331</v>
      </c>
      <c r="CM62" s="60">
        <f>INDEX(SRMC!$A:$AO,MATCH($B62,SRMC!$B:$B,0),MATCH(CM$1,SRMC!$1:$1,0))</f>
        <v>113.70019338148013</v>
      </c>
      <c r="CN62" s="60">
        <f>INDEX(SRMC!$A:$AO,MATCH($B62,SRMC!$B:$B,0),MATCH(CN$1,SRMC!$1:$1,0))</f>
        <v>113.78346587524874</v>
      </c>
      <c r="CO62" s="60">
        <f>INDEX(SRMC!$A:$AO,MATCH($B62,SRMC!$B:$B,0),MATCH(CO$1,SRMC!$1:$1,0))</f>
        <v>113.79749942264142</v>
      </c>
      <c r="CP62" s="60">
        <f>INDEX(SRMC!$A:$AO,MATCH($B62,SRMC!$B:$B,0),MATCH(CP$1,SRMC!$1:$1,0))</f>
        <v>113.78308808796223</v>
      </c>
      <c r="CQ62" s="60">
        <f>INDEX(SRMC!$A:$AO,MATCH($B62,SRMC!$B:$B,0),MATCH(CQ$1,SRMC!$1:$1,0))</f>
        <v>113.76867675328303</v>
      </c>
      <c r="CR62" s="60">
        <f>INDEX(SRMC!$A:$AO,MATCH($B62,SRMC!$B:$B,0),MATCH(CR$1,SRMC!$1:$1,0))</f>
        <v>113.75426541860384</v>
      </c>
      <c r="CS62" s="60">
        <f>INDEX(SRMC!$A:$AO,MATCH($B62,SRMC!$B:$B,0),MATCH(CS$1,SRMC!$1:$1,0))</f>
        <v>113.73985408392461</v>
      </c>
      <c r="CT62" s="60">
        <f>INDEX(SRMC!$A:$AO,MATCH($B62,SRMC!$B:$B,0),MATCH(CT$1,SRMC!$1:$1,0))</f>
        <v>113.72544274924543</v>
      </c>
      <c r="CU62" s="60">
        <f>INDEX(SRMC!$A:$AO,MATCH($B62,SRMC!$B:$B,0),MATCH(CU$1,SRMC!$1:$1,0))</f>
        <v>113.71103141456621</v>
      </c>
      <c r="CV62" s="60">
        <f>INDEX(SRMC!$A:$AO,MATCH($B62,SRMC!$B:$B,0),MATCH(CV$1,SRMC!$1:$1,0))</f>
        <v>113.69662007988701</v>
      </c>
      <c r="CW62" s="60">
        <f>INDEX(SRMC!$A:$AO,MATCH($B62,SRMC!$B:$B,0),MATCH(CW$1,SRMC!$1:$1,0))</f>
        <v>113.6822087452078</v>
      </c>
      <c r="CX62" s="60">
        <f>INDEX(SRMC!$A:$AO,MATCH($B62,SRMC!$B:$B,0),MATCH(CX$1,SRMC!$1:$1,0))</f>
        <v>113.66779741052859</v>
      </c>
      <c r="CY62" s="60">
        <f>INDEX(SRMC!$A:$AO,MATCH($B62,SRMC!$B:$B,0),MATCH(CY$1,SRMC!$1:$1,0))</f>
        <v>113.65338607584941</v>
      </c>
    </row>
    <row r="63" spans="1:103" x14ac:dyDescent="0.3">
      <c r="A63" t="s">
        <v>640</v>
      </c>
      <c r="B63" t="s">
        <v>44</v>
      </c>
      <c r="C63" t="s">
        <v>690</v>
      </c>
      <c r="D63">
        <v>2</v>
      </c>
      <c r="E63">
        <v>188</v>
      </c>
      <c r="F63">
        <v>0.6631416</v>
      </c>
      <c r="G63">
        <v>0.01</v>
      </c>
      <c r="H63" t="s">
        <v>359</v>
      </c>
      <c r="I63">
        <v>3</v>
      </c>
      <c r="J63" s="56">
        <v>1</v>
      </c>
      <c r="K63" s="57">
        <v>0</v>
      </c>
      <c r="L63" s="57">
        <v>0</v>
      </c>
      <c r="M63" s="57">
        <v>0</v>
      </c>
      <c r="N63" s="57">
        <v>0</v>
      </c>
      <c r="O63" s="57">
        <v>0</v>
      </c>
      <c r="P63" t="s">
        <v>570</v>
      </c>
      <c r="Q63">
        <v>1</v>
      </c>
      <c r="R63">
        <v>11.881188118811883</v>
      </c>
      <c r="S63" s="95">
        <v>0</v>
      </c>
      <c r="T63">
        <v>1</v>
      </c>
      <c r="U63">
        <v>4</v>
      </c>
      <c r="V63">
        <v>4</v>
      </c>
      <c r="W63" t="e">
        <v>#N/A</v>
      </c>
      <c r="X63">
        <v>0</v>
      </c>
      <c r="Y63">
        <v>0</v>
      </c>
      <c r="Z63" t="e">
        <v>#N/A</v>
      </c>
      <c r="AA63">
        <v>7.666666666666667</v>
      </c>
      <c r="AB63">
        <v>1</v>
      </c>
      <c r="AC63" t="e">
        <v>#N/A</v>
      </c>
      <c r="AD63">
        <v>7.666666666666667</v>
      </c>
      <c r="AE63">
        <v>1</v>
      </c>
      <c r="AF63">
        <v>1</v>
      </c>
      <c r="AG63" t="e">
        <v>#N/A</v>
      </c>
      <c r="AH63">
        <v>6</v>
      </c>
      <c r="AI63">
        <v>6</v>
      </c>
      <c r="AJ63">
        <v>1</v>
      </c>
      <c r="AK63" s="42">
        <f>INDEX(BV63:CY63,MATCH(Settings!$B$5,$BV$1:$CY$1))</f>
        <v>113.65338607584941</v>
      </c>
      <c r="AP63" t="b" cm="1">
        <f t="array" ref="AP63">NOT(OR(ISNA(AI63:AK63),ISNA(AE63:AF63),ISNA(AB63),ISNA(Y63),ISNA(S63:V63),ISNA(Q63),ISNA(J63),ISNA(I63),ISNA(A63:G63), ISBLANK(AI63:AK63), ISBLANK(AE63:AF63),ISBLANK(AB63),ISBLANK(Y63),ISBLANK(S63:V63),ISBLANK(Q63),ISBLANK(J63),ISBLANK(I63),ISBLANK(A63:G63)))</f>
        <v>1</v>
      </c>
      <c r="AQ63" s="42">
        <f>_xlfn.IFNA(IF(E63&gt;0,INDEX(AR63:BU63,MATCH(Settings!$B$1,$AR$1:$BU$1)),0),0)</f>
        <v>0</v>
      </c>
      <c r="AR63" s="59">
        <f>INDEX('E-E'!$A:$AH,MATCH($B63,'E-E'!$B:$B,0),MATCH(AR$1,'E-E'!$1:$1,0))</f>
        <v>1</v>
      </c>
      <c r="AS63" s="59">
        <f>INDEX('E-E'!$A:$AH,MATCH($B63,'E-E'!$B:$B,0),MATCH(AS$1,'E-E'!$1:$1,0))</f>
        <v>1</v>
      </c>
      <c r="AT63" s="59">
        <f>INDEX('E-E'!$A:$AH,MATCH($B63,'E-E'!$B:$B,0),MATCH(AT$1,'E-E'!$1:$1,0))</f>
        <v>1</v>
      </c>
      <c r="AU63" s="59">
        <f>INDEX('E-E'!$A:$AH,MATCH($B63,'E-E'!$B:$B,0),MATCH(AU$1,'E-E'!$1:$1,0))</f>
        <v>1</v>
      </c>
      <c r="AV63" s="59">
        <f>INDEX('E-E'!$A:$AH,MATCH($B63,'E-E'!$B:$B,0),MATCH(AV$1,'E-E'!$1:$1,0))</f>
        <v>1</v>
      </c>
      <c r="AW63" s="59">
        <f>INDEX('E-E'!$A:$AH,MATCH($B63,'E-E'!$B:$B,0),MATCH(AW$1,'E-E'!$1:$1,0))</f>
        <v>1</v>
      </c>
      <c r="AX63" s="59">
        <f>INDEX('E-E'!$A:$AH,MATCH($B63,'E-E'!$B:$B,0),MATCH(AX$1,'E-E'!$1:$1,0))</f>
        <v>1</v>
      </c>
      <c r="AY63" s="59">
        <f>INDEX('E-E'!$A:$AH,MATCH($B63,'E-E'!$B:$B,0),MATCH(AY$1,'E-E'!$1:$1,0))</f>
        <v>1</v>
      </c>
      <c r="AZ63" s="59">
        <f>INDEX('E-E'!$A:$AH,MATCH($B63,'E-E'!$B:$B,0),MATCH(AZ$1,'E-E'!$1:$1,0))</f>
        <v>1</v>
      </c>
      <c r="BA63" s="59">
        <f>INDEX('E-E'!$A:$AH,MATCH($B63,'E-E'!$B:$B,0),MATCH(BA$1,'E-E'!$1:$1,0))</f>
        <v>1</v>
      </c>
      <c r="BB63" s="59">
        <f>INDEX('E-E'!$A:$AH,MATCH($B63,'E-E'!$B:$B,0),MATCH(BB$1,'E-E'!$1:$1,0))</f>
        <v>1</v>
      </c>
      <c r="BC63" s="59">
        <f>INDEX('E-E'!$A:$AH,MATCH($B63,'E-E'!$B:$B,0),MATCH(BC$1,'E-E'!$1:$1,0))</f>
        <v>1</v>
      </c>
      <c r="BD63" s="59">
        <f>INDEX('E-E'!$A:$AH,MATCH($B63,'E-E'!$B:$B,0),MATCH(BD$1,'E-E'!$1:$1,0))</f>
        <v>1</v>
      </c>
      <c r="BE63" s="59">
        <f>INDEX('E-E'!$A:$AH,MATCH($B63,'E-E'!$B:$B,0),MATCH(BE$1,'E-E'!$1:$1,0))</f>
        <v>1</v>
      </c>
      <c r="BF63" s="59">
        <f>INDEX('E-E'!$A:$AH,MATCH($B63,'E-E'!$B:$B,0),MATCH(BF$1,'E-E'!$1:$1,0))</f>
        <v>1</v>
      </c>
      <c r="BG63" s="59">
        <f>INDEX('E-E'!$A:$AH,MATCH($B63,'E-E'!$B:$B,0),MATCH(BG$1,'E-E'!$1:$1,0))</f>
        <v>1</v>
      </c>
      <c r="BH63" s="59">
        <f>INDEX('E-E'!$A:$AH,MATCH($B63,'E-E'!$B:$B,0),MATCH(BH$1,'E-E'!$1:$1,0))</f>
        <v>1</v>
      </c>
      <c r="BI63" s="59">
        <f>INDEX('E-E'!$A:$AH,MATCH($B63,'E-E'!$B:$B,0),MATCH(BI$1,'E-E'!$1:$1,0))</f>
        <v>1</v>
      </c>
      <c r="BJ63" s="59">
        <f>INDEX('E-E'!$A:$AH,MATCH($B63,'E-E'!$B:$B,0),MATCH(BJ$1,'E-E'!$1:$1,0))</f>
        <v>1</v>
      </c>
      <c r="BK63" s="59">
        <f>INDEX('E-E'!$A:$AH,MATCH($B63,'E-E'!$B:$B,0),MATCH(BK$1,'E-E'!$1:$1,0))</f>
        <v>1</v>
      </c>
      <c r="BL63" s="59">
        <f>INDEX('E-E'!$A:$AH,MATCH($B63,'E-E'!$B:$B,0),MATCH(BL$1,'E-E'!$1:$1,0))</f>
        <v>1</v>
      </c>
      <c r="BM63" s="59">
        <f>INDEX('E-E'!$A:$AH,MATCH($B63,'E-E'!$B:$B,0),MATCH(BM$1,'E-E'!$1:$1,0))</f>
        <v>1</v>
      </c>
      <c r="BN63" s="59">
        <f>INDEX('E-E'!$A:$AH,MATCH($B63,'E-E'!$B:$B,0),MATCH(BN$1,'E-E'!$1:$1,0))</f>
        <v>1</v>
      </c>
      <c r="BO63" s="59">
        <f>INDEX('E-E'!$A:$AH,MATCH($B63,'E-E'!$B:$B,0),MATCH(BO$1,'E-E'!$1:$1,0))</f>
        <v>1</v>
      </c>
      <c r="BP63" s="59">
        <f>INDEX('E-E'!$A:$AH,MATCH($B63,'E-E'!$B:$B,0),MATCH(BP$1,'E-E'!$1:$1,0))</f>
        <v>1</v>
      </c>
      <c r="BQ63" s="59">
        <f>INDEX('E-E'!$A:$AH,MATCH($B63,'E-E'!$B:$B,0),MATCH(BQ$1,'E-E'!$1:$1,0))</f>
        <v>1</v>
      </c>
      <c r="BR63" s="59">
        <f>INDEX('E-E'!$A:$AH,MATCH($B63,'E-E'!$B:$B,0),MATCH(BR$1,'E-E'!$1:$1,0))</f>
        <v>0</v>
      </c>
      <c r="BS63" s="59">
        <f>INDEX('E-E'!$A:$AH,MATCH($B63,'E-E'!$B:$B,0),MATCH(BS$1,'E-E'!$1:$1,0))</f>
        <v>0</v>
      </c>
      <c r="BT63" s="59">
        <f>INDEX('E-E'!$A:$AH,MATCH($B63,'E-E'!$B:$B,0),MATCH(BT$1,'E-E'!$1:$1,0))</f>
        <v>0</v>
      </c>
      <c r="BU63" s="59">
        <f>INDEX('E-E'!$A:$AH,MATCH($B63,'E-E'!$B:$B,0),MATCH(BU$1,'E-E'!$1:$1,0))</f>
        <v>0</v>
      </c>
      <c r="BV63" s="60">
        <f>INDEX(SRMC!$A:$AO,MATCH($B63,SRMC!$B:$B,0),MATCH(BV$1,SRMC!$1:$1,0))</f>
        <v>117.00300809762581</v>
      </c>
      <c r="BW63" s="60">
        <f>INDEX(SRMC!$A:$AO,MATCH($B63,SRMC!$B:$B,0),MATCH(BW$1,SRMC!$1:$1,0))</f>
        <v>119.09433073660874</v>
      </c>
      <c r="BX63" s="60">
        <f>INDEX(SRMC!$A:$AO,MATCH($B63,SRMC!$B:$B,0),MATCH(BX$1,SRMC!$1:$1,0))</f>
        <v>116.19259493289952</v>
      </c>
      <c r="BY63" s="60">
        <f>INDEX(SRMC!$A:$AO,MATCH($B63,SRMC!$B:$B,0),MATCH(BY$1,SRMC!$1:$1,0))</f>
        <v>114.07185639978201</v>
      </c>
      <c r="BZ63" s="60">
        <f>INDEX(SRMC!$A:$AO,MATCH($B63,SRMC!$B:$B,0),MATCH(BZ$1,SRMC!$1:$1,0))</f>
        <v>113.27895017272326</v>
      </c>
      <c r="CA63" s="60">
        <f>INDEX(SRMC!$A:$AO,MATCH($B63,SRMC!$B:$B,0),MATCH(CA$1,SRMC!$1:$1,0))</f>
        <v>113.6057518921135</v>
      </c>
      <c r="CB63" s="60">
        <f>INDEX(SRMC!$A:$AO,MATCH($B63,SRMC!$B:$B,0),MATCH(CB$1,SRMC!$1:$1,0))</f>
        <v>114.35135642389886</v>
      </c>
      <c r="CC63" s="60">
        <f>INDEX(SRMC!$A:$AO,MATCH($B63,SRMC!$B:$B,0),MATCH(CC$1,SRMC!$1:$1,0))</f>
        <v>114.63340120380299</v>
      </c>
      <c r="CD63" s="60">
        <f>INDEX(SRMC!$A:$AO,MATCH($B63,SRMC!$B:$B,0),MATCH(CD$1,SRMC!$1:$1,0))</f>
        <v>114.12134986861645</v>
      </c>
      <c r="CE63" s="60">
        <f>INDEX(SRMC!$A:$AO,MATCH($B63,SRMC!$B:$B,0),MATCH(CE$1,SRMC!$1:$1,0))</f>
        <v>113.16962992351553</v>
      </c>
      <c r="CF63" s="60">
        <f>INDEX(SRMC!$A:$AO,MATCH($B63,SRMC!$B:$B,0),MATCH(CF$1,SRMC!$1:$1,0))</f>
        <v>112.4658591838561</v>
      </c>
      <c r="CG63" s="60">
        <f>INDEX(SRMC!$A:$AO,MATCH($B63,SRMC!$B:$B,0),MATCH(CG$1,SRMC!$1:$1,0))</f>
        <v>112.14784918573426</v>
      </c>
      <c r="CH63" s="60">
        <f>INDEX(SRMC!$A:$AO,MATCH($B63,SRMC!$B:$B,0),MATCH(CH$1,SRMC!$1:$1,0))</f>
        <v>112.00077506387045</v>
      </c>
      <c r="CI63" s="60">
        <f>INDEX(SRMC!$A:$AO,MATCH($B63,SRMC!$B:$B,0),MATCH(CI$1,SRMC!$1:$1,0))</f>
        <v>112.16951394181962</v>
      </c>
      <c r="CJ63" s="60">
        <f>INDEX(SRMC!$A:$AO,MATCH($B63,SRMC!$B:$B,0),MATCH(CJ$1,SRMC!$1:$1,0))</f>
        <v>112.84525998981587</v>
      </c>
      <c r="CK63" s="60">
        <f>INDEX(SRMC!$A:$AO,MATCH($B63,SRMC!$B:$B,0),MATCH(CK$1,SRMC!$1:$1,0))</f>
        <v>113.38987157263826</v>
      </c>
      <c r="CL63" s="60">
        <f>INDEX(SRMC!$A:$AO,MATCH($B63,SRMC!$B:$B,0),MATCH(CL$1,SRMC!$1:$1,0))</f>
        <v>113.55649021973331</v>
      </c>
      <c r="CM63" s="60">
        <f>INDEX(SRMC!$A:$AO,MATCH($B63,SRMC!$B:$B,0),MATCH(CM$1,SRMC!$1:$1,0))</f>
        <v>113.70019338148013</v>
      </c>
      <c r="CN63" s="60">
        <f>INDEX(SRMC!$A:$AO,MATCH($B63,SRMC!$B:$B,0),MATCH(CN$1,SRMC!$1:$1,0))</f>
        <v>113.78346587524874</v>
      </c>
      <c r="CO63" s="60">
        <f>INDEX(SRMC!$A:$AO,MATCH($B63,SRMC!$B:$B,0),MATCH(CO$1,SRMC!$1:$1,0))</f>
        <v>113.79749942264142</v>
      </c>
      <c r="CP63" s="60">
        <f>INDEX(SRMC!$A:$AO,MATCH($B63,SRMC!$B:$B,0),MATCH(CP$1,SRMC!$1:$1,0))</f>
        <v>113.78308808796223</v>
      </c>
      <c r="CQ63" s="60">
        <f>INDEX(SRMC!$A:$AO,MATCH($B63,SRMC!$B:$B,0),MATCH(CQ$1,SRMC!$1:$1,0))</f>
        <v>113.76867675328303</v>
      </c>
      <c r="CR63" s="60">
        <f>INDEX(SRMC!$A:$AO,MATCH($B63,SRMC!$B:$B,0),MATCH(CR$1,SRMC!$1:$1,0))</f>
        <v>113.75426541860384</v>
      </c>
      <c r="CS63" s="60">
        <f>INDEX(SRMC!$A:$AO,MATCH($B63,SRMC!$B:$B,0),MATCH(CS$1,SRMC!$1:$1,0))</f>
        <v>113.73985408392461</v>
      </c>
      <c r="CT63" s="60">
        <f>INDEX(SRMC!$A:$AO,MATCH($B63,SRMC!$B:$B,0),MATCH(CT$1,SRMC!$1:$1,0))</f>
        <v>113.72544274924543</v>
      </c>
      <c r="CU63" s="60">
        <f>INDEX(SRMC!$A:$AO,MATCH($B63,SRMC!$B:$B,0),MATCH(CU$1,SRMC!$1:$1,0))</f>
        <v>113.71103141456621</v>
      </c>
      <c r="CV63" s="60">
        <f>INDEX(SRMC!$A:$AO,MATCH($B63,SRMC!$B:$B,0),MATCH(CV$1,SRMC!$1:$1,0))</f>
        <v>113.69662007988701</v>
      </c>
      <c r="CW63" s="60">
        <f>INDEX(SRMC!$A:$AO,MATCH($B63,SRMC!$B:$B,0),MATCH(CW$1,SRMC!$1:$1,0))</f>
        <v>113.6822087452078</v>
      </c>
      <c r="CX63" s="60">
        <f>INDEX(SRMC!$A:$AO,MATCH($B63,SRMC!$B:$B,0),MATCH(CX$1,SRMC!$1:$1,0))</f>
        <v>113.66779741052859</v>
      </c>
      <c r="CY63" s="60">
        <f>INDEX(SRMC!$A:$AO,MATCH($B63,SRMC!$B:$B,0),MATCH(CY$1,SRMC!$1:$1,0))</f>
        <v>113.65338607584941</v>
      </c>
    </row>
    <row r="64" spans="1:103" x14ac:dyDescent="0.3">
      <c r="A64" t="s">
        <v>640</v>
      </c>
      <c r="B64" t="s">
        <v>45</v>
      </c>
      <c r="C64" t="s">
        <v>690</v>
      </c>
      <c r="D64">
        <v>2</v>
      </c>
      <c r="E64">
        <v>188</v>
      </c>
      <c r="F64">
        <v>0.6631416</v>
      </c>
      <c r="G64">
        <v>0.01</v>
      </c>
      <c r="H64" t="s">
        <v>359</v>
      </c>
      <c r="I64">
        <v>3</v>
      </c>
      <c r="J64" s="56">
        <v>1</v>
      </c>
      <c r="K64" s="57">
        <v>0</v>
      </c>
      <c r="L64" s="57">
        <v>0</v>
      </c>
      <c r="M64" s="57">
        <v>0</v>
      </c>
      <c r="N64" s="57">
        <v>0</v>
      </c>
      <c r="O64" s="57">
        <v>0</v>
      </c>
      <c r="P64" t="s">
        <v>570</v>
      </c>
      <c r="Q64">
        <v>1</v>
      </c>
      <c r="R64">
        <v>11.881188118811883</v>
      </c>
      <c r="S64" s="95">
        <v>0</v>
      </c>
      <c r="T64">
        <v>1</v>
      </c>
      <c r="U64">
        <v>4</v>
      </c>
      <c r="V64">
        <v>4</v>
      </c>
      <c r="W64" t="e">
        <v>#N/A</v>
      </c>
      <c r="X64">
        <v>0</v>
      </c>
      <c r="Y64">
        <v>0</v>
      </c>
      <c r="Z64" t="e">
        <v>#N/A</v>
      </c>
      <c r="AA64">
        <v>7.666666666666667</v>
      </c>
      <c r="AB64">
        <v>1</v>
      </c>
      <c r="AC64" t="e">
        <v>#N/A</v>
      </c>
      <c r="AD64">
        <v>7.666666666666667</v>
      </c>
      <c r="AE64">
        <v>1</v>
      </c>
      <c r="AF64">
        <v>1</v>
      </c>
      <c r="AG64" t="e">
        <v>#N/A</v>
      </c>
      <c r="AH64">
        <v>6</v>
      </c>
      <c r="AI64">
        <v>6</v>
      </c>
      <c r="AJ64">
        <v>1</v>
      </c>
      <c r="AK64" s="42">
        <f>INDEX(BV64:CY64,MATCH(Settings!$B$5,$BV$1:$CY$1))</f>
        <v>113.65338607584941</v>
      </c>
      <c r="AP64" t="b" cm="1">
        <f t="array" ref="AP64">NOT(OR(ISNA(AI64:AK64),ISNA(AE64:AF64),ISNA(AB64),ISNA(Y64),ISNA(S64:V64),ISNA(Q64),ISNA(J64),ISNA(I64),ISNA(A64:G64), ISBLANK(AI64:AK64), ISBLANK(AE64:AF64),ISBLANK(AB64),ISBLANK(Y64),ISBLANK(S64:V64),ISBLANK(Q64),ISBLANK(J64),ISBLANK(I64),ISBLANK(A64:G64)))</f>
        <v>1</v>
      </c>
      <c r="AQ64" s="42">
        <f>_xlfn.IFNA(IF(E64&gt;0,INDEX(AR64:BU64,MATCH(Settings!$B$1,$AR$1:$BU$1)),0),0)</f>
        <v>0</v>
      </c>
      <c r="AR64" s="59">
        <f>INDEX('E-E'!$A:$AH,MATCH($B64,'E-E'!$B:$B,0),MATCH(AR$1,'E-E'!$1:$1,0))</f>
        <v>1</v>
      </c>
      <c r="AS64" s="59">
        <f>INDEX('E-E'!$A:$AH,MATCH($B64,'E-E'!$B:$B,0),MATCH(AS$1,'E-E'!$1:$1,0))</f>
        <v>1</v>
      </c>
      <c r="AT64" s="59">
        <f>INDEX('E-E'!$A:$AH,MATCH($B64,'E-E'!$B:$B,0),MATCH(AT$1,'E-E'!$1:$1,0))</f>
        <v>1</v>
      </c>
      <c r="AU64" s="59">
        <f>INDEX('E-E'!$A:$AH,MATCH($B64,'E-E'!$B:$B,0),MATCH(AU$1,'E-E'!$1:$1,0))</f>
        <v>1</v>
      </c>
      <c r="AV64" s="59">
        <f>INDEX('E-E'!$A:$AH,MATCH($B64,'E-E'!$B:$B,0),MATCH(AV$1,'E-E'!$1:$1,0))</f>
        <v>1</v>
      </c>
      <c r="AW64" s="59">
        <f>INDEX('E-E'!$A:$AH,MATCH($B64,'E-E'!$B:$B,0),MATCH(AW$1,'E-E'!$1:$1,0))</f>
        <v>1</v>
      </c>
      <c r="AX64" s="59">
        <f>INDEX('E-E'!$A:$AH,MATCH($B64,'E-E'!$B:$B,0),MATCH(AX$1,'E-E'!$1:$1,0))</f>
        <v>1</v>
      </c>
      <c r="AY64" s="59">
        <f>INDEX('E-E'!$A:$AH,MATCH($B64,'E-E'!$B:$B,0),MATCH(AY$1,'E-E'!$1:$1,0))</f>
        <v>1</v>
      </c>
      <c r="AZ64" s="59">
        <f>INDEX('E-E'!$A:$AH,MATCH($B64,'E-E'!$B:$B,0),MATCH(AZ$1,'E-E'!$1:$1,0))</f>
        <v>1</v>
      </c>
      <c r="BA64" s="59">
        <f>INDEX('E-E'!$A:$AH,MATCH($B64,'E-E'!$B:$B,0),MATCH(BA$1,'E-E'!$1:$1,0))</f>
        <v>1</v>
      </c>
      <c r="BB64" s="59">
        <f>INDEX('E-E'!$A:$AH,MATCH($B64,'E-E'!$B:$B,0),MATCH(BB$1,'E-E'!$1:$1,0))</f>
        <v>1</v>
      </c>
      <c r="BC64" s="59">
        <f>INDEX('E-E'!$A:$AH,MATCH($B64,'E-E'!$B:$B,0),MATCH(BC$1,'E-E'!$1:$1,0))</f>
        <v>1</v>
      </c>
      <c r="BD64" s="59">
        <f>INDEX('E-E'!$A:$AH,MATCH($B64,'E-E'!$B:$B,0),MATCH(BD$1,'E-E'!$1:$1,0))</f>
        <v>1</v>
      </c>
      <c r="BE64" s="59">
        <f>INDEX('E-E'!$A:$AH,MATCH($B64,'E-E'!$B:$B,0),MATCH(BE$1,'E-E'!$1:$1,0))</f>
        <v>1</v>
      </c>
      <c r="BF64" s="59">
        <f>INDEX('E-E'!$A:$AH,MATCH($B64,'E-E'!$B:$B,0),MATCH(BF$1,'E-E'!$1:$1,0))</f>
        <v>1</v>
      </c>
      <c r="BG64" s="59">
        <f>INDEX('E-E'!$A:$AH,MATCH($B64,'E-E'!$B:$B,0),MATCH(BG$1,'E-E'!$1:$1,0))</f>
        <v>1</v>
      </c>
      <c r="BH64" s="59">
        <f>INDEX('E-E'!$A:$AH,MATCH($B64,'E-E'!$B:$B,0),MATCH(BH$1,'E-E'!$1:$1,0))</f>
        <v>1</v>
      </c>
      <c r="BI64" s="59">
        <f>INDEX('E-E'!$A:$AH,MATCH($B64,'E-E'!$B:$B,0),MATCH(BI$1,'E-E'!$1:$1,0))</f>
        <v>1</v>
      </c>
      <c r="BJ64" s="59">
        <f>INDEX('E-E'!$A:$AH,MATCH($B64,'E-E'!$B:$B,0),MATCH(BJ$1,'E-E'!$1:$1,0))</f>
        <v>1</v>
      </c>
      <c r="BK64" s="59">
        <f>INDEX('E-E'!$A:$AH,MATCH($B64,'E-E'!$B:$B,0),MATCH(BK$1,'E-E'!$1:$1,0))</f>
        <v>1</v>
      </c>
      <c r="BL64" s="59">
        <f>INDEX('E-E'!$A:$AH,MATCH($B64,'E-E'!$B:$B,0),MATCH(BL$1,'E-E'!$1:$1,0))</f>
        <v>1</v>
      </c>
      <c r="BM64" s="59">
        <f>INDEX('E-E'!$A:$AH,MATCH($B64,'E-E'!$B:$B,0),MATCH(BM$1,'E-E'!$1:$1,0))</f>
        <v>1</v>
      </c>
      <c r="BN64" s="59">
        <f>INDEX('E-E'!$A:$AH,MATCH($B64,'E-E'!$B:$B,0),MATCH(BN$1,'E-E'!$1:$1,0))</f>
        <v>1</v>
      </c>
      <c r="BO64" s="59">
        <f>INDEX('E-E'!$A:$AH,MATCH($B64,'E-E'!$B:$B,0),MATCH(BO$1,'E-E'!$1:$1,0))</f>
        <v>1</v>
      </c>
      <c r="BP64" s="59">
        <f>INDEX('E-E'!$A:$AH,MATCH($B64,'E-E'!$B:$B,0),MATCH(BP$1,'E-E'!$1:$1,0))</f>
        <v>1</v>
      </c>
      <c r="BQ64" s="59">
        <f>INDEX('E-E'!$A:$AH,MATCH($B64,'E-E'!$B:$B,0),MATCH(BQ$1,'E-E'!$1:$1,0))</f>
        <v>1</v>
      </c>
      <c r="BR64" s="59">
        <f>INDEX('E-E'!$A:$AH,MATCH($B64,'E-E'!$B:$B,0),MATCH(BR$1,'E-E'!$1:$1,0))</f>
        <v>0</v>
      </c>
      <c r="BS64" s="59">
        <f>INDEX('E-E'!$A:$AH,MATCH($B64,'E-E'!$B:$B,0),MATCH(BS$1,'E-E'!$1:$1,0))</f>
        <v>0</v>
      </c>
      <c r="BT64" s="59">
        <f>INDEX('E-E'!$A:$AH,MATCH($B64,'E-E'!$B:$B,0),MATCH(BT$1,'E-E'!$1:$1,0))</f>
        <v>0</v>
      </c>
      <c r="BU64" s="59">
        <f>INDEX('E-E'!$A:$AH,MATCH($B64,'E-E'!$B:$B,0),MATCH(BU$1,'E-E'!$1:$1,0))</f>
        <v>0</v>
      </c>
      <c r="BV64" s="60">
        <f>INDEX(SRMC!$A:$AO,MATCH($B64,SRMC!$B:$B,0),MATCH(BV$1,SRMC!$1:$1,0))</f>
        <v>117.00300809762581</v>
      </c>
      <c r="BW64" s="60">
        <f>INDEX(SRMC!$A:$AO,MATCH($B64,SRMC!$B:$B,0),MATCH(BW$1,SRMC!$1:$1,0))</f>
        <v>119.09433073660874</v>
      </c>
      <c r="BX64" s="60">
        <f>INDEX(SRMC!$A:$AO,MATCH($B64,SRMC!$B:$B,0),MATCH(BX$1,SRMC!$1:$1,0))</f>
        <v>116.19259493289952</v>
      </c>
      <c r="BY64" s="60">
        <f>INDEX(SRMC!$A:$AO,MATCH($B64,SRMC!$B:$B,0),MATCH(BY$1,SRMC!$1:$1,0))</f>
        <v>114.07185639978201</v>
      </c>
      <c r="BZ64" s="60">
        <f>INDEX(SRMC!$A:$AO,MATCH($B64,SRMC!$B:$B,0),MATCH(BZ$1,SRMC!$1:$1,0))</f>
        <v>113.27895017272326</v>
      </c>
      <c r="CA64" s="60">
        <f>INDEX(SRMC!$A:$AO,MATCH($B64,SRMC!$B:$B,0),MATCH(CA$1,SRMC!$1:$1,0))</f>
        <v>113.6057518921135</v>
      </c>
      <c r="CB64" s="60">
        <f>INDEX(SRMC!$A:$AO,MATCH($B64,SRMC!$B:$B,0),MATCH(CB$1,SRMC!$1:$1,0))</f>
        <v>114.35135642389886</v>
      </c>
      <c r="CC64" s="60">
        <f>INDEX(SRMC!$A:$AO,MATCH($B64,SRMC!$B:$B,0),MATCH(CC$1,SRMC!$1:$1,0))</f>
        <v>114.63340120380299</v>
      </c>
      <c r="CD64" s="60">
        <f>INDEX(SRMC!$A:$AO,MATCH($B64,SRMC!$B:$B,0),MATCH(CD$1,SRMC!$1:$1,0))</f>
        <v>114.12134986861645</v>
      </c>
      <c r="CE64" s="60">
        <f>INDEX(SRMC!$A:$AO,MATCH($B64,SRMC!$B:$B,0),MATCH(CE$1,SRMC!$1:$1,0))</f>
        <v>113.16962992351553</v>
      </c>
      <c r="CF64" s="60">
        <f>INDEX(SRMC!$A:$AO,MATCH($B64,SRMC!$B:$B,0),MATCH(CF$1,SRMC!$1:$1,0))</f>
        <v>112.4658591838561</v>
      </c>
      <c r="CG64" s="60">
        <f>INDEX(SRMC!$A:$AO,MATCH($B64,SRMC!$B:$B,0),MATCH(CG$1,SRMC!$1:$1,0))</f>
        <v>112.14784918573426</v>
      </c>
      <c r="CH64" s="60">
        <f>INDEX(SRMC!$A:$AO,MATCH($B64,SRMC!$B:$B,0),MATCH(CH$1,SRMC!$1:$1,0))</f>
        <v>112.00077506387045</v>
      </c>
      <c r="CI64" s="60">
        <f>INDEX(SRMC!$A:$AO,MATCH($B64,SRMC!$B:$B,0),MATCH(CI$1,SRMC!$1:$1,0))</f>
        <v>112.16951394181962</v>
      </c>
      <c r="CJ64" s="60">
        <f>INDEX(SRMC!$A:$AO,MATCH($B64,SRMC!$B:$B,0),MATCH(CJ$1,SRMC!$1:$1,0))</f>
        <v>112.84525998981587</v>
      </c>
      <c r="CK64" s="60">
        <f>INDEX(SRMC!$A:$AO,MATCH($B64,SRMC!$B:$B,0),MATCH(CK$1,SRMC!$1:$1,0))</f>
        <v>113.38987157263826</v>
      </c>
      <c r="CL64" s="60">
        <f>INDEX(SRMC!$A:$AO,MATCH($B64,SRMC!$B:$B,0),MATCH(CL$1,SRMC!$1:$1,0))</f>
        <v>113.55649021973331</v>
      </c>
      <c r="CM64" s="60">
        <f>INDEX(SRMC!$A:$AO,MATCH($B64,SRMC!$B:$B,0),MATCH(CM$1,SRMC!$1:$1,0))</f>
        <v>113.70019338148013</v>
      </c>
      <c r="CN64" s="60">
        <f>INDEX(SRMC!$A:$AO,MATCH($B64,SRMC!$B:$B,0),MATCH(CN$1,SRMC!$1:$1,0))</f>
        <v>113.78346587524874</v>
      </c>
      <c r="CO64" s="60">
        <f>INDEX(SRMC!$A:$AO,MATCH($B64,SRMC!$B:$B,0),MATCH(CO$1,SRMC!$1:$1,0))</f>
        <v>113.79749942264142</v>
      </c>
      <c r="CP64" s="60">
        <f>INDEX(SRMC!$A:$AO,MATCH($B64,SRMC!$B:$B,0),MATCH(CP$1,SRMC!$1:$1,0))</f>
        <v>113.78308808796223</v>
      </c>
      <c r="CQ64" s="60">
        <f>INDEX(SRMC!$A:$AO,MATCH($B64,SRMC!$B:$B,0),MATCH(CQ$1,SRMC!$1:$1,0))</f>
        <v>113.76867675328303</v>
      </c>
      <c r="CR64" s="60">
        <f>INDEX(SRMC!$A:$AO,MATCH($B64,SRMC!$B:$B,0),MATCH(CR$1,SRMC!$1:$1,0))</f>
        <v>113.75426541860384</v>
      </c>
      <c r="CS64" s="60">
        <f>INDEX(SRMC!$A:$AO,MATCH($B64,SRMC!$B:$B,0),MATCH(CS$1,SRMC!$1:$1,0))</f>
        <v>113.73985408392461</v>
      </c>
      <c r="CT64" s="60">
        <f>INDEX(SRMC!$A:$AO,MATCH($B64,SRMC!$B:$B,0),MATCH(CT$1,SRMC!$1:$1,0))</f>
        <v>113.72544274924543</v>
      </c>
      <c r="CU64" s="60">
        <f>INDEX(SRMC!$A:$AO,MATCH($B64,SRMC!$B:$B,0),MATCH(CU$1,SRMC!$1:$1,0))</f>
        <v>113.71103141456621</v>
      </c>
      <c r="CV64" s="60">
        <f>INDEX(SRMC!$A:$AO,MATCH($B64,SRMC!$B:$B,0),MATCH(CV$1,SRMC!$1:$1,0))</f>
        <v>113.69662007988701</v>
      </c>
      <c r="CW64" s="60">
        <f>INDEX(SRMC!$A:$AO,MATCH($B64,SRMC!$B:$B,0),MATCH(CW$1,SRMC!$1:$1,0))</f>
        <v>113.6822087452078</v>
      </c>
      <c r="CX64" s="60">
        <f>INDEX(SRMC!$A:$AO,MATCH($B64,SRMC!$B:$B,0),MATCH(CX$1,SRMC!$1:$1,0))</f>
        <v>113.66779741052859</v>
      </c>
      <c r="CY64" s="60">
        <f>INDEX(SRMC!$A:$AO,MATCH($B64,SRMC!$B:$B,0),MATCH(CY$1,SRMC!$1:$1,0))</f>
        <v>113.65338607584941</v>
      </c>
    </row>
    <row r="65" spans="1:103" x14ac:dyDescent="0.3">
      <c r="A65" t="s">
        <v>641</v>
      </c>
      <c r="B65" t="s">
        <v>91</v>
      </c>
      <c r="C65" t="s">
        <v>690</v>
      </c>
      <c r="D65">
        <v>2</v>
      </c>
      <c r="E65">
        <v>173</v>
      </c>
      <c r="F65">
        <v>0.6631416</v>
      </c>
      <c r="G65">
        <v>0.01</v>
      </c>
      <c r="H65" t="s">
        <v>359</v>
      </c>
      <c r="I65">
        <v>3</v>
      </c>
      <c r="J65" s="56">
        <v>1</v>
      </c>
      <c r="K65" s="57">
        <v>0</v>
      </c>
      <c r="L65" s="57">
        <v>0</v>
      </c>
      <c r="M65" s="57">
        <v>0</v>
      </c>
      <c r="N65" s="57">
        <v>0</v>
      </c>
      <c r="O65" s="57">
        <v>0</v>
      </c>
      <c r="P65" t="s">
        <v>570</v>
      </c>
      <c r="Q65">
        <v>1</v>
      </c>
      <c r="R65">
        <v>11.881188118811883</v>
      </c>
      <c r="S65" s="95">
        <v>0</v>
      </c>
      <c r="T65">
        <v>1</v>
      </c>
      <c r="U65">
        <v>4</v>
      </c>
      <c r="V65">
        <v>4</v>
      </c>
      <c r="W65" t="e">
        <v>#N/A</v>
      </c>
      <c r="X65">
        <v>0</v>
      </c>
      <c r="Y65">
        <v>0</v>
      </c>
      <c r="Z65" t="e">
        <v>#N/A</v>
      </c>
      <c r="AA65">
        <v>11</v>
      </c>
      <c r="AB65">
        <v>1</v>
      </c>
      <c r="AC65" t="e">
        <v>#N/A</v>
      </c>
      <c r="AD65">
        <v>11</v>
      </c>
      <c r="AE65">
        <v>1</v>
      </c>
      <c r="AF65">
        <v>1</v>
      </c>
      <c r="AG65" t="e">
        <v>#N/A</v>
      </c>
      <c r="AH65">
        <v>6</v>
      </c>
      <c r="AI65">
        <v>6</v>
      </c>
      <c r="AJ65">
        <v>1</v>
      </c>
      <c r="AK65" s="42">
        <f>INDEX(BV65:CY65,MATCH(Settings!$B$5,$BV$1:$CY$1))</f>
        <v>113.65338607584941</v>
      </c>
      <c r="AP65" t="b" cm="1">
        <f t="array" ref="AP65">NOT(OR(ISNA(AI65:AK65),ISNA(AE65:AF65),ISNA(AB65),ISNA(Y65),ISNA(S65:V65),ISNA(Q65),ISNA(J65),ISNA(I65),ISNA(A65:G65), ISBLANK(AI65:AK65), ISBLANK(AE65:AF65),ISBLANK(AB65),ISBLANK(Y65),ISBLANK(S65:V65),ISBLANK(Q65),ISBLANK(J65),ISBLANK(I65),ISBLANK(A65:G65)))</f>
        <v>1</v>
      </c>
      <c r="AQ65" s="42">
        <f>_xlfn.IFNA(IF(E65&gt;0,INDEX(AR65:BU65,MATCH(Settings!$B$1,$AR$1:$BU$1)),0),0)</f>
        <v>1</v>
      </c>
      <c r="AR65" s="59">
        <f>INDEX('E-E'!$A:$AH,MATCH($B65,'E-E'!$B:$B,0),MATCH(AR$1,'E-E'!$1:$1,0))</f>
        <v>1</v>
      </c>
      <c r="AS65" s="59">
        <f>INDEX('E-E'!$A:$AH,MATCH($B65,'E-E'!$B:$B,0),MATCH(AS$1,'E-E'!$1:$1,0))</f>
        <v>1</v>
      </c>
      <c r="AT65" s="59">
        <f>INDEX('E-E'!$A:$AH,MATCH($B65,'E-E'!$B:$B,0),MATCH(AT$1,'E-E'!$1:$1,0))</f>
        <v>1</v>
      </c>
      <c r="AU65" s="59">
        <f>INDEX('E-E'!$A:$AH,MATCH($B65,'E-E'!$B:$B,0),MATCH(AU$1,'E-E'!$1:$1,0))</f>
        <v>1</v>
      </c>
      <c r="AV65" s="59">
        <f>INDEX('E-E'!$A:$AH,MATCH($B65,'E-E'!$B:$B,0),MATCH(AV$1,'E-E'!$1:$1,0))</f>
        <v>1</v>
      </c>
      <c r="AW65" s="59">
        <f>INDEX('E-E'!$A:$AH,MATCH($B65,'E-E'!$B:$B,0),MATCH(AW$1,'E-E'!$1:$1,0))</f>
        <v>1</v>
      </c>
      <c r="AX65" s="59">
        <f>INDEX('E-E'!$A:$AH,MATCH($B65,'E-E'!$B:$B,0),MATCH(AX$1,'E-E'!$1:$1,0))</f>
        <v>1</v>
      </c>
      <c r="AY65" s="59">
        <f>INDEX('E-E'!$A:$AH,MATCH($B65,'E-E'!$B:$B,0),MATCH(AY$1,'E-E'!$1:$1,0))</f>
        <v>1</v>
      </c>
      <c r="AZ65" s="59">
        <f>INDEX('E-E'!$A:$AH,MATCH($B65,'E-E'!$B:$B,0),MATCH(AZ$1,'E-E'!$1:$1,0))</f>
        <v>1</v>
      </c>
      <c r="BA65" s="59">
        <f>INDEX('E-E'!$A:$AH,MATCH($B65,'E-E'!$B:$B,0),MATCH(BA$1,'E-E'!$1:$1,0))</f>
        <v>1</v>
      </c>
      <c r="BB65" s="59">
        <f>INDEX('E-E'!$A:$AH,MATCH($B65,'E-E'!$B:$B,0),MATCH(BB$1,'E-E'!$1:$1,0))</f>
        <v>1</v>
      </c>
      <c r="BC65" s="59">
        <f>INDEX('E-E'!$A:$AH,MATCH($B65,'E-E'!$B:$B,0),MATCH(BC$1,'E-E'!$1:$1,0))</f>
        <v>1</v>
      </c>
      <c r="BD65" s="59">
        <f>INDEX('E-E'!$A:$AH,MATCH($B65,'E-E'!$B:$B,0),MATCH(BD$1,'E-E'!$1:$1,0))</f>
        <v>1</v>
      </c>
      <c r="BE65" s="59">
        <f>INDEX('E-E'!$A:$AH,MATCH($B65,'E-E'!$B:$B,0),MATCH(BE$1,'E-E'!$1:$1,0))</f>
        <v>1</v>
      </c>
      <c r="BF65" s="59">
        <f>INDEX('E-E'!$A:$AH,MATCH($B65,'E-E'!$B:$B,0),MATCH(BF$1,'E-E'!$1:$1,0))</f>
        <v>1</v>
      </c>
      <c r="BG65" s="59">
        <f>INDEX('E-E'!$A:$AH,MATCH($B65,'E-E'!$B:$B,0),MATCH(BG$1,'E-E'!$1:$1,0))</f>
        <v>1</v>
      </c>
      <c r="BH65" s="59">
        <f>INDEX('E-E'!$A:$AH,MATCH($B65,'E-E'!$B:$B,0),MATCH(BH$1,'E-E'!$1:$1,0))</f>
        <v>1</v>
      </c>
      <c r="BI65" s="59">
        <f>INDEX('E-E'!$A:$AH,MATCH($B65,'E-E'!$B:$B,0),MATCH(BI$1,'E-E'!$1:$1,0))</f>
        <v>1</v>
      </c>
      <c r="BJ65" s="59">
        <f>INDEX('E-E'!$A:$AH,MATCH($B65,'E-E'!$B:$B,0),MATCH(BJ$1,'E-E'!$1:$1,0))</f>
        <v>1</v>
      </c>
      <c r="BK65" s="59">
        <f>INDEX('E-E'!$A:$AH,MATCH($B65,'E-E'!$B:$B,0),MATCH(BK$1,'E-E'!$1:$1,0))</f>
        <v>1</v>
      </c>
      <c r="BL65" s="59">
        <f>INDEX('E-E'!$A:$AH,MATCH($B65,'E-E'!$B:$B,0),MATCH(BL$1,'E-E'!$1:$1,0))</f>
        <v>1</v>
      </c>
      <c r="BM65" s="59">
        <f>INDEX('E-E'!$A:$AH,MATCH($B65,'E-E'!$B:$B,0),MATCH(BM$1,'E-E'!$1:$1,0))</f>
        <v>1</v>
      </c>
      <c r="BN65" s="59">
        <f>INDEX('E-E'!$A:$AH,MATCH($B65,'E-E'!$B:$B,0),MATCH(BN$1,'E-E'!$1:$1,0))</f>
        <v>1</v>
      </c>
      <c r="BO65" s="59">
        <f>INDEX('E-E'!$A:$AH,MATCH($B65,'E-E'!$B:$B,0),MATCH(BO$1,'E-E'!$1:$1,0))</f>
        <v>1</v>
      </c>
      <c r="BP65" s="59">
        <f>INDEX('E-E'!$A:$AH,MATCH($B65,'E-E'!$B:$B,0),MATCH(BP$1,'E-E'!$1:$1,0))</f>
        <v>1</v>
      </c>
      <c r="BQ65" s="59">
        <f>INDEX('E-E'!$A:$AH,MATCH($B65,'E-E'!$B:$B,0),MATCH(BQ$1,'E-E'!$1:$1,0))</f>
        <v>1</v>
      </c>
      <c r="BR65" s="59">
        <f>INDEX('E-E'!$A:$AH,MATCH($B65,'E-E'!$B:$B,0),MATCH(BR$1,'E-E'!$1:$1,0))</f>
        <v>1</v>
      </c>
      <c r="BS65" s="59">
        <f>INDEX('E-E'!$A:$AH,MATCH($B65,'E-E'!$B:$B,0),MATCH(BS$1,'E-E'!$1:$1,0))</f>
        <v>1</v>
      </c>
      <c r="BT65" s="59">
        <f>INDEX('E-E'!$A:$AH,MATCH($B65,'E-E'!$B:$B,0),MATCH(BT$1,'E-E'!$1:$1,0))</f>
        <v>1</v>
      </c>
      <c r="BU65" s="59">
        <f>INDEX('E-E'!$A:$AH,MATCH($B65,'E-E'!$B:$B,0),MATCH(BU$1,'E-E'!$1:$1,0))</f>
        <v>0</v>
      </c>
      <c r="BV65" s="60">
        <f>INDEX(SRMC!$A:$AO,MATCH($B65,SRMC!$B:$B,0),MATCH(BV$1,SRMC!$1:$1,0))</f>
        <v>117.00300809762581</v>
      </c>
      <c r="BW65" s="60">
        <f>INDEX(SRMC!$A:$AO,MATCH($B65,SRMC!$B:$B,0),MATCH(BW$1,SRMC!$1:$1,0))</f>
        <v>119.09433073660874</v>
      </c>
      <c r="BX65" s="60">
        <f>INDEX(SRMC!$A:$AO,MATCH($B65,SRMC!$B:$B,0),MATCH(BX$1,SRMC!$1:$1,0))</f>
        <v>116.19259493289952</v>
      </c>
      <c r="BY65" s="60">
        <f>INDEX(SRMC!$A:$AO,MATCH($B65,SRMC!$B:$B,0),MATCH(BY$1,SRMC!$1:$1,0))</f>
        <v>114.07185639978201</v>
      </c>
      <c r="BZ65" s="60">
        <f>INDEX(SRMC!$A:$AO,MATCH($B65,SRMC!$B:$B,0),MATCH(BZ$1,SRMC!$1:$1,0))</f>
        <v>113.27895017272326</v>
      </c>
      <c r="CA65" s="60">
        <f>INDEX(SRMC!$A:$AO,MATCH($B65,SRMC!$B:$B,0),MATCH(CA$1,SRMC!$1:$1,0))</f>
        <v>113.6057518921135</v>
      </c>
      <c r="CB65" s="60">
        <f>INDEX(SRMC!$A:$AO,MATCH($B65,SRMC!$B:$B,0),MATCH(CB$1,SRMC!$1:$1,0))</f>
        <v>114.35135642389886</v>
      </c>
      <c r="CC65" s="60">
        <f>INDEX(SRMC!$A:$AO,MATCH($B65,SRMC!$B:$B,0),MATCH(CC$1,SRMC!$1:$1,0))</f>
        <v>114.63340120380299</v>
      </c>
      <c r="CD65" s="60">
        <f>INDEX(SRMC!$A:$AO,MATCH($B65,SRMC!$B:$B,0),MATCH(CD$1,SRMC!$1:$1,0))</f>
        <v>114.12134986861645</v>
      </c>
      <c r="CE65" s="60">
        <f>INDEX(SRMC!$A:$AO,MATCH($B65,SRMC!$B:$B,0),MATCH(CE$1,SRMC!$1:$1,0))</f>
        <v>113.16962992351553</v>
      </c>
      <c r="CF65" s="60">
        <f>INDEX(SRMC!$A:$AO,MATCH($B65,SRMC!$B:$B,0),MATCH(CF$1,SRMC!$1:$1,0))</f>
        <v>112.4658591838561</v>
      </c>
      <c r="CG65" s="60">
        <f>INDEX(SRMC!$A:$AO,MATCH($B65,SRMC!$B:$B,0),MATCH(CG$1,SRMC!$1:$1,0))</f>
        <v>112.14784918573426</v>
      </c>
      <c r="CH65" s="60">
        <f>INDEX(SRMC!$A:$AO,MATCH($B65,SRMC!$B:$B,0),MATCH(CH$1,SRMC!$1:$1,0))</f>
        <v>112.00077506387045</v>
      </c>
      <c r="CI65" s="60">
        <f>INDEX(SRMC!$A:$AO,MATCH($B65,SRMC!$B:$B,0),MATCH(CI$1,SRMC!$1:$1,0))</f>
        <v>112.16951394181962</v>
      </c>
      <c r="CJ65" s="60">
        <f>INDEX(SRMC!$A:$AO,MATCH($B65,SRMC!$B:$B,0),MATCH(CJ$1,SRMC!$1:$1,0))</f>
        <v>112.84525998981587</v>
      </c>
      <c r="CK65" s="60">
        <f>INDEX(SRMC!$A:$AO,MATCH($B65,SRMC!$B:$B,0),MATCH(CK$1,SRMC!$1:$1,0))</f>
        <v>113.38987157263826</v>
      </c>
      <c r="CL65" s="60">
        <f>INDEX(SRMC!$A:$AO,MATCH($B65,SRMC!$B:$B,0),MATCH(CL$1,SRMC!$1:$1,0))</f>
        <v>113.55649021973331</v>
      </c>
      <c r="CM65" s="60">
        <f>INDEX(SRMC!$A:$AO,MATCH($B65,SRMC!$B:$B,0),MATCH(CM$1,SRMC!$1:$1,0))</f>
        <v>113.70019338148013</v>
      </c>
      <c r="CN65" s="60">
        <f>INDEX(SRMC!$A:$AO,MATCH($B65,SRMC!$B:$B,0),MATCH(CN$1,SRMC!$1:$1,0))</f>
        <v>113.78346587524874</v>
      </c>
      <c r="CO65" s="60">
        <f>INDEX(SRMC!$A:$AO,MATCH($B65,SRMC!$B:$B,0),MATCH(CO$1,SRMC!$1:$1,0))</f>
        <v>113.79749942264142</v>
      </c>
      <c r="CP65" s="60">
        <f>INDEX(SRMC!$A:$AO,MATCH($B65,SRMC!$B:$B,0),MATCH(CP$1,SRMC!$1:$1,0))</f>
        <v>113.78308808796223</v>
      </c>
      <c r="CQ65" s="60">
        <f>INDEX(SRMC!$A:$AO,MATCH($B65,SRMC!$B:$B,0),MATCH(CQ$1,SRMC!$1:$1,0))</f>
        <v>113.76867675328303</v>
      </c>
      <c r="CR65" s="60">
        <f>INDEX(SRMC!$A:$AO,MATCH($B65,SRMC!$B:$B,0),MATCH(CR$1,SRMC!$1:$1,0))</f>
        <v>113.75426541860384</v>
      </c>
      <c r="CS65" s="60">
        <f>INDEX(SRMC!$A:$AO,MATCH($B65,SRMC!$B:$B,0),MATCH(CS$1,SRMC!$1:$1,0))</f>
        <v>113.73985408392461</v>
      </c>
      <c r="CT65" s="60">
        <f>INDEX(SRMC!$A:$AO,MATCH($B65,SRMC!$B:$B,0),MATCH(CT$1,SRMC!$1:$1,0))</f>
        <v>113.72544274924543</v>
      </c>
      <c r="CU65" s="60">
        <f>INDEX(SRMC!$A:$AO,MATCH($B65,SRMC!$B:$B,0),MATCH(CU$1,SRMC!$1:$1,0))</f>
        <v>113.71103141456621</v>
      </c>
      <c r="CV65" s="60">
        <f>INDEX(SRMC!$A:$AO,MATCH($B65,SRMC!$B:$B,0),MATCH(CV$1,SRMC!$1:$1,0))</f>
        <v>113.69662007988701</v>
      </c>
      <c r="CW65" s="60">
        <f>INDEX(SRMC!$A:$AO,MATCH($B65,SRMC!$B:$B,0),MATCH(CW$1,SRMC!$1:$1,0))</f>
        <v>113.6822087452078</v>
      </c>
      <c r="CX65" s="60">
        <f>INDEX(SRMC!$A:$AO,MATCH($B65,SRMC!$B:$B,0),MATCH(CX$1,SRMC!$1:$1,0))</f>
        <v>113.66779741052859</v>
      </c>
      <c r="CY65" s="60">
        <f>INDEX(SRMC!$A:$AO,MATCH($B65,SRMC!$B:$B,0),MATCH(CY$1,SRMC!$1:$1,0))</f>
        <v>113.65338607584941</v>
      </c>
    </row>
    <row r="66" spans="1:103" x14ac:dyDescent="0.3">
      <c r="A66" t="s">
        <v>641</v>
      </c>
      <c r="B66" t="s">
        <v>92</v>
      </c>
      <c r="C66" t="s">
        <v>690</v>
      </c>
      <c r="D66">
        <v>2</v>
      </c>
      <c r="E66">
        <v>173</v>
      </c>
      <c r="F66">
        <v>0.6631416</v>
      </c>
      <c r="G66">
        <v>0.01</v>
      </c>
      <c r="H66" t="s">
        <v>359</v>
      </c>
      <c r="I66">
        <v>3</v>
      </c>
      <c r="J66" s="56">
        <v>1</v>
      </c>
      <c r="K66" s="57">
        <v>0</v>
      </c>
      <c r="L66" s="57">
        <v>0</v>
      </c>
      <c r="M66" s="57">
        <v>0</v>
      </c>
      <c r="N66" s="57">
        <v>0</v>
      </c>
      <c r="O66" s="57">
        <v>0</v>
      </c>
      <c r="P66" t="s">
        <v>570</v>
      </c>
      <c r="Q66">
        <v>1</v>
      </c>
      <c r="R66">
        <v>11.881188118811883</v>
      </c>
      <c r="S66" s="95">
        <v>0</v>
      </c>
      <c r="T66">
        <v>1</v>
      </c>
      <c r="U66">
        <v>4</v>
      </c>
      <c r="V66">
        <v>4</v>
      </c>
      <c r="W66" t="e">
        <v>#N/A</v>
      </c>
      <c r="X66">
        <v>0</v>
      </c>
      <c r="Y66">
        <v>0</v>
      </c>
      <c r="Z66" t="e">
        <v>#N/A</v>
      </c>
      <c r="AA66">
        <v>11</v>
      </c>
      <c r="AB66">
        <v>1</v>
      </c>
      <c r="AC66" t="e">
        <v>#N/A</v>
      </c>
      <c r="AD66">
        <v>11</v>
      </c>
      <c r="AE66">
        <v>1</v>
      </c>
      <c r="AF66">
        <v>1</v>
      </c>
      <c r="AG66" t="e">
        <v>#N/A</v>
      </c>
      <c r="AH66">
        <v>6</v>
      </c>
      <c r="AI66">
        <v>6</v>
      </c>
      <c r="AJ66">
        <v>1</v>
      </c>
      <c r="AK66" s="42">
        <f>INDEX(BV66:CY66,MATCH(Settings!$B$5,$BV$1:$CY$1))</f>
        <v>113.65338607584941</v>
      </c>
      <c r="AP66" t="b" cm="1">
        <f t="array" ref="AP66">NOT(OR(ISNA(AI66:AK66),ISNA(AE66:AF66),ISNA(AB66),ISNA(Y66),ISNA(S66:V66),ISNA(Q66),ISNA(J66),ISNA(I66),ISNA(A66:G66), ISBLANK(AI66:AK66), ISBLANK(AE66:AF66),ISBLANK(AB66),ISBLANK(Y66),ISBLANK(S66:V66),ISBLANK(Q66),ISBLANK(J66),ISBLANK(I66),ISBLANK(A66:G66)))</f>
        <v>1</v>
      </c>
      <c r="AQ66" s="42">
        <f>_xlfn.IFNA(IF(E66&gt;0,INDEX(AR66:BU66,MATCH(Settings!$B$1,$AR$1:$BU$1)),0),0)</f>
        <v>1</v>
      </c>
      <c r="AR66" s="59">
        <f>INDEX('E-E'!$A:$AH,MATCH($B66,'E-E'!$B:$B,0),MATCH(AR$1,'E-E'!$1:$1,0))</f>
        <v>1</v>
      </c>
      <c r="AS66" s="59">
        <f>INDEX('E-E'!$A:$AH,MATCH($B66,'E-E'!$B:$B,0),MATCH(AS$1,'E-E'!$1:$1,0))</f>
        <v>1</v>
      </c>
      <c r="AT66" s="59">
        <f>INDEX('E-E'!$A:$AH,MATCH($B66,'E-E'!$B:$B,0),MATCH(AT$1,'E-E'!$1:$1,0))</f>
        <v>1</v>
      </c>
      <c r="AU66" s="59">
        <f>INDEX('E-E'!$A:$AH,MATCH($B66,'E-E'!$B:$B,0),MATCH(AU$1,'E-E'!$1:$1,0))</f>
        <v>1</v>
      </c>
      <c r="AV66" s="59">
        <f>INDEX('E-E'!$A:$AH,MATCH($B66,'E-E'!$B:$B,0),MATCH(AV$1,'E-E'!$1:$1,0))</f>
        <v>1</v>
      </c>
      <c r="AW66" s="59">
        <f>INDEX('E-E'!$A:$AH,MATCH($B66,'E-E'!$B:$B,0),MATCH(AW$1,'E-E'!$1:$1,0))</f>
        <v>1</v>
      </c>
      <c r="AX66" s="59">
        <f>INDEX('E-E'!$A:$AH,MATCH($B66,'E-E'!$B:$B,0),MATCH(AX$1,'E-E'!$1:$1,0))</f>
        <v>1</v>
      </c>
      <c r="AY66" s="59">
        <f>INDEX('E-E'!$A:$AH,MATCH($B66,'E-E'!$B:$B,0),MATCH(AY$1,'E-E'!$1:$1,0))</f>
        <v>1</v>
      </c>
      <c r="AZ66" s="59">
        <f>INDEX('E-E'!$A:$AH,MATCH($B66,'E-E'!$B:$B,0),MATCH(AZ$1,'E-E'!$1:$1,0))</f>
        <v>1</v>
      </c>
      <c r="BA66" s="59">
        <f>INDEX('E-E'!$A:$AH,MATCH($B66,'E-E'!$B:$B,0),MATCH(BA$1,'E-E'!$1:$1,0))</f>
        <v>1</v>
      </c>
      <c r="BB66" s="59">
        <f>INDEX('E-E'!$A:$AH,MATCH($B66,'E-E'!$B:$B,0),MATCH(BB$1,'E-E'!$1:$1,0))</f>
        <v>1</v>
      </c>
      <c r="BC66" s="59">
        <f>INDEX('E-E'!$A:$AH,MATCH($B66,'E-E'!$B:$B,0),MATCH(BC$1,'E-E'!$1:$1,0))</f>
        <v>1</v>
      </c>
      <c r="BD66" s="59">
        <f>INDEX('E-E'!$A:$AH,MATCH($B66,'E-E'!$B:$B,0),MATCH(BD$1,'E-E'!$1:$1,0))</f>
        <v>1</v>
      </c>
      <c r="BE66" s="59">
        <f>INDEX('E-E'!$A:$AH,MATCH($B66,'E-E'!$B:$B,0),MATCH(BE$1,'E-E'!$1:$1,0))</f>
        <v>1</v>
      </c>
      <c r="BF66" s="59">
        <f>INDEX('E-E'!$A:$AH,MATCH($B66,'E-E'!$B:$B,0),MATCH(BF$1,'E-E'!$1:$1,0))</f>
        <v>1</v>
      </c>
      <c r="BG66" s="59">
        <f>INDEX('E-E'!$A:$AH,MATCH($B66,'E-E'!$B:$B,0),MATCH(BG$1,'E-E'!$1:$1,0))</f>
        <v>1</v>
      </c>
      <c r="BH66" s="59">
        <f>INDEX('E-E'!$A:$AH,MATCH($B66,'E-E'!$B:$B,0),MATCH(BH$1,'E-E'!$1:$1,0))</f>
        <v>1</v>
      </c>
      <c r="BI66" s="59">
        <f>INDEX('E-E'!$A:$AH,MATCH($B66,'E-E'!$B:$B,0),MATCH(BI$1,'E-E'!$1:$1,0))</f>
        <v>1</v>
      </c>
      <c r="BJ66" s="59">
        <f>INDEX('E-E'!$A:$AH,MATCH($B66,'E-E'!$B:$B,0),MATCH(BJ$1,'E-E'!$1:$1,0))</f>
        <v>1</v>
      </c>
      <c r="BK66" s="59">
        <f>INDEX('E-E'!$A:$AH,MATCH($B66,'E-E'!$B:$B,0),MATCH(BK$1,'E-E'!$1:$1,0))</f>
        <v>1</v>
      </c>
      <c r="BL66" s="59">
        <f>INDEX('E-E'!$A:$AH,MATCH($B66,'E-E'!$B:$B,0),MATCH(BL$1,'E-E'!$1:$1,0))</f>
        <v>1</v>
      </c>
      <c r="BM66" s="59">
        <f>INDEX('E-E'!$A:$AH,MATCH($B66,'E-E'!$B:$B,0),MATCH(BM$1,'E-E'!$1:$1,0))</f>
        <v>1</v>
      </c>
      <c r="BN66" s="59">
        <f>INDEX('E-E'!$A:$AH,MATCH($B66,'E-E'!$B:$B,0),MATCH(BN$1,'E-E'!$1:$1,0))</f>
        <v>1</v>
      </c>
      <c r="BO66" s="59">
        <f>INDEX('E-E'!$A:$AH,MATCH($B66,'E-E'!$B:$B,0),MATCH(BO$1,'E-E'!$1:$1,0))</f>
        <v>1</v>
      </c>
      <c r="BP66" s="59">
        <f>INDEX('E-E'!$A:$AH,MATCH($B66,'E-E'!$B:$B,0),MATCH(BP$1,'E-E'!$1:$1,0))</f>
        <v>1</v>
      </c>
      <c r="BQ66" s="59">
        <f>INDEX('E-E'!$A:$AH,MATCH($B66,'E-E'!$B:$B,0),MATCH(BQ$1,'E-E'!$1:$1,0))</f>
        <v>1</v>
      </c>
      <c r="BR66" s="59">
        <f>INDEX('E-E'!$A:$AH,MATCH($B66,'E-E'!$B:$B,0),MATCH(BR$1,'E-E'!$1:$1,0))</f>
        <v>1</v>
      </c>
      <c r="BS66" s="59">
        <f>INDEX('E-E'!$A:$AH,MATCH($B66,'E-E'!$B:$B,0),MATCH(BS$1,'E-E'!$1:$1,0))</f>
        <v>1</v>
      </c>
      <c r="BT66" s="59">
        <f>INDEX('E-E'!$A:$AH,MATCH($B66,'E-E'!$B:$B,0),MATCH(BT$1,'E-E'!$1:$1,0))</f>
        <v>1</v>
      </c>
      <c r="BU66" s="59">
        <f>INDEX('E-E'!$A:$AH,MATCH($B66,'E-E'!$B:$B,0),MATCH(BU$1,'E-E'!$1:$1,0))</f>
        <v>0</v>
      </c>
      <c r="BV66" s="60">
        <f>INDEX(SRMC!$A:$AO,MATCH($B66,SRMC!$B:$B,0),MATCH(BV$1,SRMC!$1:$1,0))</f>
        <v>117.00300809762581</v>
      </c>
      <c r="BW66" s="60">
        <f>INDEX(SRMC!$A:$AO,MATCH($B66,SRMC!$B:$B,0),MATCH(BW$1,SRMC!$1:$1,0))</f>
        <v>119.09433073660874</v>
      </c>
      <c r="BX66" s="60">
        <f>INDEX(SRMC!$A:$AO,MATCH($B66,SRMC!$B:$B,0),MATCH(BX$1,SRMC!$1:$1,0))</f>
        <v>116.19259493289952</v>
      </c>
      <c r="BY66" s="60">
        <f>INDEX(SRMC!$A:$AO,MATCH($B66,SRMC!$B:$B,0),MATCH(BY$1,SRMC!$1:$1,0))</f>
        <v>114.07185639978201</v>
      </c>
      <c r="BZ66" s="60">
        <f>INDEX(SRMC!$A:$AO,MATCH($B66,SRMC!$B:$B,0),MATCH(BZ$1,SRMC!$1:$1,0))</f>
        <v>113.27895017272326</v>
      </c>
      <c r="CA66" s="60">
        <f>INDEX(SRMC!$A:$AO,MATCH($B66,SRMC!$B:$B,0),MATCH(CA$1,SRMC!$1:$1,0))</f>
        <v>113.6057518921135</v>
      </c>
      <c r="CB66" s="60">
        <f>INDEX(SRMC!$A:$AO,MATCH($B66,SRMC!$B:$B,0),MATCH(CB$1,SRMC!$1:$1,0))</f>
        <v>114.35135642389886</v>
      </c>
      <c r="CC66" s="60">
        <f>INDEX(SRMC!$A:$AO,MATCH($B66,SRMC!$B:$B,0),MATCH(CC$1,SRMC!$1:$1,0))</f>
        <v>114.63340120380299</v>
      </c>
      <c r="CD66" s="60">
        <f>INDEX(SRMC!$A:$AO,MATCH($B66,SRMC!$B:$B,0),MATCH(CD$1,SRMC!$1:$1,0))</f>
        <v>114.12134986861645</v>
      </c>
      <c r="CE66" s="60">
        <f>INDEX(SRMC!$A:$AO,MATCH($B66,SRMC!$B:$B,0),MATCH(CE$1,SRMC!$1:$1,0))</f>
        <v>113.16962992351553</v>
      </c>
      <c r="CF66" s="60">
        <f>INDEX(SRMC!$A:$AO,MATCH($B66,SRMC!$B:$B,0),MATCH(CF$1,SRMC!$1:$1,0))</f>
        <v>112.4658591838561</v>
      </c>
      <c r="CG66" s="60">
        <f>INDEX(SRMC!$A:$AO,MATCH($B66,SRMC!$B:$B,0),MATCH(CG$1,SRMC!$1:$1,0))</f>
        <v>112.14784918573426</v>
      </c>
      <c r="CH66" s="60">
        <f>INDEX(SRMC!$A:$AO,MATCH($B66,SRMC!$B:$B,0),MATCH(CH$1,SRMC!$1:$1,0))</f>
        <v>112.00077506387045</v>
      </c>
      <c r="CI66" s="60">
        <f>INDEX(SRMC!$A:$AO,MATCH($B66,SRMC!$B:$B,0),MATCH(CI$1,SRMC!$1:$1,0))</f>
        <v>112.16951394181962</v>
      </c>
      <c r="CJ66" s="60">
        <f>INDEX(SRMC!$A:$AO,MATCH($B66,SRMC!$B:$B,0),MATCH(CJ$1,SRMC!$1:$1,0))</f>
        <v>112.84525998981587</v>
      </c>
      <c r="CK66" s="60">
        <f>INDEX(SRMC!$A:$AO,MATCH($B66,SRMC!$B:$B,0),MATCH(CK$1,SRMC!$1:$1,0))</f>
        <v>113.38987157263826</v>
      </c>
      <c r="CL66" s="60">
        <f>INDEX(SRMC!$A:$AO,MATCH($B66,SRMC!$B:$B,0),MATCH(CL$1,SRMC!$1:$1,0))</f>
        <v>113.55649021973331</v>
      </c>
      <c r="CM66" s="60">
        <f>INDEX(SRMC!$A:$AO,MATCH($B66,SRMC!$B:$B,0),MATCH(CM$1,SRMC!$1:$1,0))</f>
        <v>113.70019338148013</v>
      </c>
      <c r="CN66" s="60">
        <f>INDEX(SRMC!$A:$AO,MATCH($B66,SRMC!$B:$B,0),MATCH(CN$1,SRMC!$1:$1,0))</f>
        <v>113.78346587524874</v>
      </c>
      <c r="CO66" s="60">
        <f>INDEX(SRMC!$A:$AO,MATCH($B66,SRMC!$B:$B,0),MATCH(CO$1,SRMC!$1:$1,0))</f>
        <v>113.79749942264142</v>
      </c>
      <c r="CP66" s="60">
        <f>INDEX(SRMC!$A:$AO,MATCH($B66,SRMC!$B:$B,0),MATCH(CP$1,SRMC!$1:$1,0))</f>
        <v>113.78308808796223</v>
      </c>
      <c r="CQ66" s="60">
        <f>INDEX(SRMC!$A:$AO,MATCH($B66,SRMC!$B:$B,0),MATCH(CQ$1,SRMC!$1:$1,0))</f>
        <v>113.76867675328303</v>
      </c>
      <c r="CR66" s="60">
        <f>INDEX(SRMC!$A:$AO,MATCH($B66,SRMC!$B:$B,0),MATCH(CR$1,SRMC!$1:$1,0))</f>
        <v>113.75426541860384</v>
      </c>
      <c r="CS66" s="60">
        <f>INDEX(SRMC!$A:$AO,MATCH($B66,SRMC!$B:$B,0),MATCH(CS$1,SRMC!$1:$1,0))</f>
        <v>113.73985408392461</v>
      </c>
      <c r="CT66" s="60">
        <f>INDEX(SRMC!$A:$AO,MATCH($B66,SRMC!$B:$B,0),MATCH(CT$1,SRMC!$1:$1,0))</f>
        <v>113.72544274924543</v>
      </c>
      <c r="CU66" s="60">
        <f>INDEX(SRMC!$A:$AO,MATCH($B66,SRMC!$B:$B,0),MATCH(CU$1,SRMC!$1:$1,0))</f>
        <v>113.71103141456621</v>
      </c>
      <c r="CV66" s="60">
        <f>INDEX(SRMC!$A:$AO,MATCH($B66,SRMC!$B:$B,0),MATCH(CV$1,SRMC!$1:$1,0))</f>
        <v>113.69662007988701</v>
      </c>
      <c r="CW66" s="60">
        <f>INDEX(SRMC!$A:$AO,MATCH($B66,SRMC!$B:$B,0),MATCH(CW$1,SRMC!$1:$1,0))</f>
        <v>113.6822087452078</v>
      </c>
      <c r="CX66" s="60">
        <f>INDEX(SRMC!$A:$AO,MATCH($B66,SRMC!$B:$B,0),MATCH(CX$1,SRMC!$1:$1,0))</f>
        <v>113.66779741052859</v>
      </c>
      <c r="CY66" s="60">
        <f>INDEX(SRMC!$A:$AO,MATCH($B66,SRMC!$B:$B,0),MATCH(CY$1,SRMC!$1:$1,0))</f>
        <v>113.65338607584941</v>
      </c>
    </row>
    <row r="67" spans="1:103" x14ac:dyDescent="0.3">
      <c r="A67" t="s">
        <v>641</v>
      </c>
      <c r="B67" t="s">
        <v>90</v>
      </c>
      <c r="C67" t="s">
        <v>690</v>
      </c>
      <c r="D67">
        <v>2</v>
      </c>
      <c r="E67">
        <v>173</v>
      </c>
      <c r="F67">
        <v>0.6631416</v>
      </c>
      <c r="G67">
        <v>0.01</v>
      </c>
      <c r="H67" t="s">
        <v>359</v>
      </c>
      <c r="I67">
        <v>3</v>
      </c>
      <c r="J67" s="56">
        <v>1</v>
      </c>
      <c r="K67" s="57">
        <v>0</v>
      </c>
      <c r="L67" s="57">
        <v>0</v>
      </c>
      <c r="M67" s="57">
        <v>0</v>
      </c>
      <c r="N67" s="57">
        <v>0</v>
      </c>
      <c r="O67" s="57">
        <v>0</v>
      </c>
      <c r="P67" t="s">
        <v>570</v>
      </c>
      <c r="Q67">
        <v>1</v>
      </c>
      <c r="R67">
        <v>11.881188118811883</v>
      </c>
      <c r="S67" s="95">
        <v>0</v>
      </c>
      <c r="T67">
        <v>1</v>
      </c>
      <c r="U67">
        <v>4</v>
      </c>
      <c r="V67">
        <v>4</v>
      </c>
      <c r="W67" t="e">
        <v>#N/A</v>
      </c>
      <c r="X67">
        <v>0</v>
      </c>
      <c r="Y67">
        <v>0</v>
      </c>
      <c r="Z67" t="e">
        <v>#N/A</v>
      </c>
      <c r="AA67">
        <v>11</v>
      </c>
      <c r="AB67">
        <v>1</v>
      </c>
      <c r="AC67" t="e">
        <v>#N/A</v>
      </c>
      <c r="AD67">
        <v>11</v>
      </c>
      <c r="AE67">
        <v>1</v>
      </c>
      <c r="AF67">
        <v>1</v>
      </c>
      <c r="AG67" t="e">
        <v>#N/A</v>
      </c>
      <c r="AH67">
        <v>6</v>
      </c>
      <c r="AI67">
        <v>6</v>
      </c>
      <c r="AJ67">
        <v>1</v>
      </c>
      <c r="AK67" s="42">
        <f>INDEX(BV67:CY67,MATCH(Settings!$B$5,$BV$1:$CY$1))</f>
        <v>113.65338607584941</v>
      </c>
      <c r="AP67" t="b" cm="1">
        <f t="array" ref="AP67">NOT(OR(ISNA(AI67:AK67),ISNA(AE67:AF67),ISNA(AB67),ISNA(Y67),ISNA(S67:V67),ISNA(Q67),ISNA(J67),ISNA(I67),ISNA(A67:G67), ISBLANK(AI67:AK67), ISBLANK(AE67:AF67),ISBLANK(AB67),ISBLANK(Y67),ISBLANK(S67:V67),ISBLANK(Q67),ISBLANK(J67),ISBLANK(I67),ISBLANK(A67:G67)))</f>
        <v>1</v>
      </c>
      <c r="AQ67" s="42">
        <f>_xlfn.IFNA(IF(E67&gt;0,INDEX(AR67:BU67,MATCH(Settings!$B$1,$AR$1:$BU$1)),0),0)</f>
        <v>1</v>
      </c>
      <c r="AR67" s="59">
        <f>INDEX('E-E'!$A:$AH,MATCH($B67,'E-E'!$B:$B,0),MATCH(AR$1,'E-E'!$1:$1,0))</f>
        <v>1</v>
      </c>
      <c r="AS67" s="59">
        <f>INDEX('E-E'!$A:$AH,MATCH($B67,'E-E'!$B:$B,0),MATCH(AS$1,'E-E'!$1:$1,0))</f>
        <v>1</v>
      </c>
      <c r="AT67" s="59">
        <f>INDEX('E-E'!$A:$AH,MATCH($B67,'E-E'!$B:$B,0),MATCH(AT$1,'E-E'!$1:$1,0))</f>
        <v>1</v>
      </c>
      <c r="AU67" s="59">
        <f>INDEX('E-E'!$A:$AH,MATCH($B67,'E-E'!$B:$B,0),MATCH(AU$1,'E-E'!$1:$1,0))</f>
        <v>1</v>
      </c>
      <c r="AV67" s="59">
        <f>INDEX('E-E'!$A:$AH,MATCH($B67,'E-E'!$B:$B,0),MATCH(AV$1,'E-E'!$1:$1,0))</f>
        <v>1</v>
      </c>
      <c r="AW67" s="59">
        <f>INDEX('E-E'!$A:$AH,MATCH($B67,'E-E'!$B:$B,0),MATCH(AW$1,'E-E'!$1:$1,0))</f>
        <v>1</v>
      </c>
      <c r="AX67" s="59">
        <f>INDEX('E-E'!$A:$AH,MATCH($B67,'E-E'!$B:$B,0),MATCH(AX$1,'E-E'!$1:$1,0))</f>
        <v>1</v>
      </c>
      <c r="AY67" s="59">
        <f>INDEX('E-E'!$A:$AH,MATCH($B67,'E-E'!$B:$B,0),MATCH(AY$1,'E-E'!$1:$1,0))</f>
        <v>1</v>
      </c>
      <c r="AZ67" s="59">
        <f>INDEX('E-E'!$A:$AH,MATCH($B67,'E-E'!$B:$B,0),MATCH(AZ$1,'E-E'!$1:$1,0))</f>
        <v>1</v>
      </c>
      <c r="BA67" s="59">
        <f>INDEX('E-E'!$A:$AH,MATCH($B67,'E-E'!$B:$B,0),MATCH(BA$1,'E-E'!$1:$1,0))</f>
        <v>1</v>
      </c>
      <c r="BB67" s="59">
        <f>INDEX('E-E'!$A:$AH,MATCH($B67,'E-E'!$B:$B,0),MATCH(BB$1,'E-E'!$1:$1,0))</f>
        <v>1</v>
      </c>
      <c r="BC67" s="59">
        <f>INDEX('E-E'!$A:$AH,MATCH($B67,'E-E'!$B:$B,0),MATCH(BC$1,'E-E'!$1:$1,0))</f>
        <v>1</v>
      </c>
      <c r="BD67" s="59">
        <f>INDEX('E-E'!$A:$AH,MATCH($B67,'E-E'!$B:$B,0),MATCH(BD$1,'E-E'!$1:$1,0))</f>
        <v>1</v>
      </c>
      <c r="BE67" s="59">
        <f>INDEX('E-E'!$A:$AH,MATCH($B67,'E-E'!$B:$B,0),MATCH(BE$1,'E-E'!$1:$1,0))</f>
        <v>1</v>
      </c>
      <c r="BF67" s="59">
        <f>INDEX('E-E'!$A:$AH,MATCH($B67,'E-E'!$B:$B,0),MATCH(BF$1,'E-E'!$1:$1,0))</f>
        <v>1</v>
      </c>
      <c r="BG67" s="59">
        <f>INDEX('E-E'!$A:$AH,MATCH($B67,'E-E'!$B:$B,0),MATCH(BG$1,'E-E'!$1:$1,0))</f>
        <v>1</v>
      </c>
      <c r="BH67" s="59">
        <f>INDEX('E-E'!$A:$AH,MATCH($B67,'E-E'!$B:$B,0),MATCH(BH$1,'E-E'!$1:$1,0))</f>
        <v>1</v>
      </c>
      <c r="BI67" s="59">
        <f>INDEX('E-E'!$A:$AH,MATCH($B67,'E-E'!$B:$B,0),MATCH(BI$1,'E-E'!$1:$1,0))</f>
        <v>1</v>
      </c>
      <c r="BJ67" s="59">
        <f>INDEX('E-E'!$A:$AH,MATCH($B67,'E-E'!$B:$B,0),MATCH(BJ$1,'E-E'!$1:$1,0))</f>
        <v>1</v>
      </c>
      <c r="BK67" s="59">
        <f>INDEX('E-E'!$A:$AH,MATCH($B67,'E-E'!$B:$B,0),MATCH(BK$1,'E-E'!$1:$1,0))</f>
        <v>1</v>
      </c>
      <c r="BL67" s="59">
        <f>INDEX('E-E'!$A:$AH,MATCH($B67,'E-E'!$B:$B,0),MATCH(BL$1,'E-E'!$1:$1,0))</f>
        <v>1</v>
      </c>
      <c r="BM67" s="59">
        <f>INDEX('E-E'!$A:$AH,MATCH($B67,'E-E'!$B:$B,0),MATCH(BM$1,'E-E'!$1:$1,0))</f>
        <v>1</v>
      </c>
      <c r="BN67" s="59">
        <f>INDEX('E-E'!$A:$AH,MATCH($B67,'E-E'!$B:$B,0),MATCH(BN$1,'E-E'!$1:$1,0))</f>
        <v>1</v>
      </c>
      <c r="BO67" s="59">
        <f>INDEX('E-E'!$A:$AH,MATCH($B67,'E-E'!$B:$B,0),MATCH(BO$1,'E-E'!$1:$1,0))</f>
        <v>1</v>
      </c>
      <c r="BP67" s="59">
        <f>INDEX('E-E'!$A:$AH,MATCH($B67,'E-E'!$B:$B,0),MATCH(BP$1,'E-E'!$1:$1,0))</f>
        <v>1</v>
      </c>
      <c r="BQ67" s="59">
        <f>INDEX('E-E'!$A:$AH,MATCH($B67,'E-E'!$B:$B,0),MATCH(BQ$1,'E-E'!$1:$1,0))</f>
        <v>1</v>
      </c>
      <c r="BR67" s="59">
        <f>INDEX('E-E'!$A:$AH,MATCH($B67,'E-E'!$B:$B,0),MATCH(BR$1,'E-E'!$1:$1,0))</f>
        <v>1</v>
      </c>
      <c r="BS67" s="59">
        <f>INDEX('E-E'!$A:$AH,MATCH($B67,'E-E'!$B:$B,0),MATCH(BS$1,'E-E'!$1:$1,0))</f>
        <v>1</v>
      </c>
      <c r="BT67" s="59">
        <f>INDEX('E-E'!$A:$AH,MATCH($B67,'E-E'!$B:$B,0),MATCH(BT$1,'E-E'!$1:$1,0))</f>
        <v>1</v>
      </c>
      <c r="BU67" s="59">
        <f>INDEX('E-E'!$A:$AH,MATCH($B67,'E-E'!$B:$B,0),MATCH(BU$1,'E-E'!$1:$1,0))</f>
        <v>0</v>
      </c>
      <c r="BV67" s="60">
        <f>INDEX(SRMC!$A:$AO,MATCH($B67,SRMC!$B:$B,0),MATCH(BV$1,SRMC!$1:$1,0))</f>
        <v>117.00300809762581</v>
      </c>
      <c r="BW67" s="60">
        <f>INDEX(SRMC!$A:$AO,MATCH($B67,SRMC!$B:$B,0),MATCH(BW$1,SRMC!$1:$1,0))</f>
        <v>119.09433073660874</v>
      </c>
      <c r="BX67" s="60">
        <f>INDEX(SRMC!$A:$AO,MATCH($B67,SRMC!$B:$B,0),MATCH(BX$1,SRMC!$1:$1,0))</f>
        <v>116.19259493289952</v>
      </c>
      <c r="BY67" s="60">
        <f>INDEX(SRMC!$A:$AO,MATCH($B67,SRMC!$B:$B,0),MATCH(BY$1,SRMC!$1:$1,0))</f>
        <v>114.07185639978201</v>
      </c>
      <c r="BZ67" s="60">
        <f>INDEX(SRMC!$A:$AO,MATCH($B67,SRMC!$B:$B,0),MATCH(BZ$1,SRMC!$1:$1,0))</f>
        <v>113.27895017272326</v>
      </c>
      <c r="CA67" s="60">
        <f>INDEX(SRMC!$A:$AO,MATCH($B67,SRMC!$B:$B,0),MATCH(CA$1,SRMC!$1:$1,0))</f>
        <v>113.6057518921135</v>
      </c>
      <c r="CB67" s="60">
        <f>INDEX(SRMC!$A:$AO,MATCH($B67,SRMC!$B:$B,0),MATCH(CB$1,SRMC!$1:$1,0))</f>
        <v>114.35135642389886</v>
      </c>
      <c r="CC67" s="60">
        <f>INDEX(SRMC!$A:$AO,MATCH($B67,SRMC!$B:$B,0),MATCH(CC$1,SRMC!$1:$1,0))</f>
        <v>114.63340120380299</v>
      </c>
      <c r="CD67" s="60">
        <f>INDEX(SRMC!$A:$AO,MATCH($B67,SRMC!$B:$B,0),MATCH(CD$1,SRMC!$1:$1,0))</f>
        <v>114.12134986861645</v>
      </c>
      <c r="CE67" s="60">
        <f>INDEX(SRMC!$A:$AO,MATCH($B67,SRMC!$B:$B,0),MATCH(CE$1,SRMC!$1:$1,0))</f>
        <v>113.16962992351553</v>
      </c>
      <c r="CF67" s="60">
        <f>INDEX(SRMC!$A:$AO,MATCH($B67,SRMC!$B:$B,0),MATCH(CF$1,SRMC!$1:$1,0))</f>
        <v>112.4658591838561</v>
      </c>
      <c r="CG67" s="60">
        <f>INDEX(SRMC!$A:$AO,MATCH($B67,SRMC!$B:$B,0),MATCH(CG$1,SRMC!$1:$1,0))</f>
        <v>112.14784918573426</v>
      </c>
      <c r="CH67" s="60">
        <f>INDEX(SRMC!$A:$AO,MATCH($B67,SRMC!$B:$B,0),MATCH(CH$1,SRMC!$1:$1,0))</f>
        <v>112.00077506387045</v>
      </c>
      <c r="CI67" s="60">
        <f>INDEX(SRMC!$A:$AO,MATCH($B67,SRMC!$B:$B,0),MATCH(CI$1,SRMC!$1:$1,0))</f>
        <v>112.16951394181962</v>
      </c>
      <c r="CJ67" s="60">
        <f>INDEX(SRMC!$A:$AO,MATCH($B67,SRMC!$B:$B,0),MATCH(CJ$1,SRMC!$1:$1,0))</f>
        <v>112.84525998981587</v>
      </c>
      <c r="CK67" s="60">
        <f>INDEX(SRMC!$A:$AO,MATCH($B67,SRMC!$B:$B,0),MATCH(CK$1,SRMC!$1:$1,0))</f>
        <v>113.38987157263826</v>
      </c>
      <c r="CL67" s="60">
        <f>INDEX(SRMC!$A:$AO,MATCH($B67,SRMC!$B:$B,0),MATCH(CL$1,SRMC!$1:$1,0))</f>
        <v>113.55649021973331</v>
      </c>
      <c r="CM67" s="60">
        <f>INDEX(SRMC!$A:$AO,MATCH($B67,SRMC!$B:$B,0),MATCH(CM$1,SRMC!$1:$1,0))</f>
        <v>113.70019338148013</v>
      </c>
      <c r="CN67" s="60">
        <f>INDEX(SRMC!$A:$AO,MATCH($B67,SRMC!$B:$B,0),MATCH(CN$1,SRMC!$1:$1,0))</f>
        <v>113.78346587524874</v>
      </c>
      <c r="CO67" s="60">
        <f>INDEX(SRMC!$A:$AO,MATCH($B67,SRMC!$B:$B,0),MATCH(CO$1,SRMC!$1:$1,0))</f>
        <v>113.79749942264142</v>
      </c>
      <c r="CP67" s="60">
        <f>INDEX(SRMC!$A:$AO,MATCH($B67,SRMC!$B:$B,0),MATCH(CP$1,SRMC!$1:$1,0))</f>
        <v>113.78308808796223</v>
      </c>
      <c r="CQ67" s="60">
        <f>INDEX(SRMC!$A:$AO,MATCH($B67,SRMC!$B:$B,0),MATCH(CQ$1,SRMC!$1:$1,0))</f>
        <v>113.76867675328303</v>
      </c>
      <c r="CR67" s="60">
        <f>INDEX(SRMC!$A:$AO,MATCH($B67,SRMC!$B:$B,0),MATCH(CR$1,SRMC!$1:$1,0))</f>
        <v>113.75426541860384</v>
      </c>
      <c r="CS67" s="60">
        <f>INDEX(SRMC!$A:$AO,MATCH($B67,SRMC!$B:$B,0),MATCH(CS$1,SRMC!$1:$1,0))</f>
        <v>113.73985408392461</v>
      </c>
      <c r="CT67" s="60">
        <f>INDEX(SRMC!$A:$AO,MATCH($B67,SRMC!$B:$B,0),MATCH(CT$1,SRMC!$1:$1,0))</f>
        <v>113.72544274924543</v>
      </c>
      <c r="CU67" s="60">
        <f>INDEX(SRMC!$A:$AO,MATCH($B67,SRMC!$B:$B,0),MATCH(CU$1,SRMC!$1:$1,0))</f>
        <v>113.71103141456621</v>
      </c>
      <c r="CV67" s="60">
        <f>INDEX(SRMC!$A:$AO,MATCH($B67,SRMC!$B:$B,0),MATCH(CV$1,SRMC!$1:$1,0))</f>
        <v>113.69662007988701</v>
      </c>
      <c r="CW67" s="60">
        <f>INDEX(SRMC!$A:$AO,MATCH($B67,SRMC!$B:$B,0),MATCH(CW$1,SRMC!$1:$1,0))</f>
        <v>113.6822087452078</v>
      </c>
      <c r="CX67" s="60">
        <f>INDEX(SRMC!$A:$AO,MATCH($B67,SRMC!$B:$B,0),MATCH(CX$1,SRMC!$1:$1,0))</f>
        <v>113.66779741052859</v>
      </c>
      <c r="CY67" s="60">
        <f>INDEX(SRMC!$A:$AO,MATCH($B67,SRMC!$B:$B,0),MATCH(CY$1,SRMC!$1:$1,0))</f>
        <v>113.65338607584941</v>
      </c>
    </row>
    <row r="68" spans="1:103" x14ac:dyDescent="0.3">
      <c r="A68" t="s">
        <v>642</v>
      </c>
      <c r="B68" t="s">
        <v>139</v>
      </c>
      <c r="C68" t="s">
        <v>690</v>
      </c>
      <c r="D68">
        <v>2</v>
      </c>
      <c r="E68">
        <v>87.4</v>
      </c>
      <c r="F68">
        <v>0.51106874999999996</v>
      </c>
      <c r="G68">
        <v>0.03</v>
      </c>
      <c r="H68" t="s">
        <v>360</v>
      </c>
      <c r="I68">
        <v>1</v>
      </c>
      <c r="J68" s="56">
        <v>1</v>
      </c>
      <c r="K68" s="57">
        <v>0</v>
      </c>
      <c r="L68" s="57">
        <v>0</v>
      </c>
      <c r="M68" s="57">
        <v>0</v>
      </c>
      <c r="N68" s="57">
        <v>0</v>
      </c>
      <c r="O68" s="57">
        <v>0</v>
      </c>
      <c r="P68" t="s">
        <v>570</v>
      </c>
      <c r="Q68">
        <v>1</v>
      </c>
      <c r="R68">
        <v>7.2874493927125501</v>
      </c>
      <c r="S68" s="95">
        <v>0</v>
      </c>
      <c r="T68">
        <v>1</v>
      </c>
      <c r="U68">
        <v>4</v>
      </c>
      <c r="V68">
        <v>4</v>
      </c>
      <c r="W68" s="53">
        <v>53.1</v>
      </c>
      <c r="X68">
        <v>0</v>
      </c>
      <c r="Y68">
        <v>0.60755148741418763</v>
      </c>
      <c r="Z68" t="e">
        <v>#N/A</v>
      </c>
      <c r="AA68">
        <v>3</v>
      </c>
      <c r="AB68">
        <v>1</v>
      </c>
      <c r="AC68" t="e">
        <v>#N/A</v>
      </c>
      <c r="AD68">
        <v>3</v>
      </c>
      <c r="AE68">
        <v>1</v>
      </c>
      <c r="AF68">
        <v>1</v>
      </c>
      <c r="AG68" t="e">
        <v>#N/A</v>
      </c>
      <c r="AH68">
        <v>15</v>
      </c>
      <c r="AI68">
        <v>15</v>
      </c>
      <c r="AJ68">
        <v>1</v>
      </c>
      <c r="AK68" s="42">
        <f>INDEX(BV68:CY68,MATCH(Settings!$B$5,$BV$1:$CY$1))</f>
        <v>63.329823369907416</v>
      </c>
      <c r="AP68" t="b" cm="1">
        <f t="array" ref="AP68">NOT(OR(ISNA(AI68:AK68),ISNA(AE68:AF68),ISNA(AB68),ISNA(Y68),ISNA(S68:V68),ISNA(Q68),ISNA(J68),ISNA(I68),ISNA(A68:G68), ISBLANK(AI68:AK68), ISBLANK(AE68:AF68),ISBLANK(AB68),ISBLANK(Y68),ISBLANK(S68:V68),ISBLANK(Q68),ISBLANK(J68),ISBLANK(I68),ISBLANK(A68:G68)))</f>
        <v>1</v>
      </c>
      <c r="AQ68" s="42">
        <f>_xlfn.IFNA(IF(E68&gt;0,INDEX(AR68:BU68,MATCH(Settings!$B$1,$AR$1:$BU$1)),0),0)</f>
        <v>0</v>
      </c>
      <c r="AR68" s="59">
        <f>INDEX('E-E'!$A:$AH,MATCH($B68,'E-E'!$B:$B,0),MATCH(AR$1,'E-E'!$1:$1,0))</f>
        <v>1</v>
      </c>
      <c r="AS68" s="59">
        <f>INDEX('E-E'!$A:$AH,MATCH($B68,'E-E'!$B:$B,0),MATCH(AS$1,'E-E'!$1:$1,0))</f>
        <v>1</v>
      </c>
      <c r="AT68" s="59">
        <f>INDEX('E-E'!$A:$AH,MATCH($B68,'E-E'!$B:$B,0),MATCH(AT$1,'E-E'!$1:$1,0))</f>
        <v>1</v>
      </c>
      <c r="AU68" s="59">
        <f>INDEX('E-E'!$A:$AH,MATCH($B68,'E-E'!$B:$B,0),MATCH(AU$1,'E-E'!$1:$1,0))</f>
        <v>1</v>
      </c>
      <c r="AV68" s="59">
        <f>INDEX('E-E'!$A:$AH,MATCH($B68,'E-E'!$B:$B,0),MATCH(AV$1,'E-E'!$1:$1,0))</f>
        <v>1</v>
      </c>
      <c r="AW68" s="59">
        <f>INDEX('E-E'!$A:$AH,MATCH($B68,'E-E'!$B:$B,0),MATCH(AW$1,'E-E'!$1:$1,0))</f>
        <v>1</v>
      </c>
      <c r="AX68" s="59">
        <f>INDEX('E-E'!$A:$AH,MATCH($B68,'E-E'!$B:$B,0),MATCH(AX$1,'E-E'!$1:$1,0))</f>
        <v>1</v>
      </c>
      <c r="AY68" s="59">
        <f>INDEX('E-E'!$A:$AH,MATCH($B68,'E-E'!$B:$B,0),MATCH(AY$1,'E-E'!$1:$1,0))</f>
        <v>1</v>
      </c>
      <c r="AZ68" s="59">
        <f>INDEX('E-E'!$A:$AH,MATCH($B68,'E-E'!$B:$B,0),MATCH(AZ$1,'E-E'!$1:$1,0))</f>
        <v>1</v>
      </c>
      <c r="BA68" s="59">
        <f>INDEX('E-E'!$A:$AH,MATCH($B68,'E-E'!$B:$B,0),MATCH(BA$1,'E-E'!$1:$1,0))</f>
        <v>1</v>
      </c>
      <c r="BB68" s="59">
        <f>INDEX('E-E'!$A:$AH,MATCH($B68,'E-E'!$B:$B,0),MATCH(BB$1,'E-E'!$1:$1,0))</f>
        <v>1</v>
      </c>
      <c r="BC68" s="59">
        <f>INDEX('E-E'!$A:$AH,MATCH($B68,'E-E'!$B:$B,0),MATCH(BC$1,'E-E'!$1:$1,0))</f>
        <v>1</v>
      </c>
      <c r="BD68" s="59">
        <f>INDEX('E-E'!$A:$AH,MATCH($B68,'E-E'!$B:$B,0),MATCH(BD$1,'E-E'!$1:$1,0))</f>
        <v>1</v>
      </c>
      <c r="BE68" s="59">
        <f>INDEX('E-E'!$A:$AH,MATCH($B68,'E-E'!$B:$B,0),MATCH(BE$1,'E-E'!$1:$1,0))</f>
        <v>1</v>
      </c>
      <c r="BF68" s="59">
        <f>INDEX('E-E'!$A:$AH,MATCH($B68,'E-E'!$B:$B,0),MATCH(BF$1,'E-E'!$1:$1,0))</f>
        <v>1</v>
      </c>
      <c r="BG68" s="59">
        <f>INDEX('E-E'!$A:$AH,MATCH($B68,'E-E'!$B:$B,0),MATCH(BG$1,'E-E'!$1:$1,0))</f>
        <v>1</v>
      </c>
      <c r="BH68" s="59">
        <f>INDEX('E-E'!$A:$AH,MATCH($B68,'E-E'!$B:$B,0),MATCH(BH$1,'E-E'!$1:$1,0))</f>
        <v>1</v>
      </c>
      <c r="BI68" s="59">
        <f>INDEX('E-E'!$A:$AH,MATCH($B68,'E-E'!$B:$B,0),MATCH(BI$1,'E-E'!$1:$1,0))</f>
        <v>1</v>
      </c>
      <c r="BJ68" s="59">
        <f>INDEX('E-E'!$A:$AH,MATCH($B68,'E-E'!$B:$B,0),MATCH(BJ$1,'E-E'!$1:$1,0))</f>
        <v>1</v>
      </c>
      <c r="BK68" s="59">
        <f>INDEX('E-E'!$A:$AH,MATCH($B68,'E-E'!$B:$B,0),MATCH(BK$1,'E-E'!$1:$1,0))</f>
        <v>0</v>
      </c>
      <c r="BL68" s="59">
        <f>INDEX('E-E'!$A:$AH,MATCH($B68,'E-E'!$B:$B,0),MATCH(BL$1,'E-E'!$1:$1,0))</f>
        <v>0</v>
      </c>
      <c r="BM68" s="59">
        <f>INDEX('E-E'!$A:$AH,MATCH($B68,'E-E'!$B:$B,0),MATCH(BM$1,'E-E'!$1:$1,0))</f>
        <v>0</v>
      </c>
      <c r="BN68" s="59">
        <f>INDEX('E-E'!$A:$AH,MATCH($B68,'E-E'!$B:$B,0),MATCH(BN$1,'E-E'!$1:$1,0))</f>
        <v>0</v>
      </c>
      <c r="BO68" s="59">
        <f>INDEX('E-E'!$A:$AH,MATCH($B68,'E-E'!$B:$B,0),MATCH(BO$1,'E-E'!$1:$1,0))</f>
        <v>0</v>
      </c>
      <c r="BP68" s="59">
        <f>INDEX('E-E'!$A:$AH,MATCH($B68,'E-E'!$B:$B,0),MATCH(BP$1,'E-E'!$1:$1,0))</f>
        <v>0</v>
      </c>
      <c r="BQ68" s="59">
        <f>INDEX('E-E'!$A:$AH,MATCH($B68,'E-E'!$B:$B,0),MATCH(BQ$1,'E-E'!$1:$1,0))</f>
        <v>0</v>
      </c>
      <c r="BR68" s="59">
        <f>INDEX('E-E'!$A:$AH,MATCH($B68,'E-E'!$B:$B,0),MATCH(BR$1,'E-E'!$1:$1,0))</f>
        <v>0</v>
      </c>
      <c r="BS68" s="59">
        <f>INDEX('E-E'!$A:$AH,MATCH($B68,'E-E'!$B:$B,0),MATCH(BS$1,'E-E'!$1:$1,0))</f>
        <v>0</v>
      </c>
      <c r="BT68" s="59">
        <f>INDEX('E-E'!$A:$AH,MATCH($B68,'E-E'!$B:$B,0),MATCH(BT$1,'E-E'!$1:$1,0))</f>
        <v>0</v>
      </c>
      <c r="BU68" s="59">
        <f>INDEX('E-E'!$A:$AH,MATCH($B68,'E-E'!$B:$B,0),MATCH(BU$1,'E-E'!$1:$1,0))</f>
        <v>0</v>
      </c>
      <c r="BV68" s="60">
        <f>INDEX(SRMC!$A:$AO,MATCH($B68,SRMC!$B:$B,0),MATCH(BV$1,SRMC!$1:$1,0))</f>
        <v>64.703277070513096</v>
      </c>
      <c r="BW68" s="60">
        <f>INDEX(SRMC!$A:$AO,MATCH($B68,SRMC!$B:$B,0),MATCH(BW$1,SRMC!$1:$1,0))</f>
        <v>66.27850434767889</v>
      </c>
      <c r="BX68" s="60">
        <f>INDEX(SRMC!$A:$AO,MATCH($B68,SRMC!$B:$B,0),MATCH(BX$1,SRMC!$1:$1,0))</f>
        <v>64.665987734651452</v>
      </c>
      <c r="BY68" s="60">
        <f>INDEX(SRMC!$A:$AO,MATCH($B68,SRMC!$B:$B,0),MATCH(BY$1,SRMC!$1:$1,0))</f>
        <v>63.507984451043193</v>
      </c>
      <c r="BZ68" s="60">
        <f>INDEX(SRMC!$A:$AO,MATCH($B68,SRMC!$B:$B,0),MATCH(BZ$1,SRMC!$1:$1,0))</f>
        <v>63.089660027526669</v>
      </c>
      <c r="CA68" s="60">
        <f>INDEX(SRMC!$A:$AO,MATCH($B68,SRMC!$B:$B,0),MATCH(CA$1,SRMC!$1:$1,0))</f>
        <v>63.317634530765908</v>
      </c>
      <c r="CB68" s="60">
        <f>INDEX(SRMC!$A:$AO,MATCH($B68,SRMC!$B:$B,0),MATCH(CB$1,SRMC!$1:$1,0))</f>
        <v>63.790861493579001</v>
      </c>
      <c r="CC68" s="60">
        <f>INDEX(SRMC!$A:$AO,MATCH($B68,SRMC!$B:$B,0),MATCH(CC$1,SRMC!$1:$1,0))</f>
        <v>63.957844463764197</v>
      </c>
      <c r="CD68" s="60">
        <f>INDEX(SRMC!$A:$AO,MATCH($B68,SRMC!$B:$B,0),MATCH(CD$1,SRMC!$1:$1,0))</f>
        <v>63.623252534966689</v>
      </c>
      <c r="CE68" s="60">
        <f>INDEX(SRMC!$A:$AO,MATCH($B68,SRMC!$B:$B,0),MATCH(CE$1,SRMC!$1:$1,0))</f>
        <v>63.023121080353377</v>
      </c>
      <c r="CF68" s="60">
        <f>INDEX(SRMC!$A:$AO,MATCH($B68,SRMC!$B:$B,0),MATCH(CF$1,SRMC!$1:$1,0))</f>
        <v>62.586241413803705</v>
      </c>
      <c r="CG68" s="60">
        <f>INDEX(SRMC!$A:$AO,MATCH($B68,SRMC!$B:$B,0),MATCH(CG$1,SRMC!$1:$1,0))</f>
        <v>62.400036023196606</v>
      </c>
      <c r="CH68" s="60">
        <f>INDEX(SRMC!$A:$AO,MATCH($B68,SRMC!$B:$B,0),MATCH(CH$1,SRMC!$1:$1,0))</f>
        <v>62.314624081299236</v>
      </c>
      <c r="CI68" s="60">
        <f>INDEX(SRMC!$A:$AO,MATCH($B68,SRMC!$B:$B,0),MATCH(CI$1,SRMC!$1:$1,0))</f>
        <v>62.415231448078593</v>
      </c>
      <c r="CJ68" s="60">
        <f>INDEX(SRMC!$A:$AO,MATCH($B68,SRMC!$B:$B,0),MATCH(CJ$1,SRMC!$1:$1,0))</f>
        <v>62.832797245176835</v>
      </c>
      <c r="CK68" s="60">
        <f>INDEX(SRMC!$A:$AO,MATCH($B68,SRMC!$B:$B,0),MATCH(CK$1,SRMC!$1:$1,0))</f>
        <v>63.169729090970982</v>
      </c>
      <c r="CL68" s="60">
        <f>INDEX(SRMC!$A:$AO,MATCH($B68,SRMC!$B:$B,0),MATCH(CL$1,SRMC!$1:$1,0))</f>
        <v>63.27122558971184</v>
      </c>
      <c r="CM68" s="60">
        <f>INDEX(SRMC!$A:$AO,MATCH($B68,SRMC!$B:$B,0),MATCH(CM$1,SRMC!$1:$1,0))</f>
        <v>63.359701518511713</v>
      </c>
      <c r="CN68" s="60">
        <f>INDEX(SRMC!$A:$AO,MATCH($B68,SRMC!$B:$B,0),MATCH(CN$1,SRMC!$1:$1,0))</f>
        <v>63.411316642000621</v>
      </c>
      <c r="CO68" s="60">
        <f>INDEX(SRMC!$A:$AO,MATCH($B68,SRMC!$B:$B,0),MATCH(CO$1,SRMC!$1:$1,0))</f>
        <v>63.420016042465434</v>
      </c>
      <c r="CP68" s="60">
        <f>INDEX(SRMC!$A:$AO,MATCH($B68,SRMC!$B:$B,0),MATCH(CP$1,SRMC!$1:$1,0))</f>
        <v>63.410996775209632</v>
      </c>
      <c r="CQ68" s="60">
        <f>INDEX(SRMC!$A:$AO,MATCH($B68,SRMC!$B:$B,0),MATCH(CQ$1,SRMC!$1:$1,0))</f>
        <v>63.401977507953831</v>
      </c>
      <c r="CR68" s="60">
        <f>INDEX(SRMC!$A:$AO,MATCH($B68,SRMC!$B:$B,0),MATCH(CR$1,SRMC!$1:$1,0))</f>
        <v>63.392958240698029</v>
      </c>
      <c r="CS68" s="60">
        <f>INDEX(SRMC!$A:$AO,MATCH($B68,SRMC!$B:$B,0),MATCH(CS$1,SRMC!$1:$1,0))</f>
        <v>63.383938973442234</v>
      </c>
      <c r="CT68" s="60">
        <f>INDEX(SRMC!$A:$AO,MATCH($B68,SRMC!$B:$B,0),MATCH(CT$1,SRMC!$1:$1,0))</f>
        <v>63.374919706186418</v>
      </c>
      <c r="CU68" s="60">
        <f>INDEX(SRMC!$A:$AO,MATCH($B68,SRMC!$B:$B,0),MATCH(CU$1,SRMC!$1:$1,0))</f>
        <v>63.365900438930616</v>
      </c>
      <c r="CV68" s="60">
        <f>INDEX(SRMC!$A:$AO,MATCH($B68,SRMC!$B:$B,0),MATCH(CV$1,SRMC!$1:$1,0))</f>
        <v>63.356881171674814</v>
      </c>
      <c r="CW68" s="60">
        <f>INDEX(SRMC!$A:$AO,MATCH($B68,SRMC!$B:$B,0),MATCH(CW$1,SRMC!$1:$1,0))</f>
        <v>63.34786190441902</v>
      </c>
      <c r="CX68" s="60">
        <f>INDEX(SRMC!$A:$AO,MATCH($B68,SRMC!$B:$B,0),MATCH(CX$1,SRMC!$1:$1,0))</f>
        <v>63.338842637163218</v>
      </c>
      <c r="CY68" s="60">
        <f>INDEX(SRMC!$A:$AO,MATCH($B68,SRMC!$B:$B,0),MATCH(CY$1,SRMC!$1:$1,0))</f>
        <v>63.329823369907416</v>
      </c>
    </row>
    <row r="69" spans="1:103" x14ac:dyDescent="0.3">
      <c r="A69" t="s">
        <v>643</v>
      </c>
      <c r="B69" t="s">
        <v>93</v>
      </c>
      <c r="C69" t="s">
        <v>690</v>
      </c>
      <c r="D69">
        <v>2</v>
      </c>
      <c r="E69">
        <v>364.5</v>
      </c>
      <c r="F69">
        <v>0.47758539130434774</v>
      </c>
      <c r="G69">
        <v>0.06</v>
      </c>
      <c r="H69" t="s">
        <v>360</v>
      </c>
      <c r="I69">
        <v>1</v>
      </c>
      <c r="J69" s="56">
        <v>1</v>
      </c>
      <c r="K69" s="57">
        <v>0</v>
      </c>
      <c r="L69" s="57">
        <v>0</v>
      </c>
      <c r="M69" s="57">
        <v>0</v>
      </c>
      <c r="N69" s="57">
        <v>0</v>
      </c>
      <c r="O69" s="57">
        <v>0</v>
      </c>
      <c r="P69" t="s">
        <v>570</v>
      </c>
      <c r="Q69">
        <v>1</v>
      </c>
      <c r="R69">
        <v>7.3770491803278695</v>
      </c>
      <c r="S69" s="95">
        <v>0</v>
      </c>
      <c r="T69">
        <v>1</v>
      </c>
      <c r="U69">
        <v>4</v>
      </c>
      <c r="V69">
        <v>4</v>
      </c>
      <c r="W69" s="53">
        <v>213.79999999999998</v>
      </c>
      <c r="X69" t="e">
        <v>#N/A</v>
      </c>
      <c r="Y69">
        <v>0.58655692729766795</v>
      </c>
      <c r="Z69" s="42">
        <v>19</v>
      </c>
      <c r="AA69" t="e">
        <v>#N/A</v>
      </c>
      <c r="AB69">
        <v>1</v>
      </c>
      <c r="AC69" s="42">
        <v>19</v>
      </c>
      <c r="AD69" t="e">
        <v>#N/A</v>
      </c>
      <c r="AE69">
        <v>1</v>
      </c>
      <c r="AF69">
        <v>1</v>
      </c>
      <c r="AG69">
        <v>15</v>
      </c>
      <c r="AH69" t="e">
        <v>#N/A</v>
      </c>
      <c r="AI69">
        <v>15</v>
      </c>
      <c r="AJ69">
        <v>1</v>
      </c>
      <c r="AK69" s="42">
        <f>INDEX(BV69:CY69,MATCH(Settings!$B$5,$BV$1:$CY$1))</f>
        <v>71.408313424720873</v>
      </c>
      <c r="AP69" t="b" cm="1">
        <f t="array" ref="AP69">NOT(OR(ISNA(AI69:AK69),ISNA(AE69:AF69),ISNA(AB69),ISNA(Y69),ISNA(S69:V69),ISNA(Q69),ISNA(J69),ISNA(I69),ISNA(A69:G69), ISBLANK(AI69:AK69), ISBLANK(AE69:AF69),ISBLANK(AB69),ISBLANK(Y69),ISBLANK(S69:V69),ISBLANK(Q69),ISBLANK(J69),ISBLANK(I69),ISBLANK(A69:G69)))</f>
        <v>1</v>
      </c>
      <c r="AQ69" s="42">
        <f>_xlfn.IFNA(IF(E69&gt;0,INDEX(AR69:BU69,MATCH(Settings!$B$1,$AR$1:$BU$1)),0),0)</f>
        <v>0</v>
      </c>
      <c r="AR69" s="59">
        <f>INDEX('E-E'!$A:$AH,MATCH($B69,'E-E'!$B:$B,0),MATCH(AR$1,'E-E'!$1:$1,0))</f>
        <v>1</v>
      </c>
      <c r="AS69" s="59">
        <f>INDEX('E-E'!$A:$AH,MATCH($B69,'E-E'!$B:$B,0),MATCH(AS$1,'E-E'!$1:$1,0))</f>
        <v>1</v>
      </c>
      <c r="AT69" s="59">
        <f>INDEX('E-E'!$A:$AH,MATCH($B69,'E-E'!$B:$B,0),MATCH(AT$1,'E-E'!$1:$1,0))</f>
        <v>1</v>
      </c>
      <c r="AU69" s="59">
        <f>INDEX('E-E'!$A:$AH,MATCH($B69,'E-E'!$B:$B,0),MATCH(AU$1,'E-E'!$1:$1,0))</f>
        <v>1</v>
      </c>
      <c r="AV69" s="59">
        <f>INDEX('E-E'!$A:$AH,MATCH($B69,'E-E'!$B:$B,0),MATCH(AV$1,'E-E'!$1:$1,0))</f>
        <v>1</v>
      </c>
      <c r="AW69" s="59">
        <f>INDEX('E-E'!$A:$AH,MATCH($B69,'E-E'!$B:$B,0),MATCH(AW$1,'E-E'!$1:$1,0))</f>
        <v>1</v>
      </c>
      <c r="AX69" s="59">
        <f>INDEX('E-E'!$A:$AH,MATCH($B69,'E-E'!$B:$B,0),MATCH(AX$1,'E-E'!$1:$1,0))</f>
        <v>1</v>
      </c>
      <c r="AY69" s="59">
        <f>INDEX('E-E'!$A:$AH,MATCH($B69,'E-E'!$B:$B,0),MATCH(AY$1,'E-E'!$1:$1,0))</f>
        <v>1</v>
      </c>
      <c r="AZ69" s="59">
        <f>INDEX('E-E'!$A:$AH,MATCH($B69,'E-E'!$B:$B,0),MATCH(AZ$1,'E-E'!$1:$1,0))</f>
        <v>1</v>
      </c>
      <c r="BA69" s="59">
        <f>INDEX('E-E'!$A:$AH,MATCH($B69,'E-E'!$B:$B,0),MATCH(BA$1,'E-E'!$1:$1,0))</f>
        <v>1</v>
      </c>
      <c r="BB69" s="59">
        <f>INDEX('E-E'!$A:$AH,MATCH($B69,'E-E'!$B:$B,0),MATCH(BB$1,'E-E'!$1:$1,0))</f>
        <v>1</v>
      </c>
      <c r="BC69" s="59">
        <f>INDEX('E-E'!$A:$AH,MATCH($B69,'E-E'!$B:$B,0),MATCH(BC$1,'E-E'!$1:$1,0))</f>
        <v>1</v>
      </c>
      <c r="BD69" s="59">
        <f>INDEX('E-E'!$A:$AH,MATCH($B69,'E-E'!$B:$B,0),MATCH(BD$1,'E-E'!$1:$1,0))</f>
        <v>1</v>
      </c>
      <c r="BE69" s="59">
        <f>INDEX('E-E'!$A:$AH,MATCH($B69,'E-E'!$B:$B,0),MATCH(BE$1,'E-E'!$1:$1,0))</f>
        <v>1</v>
      </c>
      <c r="BF69" s="59">
        <f>INDEX('E-E'!$A:$AH,MATCH($B69,'E-E'!$B:$B,0),MATCH(BF$1,'E-E'!$1:$1,0))</f>
        <v>1</v>
      </c>
      <c r="BG69" s="59">
        <f>INDEX('E-E'!$A:$AH,MATCH($B69,'E-E'!$B:$B,0),MATCH(BG$1,'E-E'!$1:$1,0))</f>
        <v>1</v>
      </c>
      <c r="BH69" s="59">
        <f>INDEX('E-E'!$A:$AH,MATCH($B69,'E-E'!$B:$B,0),MATCH(BH$1,'E-E'!$1:$1,0))</f>
        <v>1</v>
      </c>
      <c r="BI69" s="59">
        <f>INDEX('E-E'!$A:$AH,MATCH($B69,'E-E'!$B:$B,0),MATCH(BI$1,'E-E'!$1:$1,0))</f>
        <v>1</v>
      </c>
      <c r="BJ69" s="59">
        <f>INDEX('E-E'!$A:$AH,MATCH($B69,'E-E'!$B:$B,0),MATCH(BJ$1,'E-E'!$1:$1,0))</f>
        <v>1</v>
      </c>
      <c r="BK69" s="59">
        <f>INDEX('E-E'!$A:$AH,MATCH($B69,'E-E'!$B:$B,0),MATCH(BK$1,'E-E'!$1:$1,0))</f>
        <v>1</v>
      </c>
      <c r="BL69" s="59">
        <f>INDEX('E-E'!$A:$AH,MATCH($B69,'E-E'!$B:$B,0),MATCH(BL$1,'E-E'!$1:$1,0))</f>
        <v>1</v>
      </c>
      <c r="BM69" s="59">
        <f>INDEX('E-E'!$A:$AH,MATCH($B69,'E-E'!$B:$B,0),MATCH(BM$1,'E-E'!$1:$1,0))</f>
        <v>1</v>
      </c>
      <c r="BN69" s="59">
        <f>INDEX('E-E'!$A:$AH,MATCH($B69,'E-E'!$B:$B,0),MATCH(BN$1,'E-E'!$1:$1,0))</f>
        <v>1</v>
      </c>
      <c r="BO69" s="59">
        <f>INDEX('E-E'!$A:$AH,MATCH($B69,'E-E'!$B:$B,0),MATCH(BO$1,'E-E'!$1:$1,0))</f>
        <v>1</v>
      </c>
      <c r="BP69" s="59">
        <f>INDEX('E-E'!$A:$AH,MATCH($B69,'E-E'!$B:$B,0),MATCH(BP$1,'E-E'!$1:$1,0))</f>
        <v>1</v>
      </c>
      <c r="BQ69" s="59">
        <f>INDEX('E-E'!$A:$AH,MATCH($B69,'E-E'!$B:$B,0),MATCH(BQ$1,'E-E'!$1:$1,0))</f>
        <v>0</v>
      </c>
      <c r="BR69" s="59">
        <f>INDEX('E-E'!$A:$AH,MATCH($B69,'E-E'!$B:$B,0),MATCH(BR$1,'E-E'!$1:$1,0))</f>
        <v>0</v>
      </c>
      <c r="BS69" s="59">
        <f>INDEX('E-E'!$A:$AH,MATCH($B69,'E-E'!$B:$B,0),MATCH(BS$1,'E-E'!$1:$1,0))</f>
        <v>0</v>
      </c>
      <c r="BT69" s="59">
        <f>INDEX('E-E'!$A:$AH,MATCH($B69,'E-E'!$B:$B,0),MATCH(BT$1,'E-E'!$1:$1,0))</f>
        <v>0</v>
      </c>
      <c r="BU69" s="59">
        <f>INDEX('E-E'!$A:$AH,MATCH($B69,'E-E'!$B:$B,0),MATCH(BU$1,'E-E'!$1:$1,0))</f>
        <v>0</v>
      </c>
      <c r="BV69" s="60">
        <f>INDEX(SRMC!$A:$AO,MATCH($B69,SRMC!$B:$B,0),MATCH(BV$1,SRMC!$1:$1,0))</f>
        <v>63.914706345469902</v>
      </c>
      <c r="BW69" s="60">
        <f>INDEX(SRMC!$A:$AO,MATCH($B69,SRMC!$B:$B,0),MATCH(BW$1,SRMC!$1:$1,0))</f>
        <v>65.213212000412156</v>
      </c>
      <c r="BX69" s="60">
        <f>INDEX(SRMC!$A:$AO,MATCH($B69,SRMC!$B:$B,0),MATCH(BX$1,SRMC!$1:$1,0))</f>
        <v>63.411519482945181</v>
      </c>
      <c r="BY69" s="60">
        <f>INDEX(SRMC!$A:$AO,MATCH($B69,SRMC!$B:$B,0),MATCH(BY$1,SRMC!$1:$1,0))</f>
        <v>62.094749451111966</v>
      </c>
      <c r="BZ69" s="60">
        <f>INDEX(SRMC!$A:$AO,MATCH($B69,SRMC!$B:$B,0),MATCH(BZ$1,SRMC!$1:$1,0))</f>
        <v>61.602432674884895</v>
      </c>
      <c r="CA69" s="60">
        <f>INDEX(SRMC!$A:$AO,MATCH($B69,SRMC!$B:$B,0),MATCH(CA$1,SRMC!$1:$1,0))</f>
        <v>61.805344398194833</v>
      </c>
      <c r="CB69" s="60">
        <f>INDEX(SRMC!$A:$AO,MATCH($B69,SRMC!$B:$B,0),MATCH(CB$1,SRMC!$1:$1,0))</f>
        <v>67.05498791616067</v>
      </c>
      <c r="CC69" s="60">
        <f>INDEX(SRMC!$A:$AO,MATCH($B69,SRMC!$B:$B,0),MATCH(CC$1,SRMC!$1:$1,0))</f>
        <v>72.016806424249424</v>
      </c>
      <c r="CD69" s="60">
        <f>INDEX(SRMC!$A:$AO,MATCH($B69,SRMC!$B:$B,0),MATCH(CD$1,SRMC!$1:$1,0))</f>
        <v>71.698872910803686</v>
      </c>
      <c r="CE69" s="60">
        <f>INDEX(SRMC!$A:$AO,MATCH($B69,SRMC!$B:$B,0),MATCH(CE$1,SRMC!$1:$1,0))</f>
        <v>71.107948436693903</v>
      </c>
      <c r="CF69" s="60">
        <f>INDEX(SRMC!$A:$AO,MATCH($B69,SRMC!$B:$B,0),MATCH(CF$1,SRMC!$1:$1,0))</f>
        <v>70.67097603071683</v>
      </c>
      <c r="CG69" s="60">
        <f>INDEX(SRMC!$A:$AO,MATCH($B69,SRMC!$B:$B,0),MATCH(CG$1,SRMC!$1:$1,0))</f>
        <v>70.473523101555116</v>
      </c>
      <c r="CH69" s="60">
        <f>INDEX(SRMC!$A:$AO,MATCH($B69,SRMC!$B:$B,0),MATCH(CH$1,SRMC!$1:$1,0))</f>
        <v>70.382204538184766</v>
      </c>
      <c r="CI69" s="60">
        <f>INDEX(SRMC!$A:$AO,MATCH($B69,SRMC!$B:$B,0),MATCH(CI$1,SRMC!$1:$1,0))</f>
        <v>70.486974784124513</v>
      </c>
      <c r="CJ69" s="60">
        <f>INDEX(SRMC!$A:$AO,MATCH($B69,SRMC!$B:$B,0),MATCH(CJ$1,SRMC!$1:$1,0))</f>
        <v>70.906546613105789</v>
      </c>
      <c r="CK69" s="60">
        <f>INDEX(SRMC!$A:$AO,MATCH($B69,SRMC!$B:$B,0),MATCH(CK$1,SRMC!$1:$1,0))</f>
        <v>71.244696837686078</v>
      </c>
      <c r="CL69" s="60">
        <f>INDEX(SRMC!$A:$AO,MATCH($B69,SRMC!$B:$B,0),MATCH(CL$1,SRMC!$1:$1,0))</f>
        <v>71.348150628812718</v>
      </c>
      <c r="CM69" s="60">
        <f>INDEX(SRMC!$A:$AO,MATCH($B69,SRMC!$B:$B,0),MATCH(CM$1,SRMC!$1:$1,0))</f>
        <v>71.437376157520276</v>
      </c>
      <c r="CN69" s="60">
        <f>INDEX(SRMC!$A:$AO,MATCH($B69,SRMC!$B:$B,0),MATCH(CN$1,SRMC!$1:$1,0))</f>
        <v>71.489080185413499</v>
      </c>
      <c r="CO69" s="60">
        <f>INDEX(SRMC!$A:$AO,MATCH($B69,SRMC!$B:$B,0),MATCH(CO$1,SRMC!$1:$1,0))</f>
        <v>71.497793637995414</v>
      </c>
      <c r="CP69" s="60">
        <f>INDEX(SRMC!$A:$AO,MATCH($B69,SRMC!$B:$B,0),MATCH(CP$1,SRMC!$1:$1,0))</f>
        <v>71.488845616667973</v>
      </c>
      <c r="CQ69" s="60">
        <f>INDEX(SRMC!$A:$AO,MATCH($B69,SRMC!$B:$B,0),MATCH(CQ$1,SRMC!$1:$1,0))</f>
        <v>71.479897595340532</v>
      </c>
      <c r="CR69" s="60">
        <f>INDEX(SRMC!$A:$AO,MATCH($B69,SRMC!$B:$B,0),MATCH(CR$1,SRMC!$1:$1,0))</f>
        <v>71.470949574013076</v>
      </c>
      <c r="CS69" s="60">
        <f>INDEX(SRMC!$A:$AO,MATCH($B69,SRMC!$B:$B,0),MATCH(CS$1,SRMC!$1:$1,0))</f>
        <v>71.462001552685606</v>
      </c>
      <c r="CT69" s="60">
        <f>INDEX(SRMC!$A:$AO,MATCH($B69,SRMC!$B:$B,0),MATCH(CT$1,SRMC!$1:$1,0))</f>
        <v>71.453053531358165</v>
      </c>
      <c r="CU69" s="60">
        <f>INDEX(SRMC!$A:$AO,MATCH($B69,SRMC!$B:$B,0),MATCH(CU$1,SRMC!$1:$1,0))</f>
        <v>71.444105510030695</v>
      </c>
      <c r="CV69" s="60">
        <f>INDEX(SRMC!$A:$AO,MATCH($B69,SRMC!$B:$B,0),MATCH(CV$1,SRMC!$1:$1,0))</f>
        <v>71.43515748870324</v>
      </c>
      <c r="CW69" s="60">
        <f>INDEX(SRMC!$A:$AO,MATCH($B69,SRMC!$B:$B,0),MATCH(CW$1,SRMC!$1:$1,0))</f>
        <v>71.42620946737577</v>
      </c>
      <c r="CX69" s="60">
        <f>INDEX(SRMC!$A:$AO,MATCH($B69,SRMC!$B:$B,0),MATCH(CX$1,SRMC!$1:$1,0))</f>
        <v>71.417261446048315</v>
      </c>
      <c r="CY69" s="60">
        <f>INDEX(SRMC!$A:$AO,MATCH($B69,SRMC!$B:$B,0),MATCH(CY$1,SRMC!$1:$1,0))</f>
        <v>71.408313424720873</v>
      </c>
    </row>
    <row r="70" spans="1:103" x14ac:dyDescent="0.3">
      <c r="A70" t="s">
        <v>644</v>
      </c>
      <c r="B70" t="s">
        <v>112</v>
      </c>
      <c r="C70" t="s">
        <v>690</v>
      </c>
      <c r="D70">
        <v>2</v>
      </c>
      <c r="E70">
        <v>173</v>
      </c>
      <c r="F70">
        <v>0.84527361963190184</v>
      </c>
      <c r="G70">
        <v>0.01</v>
      </c>
      <c r="H70" t="s">
        <v>359</v>
      </c>
      <c r="I70">
        <v>3</v>
      </c>
      <c r="J70" s="56">
        <v>1</v>
      </c>
      <c r="K70" s="57">
        <v>0</v>
      </c>
      <c r="L70" s="57">
        <v>0</v>
      </c>
      <c r="M70" s="57">
        <v>0</v>
      </c>
      <c r="N70" s="57">
        <v>0</v>
      </c>
      <c r="O70" s="57">
        <v>0</v>
      </c>
      <c r="P70" t="s">
        <v>570</v>
      </c>
      <c r="Q70">
        <v>1</v>
      </c>
      <c r="R70">
        <v>10.942249240121582</v>
      </c>
      <c r="S70" s="95">
        <v>0</v>
      </c>
      <c r="T70">
        <v>1</v>
      </c>
      <c r="U70">
        <v>4</v>
      </c>
      <c r="V70">
        <v>4</v>
      </c>
      <c r="W70" t="e">
        <v>#N/A</v>
      </c>
      <c r="X70">
        <v>0</v>
      </c>
      <c r="Y70">
        <v>0</v>
      </c>
      <c r="Z70" t="e">
        <v>#N/A</v>
      </c>
      <c r="AA70">
        <v>11</v>
      </c>
      <c r="AB70">
        <v>1</v>
      </c>
      <c r="AC70" t="e">
        <v>#N/A</v>
      </c>
      <c r="AD70">
        <v>11</v>
      </c>
      <c r="AE70">
        <v>1</v>
      </c>
      <c r="AF70">
        <v>1</v>
      </c>
      <c r="AG70" t="e">
        <v>#N/A</v>
      </c>
      <c r="AH70">
        <v>6</v>
      </c>
      <c r="AI70">
        <v>6</v>
      </c>
      <c r="AJ70">
        <v>1</v>
      </c>
      <c r="AK70" s="42">
        <f>INDEX(BV70:CY70,MATCH(Settings!$B$5,$BV$1:$CY$1))</f>
        <v>104.49357882546504</v>
      </c>
      <c r="AP70" t="b" cm="1">
        <f t="array" ref="AP70">NOT(OR(ISNA(AI70:AK70),ISNA(AE70:AF70),ISNA(AB70),ISNA(Y70),ISNA(S70:V70),ISNA(Q70),ISNA(J70),ISNA(I70),ISNA(A70:G70), ISBLANK(AI70:AK70), ISBLANK(AE70:AF70),ISBLANK(AB70),ISBLANK(Y70),ISBLANK(S70:V70),ISBLANK(Q70),ISBLANK(J70),ISBLANK(I70),ISBLANK(A70:G70)))</f>
        <v>1</v>
      </c>
      <c r="AQ70" s="42">
        <f>_xlfn.IFNA(IF(E70&gt;0,INDEX(AR70:BU70,MATCH(Settings!$B$1,$AR$1:$BU$1)),0),0)</f>
        <v>1</v>
      </c>
      <c r="AR70" s="59">
        <f>INDEX('E-E'!$A:$AH,MATCH($B70,'E-E'!$B:$B,0),MATCH(AR$1,'E-E'!$1:$1,0))</f>
        <v>1</v>
      </c>
      <c r="AS70" s="59">
        <f>INDEX('E-E'!$A:$AH,MATCH($B70,'E-E'!$B:$B,0),MATCH(AS$1,'E-E'!$1:$1,0))</f>
        <v>1</v>
      </c>
      <c r="AT70" s="59">
        <f>INDEX('E-E'!$A:$AH,MATCH($B70,'E-E'!$B:$B,0),MATCH(AT$1,'E-E'!$1:$1,0))</f>
        <v>1</v>
      </c>
      <c r="AU70" s="59">
        <f>INDEX('E-E'!$A:$AH,MATCH($B70,'E-E'!$B:$B,0),MATCH(AU$1,'E-E'!$1:$1,0))</f>
        <v>1</v>
      </c>
      <c r="AV70" s="59">
        <f>INDEX('E-E'!$A:$AH,MATCH($B70,'E-E'!$B:$B,0),MATCH(AV$1,'E-E'!$1:$1,0))</f>
        <v>1</v>
      </c>
      <c r="AW70" s="59">
        <f>INDEX('E-E'!$A:$AH,MATCH($B70,'E-E'!$B:$B,0),MATCH(AW$1,'E-E'!$1:$1,0))</f>
        <v>1</v>
      </c>
      <c r="AX70" s="59">
        <f>INDEX('E-E'!$A:$AH,MATCH($B70,'E-E'!$B:$B,0),MATCH(AX$1,'E-E'!$1:$1,0))</f>
        <v>1</v>
      </c>
      <c r="AY70" s="59">
        <f>INDEX('E-E'!$A:$AH,MATCH($B70,'E-E'!$B:$B,0),MATCH(AY$1,'E-E'!$1:$1,0))</f>
        <v>1</v>
      </c>
      <c r="AZ70" s="59">
        <f>INDEX('E-E'!$A:$AH,MATCH($B70,'E-E'!$B:$B,0),MATCH(AZ$1,'E-E'!$1:$1,0))</f>
        <v>1</v>
      </c>
      <c r="BA70" s="59">
        <f>INDEX('E-E'!$A:$AH,MATCH($B70,'E-E'!$B:$B,0),MATCH(BA$1,'E-E'!$1:$1,0))</f>
        <v>1</v>
      </c>
      <c r="BB70" s="59">
        <f>INDEX('E-E'!$A:$AH,MATCH($B70,'E-E'!$B:$B,0),MATCH(BB$1,'E-E'!$1:$1,0))</f>
        <v>1</v>
      </c>
      <c r="BC70" s="59">
        <f>INDEX('E-E'!$A:$AH,MATCH($B70,'E-E'!$B:$B,0),MATCH(BC$1,'E-E'!$1:$1,0))</f>
        <v>1</v>
      </c>
      <c r="BD70" s="59">
        <f>INDEX('E-E'!$A:$AH,MATCH($B70,'E-E'!$B:$B,0),MATCH(BD$1,'E-E'!$1:$1,0))</f>
        <v>1</v>
      </c>
      <c r="BE70" s="59">
        <f>INDEX('E-E'!$A:$AH,MATCH($B70,'E-E'!$B:$B,0),MATCH(BE$1,'E-E'!$1:$1,0))</f>
        <v>1</v>
      </c>
      <c r="BF70" s="59">
        <f>INDEX('E-E'!$A:$AH,MATCH($B70,'E-E'!$B:$B,0),MATCH(BF$1,'E-E'!$1:$1,0))</f>
        <v>1</v>
      </c>
      <c r="BG70" s="59">
        <f>INDEX('E-E'!$A:$AH,MATCH($B70,'E-E'!$B:$B,0),MATCH(BG$1,'E-E'!$1:$1,0))</f>
        <v>1</v>
      </c>
      <c r="BH70" s="59">
        <f>INDEX('E-E'!$A:$AH,MATCH($B70,'E-E'!$B:$B,0),MATCH(BH$1,'E-E'!$1:$1,0))</f>
        <v>1</v>
      </c>
      <c r="BI70" s="59">
        <f>INDEX('E-E'!$A:$AH,MATCH($B70,'E-E'!$B:$B,0),MATCH(BI$1,'E-E'!$1:$1,0))</f>
        <v>1</v>
      </c>
      <c r="BJ70" s="59">
        <f>INDEX('E-E'!$A:$AH,MATCH($B70,'E-E'!$B:$B,0),MATCH(BJ$1,'E-E'!$1:$1,0))</f>
        <v>1</v>
      </c>
      <c r="BK70" s="59">
        <f>INDEX('E-E'!$A:$AH,MATCH($B70,'E-E'!$B:$B,0),MATCH(BK$1,'E-E'!$1:$1,0))</f>
        <v>1</v>
      </c>
      <c r="BL70" s="59">
        <f>INDEX('E-E'!$A:$AH,MATCH($B70,'E-E'!$B:$B,0),MATCH(BL$1,'E-E'!$1:$1,0))</f>
        <v>1</v>
      </c>
      <c r="BM70" s="59">
        <f>INDEX('E-E'!$A:$AH,MATCH($B70,'E-E'!$B:$B,0),MATCH(BM$1,'E-E'!$1:$1,0))</f>
        <v>1</v>
      </c>
      <c r="BN70" s="59">
        <f>INDEX('E-E'!$A:$AH,MATCH($B70,'E-E'!$B:$B,0),MATCH(BN$1,'E-E'!$1:$1,0))</f>
        <v>1</v>
      </c>
      <c r="BO70" s="59">
        <f>INDEX('E-E'!$A:$AH,MATCH($B70,'E-E'!$B:$B,0),MATCH(BO$1,'E-E'!$1:$1,0))</f>
        <v>1</v>
      </c>
      <c r="BP70" s="59">
        <f>INDEX('E-E'!$A:$AH,MATCH($B70,'E-E'!$B:$B,0),MATCH(BP$1,'E-E'!$1:$1,0))</f>
        <v>1</v>
      </c>
      <c r="BQ70" s="59">
        <f>INDEX('E-E'!$A:$AH,MATCH($B70,'E-E'!$B:$B,0),MATCH(BQ$1,'E-E'!$1:$1,0))</f>
        <v>1</v>
      </c>
      <c r="BR70" s="59">
        <f>INDEX('E-E'!$A:$AH,MATCH($B70,'E-E'!$B:$B,0),MATCH(BR$1,'E-E'!$1:$1,0))</f>
        <v>1</v>
      </c>
      <c r="BS70" s="59">
        <f>INDEX('E-E'!$A:$AH,MATCH($B70,'E-E'!$B:$B,0),MATCH(BS$1,'E-E'!$1:$1,0))</f>
        <v>1</v>
      </c>
      <c r="BT70" s="59">
        <f>INDEX('E-E'!$A:$AH,MATCH($B70,'E-E'!$B:$B,0),MATCH(BT$1,'E-E'!$1:$1,0))</f>
        <v>1</v>
      </c>
      <c r="BU70" s="59">
        <f>INDEX('E-E'!$A:$AH,MATCH($B70,'E-E'!$B:$B,0),MATCH(BU$1,'E-E'!$1:$1,0))</f>
        <v>1</v>
      </c>
      <c r="BV70" s="60">
        <f>INDEX(SRMC!$A:$AO,MATCH($B70,SRMC!$B:$B,0),MATCH(BV$1,SRMC!$1:$1,0))</f>
        <v>107.54869401438329</v>
      </c>
      <c r="BW70" s="60">
        <f>INDEX(SRMC!$A:$AO,MATCH($B70,SRMC!$B:$B,0),MATCH(BW$1,SRMC!$1:$1,0))</f>
        <v>109.45614253178258</v>
      </c>
      <c r="BX70" s="60">
        <f>INDEX(SRMC!$A:$AO,MATCH($B70,SRMC!$B:$B,0),MATCH(BX$1,SRMC!$1:$1,0))</f>
        <v>106.80953432628765</v>
      </c>
      <c r="BY70" s="60">
        <f>INDEX(SRMC!$A:$AO,MATCH($B70,SRMC!$B:$B,0),MATCH(BY$1,SRMC!$1:$1,0))</f>
        <v>104.87525623098914</v>
      </c>
      <c r="BZ70" s="60">
        <f>INDEX(SRMC!$A:$AO,MATCH($B70,SRMC!$B:$B,0),MATCH(BZ$1,SRMC!$1:$1,0))</f>
        <v>104.15206422845078</v>
      </c>
      <c r="CA70" s="60">
        <f>INDEX(SRMC!$A:$AO,MATCH($B70,SRMC!$B:$B,0),MATCH(CA$1,SRMC!$1:$1,0))</f>
        <v>104.45013275384945</v>
      </c>
      <c r="CB70" s="60">
        <f>INDEX(SRMC!$A:$AO,MATCH($B70,SRMC!$B:$B,0),MATCH(CB$1,SRMC!$1:$1,0))</f>
        <v>105.13018194004857</v>
      </c>
      <c r="CC70" s="60">
        <f>INDEX(SRMC!$A:$AO,MATCH($B70,SRMC!$B:$B,0),MATCH(CC$1,SRMC!$1:$1,0))</f>
        <v>105.38742866383957</v>
      </c>
      <c r="CD70" s="60">
        <f>INDEX(SRMC!$A:$AO,MATCH($B70,SRMC!$B:$B,0),MATCH(CD$1,SRMC!$1:$1,0))</f>
        <v>104.92039811488091</v>
      </c>
      <c r="CE70" s="60">
        <f>INDEX(SRMC!$A:$AO,MATCH($B70,SRMC!$B:$B,0),MATCH(CE$1,SRMC!$1:$1,0))</f>
        <v>104.05235567875786</v>
      </c>
      <c r="CF70" s="60">
        <f>INDEX(SRMC!$A:$AO,MATCH($B70,SRMC!$B:$B,0),MATCH(CF$1,SRMC!$1:$1,0))</f>
        <v>103.41046215695997</v>
      </c>
      <c r="CG70" s="60">
        <f>INDEX(SRMC!$A:$AO,MATCH($B70,SRMC!$B:$B,0),MATCH(CG$1,SRMC!$1:$1,0))</f>
        <v>103.12041236352846</v>
      </c>
      <c r="CH70" s="60">
        <f>INDEX(SRMC!$A:$AO,MATCH($B70,SRMC!$B:$B,0),MATCH(CH$1,SRMC!$1:$1,0))</f>
        <v>102.98626935256131</v>
      </c>
      <c r="CI70" s="60">
        <f>INDEX(SRMC!$A:$AO,MATCH($B70,SRMC!$B:$B,0),MATCH(CI$1,SRMC!$1:$1,0))</f>
        <v>103.14017230209774</v>
      </c>
      <c r="CJ70" s="60">
        <f>INDEX(SRMC!$A:$AO,MATCH($B70,SRMC!$B:$B,0),MATCH(CJ$1,SRMC!$1:$1,0))</f>
        <v>103.75650513059699</v>
      </c>
      <c r="CK70" s="60">
        <f>INDEX(SRMC!$A:$AO,MATCH($B70,SRMC!$B:$B,0),MATCH(CK$1,SRMC!$1:$1,0))</f>
        <v>104.25323315182581</v>
      </c>
      <c r="CL70" s="60">
        <f>INDEX(SRMC!$A:$AO,MATCH($B70,SRMC!$B:$B,0),MATCH(CL$1,SRMC!$1:$1,0))</f>
        <v>104.40520228630957</v>
      </c>
      <c r="CM70" s="60">
        <f>INDEX(SRMC!$A:$AO,MATCH($B70,SRMC!$B:$B,0),MATCH(CM$1,SRMC!$1:$1,0))</f>
        <v>104.53627072008929</v>
      </c>
      <c r="CN70" s="60">
        <f>INDEX(SRMC!$A:$AO,MATCH($B70,SRMC!$B:$B,0),MATCH(CN$1,SRMC!$1:$1,0))</f>
        <v>104.61222169571508</v>
      </c>
      <c r="CO70" s="60">
        <f>INDEX(SRMC!$A:$AO,MATCH($B70,SRMC!$B:$B,0),MATCH(CO$1,SRMC!$1:$1,0))</f>
        <v>104.6250213798332</v>
      </c>
      <c r="CP70" s="60">
        <f>INDEX(SRMC!$A:$AO,MATCH($B70,SRMC!$B:$B,0),MATCH(CP$1,SRMC!$1:$1,0))</f>
        <v>104.61187712439639</v>
      </c>
      <c r="CQ70" s="60">
        <f>INDEX(SRMC!$A:$AO,MATCH($B70,SRMC!$B:$B,0),MATCH(CQ$1,SRMC!$1:$1,0))</f>
        <v>104.59873286895959</v>
      </c>
      <c r="CR70" s="60">
        <f>INDEX(SRMC!$A:$AO,MATCH($B70,SRMC!$B:$B,0),MATCH(CR$1,SRMC!$1:$1,0))</f>
        <v>104.58558861352276</v>
      </c>
      <c r="CS70" s="60">
        <f>INDEX(SRMC!$A:$AO,MATCH($B70,SRMC!$B:$B,0),MATCH(CS$1,SRMC!$1:$1,0))</f>
        <v>104.57244435808592</v>
      </c>
      <c r="CT70" s="60">
        <f>INDEX(SRMC!$A:$AO,MATCH($B70,SRMC!$B:$B,0),MATCH(CT$1,SRMC!$1:$1,0))</f>
        <v>104.55930010264912</v>
      </c>
      <c r="CU70" s="60">
        <f>INDEX(SRMC!$A:$AO,MATCH($B70,SRMC!$B:$B,0),MATCH(CU$1,SRMC!$1:$1,0))</f>
        <v>104.54615584721229</v>
      </c>
      <c r="CV70" s="60">
        <f>INDEX(SRMC!$A:$AO,MATCH($B70,SRMC!$B:$B,0),MATCH(CV$1,SRMC!$1:$1,0))</f>
        <v>104.53301159177549</v>
      </c>
      <c r="CW70" s="60">
        <f>INDEX(SRMC!$A:$AO,MATCH($B70,SRMC!$B:$B,0),MATCH(CW$1,SRMC!$1:$1,0))</f>
        <v>104.51986733633866</v>
      </c>
      <c r="CX70" s="60">
        <f>INDEX(SRMC!$A:$AO,MATCH($B70,SRMC!$B:$B,0),MATCH(CX$1,SRMC!$1:$1,0))</f>
        <v>104.50672308090184</v>
      </c>
      <c r="CY70" s="60">
        <f>INDEX(SRMC!$A:$AO,MATCH($B70,SRMC!$B:$B,0),MATCH(CY$1,SRMC!$1:$1,0))</f>
        <v>104.49357882546504</v>
      </c>
    </row>
    <row r="71" spans="1:103" x14ac:dyDescent="0.3">
      <c r="A71" t="s">
        <v>644</v>
      </c>
      <c r="B71" t="s">
        <v>113</v>
      </c>
      <c r="C71" t="s">
        <v>690</v>
      </c>
      <c r="D71">
        <v>2</v>
      </c>
      <c r="E71">
        <v>173</v>
      </c>
      <c r="F71">
        <v>0.84527361963190184</v>
      </c>
      <c r="G71">
        <v>0.01</v>
      </c>
      <c r="H71" t="s">
        <v>359</v>
      </c>
      <c r="I71">
        <v>3</v>
      </c>
      <c r="J71" s="56">
        <v>1</v>
      </c>
      <c r="K71" s="57">
        <v>0</v>
      </c>
      <c r="L71" s="57">
        <v>0</v>
      </c>
      <c r="M71" s="57">
        <v>0</v>
      </c>
      <c r="N71" s="57">
        <v>0</v>
      </c>
      <c r="O71" s="57">
        <v>0</v>
      </c>
      <c r="P71" t="s">
        <v>570</v>
      </c>
      <c r="Q71">
        <v>1</v>
      </c>
      <c r="R71">
        <v>10.942249240121582</v>
      </c>
      <c r="S71" s="95">
        <v>0</v>
      </c>
      <c r="T71">
        <v>1</v>
      </c>
      <c r="U71">
        <v>4</v>
      </c>
      <c r="V71">
        <v>4</v>
      </c>
      <c r="W71" t="e">
        <v>#N/A</v>
      </c>
      <c r="X71">
        <v>0</v>
      </c>
      <c r="Y71">
        <v>0</v>
      </c>
      <c r="Z71" t="e">
        <v>#N/A</v>
      </c>
      <c r="AA71">
        <v>11</v>
      </c>
      <c r="AB71">
        <v>1</v>
      </c>
      <c r="AC71" t="e">
        <v>#N/A</v>
      </c>
      <c r="AD71">
        <v>11</v>
      </c>
      <c r="AE71">
        <v>1</v>
      </c>
      <c r="AF71">
        <v>1</v>
      </c>
      <c r="AG71" t="e">
        <v>#N/A</v>
      </c>
      <c r="AH71">
        <v>6</v>
      </c>
      <c r="AI71">
        <v>6</v>
      </c>
      <c r="AJ71">
        <v>1</v>
      </c>
      <c r="AK71" s="42">
        <f>INDEX(BV71:CY71,MATCH(Settings!$B$5,$BV$1:$CY$1))</f>
        <v>104.49357882546504</v>
      </c>
      <c r="AP71" t="b" cm="1">
        <f t="array" ref="AP71">NOT(OR(ISNA(AI71:AK71),ISNA(AE71:AF71),ISNA(AB71),ISNA(Y71),ISNA(S71:V71),ISNA(Q71),ISNA(J71),ISNA(I71),ISNA(A71:G71), ISBLANK(AI71:AK71), ISBLANK(AE71:AF71),ISBLANK(AB71),ISBLANK(Y71),ISBLANK(S71:V71),ISBLANK(Q71),ISBLANK(J71),ISBLANK(I71),ISBLANK(A71:G71)))</f>
        <v>1</v>
      </c>
      <c r="AQ71" s="42">
        <f>_xlfn.IFNA(IF(E71&gt;0,INDEX(AR71:BU71,MATCH(Settings!$B$1,$AR$1:$BU$1)),0),0)</f>
        <v>1</v>
      </c>
      <c r="AR71" s="59">
        <f>INDEX('E-E'!$A:$AH,MATCH($B71,'E-E'!$B:$B,0),MATCH(AR$1,'E-E'!$1:$1,0))</f>
        <v>1</v>
      </c>
      <c r="AS71" s="59">
        <f>INDEX('E-E'!$A:$AH,MATCH($B71,'E-E'!$B:$B,0),MATCH(AS$1,'E-E'!$1:$1,0))</f>
        <v>1</v>
      </c>
      <c r="AT71" s="59">
        <f>INDEX('E-E'!$A:$AH,MATCH($B71,'E-E'!$B:$B,0),MATCH(AT$1,'E-E'!$1:$1,0))</f>
        <v>1</v>
      </c>
      <c r="AU71" s="59">
        <f>INDEX('E-E'!$A:$AH,MATCH($B71,'E-E'!$B:$B,0),MATCH(AU$1,'E-E'!$1:$1,0))</f>
        <v>1</v>
      </c>
      <c r="AV71" s="59">
        <f>INDEX('E-E'!$A:$AH,MATCH($B71,'E-E'!$B:$B,0),MATCH(AV$1,'E-E'!$1:$1,0))</f>
        <v>1</v>
      </c>
      <c r="AW71" s="59">
        <f>INDEX('E-E'!$A:$AH,MATCH($B71,'E-E'!$B:$B,0),MATCH(AW$1,'E-E'!$1:$1,0))</f>
        <v>1</v>
      </c>
      <c r="AX71" s="59">
        <f>INDEX('E-E'!$A:$AH,MATCH($B71,'E-E'!$B:$B,0),MATCH(AX$1,'E-E'!$1:$1,0))</f>
        <v>1</v>
      </c>
      <c r="AY71" s="59">
        <f>INDEX('E-E'!$A:$AH,MATCH($B71,'E-E'!$B:$B,0),MATCH(AY$1,'E-E'!$1:$1,0))</f>
        <v>1</v>
      </c>
      <c r="AZ71" s="59">
        <f>INDEX('E-E'!$A:$AH,MATCH($B71,'E-E'!$B:$B,0),MATCH(AZ$1,'E-E'!$1:$1,0))</f>
        <v>1</v>
      </c>
      <c r="BA71" s="59">
        <f>INDEX('E-E'!$A:$AH,MATCH($B71,'E-E'!$B:$B,0),MATCH(BA$1,'E-E'!$1:$1,0))</f>
        <v>1</v>
      </c>
      <c r="BB71" s="59">
        <f>INDEX('E-E'!$A:$AH,MATCH($B71,'E-E'!$B:$B,0),MATCH(BB$1,'E-E'!$1:$1,0))</f>
        <v>1</v>
      </c>
      <c r="BC71" s="59">
        <f>INDEX('E-E'!$A:$AH,MATCH($B71,'E-E'!$B:$B,0),MATCH(BC$1,'E-E'!$1:$1,0))</f>
        <v>1</v>
      </c>
      <c r="BD71" s="59">
        <f>INDEX('E-E'!$A:$AH,MATCH($B71,'E-E'!$B:$B,0),MATCH(BD$1,'E-E'!$1:$1,0))</f>
        <v>1</v>
      </c>
      <c r="BE71" s="59">
        <f>INDEX('E-E'!$A:$AH,MATCH($B71,'E-E'!$B:$B,0),MATCH(BE$1,'E-E'!$1:$1,0))</f>
        <v>1</v>
      </c>
      <c r="BF71" s="59">
        <f>INDEX('E-E'!$A:$AH,MATCH($B71,'E-E'!$B:$B,0),MATCH(BF$1,'E-E'!$1:$1,0))</f>
        <v>1</v>
      </c>
      <c r="BG71" s="59">
        <f>INDEX('E-E'!$A:$AH,MATCH($B71,'E-E'!$B:$B,0),MATCH(BG$1,'E-E'!$1:$1,0))</f>
        <v>1</v>
      </c>
      <c r="BH71" s="59">
        <f>INDEX('E-E'!$A:$AH,MATCH($B71,'E-E'!$B:$B,0),MATCH(BH$1,'E-E'!$1:$1,0))</f>
        <v>1</v>
      </c>
      <c r="BI71" s="59">
        <f>INDEX('E-E'!$A:$AH,MATCH($B71,'E-E'!$B:$B,0),MATCH(BI$1,'E-E'!$1:$1,0))</f>
        <v>1</v>
      </c>
      <c r="BJ71" s="59">
        <f>INDEX('E-E'!$A:$AH,MATCH($B71,'E-E'!$B:$B,0),MATCH(BJ$1,'E-E'!$1:$1,0))</f>
        <v>1</v>
      </c>
      <c r="BK71" s="59">
        <f>INDEX('E-E'!$A:$AH,MATCH($B71,'E-E'!$B:$B,0),MATCH(BK$1,'E-E'!$1:$1,0))</f>
        <v>1</v>
      </c>
      <c r="BL71" s="59">
        <f>INDEX('E-E'!$A:$AH,MATCH($B71,'E-E'!$B:$B,0),MATCH(BL$1,'E-E'!$1:$1,0))</f>
        <v>1</v>
      </c>
      <c r="BM71" s="59">
        <f>INDEX('E-E'!$A:$AH,MATCH($B71,'E-E'!$B:$B,0),MATCH(BM$1,'E-E'!$1:$1,0))</f>
        <v>1</v>
      </c>
      <c r="BN71" s="59">
        <f>INDEX('E-E'!$A:$AH,MATCH($B71,'E-E'!$B:$B,0),MATCH(BN$1,'E-E'!$1:$1,0))</f>
        <v>1</v>
      </c>
      <c r="BO71" s="59">
        <f>INDEX('E-E'!$A:$AH,MATCH($B71,'E-E'!$B:$B,0),MATCH(BO$1,'E-E'!$1:$1,0))</f>
        <v>1</v>
      </c>
      <c r="BP71" s="59">
        <f>INDEX('E-E'!$A:$AH,MATCH($B71,'E-E'!$B:$B,0),MATCH(BP$1,'E-E'!$1:$1,0))</f>
        <v>1</v>
      </c>
      <c r="BQ71" s="59">
        <f>INDEX('E-E'!$A:$AH,MATCH($B71,'E-E'!$B:$B,0),MATCH(BQ$1,'E-E'!$1:$1,0))</f>
        <v>1</v>
      </c>
      <c r="BR71" s="59">
        <f>INDEX('E-E'!$A:$AH,MATCH($B71,'E-E'!$B:$B,0),MATCH(BR$1,'E-E'!$1:$1,0))</f>
        <v>1</v>
      </c>
      <c r="BS71" s="59">
        <f>INDEX('E-E'!$A:$AH,MATCH($B71,'E-E'!$B:$B,0),MATCH(BS$1,'E-E'!$1:$1,0))</f>
        <v>1</v>
      </c>
      <c r="BT71" s="59">
        <f>INDEX('E-E'!$A:$AH,MATCH($B71,'E-E'!$B:$B,0),MATCH(BT$1,'E-E'!$1:$1,0))</f>
        <v>1</v>
      </c>
      <c r="BU71" s="59">
        <f>INDEX('E-E'!$A:$AH,MATCH($B71,'E-E'!$B:$B,0),MATCH(BU$1,'E-E'!$1:$1,0))</f>
        <v>1</v>
      </c>
      <c r="BV71" s="60">
        <f>INDEX(SRMC!$A:$AO,MATCH($B71,SRMC!$B:$B,0),MATCH(BV$1,SRMC!$1:$1,0))</f>
        <v>107.54869401438329</v>
      </c>
      <c r="BW71" s="60">
        <f>INDEX(SRMC!$A:$AO,MATCH($B71,SRMC!$B:$B,0),MATCH(BW$1,SRMC!$1:$1,0))</f>
        <v>109.45614253178258</v>
      </c>
      <c r="BX71" s="60">
        <f>INDEX(SRMC!$A:$AO,MATCH($B71,SRMC!$B:$B,0),MATCH(BX$1,SRMC!$1:$1,0))</f>
        <v>106.80953432628765</v>
      </c>
      <c r="BY71" s="60">
        <f>INDEX(SRMC!$A:$AO,MATCH($B71,SRMC!$B:$B,0),MATCH(BY$1,SRMC!$1:$1,0))</f>
        <v>104.87525623098914</v>
      </c>
      <c r="BZ71" s="60">
        <f>INDEX(SRMC!$A:$AO,MATCH($B71,SRMC!$B:$B,0),MATCH(BZ$1,SRMC!$1:$1,0))</f>
        <v>104.15206422845078</v>
      </c>
      <c r="CA71" s="60">
        <f>INDEX(SRMC!$A:$AO,MATCH($B71,SRMC!$B:$B,0),MATCH(CA$1,SRMC!$1:$1,0))</f>
        <v>104.45013275384945</v>
      </c>
      <c r="CB71" s="60">
        <f>INDEX(SRMC!$A:$AO,MATCH($B71,SRMC!$B:$B,0),MATCH(CB$1,SRMC!$1:$1,0))</f>
        <v>105.13018194004857</v>
      </c>
      <c r="CC71" s="60">
        <f>INDEX(SRMC!$A:$AO,MATCH($B71,SRMC!$B:$B,0),MATCH(CC$1,SRMC!$1:$1,0))</f>
        <v>105.38742866383957</v>
      </c>
      <c r="CD71" s="60">
        <f>INDEX(SRMC!$A:$AO,MATCH($B71,SRMC!$B:$B,0),MATCH(CD$1,SRMC!$1:$1,0))</f>
        <v>104.92039811488091</v>
      </c>
      <c r="CE71" s="60">
        <f>INDEX(SRMC!$A:$AO,MATCH($B71,SRMC!$B:$B,0),MATCH(CE$1,SRMC!$1:$1,0))</f>
        <v>104.05235567875786</v>
      </c>
      <c r="CF71" s="60">
        <f>INDEX(SRMC!$A:$AO,MATCH($B71,SRMC!$B:$B,0),MATCH(CF$1,SRMC!$1:$1,0))</f>
        <v>103.41046215695997</v>
      </c>
      <c r="CG71" s="60">
        <f>INDEX(SRMC!$A:$AO,MATCH($B71,SRMC!$B:$B,0),MATCH(CG$1,SRMC!$1:$1,0))</f>
        <v>103.12041236352846</v>
      </c>
      <c r="CH71" s="60">
        <f>INDEX(SRMC!$A:$AO,MATCH($B71,SRMC!$B:$B,0),MATCH(CH$1,SRMC!$1:$1,0))</f>
        <v>102.98626935256131</v>
      </c>
      <c r="CI71" s="60">
        <f>INDEX(SRMC!$A:$AO,MATCH($B71,SRMC!$B:$B,0),MATCH(CI$1,SRMC!$1:$1,0))</f>
        <v>103.14017230209774</v>
      </c>
      <c r="CJ71" s="60">
        <f>INDEX(SRMC!$A:$AO,MATCH($B71,SRMC!$B:$B,0),MATCH(CJ$1,SRMC!$1:$1,0))</f>
        <v>103.75650513059699</v>
      </c>
      <c r="CK71" s="60">
        <f>INDEX(SRMC!$A:$AO,MATCH($B71,SRMC!$B:$B,0),MATCH(CK$1,SRMC!$1:$1,0))</f>
        <v>104.25323315182581</v>
      </c>
      <c r="CL71" s="60">
        <f>INDEX(SRMC!$A:$AO,MATCH($B71,SRMC!$B:$B,0),MATCH(CL$1,SRMC!$1:$1,0))</f>
        <v>104.40520228630957</v>
      </c>
      <c r="CM71" s="60">
        <f>INDEX(SRMC!$A:$AO,MATCH($B71,SRMC!$B:$B,0),MATCH(CM$1,SRMC!$1:$1,0))</f>
        <v>104.53627072008929</v>
      </c>
      <c r="CN71" s="60">
        <f>INDEX(SRMC!$A:$AO,MATCH($B71,SRMC!$B:$B,0),MATCH(CN$1,SRMC!$1:$1,0))</f>
        <v>104.61222169571508</v>
      </c>
      <c r="CO71" s="60">
        <f>INDEX(SRMC!$A:$AO,MATCH($B71,SRMC!$B:$B,0),MATCH(CO$1,SRMC!$1:$1,0))</f>
        <v>104.6250213798332</v>
      </c>
      <c r="CP71" s="60">
        <f>INDEX(SRMC!$A:$AO,MATCH($B71,SRMC!$B:$B,0),MATCH(CP$1,SRMC!$1:$1,0))</f>
        <v>104.61187712439639</v>
      </c>
      <c r="CQ71" s="60">
        <f>INDEX(SRMC!$A:$AO,MATCH($B71,SRMC!$B:$B,0),MATCH(CQ$1,SRMC!$1:$1,0))</f>
        <v>104.59873286895959</v>
      </c>
      <c r="CR71" s="60">
        <f>INDEX(SRMC!$A:$AO,MATCH($B71,SRMC!$B:$B,0),MATCH(CR$1,SRMC!$1:$1,0))</f>
        <v>104.58558861352276</v>
      </c>
      <c r="CS71" s="60">
        <f>INDEX(SRMC!$A:$AO,MATCH($B71,SRMC!$B:$B,0),MATCH(CS$1,SRMC!$1:$1,0))</f>
        <v>104.57244435808592</v>
      </c>
      <c r="CT71" s="60">
        <f>INDEX(SRMC!$A:$AO,MATCH($B71,SRMC!$B:$B,0),MATCH(CT$1,SRMC!$1:$1,0))</f>
        <v>104.55930010264912</v>
      </c>
      <c r="CU71" s="60">
        <f>INDEX(SRMC!$A:$AO,MATCH($B71,SRMC!$B:$B,0),MATCH(CU$1,SRMC!$1:$1,0))</f>
        <v>104.54615584721229</v>
      </c>
      <c r="CV71" s="60">
        <f>INDEX(SRMC!$A:$AO,MATCH($B71,SRMC!$B:$B,0),MATCH(CV$1,SRMC!$1:$1,0))</f>
        <v>104.53301159177549</v>
      </c>
      <c r="CW71" s="60">
        <f>INDEX(SRMC!$A:$AO,MATCH($B71,SRMC!$B:$B,0),MATCH(CW$1,SRMC!$1:$1,0))</f>
        <v>104.51986733633866</v>
      </c>
      <c r="CX71" s="60">
        <f>INDEX(SRMC!$A:$AO,MATCH($B71,SRMC!$B:$B,0),MATCH(CX$1,SRMC!$1:$1,0))</f>
        <v>104.50672308090184</v>
      </c>
      <c r="CY71" s="60">
        <f>INDEX(SRMC!$A:$AO,MATCH($B71,SRMC!$B:$B,0),MATCH(CY$1,SRMC!$1:$1,0))</f>
        <v>104.49357882546504</v>
      </c>
    </row>
    <row r="72" spans="1:103" x14ac:dyDescent="0.3">
      <c r="A72" t="s">
        <v>645</v>
      </c>
      <c r="B72" t="s">
        <v>63</v>
      </c>
      <c r="C72" t="s">
        <v>690</v>
      </c>
      <c r="D72">
        <v>2</v>
      </c>
      <c r="E72">
        <v>40</v>
      </c>
      <c r="F72">
        <v>0.75651840000000004</v>
      </c>
      <c r="G72">
        <v>0.01</v>
      </c>
      <c r="H72" t="s">
        <v>359</v>
      </c>
      <c r="I72">
        <v>3</v>
      </c>
      <c r="J72" s="56">
        <v>1</v>
      </c>
      <c r="K72" s="57">
        <v>0</v>
      </c>
      <c r="L72" s="57">
        <v>0</v>
      </c>
      <c r="M72" s="57">
        <v>0</v>
      </c>
      <c r="N72" s="57">
        <v>0</v>
      </c>
      <c r="O72" s="57">
        <v>0</v>
      </c>
      <c r="P72" t="s">
        <v>570</v>
      </c>
      <c r="Q72">
        <v>1</v>
      </c>
      <c r="R72">
        <v>11.881188118811883</v>
      </c>
      <c r="S72" s="95">
        <v>0</v>
      </c>
      <c r="T72">
        <v>1</v>
      </c>
      <c r="U72">
        <v>4</v>
      </c>
      <c r="V72">
        <v>4</v>
      </c>
      <c r="W72" t="e">
        <v>#N/A</v>
      </c>
      <c r="X72">
        <v>0</v>
      </c>
      <c r="Y72">
        <v>0</v>
      </c>
      <c r="Z72" t="e">
        <v>#N/A</v>
      </c>
      <c r="AA72">
        <v>8</v>
      </c>
      <c r="AB72">
        <v>1</v>
      </c>
      <c r="AC72" t="e">
        <v>#N/A</v>
      </c>
      <c r="AD72">
        <v>8</v>
      </c>
      <c r="AE72">
        <v>1</v>
      </c>
      <c r="AF72">
        <v>1</v>
      </c>
      <c r="AG72" t="e">
        <v>#N/A</v>
      </c>
      <c r="AH72">
        <v>6</v>
      </c>
      <c r="AI72">
        <v>6</v>
      </c>
      <c r="AJ72">
        <v>1</v>
      </c>
      <c r="AK72" s="42">
        <f>INDEX(BV72:CY72,MATCH(Settings!$B$5,$BV$1:$CY$1))</f>
        <v>114.24354801413921</v>
      </c>
      <c r="AP72" t="b" cm="1">
        <f t="array" ref="AP72">NOT(OR(ISNA(AI72:AK72),ISNA(AE72:AF72),ISNA(AB72),ISNA(Y72),ISNA(S72:V72),ISNA(Q72),ISNA(J72),ISNA(I72),ISNA(A72:G72), ISBLANK(AI72:AK72), ISBLANK(AE72:AF72),ISBLANK(AB72),ISBLANK(Y72),ISBLANK(S72:V72),ISBLANK(Q72),ISBLANK(J72),ISBLANK(I72),ISBLANK(A72:G72)))</f>
        <v>1</v>
      </c>
      <c r="AQ72" s="42">
        <f>_xlfn.IFNA(IF(E72&gt;0,INDEX(AR72:BU72,MATCH(Settings!$B$1,$AR$1:$BU$1)),0),0)</f>
        <v>0</v>
      </c>
      <c r="AR72" s="59">
        <f>INDEX('E-E'!$A:$AH,MATCH($B72,'E-E'!$B:$B,0),MATCH(AR$1,'E-E'!$1:$1,0))</f>
        <v>1</v>
      </c>
      <c r="AS72" s="59">
        <f>INDEX('E-E'!$A:$AH,MATCH($B72,'E-E'!$B:$B,0),MATCH(AS$1,'E-E'!$1:$1,0))</f>
        <v>1</v>
      </c>
      <c r="AT72" s="59">
        <f>INDEX('E-E'!$A:$AH,MATCH($B72,'E-E'!$B:$B,0),MATCH(AT$1,'E-E'!$1:$1,0))</f>
        <v>1</v>
      </c>
      <c r="AU72" s="59">
        <f>INDEX('E-E'!$A:$AH,MATCH($B72,'E-E'!$B:$B,0),MATCH(AU$1,'E-E'!$1:$1,0))</f>
        <v>1</v>
      </c>
      <c r="AV72" s="59">
        <f>INDEX('E-E'!$A:$AH,MATCH($B72,'E-E'!$B:$B,0),MATCH(AV$1,'E-E'!$1:$1,0))</f>
        <v>1</v>
      </c>
      <c r="AW72" s="59">
        <f>INDEX('E-E'!$A:$AH,MATCH($B72,'E-E'!$B:$B,0),MATCH(AW$1,'E-E'!$1:$1,0))</f>
        <v>1</v>
      </c>
      <c r="AX72" s="59">
        <f>INDEX('E-E'!$A:$AH,MATCH($B72,'E-E'!$B:$B,0),MATCH(AX$1,'E-E'!$1:$1,0))</f>
        <v>1</v>
      </c>
      <c r="AY72" s="59">
        <f>INDEX('E-E'!$A:$AH,MATCH($B72,'E-E'!$B:$B,0),MATCH(AY$1,'E-E'!$1:$1,0))</f>
        <v>1</v>
      </c>
      <c r="AZ72" s="59">
        <f>INDEX('E-E'!$A:$AH,MATCH($B72,'E-E'!$B:$B,0),MATCH(AZ$1,'E-E'!$1:$1,0))</f>
        <v>1</v>
      </c>
      <c r="BA72" s="59">
        <f>INDEX('E-E'!$A:$AH,MATCH($B72,'E-E'!$B:$B,0),MATCH(BA$1,'E-E'!$1:$1,0))</f>
        <v>1</v>
      </c>
      <c r="BB72" s="59">
        <f>INDEX('E-E'!$A:$AH,MATCH($B72,'E-E'!$B:$B,0),MATCH(BB$1,'E-E'!$1:$1,0))</f>
        <v>1</v>
      </c>
      <c r="BC72" s="59">
        <f>INDEX('E-E'!$A:$AH,MATCH($B72,'E-E'!$B:$B,0),MATCH(BC$1,'E-E'!$1:$1,0))</f>
        <v>1</v>
      </c>
      <c r="BD72" s="59">
        <f>INDEX('E-E'!$A:$AH,MATCH($B72,'E-E'!$B:$B,0),MATCH(BD$1,'E-E'!$1:$1,0))</f>
        <v>1</v>
      </c>
      <c r="BE72" s="59">
        <f>INDEX('E-E'!$A:$AH,MATCH($B72,'E-E'!$B:$B,0),MATCH(BE$1,'E-E'!$1:$1,0))</f>
        <v>1</v>
      </c>
      <c r="BF72" s="59">
        <f>INDEX('E-E'!$A:$AH,MATCH($B72,'E-E'!$B:$B,0),MATCH(BF$1,'E-E'!$1:$1,0))</f>
        <v>0</v>
      </c>
      <c r="BG72" s="59">
        <f>INDEX('E-E'!$A:$AH,MATCH($B72,'E-E'!$B:$B,0),MATCH(BG$1,'E-E'!$1:$1,0))</f>
        <v>0</v>
      </c>
      <c r="BH72" s="59">
        <f>INDEX('E-E'!$A:$AH,MATCH($B72,'E-E'!$B:$B,0),MATCH(BH$1,'E-E'!$1:$1,0))</f>
        <v>0</v>
      </c>
      <c r="BI72" s="59">
        <f>INDEX('E-E'!$A:$AH,MATCH($B72,'E-E'!$B:$B,0),MATCH(BI$1,'E-E'!$1:$1,0))</f>
        <v>0</v>
      </c>
      <c r="BJ72" s="59">
        <f>INDEX('E-E'!$A:$AH,MATCH($B72,'E-E'!$B:$B,0),MATCH(BJ$1,'E-E'!$1:$1,0))</f>
        <v>0</v>
      </c>
      <c r="BK72" s="59">
        <f>INDEX('E-E'!$A:$AH,MATCH($B72,'E-E'!$B:$B,0),MATCH(BK$1,'E-E'!$1:$1,0))</f>
        <v>0</v>
      </c>
      <c r="BL72" s="59">
        <f>INDEX('E-E'!$A:$AH,MATCH($B72,'E-E'!$B:$B,0),MATCH(BL$1,'E-E'!$1:$1,0))</f>
        <v>0</v>
      </c>
      <c r="BM72" s="59">
        <f>INDEX('E-E'!$A:$AH,MATCH($B72,'E-E'!$B:$B,0),MATCH(BM$1,'E-E'!$1:$1,0))</f>
        <v>0</v>
      </c>
      <c r="BN72" s="59">
        <f>INDEX('E-E'!$A:$AH,MATCH($B72,'E-E'!$B:$B,0),MATCH(BN$1,'E-E'!$1:$1,0))</f>
        <v>0</v>
      </c>
      <c r="BO72" s="59">
        <f>INDEX('E-E'!$A:$AH,MATCH($B72,'E-E'!$B:$B,0),MATCH(BO$1,'E-E'!$1:$1,0))</f>
        <v>0</v>
      </c>
      <c r="BP72" s="59">
        <f>INDEX('E-E'!$A:$AH,MATCH($B72,'E-E'!$B:$B,0),MATCH(BP$1,'E-E'!$1:$1,0))</f>
        <v>0</v>
      </c>
      <c r="BQ72" s="59">
        <f>INDEX('E-E'!$A:$AH,MATCH($B72,'E-E'!$B:$B,0),MATCH(BQ$1,'E-E'!$1:$1,0))</f>
        <v>0</v>
      </c>
      <c r="BR72" s="59">
        <f>INDEX('E-E'!$A:$AH,MATCH($B72,'E-E'!$B:$B,0),MATCH(BR$1,'E-E'!$1:$1,0))</f>
        <v>0</v>
      </c>
      <c r="BS72" s="59">
        <f>INDEX('E-E'!$A:$AH,MATCH($B72,'E-E'!$B:$B,0),MATCH(BS$1,'E-E'!$1:$1,0))</f>
        <v>0</v>
      </c>
      <c r="BT72" s="59">
        <f>INDEX('E-E'!$A:$AH,MATCH($B72,'E-E'!$B:$B,0),MATCH(BT$1,'E-E'!$1:$1,0))</f>
        <v>0</v>
      </c>
      <c r="BU72" s="59">
        <f>INDEX('E-E'!$A:$AH,MATCH($B72,'E-E'!$B:$B,0),MATCH(BU$1,'E-E'!$1:$1,0))</f>
        <v>0</v>
      </c>
      <c r="BV72" s="60">
        <f>INDEX(SRMC!$A:$AO,MATCH($B72,SRMC!$B:$B,0),MATCH(BV$1,SRMC!$1:$1,0))</f>
        <v>117.61056344136674</v>
      </c>
      <c r="BW72" s="60">
        <f>INDEX(SRMC!$A:$AO,MATCH($B72,SRMC!$B:$B,0),MATCH(BW$1,SRMC!$1:$1,0))</f>
        <v>119.71274558101942</v>
      </c>
      <c r="BX72" s="60">
        <f>INDEX(SRMC!$A:$AO,MATCH($B72,SRMC!$B:$B,0),MATCH(BX$1,SRMC!$1:$1,0))</f>
        <v>116.79594208698042</v>
      </c>
      <c r="BY72" s="60">
        <f>INDEX(SRMC!$A:$AO,MATCH($B72,SRMC!$B:$B,0),MATCH(BY$1,SRMC!$1:$1,0))</f>
        <v>114.66419130683249</v>
      </c>
      <c r="BZ72" s="60">
        <f>INDEX(SRMC!$A:$AO,MATCH($B72,SRMC!$B:$B,0),MATCH(BZ$1,SRMC!$1:$1,0))</f>
        <v>113.86716779746477</v>
      </c>
      <c r="CA72" s="60">
        <f>INDEX(SRMC!$A:$AO,MATCH($B72,SRMC!$B:$B,0),MATCH(CA$1,SRMC!$1:$1,0))</f>
        <v>114.19566648289195</v>
      </c>
      <c r="CB72" s="60">
        <f>INDEX(SRMC!$A:$AO,MATCH($B72,SRMC!$B:$B,0),MATCH(CB$1,SRMC!$1:$1,0))</f>
        <v>114.9451426759702</v>
      </c>
      <c r="CC72" s="60">
        <f>INDEX(SRMC!$A:$AO,MATCH($B72,SRMC!$B:$B,0),MATCH(CC$1,SRMC!$1:$1,0))</f>
        <v>115.22865201491423</v>
      </c>
      <c r="CD72" s="60">
        <f>INDEX(SRMC!$A:$AO,MATCH($B72,SRMC!$B:$B,0),MATCH(CD$1,SRMC!$1:$1,0))</f>
        <v>114.71394177778987</v>
      </c>
      <c r="CE72" s="60">
        <f>INDEX(SRMC!$A:$AO,MATCH($B72,SRMC!$B:$B,0),MATCH(CE$1,SRMC!$1:$1,0))</f>
        <v>113.75727988676985</v>
      </c>
      <c r="CF72" s="60">
        <f>INDEX(SRMC!$A:$AO,MATCH($B72,SRMC!$B:$B,0),MATCH(CF$1,SRMC!$1:$1,0))</f>
        <v>113.04985471394154</v>
      </c>
      <c r="CG72" s="60">
        <f>INDEX(SRMC!$A:$AO,MATCH($B72,SRMC!$B:$B,0),MATCH(CG$1,SRMC!$1:$1,0))</f>
        <v>112.73019340208972</v>
      </c>
      <c r="CH72" s="60">
        <f>INDEX(SRMC!$A:$AO,MATCH($B72,SRMC!$B:$B,0),MATCH(CH$1,SRMC!$1:$1,0))</f>
        <v>112.58235557619712</v>
      </c>
      <c r="CI72" s="60">
        <f>INDEX(SRMC!$A:$AO,MATCH($B72,SRMC!$B:$B,0),MATCH(CI$1,SRMC!$1:$1,0))</f>
        <v>112.75197065561035</v>
      </c>
      <c r="CJ72" s="60">
        <f>INDEX(SRMC!$A:$AO,MATCH($B72,SRMC!$B:$B,0),MATCH(CJ$1,SRMC!$1:$1,0))</f>
        <v>113.43122561443846</v>
      </c>
      <c r="CK72" s="60">
        <f>INDEX(SRMC!$A:$AO,MATCH($B72,SRMC!$B:$B,0),MATCH(CK$1,SRMC!$1:$1,0))</f>
        <v>113.97866517307774</v>
      </c>
      <c r="CL72" s="60">
        <f>INDEX(SRMC!$A:$AO,MATCH($B72,SRMC!$B:$B,0),MATCH(CL$1,SRMC!$1:$1,0))</f>
        <v>114.14614901202604</v>
      </c>
      <c r="CM72" s="60">
        <f>INDEX(SRMC!$A:$AO,MATCH($B72,SRMC!$B:$B,0),MATCH(CM$1,SRMC!$1:$1,0))</f>
        <v>114.290598373595</v>
      </c>
      <c r="CN72" s="60">
        <f>INDEX(SRMC!$A:$AO,MATCH($B72,SRMC!$B:$B,0),MATCH(CN$1,SRMC!$1:$1,0))</f>
        <v>114.37430327204616</v>
      </c>
      <c r="CO72" s="60">
        <f>INDEX(SRMC!$A:$AO,MATCH($B72,SRMC!$B:$B,0),MATCH(CO$1,SRMC!$1:$1,0))</f>
        <v>114.38840969069959</v>
      </c>
      <c r="CP72" s="60">
        <f>INDEX(SRMC!$A:$AO,MATCH($B72,SRMC!$B:$B,0),MATCH(CP$1,SRMC!$1:$1,0))</f>
        <v>114.37392352304356</v>
      </c>
      <c r="CQ72" s="60">
        <f>INDEX(SRMC!$A:$AO,MATCH($B72,SRMC!$B:$B,0),MATCH(CQ$1,SRMC!$1:$1,0))</f>
        <v>114.35943735538753</v>
      </c>
      <c r="CR72" s="60">
        <f>INDEX(SRMC!$A:$AO,MATCH($B72,SRMC!$B:$B,0),MATCH(CR$1,SRMC!$1:$1,0))</f>
        <v>114.3449511877315</v>
      </c>
      <c r="CS72" s="60">
        <f>INDEX(SRMC!$A:$AO,MATCH($B72,SRMC!$B:$B,0),MATCH(CS$1,SRMC!$1:$1,0))</f>
        <v>114.33046502007544</v>
      </c>
      <c r="CT72" s="60">
        <f>INDEX(SRMC!$A:$AO,MATCH($B72,SRMC!$B:$B,0),MATCH(CT$1,SRMC!$1:$1,0))</f>
        <v>114.31597885241941</v>
      </c>
      <c r="CU72" s="60">
        <f>INDEX(SRMC!$A:$AO,MATCH($B72,SRMC!$B:$B,0),MATCH(CU$1,SRMC!$1:$1,0))</f>
        <v>114.30149268476335</v>
      </c>
      <c r="CV72" s="60">
        <f>INDEX(SRMC!$A:$AO,MATCH($B72,SRMC!$B:$B,0),MATCH(CV$1,SRMC!$1:$1,0))</f>
        <v>114.28700651710733</v>
      </c>
      <c r="CW72" s="60">
        <f>INDEX(SRMC!$A:$AO,MATCH($B72,SRMC!$B:$B,0),MATCH(CW$1,SRMC!$1:$1,0))</f>
        <v>114.27252034945128</v>
      </c>
      <c r="CX72" s="60">
        <f>INDEX(SRMC!$A:$AO,MATCH($B72,SRMC!$B:$B,0),MATCH(CX$1,SRMC!$1:$1,0))</f>
        <v>114.25803418179522</v>
      </c>
      <c r="CY72" s="60">
        <f>INDEX(SRMC!$A:$AO,MATCH($B72,SRMC!$B:$B,0),MATCH(CY$1,SRMC!$1:$1,0))</f>
        <v>114.24354801413921</v>
      </c>
    </row>
    <row r="73" spans="1:103" x14ac:dyDescent="0.3">
      <c r="A73" t="s">
        <v>645</v>
      </c>
      <c r="B73" t="s">
        <v>64</v>
      </c>
      <c r="C73" t="s">
        <v>690</v>
      </c>
      <c r="D73">
        <v>2</v>
      </c>
      <c r="E73">
        <v>40</v>
      </c>
      <c r="F73">
        <v>0.75651840000000004</v>
      </c>
      <c r="G73">
        <v>0.01</v>
      </c>
      <c r="H73" t="s">
        <v>359</v>
      </c>
      <c r="I73">
        <v>3</v>
      </c>
      <c r="J73" s="56">
        <v>1</v>
      </c>
      <c r="K73" s="57">
        <v>0</v>
      </c>
      <c r="L73" s="57">
        <v>0</v>
      </c>
      <c r="M73" s="57">
        <v>0</v>
      </c>
      <c r="N73" s="57">
        <v>0</v>
      </c>
      <c r="O73" s="57">
        <v>0</v>
      </c>
      <c r="P73" t="s">
        <v>570</v>
      </c>
      <c r="Q73">
        <v>1</v>
      </c>
      <c r="R73">
        <v>11.881188118811883</v>
      </c>
      <c r="S73" s="95">
        <v>0</v>
      </c>
      <c r="T73">
        <v>1</v>
      </c>
      <c r="U73">
        <v>4</v>
      </c>
      <c r="V73">
        <v>4</v>
      </c>
      <c r="W73" t="e">
        <v>#N/A</v>
      </c>
      <c r="X73">
        <v>0</v>
      </c>
      <c r="Y73">
        <v>0</v>
      </c>
      <c r="Z73" t="e">
        <v>#N/A</v>
      </c>
      <c r="AA73">
        <v>8</v>
      </c>
      <c r="AB73">
        <v>1</v>
      </c>
      <c r="AC73" t="e">
        <v>#N/A</v>
      </c>
      <c r="AD73">
        <v>8</v>
      </c>
      <c r="AE73">
        <v>1</v>
      </c>
      <c r="AF73">
        <v>1</v>
      </c>
      <c r="AG73" t="e">
        <v>#N/A</v>
      </c>
      <c r="AH73">
        <v>6</v>
      </c>
      <c r="AI73">
        <v>6</v>
      </c>
      <c r="AJ73">
        <v>1</v>
      </c>
      <c r="AK73" s="42">
        <f>INDEX(BV73:CY73,MATCH(Settings!$B$5,$BV$1:$CY$1))</f>
        <v>114.24354801413921</v>
      </c>
      <c r="AP73" t="b" cm="1">
        <f t="array" ref="AP73">NOT(OR(ISNA(AI73:AK73),ISNA(AE73:AF73),ISNA(AB73),ISNA(Y73),ISNA(S73:V73),ISNA(Q73),ISNA(J73),ISNA(I73),ISNA(A73:G73), ISBLANK(AI73:AK73), ISBLANK(AE73:AF73),ISBLANK(AB73),ISBLANK(Y73),ISBLANK(S73:V73),ISBLANK(Q73),ISBLANK(J73),ISBLANK(I73),ISBLANK(A73:G73)))</f>
        <v>1</v>
      </c>
      <c r="AQ73" s="42">
        <f>_xlfn.IFNA(IF(E73&gt;0,INDEX(AR73:BU73,MATCH(Settings!$B$1,$AR$1:$BU$1)),0),0)</f>
        <v>0</v>
      </c>
      <c r="AR73" s="59">
        <f>INDEX('E-E'!$A:$AH,MATCH($B73,'E-E'!$B:$B,0),MATCH(AR$1,'E-E'!$1:$1,0))</f>
        <v>1</v>
      </c>
      <c r="AS73" s="59">
        <f>INDEX('E-E'!$A:$AH,MATCH($B73,'E-E'!$B:$B,0),MATCH(AS$1,'E-E'!$1:$1,0))</f>
        <v>1</v>
      </c>
      <c r="AT73" s="59">
        <f>INDEX('E-E'!$A:$AH,MATCH($B73,'E-E'!$B:$B,0),MATCH(AT$1,'E-E'!$1:$1,0))</f>
        <v>1</v>
      </c>
      <c r="AU73" s="59">
        <f>INDEX('E-E'!$A:$AH,MATCH($B73,'E-E'!$B:$B,0),MATCH(AU$1,'E-E'!$1:$1,0))</f>
        <v>1</v>
      </c>
      <c r="AV73" s="59">
        <f>INDEX('E-E'!$A:$AH,MATCH($B73,'E-E'!$B:$B,0),MATCH(AV$1,'E-E'!$1:$1,0))</f>
        <v>1</v>
      </c>
      <c r="AW73" s="59">
        <f>INDEX('E-E'!$A:$AH,MATCH($B73,'E-E'!$B:$B,0),MATCH(AW$1,'E-E'!$1:$1,0))</f>
        <v>1</v>
      </c>
      <c r="AX73" s="59">
        <f>INDEX('E-E'!$A:$AH,MATCH($B73,'E-E'!$B:$B,0),MATCH(AX$1,'E-E'!$1:$1,0))</f>
        <v>1</v>
      </c>
      <c r="AY73" s="59">
        <f>INDEX('E-E'!$A:$AH,MATCH($B73,'E-E'!$B:$B,0),MATCH(AY$1,'E-E'!$1:$1,0))</f>
        <v>1</v>
      </c>
      <c r="AZ73" s="59">
        <f>INDEX('E-E'!$A:$AH,MATCH($B73,'E-E'!$B:$B,0),MATCH(AZ$1,'E-E'!$1:$1,0))</f>
        <v>1</v>
      </c>
      <c r="BA73" s="59">
        <f>INDEX('E-E'!$A:$AH,MATCH($B73,'E-E'!$B:$B,0),MATCH(BA$1,'E-E'!$1:$1,0))</f>
        <v>1</v>
      </c>
      <c r="BB73" s="59">
        <f>INDEX('E-E'!$A:$AH,MATCH($B73,'E-E'!$B:$B,0),MATCH(BB$1,'E-E'!$1:$1,0))</f>
        <v>1</v>
      </c>
      <c r="BC73" s="59">
        <f>INDEX('E-E'!$A:$AH,MATCH($B73,'E-E'!$B:$B,0),MATCH(BC$1,'E-E'!$1:$1,0))</f>
        <v>1</v>
      </c>
      <c r="BD73" s="59">
        <f>INDEX('E-E'!$A:$AH,MATCH($B73,'E-E'!$B:$B,0),MATCH(BD$1,'E-E'!$1:$1,0))</f>
        <v>1</v>
      </c>
      <c r="BE73" s="59">
        <f>INDEX('E-E'!$A:$AH,MATCH($B73,'E-E'!$B:$B,0),MATCH(BE$1,'E-E'!$1:$1,0))</f>
        <v>1</v>
      </c>
      <c r="BF73" s="59">
        <f>INDEX('E-E'!$A:$AH,MATCH($B73,'E-E'!$B:$B,0),MATCH(BF$1,'E-E'!$1:$1,0))</f>
        <v>0</v>
      </c>
      <c r="BG73" s="59">
        <f>INDEX('E-E'!$A:$AH,MATCH($B73,'E-E'!$B:$B,0),MATCH(BG$1,'E-E'!$1:$1,0))</f>
        <v>0</v>
      </c>
      <c r="BH73" s="59">
        <f>INDEX('E-E'!$A:$AH,MATCH($B73,'E-E'!$B:$B,0),MATCH(BH$1,'E-E'!$1:$1,0))</f>
        <v>0</v>
      </c>
      <c r="BI73" s="59">
        <f>INDEX('E-E'!$A:$AH,MATCH($B73,'E-E'!$B:$B,0),MATCH(BI$1,'E-E'!$1:$1,0))</f>
        <v>0</v>
      </c>
      <c r="BJ73" s="59">
        <f>INDEX('E-E'!$A:$AH,MATCH($B73,'E-E'!$B:$B,0),MATCH(BJ$1,'E-E'!$1:$1,0))</f>
        <v>0</v>
      </c>
      <c r="BK73" s="59">
        <f>INDEX('E-E'!$A:$AH,MATCH($B73,'E-E'!$B:$B,0),MATCH(BK$1,'E-E'!$1:$1,0))</f>
        <v>0</v>
      </c>
      <c r="BL73" s="59">
        <f>INDEX('E-E'!$A:$AH,MATCH($B73,'E-E'!$B:$B,0),MATCH(BL$1,'E-E'!$1:$1,0))</f>
        <v>0</v>
      </c>
      <c r="BM73" s="59">
        <f>INDEX('E-E'!$A:$AH,MATCH($B73,'E-E'!$B:$B,0),MATCH(BM$1,'E-E'!$1:$1,0))</f>
        <v>0</v>
      </c>
      <c r="BN73" s="59">
        <f>INDEX('E-E'!$A:$AH,MATCH($B73,'E-E'!$B:$B,0),MATCH(BN$1,'E-E'!$1:$1,0))</f>
        <v>0</v>
      </c>
      <c r="BO73" s="59">
        <f>INDEX('E-E'!$A:$AH,MATCH($B73,'E-E'!$B:$B,0),MATCH(BO$1,'E-E'!$1:$1,0))</f>
        <v>0</v>
      </c>
      <c r="BP73" s="59">
        <f>INDEX('E-E'!$A:$AH,MATCH($B73,'E-E'!$B:$B,0),MATCH(BP$1,'E-E'!$1:$1,0))</f>
        <v>0</v>
      </c>
      <c r="BQ73" s="59">
        <f>INDEX('E-E'!$A:$AH,MATCH($B73,'E-E'!$B:$B,0),MATCH(BQ$1,'E-E'!$1:$1,0))</f>
        <v>0</v>
      </c>
      <c r="BR73" s="59">
        <f>INDEX('E-E'!$A:$AH,MATCH($B73,'E-E'!$B:$B,0),MATCH(BR$1,'E-E'!$1:$1,0))</f>
        <v>0</v>
      </c>
      <c r="BS73" s="59">
        <f>INDEX('E-E'!$A:$AH,MATCH($B73,'E-E'!$B:$B,0),MATCH(BS$1,'E-E'!$1:$1,0))</f>
        <v>0</v>
      </c>
      <c r="BT73" s="59">
        <f>INDEX('E-E'!$A:$AH,MATCH($B73,'E-E'!$B:$B,0),MATCH(BT$1,'E-E'!$1:$1,0))</f>
        <v>0</v>
      </c>
      <c r="BU73" s="59">
        <f>INDEX('E-E'!$A:$AH,MATCH($B73,'E-E'!$B:$B,0),MATCH(BU$1,'E-E'!$1:$1,0))</f>
        <v>0</v>
      </c>
      <c r="BV73" s="60">
        <f>INDEX(SRMC!$A:$AO,MATCH($B73,SRMC!$B:$B,0),MATCH(BV$1,SRMC!$1:$1,0))</f>
        <v>117.61056344136674</v>
      </c>
      <c r="BW73" s="60">
        <f>INDEX(SRMC!$A:$AO,MATCH($B73,SRMC!$B:$B,0),MATCH(BW$1,SRMC!$1:$1,0))</f>
        <v>119.71274558101942</v>
      </c>
      <c r="BX73" s="60">
        <f>INDEX(SRMC!$A:$AO,MATCH($B73,SRMC!$B:$B,0),MATCH(BX$1,SRMC!$1:$1,0))</f>
        <v>116.79594208698042</v>
      </c>
      <c r="BY73" s="60">
        <f>INDEX(SRMC!$A:$AO,MATCH($B73,SRMC!$B:$B,0),MATCH(BY$1,SRMC!$1:$1,0))</f>
        <v>114.66419130683249</v>
      </c>
      <c r="BZ73" s="60">
        <f>INDEX(SRMC!$A:$AO,MATCH($B73,SRMC!$B:$B,0),MATCH(BZ$1,SRMC!$1:$1,0))</f>
        <v>113.86716779746477</v>
      </c>
      <c r="CA73" s="60">
        <f>INDEX(SRMC!$A:$AO,MATCH($B73,SRMC!$B:$B,0),MATCH(CA$1,SRMC!$1:$1,0))</f>
        <v>114.19566648289195</v>
      </c>
      <c r="CB73" s="60">
        <f>INDEX(SRMC!$A:$AO,MATCH($B73,SRMC!$B:$B,0),MATCH(CB$1,SRMC!$1:$1,0))</f>
        <v>114.9451426759702</v>
      </c>
      <c r="CC73" s="60">
        <f>INDEX(SRMC!$A:$AO,MATCH($B73,SRMC!$B:$B,0),MATCH(CC$1,SRMC!$1:$1,0))</f>
        <v>115.22865201491423</v>
      </c>
      <c r="CD73" s="60">
        <f>INDEX(SRMC!$A:$AO,MATCH($B73,SRMC!$B:$B,0),MATCH(CD$1,SRMC!$1:$1,0))</f>
        <v>114.71394177778987</v>
      </c>
      <c r="CE73" s="60">
        <f>INDEX(SRMC!$A:$AO,MATCH($B73,SRMC!$B:$B,0),MATCH(CE$1,SRMC!$1:$1,0))</f>
        <v>113.75727988676985</v>
      </c>
      <c r="CF73" s="60">
        <f>INDEX(SRMC!$A:$AO,MATCH($B73,SRMC!$B:$B,0),MATCH(CF$1,SRMC!$1:$1,0))</f>
        <v>113.04985471394154</v>
      </c>
      <c r="CG73" s="60">
        <f>INDEX(SRMC!$A:$AO,MATCH($B73,SRMC!$B:$B,0),MATCH(CG$1,SRMC!$1:$1,0))</f>
        <v>112.73019340208972</v>
      </c>
      <c r="CH73" s="60">
        <f>INDEX(SRMC!$A:$AO,MATCH($B73,SRMC!$B:$B,0),MATCH(CH$1,SRMC!$1:$1,0))</f>
        <v>112.58235557619712</v>
      </c>
      <c r="CI73" s="60">
        <f>INDEX(SRMC!$A:$AO,MATCH($B73,SRMC!$B:$B,0),MATCH(CI$1,SRMC!$1:$1,0))</f>
        <v>112.75197065561035</v>
      </c>
      <c r="CJ73" s="60">
        <f>INDEX(SRMC!$A:$AO,MATCH($B73,SRMC!$B:$B,0),MATCH(CJ$1,SRMC!$1:$1,0))</f>
        <v>113.43122561443846</v>
      </c>
      <c r="CK73" s="60">
        <f>INDEX(SRMC!$A:$AO,MATCH($B73,SRMC!$B:$B,0),MATCH(CK$1,SRMC!$1:$1,0))</f>
        <v>113.97866517307774</v>
      </c>
      <c r="CL73" s="60">
        <f>INDEX(SRMC!$A:$AO,MATCH($B73,SRMC!$B:$B,0),MATCH(CL$1,SRMC!$1:$1,0))</f>
        <v>114.14614901202604</v>
      </c>
      <c r="CM73" s="60">
        <f>INDEX(SRMC!$A:$AO,MATCH($B73,SRMC!$B:$B,0),MATCH(CM$1,SRMC!$1:$1,0))</f>
        <v>114.290598373595</v>
      </c>
      <c r="CN73" s="60">
        <f>INDEX(SRMC!$A:$AO,MATCH($B73,SRMC!$B:$B,0),MATCH(CN$1,SRMC!$1:$1,0))</f>
        <v>114.37430327204616</v>
      </c>
      <c r="CO73" s="60">
        <f>INDEX(SRMC!$A:$AO,MATCH($B73,SRMC!$B:$B,0),MATCH(CO$1,SRMC!$1:$1,0))</f>
        <v>114.38840969069959</v>
      </c>
      <c r="CP73" s="60">
        <f>INDEX(SRMC!$A:$AO,MATCH($B73,SRMC!$B:$B,0),MATCH(CP$1,SRMC!$1:$1,0))</f>
        <v>114.37392352304356</v>
      </c>
      <c r="CQ73" s="60">
        <f>INDEX(SRMC!$A:$AO,MATCH($B73,SRMC!$B:$B,0),MATCH(CQ$1,SRMC!$1:$1,0))</f>
        <v>114.35943735538753</v>
      </c>
      <c r="CR73" s="60">
        <f>INDEX(SRMC!$A:$AO,MATCH($B73,SRMC!$B:$B,0),MATCH(CR$1,SRMC!$1:$1,0))</f>
        <v>114.3449511877315</v>
      </c>
      <c r="CS73" s="60">
        <f>INDEX(SRMC!$A:$AO,MATCH($B73,SRMC!$B:$B,0),MATCH(CS$1,SRMC!$1:$1,0))</f>
        <v>114.33046502007544</v>
      </c>
      <c r="CT73" s="60">
        <f>INDEX(SRMC!$A:$AO,MATCH($B73,SRMC!$B:$B,0),MATCH(CT$1,SRMC!$1:$1,0))</f>
        <v>114.31597885241941</v>
      </c>
      <c r="CU73" s="60">
        <f>INDEX(SRMC!$A:$AO,MATCH($B73,SRMC!$B:$B,0),MATCH(CU$1,SRMC!$1:$1,0))</f>
        <v>114.30149268476335</v>
      </c>
      <c r="CV73" s="60">
        <f>INDEX(SRMC!$A:$AO,MATCH($B73,SRMC!$B:$B,0),MATCH(CV$1,SRMC!$1:$1,0))</f>
        <v>114.28700651710733</v>
      </c>
      <c r="CW73" s="60">
        <f>INDEX(SRMC!$A:$AO,MATCH($B73,SRMC!$B:$B,0),MATCH(CW$1,SRMC!$1:$1,0))</f>
        <v>114.27252034945128</v>
      </c>
      <c r="CX73" s="60">
        <f>INDEX(SRMC!$A:$AO,MATCH($B73,SRMC!$B:$B,0),MATCH(CX$1,SRMC!$1:$1,0))</f>
        <v>114.25803418179522</v>
      </c>
      <c r="CY73" s="60">
        <f>INDEX(SRMC!$A:$AO,MATCH($B73,SRMC!$B:$B,0),MATCH(CY$1,SRMC!$1:$1,0))</f>
        <v>114.24354801413921</v>
      </c>
    </row>
    <row r="74" spans="1:103" x14ac:dyDescent="0.3">
      <c r="A74" t="s">
        <v>646</v>
      </c>
      <c r="B74" t="s">
        <v>167</v>
      </c>
      <c r="C74" t="s">
        <v>690</v>
      </c>
      <c r="D74">
        <v>2</v>
      </c>
      <c r="E74">
        <v>385</v>
      </c>
      <c r="F74">
        <v>0.42795234042553193</v>
      </c>
      <c r="G74">
        <v>0.03</v>
      </c>
      <c r="H74" t="s">
        <v>360</v>
      </c>
      <c r="I74">
        <v>1</v>
      </c>
      <c r="J74" s="56">
        <v>1</v>
      </c>
      <c r="K74" s="57">
        <v>0</v>
      </c>
      <c r="L74" s="57">
        <v>0</v>
      </c>
      <c r="M74" s="57">
        <v>0</v>
      </c>
      <c r="N74" s="57">
        <v>0</v>
      </c>
      <c r="O74" s="57">
        <v>0</v>
      </c>
      <c r="P74" t="s">
        <v>570</v>
      </c>
      <c r="Q74">
        <v>1</v>
      </c>
      <c r="R74">
        <v>7.4380165289256199</v>
      </c>
      <c r="S74" s="95">
        <v>0</v>
      </c>
      <c r="T74">
        <v>1</v>
      </c>
      <c r="U74">
        <v>4</v>
      </c>
      <c r="V74">
        <v>4</v>
      </c>
      <c r="W74">
        <v>120</v>
      </c>
      <c r="X74">
        <v>0</v>
      </c>
      <c r="Y74">
        <v>0.31168831168831168</v>
      </c>
      <c r="Z74">
        <v>10.7</v>
      </c>
      <c r="AA74">
        <v>10.666666666666666</v>
      </c>
      <c r="AB74">
        <v>1</v>
      </c>
      <c r="AC74">
        <v>10.7</v>
      </c>
      <c r="AD74">
        <v>10.666666666666666</v>
      </c>
      <c r="AE74">
        <v>1</v>
      </c>
      <c r="AF74">
        <v>1</v>
      </c>
      <c r="AG74">
        <v>15</v>
      </c>
      <c r="AH74">
        <v>15</v>
      </c>
      <c r="AI74">
        <v>15</v>
      </c>
      <c r="AJ74">
        <v>1</v>
      </c>
      <c r="AK74" s="42">
        <f>INDEX(BV74:CY74,MATCH(Settings!$B$5,$BV$1:$CY$1))</f>
        <v>71.839856485224573</v>
      </c>
      <c r="AP74" t="b" cm="1">
        <f t="array" ref="AP74">NOT(OR(ISNA(AI74:AK74),ISNA(AE74:AF74),ISNA(AB74),ISNA(Y74),ISNA(S74:V74),ISNA(Q74),ISNA(J74),ISNA(I74),ISNA(A74:G74), ISBLANK(AI74:AK74), ISBLANK(AE74:AF74),ISBLANK(AB74),ISBLANK(Y74),ISBLANK(S74:V74),ISBLANK(Q74),ISBLANK(J74),ISBLANK(I74),ISBLANK(A74:G74)))</f>
        <v>1</v>
      </c>
      <c r="AQ74" s="42">
        <f>_xlfn.IFNA(IF(E74&gt;0,INDEX(AR74:BU74,MATCH(Settings!$B$1,$AR$1:$BU$1)),0),0)</f>
        <v>0</v>
      </c>
      <c r="AR74" s="59">
        <f>INDEX('E-E'!$A:$AH,MATCH($B74,'E-E'!$B:$B,0),MATCH(AR$1,'E-E'!$1:$1,0))</f>
        <v>1</v>
      </c>
      <c r="AS74" s="59">
        <f>INDEX('E-E'!$A:$AH,MATCH($B74,'E-E'!$B:$B,0),MATCH(AS$1,'E-E'!$1:$1,0))</f>
        <v>1</v>
      </c>
      <c r="AT74" s="59">
        <f>INDEX('E-E'!$A:$AH,MATCH($B74,'E-E'!$B:$B,0),MATCH(AT$1,'E-E'!$1:$1,0))</f>
        <v>1</v>
      </c>
      <c r="AU74" s="59">
        <f>INDEX('E-E'!$A:$AH,MATCH($B74,'E-E'!$B:$B,0),MATCH(AU$1,'E-E'!$1:$1,0))</f>
        <v>1</v>
      </c>
      <c r="AV74" s="59">
        <f>INDEX('E-E'!$A:$AH,MATCH($B74,'E-E'!$B:$B,0),MATCH(AV$1,'E-E'!$1:$1,0))</f>
        <v>1</v>
      </c>
      <c r="AW74" s="59">
        <f>INDEX('E-E'!$A:$AH,MATCH($B74,'E-E'!$B:$B,0),MATCH(AW$1,'E-E'!$1:$1,0))</f>
        <v>1</v>
      </c>
      <c r="AX74" s="59">
        <f>INDEX('E-E'!$A:$AH,MATCH($B74,'E-E'!$B:$B,0),MATCH(AX$1,'E-E'!$1:$1,0))</f>
        <v>1</v>
      </c>
      <c r="AY74" s="59">
        <f>INDEX('E-E'!$A:$AH,MATCH($B74,'E-E'!$B:$B,0),MATCH(AY$1,'E-E'!$1:$1,0))</f>
        <v>1</v>
      </c>
      <c r="AZ74" s="59">
        <f>INDEX('E-E'!$A:$AH,MATCH($B74,'E-E'!$B:$B,0),MATCH(AZ$1,'E-E'!$1:$1,0))</f>
        <v>1</v>
      </c>
      <c r="BA74" s="59">
        <f>INDEX('E-E'!$A:$AH,MATCH($B74,'E-E'!$B:$B,0),MATCH(BA$1,'E-E'!$1:$1,0))</f>
        <v>1</v>
      </c>
      <c r="BB74" s="59">
        <f>INDEX('E-E'!$A:$AH,MATCH($B74,'E-E'!$B:$B,0),MATCH(BB$1,'E-E'!$1:$1,0))</f>
        <v>1</v>
      </c>
      <c r="BC74" s="59">
        <f>INDEX('E-E'!$A:$AH,MATCH($B74,'E-E'!$B:$B,0),MATCH(BC$1,'E-E'!$1:$1,0))</f>
        <v>1</v>
      </c>
      <c r="BD74" s="59">
        <f>INDEX('E-E'!$A:$AH,MATCH($B74,'E-E'!$B:$B,0),MATCH(BD$1,'E-E'!$1:$1,0))</f>
        <v>1</v>
      </c>
      <c r="BE74" s="59">
        <f>INDEX('E-E'!$A:$AH,MATCH($B74,'E-E'!$B:$B,0),MATCH(BE$1,'E-E'!$1:$1,0))</f>
        <v>1</v>
      </c>
      <c r="BF74" s="59">
        <f>INDEX('E-E'!$A:$AH,MATCH($B74,'E-E'!$B:$B,0),MATCH(BF$1,'E-E'!$1:$1,0))</f>
        <v>1</v>
      </c>
      <c r="BG74" s="59">
        <f>INDEX('E-E'!$A:$AH,MATCH($B74,'E-E'!$B:$B,0),MATCH(BG$1,'E-E'!$1:$1,0))</f>
        <v>1</v>
      </c>
      <c r="BH74" s="59">
        <f>INDEX('E-E'!$A:$AH,MATCH($B74,'E-E'!$B:$B,0),MATCH(BH$1,'E-E'!$1:$1,0))</f>
        <v>0</v>
      </c>
      <c r="BI74" s="59">
        <f>INDEX('E-E'!$A:$AH,MATCH($B74,'E-E'!$B:$B,0),MATCH(BI$1,'E-E'!$1:$1,0))</f>
        <v>0</v>
      </c>
      <c r="BJ74" s="59">
        <f>INDEX('E-E'!$A:$AH,MATCH($B74,'E-E'!$B:$B,0),MATCH(BJ$1,'E-E'!$1:$1,0))</f>
        <v>0</v>
      </c>
      <c r="BK74" s="59">
        <f>INDEX('E-E'!$A:$AH,MATCH($B74,'E-E'!$B:$B,0),MATCH(BK$1,'E-E'!$1:$1,0))</f>
        <v>0</v>
      </c>
      <c r="BL74" s="59">
        <f>INDEX('E-E'!$A:$AH,MATCH($B74,'E-E'!$B:$B,0),MATCH(BL$1,'E-E'!$1:$1,0))</f>
        <v>0</v>
      </c>
      <c r="BM74" s="59">
        <f>INDEX('E-E'!$A:$AH,MATCH($B74,'E-E'!$B:$B,0),MATCH(BM$1,'E-E'!$1:$1,0))</f>
        <v>0</v>
      </c>
      <c r="BN74" s="59">
        <f>INDEX('E-E'!$A:$AH,MATCH($B74,'E-E'!$B:$B,0),MATCH(BN$1,'E-E'!$1:$1,0))</f>
        <v>0</v>
      </c>
      <c r="BO74" s="59">
        <f>INDEX('E-E'!$A:$AH,MATCH($B74,'E-E'!$B:$B,0),MATCH(BO$1,'E-E'!$1:$1,0))</f>
        <v>0</v>
      </c>
      <c r="BP74" s="59">
        <f>INDEX('E-E'!$A:$AH,MATCH($B74,'E-E'!$B:$B,0),MATCH(BP$1,'E-E'!$1:$1,0))</f>
        <v>0</v>
      </c>
      <c r="BQ74" s="59">
        <f>INDEX('E-E'!$A:$AH,MATCH($B74,'E-E'!$B:$B,0),MATCH(BQ$1,'E-E'!$1:$1,0))</f>
        <v>0</v>
      </c>
      <c r="BR74" s="59">
        <f>INDEX('E-E'!$A:$AH,MATCH($B74,'E-E'!$B:$B,0),MATCH(BR$1,'E-E'!$1:$1,0))</f>
        <v>0</v>
      </c>
      <c r="BS74" s="59">
        <f>INDEX('E-E'!$A:$AH,MATCH($B74,'E-E'!$B:$B,0),MATCH(BS$1,'E-E'!$1:$1,0))</f>
        <v>0</v>
      </c>
      <c r="BT74" s="59">
        <f>INDEX('E-E'!$A:$AH,MATCH($B74,'E-E'!$B:$B,0),MATCH(BT$1,'E-E'!$1:$1,0))</f>
        <v>0</v>
      </c>
      <c r="BU74" s="59">
        <f>INDEX('E-E'!$A:$AH,MATCH($B74,'E-E'!$B:$B,0),MATCH(BU$1,'E-E'!$1:$1,0))</f>
        <v>0</v>
      </c>
      <c r="BV74" s="60">
        <f>INDEX(SRMC!$A:$AO,MATCH($B74,SRMC!$B:$B,0),MATCH(BV$1,SRMC!$1:$1,0))</f>
        <v>73.262518606074394</v>
      </c>
      <c r="BW74" s="60">
        <f>INDEX(SRMC!$A:$AO,MATCH($B74,SRMC!$B:$B,0),MATCH(BW$1,SRMC!$1:$1,0))</f>
        <v>74.894183494351978</v>
      </c>
      <c r="BX74" s="60">
        <f>INDEX(SRMC!$A:$AO,MATCH($B74,SRMC!$B:$B,0),MATCH(BX$1,SRMC!$1:$1,0))</f>
        <v>73.223893259170751</v>
      </c>
      <c r="BY74" s="60">
        <f>INDEX(SRMC!$A:$AO,MATCH($B74,SRMC!$B:$B,0),MATCH(BY$1,SRMC!$1:$1,0))</f>
        <v>72.02440076322226</v>
      </c>
      <c r="BZ74" s="60">
        <f>INDEX(SRMC!$A:$AO,MATCH($B74,SRMC!$B:$B,0),MATCH(BZ$1,SRMC!$1:$1,0))</f>
        <v>71.591088514472375</v>
      </c>
      <c r="CA74" s="60">
        <f>INDEX(SRMC!$A:$AO,MATCH($B74,SRMC!$B:$B,0),MATCH(CA$1,SRMC!$1:$1,0))</f>
        <v>71.827230941505036</v>
      </c>
      <c r="CB74" s="60">
        <f>INDEX(SRMC!$A:$AO,MATCH($B74,SRMC!$B:$B,0),MATCH(CB$1,SRMC!$1:$1,0))</f>
        <v>72.317412790563452</v>
      </c>
      <c r="CC74" s="60">
        <f>INDEX(SRMC!$A:$AO,MATCH($B74,SRMC!$B:$B,0),MATCH(CC$1,SRMC!$1:$1,0))</f>
        <v>72.490378465638415</v>
      </c>
      <c r="CD74" s="60">
        <f>INDEX(SRMC!$A:$AO,MATCH($B74,SRMC!$B:$B,0),MATCH(CD$1,SRMC!$1:$1,0))</f>
        <v>72.143798699001678</v>
      </c>
      <c r="CE74" s="60">
        <f>INDEX(SRMC!$A:$AO,MATCH($B74,SRMC!$B:$B,0),MATCH(CE$1,SRMC!$1:$1,0))</f>
        <v>71.522165594345594</v>
      </c>
      <c r="CF74" s="60">
        <f>INDEX(SRMC!$A:$AO,MATCH($B74,SRMC!$B:$B,0),MATCH(CF$1,SRMC!$1:$1,0))</f>
        <v>71.069633300977685</v>
      </c>
      <c r="CG74" s="60">
        <f>INDEX(SRMC!$A:$AO,MATCH($B74,SRMC!$B:$B,0),MATCH(CG$1,SRMC!$1:$1,0))</f>
        <v>70.876756500108513</v>
      </c>
      <c r="CH74" s="60">
        <f>INDEX(SRMC!$A:$AO,MATCH($B74,SRMC!$B:$B,0),MATCH(CH$1,SRMC!$1:$1,0))</f>
        <v>70.788284399190914</v>
      </c>
      <c r="CI74" s="60">
        <f>INDEX(SRMC!$A:$AO,MATCH($B74,SRMC!$B:$B,0),MATCH(CI$1,SRMC!$1:$1,0))</f>
        <v>70.892496350225258</v>
      </c>
      <c r="CJ74" s="60">
        <f>INDEX(SRMC!$A:$AO,MATCH($B74,SRMC!$B:$B,0),MATCH(CJ$1,SRMC!$1:$1,0))</f>
        <v>71.325022792312211</v>
      </c>
      <c r="CK74" s="60">
        <f>INDEX(SRMC!$A:$AO,MATCH($B74,SRMC!$B:$B,0),MATCH(CK$1,SRMC!$1:$1,0))</f>
        <v>71.674026311038745</v>
      </c>
      <c r="CL74" s="60">
        <f>INDEX(SRMC!$A:$AO,MATCH($B74,SRMC!$B:$B,0),MATCH(CL$1,SRMC!$1:$1,0))</f>
        <v>71.779159250062335</v>
      </c>
      <c r="CM74" s="60">
        <f>INDEX(SRMC!$A:$AO,MATCH($B74,SRMC!$B:$B,0),MATCH(CM$1,SRMC!$1:$1,0))</f>
        <v>71.870805115121399</v>
      </c>
      <c r="CN74" s="60">
        <f>INDEX(SRMC!$A:$AO,MATCH($B74,SRMC!$B:$B,0),MATCH(CN$1,SRMC!$1:$1,0))</f>
        <v>71.924269517320212</v>
      </c>
      <c r="CO74" s="60">
        <f>INDEX(SRMC!$A:$AO,MATCH($B74,SRMC!$B:$B,0),MATCH(CO$1,SRMC!$1:$1,0))</f>
        <v>71.933280601938463</v>
      </c>
      <c r="CP74" s="60">
        <f>INDEX(SRMC!$A:$AO,MATCH($B74,SRMC!$B:$B,0),MATCH(CP$1,SRMC!$1:$1,0))</f>
        <v>71.92393819026708</v>
      </c>
      <c r="CQ74" s="60">
        <f>INDEX(SRMC!$A:$AO,MATCH($B74,SRMC!$B:$B,0),MATCH(CQ$1,SRMC!$1:$1,0))</f>
        <v>71.914595778595697</v>
      </c>
      <c r="CR74" s="60">
        <f>INDEX(SRMC!$A:$AO,MATCH($B74,SRMC!$B:$B,0),MATCH(CR$1,SRMC!$1:$1,0))</f>
        <v>71.905253366924299</v>
      </c>
      <c r="CS74" s="60">
        <f>INDEX(SRMC!$A:$AO,MATCH($B74,SRMC!$B:$B,0),MATCH(CS$1,SRMC!$1:$1,0))</f>
        <v>71.895910955252901</v>
      </c>
      <c r="CT74" s="60">
        <f>INDEX(SRMC!$A:$AO,MATCH($B74,SRMC!$B:$B,0),MATCH(CT$1,SRMC!$1:$1,0))</f>
        <v>71.886568543581518</v>
      </c>
      <c r="CU74" s="60">
        <f>INDEX(SRMC!$A:$AO,MATCH($B74,SRMC!$B:$B,0),MATCH(CU$1,SRMC!$1:$1,0))</f>
        <v>71.877226131910135</v>
      </c>
      <c r="CV74" s="60">
        <f>INDEX(SRMC!$A:$AO,MATCH($B74,SRMC!$B:$B,0),MATCH(CV$1,SRMC!$1:$1,0))</f>
        <v>71.867883720238737</v>
      </c>
      <c r="CW74" s="60">
        <f>INDEX(SRMC!$A:$AO,MATCH($B74,SRMC!$B:$B,0),MATCH(CW$1,SRMC!$1:$1,0))</f>
        <v>71.858541308567354</v>
      </c>
      <c r="CX74" s="60">
        <f>INDEX(SRMC!$A:$AO,MATCH($B74,SRMC!$B:$B,0),MATCH(CX$1,SRMC!$1:$1,0))</f>
        <v>71.849198896895984</v>
      </c>
      <c r="CY74" s="60">
        <f>INDEX(SRMC!$A:$AO,MATCH($B74,SRMC!$B:$B,0),MATCH(CY$1,SRMC!$1:$1,0))</f>
        <v>71.839856485224573</v>
      </c>
    </row>
    <row r="75" spans="1:103" x14ac:dyDescent="0.3">
      <c r="A75" t="s">
        <v>647</v>
      </c>
      <c r="B75" t="s">
        <v>66</v>
      </c>
      <c r="C75" t="s">
        <v>690</v>
      </c>
      <c r="D75">
        <v>2</v>
      </c>
      <c r="E75">
        <v>160</v>
      </c>
      <c r="F75">
        <v>0.50921217391304341</v>
      </c>
      <c r="G75">
        <v>0.03</v>
      </c>
      <c r="H75" t="s">
        <v>360</v>
      </c>
      <c r="I75">
        <v>1</v>
      </c>
      <c r="J75" s="56">
        <v>1</v>
      </c>
      <c r="K75" s="57">
        <v>0</v>
      </c>
      <c r="L75" s="57">
        <v>0</v>
      </c>
      <c r="M75" s="57">
        <v>0</v>
      </c>
      <c r="N75" s="57">
        <v>0</v>
      </c>
      <c r="O75" s="57">
        <v>0</v>
      </c>
      <c r="P75" t="s">
        <v>570</v>
      </c>
      <c r="Q75">
        <v>1</v>
      </c>
      <c r="R75">
        <v>7.59493670886076</v>
      </c>
      <c r="S75" s="95">
        <v>0</v>
      </c>
      <c r="T75">
        <v>1</v>
      </c>
      <c r="U75">
        <v>4</v>
      </c>
      <c r="V75">
        <v>4</v>
      </c>
      <c r="W75">
        <v>15</v>
      </c>
      <c r="X75">
        <v>0</v>
      </c>
      <c r="Y75">
        <v>9.375E-2</v>
      </c>
      <c r="Z75">
        <v>5.7</v>
      </c>
      <c r="AA75">
        <v>5.666666666666667</v>
      </c>
      <c r="AB75">
        <v>1</v>
      </c>
      <c r="AC75">
        <v>5.7</v>
      </c>
      <c r="AD75">
        <v>5.666666666666667</v>
      </c>
      <c r="AE75">
        <v>1</v>
      </c>
      <c r="AF75">
        <v>1</v>
      </c>
      <c r="AG75">
        <v>15</v>
      </c>
      <c r="AH75">
        <v>15</v>
      </c>
      <c r="AI75">
        <v>15</v>
      </c>
      <c r="AJ75">
        <v>1</v>
      </c>
      <c r="AK75" s="42">
        <f>INDEX(BV75:CY75,MATCH(Settings!$B$5,$BV$1:$CY$1))</f>
        <v>63.823641854201533</v>
      </c>
      <c r="AP75" t="b" cm="1">
        <f t="array" ref="AP75">NOT(OR(ISNA(AI75:AK75),ISNA(AE75:AF75),ISNA(AB75),ISNA(Y75),ISNA(S75:V75),ISNA(Q75),ISNA(J75),ISNA(I75),ISNA(A75:G75), ISBLANK(AI75:AK75), ISBLANK(AE75:AF75),ISBLANK(AB75),ISBLANK(Y75),ISBLANK(S75:V75),ISBLANK(Q75),ISBLANK(J75),ISBLANK(I75),ISBLANK(A75:G75)))</f>
        <v>1</v>
      </c>
      <c r="AQ75" s="42">
        <f>_xlfn.IFNA(IF(E75&gt;0,INDEX(AR75:BU75,MATCH(Settings!$B$1,$AR$1:$BU$1)),0),0)</f>
        <v>0</v>
      </c>
      <c r="AR75" s="59">
        <f>INDEX('E-E'!$A:$AH,MATCH($B75,'E-E'!$B:$B,0),MATCH(AR$1,'E-E'!$1:$1,0))</f>
        <v>1</v>
      </c>
      <c r="AS75" s="59">
        <f>INDEX('E-E'!$A:$AH,MATCH($B75,'E-E'!$B:$B,0),MATCH(AS$1,'E-E'!$1:$1,0))</f>
        <v>1</v>
      </c>
      <c r="AT75" s="59">
        <f>INDEX('E-E'!$A:$AH,MATCH($B75,'E-E'!$B:$B,0),MATCH(AT$1,'E-E'!$1:$1,0))</f>
        <v>1</v>
      </c>
      <c r="AU75" s="59">
        <f>INDEX('E-E'!$A:$AH,MATCH($B75,'E-E'!$B:$B,0),MATCH(AU$1,'E-E'!$1:$1,0))</f>
        <v>1</v>
      </c>
      <c r="AV75" s="59">
        <f>INDEX('E-E'!$A:$AH,MATCH($B75,'E-E'!$B:$B,0),MATCH(AV$1,'E-E'!$1:$1,0))</f>
        <v>1</v>
      </c>
      <c r="AW75" s="59">
        <f>INDEX('E-E'!$A:$AH,MATCH($B75,'E-E'!$B:$B,0),MATCH(AW$1,'E-E'!$1:$1,0))</f>
        <v>1</v>
      </c>
      <c r="AX75" s="59">
        <f>INDEX('E-E'!$A:$AH,MATCH($B75,'E-E'!$B:$B,0),MATCH(AX$1,'E-E'!$1:$1,0))</f>
        <v>1</v>
      </c>
      <c r="AY75" s="59">
        <f>INDEX('E-E'!$A:$AH,MATCH($B75,'E-E'!$B:$B,0),MATCH(AY$1,'E-E'!$1:$1,0))</f>
        <v>1</v>
      </c>
      <c r="AZ75" s="59">
        <f>INDEX('E-E'!$A:$AH,MATCH($B75,'E-E'!$B:$B,0),MATCH(AZ$1,'E-E'!$1:$1,0))</f>
        <v>1</v>
      </c>
      <c r="BA75" s="59">
        <f>INDEX('E-E'!$A:$AH,MATCH($B75,'E-E'!$B:$B,0),MATCH(BA$1,'E-E'!$1:$1,0))</f>
        <v>1</v>
      </c>
      <c r="BB75" s="59">
        <f>INDEX('E-E'!$A:$AH,MATCH($B75,'E-E'!$B:$B,0),MATCH(BB$1,'E-E'!$1:$1,0))</f>
        <v>1</v>
      </c>
      <c r="BC75" s="59">
        <f>INDEX('E-E'!$A:$AH,MATCH($B75,'E-E'!$B:$B,0),MATCH(BC$1,'E-E'!$1:$1,0))</f>
        <v>1</v>
      </c>
      <c r="BD75" s="59">
        <f>INDEX('E-E'!$A:$AH,MATCH($B75,'E-E'!$B:$B,0),MATCH(BD$1,'E-E'!$1:$1,0))</f>
        <v>1</v>
      </c>
      <c r="BE75" s="59">
        <f>INDEX('E-E'!$A:$AH,MATCH($B75,'E-E'!$B:$B,0),MATCH(BE$1,'E-E'!$1:$1,0))</f>
        <v>1</v>
      </c>
      <c r="BF75" s="59">
        <f>INDEX('E-E'!$A:$AH,MATCH($B75,'E-E'!$B:$B,0),MATCH(BF$1,'E-E'!$1:$1,0))</f>
        <v>1</v>
      </c>
      <c r="BG75" s="59">
        <f>INDEX('E-E'!$A:$AH,MATCH($B75,'E-E'!$B:$B,0),MATCH(BG$1,'E-E'!$1:$1,0))</f>
        <v>1</v>
      </c>
      <c r="BH75" s="59">
        <f>INDEX('E-E'!$A:$AH,MATCH($B75,'E-E'!$B:$B,0),MATCH(BH$1,'E-E'!$1:$1,0))</f>
        <v>1</v>
      </c>
      <c r="BI75" s="59">
        <f>INDEX('E-E'!$A:$AH,MATCH($B75,'E-E'!$B:$B,0),MATCH(BI$1,'E-E'!$1:$1,0))</f>
        <v>1</v>
      </c>
      <c r="BJ75" s="59">
        <f>INDEX('E-E'!$A:$AH,MATCH($B75,'E-E'!$B:$B,0),MATCH(BJ$1,'E-E'!$1:$1,0))</f>
        <v>1</v>
      </c>
      <c r="BK75" s="59">
        <f>INDEX('E-E'!$A:$AH,MATCH($B75,'E-E'!$B:$B,0),MATCH(BK$1,'E-E'!$1:$1,0))</f>
        <v>1</v>
      </c>
      <c r="BL75" s="59">
        <f>INDEX('E-E'!$A:$AH,MATCH($B75,'E-E'!$B:$B,0),MATCH(BL$1,'E-E'!$1:$1,0))</f>
        <v>1</v>
      </c>
      <c r="BM75" s="59">
        <f>INDEX('E-E'!$A:$AH,MATCH($B75,'E-E'!$B:$B,0),MATCH(BM$1,'E-E'!$1:$1,0))</f>
        <v>1</v>
      </c>
      <c r="BN75" s="59">
        <f>INDEX('E-E'!$A:$AH,MATCH($B75,'E-E'!$B:$B,0),MATCH(BN$1,'E-E'!$1:$1,0))</f>
        <v>1</v>
      </c>
      <c r="BO75" s="59">
        <f>INDEX('E-E'!$A:$AH,MATCH($B75,'E-E'!$B:$B,0),MATCH(BO$1,'E-E'!$1:$1,0))</f>
        <v>1</v>
      </c>
      <c r="BP75" s="59">
        <f>INDEX('E-E'!$A:$AH,MATCH($B75,'E-E'!$B:$B,0),MATCH(BP$1,'E-E'!$1:$1,0))</f>
        <v>1</v>
      </c>
      <c r="BQ75" s="59">
        <f>INDEX('E-E'!$A:$AH,MATCH($B75,'E-E'!$B:$B,0),MATCH(BQ$1,'E-E'!$1:$1,0))</f>
        <v>1</v>
      </c>
      <c r="BR75" s="59">
        <f>INDEX('E-E'!$A:$AH,MATCH($B75,'E-E'!$B:$B,0),MATCH(BR$1,'E-E'!$1:$1,0))</f>
        <v>0</v>
      </c>
      <c r="BS75" s="59">
        <f>INDEX('E-E'!$A:$AH,MATCH($B75,'E-E'!$B:$B,0),MATCH(BS$1,'E-E'!$1:$1,0))</f>
        <v>0</v>
      </c>
      <c r="BT75" s="59">
        <f>INDEX('E-E'!$A:$AH,MATCH($B75,'E-E'!$B:$B,0),MATCH(BT$1,'E-E'!$1:$1,0))</f>
        <v>0</v>
      </c>
      <c r="BU75" s="59">
        <f>INDEX('E-E'!$A:$AH,MATCH($B75,'E-E'!$B:$B,0),MATCH(BU$1,'E-E'!$1:$1,0))</f>
        <v>0</v>
      </c>
      <c r="BV75" s="60">
        <f>INDEX(SRMC!$A:$AO,MATCH($B75,SRMC!$B:$B,0),MATCH(BV$1,SRMC!$1:$1,0))</f>
        <v>62.752230086312075</v>
      </c>
      <c r="BW75" s="60">
        <f>INDEX(SRMC!$A:$AO,MATCH($B75,SRMC!$B:$B,0),MATCH(BW$1,SRMC!$1:$1,0))</f>
        <v>68.195278452711321</v>
      </c>
      <c r="BX75" s="60">
        <f>INDEX(SRMC!$A:$AO,MATCH($B75,SRMC!$B:$B,0),MATCH(BX$1,SRMC!$1:$1,0))</f>
        <v>68.212942015901788</v>
      </c>
      <c r="BY75" s="60">
        <f>INDEX(SRMC!$A:$AO,MATCH($B75,SRMC!$B:$B,0),MATCH(BY$1,SRMC!$1:$1,0))</f>
        <v>67.991526890813901</v>
      </c>
      <c r="BZ75" s="60">
        <f>INDEX(SRMC!$A:$AO,MATCH($B75,SRMC!$B:$B,0),MATCH(BZ$1,SRMC!$1:$1,0))</f>
        <v>69.264275103592382</v>
      </c>
      <c r="CA75" s="60">
        <f>INDEX(SRMC!$A:$AO,MATCH($B75,SRMC!$B:$B,0),MATCH(CA$1,SRMC!$1:$1,0))</f>
        <v>71.036472661883494</v>
      </c>
      <c r="CB75" s="60">
        <f>INDEX(SRMC!$A:$AO,MATCH($B75,SRMC!$B:$B,0),MATCH(CB$1,SRMC!$1:$1,0))</f>
        <v>70.569993842254206</v>
      </c>
      <c r="CC75" s="60">
        <f>INDEX(SRMC!$A:$AO,MATCH($B75,SRMC!$B:$B,0),MATCH(CC$1,SRMC!$1:$1,0))</f>
        <v>67.14007840901597</v>
      </c>
      <c r="CD75" s="60">
        <f>INDEX(SRMC!$A:$AO,MATCH($B75,SRMC!$B:$B,0),MATCH(CD$1,SRMC!$1:$1,0))</f>
        <v>63.982806678569887</v>
      </c>
      <c r="CE75" s="60">
        <f>INDEX(SRMC!$A:$AO,MATCH($B75,SRMC!$B:$B,0),MATCH(CE$1,SRMC!$1:$1,0))</f>
        <v>64.281018907900716</v>
      </c>
      <c r="CF75" s="60">
        <f>INDEX(SRMC!$A:$AO,MATCH($B75,SRMC!$B:$B,0),MATCH(CF$1,SRMC!$1:$1,0))</f>
        <v>67.547541346159704</v>
      </c>
      <c r="CG75" s="60">
        <f>INDEX(SRMC!$A:$AO,MATCH($B75,SRMC!$B:$B,0),MATCH(CG$1,SRMC!$1:$1,0))</f>
        <v>70.572825969970239</v>
      </c>
      <c r="CH75" s="60">
        <f>INDEX(SRMC!$A:$AO,MATCH($B75,SRMC!$B:$B,0),MATCH(CH$1,SRMC!$1:$1,0))</f>
        <v>70.791518864689536</v>
      </c>
      <c r="CI75" s="60">
        <f>INDEX(SRMC!$A:$AO,MATCH($B75,SRMC!$B:$B,0),MATCH(CI$1,SRMC!$1:$1,0))</f>
        <v>68.763741222095888</v>
      </c>
      <c r="CJ75" s="60">
        <f>INDEX(SRMC!$A:$AO,MATCH($B75,SRMC!$B:$B,0),MATCH(CJ$1,SRMC!$1:$1,0))</f>
        <v>66.823087349098941</v>
      </c>
      <c r="CK75" s="60">
        <f>INDEX(SRMC!$A:$AO,MATCH($B75,SRMC!$B:$B,0),MATCH(CK$1,SRMC!$1:$1,0))</f>
        <v>65.876507417116883</v>
      </c>
      <c r="CL75" s="60">
        <f>INDEX(SRMC!$A:$AO,MATCH($B75,SRMC!$B:$B,0),MATCH(CL$1,SRMC!$1:$1,0))</f>
        <v>65.20946728221152</v>
      </c>
      <c r="CM75" s="60">
        <f>INDEX(SRMC!$A:$AO,MATCH($B75,SRMC!$B:$B,0),MATCH(CM$1,SRMC!$1:$1,0))</f>
        <v>64.617090676981036</v>
      </c>
      <c r="CN75" s="60">
        <f>INDEX(SRMC!$A:$AO,MATCH($B75,SRMC!$B:$B,0),MATCH(CN$1,SRMC!$1:$1,0))</f>
        <v>64.318953202857443</v>
      </c>
      <c r="CO75" s="60">
        <f>INDEX(SRMC!$A:$AO,MATCH($B75,SRMC!$B:$B,0),MATCH(CO$1,SRMC!$1:$1,0))</f>
        <v>64.222309820926398</v>
      </c>
      <c r="CP75" s="60">
        <f>INDEX(SRMC!$A:$AO,MATCH($B75,SRMC!$B:$B,0),MATCH(CP$1,SRMC!$1:$1,0))</f>
        <v>64.182443024253928</v>
      </c>
      <c r="CQ75" s="60">
        <f>INDEX(SRMC!$A:$AO,MATCH($B75,SRMC!$B:$B,0),MATCH(CQ$1,SRMC!$1:$1,0))</f>
        <v>64.142576227581429</v>
      </c>
      <c r="CR75" s="60">
        <f>INDEX(SRMC!$A:$AO,MATCH($B75,SRMC!$B:$B,0),MATCH(CR$1,SRMC!$1:$1,0))</f>
        <v>64.102709430908945</v>
      </c>
      <c r="CS75" s="60">
        <f>INDEX(SRMC!$A:$AO,MATCH($B75,SRMC!$B:$B,0),MATCH(CS$1,SRMC!$1:$1,0))</f>
        <v>64.062842634236446</v>
      </c>
      <c r="CT75" s="60">
        <f>INDEX(SRMC!$A:$AO,MATCH($B75,SRMC!$B:$B,0),MATCH(CT$1,SRMC!$1:$1,0))</f>
        <v>64.022975837563962</v>
      </c>
      <c r="CU75" s="60">
        <f>INDEX(SRMC!$A:$AO,MATCH($B75,SRMC!$B:$B,0),MATCH(CU$1,SRMC!$1:$1,0))</f>
        <v>63.983109040891485</v>
      </c>
      <c r="CV75" s="60">
        <f>INDEX(SRMC!$A:$AO,MATCH($B75,SRMC!$B:$B,0),MATCH(CV$1,SRMC!$1:$1,0))</f>
        <v>63.943242244218993</v>
      </c>
      <c r="CW75" s="60">
        <f>INDEX(SRMC!$A:$AO,MATCH($B75,SRMC!$B:$B,0),MATCH(CW$1,SRMC!$1:$1,0))</f>
        <v>63.903375447546495</v>
      </c>
      <c r="CX75" s="60">
        <f>INDEX(SRMC!$A:$AO,MATCH($B75,SRMC!$B:$B,0),MATCH(CX$1,SRMC!$1:$1,0))</f>
        <v>63.863508650874024</v>
      </c>
      <c r="CY75" s="60">
        <f>INDEX(SRMC!$A:$AO,MATCH($B75,SRMC!$B:$B,0),MATCH(CY$1,SRMC!$1:$1,0))</f>
        <v>63.823641854201533</v>
      </c>
    </row>
    <row r="76" spans="1:103" x14ac:dyDescent="0.3">
      <c r="A76" t="s">
        <v>648</v>
      </c>
      <c r="B76" t="s">
        <v>65</v>
      </c>
      <c r="C76" t="s">
        <v>690</v>
      </c>
      <c r="D76">
        <v>2</v>
      </c>
      <c r="E76">
        <v>84</v>
      </c>
      <c r="F76">
        <v>0.50921217391304341</v>
      </c>
      <c r="G76">
        <v>0.03</v>
      </c>
      <c r="H76" t="s">
        <v>360</v>
      </c>
      <c r="I76">
        <v>1</v>
      </c>
      <c r="J76" s="56">
        <v>1</v>
      </c>
      <c r="K76" s="57">
        <v>0</v>
      </c>
      <c r="L76" s="57">
        <v>0</v>
      </c>
      <c r="M76" s="57">
        <v>0</v>
      </c>
      <c r="N76" s="57">
        <v>0</v>
      </c>
      <c r="O76" s="57">
        <v>0</v>
      </c>
      <c r="P76" t="s">
        <v>570</v>
      </c>
      <c r="Q76">
        <v>1</v>
      </c>
      <c r="R76">
        <v>7.59493670886076</v>
      </c>
      <c r="S76" s="95">
        <v>0</v>
      </c>
      <c r="T76">
        <v>1</v>
      </c>
      <c r="U76">
        <v>4</v>
      </c>
      <c r="V76">
        <v>4</v>
      </c>
      <c r="W76">
        <v>15</v>
      </c>
      <c r="X76">
        <v>0</v>
      </c>
      <c r="Y76">
        <v>0.17857142857142858</v>
      </c>
      <c r="Z76" t="e">
        <v>#N/A</v>
      </c>
      <c r="AA76">
        <v>5.666666666666667</v>
      </c>
      <c r="AB76">
        <v>1</v>
      </c>
      <c r="AC76" t="e">
        <v>#N/A</v>
      </c>
      <c r="AD76">
        <v>5.666666666666667</v>
      </c>
      <c r="AE76">
        <v>1</v>
      </c>
      <c r="AF76">
        <v>1</v>
      </c>
      <c r="AG76" t="e">
        <v>#N/A</v>
      </c>
      <c r="AH76">
        <v>15</v>
      </c>
      <c r="AI76">
        <v>15</v>
      </c>
      <c r="AJ76">
        <v>1</v>
      </c>
      <c r="AK76" s="42">
        <f>INDEX(BV76:CY76,MATCH(Settings!$B$5,$BV$1:$CY$1))</f>
        <v>63.823641854201533</v>
      </c>
      <c r="AP76" t="b" cm="1">
        <f t="array" ref="AP76">NOT(OR(ISNA(AI76:AK76),ISNA(AE76:AF76),ISNA(AB76),ISNA(Y76),ISNA(S76:V76),ISNA(Q76),ISNA(J76),ISNA(I76),ISNA(A76:G76), ISBLANK(AI76:AK76), ISBLANK(AE76:AF76),ISBLANK(AB76),ISBLANK(Y76),ISBLANK(S76:V76),ISBLANK(Q76),ISBLANK(J76),ISBLANK(I76),ISBLANK(A76:G76)))</f>
        <v>1</v>
      </c>
      <c r="AQ76" s="42">
        <f>_xlfn.IFNA(IF(E76&gt;0,INDEX(AR76:BU76,MATCH(Settings!$B$1,$AR$1:$BU$1)),0),0)</f>
        <v>0</v>
      </c>
      <c r="AR76" s="59">
        <f>INDEX('E-E'!$A:$AH,MATCH($B76,'E-E'!$B:$B,0),MATCH(AR$1,'E-E'!$1:$1,0))</f>
        <v>1</v>
      </c>
      <c r="AS76" s="59">
        <f>INDEX('E-E'!$A:$AH,MATCH($B76,'E-E'!$B:$B,0),MATCH(AS$1,'E-E'!$1:$1,0))</f>
        <v>1</v>
      </c>
      <c r="AT76" s="59">
        <f>INDEX('E-E'!$A:$AH,MATCH($B76,'E-E'!$B:$B,0),MATCH(AT$1,'E-E'!$1:$1,0))</f>
        <v>1</v>
      </c>
      <c r="AU76" s="59">
        <f>INDEX('E-E'!$A:$AH,MATCH($B76,'E-E'!$B:$B,0),MATCH(AU$1,'E-E'!$1:$1,0))</f>
        <v>1</v>
      </c>
      <c r="AV76" s="59">
        <f>INDEX('E-E'!$A:$AH,MATCH($B76,'E-E'!$B:$B,0),MATCH(AV$1,'E-E'!$1:$1,0))</f>
        <v>1</v>
      </c>
      <c r="AW76" s="59">
        <f>INDEX('E-E'!$A:$AH,MATCH($B76,'E-E'!$B:$B,0),MATCH(AW$1,'E-E'!$1:$1,0))</f>
        <v>1</v>
      </c>
      <c r="AX76" s="59">
        <f>INDEX('E-E'!$A:$AH,MATCH($B76,'E-E'!$B:$B,0),MATCH(AX$1,'E-E'!$1:$1,0))</f>
        <v>1</v>
      </c>
      <c r="AY76" s="59">
        <f>INDEX('E-E'!$A:$AH,MATCH($B76,'E-E'!$B:$B,0),MATCH(AY$1,'E-E'!$1:$1,0))</f>
        <v>1</v>
      </c>
      <c r="AZ76" s="59">
        <f>INDEX('E-E'!$A:$AH,MATCH($B76,'E-E'!$B:$B,0),MATCH(AZ$1,'E-E'!$1:$1,0))</f>
        <v>1</v>
      </c>
      <c r="BA76" s="59">
        <f>INDEX('E-E'!$A:$AH,MATCH($B76,'E-E'!$B:$B,0),MATCH(BA$1,'E-E'!$1:$1,0))</f>
        <v>1</v>
      </c>
      <c r="BB76" s="59">
        <f>INDEX('E-E'!$A:$AH,MATCH($B76,'E-E'!$B:$B,0),MATCH(BB$1,'E-E'!$1:$1,0))</f>
        <v>1</v>
      </c>
      <c r="BC76" s="59">
        <f>INDEX('E-E'!$A:$AH,MATCH($B76,'E-E'!$B:$B,0),MATCH(BC$1,'E-E'!$1:$1,0))</f>
        <v>1</v>
      </c>
      <c r="BD76" s="59">
        <f>INDEX('E-E'!$A:$AH,MATCH($B76,'E-E'!$B:$B,0),MATCH(BD$1,'E-E'!$1:$1,0))</f>
        <v>1</v>
      </c>
      <c r="BE76" s="59">
        <f>INDEX('E-E'!$A:$AH,MATCH($B76,'E-E'!$B:$B,0),MATCH(BE$1,'E-E'!$1:$1,0))</f>
        <v>1</v>
      </c>
      <c r="BF76" s="59">
        <f>INDEX('E-E'!$A:$AH,MATCH($B76,'E-E'!$B:$B,0),MATCH(BF$1,'E-E'!$1:$1,0))</f>
        <v>1</v>
      </c>
      <c r="BG76" s="59">
        <f>INDEX('E-E'!$A:$AH,MATCH($B76,'E-E'!$B:$B,0),MATCH(BG$1,'E-E'!$1:$1,0))</f>
        <v>1</v>
      </c>
      <c r="BH76" s="59">
        <f>INDEX('E-E'!$A:$AH,MATCH($B76,'E-E'!$B:$B,0),MATCH(BH$1,'E-E'!$1:$1,0))</f>
        <v>1</v>
      </c>
      <c r="BI76" s="59">
        <f>INDEX('E-E'!$A:$AH,MATCH($B76,'E-E'!$B:$B,0),MATCH(BI$1,'E-E'!$1:$1,0))</f>
        <v>1</v>
      </c>
      <c r="BJ76" s="59">
        <f>INDEX('E-E'!$A:$AH,MATCH($B76,'E-E'!$B:$B,0),MATCH(BJ$1,'E-E'!$1:$1,0))</f>
        <v>1</v>
      </c>
      <c r="BK76" s="59">
        <f>INDEX('E-E'!$A:$AH,MATCH($B76,'E-E'!$B:$B,0),MATCH(BK$1,'E-E'!$1:$1,0))</f>
        <v>1</v>
      </c>
      <c r="BL76" s="59">
        <f>INDEX('E-E'!$A:$AH,MATCH($B76,'E-E'!$B:$B,0),MATCH(BL$1,'E-E'!$1:$1,0))</f>
        <v>1</v>
      </c>
      <c r="BM76" s="59">
        <f>INDEX('E-E'!$A:$AH,MATCH($B76,'E-E'!$B:$B,0),MATCH(BM$1,'E-E'!$1:$1,0))</f>
        <v>1</v>
      </c>
      <c r="BN76" s="59">
        <f>INDEX('E-E'!$A:$AH,MATCH($B76,'E-E'!$B:$B,0),MATCH(BN$1,'E-E'!$1:$1,0))</f>
        <v>1</v>
      </c>
      <c r="BO76" s="59">
        <f>INDEX('E-E'!$A:$AH,MATCH($B76,'E-E'!$B:$B,0),MATCH(BO$1,'E-E'!$1:$1,0))</f>
        <v>1</v>
      </c>
      <c r="BP76" s="59">
        <f>INDEX('E-E'!$A:$AH,MATCH($B76,'E-E'!$B:$B,0),MATCH(BP$1,'E-E'!$1:$1,0))</f>
        <v>1</v>
      </c>
      <c r="BQ76" s="59">
        <f>INDEX('E-E'!$A:$AH,MATCH($B76,'E-E'!$B:$B,0),MATCH(BQ$1,'E-E'!$1:$1,0))</f>
        <v>1</v>
      </c>
      <c r="BR76" s="59">
        <f>INDEX('E-E'!$A:$AH,MATCH($B76,'E-E'!$B:$B,0),MATCH(BR$1,'E-E'!$1:$1,0))</f>
        <v>0</v>
      </c>
      <c r="BS76" s="59">
        <f>INDEX('E-E'!$A:$AH,MATCH($B76,'E-E'!$B:$B,0),MATCH(BS$1,'E-E'!$1:$1,0))</f>
        <v>0</v>
      </c>
      <c r="BT76" s="59">
        <f>INDEX('E-E'!$A:$AH,MATCH($B76,'E-E'!$B:$B,0),MATCH(BT$1,'E-E'!$1:$1,0))</f>
        <v>0</v>
      </c>
      <c r="BU76" s="59">
        <f>INDEX('E-E'!$A:$AH,MATCH($B76,'E-E'!$B:$B,0),MATCH(BU$1,'E-E'!$1:$1,0))</f>
        <v>0</v>
      </c>
      <c r="BV76" s="60">
        <f>INDEX(SRMC!$A:$AO,MATCH($B76,SRMC!$B:$B,0),MATCH(BV$1,SRMC!$1:$1,0))</f>
        <v>62.752230086312075</v>
      </c>
      <c r="BW76" s="60">
        <f>INDEX(SRMC!$A:$AO,MATCH($B76,SRMC!$B:$B,0),MATCH(BW$1,SRMC!$1:$1,0))</f>
        <v>68.195278452711321</v>
      </c>
      <c r="BX76" s="60">
        <f>INDEX(SRMC!$A:$AO,MATCH($B76,SRMC!$B:$B,0),MATCH(BX$1,SRMC!$1:$1,0))</f>
        <v>68.212942015901788</v>
      </c>
      <c r="BY76" s="60">
        <f>INDEX(SRMC!$A:$AO,MATCH($B76,SRMC!$B:$B,0),MATCH(BY$1,SRMC!$1:$1,0))</f>
        <v>67.991526890813901</v>
      </c>
      <c r="BZ76" s="60">
        <f>INDEX(SRMC!$A:$AO,MATCH($B76,SRMC!$B:$B,0),MATCH(BZ$1,SRMC!$1:$1,0))</f>
        <v>69.264275103592382</v>
      </c>
      <c r="CA76" s="60">
        <f>INDEX(SRMC!$A:$AO,MATCH($B76,SRMC!$B:$B,0),MATCH(CA$1,SRMC!$1:$1,0))</f>
        <v>71.036472661883494</v>
      </c>
      <c r="CB76" s="60">
        <f>INDEX(SRMC!$A:$AO,MATCH($B76,SRMC!$B:$B,0),MATCH(CB$1,SRMC!$1:$1,0))</f>
        <v>70.569993842254206</v>
      </c>
      <c r="CC76" s="60">
        <f>INDEX(SRMC!$A:$AO,MATCH($B76,SRMC!$B:$B,0),MATCH(CC$1,SRMC!$1:$1,0))</f>
        <v>67.14007840901597</v>
      </c>
      <c r="CD76" s="60">
        <f>INDEX(SRMC!$A:$AO,MATCH($B76,SRMC!$B:$B,0),MATCH(CD$1,SRMC!$1:$1,0))</f>
        <v>63.982806678569887</v>
      </c>
      <c r="CE76" s="60">
        <f>INDEX(SRMC!$A:$AO,MATCH($B76,SRMC!$B:$B,0),MATCH(CE$1,SRMC!$1:$1,0))</f>
        <v>64.281018907900716</v>
      </c>
      <c r="CF76" s="60">
        <f>INDEX(SRMC!$A:$AO,MATCH($B76,SRMC!$B:$B,0),MATCH(CF$1,SRMC!$1:$1,0))</f>
        <v>67.547541346159704</v>
      </c>
      <c r="CG76" s="60">
        <f>INDEX(SRMC!$A:$AO,MATCH($B76,SRMC!$B:$B,0),MATCH(CG$1,SRMC!$1:$1,0))</f>
        <v>70.572825969970239</v>
      </c>
      <c r="CH76" s="60">
        <f>INDEX(SRMC!$A:$AO,MATCH($B76,SRMC!$B:$B,0),MATCH(CH$1,SRMC!$1:$1,0))</f>
        <v>70.791518864689536</v>
      </c>
      <c r="CI76" s="60">
        <f>INDEX(SRMC!$A:$AO,MATCH($B76,SRMC!$B:$B,0),MATCH(CI$1,SRMC!$1:$1,0))</f>
        <v>68.763741222095888</v>
      </c>
      <c r="CJ76" s="60">
        <f>INDEX(SRMC!$A:$AO,MATCH($B76,SRMC!$B:$B,0),MATCH(CJ$1,SRMC!$1:$1,0))</f>
        <v>66.823087349098941</v>
      </c>
      <c r="CK76" s="60">
        <f>INDEX(SRMC!$A:$AO,MATCH($B76,SRMC!$B:$B,0),MATCH(CK$1,SRMC!$1:$1,0))</f>
        <v>65.876507417116883</v>
      </c>
      <c r="CL76" s="60">
        <f>INDEX(SRMC!$A:$AO,MATCH($B76,SRMC!$B:$B,0),MATCH(CL$1,SRMC!$1:$1,0))</f>
        <v>65.20946728221152</v>
      </c>
      <c r="CM76" s="60">
        <f>INDEX(SRMC!$A:$AO,MATCH($B76,SRMC!$B:$B,0),MATCH(CM$1,SRMC!$1:$1,0))</f>
        <v>64.617090676981036</v>
      </c>
      <c r="CN76" s="60">
        <f>INDEX(SRMC!$A:$AO,MATCH($B76,SRMC!$B:$B,0),MATCH(CN$1,SRMC!$1:$1,0))</f>
        <v>64.318953202857443</v>
      </c>
      <c r="CO76" s="60">
        <f>INDEX(SRMC!$A:$AO,MATCH($B76,SRMC!$B:$B,0),MATCH(CO$1,SRMC!$1:$1,0))</f>
        <v>64.222309820926398</v>
      </c>
      <c r="CP76" s="60">
        <f>INDEX(SRMC!$A:$AO,MATCH($B76,SRMC!$B:$B,0),MATCH(CP$1,SRMC!$1:$1,0))</f>
        <v>64.182443024253928</v>
      </c>
      <c r="CQ76" s="60">
        <f>INDEX(SRMC!$A:$AO,MATCH($B76,SRMC!$B:$B,0),MATCH(CQ$1,SRMC!$1:$1,0))</f>
        <v>64.142576227581429</v>
      </c>
      <c r="CR76" s="60">
        <f>INDEX(SRMC!$A:$AO,MATCH($B76,SRMC!$B:$B,0),MATCH(CR$1,SRMC!$1:$1,0))</f>
        <v>64.102709430908945</v>
      </c>
      <c r="CS76" s="60">
        <f>INDEX(SRMC!$A:$AO,MATCH($B76,SRMC!$B:$B,0),MATCH(CS$1,SRMC!$1:$1,0))</f>
        <v>64.062842634236446</v>
      </c>
      <c r="CT76" s="60">
        <f>INDEX(SRMC!$A:$AO,MATCH($B76,SRMC!$B:$B,0),MATCH(CT$1,SRMC!$1:$1,0))</f>
        <v>64.022975837563962</v>
      </c>
      <c r="CU76" s="60">
        <f>INDEX(SRMC!$A:$AO,MATCH($B76,SRMC!$B:$B,0),MATCH(CU$1,SRMC!$1:$1,0))</f>
        <v>63.983109040891485</v>
      </c>
      <c r="CV76" s="60">
        <f>INDEX(SRMC!$A:$AO,MATCH($B76,SRMC!$B:$B,0),MATCH(CV$1,SRMC!$1:$1,0))</f>
        <v>63.943242244218993</v>
      </c>
      <c r="CW76" s="60">
        <f>INDEX(SRMC!$A:$AO,MATCH($B76,SRMC!$B:$B,0),MATCH(CW$1,SRMC!$1:$1,0))</f>
        <v>63.903375447546495</v>
      </c>
      <c r="CX76" s="60">
        <f>INDEX(SRMC!$A:$AO,MATCH($B76,SRMC!$B:$B,0),MATCH(CX$1,SRMC!$1:$1,0))</f>
        <v>63.863508650874024</v>
      </c>
      <c r="CY76" s="60">
        <f>INDEX(SRMC!$A:$AO,MATCH($B76,SRMC!$B:$B,0),MATCH(CY$1,SRMC!$1:$1,0))</f>
        <v>63.823641854201533</v>
      </c>
    </row>
    <row r="77" spans="1:103" x14ac:dyDescent="0.3">
      <c r="A77" t="s">
        <v>649</v>
      </c>
      <c r="B77" t="s">
        <v>109</v>
      </c>
      <c r="C77" t="s">
        <v>690</v>
      </c>
      <c r="D77">
        <v>2</v>
      </c>
      <c r="E77">
        <v>180</v>
      </c>
      <c r="F77">
        <v>0.61324941176470582</v>
      </c>
      <c r="G77">
        <v>0.02</v>
      </c>
      <c r="H77" t="s">
        <v>360</v>
      </c>
      <c r="I77">
        <v>1</v>
      </c>
      <c r="J77" s="56">
        <v>1</v>
      </c>
      <c r="K77" s="57">
        <v>0</v>
      </c>
      <c r="L77" s="57">
        <v>0</v>
      </c>
      <c r="M77" s="57">
        <v>0</v>
      </c>
      <c r="N77" s="57">
        <v>0</v>
      </c>
      <c r="O77" s="57">
        <v>0</v>
      </c>
      <c r="P77" t="s">
        <v>570</v>
      </c>
      <c r="Q77">
        <v>1</v>
      </c>
      <c r="R77">
        <v>10.374639769452449</v>
      </c>
      <c r="S77" s="95">
        <v>0</v>
      </c>
      <c r="T77">
        <v>1</v>
      </c>
      <c r="U77">
        <v>4</v>
      </c>
      <c r="V77">
        <v>4</v>
      </c>
      <c r="W77">
        <v>87</v>
      </c>
      <c r="X77">
        <v>0</v>
      </c>
      <c r="Y77">
        <v>0.48333333333333334</v>
      </c>
      <c r="Z77">
        <v>10</v>
      </c>
      <c r="AA77">
        <v>10</v>
      </c>
      <c r="AB77">
        <v>1</v>
      </c>
      <c r="AC77">
        <v>10</v>
      </c>
      <c r="AD77">
        <v>10</v>
      </c>
      <c r="AE77">
        <v>1</v>
      </c>
      <c r="AF77">
        <v>1</v>
      </c>
      <c r="AG77">
        <v>15</v>
      </c>
      <c r="AH77">
        <v>15</v>
      </c>
      <c r="AI77">
        <v>15</v>
      </c>
      <c r="AJ77">
        <v>1</v>
      </c>
      <c r="AK77" s="42">
        <f>INDEX(BV77:CY77,MATCH(Settings!$B$5,$BV$1:$CY$1))</f>
        <v>83.424939495287546</v>
      </c>
      <c r="AP77" t="b" cm="1">
        <f t="array" ref="AP77">NOT(OR(ISNA(AI77:AK77),ISNA(AE77:AF77),ISNA(AB77),ISNA(Y77),ISNA(S77:V77),ISNA(Q77),ISNA(J77),ISNA(I77),ISNA(A77:G77), ISBLANK(AI77:AK77), ISBLANK(AE77:AF77),ISBLANK(AB77),ISBLANK(Y77),ISBLANK(S77:V77),ISBLANK(Q77),ISBLANK(J77),ISBLANK(I77),ISBLANK(A77:G77)))</f>
        <v>1</v>
      </c>
      <c r="AQ77" s="42">
        <f>_xlfn.IFNA(IF(E77&gt;0,INDEX(AR77:BU77,MATCH(Settings!$B$1,$AR$1:$BU$1)),0),0)</f>
        <v>1</v>
      </c>
      <c r="AR77" s="59">
        <f>INDEX('E-E'!$A:$AH,MATCH($B77,'E-E'!$B:$B,0),MATCH(AR$1,'E-E'!$1:$1,0))</f>
        <v>1</v>
      </c>
      <c r="AS77" s="59">
        <f>INDEX('E-E'!$A:$AH,MATCH($B77,'E-E'!$B:$B,0),MATCH(AS$1,'E-E'!$1:$1,0))</f>
        <v>1</v>
      </c>
      <c r="AT77" s="59">
        <f>INDEX('E-E'!$A:$AH,MATCH($B77,'E-E'!$B:$B,0),MATCH(AT$1,'E-E'!$1:$1,0))</f>
        <v>1</v>
      </c>
      <c r="AU77" s="59">
        <f>INDEX('E-E'!$A:$AH,MATCH($B77,'E-E'!$B:$B,0),MATCH(AU$1,'E-E'!$1:$1,0))</f>
        <v>1</v>
      </c>
      <c r="AV77" s="59">
        <f>INDEX('E-E'!$A:$AH,MATCH($B77,'E-E'!$B:$B,0),MATCH(AV$1,'E-E'!$1:$1,0))</f>
        <v>1</v>
      </c>
      <c r="AW77" s="59">
        <f>INDEX('E-E'!$A:$AH,MATCH($B77,'E-E'!$B:$B,0),MATCH(AW$1,'E-E'!$1:$1,0))</f>
        <v>1</v>
      </c>
      <c r="AX77" s="59">
        <f>INDEX('E-E'!$A:$AH,MATCH($B77,'E-E'!$B:$B,0),MATCH(AX$1,'E-E'!$1:$1,0))</f>
        <v>1</v>
      </c>
      <c r="AY77" s="59">
        <f>INDEX('E-E'!$A:$AH,MATCH($B77,'E-E'!$B:$B,0),MATCH(AY$1,'E-E'!$1:$1,0))</f>
        <v>1</v>
      </c>
      <c r="AZ77" s="59">
        <f>INDEX('E-E'!$A:$AH,MATCH($B77,'E-E'!$B:$B,0),MATCH(AZ$1,'E-E'!$1:$1,0))</f>
        <v>1</v>
      </c>
      <c r="BA77" s="59">
        <f>INDEX('E-E'!$A:$AH,MATCH($B77,'E-E'!$B:$B,0),MATCH(BA$1,'E-E'!$1:$1,0))</f>
        <v>1</v>
      </c>
      <c r="BB77" s="59">
        <f>INDEX('E-E'!$A:$AH,MATCH($B77,'E-E'!$B:$B,0),MATCH(BB$1,'E-E'!$1:$1,0))</f>
        <v>1</v>
      </c>
      <c r="BC77" s="59">
        <f>INDEX('E-E'!$A:$AH,MATCH($B77,'E-E'!$B:$B,0),MATCH(BC$1,'E-E'!$1:$1,0))</f>
        <v>1</v>
      </c>
      <c r="BD77" s="59">
        <f>INDEX('E-E'!$A:$AH,MATCH($B77,'E-E'!$B:$B,0),MATCH(BD$1,'E-E'!$1:$1,0))</f>
        <v>1</v>
      </c>
      <c r="BE77" s="59">
        <f>INDEX('E-E'!$A:$AH,MATCH($B77,'E-E'!$B:$B,0),MATCH(BE$1,'E-E'!$1:$1,0))</f>
        <v>1</v>
      </c>
      <c r="BF77" s="59">
        <f>INDEX('E-E'!$A:$AH,MATCH($B77,'E-E'!$B:$B,0),MATCH(BF$1,'E-E'!$1:$1,0))</f>
        <v>1</v>
      </c>
      <c r="BG77" s="59">
        <f>INDEX('E-E'!$A:$AH,MATCH($B77,'E-E'!$B:$B,0),MATCH(BG$1,'E-E'!$1:$1,0))</f>
        <v>1</v>
      </c>
      <c r="BH77" s="59">
        <f>INDEX('E-E'!$A:$AH,MATCH($B77,'E-E'!$B:$B,0),MATCH(BH$1,'E-E'!$1:$1,0))</f>
        <v>1</v>
      </c>
      <c r="BI77" s="59">
        <f>INDEX('E-E'!$A:$AH,MATCH($B77,'E-E'!$B:$B,0),MATCH(BI$1,'E-E'!$1:$1,0))</f>
        <v>1</v>
      </c>
      <c r="BJ77" s="59">
        <f>INDEX('E-E'!$A:$AH,MATCH($B77,'E-E'!$B:$B,0),MATCH(BJ$1,'E-E'!$1:$1,0))</f>
        <v>1</v>
      </c>
      <c r="BK77" s="59">
        <f>INDEX('E-E'!$A:$AH,MATCH($B77,'E-E'!$B:$B,0),MATCH(BK$1,'E-E'!$1:$1,0))</f>
        <v>1</v>
      </c>
      <c r="BL77" s="59">
        <f>INDEX('E-E'!$A:$AH,MATCH($B77,'E-E'!$B:$B,0),MATCH(BL$1,'E-E'!$1:$1,0))</f>
        <v>1</v>
      </c>
      <c r="BM77" s="59">
        <f>INDEX('E-E'!$A:$AH,MATCH($B77,'E-E'!$B:$B,0),MATCH(BM$1,'E-E'!$1:$1,0))</f>
        <v>1</v>
      </c>
      <c r="BN77" s="59">
        <f>INDEX('E-E'!$A:$AH,MATCH($B77,'E-E'!$B:$B,0),MATCH(BN$1,'E-E'!$1:$1,0))</f>
        <v>1</v>
      </c>
      <c r="BO77" s="59">
        <f>INDEX('E-E'!$A:$AH,MATCH($B77,'E-E'!$B:$B,0),MATCH(BO$1,'E-E'!$1:$1,0))</f>
        <v>1</v>
      </c>
      <c r="BP77" s="59">
        <f>INDEX('E-E'!$A:$AH,MATCH($B77,'E-E'!$B:$B,0),MATCH(BP$1,'E-E'!$1:$1,0))</f>
        <v>1</v>
      </c>
      <c r="BQ77" s="59">
        <f>INDEX('E-E'!$A:$AH,MATCH($B77,'E-E'!$B:$B,0),MATCH(BQ$1,'E-E'!$1:$1,0))</f>
        <v>1</v>
      </c>
      <c r="BR77" s="59">
        <f>INDEX('E-E'!$A:$AH,MATCH($B77,'E-E'!$B:$B,0),MATCH(BR$1,'E-E'!$1:$1,0))</f>
        <v>1</v>
      </c>
      <c r="BS77" s="59">
        <f>INDEX('E-E'!$A:$AH,MATCH($B77,'E-E'!$B:$B,0),MATCH(BS$1,'E-E'!$1:$1,0))</f>
        <v>1</v>
      </c>
      <c r="BT77" s="59">
        <f>INDEX('E-E'!$A:$AH,MATCH($B77,'E-E'!$B:$B,0),MATCH(BT$1,'E-E'!$1:$1,0))</f>
        <v>1</v>
      </c>
      <c r="BU77" s="59">
        <f>INDEX('E-E'!$A:$AH,MATCH($B77,'E-E'!$B:$B,0),MATCH(BU$1,'E-E'!$1:$1,0))</f>
        <v>1</v>
      </c>
      <c r="BV77" s="60">
        <f>INDEX(SRMC!$A:$AO,MATCH($B77,SRMC!$B:$B,0),MATCH(BV$1,SRMC!$1:$1,0))</f>
        <v>81.979121494263993</v>
      </c>
      <c r="BW77" s="60">
        <f>INDEX(SRMC!$A:$AO,MATCH($B77,SRMC!$B:$B,0),MATCH(BW$1,SRMC!$1:$1,0))</f>
        <v>89.324250178153733</v>
      </c>
      <c r="BX77" s="60">
        <f>INDEX(SRMC!$A:$AO,MATCH($B77,SRMC!$B:$B,0),MATCH(BX$1,SRMC!$1:$1,0))</f>
        <v>89.348086296430935</v>
      </c>
      <c r="BY77" s="60">
        <f>INDEX(SRMC!$A:$AO,MATCH($B77,SRMC!$B:$B,0),MATCH(BY$1,SRMC!$1:$1,0))</f>
        <v>89.049297368452699</v>
      </c>
      <c r="BZ77" s="60">
        <f>INDEX(SRMC!$A:$AO,MATCH($B77,SRMC!$B:$B,0),MATCH(BZ$1,SRMC!$1:$1,0))</f>
        <v>90.76680909639515</v>
      </c>
      <c r="CA77" s="60">
        <f>INDEX(SRMC!$A:$AO,MATCH($B77,SRMC!$B:$B,0),MATCH(CA$1,SRMC!$1:$1,0))</f>
        <v>93.158303391996014</v>
      </c>
      <c r="CB77" s="60">
        <f>INDEX(SRMC!$A:$AO,MATCH($B77,SRMC!$B:$B,0),MATCH(CB$1,SRMC!$1:$1,0))</f>
        <v>92.528812943291285</v>
      </c>
      <c r="CC77" s="60">
        <f>INDEX(SRMC!$A:$AO,MATCH($B77,SRMC!$B:$B,0),MATCH(CC$1,SRMC!$1:$1,0))</f>
        <v>87.900309109389042</v>
      </c>
      <c r="CD77" s="60">
        <f>INDEX(SRMC!$A:$AO,MATCH($B77,SRMC!$B:$B,0),MATCH(CD$1,SRMC!$1:$1,0))</f>
        <v>83.639724674150045</v>
      </c>
      <c r="CE77" s="60">
        <f>INDEX(SRMC!$A:$AO,MATCH($B77,SRMC!$B:$B,0),MATCH(CE$1,SRMC!$1:$1,0))</f>
        <v>84.042147554142474</v>
      </c>
      <c r="CF77" s="60">
        <f>INDEX(SRMC!$A:$AO,MATCH($B77,SRMC!$B:$B,0),MATCH(CF$1,SRMC!$1:$1,0))</f>
        <v>88.450160498862616</v>
      </c>
      <c r="CG77" s="60">
        <f>INDEX(SRMC!$A:$AO,MATCH($B77,SRMC!$B:$B,0),MATCH(CG$1,SRMC!$1:$1,0))</f>
        <v>92.532634761714206</v>
      </c>
      <c r="CH77" s="60">
        <f>INDEX(SRMC!$A:$AO,MATCH($B77,SRMC!$B:$B,0),MATCH(CH$1,SRMC!$1:$1,0))</f>
        <v>92.827750172387695</v>
      </c>
      <c r="CI77" s="60">
        <f>INDEX(SRMC!$A:$AO,MATCH($B77,SRMC!$B:$B,0),MATCH(CI$1,SRMC!$1:$1,0))</f>
        <v>90.091363000245423</v>
      </c>
      <c r="CJ77" s="60">
        <f>INDEX(SRMC!$A:$AO,MATCH($B77,SRMC!$B:$B,0),MATCH(CJ$1,SRMC!$1:$1,0))</f>
        <v>87.472545112084447</v>
      </c>
      <c r="CK77" s="60">
        <f>INDEX(SRMC!$A:$AO,MATCH($B77,SRMC!$B:$B,0),MATCH(CK$1,SRMC!$1:$1,0))</f>
        <v>86.195181594075663</v>
      </c>
      <c r="CL77" s="60">
        <f>INDEX(SRMC!$A:$AO,MATCH($B77,SRMC!$B:$B,0),MATCH(CL$1,SRMC!$1:$1,0))</f>
        <v>85.295043418114474</v>
      </c>
      <c r="CM77" s="60">
        <f>INDEX(SRMC!$A:$AO,MATCH($B77,SRMC!$B:$B,0),MATCH(CM$1,SRMC!$1:$1,0))</f>
        <v>84.495660039196977</v>
      </c>
      <c r="CN77" s="60">
        <f>INDEX(SRMC!$A:$AO,MATCH($B77,SRMC!$B:$B,0),MATCH(CN$1,SRMC!$1:$1,0))</f>
        <v>84.093338037715981</v>
      </c>
      <c r="CO77" s="60">
        <f>INDEX(SRMC!$A:$AO,MATCH($B77,SRMC!$B:$B,0),MATCH(CO$1,SRMC!$1:$1,0))</f>
        <v>83.962922500512235</v>
      </c>
      <c r="CP77" s="60">
        <f>INDEX(SRMC!$A:$AO,MATCH($B77,SRMC!$B:$B,0),MATCH(CP$1,SRMC!$1:$1,0))</f>
        <v>83.909124199989776</v>
      </c>
      <c r="CQ77" s="60">
        <f>INDEX(SRMC!$A:$AO,MATCH($B77,SRMC!$B:$B,0),MATCH(CQ$1,SRMC!$1:$1,0))</f>
        <v>83.855325899467303</v>
      </c>
      <c r="CR77" s="60">
        <f>INDEX(SRMC!$A:$AO,MATCH($B77,SRMC!$B:$B,0),MATCH(CR$1,SRMC!$1:$1,0))</f>
        <v>83.801527598944844</v>
      </c>
      <c r="CS77" s="60">
        <f>INDEX(SRMC!$A:$AO,MATCH($B77,SRMC!$B:$B,0),MATCH(CS$1,SRMC!$1:$1,0))</f>
        <v>83.747729298422371</v>
      </c>
      <c r="CT77" s="60">
        <f>INDEX(SRMC!$A:$AO,MATCH($B77,SRMC!$B:$B,0),MATCH(CT$1,SRMC!$1:$1,0))</f>
        <v>83.693930997899898</v>
      </c>
      <c r="CU77" s="60">
        <f>INDEX(SRMC!$A:$AO,MATCH($B77,SRMC!$B:$B,0),MATCH(CU$1,SRMC!$1:$1,0))</f>
        <v>83.640132697377439</v>
      </c>
      <c r="CV77" s="60">
        <f>INDEX(SRMC!$A:$AO,MATCH($B77,SRMC!$B:$B,0),MATCH(CV$1,SRMC!$1:$1,0))</f>
        <v>83.586334396854951</v>
      </c>
      <c r="CW77" s="60">
        <f>INDEX(SRMC!$A:$AO,MATCH($B77,SRMC!$B:$B,0),MATCH(CW$1,SRMC!$1:$1,0))</f>
        <v>83.532536096332478</v>
      </c>
      <c r="CX77" s="60">
        <f>INDEX(SRMC!$A:$AO,MATCH($B77,SRMC!$B:$B,0),MATCH(CX$1,SRMC!$1:$1,0))</f>
        <v>83.478737795810005</v>
      </c>
      <c r="CY77" s="60">
        <f>INDEX(SRMC!$A:$AO,MATCH($B77,SRMC!$B:$B,0),MATCH(CY$1,SRMC!$1:$1,0))</f>
        <v>83.424939495287546</v>
      </c>
    </row>
    <row r="78" spans="1:103" x14ac:dyDescent="0.3">
      <c r="A78" t="s">
        <v>650</v>
      </c>
      <c r="B78" t="s">
        <v>155</v>
      </c>
      <c r="C78" t="s">
        <v>691</v>
      </c>
      <c r="D78">
        <v>5</v>
      </c>
      <c r="E78">
        <v>170</v>
      </c>
      <c r="F78">
        <v>0.81791499999999995</v>
      </c>
      <c r="G78">
        <v>0.01</v>
      </c>
      <c r="H78" t="s">
        <v>359</v>
      </c>
      <c r="I78">
        <v>3</v>
      </c>
      <c r="J78" s="56">
        <v>1</v>
      </c>
      <c r="K78" s="57">
        <v>0</v>
      </c>
      <c r="L78" s="57">
        <v>0</v>
      </c>
      <c r="M78" s="57">
        <v>0</v>
      </c>
      <c r="N78" s="57">
        <v>0</v>
      </c>
      <c r="O78" s="57">
        <v>0</v>
      </c>
      <c r="P78" t="s">
        <v>570</v>
      </c>
      <c r="Q78">
        <v>1</v>
      </c>
      <c r="R78">
        <v>14.87603305785124</v>
      </c>
      <c r="S78" s="95">
        <v>0</v>
      </c>
      <c r="T78">
        <v>1</v>
      </c>
      <c r="U78">
        <v>4</v>
      </c>
      <c r="V78">
        <v>4</v>
      </c>
      <c r="W78" t="e">
        <v>#N/A</v>
      </c>
      <c r="X78" t="e">
        <v>#N/A</v>
      </c>
      <c r="Y78">
        <v>0</v>
      </c>
      <c r="Z78" t="e">
        <v>#N/A</v>
      </c>
      <c r="AA78" t="e">
        <v>#N/A</v>
      </c>
      <c r="AB78">
        <v>1</v>
      </c>
      <c r="AC78" t="e">
        <v>#N/A</v>
      </c>
      <c r="AD78" t="e">
        <v>#N/A</v>
      </c>
      <c r="AE78">
        <v>1</v>
      </c>
      <c r="AF78">
        <v>1</v>
      </c>
      <c r="AG78" t="e">
        <v>#N/A</v>
      </c>
      <c r="AH78" t="e">
        <v>#N/A</v>
      </c>
      <c r="AI78">
        <v>0</v>
      </c>
      <c r="AJ78">
        <v>1</v>
      </c>
      <c r="AK78" s="42">
        <f>INDEX(BV78:CY78,MATCH(Settings!$B$5,$BV$1:$CY$1))</f>
        <v>194.98275626834928</v>
      </c>
      <c r="AP78" t="b" cm="1">
        <f t="array" ref="AP78">NOT(OR(ISNA(AI78:AK78),ISNA(AE78:AF78),ISNA(AB78),ISNA(Y78),ISNA(S78:V78),ISNA(Q78),ISNA(J78),ISNA(I78),ISNA(A78:G78), ISBLANK(AI78:AK78), ISBLANK(AE78:AF78),ISBLANK(AB78),ISBLANK(Y78),ISBLANK(S78:V78),ISBLANK(Q78),ISBLANK(J78),ISBLANK(I78),ISBLANK(A78:G78)))</f>
        <v>1</v>
      </c>
      <c r="AQ78" s="42">
        <f>_xlfn.IFNA(IF(E78&gt;0,INDEX(AR78:BU78,MATCH(Settings!$B$1,$AR$1:$BU$1)),0),0)</f>
        <v>0</v>
      </c>
      <c r="AR78" s="59">
        <f>INDEX('E-E'!$A:$AH,MATCH($B78,'E-E'!$B:$B,0),MATCH(AR$1,'E-E'!$1:$1,0))</f>
        <v>1</v>
      </c>
      <c r="AS78" s="59">
        <f>INDEX('E-E'!$A:$AH,MATCH($B78,'E-E'!$B:$B,0),MATCH(AS$1,'E-E'!$1:$1,0))</f>
        <v>1</v>
      </c>
      <c r="AT78" s="59">
        <f>INDEX('E-E'!$A:$AH,MATCH($B78,'E-E'!$B:$B,0),MATCH(AT$1,'E-E'!$1:$1,0))</f>
        <v>1</v>
      </c>
      <c r="AU78" s="59">
        <f>INDEX('E-E'!$A:$AH,MATCH($B78,'E-E'!$B:$B,0),MATCH(AU$1,'E-E'!$1:$1,0))</f>
        <v>1</v>
      </c>
      <c r="AV78" s="59">
        <f>INDEX('E-E'!$A:$AH,MATCH($B78,'E-E'!$B:$B,0),MATCH(AV$1,'E-E'!$1:$1,0))</f>
        <v>1</v>
      </c>
      <c r="AW78" s="59">
        <f>INDEX('E-E'!$A:$AH,MATCH($B78,'E-E'!$B:$B,0),MATCH(AW$1,'E-E'!$1:$1,0))</f>
        <v>1</v>
      </c>
      <c r="AX78" s="59">
        <f>INDEX('E-E'!$A:$AH,MATCH($B78,'E-E'!$B:$B,0),MATCH(AX$1,'E-E'!$1:$1,0))</f>
        <v>1</v>
      </c>
      <c r="AY78" s="59">
        <f>INDEX('E-E'!$A:$AH,MATCH($B78,'E-E'!$B:$B,0),MATCH(AY$1,'E-E'!$1:$1,0))</f>
        <v>1</v>
      </c>
      <c r="AZ78" s="59">
        <f>INDEX('E-E'!$A:$AH,MATCH($B78,'E-E'!$B:$B,0),MATCH(AZ$1,'E-E'!$1:$1,0))</f>
        <v>1</v>
      </c>
      <c r="BA78" s="59">
        <f>INDEX('E-E'!$A:$AH,MATCH($B78,'E-E'!$B:$B,0),MATCH(BA$1,'E-E'!$1:$1,0))</f>
        <v>1</v>
      </c>
      <c r="BB78" s="59">
        <f>INDEX('E-E'!$A:$AH,MATCH($B78,'E-E'!$B:$B,0),MATCH(BB$1,'E-E'!$1:$1,0))</f>
        <v>1</v>
      </c>
      <c r="BC78" s="59">
        <f>INDEX('E-E'!$A:$AH,MATCH($B78,'E-E'!$B:$B,0),MATCH(BC$1,'E-E'!$1:$1,0))</f>
        <v>1</v>
      </c>
      <c r="BD78" s="59">
        <f>INDEX('E-E'!$A:$AH,MATCH($B78,'E-E'!$B:$B,0),MATCH(BD$1,'E-E'!$1:$1,0))</f>
        <v>1</v>
      </c>
      <c r="BE78" s="59">
        <f>INDEX('E-E'!$A:$AH,MATCH($B78,'E-E'!$B:$B,0),MATCH(BE$1,'E-E'!$1:$1,0))</f>
        <v>0</v>
      </c>
      <c r="BF78" s="59">
        <f>INDEX('E-E'!$A:$AH,MATCH($B78,'E-E'!$B:$B,0),MATCH(BF$1,'E-E'!$1:$1,0))</f>
        <v>0</v>
      </c>
      <c r="BG78" s="59">
        <f>INDEX('E-E'!$A:$AH,MATCH($B78,'E-E'!$B:$B,0),MATCH(BG$1,'E-E'!$1:$1,0))</f>
        <v>0</v>
      </c>
      <c r="BH78" s="59">
        <f>INDEX('E-E'!$A:$AH,MATCH($B78,'E-E'!$B:$B,0),MATCH(BH$1,'E-E'!$1:$1,0))</f>
        <v>0</v>
      </c>
      <c r="BI78" s="59">
        <f>INDEX('E-E'!$A:$AH,MATCH($B78,'E-E'!$B:$B,0),MATCH(BI$1,'E-E'!$1:$1,0))</f>
        <v>0</v>
      </c>
      <c r="BJ78" s="59">
        <f>INDEX('E-E'!$A:$AH,MATCH($B78,'E-E'!$B:$B,0),MATCH(BJ$1,'E-E'!$1:$1,0))</f>
        <v>0</v>
      </c>
      <c r="BK78" s="59">
        <f>INDEX('E-E'!$A:$AH,MATCH($B78,'E-E'!$B:$B,0),MATCH(BK$1,'E-E'!$1:$1,0))</f>
        <v>0</v>
      </c>
      <c r="BL78" s="59">
        <f>INDEX('E-E'!$A:$AH,MATCH($B78,'E-E'!$B:$B,0),MATCH(BL$1,'E-E'!$1:$1,0))</f>
        <v>0</v>
      </c>
      <c r="BM78" s="59">
        <f>INDEX('E-E'!$A:$AH,MATCH($B78,'E-E'!$B:$B,0),MATCH(BM$1,'E-E'!$1:$1,0))</f>
        <v>0</v>
      </c>
      <c r="BN78" s="59">
        <f>INDEX('E-E'!$A:$AH,MATCH($B78,'E-E'!$B:$B,0),MATCH(BN$1,'E-E'!$1:$1,0))</f>
        <v>0</v>
      </c>
      <c r="BO78" s="59">
        <f>INDEX('E-E'!$A:$AH,MATCH($B78,'E-E'!$B:$B,0),MATCH(BO$1,'E-E'!$1:$1,0))</f>
        <v>0</v>
      </c>
      <c r="BP78" s="59">
        <f>INDEX('E-E'!$A:$AH,MATCH($B78,'E-E'!$B:$B,0),MATCH(BP$1,'E-E'!$1:$1,0))</f>
        <v>0</v>
      </c>
      <c r="BQ78" s="59">
        <f>INDEX('E-E'!$A:$AH,MATCH($B78,'E-E'!$B:$B,0),MATCH(BQ$1,'E-E'!$1:$1,0))</f>
        <v>0</v>
      </c>
      <c r="BR78" s="59">
        <f>INDEX('E-E'!$A:$AH,MATCH($B78,'E-E'!$B:$B,0),MATCH(BR$1,'E-E'!$1:$1,0))</f>
        <v>0</v>
      </c>
      <c r="BS78" s="59">
        <f>INDEX('E-E'!$A:$AH,MATCH($B78,'E-E'!$B:$B,0),MATCH(BS$1,'E-E'!$1:$1,0))</f>
        <v>0</v>
      </c>
      <c r="BT78" s="59">
        <f>INDEX('E-E'!$A:$AH,MATCH($B78,'E-E'!$B:$B,0),MATCH(BT$1,'E-E'!$1:$1,0))</f>
        <v>0</v>
      </c>
      <c r="BU78" s="59">
        <f>INDEX('E-E'!$A:$AH,MATCH($B78,'E-E'!$B:$B,0),MATCH(BU$1,'E-E'!$1:$1,0))</f>
        <v>0</v>
      </c>
      <c r="BV78" s="60">
        <f>INDEX(SRMC!$A:$AO,MATCH($B78,SRMC!$B:$B,0),MATCH(BV$1,SRMC!$1:$1,0))</f>
        <v>156.86309833229063</v>
      </c>
      <c r="BW78" s="60">
        <f>INDEX(SRMC!$A:$AO,MATCH($B78,SRMC!$B:$B,0),MATCH(BW$1,SRMC!$1:$1,0))</f>
        <v>168.03110835103502</v>
      </c>
      <c r="BX78" s="60">
        <f>INDEX(SRMC!$A:$AO,MATCH($B78,SRMC!$B:$B,0),MATCH(BX$1,SRMC!$1:$1,0))</f>
        <v>172.69395686199843</v>
      </c>
      <c r="BY78" s="60">
        <f>INDEX(SRMC!$A:$AO,MATCH($B78,SRMC!$B:$B,0),MATCH(BY$1,SRMC!$1:$1,0))</f>
        <v>177.8781587029433</v>
      </c>
      <c r="BZ78" s="60">
        <f>INDEX(SRMC!$A:$AO,MATCH($B78,SRMC!$B:$B,0),MATCH(BZ$1,SRMC!$1:$1,0))</f>
        <v>180.64355908186033</v>
      </c>
      <c r="CA78" s="60">
        <f>INDEX(SRMC!$A:$AO,MATCH($B78,SRMC!$B:$B,0),MATCH(CA$1,SRMC!$1:$1,0))</f>
        <v>181.14260047998272</v>
      </c>
      <c r="CB78" s="60">
        <f>INDEX(SRMC!$A:$AO,MATCH($B78,SRMC!$B:$B,0),MATCH(CB$1,SRMC!$1:$1,0))</f>
        <v>181.61214930361737</v>
      </c>
      <c r="CC78" s="60">
        <f>INDEX(SRMC!$A:$AO,MATCH($B78,SRMC!$B:$B,0),MATCH(CC$1,SRMC!$1:$1,0))</f>
        <v>181.85751344534646</v>
      </c>
      <c r="CD78" s="60">
        <f>INDEX(SRMC!$A:$AO,MATCH($B78,SRMC!$B:$B,0),MATCH(CD$1,SRMC!$1:$1,0))</f>
        <v>182.49100158595078</v>
      </c>
      <c r="CE78" s="60">
        <f>INDEX(SRMC!$A:$AO,MATCH($B78,SRMC!$B:$B,0),MATCH(CE$1,SRMC!$1:$1,0))</f>
        <v>183.32537738343015</v>
      </c>
      <c r="CF78" s="60">
        <f>INDEX(SRMC!$A:$AO,MATCH($B78,SRMC!$B:$B,0),MATCH(CF$1,SRMC!$1:$1,0))</f>
        <v>183.74554036169837</v>
      </c>
      <c r="CG78" s="60">
        <f>INDEX(SRMC!$A:$AO,MATCH($B78,SRMC!$B:$B,0),MATCH(CG$1,SRMC!$1:$1,0))</f>
        <v>183.85489240564698</v>
      </c>
      <c r="CH78" s="60">
        <f>INDEX(SRMC!$A:$AO,MATCH($B78,SRMC!$B:$B,0),MATCH(CH$1,SRMC!$1:$1,0))</f>
        <v>184.81179606484466</v>
      </c>
      <c r="CI78" s="60">
        <f>INDEX(SRMC!$A:$AO,MATCH($B78,SRMC!$B:$B,0),MATCH(CI$1,SRMC!$1:$1,0))</f>
        <v>186.85727449768697</v>
      </c>
      <c r="CJ78" s="60">
        <f>INDEX(SRMC!$A:$AO,MATCH($B78,SRMC!$B:$B,0),MATCH(CJ$1,SRMC!$1:$1,0))</f>
        <v>189.53145010377403</v>
      </c>
      <c r="CK78" s="60">
        <f>INDEX(SRMC!$A:$AO,MATCH($B78,SRMC!$B:$B,0),MATCH(CK$1,SRMC!$1:$1,0))</f>
        <v>192.03683580927901</v>
      </c>
      <c r="CL78" s="60">
        <f>INDEX(SRMC!$A:$AO,MATCH($B78,SRMC!$B:$B,0),MATCH(CL$1,SRMC!$1:$1,0))</f>
        <v>193.66093736640937</v>
      </c>
      <c r="CM78" s="60">
        <f>INDEX(SRMC!$A:$AO,MATCH($B78,SRMC!$B:$B,0),MATCH(CM$1,SRMC!$1:$1,0))</f>
        <v>194.67283513326535</v>
      </c>
      <c r="CN78" s="60">
        <f>INDEX(SRMC!$A:$AO,MATCH($B78,SRMC!$B:$B,0),MATCH(CN$1,SRMC!$1:$1,0))</f>
        <v>195.12754158310375</v>
      </c>
      <c r="CO78" s="60">
        <f>INDEX(SRMC!$A:$AO,MATCH($B78,SRMC!$B:$B,0),MATCH(CO$1,SRMC!$1:$1,0))</f>
        <v>195.22125612000465</v>
      </c>
      <c r="CP78" s="60">
        <f>INDEX(SRMC!$A:$AO,MATCH($B78,SRMC!$B:$B,0),MATCH(CP$1,SRMC!$1:$1,0))</f>
        <v>195.1974061348391</v>
      </c>
      <c r="CQ78" s="60">
        <f>INDEX(SRMC!$A:$AO,MATCH($B78,SRMC!$B:$B,0),MATCH(CQ$1,SRMC!$1:$1,0))</f>
        <v>195.17355614967354</v>
      </c>
      <c r="CR78" s="60">
        <f>INDEX(SRMC!$A:$AO,MATCH($B78,SRMC!$B:$B,0),MATCH(CR$1,SRMC!$1:$1,0))</f>
        <v>195.14970616450805</v>
      </c>
      <c r="CS78" s="60">
        <f>INDEX(SRMC!$A:$AO,MATCH($B78,SRMC!$B:$B,0),MATCH(CS$1,SRMC!$1:$1,0))</f>
        <v>195.12585617934249</v>
      </c>
      <c r="CT78" s="60">
        <f>INDEX(SRMC!$A:$AO,MATCH($B78,SRMC!$B:$B,0),MATCH(CT$1,SRMC!$1:$1,0))</f>
        <v>195.10200619417694</v>
      </c>
      <c r="CU78" s="60">
        <f>INDEX(SRMC!$A:$AO,MATCH($B78,SRMC!$B:$B,0),MATCH(CU$1,SRMC!$1:$1,0))</f>
        <v>195.07815620901141</v>
      </c>
      <c r="CV78" s="60">
        <f>INDEX(SRMC!$A:$AO,MATCH($B78,SRMC!$B:$B,0),MATCH(CV$1,SRMC!$1:$1,0))</f>
        <v>195.05430622384591</v>
      </c>
      <c r="CW78" s="60">
        <f>INDEX(SRMC!$A:$AO,MATCH($B78,SRMC!$B:$B,0),MATCH(CW$1,SRMC!$1:$1,0))</f>
        <v>195.03045623868036</v>
      </c>
      <c r="CX78" s="60">
        <f>INDEX(SRMC!$A:$AO,MATCH($B78,SRMC!$B:$B,0),MATCH(CX$1,SRMC!$1:$1,0))</f>
        <v>195.0066062535148</v>
      </c>
      <c r="CY78" s="60">
        <f>INDEX(SRMC!$A:$AO,MATCH($B78,SRMC!$B:$B,0),MATCH(CY$1,SRMC!$1:$1,0))</f>
        <v>194.98275626834928</v>
      </c>
    </row>
    <row r="79" spans="1:103" x14ac:dyDescent="0.3">
      <c r="A79" t="s">
        <v>651</v>
      </c>
      <c r="B79" t="s">
        <v>107</v>
      </c>
      <c r="C79" t="s">
        <v>691</v>
      </c>
      <c r="D79">
        <v>5</v>
      </c>
      <c r="E79">
        <v>47</v>
      </c>
      <c r="F79">
        <v>0.56520847058823531</v>
      </c>
      <c r="G79">
        <v>0.01</v>
      </c>
      <c r="H79" t="s">
        <v>359</v>
      </c>
      <c r="I79">
        <v>3</v>
      </c>
      <c r="J79" s="56">
        <v>1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t="s">
        <v>570</v>
      </c>
      <c r="Q79">
        <v>1</v>
      </c>
      <c r="R79">
        <v>10.495626822157435</v>
      </c>
      <c r="S79" s="95">
        <v>0</v>
      </c>
      <c r="T79">
        <v>1</v>
      </c>
      <c r="U79">
        <v>4</v>
      </c>
      <c r="V79">
        <v>4</v>
      </c>
      <c r="W79" t="e">
        <v>#N/A</v>
      </c>
      <c r="X79">
        <v>0</v>
      </c>
      <c r="Y79">
        <v>0</v>
      </c>
      <c r="Z79" t="e">
        <v>#N/A</v>
      </c>
      <c r="AA79">
        <v>4</v>
      </c>
      <c r="AB79">
        <v>1</v>
      </c>
      <c r="AC79" t="e">
        <v>#N/A</v>
      </c>
      <c r="AD79">
        <v>4</v>
      </c>
      <c r="AE79">
        <v>1</v>
      </c>
      <c r="AF79">
        <v>1</v>
      </c>
      <c r="AG79" t="e">
        <v>#N/A</v>
      </c>
      <c r="AH79">
        <v>6</v>
      </c>
      <c r="AI79">
        <v>6</v>
      </c>
      <c r="AJ79">
        <v>1</v>
      </c>
      <c r="AK79" s="42">
        <f>INDEX(BV79:CY79,MATCH(Settings!$B$5,$BV$1:$CY$1))</f>
        <v>139.97797903422929</v>
      </c>
      <c r="AP79" t="b" cm="1">
        <f t="array" ref="AP79">NOT(OR(ISNA(AI79:AK79),ISNA(AE79:AF79),ISNA(AB79),ISNA(Y79),ISNA(S79:V79),ISNA(Q79),ISNA(J79),ISNA(I79),ISNA(A79:G79), ISBLANK(AI79:AK79), ISBLANK(AE79:AF79),ISBLANK(AB79),ISBLANK(Y79),ISBLANK(S79:V79),ISBLANK(Q79),ISBLANK(J79),ISBLANK(I79),ISBLANK(A79:G79)))</f>
        <v>1</v>
      </c>
      <c r="AQ79" s="42">
        <f>_xlfn.IFNA(IF(E79&gt;0,INDEX(AR79:BU79,MATCH(Settings!$B$1,$AR$1:$BU$1)),0),0)</f>
        <v>0</v>
      </c>
      <c r="AR79" s="59">
        <f>INDEX('E-E'!$A:$AH,MATCH($B79,'E-E'!$B:$B,0),MATCH(AR$1,'E-E'!$1:$1,0))</f>
        <v>1</v>
      </c>
      <c r="AS79" s="59">
        <f>INDEX('E-E'!$A:$AH,MATCH($B79,'E-E'!$B:$B,0),MATCH(AS$1,'E-E'!$1:$1,0))</f>
        <v>1</v>
      </c>
      <c r="AT79" s="59">
        <f>INDEX('E-E'!$A:$AH,MATCH($B79,'E-E'!$B:$B,0),MATCH(AT$1,'E-E'!$1:$1,0))</f>
        <v>1</v>
      </c>
      <c r="AU79" s="59">
        <f>INDEX('E-E'!$A:$AH,MATCH($B79,'E-E'!$B:$B,0),MATCH(AU$1,'E-E'!$1:$1,0))</f>
        <v>1</v>
      </c>
      <c r="AV79" s="59">
        <f>INDEX('E-E'!$A:$AH,MATCH($B79,'E-E'!$B:$B,0),MATCH(AV$1,'E-E'!$1:$1,0))</f>
        <v>1</v>
      </c>
      <c r="AW79" s="59">
        <f>INDEX('E-E'!$A:$AH,MATCH($B79,'E-E'!$B:$B,0),MATCH(AW$1,'E-E'!$1:$1,0))</f>
        <v>1</v>
      </c>
      <c r="AX79" s="59">
        <f>INDEX('E-E'!$A:$AH,MATCH($B79,'E-E'!$B:$B,0),MATCH(AX$1,'E-E'!$1:$1,0))</f>
        <v>1</v>
      </c>
      <c r="AY79" s="59">
        <f>INDEX('E-E'!$A:$AH,MATCH($B79,'E-E'!$B:$B,0),MATCH(AY$1,'E-E'!$1:$1,0))</f>
        <v>1</v>
      </c>
      <c r="AZ79" s="59">
        <f>INDEX('E-E'!$A:$AH,MATCH($B79,'E-E'!$B:$B,0),MATCH(AZ$1,'E-E'!$1:$1,0))</f>
        <v>1</v>
      </c>
      <c r="BA79" s="59">
        <f>INDEX('E-E'!$A:$AH,MATCH($B79,'E-E'!$B:$B,0),MATCH(BA$1,'E-E'!$1:$1,0))</f>
        <v>1</v>
      </c>
      <c r="BB79" s="59">
        <f>INDEX('E-E'!$A:$AH,MATCH($B79,'E-E'!$B:$B,0),MATCH(BB$1,'E-E'!$1:$1,0))</f>
        <v>1</v>
      </c>
      <c r="BC79" s="59">
        <f>INDEX('E-E'!$A:$AH,MATCH($B79,'E-E'!$B:$B,0),MATCH(BC$1,'E-E'!$1:$1,0))</f>
        <v>1</v>
      </c>
      <c r="BD79" s="59">
        <f>INDEX('E-E'!$A:$AH,MATCH($B79,'E-E'!$B:$B,0),MATCH(BD$1,'E-E'!$1:$1,0))</f>
        <v>1</v>
      </c>
      <c r="BE79" s="59">
        <f>INDEX('E-E'!$A:$AH,MATCH($B79,'E-E'!$B:$B,0),MATCH(BE$1,'E-E'!$1:$1,0))</f>
        <v>1</v>
      </c>
      <c r="BF79" s="59">
        <f>INDEX('E-E'!$A:$AH,MATCH($B79,'E-E'!$B:$B,0),MATCH(BF$1,'E-E'!$1:$1,0))</f>
        <v>1</v>
      </c>
      <c r="BG79" s="59">
        <f>INDEX('E-E'!$A:$AH,MATCH($B79,'E-E'!$B:$B,0),MATCH(BG$1,'E-E'!$1:$1,0))</f>
        <v>1</v>
      </c>
      <c r="BH79" s="59">
        <f>INDEX('E-E'!$A:$AH,MATCH($B79,'E-E'!$B:$B,0),MATCH(BH$1,'E-E'!$1:$1,0))</f>
        <v>1</v>
      </c>
      <c r="BI79" s="59">
        <f>INDEX('E-E'!$A:$AH,MATCH($B79,'E-E'!$B:$B,0),MATCH(BI$1,'E-E'!$1:$1,0))</f>
        <v>1</v>
      </c>
      <c r="BJ79" s="59">
        <f>INDEX('E-E'!$A:$AH,MATCH($B79,'E-E'!$B:$B,0),MATCH(BJ$1,'E-E'!$1:$1,0))</f>
        <v>1</v>
      </c>
      <c r="BK79" s="59">
        <f>INDEX('E-E'!$A:$AH,MATCH($B79,'E-E'!$B:$B,0),MATCH(BK$1,'E-E'!$1:$1,0))</f>
        <v>1</v>
      </c>
      <c r="BL79" s="59">
        <f>INDEX('E-E'!$A:$AH,MATCH($B79,'E-E'!$B:$B,0),MATCH(BL$1,'E-E'!$1:$1,0))</f>
        <v>1</v>
      </c>
      <c r="BM79" s="59">
        <f>INDEX('E-E'!$A:$AH,MATCH($B79,'E-E'!$B:$B,0),MATCH(BM$1,'E-E'!$1:$1,0))</f>
        <v>1</v>
      </c>
      <c r="BN79" s="59">
        <f>INDEX('E-E'!$A:$AH,MATCH($B79,'E-E'!$B:$B,0),MATCH(BN$1,'E-E'!$1:$1,0))</f>
        <v>0</v>
      </c>
      <c r="BO79" s="59">
        <f>INDEX('E-E'!$A:$AH,MATCH($B79,'E-E'!$B:$B,0),MATCH(BO$1,'E-E'!$1:$1,0))</f>
        <v>0</v>
      </c>
      <c r="BP79" s="59">
        <f>INDEX('E-E'!$A:$AH,MATCH($B79,'E-E'!$B:$B,0),MATCH(BP$1,'E-E'!$1:$1,0))</f>
        <v>0</v>
      </c>
      <c r="BQ79" s="59">
        <f>INDEX('E-E'!$A:$AH,MATCH($B79,'E-E'!$B:$B,0),MATCH(BQ$1,'E-E'!$1:$1,0))</f>
        <v>0</v>
      </c>
      <c r="BR79" s="59">
        <f>INDEX('E-E'!$A:$AH,MATCH($B79,'E-E'!$B:$B,0),MATCH(BR$1,'E-E'!$1:$1,0))</f>
        <v>0</v>
      </c>
      <c r="BS79" s="59">
        <f>INDEX('E-E'!$A:$AH,MATCH($B79,'E-E'!$B:$B,0),MATCH(BS$1,'E-E'!$1:$1,0))</f>
        <v>0</v>
      </c>
      <c r="BT79" s="59">
        <f>INDEX('E-E'!$A:$AH,MATCH($B79,'E-E'!$B:$B,0),MATCH(BT$1,'E-E'!$1:$1,0))</f>
        <v>0</v>
      </c>
      <c r="BU79" s="59">
        <f>INDEX('E-E'!$A:$AH,MATCH($B79,'E-E'!$B:$B,0),MATCH(BU$1,'E-E'!$1:$1,0))</f>
        <v>0</v>
      </c>
      <c r="BV79" s="60">
        <f>INDEX(SRMC!$A:$AO,MATCH($B79,SRMC!$B:$B,0),MATCH(BV$1,SRMC!$1:$1,0))</f>
        <v>113.2401185522006</v>
      </c>
      <c r="BW79" s="60">
        <f>INDEX(SRMC!$A:$AO,MATCH($B79,SRMC!$B:$B,0),MATCH(BW$1,SRMC!$1:$1,0))</f>
        <v>121.07357535404199</v>
      </c>
      <c r="BX79" s="60">
        <f>INDEX(SRMC!$A:$AO,MATCH($B79,SRMC!$B:$B,0),MATCH(BX$1,SRMC!$1:$1,0))</f>
        <v>124.34418688849237</v>
      </c>
      <c r="BY79" s="60">
        <f>INDEX(SRMC!$A:$AO,MATCH($B79,SRMC!$B:$B,0),MATCH(BY$1,SRMC!$1:$1,0))</f>
        <v>127.98048566552677</v>
      </c>
      <c r="BZ79" s="60">
        <f>INDEX(SRMC!$A:$AO,MATCH($B79,SRMC!$B:$B,0),MATCH(BZ$1,SRMC!$1:$1,0))</f>
        <v>129.92019062385722</v>
      </c>
      <c r="CA79" s="60">
        <f>INDEX(SRMC!$A:$AO,MATCH($B79,SRMC!$B:$B,0),MATCH(CA$1,SRMC!$1:$1,0))</f>
        <v>130.27022784874876</v>
      </c>
      <c r="CB79" s="60">
        <f>INDEX(SRMC!$A:$AO,MATCH($B79,SRMC!$B:$B,0),MATCH(CB$1,SRMC!$1:$1,0))</f>
        <v>130.59957841524394</v>
      </c>
      <c r="CC79" s="60">
        <f>INDEX(SRMC!$A:$AO,MATCH($B79,SRMC!$B:$B,0),MATCH(CC$1,SRMC!$1:$1,0))</f>
        <v>130.77168153851565</v>
      </c>
      <c r="CD79" s="60">
        <f>INDEX(SRMC!$A:$AO,MATCH($B79,SRMC!$B:$B,0),MATCH(CD$1,SRMC!$1:$1,0))</f>
        <v>131.21602229175406</v>
      </c>
      <c r="CE79" s="60">
        <f>INDEX(SRMC!$A:$AO,MATCH($B79,SRMC!$B:$B,0),MATCH(CE$1,SRMC!$1:$1,0))</f>
        <v>131.80126950724602</v>
      </c>
      <c r="CF79" s="60">
        <f>INDEX(SRMC!$A:$AO,MATCH($B79,SRMC!$B:$B,0),MATCH(CF$1,SRMC!$1:$1,0))</f>
        <v>132.09597989293451</v>
      </c>
      <c r="CG79" s="60">
        <f>INDEX(SRMC!$A:$AO,MATCH($B79,SRMC!$B:$B,0),MATCH(CG$1,SRMC!$1:$1,0))</f>
        <v>132.1726815175773</v>
      </c>
      <c r="CH79" s="60">
        <f>INDEX(SRMC!$A:$AO,MATCH($B79,SRMC!$B:$B,0),MATCH(CH$1,SRMC!$1:$1,0))</f>
        <v>132.84387212944711</v>
      </c>
      <c r="CI79" s="60">
        <f>INDEX(SRMC!$A:$AO,MATCH($B79,SRMC!$B:$B,0),MATCH(CI$1,SRMC!$1:$1,0))</f>
        <v>134.2786100027007</v>
      </c>
      <c r="CJ79" s="60">
        <f>INDEX(SRMC!$A:$AO,MATCH($B79,SRMC!$B:$B,0),MATCH(CJ$1,SRMC!$1:$1,0))</f>
        <v>136.15432815263628</v>
      </c>
      <c r="CK79" s="60">
        <f>INDEX(SRMC!$A:$AO,MATCH($B79,SRMC!$B:$B,0),MATCH(CK$1,SRMC!$1:$1,0))</f>
        <v>137.911653823287</v>
      </c>
      <c r="CL79" s="60">
        <f>INDEX(SRMC!$A:$AO,MATCH($B79,SRMC!$B:$B,0),MATCH(CL$1,SRMC!$1:$1,0))</f>
        <v>139.05082985986212</v>
      </c>
      <c r="CM79" s="60">
        <f>INDEX(SRMC!$A:$AO,MATCH($B79,SRMC!$B:$B,0),MATCH(CM$1,SRMC!$1:$1,0))</f>
        <v>139.7605943954635</v>
      </c>
      <c r="CN79" s="60">
        <f>INDEX(SRMC!$A:$AO,MATCH($B79,SRMC!$B:$B,0),MATCH(CN$1,SRMC!$1:$1,0))</f>
        <v>140.07953423580653</v>
      </c>
      <c r="CO79" s="60">
        <f>INDEX(SRMC!$A:$AO,MATCH($B79,SRMC!$B:$B,0),MATCH(CO$1,SRMC!$1:$1,0))</f>
        <v>140.14526741255744</v>
      </c>
      <c r="CP79" s="60">
        <f>INDEX(SRMC!$A:$AO,MATCH($B79,SRMC!$B:$B,0),MATCH(CP$1,SRMC!$1:$1,0))</f>
        <v>140.12853857472462</v>
      </c>
      <c r="CQ79" s="60">
        <f>INDEX(SRMC!$A:$AO,MATCH($B79,SRMC!$B:$B,0),MATCH(CQ$1,SRMC!$1:$1,0))</f>
        <v>140.11180973689179</v>
      </c>
      <c r="CR79" s="60">
        <f>INDEX(SRMC!$A:$AO,MATCH($B79,SRMC!$B:$B,0),MATCH(CR$1,SRMC!$1:$1,0))</f>
        <v>140.09508089905901</v>
      </c>
      <c r="CS79" s="60">
        <f>INDEX(SRMC!$A:$AO,MATCH($B79,SRMC!$B:$B,0),MATCH(CS$1,SRMC!$1:$1,0))</f>
        <v>140.07835206122618</v>
      </c>
      <c r="CT79" s="60">
        <f>INDEX(SRMC!$A:$AO,MATCH($B79,SRMC!$B:$B,0),MATCH(CT$1,SRMC!$1:$1,0))</f>
        <v>140.06162322339335</v>
      </c>
      <c r="CU79" s="60">
        <f>INDEX(SRMC!$A:$AO,MATCH($B79,SRMC!$B:$B,0),MATCH(CU$1,SRMC!$1:$1,0))</f>
        <v>140.04489438556055</v>
      </c>
      <c r="CV79" s="60">
        <f>INDEX(SRMC!$A:$AO,MATCH($B79,SRMC!$B:$B,0),MATCH(CV$1,SRMC!$1:$1,0))</f>
        <v>140.02816554772775</v>
      </c>
      <c r="CW79" s="60">
        <f>INDEX(SRMC!$A:$AO,MATCH($B79,SRMC!$B:$B,0),MATCH(CW$1,SRMC!$1:$1,0))</f>
        <v>140.01143670989492</v>
      </c>
      <c r="CX79" s="60">
        <f>INDEX(SRMC!$A:$AO,MATCH($B79,SRMC!$B:$B,0),MATCH(CX$1,SRMC!$1:$1,0))</f>
        <v>139.99470787206209</v>
      </c>
      <c r="CY79" s="60">
        <f>INDEX(SRMC!$A:$AO,MATCH($B79,SRMC!$B:$B,0),MATCH(CY$1,SRMC!$1:$1,0))</f>
        <v>139.97797903422929</v>
      </c>
    </row>
    <row r="80" spans="1:103" x14ac:dyDescent="0.3">
      <c r="A80" t="s">
        <v>651</v>
      </c>
      <c r="B80" t="s">
        <v>108</v>
      </c>
      <c r="C80" t="s">
        <v>691</v>
      </c>
      <c r="D80">
        <v>5</v>
      </c>
      <c r="E80">
        <v>47</v>
      </c>
      <c r="F80">
        <v>0.56520847058823531</v>
      </c>
      <c r="G80">
        <v>0.01</v>
      </c>
      <c r="H80" t="s">
        <v>359</v>
      </c>
      <c r="I80">
        <v>3</v>
      </c>
      <c r="J80" s="56">
        <v>1</v>
      </c>
      <c r="K80" s="57">
        <v>0</v>
      </c>
      <c r="L80" s="57">
        <v>0</v>
      </c>
      <c r="M80" s="57">
        <v>0</v>
      </c>
      <c r="N80" s="57">
        <v>0</v>
      </c>
      <c r="O80" s="57">
        <v>0</v>
      </c>
      <c r="P80" t="s">
        <v>570</v>
      </c>
      <c r="Q80">
        <v>1</v>
      </c>
      <c r="R80">
        <v>10.495626822157435</v>
      </c>
      <c r="S80" s="95">
        <v>0</v>
      </c>
      <c r="T80">
        <v>1</v>
      </c>
      <c r="U80">
        <v>4</v>
      </c>
      <c r="V80">
        <v>4</v>
      </c>
      <c r="W80" t="e">
        <v>#N/A</v>
      </c>
      <c r="X80">
        <v>0</v>
      </c>
      <c r="Y80">
        <v>0</v>
      </c>
      <c r="Z80" t="e">
        <v>#N/A</v>
      </c>
      <c r="AA80">
        <v>4</v>
      </c>
      <c r="AB80">
        <v>1</v>
      </c>
      <c r="AC80" t="e">
        <v>#N/A</v>
      </c>
      <c r="AD80">
        <v>4</v>
      </c>
      <c r="AE80">
        <v>1</v>
      </c>
      <c r="AF80">
        <v>1</v>
      </c>
      <c r="AG80" t="e">
        <v>#N/A</v>
      </c>
      <c r="AH80">
        <v>6</v>
      </c>
      <c r="AI80">
        <v>6</v>
      </c>
      <c r="AJ80">
        <v>1</v>
      </c>
      <c r="AK80" s="42">
        <f>INDEX(BV80:CY80,MATCH(Settings!$B$5,$BV$1:$CY$1))</f>
        <v>139.97797903422929</v>
      </c>
      <c r="AP80" t="b" cm="1">
        <f t="array" ref="AP80">NOT(OR(ISNA(AI80:AK80),ISNA(AE80:AF80),ISNA(AB80),ISNA(Y80),ISNA(S80:V80),ISNA(Q80),ISNA(J80),ISNA(I80),ISNA(A80:G80), ISBLANK(AI80:AK80), ISBLANK(AE80:AF80),ISBLANK(AB80),ISBLANK(Y80),ISBLANK(S80:V80),ISBLANK(Q80),ISBLANK(J80),ISBLANK(I80),ISBLANK(A80:G80)))</f>
        <v>1</v>
      </c>
      <c r="AQ80" s="42">
        <f>_xlfn.IFNA(IF(E80&gt;0,INDEX(AR80:BU80,MATCH(Settings!$B$1,$AR$1:$BU$1)),0),0)</f>
        <v>0</v>
      </c>
      <c r="AR80" s="59">
        <f>INDEX('E-E'!$A:$AH,MATCH($B80,'E-E'!$B:$B,0),MATCH(AR$1,'E-E'!$1:$1,0))</f>
        <v>1</v>
      </c>
      <c r="AS80" s="59">
        <f>INDEX('E-E'!$A:$AH,MATCH($B80,'E-E'!$B:$B,0),MATCH(AS$1,'E-E'!$1:$1,0))</f>
        <v>1</v>
      </c>
      <c r="AT80" s="59">
        <f>INDEX('E-E'!$A:$AH,MATCH($B80,'E-E'!$B:$B,0),MATCH(AT$1,'E-E'!$1:$1,0))</f>
        <v>1</v>
      </c>
      <c r="AU80" s="59">
        <f>INDEX('E-E'!$A:$AH,MATCH($B80,'E-E'!$B:$B,0),MATCH(AU$1,'E-E'!$1:$1,0))</f>
        <v>1</v>
      </c>
      <c r="AV80" s="59">
        <f>INDEX('E-E'!$A:$AH,MATCH($B80,'E-E'!$B:$B,0),MATCH(AV$1,'E-E'!$1:$1,0))</f>
        <v>1</v>
      </c>
      <c r="AW80" s="59">
        <f>INDEX('E-E'!$A:$AH,MATCH($B80,'E-E'!$B:$B,0),MATCH(AW$1,'E-E'!$1:$1,0))</f>
        <v>1</v>
      </c>
      <c r="AX80" s="59">
        <f>INDEX('E-E'!$A:$AH,MATCH($B80,'E-E'!$B:$B,0),MATCH(AX$1,'E-E'!$1:$1,0))</f>
        <v>1</v>
      </c>
      <c r="AY80" s="59">
        <f>INDEX('E-E'!$A:$AH,MATCH($B80,'E-E'!$B:$B,0),MATCH(AY$1,'E-E'!$1:$1,0))</f>
        <v>1</v>
      </c>
      <c r="AZ80" s="59">
        <f>INDEX('E-E'!$A:$AH,MATCH($B80,'E-E'!$B:$B,0),MATCH(AZ$1,'E-E'!$1:$1,0))</f>
        <v>1</v>
      </c>
      <c r="BA80" s="59">
        <f>INDEX('E-E'!$A:$AH,MATCH($B80,'E-E'!$B:$B,0),MATCH(BA$1,'E-E'!$1:$1,0))</f>
        <v>1</v>
      </c>
      <c r="BB80" s="59">
        <f>INDEX('E-E'!$A:$AH,MATCH($B80,'E-E'!$B:$B,0),MATCH(BB$1,'E-E'!$1:$1,0))</f>
        <v>1</v>
      </c>
      <c r="BC80" s="59">
        <f>INDEX('E-E'!$A:$AH,MATCH($B80,'E-E'!$B:$B,0),MATCH(BC$1,'E-E'!$1:$1,0))</f>
        <v>1</v>
      </c>
      <c r="BD80" s="59">
        <f>INDEX('E-E'!$A:$AH,MATCH($B80,'E-E'!$B:$B,0),MATCH(BD$1,'E-E'!$1:$1,0))</f>
        <v>1</v>
      </c>
      <c r="BE80" s="59">
        <f>INDEX('E-E'!$A:$AH,MATCH($B80,'E-E'!$B:$B,0),MATCH(BE$1,'E-E'!$1:$1,0))</f>
        <v>1</v>
      </c>
      <c r="BF80" s="59">
        <f>INDEX('E-E'!$A:$AH,MATCH($B80,'E-E'!$B:$B,0),MATCH(BF$1,'E-E'!$1:$1,0))</f>
        <v>1</v>
      </c>
      <c r="BG80" s="59">
        <f>INDEX('E-E'!$A:$AH,MATCH($B80,'E-E'!$B:$B,0),MATCH(BG$1,'E-E'!$1:$1,0))</f>
        <v>1</v>
      </c>
      <c r="BH80" s="59">
        <f>INDEX('E-E'!$A:$AH,MATCH($B80,'E-E'!$B:$B,0),MATCH(BH$1,'E-E'!$1:$1,0))</f>
        <v>1</v>
      </c>
      <c r="BI80" s="59">
        <f>INDEX('E-E'!$A:$AH,MATCH($B80,'E-E'!$B:$B,0),MATCH(BI$1,'E-E'!$1:$1,0))</f>
        <v>1</v>
      </c>
      <c r="BJ80" s="59">
        <f>INDEX('E-E'!$A:$AH,MATCH($B80,'E-E'!$B:$B,0),MATCH(BJ$1,'E-E'!$1:$1,0))</f>
        <v>1</v>
      </c>
      <c r="BK80" s="59">
        <f>INDEX('E-E'!$A:$AH,MATCH($B80,'E-E'!$B:$B,0),MATCH(BK$1,'E-E'!$1:$1,0))</f>
        <v>1</v>
      </c>
      <c r="BL80" s="59">
        <f>INDEX('E-E'!$A:$AH,MATCH($B80,'E-E'!$B:$B,0),MATCH(BL$1,'E-E'!$1:$1,0))</f>
        <v>1</v>
      </c>
      <c r="BM80" s="59">
        <f>INDEX('E-E'!$A:$AH,MATCH($B80,'E-E'!$B:$B,0),MATCH(BM$1,'E-E'!$1:$1,0))</f>
        <v>1</v>
      </c>
      <c r="BN80" s="59">
        <f>INDEX('E-E'!$A:$AH,MATCH($B80,'E-E'!$B:$B,0),MATCH(BN$1,'E-E'!$1:$1,0))</f>
        <v>0</v>
      </c>
      <c r="BO80" s="59">
        <f>INDEX('E-E'!$A:$AH,MATCH($B80,'E-E'!$B:$B,0),MATCH(BO$1,'E-E'!$1:$1,0))</f>
        <v>0</v>
      </c>
      <c r="BP80" s="59">
        <f>INDEX('E-E'!$A:$AH,MATCH($B80,'E-E'!$B:$B,0),MATCH(BP$1,'E-E'!$1:$1,0))</f>
        <v>0</v>
      </c>
      <c r="BQ80" s="59">
        <f>INDEX('E-E'!$A:$AH,MATCH($B80,'E-E'!$B:$B,0),MATCH(BQ$1,'E-E'!$1:$1,0))</f>
        <v>0</v>
      </c>
      <c r="BR80" s="59">
        <f>INDEX('E-E'!$A:$AH,MATCH($B80,'E-E'!$B:$B,0),MATCH(BR$1,'E-E'!$1:$1,0))</f>
        <v>0</v>
      </c>
      <c r="BS80" s="59">
        <f>INDEX('E-E'!$A:$AH,MATCH($B80,'E-E'!$B:$B,0),MATCH(BS$1,'E-E'!$1:$1,0))</f>
        <v>0</v>
      </c>
      <c r="BT80" s="59">
        <f>INDEX('E-E'!$A:$AH,MATCH($B80,'E-E'!$B:$B,0),MATCH(BT$1,'E-E'!$1:$1,0))</f>
        <v>0</v>
      </c>
      <c r="BU80" s="59">
        <f>INDEX('E-E'!$A:$AH,MATCH($B80,'E-E'!$B:$B,0),MATCH(BU$1,'E-E'!$1:$1,0))</f>
        <v>0</v>
      </c>
      <c r="BV80" s="60">
        <f>INDEX(SRMC!$A:$AO,MATCH($B80,SRMC!$B:$B,0),MATCH(BV$1,SRMC!$1:$1,0))</f>
        <v>113.2401185522006</v>
      </c>
      <c r="BW80" s="60">
        <f>INDEX(SRMC!$A:$AO,MATCH($B80,SRMC!$B:$B,0),MATCH(BW$1,SRMC!$1:$1,0))</f>
        <v>121.07357535404199</v>
      </c>
      <c r="BX80" s="60">
        <f>INDEX(SRMC!$A:$AO,MATCH($B80,SRMC!$B:$B,0),MATCH(BX$1,SRMC!$1:$1,0))</f>
        <v>124.34418688849237</v>
      </c>
      <c r="BY80" s="60">
        <f>INDEX(SRMC!$A:$AO,MATCH($B80,SRMC!$B:$B,0),MATCH(BY$1,SRMC!$1:$1,0))</f>
        <v>127.98048566552677</v>
      </c>
      <c r="BZ80" s="60">
        <f>INDEX(SRMC!$A:$AO,MATCH($B80,SRMC!$B:$B,0),MATCH(BZ$1,SRMC!$1:$1,0))</f>
        <v>129.92019062385722</v>
      </c>
      <c r="CA80" s="60">
        <f>INDEX(SRMC!$A:$AO,MATCH($B80,SRMC!$B:$B,0),MATCH(CA$1,SRMC!$1:$1,0))</f>
        <v>130.27022784874876</v>
      </c>
      <c r="CB80" s="60">
        <f>INDEX(SRMC!$A:$AO,MATCH($B80,SRMC!$B:$B,0),MATCH(CB$1,SRMC!$1:$1,0))</f>
        <v>130.59957841524394</v>
      </c>
      <c r="CC80" s="60">
        <f>INDEX(SRMC!$A:$AO,MATCH($B80,SRMC!$B:$B,0),MATCH(CC$1,SRMC!$1:$1,0))</f>
        <v>130.77168153851565</v>
      </c>
      <c r="CD80" s="60">
        <f>INDEX(SRMC!$A:$AO,MATCH($B80,SRMC!$B:$B,0),MATCH(CD$1,SRMC!$1:$1,0))</f>
        <v>131.21602229175406</v>
      </c>
      <c r="CE80" s="60">
        <f>INDEX(SRMC!$A:$AO,MATCH($B80,SRMC!$B:$B,0),MATCH(CE$1,SRMC!$1:$1,0))</f>
        <v>131.80126950724602</v>
      </c>
      <c r="CF80" s="60">
        <f>INDEX(SRMC!$A:$AO,MATCH($B80,SRMC!$B:$B,0),MATCH(CF$1,SRMC!$1:$1,0))</f>
        <v>132.09597989293451</v>
      </c>
      <c r="CG80" s="60">
        <f>INDEX(SRMC!$A:$AO,MATCH($B80,SRMC!$B:$B,0),MATCH(CG$1,SRMC!$1:$1,0))</f>
        <v>132.1726815175773</v>
      </c>
      <c r="CH80" s="60">
        <f>INDEX(SRMC!$A:$AO,MATCH($B80,SRMC!$B:$B,0),MATCH(CH$1,SRMC!$1:$1,0))</f>
        <v>132.84387212944711</v>
      </c>
      <c r="CI80" s="60">
        <f>INDEX(SRMC!$A:$AO,MATCH($B80,SRMC!$B:$B,0),MATCH(CI$1,SRMC!$1:$1,0))</f>
        <v>134.2786100027007</v>
      </c>
      <c r="CJ80" s="60">
        <f>INDEX(SRMC!$A:$AO,MATCH($B80,SRMC!$B:$B,0),MATCH(CJ$1,SRMC!$1:$1,0))</f>
        <v>136.15432815263628</v>
      </c>
      <c r="CK80" s="60">
        <f>INDEX(SRMC!$A:$AO,MATCH($B80,SRMC!$B:$B,0),MATCH(CK$1,SRMC!$1:$1,0))</f>
        <v>137.911653823287</v>
      </c>
      <c r="CL80" s="60">
        <f>INDEX(SRMC!$A:$AO,MATCH($B80,SRMC!$B:$B,0),MATCH(CL$1,SRMC!$1:$1,0))</f>
        <v>139.05082985986212</v>
      </c>
      <c r="CM80" s="60">
        <f>INDEX(SRMC!$A:$AO,MATCH($B80,SRMC!$B:$B,0),MATCH(CM$1,SRMC!$1:$1,0))</f>
        <v>139.7605943954635</v>
      </c>
      <c r="CN80" s="60">
        <f>INDEX(SRMC!$A:$AO,MATCH($B80,SRMC!$B:$B,0),MATCH(CN$1,SRMC!$1:$1,0))</f>
        <v>140.07953423580653</v>
      </c>
      <c r="CO80" s="60">
        <f>INDEX(SRMC!$A:$AO,MATCH($B80,SRMC!$B:$B,0),MATCH(CO$1,SRMC!$1:$1,0))</f>
        <v>140.14526741255744</v>
      </c>
      <c r="CP80" s="60">
        <f>INDEX(SRMC!$A:$AO,MATCH($B80,SRMC!$B:$B,0),MATCH(CP$1,SRMC!$1:$1,0))</f>
        <v>140.12853857472462</v>
      </c>
      <c r="CQ80" s="60">
        <f>INDEX(SRMC!$A:$AO,MATCH($B80,SRMC!$B:$B,0),MATCH(CQ$1,SRMC!$1:$1,0))</f>
        <v>140.11180973689179</v>
      </c>
      <c r="CR80" s="60">
        <f>INDEX(SRMC!$A:$AO,MATCH($B80,SRMC!$B:$B,0),MATCH(CR$1,SRMC!$1:$1,0))</f>
        <v>140.09508089905901</v>
      </c>
      <c r="CS80" s="60">
        <f>INDEX(SRMC!$A:$AO,MATCH($B80,SRMC!$B:$B,0),MATCH(CS$1,SRMC!$1:$1,0))</f>
        <v>140.07835206122618</v>
      </c>
      <c r="CT80" s="60">
        <f>INDEX(SRMC!$A:$AO,MATCH($B80,SRMC!$B:$B,0),MATCH(CT$1,SRMC!$1:$1,0))</f>
        <v>140.06162322339335</v>
      </c>
      <c r="CU80" s="60">
        <f>INDEX(SRMC!$A:$AO,MATCH($B80,SRMC!$B:$B,0),MATCH(CU$1,SRMC!$1:$1,0))</f>
        <v>140.04489438556055</v>
      </c>
      <c r="CV80" s="60">
        <f>INDEX(SRMC!$A:$AO,MATCH($B80,SRMC!$B:$B,0),MATCH(CV$1,SRMC!$1:$1,0))</f>
        <v>140.02816554772775</v>
      </c>
      <c r="CW80" s="60">
        <f>INDEX(SRMC!$A:$AO,MATCH($B80,SRMC!$B:$B,0),MATCH(CW$1,SRMC!$1:$1,0))</f>
        <v>140.01143670989492</v>
      </c>
      <c r="CX80" s="60">
        <f>INDEX(SRMC!$A:$AO,MATCH($B80,SRMC!$B:$B,0),MATCH(CX$1,SRMC!$1:$1,0))</f>
        <v>139.99470787206209</v>
      </c>
      <c r="CY80" s="60">
        <f>INDEX(SRMC!$A:$AO,MATCH($B80,SRMC!$B:$B,0),MATCH(CY$1,SRMC!$1:$1,0))</f>
        <v>139.97797903422929</v>
      </c>
    </row>
    <row r="81" spans="1:103" x14ac:dyDescent="0.3">
      <c r="A81" t="s">
        <v>652</v>
      </c>
      <c r="B81" t="s">
        <v>101</v>
      </c>
      <c r="C81" t="s">
        <v>691</v>
      </c>
      <c r="D81">
        <v>5</v>
      </c>
      <c r="E81">
        <v>53</v>
      </c>
      <c r="F81">
        <v>0.87940454148471636</v>
      </c>
      <c r="G81">
        <v>0.03</v>
      </c>
      <c r="H81" t="s">
        <v>359</v>
      </c>
      <c r="I81">
        <v>3</v>
      </c>
      <c r="J81" s="56">
        <v>1</v>
      </c>
      <c r="K81" s="57">
        <v>0</v>
      </c>
      <c r="L81" s="57">
        <v>0</v>
      </c>
      <c r="M81" s="57">
        <v>0</v>
      </c>
      <c r="N81" s="57">
        <v>0</v>
      </c>
      <c r="O81" s="57">
        <v>0</v>
      </c>
      <c r="P81" t="s">
        <v>570</v>
      </c>
      <c r="Q81">
        <v>1</v>
      </c>
      <c r="R81">
        <v>15.254237288135592</v>
      </c>
      <c r="S81" s="95">
        <v>0</v>
      </c>
      <c r="T81">
        <v>1</v>
      </c>
      <c r="U81">
        <v>4</v>
      </c>
      <c r="V81">
        <v>4</v>
      </c>
      <c r="W81" t="e">
        <v>#N/A</v>
      </c>
      <c r="X81">
        <v>0</v>
      </c>
      <c r="Y81">
        <v>0</v>
      </c>
      <c r="Z81" t="e">
        <v>#N/A</v>
      </c>
      <c r="AA81">
        <v>9</v>
      </c>
      <c r="AB81">
        <v>1</v>
      </c>
      <c r="AC81" t="e">
        <v>#N/A</v>
      </c>
      <c r="AD81">
        <v>9</v>
      </c>
      <c r="AE81">
        <v>1</v>
      </c>
      <c r="AF81">
        <v>1</v>
      </c>
      <c r="AG81" t="e">
        <v>#N/A</v>
      </c>
      <c r="AH81">
        <v>6</v>
      </c>
      <c r="AI81">
        <v>6</v>
      </c>
      <c r="AJ81">
        <v>1</v>
      </c>
      <c r="AK81" s="42">
        <f>INDEX(BV81:CY81,MATCH(Settings!$B$5,$BV$1:$CY$1))</f>
        <v>196.102683412641</v>
      </c>
      <c r="AP81" t="b" cm="1">
        <f t="array" ref="AP81">NOT(OR(ISNA(AI81:AK81),ISNA(AE81:AF81),ISNA(AB81),ISNA(Y81),ISNA(S81:V81),ISNA(Q81),ISNA(J81),ISNA(I81),ISNA(A81:G81), ISBLANK(AI81:AK81), ISBLANK(AE81:AF81),ISBLANK(AB81),ISBLANK(Y81),ISBLANK(S81:V81),ISBLANK(Q81),ISBLANK(J81),ISBLANK(I81),ISBLANK(A81:G81)))</f>
        <v>1</v>
      </c>
      <c r="AQ81" s="42">
        <f>_xlfn.IFNA(IF(E81&gt;0,INDEX(AR81:BU81,MATCH(Settings!$B$1,$AR$1:$BU$1)),0),0)</f>
        <v>0</v>
      </c>
      <c r="AR81" s="59">
        <f>INDEX('E-E'!$A:$AH,MATCH($B81,'E-E'!$B:$B,0),MATCH(AR$1,'E-E'!$1:$1,0))</f>
        <v>1</v>
      </c>
      <c r="AS81" s="59">
        <f>INDEX('E-E'!$A:$AH,MATCH($B81,'E-E'!$B:$B,0),MATCH(AS$1,'E-E'!$1:$1,0))</f>
        <v>1</v>
      </c>
      <c r="AT81" s="59">
        <f>INDEX('E-E'!$A:$AH,MATCH($B81,'E-E'!$B:$B,0),MATCH(AT$1,'E-E'!$1:$1,0))</f>
        <v>1</v>
      </c>
      <c r="AU81" s="59">
        <f>INDEX('E-E'!$A:$AH,MATCH($B81,'E-E'!$B:$B,0),MATCH(AU$1,'E-E'!$1:$1,0))</f>
        <v>1</v>
      </c>
      <c r="AV81" s="59">
        <f>INDEX('E-E'!$A:$AH,MATCH($B81,'E-E'!$B:$B,0),MATCH(AV$1,'E-E'!$1:$1,0))</f>
        <v>1</v>
      </c>
      <c r="AW81" s="59">
        <f>INDEX('E-E'!$A:$AH,MATCH($B81,'E-E'!$B:$B,0),MATCH(AW$1,'E-E'!$1:$1,0))</f>
        <v>1</v>
      </c>
      <c r="AX81" s="59">
        <f>INDEX('E-E'!$A:$AH,MATCH($B81,'E-E'!$B:$B,0),MATCH(AX$1,'E-E'!$1:$1,0))</f>
        <v>1</v>
      </c>
      <c r="AY81" s="59">
        <f>INDEX('E-E'!$A:$AH,MATCH($B81,'E-E'!$B:$B,0),MATCH(AY$1,'E-E'!$1:$1,0))</f>
        <v>1</v>
      </c>
      <c r="AZ81" s="59">
        <f>INDEX('E-E'!$A:$AH,MATCH($B81,'E-E'!$B:$B,0),MATCH(AZ$1,'E-E'!$1:$1,0))</f>
        <v>1</v>
      </c>
      <c r="BA81" s="59">
        <f>INDEX('E-E'!$A:$AH,MATCH($B81,'E-E'!$B:$B,0),MATCH(BA$1,'E-E'!$1:$1,0))</f>
        <v>1</v>
      </c>
      <c r="BB81" s="59">
        <f>INDEX('E-E'!$A:$AH,MATCH($B81,'E-E'!$B:$B,0),MATCH(BB$1,'E-E'!$1:$1,0))</f>
        <v>1</v>
      </c>
      <c r="BC81" s="59">
        <f>INDEX('E-E'!$A:$AH,MATCH($B81,'E-E'!$B:$B,0),MATCH(BC$1,'E-E'!$1:$1,0))</f>
        <v>1</v>
      </c>
      <c r="BD81" s="59">
        <f>INDEX('E-E'!$A:$AH,MATCH($B81,'E-E'!$B:$B,0),MATCH(BD$1,'E-E'!$1:$1,0))</f>
        <v>1</v>
      </c>
      <c r="BE81" s="59">
        <f>INDEX('E-E'!$A:$AH,MATCH($B81,'E-E'!$B:$B,0),MATCH(BE$1,'E-E'!$1:$1,0))</f>
        <v>1</v>
      </c>
      <c r="BF81" s="59">
        <f>INDEX('E-E'!$A:$AH,MATCH($B81,'E-E'!$B:$B,0),MATCH(BF$1,'E-E'!$1:$1,0))</f>
        <v>1</v>
      </c>
      <c r="BG81" s="59">
        <f>INDEX('E-E'!$A:$AH,MATCH($B81,'E-E'!$B:$B,0),MATCH(BG$1,'E-E'!$1:$1,0))</f>
        <v>1</v>
      </c>
      <c r="BH81" s="59">
        <f>INDEX('E-E'!$A:$AH,MATCH($B81,'E-E'!$B:$B,0),MATCH(BH$1,'E-E'!$1:$1,0))</f>
        <v>1</v>
      </c>
      <c r="BI81" s="59">
        <f>INDEX('E-E'!$A:$AH,MATCH($B81,'E-E'!$B:$B,0),MATCH(BI$1,'E-E'!$1:$1,0))</f>
        <v>1</v>
      </c>
      <c r="BJ81" s="59">
        <f>INDEX('E-E'!$A:$AH,MATCH($B81,'E-E'!$B:$B,0),MATCH(BJ$1,'E-E'!$1:$1,0))</f>
        <v>1</v>
      </c>
      <c r="BK81" s="59">
        <f>INDEX('E-E'!$A:$AH,MATCH($B81,'E-E'!$B:$B,0),MATCH(BK$1,'E-E'!$1:$1,0))</f>
        <v>0</v>
      </c>
      <c r="BL81" s="59">
        <f>INDEX('E-E'!$A:$AH,MATCH($B81,'E-E'!$B:$B,0),MATCH(BL$1,'E-E'!$1:$1,0))</f>
        <v>0</v>
      </c>
      <c r="BM81" s="59">
        <f>INDEX('E-E'!$A:$AH,MATCH($B81,'E-E'!$B:$B,0),MATCH(BM$1,'E-E'!$1:$1,0))</f>
        <v>0</v>
      </c>
      <c r="BN81" s="59">
        <f>INDEX('E-E'!$A:$AH,MATCH($B81,'E-E'!$B:$B,0),MATCH(BN$1,'E-E'!$1:$1,0))</f>
        <v>0</v>
      </c>
      <c r="BO81" s="59">
        <f>INDEX('E-E'!$A:$AH,MATCH($B81,'E-E'!$B:$B,0),MATCH(BO$1,'E-E'!$1:$1,0))</f>
        <v>0</v>
      </c>
      <c r="BP81" s="59">
        <f>INDEX('E-E'!$A:$AH,MATCH($B81,'E-E'!$B:$B,0),MATCH(BP$1,'E-E'!$1:$1,0))</f>
        <v>0</v>
      </c>
      <c r="BQ81" s="59">
        <f>INDEX('E-E'!$A:$AH,MATCH($B81,'E-E'!$B:$B,0),MATCH(BQ$1,'E-E'!$1:$1,0))</f>
        <v>0</v>
      </c>
      <c r="BR81" s="59">
        <f>INDEX('E-E'!$A:$AH,MATCH($B81,'E-E'!$B:$B,0),MATCH(BR$1,'E-E'!$1:$1,0))</f>
        <v>0</v>
      </c>
      <c r="BS81" s="59">
        <f>INDEX('E-E'!$A:$AH,MATCH($B81,'E-E'!$B:$B,0),MATCH(BS$1,'E-E'!$1:$1,0))</f>
        <v>0</v>
      </c>
      <c r="BT81" s="59">
        <f>INDEX('E-E'!$A:$AH,MATCH($B81,'E-E'!$B:$B,0),MATCH(BT$1,'E-E'!$1:$1,0))</f>
        <v>0</v>
      </c>
      <c r="BU81" s="59">
        <f>INDEX('E-E'!$A:$AH,MATCH($B81,'E-E'!$B:$B,0),MATCH(BU$1,'E-E'!$1:$1,0))</f>
        <v>0</v>
      </c>
      <c r="BV81" s="60">
        <f>INDEX(SRMC!$A:$AO,MATCH($B81,SRMC!$B:$B,0),MATCH(BV$1,SRMC!$1:$1,0))</f>
        <v>157.71049036166002</v>
      </c>
      <c r="BW81" s="60">
        <f>INDEX(SRMC!$A:$AO,MATCH($B81,SRMC!$B:$B,0),MATCH(BW$1,SRMC!$1:$1,0))</f>
        <v>168.95834566388041</v>
      </c>
      <c r="BX81" s="60">
        <f>INDEX(SRMC!$A:$AO,MATCH($B81,SRMC!$B:$B,0),MATCH(BX$1,SRMC!$1:$1,0))</f>
        <v>173.65453104153173</v>
      </c>
      <c r="BY81" s="60">
        <f>INDEX(SRMC!$A:$AO,MATCH($B81,SRMC!$B:$B,0),MATCH(BY$1,SRMC!$1:$1,0))</f>
        <v>178.87579714593014</v>
      </c>
      <c r="BZ81" s="60">
        <f>INDEX(SRMC!$A:$AO,MATCH($B81,SRMC!$B:$B,0),MATCH(BZ$1,SRMC!$1:$1,0))</f>
        <v>181.66096865478067</v>
      </c>
      <c r="CA81" s="60">
        <f>INDEX(SRMC!$A:$AO,MATCH($B81,SRMC!$B:$B,0),MATCH(CA$1,SRMC!$1:$1,0))</f>
        <v>182.1635779313194</v>
      </c>
      <c r="CB81" s="60">
        <f>INDEX(SRMC!$A:$AO,MATCH($B81,SRMC!$B:$B,0),MATCH(CB$1,SRMC!$1:$1,0))</f>
        <v>182.6364837772764</v>
      </c>
      <c r="CC81" s="60">
        <f>INDEX(SRMC!$A:$AO,MATCH($B81,SRMC!$B:$B,0),MATCH(CC$1,SRMC!$1:$1,0))</f>
        <v>182.88360214105739</v>
      </c>
      <c r="CD81" s="60">
        <f>INDEX(SRMC!$A:$AO,MATCH($B81,SRMC!$B:$B,0),MATCH(CD$1,SRMC!$1:$1,0))</f>
        <v>183.521619382198</v>
      </c>
      <c r="CE81" s="60">
        <f>INDEX(SRMC!$A:$AO,MATCH($B81,SRMC!$B:$B,0),MATCH(CE$1,SRMC!$1:$1,0))</f>
        <v>184.36196051924668</v>
      </c>
      <c r="CF81" s="60">
        <f>INDEX(SRMC!$A:$AO,MATCH($B81,SRMC!$B:$B,0),MATCH(CF$1,SRMC!$1:$1,0))</f>
        <v>184.78512743752302</v>
      </c>
      <c r="CG81" s="60">
        <f>INDEX(SRMC!$A:$AO,MATCH($B81,SRMC!$B:$B,0),MATCH(CG$1,SRMC!$1:$1,0))</f>
        <v>184.89526128995254</v>
      </c>
      <c r="CH81" s="60">
        <f>INDEX(SRMC!$A:$AO,MATCH($B81,SRMC!$B:$B,0),MATCH(CH$1,SRMC!$1:$1,0))</f>
        <v>185.85900629723278</v>
      </c>
      <c r="CI81" s="60">
        <f>INDEX(SRMC!$A:$AO,MATCH($B81,SRMC!$B:$B,0),MATCH(CI$1,SRMC!$1:$1,0))</f>
        <v>187.91910880410799</v>
      </c>
      <c r="CJ81" s="60">
        <f>INDEX(SRMC!$A:$AO,MATCH($B81,SRMC!$B:$B,0),MATCH(CJ$1,SRMC!$1:$1,0))</f>
        <v>190.61240333191651</v>
      </c>
      <c r="CK81" s="60">
        <f>INDEX(SRMC!$A:$AO,MATCH($B81,SRMC!$B:$B,0),MATCH(CK$1,SRMC!$1:$1,0))</f>
        <v>193.13570120185693</v>
      </c>
      <c r="CL81" s="60">
        <f>INDEX(SRMC!$A:$AO,MATCH($B81,SRMC!$B:$B,0),MATCH(CL$1,SRMC!$1:$1,0))</f>
        <v>194.7714142142963</v>
      </c>
      <c r="CM81" s="60">
        <f>INDEX(SRMC!$A:$AO,MATCH($B81,SRMC!$B:$B,0),MATCH(CM$1,SRMC!$1:$1,0))</f>
        <v>195.79054650761736</v>
      </c>
      <c r="CN81" s="60">
        <f>INDEX(SRMC!$A:$AO,MATCH($B81,SRMC!$B:$B,0),MATCH(CN$1,SRMC!$1:$1,0))</f>
        <v>196.24850386476376</v>
      </c>
      <c r="CO81" s="60">
        <f>INDEX(SRMC!$A:$AO,MATCH($B81,SRMC!$B:$B,0),MATCH(CO$1,SRMC!$1:$1,0))</f>
        <v>196.34288841035487</v>
      </c>
      <c r="CP81" s="60">
        <f>INDEX(SRMC!$A:$AO,MATCH($B81,SRMC!$B:$B,0),MATCH(CP$1,SRMC!$1:$1,0))</f>
        <v>196.31886791058346</v>
      </c>
      <c r="CQ81" s="60">
        <f>INDEX(SRMC!$A:$AO,MATCH($B81,SRMC!$B:$B,0),MATCH(CQ$1,SRMC!$1:$1,0))</f>
        <v>196.29484741081211</v>
      </c>
      <c r="CR81" s="60">
        <f>INDEX(SRMC!$A:$AO,MATCH($B81,SRMC!$B:$B,0),MATCH(CR$1,SRMC!$1:$1,0))</f>
        <v>196.27082691104076</v>
      </c>
      <c r="CS81" s="60">
        <f>INDEX(SRMC!$A:$AO,MATCH($B81,SRMC!$B:$B,0),MATCH(CS$1,SRMC!$1:$1,0))</f>
        <v>196.24680641126932</v>
      </c>
      <c r="CT81" s="60">
        <f>INDEX(SRMC!$A:$AO,MATCH($B81,SRMC!$B:$B,0),MATCH(CT$1,SRMC!$1:$1,0))</f>
        <v>196.22278591149794</v>
      </c>
      <c r="CU81" s="60">
        <f>INDEX(SRMC!$A:$AO,MATCH($B81,SRMC!$B:$B,0),MATCH(CU$1,SRMC!$1:$1,0))</f>
        <v>196.19876541172655</v>
      </c>
      <c r="CV81" s="60">
        <f>INDEX(SRMC!$A:$AO,MATCH($B81,SRMC!$B:$B,0),MATCH(CV$1,SRMC!$1:$1,0))</f>
        <v>196.17474491195517</v>
      </c>
      <c r="CW81" s="60">
        <f>INDEX(SRMC!$A:$AO,MATCH($B81,SRMC!$B:$B,0),MATCH(CW$1,SRMC!$1:$1,0))</f>
        <v>196.15072441218379</v>
      </c>
      <c r="CX81" s="60">
        <f>INDEX(SRMC!$A:$AO,MATCH($B81,SRMC!$B:$B,0),MATCH(CX$1,SRMC!$1:$1,0))</f>
        <v>196.12670391241238</v>
      </c>
      <c r="CY81" s="60">
        <f>INDEX(SRMC!$A:$AO,MATCH($B81,SRMC!$B:$B,0),MATCH(CY$1,SRMC!$1:$1,0))</f>
        <v>196.102683412641</v>
      </c>
    </row>
    <row r="82" spans="1:103" x14ac:dyDescent="0.3">
      <c r="A82" t="s">
        <v>652</v>
      </c>
      <c r="B82" t="s">
        <v>100</v>
      </c>
      <c r="C82" t="s">
        <v>691</v>
      </c>
      <c r="D82">
        <v>5</v>
      </c>
      <c r="E82">
        <v>53</v>
      </c>
      <c r="F82">
        <v>0.87940454148471636</v>
      </c>
      <c r="G82">
        <v>0.03</v>
      </c>
      <c r="H82" t="s">
        <v>359</v>
      </c>
      <c r="I82">
        <v>3</v>
      </c>
      <c r="J82" s="56">
        <v>1</v>
      </c>
      <c r="K82" s="57">
        <v>0</v>
      </c>
      <c r="L82" s="57">
        <v>0</v>
      </c>
      <c r="M82" s="57">
        <v>0</v>
      </c>
      <c r="N82" s="57">
        <v>0</v>
      </c>
      <c r="O82" s="57">
        <v>0</v>
      </c>
      <c r="P82" t="s">
        <v>570</v>
      </c>
      <c r="Q82">
        <v>1</v>
      </c>
      <c r="R82">
        <v>15.254237288135592</v>
      </c>
      <c r="S82" s="95">
        <v>0</v>
      </c>
      <c r="T82">
        <v>1</v>
      </c>
      <c r="U82">
        <v>4</v>
      </c>
      <c r="V82">
        <v>4</v>
      </c>
      <c r="W82" t="e">
        <v>#N/A</v>
      </c>
      <c r="X82">
        <v>0</v>
      </c>
      <c r="Y82">
        <v>0</v>
      </c>
      <c r="Z82" t="e">
        <v>#N/A</v>
      </c>
      <c r="AA82">
        <v>9</v>
      </c>
      <c r="AB82">
        <v>1</v>
      </c>
      <c r="AC82" t="e">
        <v>#N/A</v>
      </c>
      <c r="AD82">
        <v>9</v>
      </c>
      <c r="AE82">
        <v>1</v>
      </c>
      <c r="AF82">
        <v>1</v>
      </c>
      <c r="AG82" t="e">
        <v>#N/A</v>
      </c>
      <c r="AH82">
        <v>6</v>
      </c>
      <c r="AI82">
        <v>6</v>
      </c>
      <c r="AJ82">
        <v>1</v>
      </c>
      <c r="AK82" s="42">
        <f>INDEX(BV82:CY82,MATCH(Settings!$B$5,$BV$1:$CY$1))</f>
        <v>196.102683412641</v>
      </c>
      <c r="AP82" t="b" cm="1">
        <f t="array" ref="AP82">NOT(OR(ISNA(AI82:AK82),ISNA(AE82:AF82),ISNA(AB82),ISNA(Y82),ISNA(S82:V82),ISNA(Q82),ISNA(J82),ISNA(I82),ISNA(A82:G82), ISBLANK(AI82:AK82), ISBLANK(AE82:AF82),ISBLANK(AB82),ISBLANK(Y82),ISBLANK(S82:V82),ISBLANK(Q82),ISBLANK(J82),ISBLANK(I82),ISBLANK(A82:G82)))</f>
        <v>1</v>
      </c>
      <c r="AQ82" s="42">
        <f>_xlfn.IFNA(IF(E82&gt;0,INDEX(AR82:BU82,MATCH(Settings!$B$1,$AR$1:$BU$1)),0),0)</f>
        <v>0</v>
      </c>
      <c r="AR82" s="59">
        <f>INDEX('E-E'!$A:$AH,MATCH($B82,'E-E'!$B:$B,0),MATCH(AR$1,'E-E'!$1:$1,0))</f>
        <v>1</v>
      </c>
      <c r="AS82" s="59">
        <f>INDEX('E-E'!$A:$AH,MATCH($B82,'E-E'!$B:$B,0),MATCH(AS$1,'E-E'!$1:$1,0))</f>
        <v>1</v>
      </c>
      <c r="AT82" s="59">
        <f>INDEX('E-E'!$A:$AH,MATCH($B82,'E-E'!$B:$B,0),MATCH(AT$1,'E-E'!$1:$1,0))</f>
        <v>1</v>
      </c>
      <c r="AU82" s="59">
        <f>INDEX('E-E'!$A:$AH,MATCH($B82,'E-E'!$B:$B,0),MATCH(AU$1,'E-E'!$1:$1,0))</f>
        <v>1</v>
      </c>
      <c r="AV82" s="59">
        <f>INDEX('E-E'!$A:$AH,MATCH($B82,'E-E'!$B:$B,0),MATCH(AV$1,'E-E'!$1:$1,0))</f>
        <v>1</v>
      </c>
      <c r="AW82" s="59">
        <f>INDEX('E-E'!$A:$AH,MATCH($B82,'E-E'!$B:$B,0),MATCH(AW$1,'E-E'!$1:$1,0))</f>
        <v>1</v>
      </c>
      <c r="AX82" s="59">
        <f>INDEX('E-E'!$A:$AH,MATCH($B82,'E-E'!$B:$B,0),MATCH(AX$1,'E-E'!$1:$1,0))</f>
        <v>1</v>
      </c>
      <c r="AY82" s="59">
        <f>INDEX('E-E'!$A:$AH,MATCH($B82,'E-E'!$B:$B,0),MATCH(AY$1,'E-E'!$1:$1,0))</f>
        <v>1</v>
      </c>
      <c r="AZ82" s="59">
        <f>INDEX('E-E'!$A:$AH,MATCH($B82,'E-E'!$B:$B,0),MATCH(AZ$1,'E-E'!$1:$1,0))</f>
        <v>1</v>
      </c>
      <c r="BA82" s="59">
        <f>INDEX('E-E'!$A:$AH,MATCH($B82,'E-E'!$B:$B,0),MATCH(BA$1,'E-E'!$1:$1,0))</f>
        <v>1</v>
      </c>
      <c r="BB82" s="59">
        <f>INDEX('E-E'!$A:$AH,MATCH($B82,'E-E'!$B:$B,0),MATCH(BB$1,'E-E'!$1:$1,0))</f>
        <v>1</v>
      </c>
      <c r="BC82" s="59">
        <f>INDEX('E-E'!$A:$AH,MATCH($B82,'E-E'!$B:$B,0),MATCH(BC$1,'E-E'!$1:$1,0))</f>
        <v>1</v>
      </c>
      <c r="BD82" s="59">
        <f>INDEX('E-E'!$A:$AH,MATCH($B82,'E-E'!$B:$B,0),MATCH(BD$1,'E-E'!$1:$1,0))</f>
        <v>1</v>
      </c>
      <c r="BE82" s="59">
        <f>INDEX('E-E'!$A:$AH,MATCH($B82,'E-E'!$B:$B,0),MATCH(BE$1,'E-E'!$1:$1,0))</f>
        <v>1</v>
      </c>
      <c r="BF82" s="59">
        <f>INDEX('E-E'!$A:$AH,MATCH($B82,'E-E'!$B:$B,0),MATCH(BF$1,'E-E'!$1:$1,0))</f>
        <v>1</v>
      </c>
      <c r="BG82" s="59">
        <f>INDEX('E-E'!$A:$AH,MATCH($B82,'E-E'!$B:$B,0),MATCH(BG$1,'E-E'!$1:$1,0))</f>
        <v>1</v>
      </c>
      <c r="BH82" s="59">
        <f>INDEX('E-E'!$A:$AH,MATCH($B82,'E-E'!$B:$B,0),MATCH(BH$1,'E-E'!$1:$1,0))</f>
        <v>1</v>
      </c>
      <c r="BI82" s="59">
        <f>INDEX('E-E'!$A:$AH,MATCH($B82,'E-E'!$B:$B,0),MATCH(BI$1,'E-E'!$1:$1,0))</f>
        <v>1</v>
      </c>
      <c r="BJ82" s="59">
        <f>INDEX('E-E'!$A:$AH,MATCH($B82,'E-E'!$B:$B,0),MATCH(BJ$1,'E-E'!$1:$1,0))</f>
        <v>1</v>
      </c>
      <c r="BK82" s="59">
        <f>INDEX('E-E'!$A:$AH,MATCH($B82,'E-E'!$B:$B,0),MATCH(BK$1,'E-E'!$1:$1,0))</f>
        <v>0</v>
      </c>
      <c r="BL82" s="59">
        <f>INDEX('E-E'!$A:$AH,MATCH($B82,'E-E'!$B:$B,0),MATCH(BL$1,'E-E'!$1:$1,0))</f>
        <v>0</v>
      </c>
      <c r="BM82" s="59">
        <f>INDEX('E-E'!$A:$AH,MATCH($B82,'E-E'!$B:$B,0),MATCH(BM$1,'E-E'!$1:$1,0))</f>
        <v>0</v>
      </c>
      <c r="BN82" s="59">
        <f>INDEX('E-E'!$A:$AH,MATCH($B82,'E-E'!$B:$B,0),MATCH(BN$1,'E-E'!$1:$1,0))</f>
        <v>0</v>
      </c>
      <c r="BO82" s="59">
        <f>INDEX('E-E'!$A:$AH,MATCH($B82,'E-E'!$B:$B,0),MATCH(BO$1,'E-E'!$1:$1,0))</f>
        <v>0</v>
      </c>
      <c r="BP82" s="59">
        <f>INDEX('E-E'!$A:$AH,MATCH($B82,'E-E'!$B:$B,0),MATCH(BP$1,'E-E'!$1:$1,0))</f>
        <v>0</v>
      </c>
      <c r="BQ82" s="59">
        <f>INDEX('E-E'!$A:$AH,MATCH($B82,'E-E'!$B:$B,0),MATCH(BQ$1,'E-E'!$1:$1,0))</f>
        <v>0</v>
      </c>
      <c r="BR82" s="59">
        <f>INDEX('E-E'!$A:$AH,MATCH($B82,'E-E'!$B:$B,0),MATCH(BR$1,'E-E'!$1:$1,0))</f>
        <v>0</v>
      </c>
      <c r="BS82" s="59">
        <f>INDEX('E-E'!$A:$AH,MATCH($B82,'E-E'!$B:$B,0),MATCH(BS$1,'E-E'!$1:$1,0))</f>
        <v>0</v>
      </c>
      <c r="BT82" s="59">
        <f>INDEX('E-E'!$A:$AH,MATCH($B82,'E-E'!$B:$B,0),MATCH(BT$1,'E-E'!$1:$1,0))</f>
        <v>0</v>
      </c>
      <c r="BU82" s="59">
        <f>INDEX('E-E'!$A:$AH,MATCH($B82,'E-E'!$B:$B,0),MATCH(BU$1,'E-E'!$1:$1,0))</f>
        <v>0</v>
      </c>
      <c r="BV82" s="60">
        <f>INDEX(SRMC!$A:$AO,MATCH($B82,SRMC!$B:$B,0),MATCH(BV$1,SRMC!$1:$1,0))</f>
        <v>157.71049036166002</v>
      </c>
      <c r="BW82" s="60">
        <f>INDEX(SRMC!$A:$AO,MATCH($B82,SRMC!$B:$B,0),MATCH(BW$1,SRMC!$1:$1,0))</f>
        <v>168.95834566388041</v>
      </c>
      <c r="BX82" s="60">
        <f>INDEX(SRMC!$A:$AO,MATCH($B82,SRMC!$B:$B,0),MATCH(BX$1,SRMC!$1:$1,0))</f>
        <v>173.65453104153173</v>
      </c>
      <c r="BY82" s="60">
        <f>INDEX(SRMC!$A:$AO,MATCH($B82,SRMC!$B:$B,0),MATCH(BY$1,SRMC!$1:$1,0))</f>
        <v>178.87579714593014</v>
      </c>
      <c r="BZ82" s="60">
        <f>INDEX(SRMC!$A:$AO,MATCH($B82,SRMC!$B:$B,0),MATCH(BZ$1,SRMC!$1:$1,0))</f>
        <v>181.66096865478067</v>
      </c>
      <c r="CA82" s="60">
        <f>INDEX(SRMC!$A:$AO,MATCH($B82,SRMC!$B:$B,0),MATCH(CA$1,SRMC!$1:$1,0))</f>
        <v>182.1635779313194</v>
      </c>
      <c r="CB82" s="60">
        <f>INDEX(SRMC!$A:$AO,MATCH($B82,SRMC!$B:$B,0),MATCH(CB$1,SRMC!$1:$1,0))</f>
        <v>182.6364837772764</v>
      </c>
      <c r="CC82" s="60">
        <f>INDEX(SRMC!$A:$AO,MATCH($B82,SRMC!$B:$B,0),MATCH(CC$1,SRMC!$1:$1,0))</f>
        <v>182.88360214105739</v>
      </c>
      <c r="CD82" s="60">
        <f>INDEX(SRMC!$A:$AO,MATCH($B82,SRMC!$B:$B,0),MATCH(CD$1,SRMC!$1:$1,0))</f>
        <v>183.521619382198</v>
      </c>
      <c r="CE82" s="60">
        <f>INDEX(SRMC!$A:$AO,MATCH($B82,SRMC!$B:$B,0),MATCH(CE$1,SRMC!$1:$1,0))</f>
        <v>184.36196051924668</v>
      </c>
      <c r="CF82" s="60">
        <f>INDEX(SRMC!$A:$AO,MATCH($B82,SRMC!$B:$B,0),MATCH(CF$1,SRMC!$1:$1,0))</f>
        <v>184.78512743752302</v>
      </c>
      <c r="CG82" s="60">
        <f>INDEX(SRMC!$A:$AO,MATCH($B82,SRMC!$B:$B,0),MATCH(CG$1,SRMC!$1:$1,0))</f>
        <v>184.89526128995254</v>
      </c>
      <c r="CH82" s="60">
        <f>INDEX(SRMC!$A:$AO,MATCH($B82,SRMC!$B:$B,0),MATCH(CH$1,SRMC!$1:$1,0))</f>
        <v>185.85900629723278</v>
      </c>
      <c r="CI82" s="60">
        <f>INDEX(SRMC!$A:$AO,MATCH($B82,SRMC!$B:$B,0),MATCH(CI$1,SRMC!$1:$1,0))</f>
        <v>187.91910880410799</v>
      </c>
      <c r="CJ82" s="60">
        <f>INDEX(SRMC!$A:$AO,MATCH($B82,SRMC!$B:$B,0),MATCH(CJ$1,SRMC!$1:$1,0))</f>
        <v>190.61240333191651</v>
      </c>
      <c r="CK82" s="60">
        <f>INDEX(SRMC!$A:$AO,MATCH($B82,SRMC!$B:$B,0),MATCH(CK$1,SRMC!$1:$1,0))</f>
        <v>193.13570120185693</v>
      </c>
      <c r="CL82" s="60">
        <f>INDEX(SRMC!$A:$AO,MATCH($B82,SRMC!$B:$B,0),MATCH(CL$1,SRMC!$1:$1,0))</f>
        <v>194.7714142142963</v>
      </c>
      <c r="CM82" s="60">
        <f>INDEX(SRMC!$A:$AO,MATCH($B82,SRMC!$B:$B,0),MATCH(CM$1,SRMC!$1:$1,0))</f>
        <v>195.79054650761736</v>
      </c>
      <c r="CN82" s="60">
        <f>INDEX(SRMC!$A:$AO,MATCH($B82,SRMC!$B:$B,0),MATCH(CN$1,SRMC!$1:$1,0))</f>
        <v>196.24850386476376</v>
      </c>
      <c r="CO82" s="60">
        <f>INDEX(SRMC!$A:$AO,MATCH($B82,SRMC!$B:$B,0),MATCH(CO$1,SRMC!$1:$1,0))</f>
        <v>196.34288841035487</v>
      </c>
      <c r="CP82" s="60">
        <f>INDEX(SRMC!$A:$AO,MATCH($B82,SRMC!$B:$B,0),MATCH(CP$1,SRMC!$1:$1,0))</f>
        <v>196.31886791058346</v>
      </c>
      <c r="CQ82" s="60">
        <f>INDEX(SRMC!$A:$AO,MATCH($B82,SRMC!$B:$B,0),MATCH(CQ$1,SRMC!$1:$1,0))</f>
        <v>196.29484741081211</v>
      </c>
      <c r="CR82" s="60">
        <f>INDEX(SRMC!$A:$AO,MATCH($B82,SRMC!$B:$B,0),MATCH(CR$1,SRMC!$1:$1,0))</f>
        <v>196.27082691104076</v>
      </c>
      <c r="CS82" s="60">
        <f>INDEX(SRMC!$A:$AO,MATCH($B82,SRMC!$B:$B,0),MATCH(CS$1,SRMC!$1:$1,0))</f>
        <v>196.24680641126932</v>
      </c>
      <c r="CT82" s="60">
        <f>INDEX(SRMC!$A:$AO,MATCH($B82,SRMC!$B:$B,0),MATCH(CT$1,SRMC!$1:$1,0))</f>
        <v>196.22278591149794</v>
      </c>
      <c r="CU82" s="60">
        <f>INDEX(SRMC!$A:$AO,MATCH($B82,SRMC!$B:$B,0),MATCH(CU$1,SRMC!$1:$1,0))</f>
        <v>196.19876541172655</v>
      </c>
      <c r="CV82" s="60">
        <f>INDEX(SRMC!$A:$AO,MATCH($B82,SRMC!$B:$B,0),MATCH(CV$1,SRMC!$1:$1,0))</f>
        <v>196.17474491195517</v>
      </c>
      <c r="CW82" s="60">
        <f>INDEX(SRMC!$A:$AO,MATCH($B82,SRMC!$B:$B,0),MATCH(CW$1,SRMC!$1:$1,0))</f>
        <v>196.15072441218379</v>
      </c>
      <c r="CX82" s="60">
        <f>INDEX(SRMC!$A:$AO,MATCH($B82,SRMC!$B:$B,0),MATCH(CX$1,SRMC!$1:$1,0))</f>
        <v>196.12670391241238</v>
      </c>
      <c r="CY82" s="60">
        <f>INDEX(SRMC!$A:$AO,MATCH($B82,SRMC!$B:$B,0),MATCH(CY$1,SRMC!$1:$1,0))</f>
        <v>196.102683412641</v>
      </c>
    </row>
    <row r="83" spans="1:103" x14ac:dyDescent="0.3">
      <c r="A83" t="s">
        <v>652</v>
      </c>
      <c r="B83" t="s">
        <v>102</v>
      </c>
      <c r="C83" t="s">
        <v>691</v>
      </c>
      <c r="D83">
        <v>5</v>
      </c>
      <c r="E83">
        <v>53</v>
      </c>
      <c r="F83">
        <v>0.87940454148471636</v>
      </c>
      <c r="G83">
        <v>0.03</v>
      </c>
      <c r="H83" t="s">
        <v>359</v>
      </c>
      <c r="I83">
        <v>3</v>
      </c>
      <c r="J83" s="56">
        <v>1</v>
      </c>
      <c r="K83" s="57">
        <v>0</v>
      </c>
      <c r="L83" s="57">
        <v>0</v>
      </c>
      <c r="M83" s="57">
        <v>0</v>
      </c>
      <c r="N83" s="57">
        <v>0</v>
      </c>
      <c r="O83" s="57">
        <v>0</v>
      </c>
      <c r="P83" t="s">
        <v>570</v>
      </c>
      <c r="Q83">
        <v>1</v>
      </c>
      <c r="R83">
        <v>15.254237288135592</v>
      </c>
      <c r="S83" s="95">
        <v>0</v>
      </c>
      <c r="T83">
        <v>1</v>
      </c>
      <c r="U83">
        <v>4</v>
      </c>
      <c r="V83">
        <v>4</v>
      </c>
      <c r="W83" t="e">
        <v>#N/A</v>
      </c>
      <c r="X83">
        <v>0</v>
      </c>
      <c r="Y83">
        <v>0</v>
      </c>
      <c r="Z83" t="e">
        <v>#N/A</v>
      </c>
      <c r="AA83">
        <v>9</v>
      </c>
      <c r="AB83">
        <v>1</v>
      </c>
      <c r="AC83" t="e">
        <v>#N/A</v>
      </c>
      <c r="AD83">
        <v>9</v>
      </c>
      <c r="AE83">
        <v>1</v>
      </c>
      <c r="AF83">
        <v>1</v>
      </c>
      <c r="AG83" t="e">
        <v>#N/A</v>
      </c>
      <c r="AH83">
        <v>6</v>
      </c>
      <c r="AI83">
        <v>6</v>
      </c>
      <c r="AJ83">
        <v>1</v>
      </c>
      <c r="AK83" s="42">
        <f>INDEX(BV83:CY83,MATCH(Settings!$B$5,$BV$1:$CY$1))</f>
        <v>196.102683412641</v>
      </c>
      <c r="AP83" t="b" cm="1">
        <f t="array" ref="AP83">NOT(OR(ISNA(AI83:AK83),ISNA(AE83:AF83),ISNA(AB83),ISNA(Y83),ISNA(S83:V83),ISNA(Q83),ISNA(J83),ISNA(I83),ISNA(A83:G83), ISBLANK(AI83:AK83), ISBLANK(AE83:AF83),ISBLANK(AB83),ISBLANK(Y83),ISBLANK(S83:V83),ISBLANK(Q83),ISBLANK(J83),ISBLANK(I83),ISBLANK(A83:G83)))</f>
        <v>1</v>
      </c>
      <c r="AQ83" s="42">
        <f>_xlfn.IFNA(IF(E83&gt;0,INDEX(AR83:BU83,MATCH(Settings!$B$1,$AR$1:$BU$1)),0),0)</f>
        <v>0</v>
      </c>
      <c r="AR83" s="59">
        <f>INDEX('E-E'!$A:$AH,MATCH($B83,'E-E'!$B:$B,0),MATCH(AR$1,'E-E'!$1:$1,0))</f>
        <v>1</v>
      </c>
      <c r="AS83" s="59">
        <f>INDEX('E-E'!$A:$AH,MATCH($B83,'E-E'!$B:$B,0),MATCH(AS$1,'E-E'!$1:$1,0))</f>
        <v>1</v>
      </c>
      <c r="AT83" s="59">
        <f>INDEX('E-E'!$A:$AH,MATCH($B83,'E-E'!$B:$B,0),MATCH(AT$1,'E-E'!$1:$1,0))</f>
        <v>1</v>
      </c>
      <c r="AU83" s="59">
        <f>INDEX('E-E'!$A:$AH,MATCH($B83,'E-E'!$B:$B,0),MATCH(AU$1,'E-E'!$1:$1,0))</f>
        <v>1</v>
      </c>
      <c r="AV83" s="59">
        <f>INDEX('E-E'!$A:$AH,MATCH($B83,'E-E'!$B:$B,0),MATCH(AV$1,'E-E'!$1:$1,0))</f>
        <v>1</v>
      </c>
      <c r="AW83" s="59">
        <f>INDEX('E-E'!$A:$AH,MATCH($B83,'E-E'!$B:$B,0),MATCH(AW$1,'E-E'!$1:$1,0))</f>
        <v>1</v>
      </c>
      <c r="AX83" s="59">
        <f>INDEX('E-E'!$A:$AH,MATCH($B83,'E-E'!$B:$B,0),MATCH(AX$1,'E-E'!$1:$1,0))</f>
        <v>1</v>
      </c>
      <c r="AY83" s="59">
        <f>INDEX('E-E'!$A:$AH,MATCH($B83,'E-E'!$B:$B,0),MATCH(AY$1,'E-E'!$1:$1,0))</f>
        <v>1</v>
      </c>
      <c r="AZ83" s="59">
        <f>INDEX('E-E'!$A:$AH,MATCH($B83,'E-E'!$B:$B,0),MATCH(AZ$1,'E-E'!$1:$1,0))</f>
        <v>1</v>
      </c>
      <c r="BA83" s="59">
        <f>INDEX('E-E'!$A:$AH,MATCH($B83,'E-E'!$B:$B,0),MATCH(BA$1,'E-E'!$1:$1,0))</f>
        <v>1</v>
      </c>
      <c r="BB83" s="59">
        <f>INDEX('E-E'!$A:$AH,MATCH($B83,'E-E'!$B:$B,0),MATCH(BB$1,'E-E'!$1:$1,0))</f>
        <v>1</v>
      </c>
      <c r="BC83" s="59">
        <f>INDEX('E-E'!$A:$AH,MATCH($B83,'E-E'!$B:$B,0),MATCH(BC$1,'E-E'!$1:$1,0))</f>
        <v>1</v>
      </c>
      <c r="BD83" s="59">
        <f>INDEX('E-E'!$A:$AH,MATCH($B83,'E-E'!$B:$B,0),MATCH(BD$1,'E-E'!$1:$1,0))</f>
        <v>1</v>
      </c>
      <c r="BE83" s="59">
        <f>INDEX('E-E'!$A:$AH,MATCH($B83,'E-E'!$B:$B,0),MATCH(BE$1,'E-E'!$1:$1,0))</f>
        <v>1</v>
      </c>
      <c r="BF83" s="59">
        <f>INDEX('E-E'!$A:$AH,MATCH($B83,'E-E'!$B:$B,0),MATCH(BF$1,'E-E'!$1:$1,0))</f>
        <v>1</v>
      </c>
      <c r="BG83" s="59">
        <f>INDEX('E-E'!$A:$AH,MATCH($B83,'E-E'!$B:$B,0),MATCH(BG$1,'E-E'!$1:$1,0))</f>
        <v>1</v>
      </c>
      <c r="BH83" s="59">
        <f>INDEX('E-E'!$A:$AH,MATCH($B83,'E-E'!$B:$B,0),MATCH(BH$1,'E-E'!$1:$1,0))</f>
        <v>1</v>
      </c>
      <c r="BI83" s="59">
        <f>INDEX('E-E'!$A:$AH,MATCH($B83,'E-E'!$B:$B,0),MATCH(BI$1,'E-E'!$1:$1,0))</f>
        <v>1</v>
      </c>
      <c r="BJ83" s="59">
        <f>INDEX('E-E'!$A:$AH,MATCH($B83,'E-E'!$B:$B,0),MATCH(BJ$1,'E-E'!$1:$1,0))</f>
        <v>1</v>
      </c>
      <c r="BK83" s="59">
        <f>INDEX('E-E'!$A:$AH,MATCH($B83,'E-E'!$B:$B,0),MATCH(BK$1,'E-E'!$1:$1,0))</f>
        <v>0</v>
      </c>
      <c r="BL83" s="59">
        <f>INDEX('E-E'!$A:$AH,MATCH($B83,'E-E'!$B:$B,0),MATCH(BL$1,'E-E'!$1:$1,0))</f>
        <v>0</v>
      </c>
      <c r="BM83" s="59">
        <f>INDEX('E-E'!$A:$AH,MATCH($B83,'E-E'!$B:$B,0),MATCH(BM$1,'E-E'!$1:$1,0))</f>
        <v>0</v>
      </c>
      <c r="BN83" s="59">
        <f>INDEX('E-E'!$A:$AH,MATCH($B83,'E-E'!$B:$B,0),MATCH(BN$1,'E-E'!$1:$1,0))</f>
        <v>0</v>
      </c>
      <c r="BO83" s="59">
        <f>INDEX('E-E'!$A:$AH,MATCH($B83,'E-E'!$B:$B,0),MATCH(BO$1,'E-E'!$1:$1,0))</f>
        <v>0</v>
      </c>
      <c r="BP83" s="59">
        <f>INDEX('E-E'!$A:$AH,MATCH($B83,'E-E'!$B:$B,0),MATCH(BP$1,'E-E'!$1:$1,0))</f>
        <v>0</v>
      </c>
      <c r="BQ83" s="59">
        <f>INDEX('E-E'!$A:$AH,MATCH($B83,'E-E'!$B:$B,0),MATCH(BQ$1,'E-E'!$1:$1,0))</f>
        <v>0</v>
      </c>
      <c r="BR83" s="59">
        <f>INDEX('E-E'!$A:$AH,MATCH($B83,'E-E'!$B:$B,0),MATCH(BR$1,'E-E'!$1:$1,0))</f>
        <v>0</v>
      </c>
      <c r="BS83" s="59">
        <f>INDEX('E-E'!$A:$AH,MATCH($B83,'E-E'!$B:$B,0),MATCH(BS$1,'E-E'!$1:$1,0))</f>
        <v>0</v>
      </c>
      <c r="BT83" s="59">
        <f>INDEX('E-E'!$A:$AH,MATCH($B83,'E-E'!$B:$B,0),MATCH(BT$1,'E-E'!$1:$1,0))</f>
        <v>0</v>
      </c>
      <c r="BU83" s="59">
        <f>INDEX('E-E'!$A:$AH,MATCH($B83,'E-E'!$B:$B,0),MATCH(BU$1,'E-E'!$1:$1,0))</f>
        <v>0</v>
      </c>
      <c r="BV83" s="60">
        <f>INDEX(SRMC!$A:$AO,MATCH($B83,SRMC!$B:$B,0),MATCH(BV$1,SRMC!$1:$1,0))</f>
        <v>157.71049036166002</v>
      </c>
      <c r="BW83" s="60">
        <f>INDEX(SRMC!$A:$AO,MATCH($B83,SRMC!$B:$B,0),MATCH(BW$1,SRMC!$1:$1,0))</f>
        <v>168.95834566388041</v>
      </c>
      <c r="BX83" s="60">
        <f>INDEX(SRMC!$A:$AO,MATCH($B83,SRMC!$B:$B,0),MATCH(BX$1,SRMC!$1:$1,0))</f>
        <v>173.65453104153173</v>
      </c>
      <c r="BY83" s="60">
        <f>INDEX(SRMC!$A:$AO,MATCH($B83,SRMC!$B:$B,0),MATCH(BY$1,SRMC!$1:$1,0))</f>
        <v>178.87579714593014</v>
      </c>
      <c r="BZ83" s="60">
        <f>INDEX(SRMC!$A:$AO,MATCH($B83,SRMC!$B:$B,0),MATCH(BZ$1,SRMC!$1:$1,0))</f>
        <v>181.66096865478067</v>
      </c>
      <c r="CA83" s="60">
        <f>INDEX(SRMC!$A:$AO,MATCH($B83,SRMC!$B:$B,0),MATCH(CA$1,SRMC!$1:$1,0))</f>
        <v>182.1635779313194</v>
      </c>
      <c r="CB83" s="60">
        <f>INDEX(SRMC!$A:$AO,MATCH($B83,SRMC!$B:$B,0),MATCH(CB$1,SRMC!$1:$1,0))</f>
        <v>182.6364837772764</v>
      </c>
      <c r="CC83" s="60">
        <f>INDEX(SRMC!$A:$AO,MATCH($B83,SRMC!$B:$B,0),MATCH(CC$1,SRMC!$1:$1,0))</f>
        <v>182.88360214105739</v>
      </c>
      <c r="CD83" s="60">
        <f>INDEX(SRMC!$A:$AO,MATCH($B83,SRMC!$B:$B,0),MATCH(CD$1,SRMC!$1:$1,0))</f>
        <v>183.521619382198</v>
      </c>
      <c r="CE83" s="60">
        <f>INDEX(SRMC!$A:$AO,MATCH($B83,SRMC!$B:$B,0),MATCH(CE$1,SRMC!$1:$1,0))</f>
        <v>184.36196051924668</v>
      </c>
      <c r="CF83" s="60">
        <f>INDEX(SRMC!$A:$AO,MATCH($B83,SRMC!$B:$B,0),MATCH(CF$1,SRMC!$1:$1,0))</f>
        <v>184.78512743752302</v>
      </c>
      <c r="CG83" s="60">
        <f>INDEX(SRMC!$A:$AO,MATCH($B83,SRMC!$B:$B,0),MATCH(CG$1,SRMC!$1:$1,0))</f>
        <v>184.89526128995254</v>
      </c>
      <c r="CH83" s="60">
        <f>INDEX(SRMC!$A:$AO,MATCH($B83,SRMC!$B:$B,0),MATCH(CH$1,SRMC!$1:$1,0))</f>
        <v>185.85900629723278</v>
      </c>
      <c r="CI83" s="60">
        <f>INDEX(SRMC!$A:$AO,MATCH($B83,SRMC!$B:$B,0),MATCH(CI$1,SRMC!$1:$1,0))</f>
        <v>187.91910880410799</v>
      </c>
      <c r="CJ83" s="60">
        <f>INDEX(SRMC!$A:$AO,MATCH($B83,SRMC!$B:$B,0),MATCH(CJ$1,SRMC!$1:$1,0))</f>
        <v>190.61240333191651</v>
      </c>
      <c r="CK83" s="60">
        <f>INDEX(SRMC!$A:$AO,MATCH($B83,SRMC!$B:$B,0),MATCH(CK$1,SRMC!$1:$1,0))</f>
        <v>193.13570120185693</v>
      </c>
      <c r="CL83" s="60">
        <f>INDEX(SRMC!$A:$AO,MATCH($B83,SRMC!$B:$B,0),MATCH(CL$1,SRMC!$1:$1,0))</f>
        <v>194.7714142142963</v>
      </c>
      <c r="CM83" s="60">
        <f>INDEX(SRMC!$A:$AO,MATCH($B83,SRMC!$B:$B,0),MATCH(CM$1,SRMC!$1:$1,0))</f>
        <v>195.79054650761736</v>
      </c>
      <c r="CN83" s="60">
        <f>INDEX(SRMC!$A:$AO,MATCH($B83,SRMC!$B:$B,0),MATCH(CN$1,SRMC!$1:$1,0))</f>
        <v>196.24850386476376</v>
      </c>
      <c r="CO83" s="60">
        <f>INDEX(SRMC!$A:$AO,MATCH($B83,SRMC!$B:$B,0),MATCH(CO$1,SRMC!$1:$1,0))</f>
        <v>196.34288841035487</v>
      </c>
      <c r="CP83" s="60">
        <f>INDEX(SRMC!$A:$AO,MATCH($B83,SRMC!$B:$B,0),MATCH(CP$1,SRMC!$1:$1,0))</f>
        <v>196.31886791058346</v>
      </c>
      <c r="CQ83" s="60">
        <f>INDEX(SRMC!$A:$AO,MATCH($B83,SRMC!$B:$B,0),MATCH(CQ$1,SRMC!$1:$1,0))</f>
        <v>196.29484741081211</v>
      </c>
      <c r="CR83" s="60">
        <f>INDEX(SRMC!$A:$AO,MATCH($B83,SRMC!$B:$B,0),MATCH(CR$1,SRMC!$1:$1,0))</f>
        <v>196.27082691104076</v>
      </c>
      <c r="CS83" s="60">
        <f>INDEX(SRMC!$A:$AO,MATCH($B83,SRMC!$B:$B,0),MATCH(CS$1,SRMC!$1:$1,0))</f>
        <v>196.24680641126932</v>
      </c>
      <c r="CT83" s="60">
        <f>INDEX(SRMC!$A:$AO,MATCH($B83,SRMC!$B:$B,0),MATCH(CT$1,SRMC!$1:$1,0))</f>
        <v>196.22278591149794</v>
      </c>
      <c r="CU83" s="60">
        <f>INDEX(SRMC!$A:$AO,MATCH($B83,SRMC!$B:$B,0),MATCH(CU$1,SRMC!$1:$1,0))</f>
        <v>196.19876541172655</v>
      </c>
      <c r="CV83" s="60">
        <f>INDEX(SRMC!$A:$AO,MATCH($B83,SRMC!$B:$B,0),MATCH(CV$1,SRMC!$1:$1,0))</f>
        <v>196.17474491195517</v>
      </c>
      <c r="CW83" s="60">
        <f>INDEX(SRMC!$A:$AO,MATCH($B83,SRMC!$B:$B,0),MATCH(CW$1,SRMC!$1:$1,0))</f>
        <v>196.15072441218379</v>
      </c>
      <c r="CX83" s="60">
        <f>INDEX(SRMC!$A:$AO,MATCH($B83,SRMC!$B:$B,0),MATCH(CX$1,SRMC!$1:$1,0))</f>
        <v>196.12670391241238</v>
      </c>
      <c r="CY83" s="60">
        <f>INDEX(SRMC!$A:$AO,MATCH($B83,SRMC!$B:$B,0),MATCH(CY$1,SRMC!$1:$1,0))</f>
        <v>196.102683412641</v>
      </c>
    </row>
    <row r="84" spans="1:103" x14ac:dyDescent="0.3">
      <c r="A84" t="s">
        <v>652</v>
      </c>
      <c r="B84" t="s">
        <v>103</v>
      </c>
      <c r="C84" t="s">
        <v>691</v>
      </c>
      <c r="D84">
        <v>5</v>
      </c>
      <c r="E84">
        <v>53</v>
      </c>
      <c r="F84">
        <v>0.87940454148471636</v>
      </c>
      <c r="G84">
        <v>0.03</v>
      </c>
      <c r="H84" t="s">
        <v>359</v>
      </c>
      <c r="I84">
        <v>3</v>
      </c>
      <c r="J84" s="56">
        <v>1</v>
      </c>
      <c r="K84" s="57">
        <v>0</v>
      </c>
      <c r="L84" s="57">
        <v>0</v>
      </c>
      <c r="M84" s="57">
        <v>0</v>
      </c>
      <c r="N84" s="57">
        <v>0</v>
      </c>
      <c r="O84" s="57">
        <v>0</v>
      </c>
      <c r="P84" t="s">
        <v>570</v>
      </c>
      <c r="Q84">
        <v>1</v>
      </c>
      <c r="R84">
        <v>15.254237288135592</v>
      </c>
      <c r="S84" s="95">
        <v>0</v>
      </c>
      <c r="T84">
        <v>1</v>
      </c>
      <c r="U84">
        <v>4</v>
      </c>
      <c r="V84">
        <v>4</v>
      </c>
      <c r="W84" t="e">
        <v>#N/A</v>
      </c>
      <c r="X84">
        <v>0</v>
      </c>
      <c r="Y84">
        <v>0</v>
      </c>
      <c r="Z84" t="e">
        <v>#N/A</v>
      </c>
      <c r="AA84">
        <v>9</v>
      </c>
      <c r="AB84">
        <v>1</v>
      </c>
      <c r="AC84" t="e">
        <v>#N/A</v>
      </c>
      <c r="AD84">
        <v>9</v>
      </c>
      <c r="AE84">
        <v>1</v>
      </c>
      <c r="AF84">
        <v>1</v>
      </c>
      <c r="AG84" t="e">
        <v>#N/A</v>
      </c>
      <c r="AH84">
        <v>6</v>
      </c>
      <c r="AI84">
        <v>6</v>
      </c>
      <c r="AJ84">
        <v>1</v>
      </c>
      <c r="AK84" s="42">
        <f>INDEX(BV84:CY84,MATCH(Settings!$B$5,$BV$1:$CY$1))</f>
        <v>196.102683412641</v>
      </c>
      <c r="AP84" t="b" cm="1">
        <f t="array" ref="AP84">NOT(OR(ISNA(AI84:AK84),ISNA(AE84:AF84),ISNA(AB84),ISNA(Y84),ISNA(S84:V84),ISNA(Q84),ISNA(J84),ISNA(I84),ISNA(A84:G84), ISBLANK(AI84:AK84), ISBLANK(AE84:AF84),ISBLANK(AB84),ISBLANK(Y84),ISBLANK(S84:V84),ISBLANK(Q84),ISBLANK(J84),ISBLANK(I84),ISBLANK(A84:G84)))</f>
        <v>1</v>
      </c>
      <c r="AQ84" s="42">
        <f>_xlfn.IFNA(IF(E84&gt;0,INDEX(AR84:BU84,MATCH(Settings!$B$1,$AR$1:$BU$1)),0),0)</f>
        <v>0</v>
      </c>
      <c r="AR84" s="59">
        <f>INDEX('E-E'!$A:$AH,MATCH($B84,'E-E'!$B:$B,0),MATCH(AR$1,'E-E'!$1:$1,0))</f>
        <v>1</v>
      </c>
      <c r="AS84" s="59">
        <f>INDEX('E-E'!$A:$AH,MATCH($B84,'E-E'!$B:$B,0),MATCH(AS$1,'E-E'!$1:$1,0))</f>
        <v>1</v>
      </c>
      <c r="AT84" s="59">
        <f>INDEX('E-E'!$A:$AH,MATCH($B84,'E-E'!$B:$B,0),MATCH(AT$1,'E-E'!$1:$1,0))</f>
        <v>1</v>
      </c>
      <c r="AU84" s="59">
        <f>INDEX('E-E'!$A:$AH,MATCH($B84,'E-E'!$B:$B,0),MATCH(AU$1,'E-E'!$1:$1,0))</f>
        <v>1</v>
      </c>
      <c r="AV84" s="59">
        <f>INDEX('E-E'!$A:$AH,MATCH($B84,'E-E'!$B:$B,0),MATCH(AV$1,'E-E'!$1:$1,0))</f>
        <v>1</v>
      </c>
      <c r="AW84" s="59">
        <f>INDEX('E-E'!$A:$AH,MATCH($B84,'E-E'!$B:$B,0),MATCH(AW$1,'E-E'!$1:$1,0))</f>
        <v>1</v>
      </c>
      <c r="AX84" s="59">
        <f>INDEX('E-E'!$A:$AH,MATCH($B84,'E-E'!$B:$B,0),MATCH(AX$1,'E-E'!$1:$1,0))</f>
        <v>1</v>
      </c>
      <c r="AY84" s="59">
        <f>INDEX('E-E'!$A:$AH,MATCH($B84,'E-E'!$B:$B,0),MATCH(AY$1,'E-E'!$1:$1,0))</f>
        <v>1</v>
      </c>
      <c r="AZ84" s="59">
        <f>INDEX('E-E'!$A:$AH,MATCH($B84,'E-E'!$B:$B,0),MATCH(AZ$1,'E-E'!$1:$1,0))</f>
        <v>1</v>
      </c>
      <c r="BA84" s="59">
        <f>INDEX('E-E'!$A:$AH,MATCH($B84,'E-E'!$B:$B,0),MATCH(BA$1,'E-E'!$1:$1,0))</f>
        <v>1</v>
      </c>
      <c r="BB84" s="59">
        <f>INDEX('E-E'!$A:$AH,MATCH($B84,'E-E'!$B:$B,0),MATCH(BB$1,'E-E'!$1:$1,0))</f>
        <v>1</v>
      </c>
      <c r="BC84" s="59">
        <f>INDEX('E-E'!$A:$AH,MATCH($B84,'E-E'!$B:$B,0),MATCH(BC$1,'E-E'!$1:$1,0))</f>
        <v>1</v>
      </c>
      <c r="BD84" s="59">
        <f>INDEX('E-E'!$A:$AH,MATCH($B84,'E-E'!$B:$B,0),MATCH(BD$1,'E-E'!$1:$1,0))</f>
        <v>1</v>
      </c>
      <c r="BE84" s="59">
        <f>INDEX('E-E'!$A:$AH,MATCH($B84,'E-E'!$B:$B,0),MATCH(BE$1,'E-E'!$1:$1,0))</f>
        <v>1</v>
      </c>
      <c r="BF84" s="59">
        <f>INDEX('E-E'!$A:$AH,MATCH($B84,'E-E'!$B:$B,0),MATCH(BF$1,'E-E'!$1:$1,0))</f>
        <v>1</v>
      </c>
      <c r="BG84" s="59">
        <f>INDEX('E-E'!$A:$AH,MATCH($B84,'E-E'!$B:$B,0),MATCH(BG$1,'E-E'!$1:$1,0))</f>
        <v>1</v>
      </c>
      <c r="BH84" s="59">
        <f>INDEX('E-E'!$A:$AH,MATCH($B84,'E-E'!$B:$B,0),MATCH(BH$1,'E-E'!$1:$1,0))</f>
        <v>1</v>
      </c>
      <c r="BI84" s="59">
        <f>INDEX('E-E'!$A:$AH,MATCH($B84,'E-E'!$B:$B,0),MATCH(BI$1,'E-E'!$1:$1,0))</f>
        <v>1</v>
      </c>
      <c r="BJ84" s="59">
        <f>INDEX('E-E'!$A:$AH,MATCH($B84,'E-E'!$B:$B,0),MATCH(BJ$1,'E-E'!$1:$1,0))</f>
        <v>1</v>
      </c>
      <c r="BK84" s="59">
        <f>INDEX('E-E'!$A:$AH,MATCH($B84,'E-E'!$B:$B,0),MATCH(BK$1,'E-E'!$1:$1,0))</f>
        <v>0</v>
      </c>
      <c r="BL84" s="59">
        <f>INDEX('E-E'!$A:$AH,MATCH($B84,'E-E'!$B:$B,0),MATCH(BL$1,'E-E'!$1:$1,0))</f>
        <v>0</v>
      </c>
      <c r="BM84" s="59">
        <f>INDEX('E-E'!$A:$AH,MATCH($B84,'E-E'!$B:$B,0),MATCH(BM$1,'E-E'!$1:$1,0))</f>
        <v>0</v>
      </c>
      <c r="BN84" s="59">
        <f>INDEX('E-E'!$A:$AH,MATCH($B84,'E-E'!$B:$B,0),MATCH(BN$1,'E-E'!$1:$1,0))</f>
        <v>0</v>
      </c>
      <c r="BO84" s="59">
        <f>INDEX('E-E'!$A:$AH,MATCH($B84,'E-E'!$B:$B,0),MATCH(BO$1,'E-E'!$1:$1,0))</f>
        <v>0</v>
      </c>
      <c r="BP84" s="59">
        <f>INDEX('E-E'!$A:$AH,MATCH($B84,'E-E'!$B:$B,0),MATCH(BP$1,'E-E'!$1:$1,0))</f>
        <v>0</v>
      </c>
      <c r="BQ84" s="59">
        <f>INDEX('E-E'!$A:$AH,MATCH($B84,'E-E'!$B:$B,0),MATCH(BQ$1,'E-E'!$1:$1,0))</f>
        <v>0</v>
      </c>
      <c r="BR84" s="59">
        <f>INDEX('E-E'!$A:$AH,MATCH($B84,'E-E'!$B:$B,0),MATCH(BR$1,'E-E'!$1:$1,0))</f>
        <v>0</v>
      </c>
      <c r="BS84" s="59">
        <f>INDEX('E-E'!$A:$AH,MATCH($B84,'E-E'!$B:$B,0),MATCH(BS$1,'E-E'!$1:$1,0))</f>
        <v>0</v>
      </c>
      <c r="BT84" s="59">
        <f>INDEX('E-E'!$A:$AH,MATCH($B84,'E-E'!$B:$B,0),MATCH(BT$1,'E-E'!$1:$1,0))</f>
        <v>0</v>
      </c>
      <c r="BU84" s="59">
        <f>INDEX('E-E'!$A:$AH,MATCH($B84,'E-E'!$B:$B,0),MATCH(BU$1,'E-E'!$1:$1,0))</f>
        <v>0</v>
      </c>
      <c r="BV84" s="60">
        <f>INDEX(SRMC!$A:$AO,MATCH($B84,SRMC!$B:$B,0),MATCH(BV$1,SRMC!$1:$1,0))</f>
        <v>157.71049036166002</v>
      </c>
      <c r="BW84" s="60">
        <f>INDEX(SRMC!$A:$AO,MATCH($B84,SRMC!$B:$B,0),MATCH(BW$1,SRMC!$1:$1,0))</f>
        <v>168.95834566388041</v>
      </c>
      <c r="BX84" s="60">
        <f>INDEX(SRMC!$A:$AO,MATCH($B84,SRMC!$B:$B,0),MATCH(BX$1,SRMC!$1:$1,0))</f>
        <v>173.65453104153173</v>
      </c>
      <c r="BY84" s="60">
        <f>INDEX(SRMC!$A:$AO,MATCH($B84,SRMC!$B:$B,0),MATCH(BY$1,SRMC!$1:$1,0))</f>
        <v>178.87579714593014</v>
      </c>
      <c r="BZ84" s="60">
        <f>INDEX(SRMC!$A:$AO,MATCH($B84,SRMC!$B:$B,0),MATCH(BZ$1,SRMC!$1:$1,0))</f>
        <v>181.66096865478067</v>
      </c>
      <c r="CA84" s="60">
        <f>INDEX(SRMC!$A:$AO,MATCH($B84,SRMC!$B:$B,0),MATCH(CA$1,SRMC!$1:$1,0))</f>
        <v>182.1635779313194</v>
      </c>
      <c r="CB84" s="60">
        <f>INDEX(SRMC!$A:$AO,MATCH($B84,SRMC!$B:$B,0),MATCH(CB$1,SRMC!$1:$1,0))</f>
        <v>182.6364837772764</v>
      </c>
      <c r="CC84" s="60">
        <f>INDEX(SRMC!$A:$AO,MATCH($B84,SRMC!$B:$B,0),MATCH(CC$1,SRMC!$1:$1,0))</f>
        <v>182.88360214105739</v>
      </c>
      <c r="CD84" s="60">
        <f>INDEX(SRMC!$A:$AO,MATCH($B84,SRMC!$B:$B,0),MATCH(CD$1,SRMC!$1:$1,0))</f>
        <v>183.521619382198</v>
      </c>
      <c r="CE84" s="60">
        <f>INDEX(SRMC!$A:$AO,MATCH($B84,SRMC!$B:$B,0),MATCH(CE$1,SRMC!$1:$1,0))</f>
        <v>184.36196051924668</v>
      </c>
      <c r="CF84" s="60">
        <f>INDEX(SRMC!$A:$AO,MATCH($B84,SRMC!$B:$B,0),MATCH(CF$1,SRMC!$1:$1,0))</f>
        <v>184.78512743752302</v>
      </c>
      <c r="CG84" s="60">
        <f>INDEX(SRMC!$A:$AO,MATCH($B84,SRMC!$B:$B,0),MATCH(CG$1,SRMC!$1:$1,0))</f>
        <v>184.89526128995254</v>
      </c>
      <c r="CH84" s="60">
        <f>INDEX(SRMC!$A:$AO,MATCH($B84,SRMC!$B:$B,0),MATCH(CH$1,SRMC!$1:$1,0))</f>
        <v>185.85900629723278</v>
      </c>
      <c r="CI84" s="60">
        <f>INDEX(SRMC!$A:$AO,MATCH($B84,SRMC!$B:$B,0),MATCH(CI$1,SRMC!$1:$1,0))</f>
        <v>187.91910880410799</v>
      </c>
      <c r="CJ84" s="60">
        <f>INDEX(SRMC!$A:$AO,MATCH($B84,SRMC!$B:$B,0),MATCH(CJ$1,SRMC!$1:$1,0))</f>
        <v>190.61240333191651</v>
      </c>
      <c r="CK84" s="60">
        <f>INDEX(SRMC!$A:$AO,MATCH($B84,SRMC!$B:$B,0),MATCH(CK$1,SRMC!$1:$1,0))</f>
        <v>193.13570120185693</v>
      </c>
      <c r="CL84" s="60">
        <f>INDEX(SRMC!$A:$AO,MATCH($B84,SRMC!$B:$B,0),MATCH(CL$1,SRMC!$1:$1,0))</f>
        <v>194.7714142142963</v>
      </c>
      <c r="CM84" s="60">
        <f>INDEX(SRMC!$A:$AO,MATCH($B84,SRMC!$B:$B,0),MATCH(CM$1,SRMC!$1:$1,0))</f>
        <v>195.79054650761736</v>
      </c>
      <c r="CN84" s="60">
        <f>INDEX(SRMC!$A:$AO,MATCH($B84,SRMC!$B:$B,0),MATCH(CN$1,SRMC!$1:$1,0))</f>
        <v>196.24850386476376</v>
      </c>
      <c r="CO84" s="60">
        <f>INDEX(SRMC!$A:$AO,MATCH($B84,SRMC!$B:$B,0),MATCH(CO$1,SRMC!$1:$1,0))</f>
        <v>196.34288841035487</v>
      </c>
      <c r="CP84" s="60">
        <f>INDEX(SRMC!$A:$AO,MATCH($B84,SRMC!$B:$B,0),MATCH(CP$1,SRMC!$1:$1,0))</f>
        <v>196.31886791058346</v>
      </c>
      <c r="CQ84" s="60">
        <f>INDEX(SRMC!$A:$AO,MATCH($B84,SRMC!$B:$B,0),MATCH(CQ$1,SRMC!$1:$1,0))</f>
        <v>196.29484741081211</v>
      </c>
      <c r="CR84" s="60">
        <f>INDEX(SRMC!$A:$AO,MATCH($B84,SRMC!$B:$B,0),MATCH(CR$1,SRMC!$1:$1,0))</f>
        <v>196.27082691104076</v>
      </c>
      <c r="CS84" s="60">
        <f>INDEX(SRMC!$A:$AO,MATCH($B84,SRMC!$B:$B,0),MATCH(CS$1,SRMC!$1:$1,0))</f>
        <v>196.24680641126932</v>
      </c>
      <c r="CT84" s="60">
        <f>INDEX(SRMC!$A:$AO,MATCH($B84,SRMC!$B:$B,0),MATCH(CT$1,SRMC!$1:$1,0))</f>
        <v>196.22278591149794</v>
      </c>
      <c r="CU84" s="60">
        <f>INDEX(SRMC!$A:$AO,MATCH($B84,SRMC!$B:$B,0),MATCH(CU$1,SRMC!$1:$1,0))</f>
        <v>196.19876541172655</v>
      </c>
      <c r="CV84" s="60">
        <f>INDEX(SRMC!$A:$AO,MATCH($B84,SRMC!$B:$B,0),MATCH(CV$1,SRMC!$1:$1,0))</f>
        <v>196.17474491195517</v>
      </c>
      <c r="CW84" s="60">
        <f>INDEX(SRMC!$A:$AO,MATCH($B84,SRMC!$B:$B,0),MATCH(CW$1,SRMC!$1:$1,0))</f>
        <v>196.15072441218379</v>
      </c>
      <c r="CX84" s="60">
        <f>INDEX(SRMC!$A:$AO,MATCH($B84,SRMC!$B:$B,0),MATCH(CX$1,SRMC!$1:$1,0))</f>
        <v>196.12670391241238</v>
      </c>
      <c r="CY84" s="60">
        <f>INDEX(SRMC!$A:$AO,MATCH($B84,SRMC!$B:$B,0),MATCH(CY$1,SRMC!$1:$1,0))</f>
        <v>196.102683412641</v>
      </c>
    </row>
    <row r="85" spans="1:103" x14ac:dyDescent="0.3">
      <c r="A85" t="s">
        <v>653</v>
      </c>
      <c r="B85" t="s">
        <v>42</v>
      </c>
      <c r="C85" t="s">
        <v>691</v>
      </c>
      <c r="D85">
        <v>5</v>
      </c>
      <c r="E85">
        <v>76</v>
      </c>
      <c r="F85">
        <v>0.87940454148471636</v>
      </c>
      <c r="G85">
        <v>0.03</v>
      </c>
      <c r="H85" t="s">
        <v>359</v>
      </c>
      <c r="I85">
        <v>3</v>
      </c>
      <c r="J85" s="56">
        <v>1</v>
      </c>
      <c r="K85" s="57">
        <v>0</v>
      </c>
      <c r="L85" s="57">
        <v>0</v>
      </c>
      <c r="M85" s="57">
        <v>0</v>
      </c>
      <c r="N85" s="57">
        <v>0</v>
      </c>
      <c r="O85" s="57">
        <v>0</v>
      </c>
      <c r="P85" t="s">
        <v>570</v>
      </c>
      <c r="Q85">
        <v>1</v>
      </c>
      <c r="R85">
        <v>15.254237288135592</v>
      </c>
      <c r="S85" s="95">
        <v>0</v>
      </c>
      <c r="T85">
        <v>1</v>
      </c>
      <c r="U85">
        <v>4</v>
      </c>
      <c r="V85">
        <v>4</v>
      </c>
      <c r="W85" t="e">
        <v>#N/A</v>
      </c>
      <c r="X85">
        <v>0</v>
      </c>
      <c r="Y85">
        <v>0</v>
      </c>
      <c r="Z85" t="e">
        <v>#N/A</v>
      </c>
      <c r="AA85">
        <v>6</v>
      </c>
      <c r="AB85">
        <v>1</v>
      </c>
      <c r="AC85" t="e">
        <v>#N/A</v>
      </c>
      <c r="AD85">
        <v>6</v>
      </c>
      <c r="AE85">
        <v>1</v>
      </c>
      <c r="AF85">
        <v>1</v>
      </c>
      <c r="AG85" t="e">
        <v>#N/A</v>
      </c>
      <c r="AH85">
        <v>6</v>
      </c>
      <c r="AI85">
        <v>6</v>
      </c>
      <c r="AJ85">
        <v>1</v>
      </c>
      <c r="AK85" s="42">
        <f>INDEX(BV85:CY85,MATCH(Settings!$B$5,$BV$1:$CY$1))</f>
        <v>196.102683412641</v>
      </c>
      <c r="AP85" t="b" cm="1">
        <f t="array" ref="AP85">NOT(OR(ISNA(AI85:AK85),ISNA(AE85:AF85),ISNA(AB85),ISNA(Y85),ISNA(S85:V85),ISNA(Q85),ISNA(J85),ISNA(I85),ISNA(A85:G85), ISBLANK(AI85:AK85), ISBLANK(AE85:AF85),ISBLANK(AB85),ISBLANK(Y85),ISBLANK(S85:V85),ISBLANK(Q85),ISBLANK(J85),ISBLANK(I85),ISBLANK(A85:G85)))</f>
        <v>1</v>
      </c>
      <c r="AQ85" s="42">
        <f>_xlfn.IFNA(IF(E85&gt;0,INDEX(AR85:BU85,MATCH(Settings!$B$1,$AR$1:$BU$1)),0),0)</f>
        <v>0</v>
      </c>
      <c r="AR85" s="59">
        <f>INDEX('E-E'!$A:$AH,MATCH($B85,'E-E'!$B:$B,0),MATCH(AR$1,'E-E'!$1:$1,0))</f>
        <v>1</v>
      </c>
      <c r="AS85" s="59">
        <f>INDEX('E-E'!$A:$AH,MATCH($B85,'E-E'!$B:$B,0),MATCH(AS$1,'E-E'!$1:$1,0))</f>
        <v>1</v>
      </c>
      <c r="AT85" s="59">
        <f>INDEX('E-E'!$A:$AH,MATCH($B85,'E-E'!$B:$B,0),MATCH(AT$1,'E-E'!$1:$1,0))</f>
        <v>1</v>
      </c>
      <c r="AU85" s="59">
        <f>INDEX('E-E'!$A:$AH,MATCH($B85,'E-E'!$B:$B,0),MATCH(AU$1,'E-E'!$1:$1,0))</f>
        <v>1</v>
      </c>
      <c r="AV85" s="59">
        <f>INDEX('E-E'!$A:$AH,MATCH($B85,'E-E'!$B:$B,0),MATCH(AV$1,'E-E'!$1:$1,0))</f>
        <v>1</v>
      </c>
      <c r="AW85" s="59">
        <f>INDEX('E-E'!$A:$AH,MATCH($B85,'E-E'!$B:$B,0),MATCH(AW$1,'E-E'!$1:$1,0))</f>
        <v>1</v>
      </c>
      <c r="AX85" s="59">
        <f>INDEX('E-E'!$A:$AH,MATCH($B85,'E-E'!$B:$B,0),MATCH(AX$1,'E-E'!$1:$1,0))</f>
        <v>1</v>
      </c>
      <c r="AY85" s="59">
        <f>INDEX('E-E'!$A:$AH,MATCH($B85,'E-E'!$B:$B,0),MATCH(AY$1,'E-E'!$1:$1,0))</f>
        <v>1</v>
      </c>
      <c r="AZ85" s="59">
        <f>INDEX('E-E'!$A:$AH,MATCH($B85,'E-E'!$B:$B,0),MATCH(AZ$1,'E-E'!$1:$1,0))</f>
        <v>1</v>
      </c>
      <c r="BA85" s="59">
        <f>INDEX('E-E'!$A:$AH,MATCH($B85,'E-E'!$B:$B,0),MATCH(BA$1,'E-E'!$1:$1,0))</f>
        <v>1</v>
      </c>
      <c r="BB85" s="59">
        <f>INDEX('E-E'!$A:$AH,MATCH($B85,'E-E'!$B:$B,0),MATCH(BB$1,'E-E'!$1:$1,0))</f>
        <v>1</v>
      </c>
      <c r="BC85" s="59">
        <f>INDEX('E-E'!$A:$AH,MATCH($B85,'E-E'!$B:$B,0),MATCH(BC$1,'E-E'!$1:$1,0))</f>
        <v>1</v>
      </c>
      <c r="BD85" s="59">
        <f>INDEX('E-E'!$A:$AH,MATCH($B85,'E-E'!$B:$B,0),MATCH(BD$1,'E-E'!$1:$1,0))</f>
        <v>1</v>
      </c>
      <c r="BE85" s="59">
        <f>INDEX('E-E'!$A:$AH,MATCH($B85,'E-E'!$B:$B,0),MATCH(BE$1,'E-E'!$1:$1,0))</f>
        <v>1</v>
      </c>
      <c r="BF85" s="59">
        <f>INDEX('E-E'!$A:$AH,MATCH($B85,'E-E'!$B:$B,0),MATCH(BF$1,'E-E'!$1:$1,0))</f>
        <v>1</v>
      </c>
      <c r="BG85" s="59">
        <f>INDEX('E-E'!$A:$AH,MATCH($B85,'E-E'!$B:$B,0),MATCH(BG$1,'E-E'!$1:$1,0))</f>
        <v>1</v>
      </c>
      <c r="BH85" s="59">
        <f>INDEX('E-E'!$A:$AH,MATCH($B85,'E-E'!$B:$B,0),MATCH(BH$1,'E-E'!$1:$1,0))</f>
        <v>1</v>
      </c>
      <c r="BI85" s="59">
        <f>INDEX('E-E'!$A:$AH,MATCH($B85,'E-E'!$B:$B,0),MATCH(BI$1,'E-E'!$1:$1,0))</f>
        <v>1</v>
      </c>
      <c r="BJ85" s="59">
        <f>INDEX('E-E'!$A:$AH,MATCH($B85,'E-E'!$B:$B,0),MATCH(BJ$1,'E-E'!$1:$1,0))</f>
        <v>1</v>
      </c>
      <c r="BK85" s="59">
        <f>INDEX('E-E'!$A:$AH,MATCH($B85,'E-E'!$B:$B,0),MATCH(BK$1,'E-E'!$1:$1,0))</f>
        <v>0</v>
      </c>
      <c r="BL85" s="59">
        <f>INDEX('E-E'!$A:$AH,MATCH($B85,'E-E'!$B:$B,0),MATCH(BL$1,'E-E'!$1:$1,0))</f>
        <v>0</v>
      </c>
      <c r="BM85" s="59">
        <f>INDEX('E-E'!$A:$AH,MATCH($B85,'E-E'!$B:$B,0),MATCH(BM$1,'E-E'!$1:$1,0))</f>
        <v>0</v>
      </c>
      <c r="BN85" s="59">
        <f>INDEX('E-E'!$A:$AH,MATCH($B85,'E-E'!$B:$B,0),MATCH(BN$1,'E-E'!$1:$1,0))</f>
        <v>0</v>
      </c>
      <c r="BO85" s="59">
        <f>INDEX('E-E'!$A:$AH,MATCH($B85,'E-E'!$B:$B,0),MATCH(BO$1,'E-E'!$1:$1,0))</f>
        <v>0</v>
      </c>
      <c r="BP85" s="59">
        <f>INDEX('E-E'!$A:$AH,MATCH($B85,'E-E'!$B:$B,0),MATCH(BP$1,'E-E'!$1:$1,0))</f>
        <v>0</v>
      </c>
      <c r="BQ85" s="59">
        <f>INDEX('E-E'!$A:$AH,MATCH($B85,'E-E'!$B:$B,0),MATCH(BQ$1,'E-E'!$1:$1,0))</f>
        <v>0</v>
      </c>
      <c r="BR85" s="59">
        <f>INDEX('E-E'!$A:$AH,MATCH($B85,'E-E'!$B:$B,0),MATCH(BR$1,'E-E'!$1:$1,0))</f>
        <v>0</v>
      </c>
      <c r="BS85" s="59">
        <f>INDEX('E-E'!$A:$AH,MATCH($B85,'E-E'!$B:$B,0),MATCH(BS$1,'E-E'!$1:$1,0))</f>
        <v>0</v>
      </c>
      <c r="BT85" s="59">
        <f>INDEX('E-E'!$A:$AH,MATCH($B85,'E-E'!$B:$B,0),MATCH(BT$1,'E-E'!$1:$1,0))</f>
        <v>0</v>
      </c>
      <c r="BU85" s="59">
        <f>INDEX('E-E'!$A:$AH,MATCH($B85,'E-E'!$B:$B,0),MATCH(BU$1,'E-E'!$1:$1,0))</f>
        <v>0</v>
      </c>
      <c r="BV85" s="60">
        <f>INDEX(SRMC!$A:$AO,MATCH($B85,SRMC!$B:$B,0),MATCH(BV$1,SRMC!$1:$1,0))</f>
        <v>157.71049036166002</v>
      </c>
      <c r="BW85" s="60">
        <f>INDEX(SRMC!$A:$AO,MATCH($B85,SRMC!$B:$B,0),MATCH(BW$1,SRMC!$1:$1,0))</f>
        <v>168.95834566388041</v>
      </c>
      <c r="BX85" s="60">
        <f>INDEX(SRMC!$A:$AO,MATCH($B85,SRMC!$B:$B,0),MATCH(BX$1,SRMC!$1:$1,0))</f>
        <v>173.65453104153173</v>
      </c>
      <c r="BY85" s="60">
        <f>INDEX(SRMC!$A:$AO,MATCH($B85,SRMC!$B:$B,0),MATCH(BY$1,SRMC!$1:$1,0))</f>
        <v>178.87579714593014</v>
      </c>
      <c r="BZ85" s="60">
        <f>INDEX(SRMC!$A:$AO,MATCH($B85,SRMC!$B:$B,0),MATCH(BZ$1,SRMC!$1:$1,0))</f>
        <v>181.66096865478067</v>
      </c>
      <c r="CA85" s="60">
        <f>INDEX(SRMC!$A:$AO,MATCH($B85,SRMC!$B:$B,0),MATCH(CA$1,SRMC!$1:$1,0))</f>
        <v>182.1635779313194</v>
      </c>
      <c r="CB85" s="60">
        <f>INDEX(SRMC!$A:$AO,MATCH($B85,SRMC!$B:$B,0),MATCH(CB$1,SRMC!$1:$1,0))</f>
        <v>182.6364837772764</v>
      </c>
      <c r="CC85" s="60">
        <f>INDEX(SRMC!$A:$AO,MATCH($B85,SRMC!$B:$B,0),MATCH(CC$1,SRMC!$1:$1,0))</f>
        <v>182.88360214105739</v>
      </c>
      <c r="CD85" s="60">
        <f>INDEX(SRMC!$A:$AO,MATCH($B85,SRMC!$B:$B,0),MATCH(CD$1,SRMC!$1:$1,0))</f>
        <v>183.521619382198</v>
      </c>
      <c r="CE85" s="60">
        <f>INDEX(SRMC!$A:$AO,MATCH($B85,SRMC!$B:$B,0),MATCH(CE$1,SRMC!$1:$1,0))</f>
        <v>184.36196051924668</v>
      </c>
      <c r="CF85" s="60">
        <f>INDEX(SRMC!$A:$AO,MATCH($B85,SRMC!$B:$B,0),MATCH(CF$1,SRMC!$1:$1,0))</f>
        <v>184.78512743752302</v>
      </c>
      <c r="CG85" s="60">
        <f>INDEX(SRMC!$A:$AO,MATCH($B85,SRMC!$B:$B,0),MATCH(CG$1,SRMC!$1:$1,0))</f>
        <v>184.89526128995254</v>
      </c>
      <c r="CH85" s="60">
        <f>INDEX(SRMC!$A:$AO,MATCH($B85,SRMC!$B:$B,0),MATCH(CH$1,SRMC!$1:$1,0))</f>
        <v>185.85900629723278</v>
      </c>
      <c r="CI85" s="60">
        <f>INDEX(SRMC!$A:$AO,MATCH($B85,SRMC!$B:$B,0),MATCH(CI$1,SRMC!$1:$1,0))</f>
        <v>187.91910880410799</v>
      </c>
      <c r="CJ85" s="60">
        <f>INDEX(SRMC!$A:$AO,MATCH($B85,SRMC!$B:$B,0),MATCH(CJ$1,SRMC!$1:$1,0))</f>
        <v>190.61240333191651</v>
      </c>
      <c r="CK85" s="60">
        <f>INDEX(SRMC!$A:$AO,MATCH($B85,SRMC!$B:$B,0),MATCH(CK$1,SRMC!$1:$1,0))</f>
        <v>193.13570120185693</v>
      </c>
      <c r="CL85" s="60">
        <f>INDEX(SRMC!$A:$AO,MATCH($B85,SRMC!$B:$B,0),MATCH(CL$1,SRMC!$1:$1,0))</f>
        <v>194.7714142142963</v>
      </c>
      <c r="CM85" s="60">
        <f>INDEX(SRMC!$A:$AO,MATCH($B85,SRMC!$B:$B,0),MATCH(CM$1,SRMC!$1:$1,0))</f>
        <v>195.79054650761736</v>
      </c>
      <c r="CN85" s="60">
        <f>INDEX(SRMC!$A:$AO,MATCH($B85,SRMC!$B:$B,0),MATCH(CN$1,SRMC!$1:$1,0))</f>
        <v>196.24850386476376</v>
      </c>
      <c r="CO85" s="60">
        <f>INDEX(SRMC!$A:$AO,MATCH($B85,SRMC!$B:$B,0),MATCH(CO$1,SRMC!$1:$1,0))</f>
        <v>196.34288841035487</v>
      </c>
      <c r="CP85" s="60">
        <f>INDEX(SRMC!$A:$AO,MATCH($B85,SRMC!$B:$B,0),MATCH(CP$1,SRMC!$1:$1,0))</f>
        <v>196.31886791058346</v>
      </c>
      <c r="CQ85" s="60">
        <f>INDEX(SRMC!$A:$AO,MATCH($B85,SRMC!$B:$B,0),MATCH(CQ$1,SRMC!$1:$1,0))</f>
        <v>196.29484741081211</v>
      </c>
      <c r="CR85" s="60">
        <f>INDEX(SRMC!$A:$AO,MATCH($B85,SRMC!$B:$B,0),MATCH(CR$1,SRMC!$1:$1,0))</f>
        <v>196.27082691104076</v>
      </c>
      <c r="CS85" s="60">
        <f>INDEX(SRMC!$A:$AO,MATCH($B85,SRMC!$B:$B,0),MATCH(CS$1,SRMC!$1:$1,0))</f>
        <v>196.24680641126932</v>
      </c>
      <c r="CT85" s="60">
        <f>INDEX(SRMC!$A:$AO,MATCH($B85,SRMC!$B:$B,0),MATCH(CT$1,SRMC!$1:$1,0))</f>
        <v>196.22278591149794</v>
      </c>
      <c r="CU85" s="60">
        <f>INDEX(SRMC!$A:$AO,MATCH($B85,SRMC!$B:$B,0),MATCH(CU$1,SRMC!$1:$1,0))</f>
        <v>196.19876541172655</v>
      </c>
      <c r="CV85" s="60">
        <f>INDEX(SRMC!$A:$AO,MATCH($B85,SRMC!$B:$B,0),MATCH(CV$1,SRMC!$1:$1,0))</f>
        <v>196.17474491195517</v>
      </c>
      <c r="CW85" s="60">
        <f>INDEX(SRMC!$A:$AO,MATCH($B85,SRMC!$B:$B,0),MATCH(CW$1,SRMC!$1:$1,0))</f>
        <v>196.15072441218379</v>
      </c>
      <c r="CX85" s="60">
        <f>INDEX(SRMC!$A:$AO,MATCH($B85,SRMC!$B:$B,0),MATCH(CX$1,SRMC!$1:$1,0))</f>
        <v>196.12670391241238</v>
      </c>
      <c r="CY85" s="60">
        <f>INDEX(SRMC!$A:$AO,MATCH($B85,SRMC!$B:$B,0),MATCH(CY$1,SRMC!$1:$1,0))</f>
        <v>196.102683412641</v>
      </c>
    </row>
    <row r="86" spans="1:103" x14ac:dyDescent="0.3">
      <c r="A86" t="s">
        <v>653</v>
      </c>
      <c r="B86" t="s">
        <v>40</v>
      </c>
      <c r="C86" t="s">
        <v>691</v>
      </c>
      <c r="D86">
        <v>5</v>
      </c>
      <c r="E86">
        <v>76</v>
      </c>
      <c r="F86">
        <v>0.87940454148471636</v>
      </c>
      <c r="G86">
        <v>0.03</v>
      </c>
      <c r="H86" t="s">
        <v>359</v>
      </c>
      <c r="I86">
        <v>3</v>
      </c>
      <c r="J86" s="56">
        <v>1</v>
      </c>
      <c r="K86" s="57">
        <v>0</v>
      </c>
      <c r="L86" s="57">
        <v>0</v>
      </c>
      <c r="M86" s="57">
        <v>0</v>
      </c>
      <c r="N86" s="57">
        <v>0</v>
      </c>
      <c r="O86" s="57">
        <v>0</v>
      </c>
      <c r="P86" t="s">
        <v>570</v>
      </c>
      <c r="Q86">
        <v>1</v>
      </c>
      <c r="R86">
        <v>15.254237288135592</v>
      </c>
      <c r="S86" s="95">
        <v>0</v>
      </c>
      <c r="T86">
        <v>1</v>
      </c>
      <c r="U86">
        <v>4</v>
      </c>
      <c r="V86">
        <v>4</v>
      </c>
      <c r="W86" t="e">
        <v>#N/A</v>
      </c>
      <c r="X86">
        <v>0</v>
      </c>
      <c r="Y86">
        <v>0</v>
      </c>
      <c r="Z86" t="e">
        <v>#N/A</v>
      </c>
      <c r="AA86">
        <v>6</v>
      </c>
      <c r="AB86">
        <v>1</v>
      </c>
      <c r="AC86" t="e">
        <v>#N/A</v>
      </c>
      <c r="AD86">
        <v>6</v>
      </c>
      <c r="AE86">
        <v>1</v>
      </c>
      <c r="AF86">
        <v>1</v>
      </c>
      <c r="AG86" t="e">
        <v>#N/A</v>
      </c>
      <c r="AH86">
        <v>6</v>
      </c>
      <c r="AI86">
        <v>6</v>
      </c>
      <c r="AJ86">
        <v>1</v>
      </c>
      <c r="AK86" s="42">
        <f>INDEX(BV86:CY86,MATCH(Settings!$B$5,$BV$1:$CY$1))</f>
        <v>196.102683412641</v>
      </c>
      <c r="AP86" t="b" cm="1">
        <f t="array" ref="AP86">NOT(OR(ISNA(AI86:AK86),ISNA(AE86:AF86),ISNA(AB86),ISNA(Y86),ISNA(S86:V86),ISNA(Q86),ISNA(J86),ISNA(I86),ISNA(A86:G86), ISBLANK(AI86:AK86), ISBLANK(AE86:AF86),ISBLANK(AB86),ISBLANK(Y86),ISBLANK(S86:V86),ISBLANK(Q86),ISBLANK(J86),ISBLANK(I86),ISBLANK(A86:G86)))</f>
        <v>1</v>
      </c>
      <c r="AQ86" s="42">
        <f>_xlfn.IFNA(IF(E86&gt;0,INDEX(AR86:BU86,MATCH(Settings!$B$1,$AR$1:$BU$1)),0),0)</f>
        <v>0</v>
      </c>
      <c r="AR86" s="59">
        <f>INDEX('E-E'!$A:$AH,MATCH($B86,'E-E'!$B:$B,0),MATCH(AR$1,'E-E'!$1:$1,0))</f>
        <v>1</v>
      </c>
      <c r="AS86" s="59">
        <f>INDEX('E-E'!$A:$AH,MATCH($B86,'E-E'!$B:$B,0),MATCH(AS$1,'E-E'!$1:$1,0))</f>
        <v>1</v>
      </c>
      <c r="AT86" s="59">
        <f>INDEX('E-E'!$A:$AH,MATCH($B86,'E-E'!$B:$B,0),MATCH(AT$1,'E-E'!$1:$1,0))</f>
        <v>1</v>
      </c>
      <c r="AU86" s="59">
        <f>INDEX('E-E'!$A:$AH,MATCH($B86,'E-E'!$B:$B,0),MATCH(AU$1,'E-E'!$1:$1,0))</f>
        <v>1</v>
      </c>
      <c r="AV86" s="59">
        <f>INDEX('E-E'!$A:$AH,MATCH($B86,'E-E'!$B:$B,0),MATCH(AV$1,'E-E'!$1:$1,0))</f>
        <v>1</v>
      </c>
      <c r="AW86" s="59">
        <f>INDEX('E-E'!$A:$AH,MATCH($B86,'E-E'!$B:$B,0),MATCH(AW$1,'E-E'!$1:$1,0))</f>
        <v>1</v>
      </c>
      <c r="AX86" s="59">
        <f>INDEX('E-E'!$A:$AH,MATCH($B86,'E-E'!$B:$B,0),MATCH(AX$1,'E-E'!$1:$1,0))</f>
        <v>1</v>
      </c>
      <c r="AY86" s="59">
        <f>INDEX('E-E'!$A:$AH,MATCH($B86,'E-E'!$B:$B,0),MATCH(AY$1,'E-E'!$1:$1,0))</f>
        <v>1</v>
      </c>
      <c r="AZ86" s="59">
        <f>INDEX('E-E'!$A:$AH,MATCH($B86,'E-E'!$B:$B,0),MATCH(AZ$1,'E-E'!$1:$1,0))</f>
        <v>1</v>
      </c>
      <c r="BA86" s="59">
        <f>INDEX('E-E'!$A:$AH,MATCH($B86,'E-E'!$B:$B,0),MATCH(BA$1,'E-E'!$1:$1,0))</f>
        <v>1</v>
      </c>
      <c r="BB86" s="59">
        <f>INDEX('E-E'!$A:$AH,MATCH($B86,'E-E'!$B:$B,0),MATCH(BB$1,'E-E'!$1:$1,0))</f>
        <v>1</v>
      </c>
      <c r="BC86" s="59">
        <f>INDEX('E-E'!$A:$AH,MATCH($B86,'E-E'!$B:$B,0),MATCH(BC$1,'E-E'!$1:$1,0))</f>
        <v>1</v>
      </c>
      <c r="BD86" s="59">
        <f>INDEX('E-E'!$A:$AH,MATCH($B86,'E-E'!$B:$B,0),MATCH(BD$1,'E-E'!$1:$1,0))</f>
        <v>1</v>
      </c>
      <c r="BE86" s="59">
        <f>INDEX('E-E'!$A:$AH,MATCH($B86,'E-E'!$B:$B,0),MATCH(BE$1,'E-E'!$1:$1,0))</f>
        <v>1</v>
      </c>
      <c r="BF86" s="59">
        <f>INDEX('E-E'!$A:$AH,MATCH($B86,'E-E'!$B:$B,0),MATCH(BF$1,'E-E'!$1:$1,0))</f>
        <v>1</v>
      </c>
      <c r="BG86" s="59">
        <f>INDEX('E-E'!$A:$AH,MATCH($B86,'E-E'!$B:$B,0),MATCH(BG$1,'E-E'!$1:$1,0))</f>
        <v>1</v>
      </c>
      <c r="BH86" s="59">
        <f>INDEX('E-E'!$A:$AH,MATCH($B86,'E-E'!$B:$B,0),MATCH(BH$1,'E-E'!$1:$1,0))</f>
        <v>1</v>
      </c>
      <c r="BI86" s="59">
        <f>INDEX('E-E'!$A:$AH,MATCH($B86,'E-E'!$B:$B,0),MATCH(BI$1,'E-E'!$1:$1,0))</f>
        <v>1</v>
      </c>
      <c r="BJ86" s="59">
        <f>INDEX('E-E'!$A:$AH,MATCH($B86,'E-E'!$B:$B,0),MATCH(BJ$1,'E-E'!$1:$1,0))</f>
        <v>1</v>
      </c>
      <c r="BK86" s="59">
        <f>INDEX('E-E'!$A:$AH,MATCH($B86,'E-E'!$B:$B,0),MATCH(BK$1,'E-E'!$1:$1,0))</f>
        <v>0</v>
      </c>
      <c r="BL86" s="59">
        <f>INDEX('E-E'!$A:$AH,MATCH($B86,'E-E'!$B:$B,0),MATCH(BL$1,'E-E'!$1:$1,0))</f>
        <v>0</v>
      </c>
      <c r="BM86" s="59">
        <f>INDEX('E-E'!$A:$AH,MATCH($B86,'E-E'!$B:$B,0),MATCH(BM$1,'E-E'!$1:$1,0))</f>
        <v>0</v>
      </c>
      <c r="BN86" s="59">
        <f>INDEX('E-E'!$A:$AH,MATCH($B86,'E-E'!$B:$B,0),MATCH(BN$1,'E-E'!$1:$1,0))</f>
        <v>0</v>
      </c>
      <c r="BO86" s="59">
        <f>INDEX('E-E'!$A:$AH,MATCH($B86,'E-E'!$B:$B,0),MATCH(BO$1,'E-E'!$1:$1,0))</f>
        <v>0</v>
      </c>
      <c r="BP86" s="59">
        <f>INDEX('E-E'!$A:$AH,MATCH($B86,'E-E'!$B:$B,0),MATCH(BP$1,'E-E'!$1:$1,0))</f>
        <v>0</v>
      </c>
      <c r="BQ86" s="59">
        <f>INDEX('E-E'!$A:$AH,MATCH($B86,'E-E'!$B:$B,0),MATCH(BQ$1,'E-E'!$1:$1,0))</f>
        <v>0</v>
      </c>
      <c r="BR86" s="59">
        <f>INDEX('E-E'!$A:$AH,MATCH($B86,'E-E'!$B:$B,0),MATCH(BR$1,'E-E'!$1:$1,0))</f>
        <v>0</v>
      </c>
      <c r="BS86" s="59">
        <f>INDEX('E-E'!$A:$AH,MATCH($B86,'E-E'!$B:$B,0),MATCH(BS$1,'E-E'!$1:$1,0))</f>
        <v>0</v>
      </c>
      <c r="BT86" s="59">
        <f>INDEX('E-E'!$A:$AH,MATCH($B86,'E-E'!$B:$B,0),MATCH(BT$1,'E-E'!$1:$1,0))</f>
        <v>0</v>
      </c>
      <c r="BU86" s="59">
        <f>INDEX('E-E'!$A:$AH,MATCH($B86,'E-E'!$B:$B,0),MATCH(BU$1,'E-E'!$1:$1,0))</f>
        <v>0</v>
      </c>
      <c r="BV86" s="60">
        <f>INDEX(SRMC!$A:$AO,MATCH($B86,SRMC!$B:$B,0),MATCH(BV$1,SRMC!$1:$1,0))</f>
        <v>157.71049036166002</v>
      </c>
      <c r="BW86" s="60">
        <f>INDEX(SRMC!$A:$AO,MATCH($B86,SRMC!$B:$B,0),MATCH(BW$1,SRMC!$1:$1,0))</f>
        <v>168.95834566388041</v>
      </c>
      <c r="BX86" s="60">
        <f>INDEX(SRMC!$A:$AO,MATCH($B86,SRMC!$B:$B,0),MATCH(BX$1,SRMC!$1:$1,0))</f>
        <v>173.65453104153173</v>
      </c>
      <c r="BY86" s="60">
        <f>INDEX(SRMC!$A:$AO,MATCH($B86,SRMC!$B:$B,0),MATCH(BY$1,SRMC!$1:$1,0))</f>
        <v>178.87579714593014</v>
      </c>
      <c r="BZ86" s="60">
        <f>INDEX(SRMC!$A:$AO,MATCH($B86,SRMC!$B:$B,0),MATCH(BZ$1,SRMC!$1:$1,0))</f>
        <v>181.66096865478067</v>
      </c>
      <c r="CA86" s="60">
        <f>INDEX(SRMC!$A:$AO,MATCH($B86,SRMC!$B:$B,0),MATCH(CA$1,SRMC!$1:$1,0))</f>
        <v>182.1635779313194</v>
      </c>
      <c r="CB86" s="60">
        <f>INDEX(SRMC!$A:$AO,MATCH($B86,SRMC!$B:$B,0),MATCH(CB$1,SRMC!$1:$1,0))</f>
        <v>182.6364837772764</v>
      </c>
      <c r="CC86" s="60">
        <f>INDEX(SRMC!$A:$AO,MATCH($B86,SRMC!$B:$B,0),MATCH(CC$1,SRMC!$1:$1,0))</f>
        <v>182.88360214105739</v>
      </c>
      <c r="CD86" s="60">
        <f>INDEX(SRMC!$A:$AO,MATCH($B86,SRMC!$B:$B,0),MATCH(CD$1,SRMC!$1:$1,0))</f>
        <v>183.521619382198</v>
      </c>
      <c r="CE86" s="60">
        <f>INDEX(SRMC!$A:$AO,MATCH($B86,SRMC!$B:$B,0),MATCH(CE$1,SRMC!$1:$1,0))</f>
        <v>184.36196051924668</v>
      </c>
      <c r="CF86" s="60">
        <f>INDEX(SRMC!$A:$AO,MATCH($B86,SRMC!$B:$B,0),MATCH(CF$1,SRMC!$1:$1,0))</f>
        <v>184.78512743752302</v>
      </c>
      <c r="CG86" s="60">
        <f>INDEX(SRMC!$A:$AO,MATCH($B86,SRMC!$B:$B,0),MATCH(CG$1,SRMC!$1:$1,0))</f>
        <v>184.89526128995254</v>
      </c>
      <c r="CH86" s="60">
        <f>INDEX(SRMC!$A:$AO,MATCH($B86,SRMC!$B:$B,0),MATCH(CH$1,SRMC!$1:$1,0))</f>
        <v>185.85900629723278</v>
      </c>
      <c r="CI86" s="60">
        <f>INDEX(SRMC!$A:$AO,MATCH($B86,SRMC!$B:$B,0),MATCH(CI$1,SRMC!$1:$1,0))</f>
        <v>187.91910880410799</v>
      </c>
      <c r="CJ86" s="60">
        <f>INDEX(SRMC!$A:$AO,MATCH($B86,SRMC!$B:$B,0),MATCH(CJ$1,SRMC!$1:$1,0))</f>
        <v>190.61240333191651</v>
      </c>
      <c r="CK86" s="60">
        <f>INDEX(SRMC!$A:$AO,MATCH($B86,SRMC!$B:$B,0),MATCH(CK$1,SRMC!$1:$1,0))</f>
        <v>193.13570120185693</v>
      </c>
      <c r="CL86" s="60">
        <f>INDEX(SRMC!$A:$AO,MATCH($B86,SRMC!$B:$B,0),MATCH(CL$1,SRMC!$1:$1,0))</f>
        <v>194.7714142142963</v>
      </c>
      <c r="CM86" s="60">
        <f>INDEX(SRMC!$A:$AO,MATCH($B86,SRMC!$B:$B,0),MATCH(CM$1,SRMC!$1:$1,0))</f>
        <v>195.79054650761736</v>
      </c>
      <c r="CN86" s="60">
        <f>INDEX(SRMC!$A:$AO,MATCH($B86,SRMC!$B:$B,0),MATCH(CN$1,SRMC!$1:$1,0))</f>
        <v>196.24850386476376</v>
      </c>
      <c r="CO86" s="60">
        <f>INDEX(SRMC!$A:$AO,MATCH($B86,SRMC!$B:$B,0),MATCH(CO$1,SRMC!$1:$1,0))</f>
        <v>196.34288841035487</v>
      </c>
      <c r="CP86" s="60">
        <f>INDEX(SRMC!$A:$AO,MATCH($B86,SRMC!$B:$B,0),MATCH(CP$1,SRMC!$1:$1,0))</f>
        <v>196.31886791058346</v>
      </c>
      <c r="CQ86" s="60">
        <f>INDEX(SRMC!$A:$AO,MATCH($B86,SRMC!$B:$B,0),MATCH(CQ$1,SRMC!$1:$1,0))</f>
        <v>196.29484741081211</v>
      </c>
      <c r="CR86" s="60">
        <f>INDEX(SRMC!$A:$AO,MATCH($B86,SRMC!$B:$B,0),MATCH(CR$1,SRMC!$1:$1,0))</f>
        <v>196.27082691104076</v>
      </c>
      <c r="CS86" s="60">
        <f>INDEX(SRMC!$A:$AO,MATCH($B86,SRMC!$B:$B,0),MATCH(CS$1,SRMC!$1:$1,0))</f>
        <v>196.24680641126932</v>
      </c>
      <c r="CT86" s="60">
        <f>INDEX(SRMC!$A:$AO,MATCH($B86,SRMC!$B:$B,0),MATCH(CT$1,SRMC!$1:$1,0))</f>
        <v>196.22278591149794</v>
      </c>
      <c r="CU86" s="60">
        <f>INDEX(SRMC!$A:$AO,MATCH($B86,SRMC!$B:$B,0),MATCH(CU$1,SRMC!$1:$1,0))</f>
        <v>196.19876541172655</v>
      </c>
      <c r="CV86" s="60">
        <f>INDEX(SRMC!$A:$AO,MATCH($B86,SRMC!$B:$B,0),MATCH(CV$1,SRMC!$1:$1,0))</f>
        <v>196.17474491195517</v>
      </c>
      <c r="CW86" s="60">
        <f>INDEX(SRMC!$A:$AO,MATCH($B86,SRMC!$B:$B,0),MATCH(CW$1,SRMC!$1:$1,0))</f>
        <v>196.15072441218379</v>
      </c>
      <c r="CX86" s="60">
        <f>INDEX(SRMC!$A:$AO,MATCH($B86,SRMC!$B:$B,0),MATCH(CX$1,SRMC!$1:$1,0))</f>
        <v>196.12670391241238</v>
      </c>
      <c r="CY86" s="60">
        <f>INDEX(SRMC!$A:$AO,MATCH($B86,SRMC!$B:$B,0),MATCH(CY$1,SRMC!$1:$1,0))</f>
        <v>196.102683412641</v>
      </c>
    </row>
    <row r="87" spans="1:103" x14ac:dyDescent="0.3">
      <c r="A87" t="s">
        <v>653</v>
      </c>
      <c r="B87" t="s">
        <v>41</v>
      </c>
      <c r="C87" t="s">
        <v>691</v>
      </c>
      <c r="D87">
        <v>5</v>
      </c>
      <c r="E87">
        <v>76</v>
      </c>
      <c r="F87">
        <v>0.87940454148471636</v>
      </c>
      <c r="G87">
        <v>0.03</v>
      </c>
      <c r="H87" t="s">
        <v>359</v>
      </c>
      <c r="I87">
        <v>3</v>
      </c>
      <c r="J87" s="56">
        <v>1</v>
      </c>
      <c r="K87" s="57">
        <v>0</v>
      </c>
      <c r="L87" s="57">
        <v>0</v>
      </c>
      <c r="M87" s="57">
        <v>0</v>
      </c>
      <c r="N87" s="57">
        <v>0</v>
      </c>
      <c r="O87" s="57">
        <v>0</v>
      </c>
      <c r="P87" t="s">
        <v>570</v>
      </c>
      <c r="Q87">
        <v>1</v>
      </c>
      <c r="R87">
        <v>15.254237288135592</v>
      </c>
      <c r="S87" s="95">
        <v>0</v>
      </c>
      <c r="T87">
        <v>1</v>
      </c>
      <c r="U87">
        <v>4</v>
      </c>
      <c r="V87">
        <v>4</v>
      </c>
      <c r="W87" t="e">
        <v>#N/A</v>
      </c>
      <c r="X87">
        <v>0</v>
      </c>
      <c r="Y87">
        <v>0</v>
      </c>
      <c r="Z87" t="e">
        <v>#N/A</v>
      </c>
      <c r="AA87">
        <v>6</v>
      </c>
      <c r="AB87">
        <v>1</v>
      </c>
      <c r="AC87" t="e">
        <v>#N/A</v>
      </c>
      <c r="AD87">
        <v>6</v>
      </c>
      <c r="AE87">
        <v>1</v>
      </c>
      <c r="AF87">
        <v>1</v>
      </c>
      <c r="AG87" t="e">
        <v>#N/A</v>
      </c>
      <c r="AH87">
        <v>6</v>
      </c>
      <c r="AI87">
        <v>6</v>
      </c>
      <c r="AJ87">
        <v>1</v>
      </c>
      <c r="AK87" s="42">
        <f>INDEX(BV87:CY87,MATCH(Settings!$B$5,$BV$1:$CY$1))</f>
        <v>196.102683412641</v>
      </c>
      <c r="AP87" t="b" cm="1">
        <f t="array" ref="AP87">NOT(OR(ISNA(AI87:AK87),ISNA(AE87:AF87),ISNA(AB87),ISNA(Y87),ISNA(S87:V87),ISNA(Q87),ISNA(J87),ISNA(I87),ISNA(A87:G87), ISBLANK(AI87:AK87), ISBLANK(AE87:AF87),ISBLANK(AB87),ISBLANK(Y87),ISBLANK(S87:V87),ISBLANK(Q87),ISBLANK(J87),ISBLANK(I87),ISBLANK(A87:G87)))</f>
        <v>1</v>
      </c>
      <c r="AQ87" s="42">
        <f>_xlfn.IFNA(IF(E87&gt;0,INDEX(AR87:BU87,MATCH(Settings!$B$1,$AR$1:$BU$1)),0),0)</f>
        <v>0</v>
      </c>
      <c r="AR87" s="59">
        <f>INDEX('E-E'!$A:$AH,MATCH($B87,'E-E'!$B:$B,0),MATCH(AR$1,'E-E'!$1:$1,0))</f>
        <v>1</v>
      </c>
      <c r="AS87" s="59">
        <f>INDEX('E-E'!$A:$AH,MATCH($B87,'E-E'!$B:$B,0),MATCH(AS$1,'E-E'!$1:$1,0))</f>
        <v>1</v>
      </c>
      <c r="AT87" s="59">
        <f>INDEX('E-E'!$A:$AH,MATCH($B87,'E-E'!$B:$B,0),MATCH(AT$1,'E-E'!$1:$1,0))</f>
        <v>1</v>
      </c>
      <c r="AU87" s="59">
        <f>INDEX('E-E'!$A:$AH,MATCH($B87,'E-E'!$B:$B,0),MATCH(AU$1,'E-E'!$1:$1,0))</f>
        <v>1</v>
      </c>
      <c r="AV87" s="59">
        <f>INDEX('E-E'!$A:$AH,MATCH($B87,'E-E'!$B:$B,0),MATCH(AV$1,'E-E'!$1:$1,0))</f>
        <v>1</v>
      </c>
      <c r="AW87" s="59">
        <f>INDEX('E-E'!$A:$AH,MATCH($B87,'E-E'!$B:$B,0),MATCH(AW$1,'E-E'!$1:$1,0))</f>
        <v>1</v>
      </c>
      <c r="AX87" s="59">
        <f>INDEX('E-E'!$A:$AH,MATCH($B87,'E-E'!$B:$B,0),MATCH(AX$1,'E-E'!$1:$1,0))</f>
        <v>1</v>
      </c>
      <c r="AY87" s="59">
        <f>INDEX('E-E'!$A:$AH,MATCH($B87,'E-E'!$B:$B,0),MATCH(AY$1,'E-E'!$1:$1,0))</f>
        <v>1</v>
      </c>
      <c r="AZ87" s="59">
        <f>INDEX('E-E'!$A:$AH,MATCH($B87,'E-E'!$B:$B,0),MATCH(AZ$1,'E-E'!$1:$1,0))</f>
        <v>1</v>
      </c>
      <c r="BA87" s="59">
        <f>INDEX('E-E'!$A:$AH,MATCH($B87,'E-E'!$B:$B,0),MATCH(BA$1,'E-E'!$1:$1,0))</f>
        <v>1</v>
      </c>
      <c r="BB87" s="59">
        <f>INDEX('E-E'!$A:$AH,MATCH($B87,'E-E'!$B:$B,0),MATCH(BB$1,'E-E'!$1:$1,0))</f>
        <v>1</v>
      </c>
      <c r="BC87" s="59">
        <f>INDEX('E-E'!$A:$AH,MATCH($B87,'E-E'!$B:$B,0),MATCH(BC$1,'E-E'!$1:$1,0))</f>
        <v>1</v>
      </c>
      <c r="BD87" s="59">
        <f>INDEX('E-E'!$A:$AH,MATCH($B87,'E-E'!$B:$B,0),MATCH(BD$1,'E-E'!$1:$1,0))</f>
        <v>1</v>
      </c>
      <c r="BE87" s="59">
        <f>INDEX('E-E'!$A:$AH,MATCH($B87,'E-E'!$B:$B,0),MATCH(BE$1,'E-E'!$1:$1,0))</f>
        <v>1</v>
      </c>
      <c r="BF87" s="59">
        <f>INDEX('E-E'!$A:$AH,MATCH($B87,'E-E'!$B:$B,0),MATCH(BF$1,'E-E'!$1:$1,0))</f>
        <v>1</v>
      </c>
      <c r="BG87" s="59">
        <f>INDEX('E-E'!$A:$AH,MATCH($B87,'E-E'!$B:$B,0),MATCH(BG$1,'E-E'!$1:$1,0))</f>
        <v>1</v>
      </c>
      <c r="BH87" s="59">
        <f>INDEX('E-E'!$A:$AH,MATCH($B87,'E-E'!$B:$B,0),MATCH(BH$1,'E-E'!$1:$1,0))</f>
        <v>1</v>
      </c>
      <c r="BI87" s="59">
        <f>INDEX('E-E'!$A:$AH,MATCH($B87,'E-E'!$B:$B,0),MATCH(BI$1,'E-E'!$1:$1,0))</f>
        <v>1</v>
      </c>
      <c r="BJ87" s="59">
        <f>INDEX('E-E'!$A:$AH,MATCH($B87,'E-E'!$B:$B,0),MATCH(BJ$1,'E-E'!$1:$1,0))</f>
        <v>1</v>
      </c>
      <c r="BK87" s="59">
        <f>INDEX('E-E'!$A:$AH,MATCH($B87,'E-E'!$B:$B,0),MATCH(BK$1,'E-E'!$1:$1,0))</f>
        <v>0</v>
      </c>
      <c r="BL87" s="59">
        <f>INDEX('E-E'!$A:$AH,MATCH($B87,'E-E'!$B:$B,0),MATCH(BL$1,'E-E'!$1:$1,0))</f>
        <v>0</v>
      </c>
      <c r="BM87" s="59">
        <f>INDEX('E-E'!$A:$AH,MATCH($B87,'E-E'!$B:$B,0),MATCH(BM$1,'E-E'!$1:$1,0))</f>
        <v>0</v>
      </c>
      <c r="BN87" s="59">
        <f>INDEX('E-E'!$A:$AH,MATCH($B87,'E-E'!$B:$B,0),MATCH(BN$1,'E-E'!$1:$1,0))</f>
        <v>0</v>
      </c>
      <c r="BO87" s="59">
        <f>INDEX('E-E'!$A:$AH,MATCH($B87,'E-E'!$B:$B,0),MATCH(BO$1,'E-E'!$1:$1,0))</f>
        <v>0</v>
      </c>
      <c r="BP87" s="59">
        <f>INDEX('E-E'!$A:$AH,MATCH($B87,'E-E'!$B:$B,0),MATCH(BP$1,'E-E'!$1:$1,0))</f>
        <v>0</v>
      </c>
      <c r="BQ87" s="59">
        <f>INDEX('E-E'!$A:$AH,MATCH($B87,'E-E'!$B:$B,0),MATCH(BQ$1,'E-E'!$1:$1,0))</f>
        <v>0</v>
      </c>
      <c r="BR87" s="59">
        <f>INDEX('E-E'!$A:$AH,MATCH($B87,'E-E'!$B:$B,0),MATCH(BR$1,'E-E'!$1:$1,0))</f>
        <v>0</v>
      </c>
      <c r="BS87" s="59">
        <f>INDEX('E-E'!$A:$AH,MATCH($B87,'E-E'!$B:$B,0),MATCH(BS$1,'E-E'!$1:$1,0))</f>
        <v>0</v>
      </c>
      <c r="BT87" s="59">
        <f>INDEX('E-E'!$A:$AH,MATCH($B87,'E-E'!$B:$B,0),MATCH(BT$1,'E-E'!$1:$1,0))</f>
        <v>0</v>
      </c>
      <c r="BU87" s="59">
        <f>INDEX('E-E'!$A:$AH,MATCH($B87,'E-E'!$B:$B,0),MATCH(BU$1,'E-E'!$1:$1,0))</f>
        <v>0</v>
      </c>
      <c r="BV87" s="60">
        <f>INDEX(SRMC!$A:$AO,MATCH($B87,SRMC!$B:$B,0),MATCH(BV$1,SRMC!$1:$1,0))</f>
        <v>157.71049036166002</v>
      </c>
      <c r="BW87" s="60">
        <f>INDEX(SRMC!$A:$AO,MATCH($B87,SRMC!$B:$B,0),MATCH(BW$1,SRMC!$1:$1,0))</f>
        <v>168.95834566388041</v>
      </c>
      <c r="BX87" s="60">
        <f>INDEX(SRMC!$A:$AO,MATCH($B87,SRMC!$B:$B,0),MATCH(BX$1,SRMC!$1:$1,0))</f>
        <v>173.65453104153173</v>
      </c>
      <c r="BY87" s="60">
        <f>INDEX(SRMC!$A:$AO,MATCH($B87,SRMC!$B:$B,0),MATCH(BY$1,SRMC!$1:$1,0))</f>
        <v>178.87579714593014</v>
      </c>
      <c r="BZ87" s="60">
        <f>INDEX(SRMC!$A:$AO,MATCH($B87,SRMC!$B:$B,0),MATCH(BZ$1,SRMC!$1:$1,0))</f>
        <v>181.66096865478067</v>
      </c>
      <c r="CA87" s="60">
        <f>INDEX(SRMC!$A:$AO,MATCH($B87,SRMC!$B:$B,0),MATCH(CA$1,SRMC!$1:$1,0))</f>
        <v>182.1635779313194</v>
      </c>
      <c r="CB87" s="60">
        <f>INDEX(SRMC!$A:$AO,MATCH($B87,SRMC!$B:$B,0),MATCH(CB$1,SRMC!$1:$1,0))</f>
        <v>182.6364837772764</v>
      </c>
      <c r="CC87" s="60">
        <f>INDEX(SRMC!$A:$AO,MATCH($B87,SRMC!$B:$B,0),MATCH(CC$1,SRMC!$1:$1,0))</f>
        <v>182.88360214105739</v>
      </c>
      <c r="CD87" s="60">
        <f>INDEX(SRMC!$A:$AO,MATCH($B87,SRMC!$B:$B,0),MATCH(CD$1,SRMC!$1:$1,0))</f>
        <v>183.521619382198</v>
      </c>
      <c r="CE87" s="60">
        <f>INDEX(SRMC!$A:$AO,MATCH($B87,SRMC!$B:$B,0),MATCH(CE$1,SRMC!$1:$1,0))</f>
        <v>184.36196051924668</v>
      </c>
      <c r="CF87" s="60">
        <f>INDEX(SRMC!$A:$AO,MATCH($B87,SRMC!$B:$B,0),MATCH(CF$1,SRMC!$1:$1,0))</f>
        <v>184.78512743752302</v>
      </c>
      <c r="CG87" s="60">
        <f>INDEX(SRMC!$A:$AO,MATCH($B87,SRMC!$B:$B,0),MATCH(CG$1,SRMC!$1:$1,0))</f>
        <v>184.89526128995254</v>
      </c>
      <c r="CH87" s="60">
        <f>INDEX(SRMC!$A:$AO,MATCH($B87,SRMC!$B:$B,0),MATCH(CH$1,SRMC!$1:$1,0))</f>
        <v>185.85900629723278</v>
      </c>
      <c r="CI87" s="60">
        <f>INDEX(SRMC!$A:$AO,MATCH($B87,SRMC!$B:$B,0),MATCH(CI$1,SRMC!$1:$1,0))</f>
        <v>187.91910880410799</v>
      </c>
      <c r="CJ87" s="60">
        <f>INDEX(SRMC!$A:$AO,MATCH($B87,SRMC!$B:$B,0),MATCH(CJ$1,SRMC!$1:$1,0))</f>
        <v>190.61240333191651</v>
      </c>
      <c r="CK87" s="60">
        <f>INDEX(SRMC!$A:$AO,MATCH($B87,SRMC!$B:$B,0),MATCH(CK$1,SRMC!$1:$1,0))</f>
        <v>193.13570120185693</v>
      </c>
      <c r="CL87" s="60">
        <f>INDEX(SRMC!$A:$AO,MATCH($B87,SRMC!$B:$B,0),MATCH(CL$1,SRMC!$1:$1,0))</f>
        <v>194.7714142142963</v>
      </c>
      <c r="CM87" s="60">
        <f>INDEX(SRMC!$A:$AO,MATCH($B87,SRMC!$B:$B,0),MATCH(CM$1,SRMC!$1:$1,0))</f>
        <v>195.79054650761736</v>
      </c>
      <c r="CN87" s="60">
        <f>INDEX(SRMC!$A:$AO,MATCH($B87,SRMC!$B:$B,0),MATCH(CN$1,SRMC!$1:$1,0))</f>
        <v>196.24850386476376</v>
      </c>
      <c r="CO87" s="60">
        <f>INDEX(SRMC!$A:$AO,MATCH($B87,SRMC!$B:$B,0),MATCH(CO$1,SRMC!$1:$1,0))</f>
        <v>196.34288841035487</v>
      </c>
      <c r="CP87" s="60">
        <f>INDEX(SRMC!$A:$AO,MATCH($B87,SRMC!$B:$B,0),MATCH(CP$1,SRMC!$1:$1,0))</f>
        <v>196.31886791058346</v>
      </c>
      <c r="CQ87" s="60">
        <f>INDEX(SRMC!$A:$AO,MATCH($B87,SRMC!$B:$B,0),MATCH(CQ$1,SRMC!$1:$1,0))</f>
        <v>196.29484741081211</v>
      </c>
      <c r="CR87" s="60">
        <f>INDEX(SRMC!$A:$AO,MATCH($B87,SRMC!$B:$B,0),MATCH(CR$1,SRMC!$1:$1,0))</f>
        <v>196.27082691104076</v>
      </c>
      <c r="CS87" s="60">
        <f>INDEX(SRMC!$A:$AO,MATCH($B87,SRMC!$B:$B,0),MATCH(CS$1,SRMC!$1:$1,0))</f>
        <v>196.24680641126932</v>
      </c>
      <c r="CT87" s="60">
        <f>INDEX(SRMC!$A:$AO,MATCH($B87,SRMC!$B:$B,0),MATCH(CT$1,SRMC!$1:$1,0))</f>
        <v>196.22278591149794</v>
      </c>
      <c r="CU87" s="60">
        <f>INDEX(SRMC!$A:$AO,MATCH($B87,SRMC!$B:$B,0),MATCH(CU$1,SRMC!$1:$1,0))</f>
        <v>196.19876541172655</v>
      </c>
      <c r="CV87" s="60">
        <f>INDEX(SRMC!$A:$AO,MATCH($B87,SRMC!$B:$B,0),MATCH(CV$1,SRMC!$1:$1,0))</f>
        <v>196.17474491195517</v>
      </c>
      <c r="CW87" s="60">
        <f>INDEX(SRMC!$A:$AO,MATCH($B87,SRMC!$B:$B,0),MATCH(CW$1,SRMC!$1:$1,0))</f>
        <v>196.15072441218379</v>
      </c>
      <c r="CX87" s="60">
        <f>INDEX(SRMC!$A:$AO,MATCH($B87,SRMC!$B:$B,0),MATCH(CX$1,SRMC!$1:$1,0))</f>
        <v>196.12670391241238</v>
      </c>
      <c r="CY87" s="60">
        <f>INDEX(SRMC!$A:$AO,MATCH($B87,SRMC!$B:$B,0),MATCH(CY$1,SRMC!$1:$1,0))</f>
        <v>196.102683412641</v>
      </c>
    </row>
    <row r="88" spans="1:103" x14ac:dyDescent="0.3">
      <c r="A88" t="s">
        <v>654</v>
      </c>
      <c r="B88" t="s">
        <v>98</v>
      </c>
      <c r="C88" t="s">
        <v>691</v>
      </c>
      <c r="D88">
        <v>5</v>
      </c>
      <c r="E88">
        <v>156</v>
      </c>
      <c r="F88">
        <v>0.79017986842105259</v>
      </c>
      <c r="G88">
        <v>0.03</v>
      </c>
      <c r="H88" t="s">
        <v>359</v>
      </c>
      <c r="I88">
        <v>3</v>
      </c>
      <c r="J88" s="56">
        <v>1</v>
      </c>
      <c r="K88" s="57">
        <v>0</v>
      </c>
      <c r="L88" s="57">
        <v>0</v>
      </c>
      <c r="M88" s="57">
        <v>0</v>
      </c>
      <c r="N88" s="57">
        <v>0</v>
      </c>
      <c r="O88" s="57">
        <v>0</v>
      </c>
      <c r="P88" t="s">
        <v>570</v>
      </c>
      <c r="Q88">
        <v>1</v>
      </c>
      <c r="R88">
        <v>11.501597444089457</v>
      </c>
      <c r="S88" s="95">
        <v>0</v>
      </c>
      <c r="T88">
        <v>1</v>
      </c>
      <c r="U88">
        <v>4</v>
      </c>
      <c r="V88">
        <v>4</v>
      </c>
      <c r="W88" t="e">
        <v>#N/A</v>
      </c>
      <c r="X88" t="e">
        <v>#N/A</v>
      </c>
      <c r="Y88">
        <v>0</v>
      </c>
      <c r="Z88" t="e">
        <v>#N/A</v>
      </c>
      <c r="AA88" t="e">
        <v>#N/A</v>
      </c>
      <c r="AB88">
        <v>1</v>
      </c>
      <c r="AC88" t="e">
        <v>#N/A</v>
      </c>
      <c r="AD88" t="e">
        <v>#N/A</v>
      </c>
      <c r="AE88">
        <v>1</v>
      </c>
      <c r="AF88">
        <v>1</v>
      </c>
      <c r="AG88" t="e">
        <v>#N/A</v>
      </c>
      <c r="AH88" t="e">
        <v>#N/A</v>
      </c>
      <c r="AI88">
        <v>0</v>
      </c>
      <c r="AJ88">
        <v>1</v>
      </c>
      <c r="AK88" s="42">
        <f>INDEX(BV88:CY88,MATCH(Settings!$B$5,$BV$1:$CY$1))</f>
        <v>153.30507765421393</v>
      </c>
      <c r="AP88" t="b" cm="1">
        <f t="array" ref="AP88">NOT(OR(ISNA(AI88:AK88),ISNA(AE88:AF88),ISNA(AB88),ISNA(Y88),ISNA(S88:V88),ISNA(Q88),ISNA(J88),ISNA(I88),ISNA(A88:G88), ISBLANK(AI88:AK88), ISBLANK(AE88:AF88),ISBLANK(AB88),ISBLANK(Y88),ISBLANK(S88:V88),ISBLANK(Q88),ISBLANK(J88),ISBLANK(I88),ISBLANK(A88:G88)))</f>
        <v>1</v>
      </c>
      <c r="AQ88" s="42">
        <f>_xlfn.IFNA(IF(E88&gt;0,INDEX(AR88:BU88,MATCH(Settings!$B$1,$AR$1:$BU$1)),0),0)</f>
        <v>1</v>
      </c>
      <c r="AR88" s="59">
        <f>INDEX('E-E'!$A:$AH,MATCH($B88,'E-E'!$B:$B,0),MATCH(AR$1,'E-E'!$1:$1,0))</f>
        <v>1</v>
      </c>
      <c r="AS88" s="59">
        <f>INDEX('E-E'!$A:$AH,MATCH($B88,'E-E'!$B:$B,0),MATCH(AS$1,'E-E'!$1:$1,0))</f>
        <v>1</v>
      </c>
      <c r="AT88" s="59">
        <f>INDEX('E-E'!$A:$AH,MATCH($B88,'E-E'!$B:$B,0),MATCH(AT$1,'E-E'!$1:$1,0))</f>
        <v>1</v>
      </c>
      <c r="AU88" s="59">
        <f>INDEX('E-E'!$A:$AH,MATCH($B88,'E-E'!$B:$B,0),MATCH(AU$1,'E-E'!$1:$1,0))</f>
        <v>1</v>
      </c>
      <c r="AV88" s="59">
        <f>INDEX('E-E'!$A:$AH,MATCH($B88,'E-E'!$B:$B,0),MATCH(AV$1,'E-E'!$1:$1,0))</f>
        <v>1</v>
      </c>
      <c r="AW88" s="59">
        <f>INDEX('E-E'!$A:$AH,MATCH($B88,'E-E'!$B:$B,0),MATCH(AW$1,'E-E'!$1:$1,0))</f>
        <v>1</v>
      </c>
      <c r="AX88" s="59">
        <f>INDEX('E-E'!$A:$AH,MATCH($B88,'E-E'!$B:$B,0),MATCH(AX$1,'E-E'!$1:$1,0))</f>
        <v>1</v>
      </c>
      <c r="AY88" s="59">
        <f>INDEX('E-E'!$A:$AH,MATCH($B88,'E-E'!$B:$B,0),MATCH(AY$1,'E-E'!$1:$1,0))</f>
        <v>1</v>
      </c>
      <c r="AZ88" s="59">
        <f>INDEX('E-E'!$A:$AH,MATCH($B88,'E-E'!$B:$B,0),MATCH(AZ$1,'E-E'!$1:$1,0))</f>
        <v>1</v>
      </c>
      <c r="BA88" s="59">
        <f>INDEX('E-E'!$A:$AH,MATCH($B88,'E-E'!$B:$B,0),MATCH(BA$1,'E-E'!$1:$1,0))</f>
        <v>1</v>
      </c>
      <c r="BB88" s="59">
        <f>INDEX('E-E'!$A:$AH,MATCH($B88,'E-E'!$B:$B,0),MATCH(BB$1,'E-E'!$1:$1,0))</f>
        <v>1</v>
      </c>
      <c r="BC88" s="59">
        <f>INDEX('E-E'!$A:$AH,MATCH($B88,'E-E'!$B:$B,0),MATCH(BC$1,'E-E'!$1:$1,0))</f>
        <v>1</v>
      </c>
      <c r="BD88" s="59">
        <f>INDEX('E-E'!$A:$AH,MATCH($B88,'E-E'!$B:$B,0),MATCH(BD$1,'E-E'!$1:$1,0))</f>
        <v>1</v>
      </c>
      <c r="BE88" s="59">
        <f>INDEX('E-E'!$A:$AH,MATCH($B88,'E-E'!$B:$B,0),MATCH(BE$1,'E-E'!$1:$1,0))</f>
        <v>1</v>
      </c>
      <c r="BF88" s="59">
        <f>INDEX('E-E'!$A:$AH,MATCH($B88,'E-E'!$B:$B,0),MATCH(BF$1,'E-E'!$1:$1,0))</f>
        <v>1</v>
      </c>
      <c r="BG88" s="59">
        <f>INDEX('E-E'!$A:$AH,MATCH($B88,'E-E'!$B:$B,0),MATCH(BG$1,'E-E'!$1:$1,0))</f>
        <v>1</v>
      </c>
      <c r="BH88" s="59">
        <f>INDEX('E-E'!$A:$AH,MATCH($B88,'E-E'!$B:$B,0),MATCH(BH$1,'E-E'!$1:$1,0))</f>
        <v>1</v>
      </c>
      <c r="BI88" s="59">
        <f>INDEX('E-E'!$A:$AH,MATCH($B88,'E-E'!$B:$B,0),MATCH(BI$1,'E-E'!$1:$1,0))</f>
        <v>1</v>
      </c>
      <c r="BJ88" s="59">
        <f>INDEX('E-E'!$A:$AH,MATCH($B88,'E-E'!$B:$B,0),MATCH(BJ$1,'E-E'!$1:$1,0))</f>
        <v>1</v>
      </c>
      <c r="BK88" s="59">
        <f>INDEX('E-E'!$A:$AH,MATCH($B88,'E-E'!$B:$B,0),MATCH(BK$1,'E-E'!$1:$1,0))</f>
        <v>1</v>
      </c>
      <c r="BL88" s="59">
        <f>INDEX('E-E'!$A:$AH,MATCH($B88,'E-E'!$B:$B,0),MATCH(BL$1,'E-E'!$1:$1,0))</f>
        <v>1</v>
      </c>
      <c r="BM88" s="59">
        <f>INDEX('E-E'!$A:$AH,MATCH($B88,'E-E'!$B:$B,0),MATCH(BM$1,'E-E'!$1:$1,0))</f>
        <v>1</v>
      </c>
      <c r="BN88" s="59">
        <f>INDEX('E-E'!$A:$AH,MATCH($B88,'E-E'!$B:$B,0),MATCH(BN$1,'E-E'!$1:$1,0))</f>
        <v>1</v>
      </c>
      <c r="BO88" s="59">
        <f>INDEX('E-E'!$A:$AH,MATCH($B88,'E-E'!$B:$B,0),MATCH(BO$1,'E-E'!$1:$1,0))</f>
        <v>1</v>
      </c>
      <c r="BP88" s="59">
        <f>INDEX('E-E'!$A:$AH,MATCH($B88,'E-E'!$B:$B,0),MATCH(BP$1,'E-E'!$1:$1,0))</f>
        <v>1</v>
      </c>
      <c r="BQ88" s="59">
        <f>INDEX('E-E'!$A:$AH,MATCH($B88,'E-E'!$B:$B,0),MATCH(BQ$1,'E-E'!$1:$1,0))</f>
        <v>1</v>
      </c>
      <c r="BR88" s="59">
        <f>INDEX('E-E'!$A:$AH,MATCH($B88,'E-E'!$B:$B,0),MATCH(BR$1,'E-E'!$1:$1,0))</f>
        <v>1</v>
      </c>
      <c r="BS88" s="59">
        <f>INDEX('E-E'!$A:$AH,MATCH($B88,'E-E'!$B:$B,0),MATCH(BS$1,'E-E'!$1:$1,0))</f>
        <v>1</v>
      </c>
      <c r="BT88" s="59">
        <f>INDEX('E-E'!$A:$AH,MATCH($B88,'E-E'!$B:$B,0),MATCH(BT$1,'E-E'!$1:$1,0))</f>
        <v>1</v>
      </c>
      <c r="BU88" s="59">
        <f>INDEX('E-E'!$A:$AH,MATCH($B88,'E-E'!$B:$B,0),MATCH(BU$1,'E-E'!$1:$1,0))</f>
        <v>1</v>
      </c>
      <c r="BV88" s="60">
        <f>INDEX(SRMC!$A:$AO,MATCH($B88,SRMC!$B:$B,0),MATCH(BV$1,SRMC!$1:$1,0))</f>
        <v>123.82050108203806</v>
      </c>
      <c r="BW88" s="60">
        <f>INDEX(SRMC!$A:$AO,MATCH($B88,SRMC!$B:$B,0),MATCH(BW$1,SRMC!$1:$1,0))</f>
        <v>132.45867005797254</v>
      </c>
      <c r="BX88" s="60">
        <f>INDEX(SRMC!$A:$AO,MATCH($B88,SRMC!$B:$B,0),MATCH(BX$1,SRMC!$1:$1,0))</f>
        <v>136.06526364799291</v>
      </c>
      <c r="BY88" s="60">
        <f>INDEX(SRMC!$A:$AO,MATCH($B88,SRMC!$B:$B,0),MATCH(BY$1,SRMC!$1:$1,0))</f>
        <v>140.07511065137757</v>
      </c>
      <c r="BZ88" s="60">
        <f>INDEX(SRMC!$A:$AO,MATCH($B88,SRMC!$B:$B,0),MATCH(BZ$1,SRMC!$1:$1,0))</f>
        <v>142.21407683417155</v>
      </c>
      <c r="CA88" s="60">
        <f>INDEX(SRMC!$A:$AO,MATCH($B88,SRMC!$B:$B,0),MATCH(CA$1,SRMC!$1:$1,0))</f>
        <v>142.6000725411715</v>
      </c>
      <c r="CB88" s="60">
        <f>INDEX(SRMC!$A:$AO,MATCH($B88,SRMC!$B:$B,0),MATCH(CB$1,SRMC!$1:$1,0))</f>
        <v>142.96325649911921</v>
      </c>
      <c r="CC88" s="60">
        <f>INDEX(SRMC!$A:$AO,MATCH($B88,SRMC!$B:$B,0),MATCH(CC$1,SRMC!$1:$1,0))</f>
        <v>143.15303936225538</v>
      </c>
      <c r="CD88" s="60">
        <f>INDEX(SRMC!$A:$AO,MATCH($B88,SRMC!$B:$B,0),MATCH(CD$1,SRMC!$1:$1,0))</f>
        <v>143.64302617222478</v>
      </c>
      <c r="CE88" s="60">
        <f>INDEX(SRMC!$A:$AO,MATCH($B88,SRMC!$B:$B,0),MATCH(CE$1,SRMC!$1:$1,0))</f>
        <v>144.28839442636851</v>
      </c>
      <c r="CF88" s="60">
        <f>INDEX(SRMC!$A:$AO,MATCH($B88,SRMC!$B:$B,0),MATCH(CF$1,SRMC!$1:$1,0))</f>
        <v>144.61337970106126</v>
      </c>
      <c r="CG88" s="60">
        <f>INDEX(SRMC!$A:$AO,MATCH($B88,SRMC!$B:$B,0),MATCH(CG$1,SRMC!$1:$1,0))</f>
        <v>144.69796069909998</v>
      </c>
      <c r="CH88" s="60">
        <f>INDEX(SRMC!$A:$AO,MATCH($B88,SRMC!$B:$B,0),MATCH(CH$1,SRMC!$1:$1,0))</f>
        <v>145.438101107997</v>
      </c>
      <c r="CI88" s="60">
        <f>INDEX(SRMC!$A:$AO,MATCH($B88,SRMC!$B:$B,0),MATCH(CI$1,SRMC!$1:$1,0))</f>
        <v>147.02022615174837</v>
      </c>
      <c r="CJ88" s="60">
        <f>INDEX(SRMC!$A:$AO,MATCH($B88,SRMC!$B:$B,0),MATCH(CJ$1,SRMC!$1:$1,0))</f>
        <v>149.08863231523952</v>
      </c>
      <c r="CK88" s="60">
        <f>INDEX(SRMC!$A:$AO,MATCH($B88,SRMC!$B:$B,0),MATCH(CK$1,SRMC!$1:$1,0))</f>
        <v>151.02648382483869</v>
      </c>
      <c r="CL88" s="60">
        <f>INDEX(SRMC!$A:$AO,MATCH($B88,SRMC!$B:$B,0),MATCH(CL$1,SRMC!$1:$1,0))</f>
        <v>152.28268467539525</v>
      </c>
      <c r="CM88" s="60">
        <f>INDEX(SRMC!$A:$AO,MATCH($B88,SRMC!$B:$B,0),MATCH(CM$1,SRMC!$1:$1,0))</f>
        <v>153.06536161442037</v>
      </c>
      <c r="CN88" s="60">
        <f>INDEX(SRMC!$A:$AO,MATCH($B88,SRMC!$B:$B,0),MATCH(CN$1,SRMC!$1:$1,0))</f>
        <v>153.41706537736101</v>
      </c>
      <c r="CO88" s="60">
        <f>INDEX(SRMC!$A:$AO,MATCH($B88,SRMC!$B:$B,0),MATCH(CO$1,SRMC!$1:$1,0))</f>
        <v>153.48955116524021</v>
      </c>
      <c r="CP88" s="60">
        <f>INDEX(SRMC!$A:$AO,MATCH($B88,SRMC!$B:$B,0),MATCH(CP$1,SRMC!$1:$1,0))</f>
        <v>153.47110381413756</v>
      </c>
      <c r="CQ88" s="60">
        <f>INDEX(SRMC!$A:$AO,MATCH($B88,SRMC!$B:$B,0),MATCH(CQ$1,SRMC!$1:$1,0))</f>
        <v>153.45265646303494</v>
      </c>
      <c r="CR88" s="60">
        <f>INDEX(SRMC!$A:$AO,MATCH($B88,SRMC!$B:$B,0),MATCH(CR$1,SRMC!$1:$1,0))</f>
        <v>153.43420911193235</v>
      </c>
      <c r="CS88" s="60">
        <f>INDEX(SRMC!$A:$AO,MATCH($B88,SRMC!$B:$B,0),MATCH(CS$1,SRMC!$1:$1,0))</f>
        <v>153.4157617608297</v>
      </c>
      <c r="CT88" s="60">
        <f>INDEX(SRMC!$A:$AO,MATCH($B88,SRMC!$B:$B,0),MATCH(CT$1,SRMC!$1:$1,0))</f>
        <v>153.39731440972707</v>
      </c>
      <c r="CU88" s="60">
        <f>INDEX(SRMC!$A:$AO,MATCH($B88,SRMC!$B:$B,0),MATCH(CU$1,SRMC!$1:$1,0))</f>
        <v>153.37886705862445</v>
      </c>
      <c r="CV88" s="60">
        <f>INDEX(SRMC!$A:$AO,MATCH($B88,SRMC!$B:$B,0),MATCH(CV$1,SRMC!$1:$1,0))</f>
        <v>153.36041970752183</v>
      </c>
      <c r="CW88" s="60">
        <f>INDEX(SRMC!$A:$AO,MATCH($B88,SRMC!$B:$B,0),MATCH(CW$1,SRMC!$1:$1,0))</f>
        <v>153.34197235641918</v>
      </c>
      <c r="CX88" s="60">
        <f>INDEX(SRMC!$A:$AO,MATCH($B88,SRMC!$B:$B,0),MATCH(CX$1,SRMC!$1:$1,0))</f>
        <v>153.32352500531655</v>
      </c>
      <c r="CY88" s="60">
        <f>INDEX(SRMC!$A:$AO,MATCH($B88,SRMC!$B:$B,0),MATCH(CY$1,SRMC!$1:$1,0))</f>
        <v>153.30507765421393</v>
      </c>
    </row>
    <row r="89" spans="1:103" x14ac:dyDescent="0.3">
      <c r="A89" t="s">
        <v>654</v>
      </c>
      <c r="B89" t="s">
        <v>99</v>
      </c>
      <c r="C89" t="s">
        <v>691</v>
      </c>
      <c r="D89">
        <v>5</v>
      </c>
      <c r="E89">
        <v>156</v>
      </c>
      <c r="F89">
        <v>0.79017986842105259</v>
      </c>
      <c r="G89">
        <v>0.03</v>
      </c>
      <c r="H89" t="s">
        <v>359</v>
      </c>
      <c r="I89">
        <v>3</v>
      </c>
      <c r="J89" s="56">
        <v>1</v>
      </c>
      <c r="K89" s="57">
        <v>0</v>
      </c>
      <c r="L89" s="57">
        <v>0</v>
      </c>
      <c r="M89" s="57">
        <v>0</v>
      </c>
      <c r="N89" s="57">
        <v>0</v>
      </c>
      <c r="O89" s="57">
        <v>0</v>
      </c>
      <c r="P89" t="s">
        <v>570</v>
      </c>
      <c r="Q89">
        <v>1</v>
      </c>
      <c r="R89">
        <v>11.501597444089457</v>
      </c>
      <c r="S89" s="95">
        <v>0</v>
      </c>
      <c r="T89">
        <v>1</v>
      </c>
      <c r="U89">
        <v>4</v>
      </c>
      <c r="V89">
        <v>4</v>
      </c>
      <c r="W89" t="e">
        <v>#N/A</v>
      </c>
      <c r="X89" t="e">
        <v>#N/A</v>
      </c>
      <c r="Y89">
        <v>0</v>
      </c>
      <c r="Z89" t="e">
        <v>#N/A</v>
      </c>
      <c r="AA89" t="e">
        <v>#N/A</v>
      </c>
      <c r="AB89">
        <v>1</v>
      </c>
      <c r="AC89" t="e">
        <v>#N/A</v>
      </c>
      <c r="AD89" t="e">
        <v>#N/A</v>
      </c>
      <c r="AE89">
        <v>1</v>
      </c>
      <c r="AF89">
        <v>1</v>
      </c>
      <c r="AG89" t="e">
        <v>#N/A</v>
      </c>
      <c r="AH89" t="e">
        <v>#N/A</v>
      </c>
      <c r="AI89">
        <v>0</v>
      </c>
      <c r="AJ89">
        <v>1</v>
      </c>
      <c r="AK89" s="42">
        <f>INDEX(BV89:CY89,MATCH(Settings!$B$5,$BV$1:$CY$1))</f>
        <v>153.30507765421393</v>
      </c>
      <c r="AP89" t="b" cm="1">
        <f t="array" ref="AP89">NOT(OR(ISNA(AI89:AK89),ISNA(AE89:AF89),ISNA(AB89),ISNA(Y89),ISNA(S89:V89),ISNA(Q89),ISNA(J89),ISNA(I89),ISNA(A89:G89), ISBLANK(AI89:AK89), ISBLANK(AE89:AF89),ISBLANK(AB89),ISBLANK(Y89),ISBLANK(S89:V89),ISBLANK(Q89),ISBLANK(J89),ISBLANK(I89),ISBLANK(A89:G89)))</f>
        <v>1</v>
      </c>
      <c r="AQ89" s="42">
        <f>_xlfn.IFNA(IF(E89&gt;0,INDEX(AR89:BU89,MATCH(Settings!$B$1,$AR$1:$BU$1)),0),0)</f>
        <v>1</v>
      </c>
      <c r="AR89" s="59">
        <f>INDEX('E-E'!$A:$AH,MATCH($B89,'E-E'!$B:$B,0),MATCH(AR$1,'E-E'!$1:$1,0))</f>
        <v>1</v>
      </c>
      <c r="AS89" s="59">
        <f>INDEX('E-E'!$A:$AH,MATCH($B89,'E-E'!$B:$B,0),MATCH(AS$1,'E-E'!$1:$1,0))</f>
        <v>1</v>
      </c>
      <c r="AT89" s="59">
        <f>INDEX('E-E'!$A:$AH,MATCH($B89,'E-E'!$B:$B,0),MATCH(AT$1,'E-E'!$1:$1,0))</f>
        <v>1</v>
      </c>
      <c r="AU89" s="59">
        <f>INDEX('E-E'!$A:$AH,MATCH($B89,'E-E'!$B:$B,0),MATCH(AU$1,'E-E'!$1:$1,0))</f>
        <v>1</v>
      </c>
      <c r="AV89" s="59">
        <f>INDEX('E-E'!$A:$AH,MATCH($B89,'E-E'!$B:$B,0),MATCH(AV$1,'E-E'!$1:$1,0))</f>
        <v>1</v>
      </c>
      <c r="AW89" s="59">
        <f>INDEX('E-E'!$A:$AH,MATCH($B89,'E-E'!$B:$B,0),MATCH(AW$1,'E-E'!$1:$1,0))</f>
        <v>1</v>
      </c>
      <c r="AX89" s="59">
        <f>INDEX('E-E'!$A:$AH,MATCH($B89,'E-E'!$B:$B,0),MATCH(AX$1,'E-E'!$1:$1,0))</f>
        <v>1</v>
      </c>
      <c r="AY89" s="59">
        <f>INDEX('E-E'!$A:$AH,MATCH($B89,'E-E'!$B:$B,0),MATCH(AY$1,'E-E'!$1:$1,0))</f>
        <v>1</v>
      </c>
      <c r="AZ89" s="59">
        <f>INDEX('E-E'!$A:$AH,MATCH($B89,'E-E'!$B:$B,0),MATCH(AZ$1,'E-E'!$1:$1,0))</f>
        <v>1</v>
      </c>
      <c r="BA89" s="59">
        <f>INDEX('E-E'!$A:$AH,MATCH($B89,'E-E'!$B:$B,0),MATCH(BA$1,'E-E'!$1:$1,0))</f>
        <v>1</v>
      </c>
      <c r="BB89" s="59">
        <f>INDEX('E-E'!$A:$AH,MATCH($B89,'E-E'!$B:$B,0),MATCH(BB$1,'E-E'!$1:$1,0))</f>
        <v>1</v>
      </c>
      <c r="BC89" s="59">
        <f>INDEX('E-E'!$A:$AH,MATCH($B89,'E-E'!$B:$B,0),MATCH(BC$1,'E-E'!$1:$1,0))</f>
        <v>1</v>
      </c>
      <c r="BD89" s="59">
        <f>INDEX('E-E'!$A:$AH,MATCH($B89,'E-E'!$B:$B,0),MATCH(BD$1,'E-E'!$1:$1,0))</f>
        <v>1</v>
      </c>
      <c r="BE89" s="59">
        <f>INDEX('E-E'!$A:$AH,MATCH($B89,'E-E'!$B:$B,0),MATCH(BE$1,'E-E'!$1:$1,0))</f>
        <v>1</v>
      </c>
      <c r="BF89" s="59">
        <f>INDEX('E-E'!$A:$AH,MATCH($B89,'E-E'!$B:$B,0),MATCH(BF$1,'E-E'!$1:$1,0))</f>
        <v>1</v>
      </c>
      <c r="BG89" s="59">
        <f>INDEX('E-E'!$A:$AH,MATCH($B89,'E-E'!$B:$B,0),MATCH(BG$1,'E-E'!$1:$1,0))</f>
        <v>1</v>
      </c>
      <c r="BH89" s="59">
        <f>INDEX('E-E'!$A:$AH,MATCH($B89,'E-E'!$B:$B,0),MATCH(BH$1,'E-E'!$1:$1,0))</f>
        <v>1</v>
      </c>
      <c r="BI89" s="59">
        <f>INDEX('E-E'!$A:$AH,MATCH($B89,'E-E'!$B:$B,0),MATCH(BI$1,'E-E'!$1:$1,0))</f>
        <v>1</v>
      </c>
      <c r="BJ89" s="59">
        <f>INDEX('E-E'!$A:$AH,MATCH($B89,'E-E'!$B:$B,0),MATCH(BJ$1,'E-E'!$1:$1,0))</f>
        <v>1</v>
      </c>
      <c r="BK89" s="59">
        <f>INDEX('E-E'!$A:$AH,MATCH($B89,'E-E'!$B:$B,0),MATCH(BK$1,'E-E'!$1:$1,0))</f>
        <v>1</v>
      </c>
      <c r="BL89" s="59">
        <f>INDEX('E-E'!$A:$AH,MATCH($B89,'E-E'!$B:$B,0),MATCH(BL$1,'E-E'!$1:$1,0))</f>
        <v>1</v>
      </c>
      <c r="BM89" s="59">
        <f>INDEX('E-E'!$A:$AH,MATCH($B89,'E-E'!$B:$B,0),MATCH(BM$1,'E-E'!$1:$1,0))</f>
        <v>1</v>
      </c>
      <c r="BN89" s="59">
        <f>INDEX('E-E'!$A:$AH,MATCH($B89,'E-E'!$B:$B,0),MATCH(BN$1,'E-E'!$1:$1,0))</f>
        <v>1</v>
      </c>
      <c r="BO89" s="59">
        <f>INDEX('E-E'!$A:$AH,MATCH($B89,'E-E'!$B:$B,0),MATCH(BO$1,'E-E'!$1:$1,0))</f>
        <v>1</v>
      </c>
      <c r="BP89" s="59">
        <f>INDEX('E-E'!$A:$AH,MATCH($B89,'E-E'!$B:$B,0),MATCH(BP$1,'E-E'!$1:$1,0))</f>
        <v>1</v>
      </c>
      <c r="BQ89" s="59">
        <f>INDEX('E-E'!$A:$AH,MATCH($B89,'E-E'!$B:$B,0),MATCH(BQ$1,'E-E'!$1:$1,0))</f>
        <v>1</v>
      </c>
      <c r="BR89" s="59">
        <f>INDEX('E-E'!$A:$AH,MATCH($B89,'E-E'!$B:$B,0),MATCH(BR$1,'E-E'!$1:$1,0))</f>
        <v>1</v>
      </c>
      <c r="BS89" s="59">
        <f>INDEX('E-E'!$A:$AH,MATCH($B89,'E-E'!$B:$B,0),MATCH(BS$1,'E-E'!$1:$1,0))</f>
        <v>1</v>
      </c>
      <c r="BT89" s="59">
        <f>INDEX('E-E'!$A:$AH,MATCH($B89,'E-E'!$B:$B,0),MATCH(BT$1,'E-E'!$1:$1,0))</f>
        <v>1</v>
      </c>
      <c r="BU89" s="59">
        <f>INDEX('E-E'!$A:$AH,MATCH($B89,'E-E'!$B:$B,0),MATCH(BU$1,'E-E'!$1:$1,0))</f>
        <v>1</v>
      </c>
      <c r="BV89" s="60">
        <f>INDEX(SRMC!$A:$AO,MATCH($B89,SRMC!$B:$B,0),MATCH(BV$1,SRMC!$1:$1,0))</f>
        <v>123.82050108203806</v>
      </c>
      <c r="BW89" s="60">
        <f>INDEX(SRMC!$A:$AO,MATCH($B89,SRMC!$B:$B,0),MATCH(BW$1,SRMC!$1:$1,0))</f>
        <v>132.45867005797254</v>
      </c>
      <c r="BX89" s="60">
        <f>INDEX(SRMC!$A:$AO,MATCH($B89,SRMC!$B:$B,0),MATCH(BX$1,SRMC!$1:$1,0))</f>
        <v>136.06526364799291</v>
      </c>
      <c r="BY89" s="60">
        <f>INDEX(SRMC!$A:$AO,MATCH($B89,SRMC!$B:$B,0),MATCH(BY$1,SRMC!$1:$1,0))</f>
        <v>140.07511065137757</v>
      </c>
      <c r="BZ89" s="60">
        <f>INDEX(SRMC!$A:$AO,MATCH($B89,SRMC!$B:$B,0),MATCH(BZ$1,SRMC!$1:$1,0))</f>
        <v>142.21407683417155</v>
      </c>
      <c r="CA89" s="60">
        <f>INDEX(SRMC!$A:$AO,MATCH($B89,SRMC!$B:$B,0),MATCH(CA$1,SRMC!$1:$1,0))</f>
        <v>142.6000725411715</v>
      </c>
      <c r="CB89" s="60">
        <f>INDEX(SRMC!$A:$AO,MATCH($B89,SRMC!$B:$B,0),MATCH(CB$1,SRMC!$1:$1,0))</f>
        <v>142.96325649911921</v>
      </c>
      <c r="CC89" s="60">
        <f>INDEX(SRMC!$A:$AO,MATCH($B89,SRMC!$B:$B,0),MATCH(CC$1,SRMC!$1:$1,0))</f>
        <v>143.15303936225538</v>
      </c>
      <c r="CD89" s="60">
        <f>INDEX(SRMC!$A:$AO,MATCH($B89,SRMC!$B:$B,0),MATCH(CD$1,SRMC!$1:$1,0))</f>
        <v>143.64302617222478</v>
      </c>
      <c r="CE89" s="60">
        <f>INDEX(SRMC!$A:$AO,MATCH($B89,SRMC!$B:$B,0),MATCH(CE$1,SRMC!$1:$1,0))</f>
        <v>144.28839442636851</v>
      </c>
      <c r="CF89" s="60">
        <f>INDEX(SRMC!$A:$AO,MATCH($B89,SRMC!$B:$B,0),MATCH(CF$1,SRMC!$1:$1,0))</f>
        <v>144.61337970106126</v>
      </c>
      <c r="CG89" s="60">
        <f>INDEX(SRMC!$A:$AO,MATCH($B89,SRMC!$B:$B,0),MATCH(CG$1,SRMC!$1:$1,0))</f>
        <v>144.69796069909998</v>
      </c>
      <c r="CH89" s="60">
        <f>INDEX(SRMC!$A:$AO,MATCH($B89,SRMC!$B:$B,0),MATCH(CH$1,SRMC!$1:$1,0))</f>
        <v>145.438101107997</v>
      </c>
      <c r="CI89" s="60">
        <f>INDEX(SRMC!$A:$AO,MATCH($B89,SRMC!$B:$B,0),MATCH(CI$1,SRMC!$1:$1,0))</f>
        <v>147.02022615174837</v>
      </c>
      <c r="CJ89" s="60">
        <f>INDEX(SRMC!$A:$AO,MATCH($B89,SRMC!$B:$B,0),MATCH(CJ$1,SRMC!$1:$1,0))</f>
        <v>149.08863231523952</v>
      </c>
      <c r="CK89" s="60">
        <f>INDEX(SRMC!$A:$AO,MATCH($B89,SRMC!$B:$B,0),MATCH(CK$1,SRMC!$1:$1,0))</f>
        <v>151.02648382483869</v>
      </c>
      <c r="CL89" s="60">
        <f>INDEX(SRMC!$A:$AO,MATCH($B89,SRMC!$B:$B,0),MATCH(CL$1,SRMC!$1:$1,0))</f>
        <v>152.28268467539525</v>
      </c>
      <c r="CM89" s="60">
        <f>INDEX(SRMC!$A:$AO,MATCH($B89,SRMC!$B:$B,0),MATCH(CM$1,SRMC!$1:$1,0))</f>
        <v>153.06536161442037</v>
      </c>
      <c r="CN89" s="60">
        <f>INDEX(SRMC!$A:$AO,MATCH($B89,SRMC!$B:$B,0),MATCH(CN$1,SRMC!$1:$1,0))</f>
        <v>153.41706537736101</v>
      </c>
      <c r="CO89" s="60">
        <f>INDEX(SRMC!$A:$AO,MATCH($B89,SRMC!$B:$B,0),MATCH(CO$1,SRMC!$1:$1,0))</f>
        <v>153.48955116524021</v>
      </c>
      <c r="CP89" s="60">
        <f>INDEX(SRMC!$A:$AO,MATCH($B89,SRMC!$B:$B,0),MATCH(CP$1,SRMC!$1:$1,0))</f>
        <v>153.47110381413756</v>
      </c>
      <c r="CQ89" s="60">
        <f>INDEX(SRMC!$A:$AO,MATCH($B89,SRMC!$B:$B,0),MATCH(CQ$1,SRMC!$1:$1,0))</f>
        <v>153.45265646303494</v>
      </c>
      <c r="CR89" s="60">
        <f>INDEX(SRMC!$A:$AO,MATCH($B89,SRMC!$B:$B,0),MATCH(CR$1,SRMC!$1:$1,0))</f>
        <v>153.43420911193235</v>
      </c>
      <c r="CS89" s="60">
        <f>INDEX(SRMC!$A:$AO,MATCH($B89,SRMC!$B:$B,0),MATCH(CS$1,SRMC!$1:$1,0))</f>
        <v>153.4157617608297</v>
      </c>
      <c r="CT89" s="60">
        <f>INDEX(SRMC!$A:$AO,MATCH($B89,SRMC!$B:$B,0),MATCH(CT$1,SRMC!$1:$1,0))</f>
        <v>153.39731440972707</v>
      </c>
      <c r="CU89" s="60">
        <f>INDEX(SRMC!$A:$AO,MATCH($B89,SRMC!$B:$B,0),MATCH(CU$1,SRMC!$1:$1,0))</f>
        <v>153.37886705862445</v>
      </c>
      <c r="CV89" s="60">
        <f>INDEX(SRMC!$A:$AO,MATCH($B89,SRMC!$B:$B,0),MATCH(CV$1,SRMC!$1:$1,0))</f>
        <v>153.36041970752183</v>
      </c>
      <c r="CW89" s="60">
        <f>INDEX(SRMC!$A:$AO,MATCH($B89,SRMC!$B:$B,0),MATCH(CW$1,SRMC!$1:$1,0))</f>
        <v>153.34197235641918</v>
      </c>
      <c r="CX89" s="60">
        <f>INDEX(SRMC!$A:$AO,MATCH($B89,SRMC!$B:$B,0),MATCH(CX$1,SRMC!$1:$1,0))</f>
        <v>153.32352500531655</v>
      </c>
      <c r="CY89" s="60">
        <f>INDEX(SRMC!$A:$AO,MATCH($B89,SRMC!$B:$B,0),MATCH(CY$1,SRMC!$1:$1,0))</f>
        <v>153.30507765421393</v>
      </c>
    </row>
    <row r="90" spans="1:103" x14ac:dyDescent="0.3">
      <c r="A90" t="s">
        <v>655</v>
      </c>
      <c r="B90" t="s">
        <v>53</v>
      </c>
      <c r="C90" t="s">
        <v>691</v>
      </c>
      <c r="D90">
        <v>5</v>
      </c>
      <c r="E90">
        <v>292</v>
      </c>
      <c r="F90">
        <v>0.57343624999999998</v>
      </c>
      <c r="G90">
        <v>0.01</v>
      </c>
      <c r="H90" t="s">
        <v>359</v>
      </c>
      <c r="I90">
        <v>3</v>
      </c>
      <c r="J90" s="56">
        <v>1</v>
      </c>
      <c r="K90" s="57">
        <v>0</v>
      </c>
      <c r="L90" s="57">
        <v>0</v>
      </c>
      <c r="M90" s="57">
        <v>0</v>
      </c>
      <c r="N90" s="57">
        <v>0</v>
      </c>
      <c r="O90" s="57">
        <v>0</v>
      </c>
      <c r="P90" t="s">
        <v>570</v>
      </c>
      <c r="Q90">
        <v>1</v>
      </c>
      <c r="R90">
        <v>11.145510835913313</v>
      </c>
      <c r="S90" s="95">
        <v>0</v>
      </c>
      <c r="T90">
        <v>1</v>
      </c>
      <c r="U90">
        <v>4</v>
      </c>
      <c r="V90">
        <v>4</v>
      </c>
      <c r="W90" t="e">
        <v>#N/A</v>
      </c>
      <c r="X90">
        <v>0</v>
      </c>
      <c r="Y90">
        <v>0</v>
      </c>
      <c r="Z90" t="e">
        <v>#N/A</v>
      </c>
      <c r="AA90">
        <v>13</v>
      </c>
      <c r="AB90">
        <v>1</v>
      </c>
      <c r="AC90" t="e">
        <v>#N/A</v>
      </c>
      <c r="AD90">
        <v>13</v>
      </c>
      <c r="AE90">
        <v>1</v>
      </c>
      <c r="AF90">
        <v>1</v>
      </c>
      <c r="AG90" t="e">
        <v>#N/A</v>
      </c>
      <c r="AH90">
        <v>6</v>
      </c>
      <c r="AI90">
        <v>6</v>
      </c>
      <c r="AJ90">
        <v>1</v>
      </c>
      <c r="AK90" s="42">
        <f>INDEX(BV90:CY90,MATCH(Settings!$B$5,$BV$1:$CY$1))</f>
        <v>144.41515885639515</v>
      </c>
      <c r="AP90" t="b" cm="1">
        <f t="array" ref="AP90">NOT(OR(ISNA(AI90:AK90),ISNA(AE90:AF90),ISNA(AB90),ISNA(Y90),ISNA(S90:V90),ISNA(Q90),ISNA(J90),ISNA(I90),ISNA(A90:G90), ISBLANK(AI90:AK90), ISBLANK(AE90:AF90),ISBLANK(AB90),ISBLANK(Y90),ISBLANK(S90:V90),ISBLANK(Q90),ISBLANK(J90),ISBLANK(I90),ISBLANK(A90:G90)))</f>
        <v>1</v>
      </c>
      <c r="AQ90" s="42">
        <f>_xlfn.IFNA(IF(E90&gt;0,INDEX(AR90:BU90,MATCH(Settings!$B$1,$AR$1:$BU$1)),0),0)</f>
        <v>0</v>
      </c>
      <c r="AR90" s="59">
        <f>INDEX('E-E'!$A:$AH,MATCH($B90,'E-E'!$B:$B,0),MATCH(AR$1,'E-E'!$1:$1,0))</f>
        <v>1</v>
      </c>
      <c r="AS90" s="59">
        <f>INDEX('E-E'!$A:$AH,MATCH($B90,'E-E'!$B:$B,0),MATCH(AS$1,'E-E'!$1:$1,0))</f>
        <v>1</v>
      </c>
      <c r="AT90" s="59">
        <f>INDEX('E-E'!$A:$AH,MATCH($B90,'E-E'!$B:$B,0),MATCH(AT$1,'E-E'!$1:$1,0))</f>
        <v>1</v>
      </c>
      <c r="AU90" s="59">
        <f>INDEX('E-E'!$A:$AH,MATCH($B90,'E-E'!$B:$B,0),MATCH(AU$1,'E-E'!$1:$1,0))</f>
        <v>1</v>
      </c>
      <c r="AV90" s="59">
        <f>INDEX('E-E'!$A:$AH,MATCH($B90,'E-E'!$B:$B,0),MATCH(AV$1,'E-E'!$1:$1,0))</f>
        <v>1</v>
      </c>
      <c r="AW90" s="59">
        <f>INDEX('E-E'!$A:$AH,MATCH($B90,'E-E'!$B:$B,0),MATCH(AW$1,'E-E'!$1:$1,0))</f>
        <v>1</v>
      </c>
      <c r="AX90" s="59">
        <f>INDEX('E-E'!$A:$AH,MATCH($B90,'E-E'!$B:$B,0),MATCH(AX$1,'E-E'!$1:$1,0))</f>
        <v>1</v>
      </c>
      <c r="AY90" s="59">
        <f>INDEX('E-E'!$A:$AH,MATCH($B90,'E-E'!$B:$B,0),MATCH(AY$1,'E-E'!$1:$1,0))</f>
        <v>1</v>
      </c>
      <c r="AZ90" s="59">
        <f>INDEX('E-E'!$A:$AH,MATCH($B90,'E-E'!$B:$B,0),MATCH(AZ$1,'E-E'!$1:$1,0))</f>
        <v>1</v>
      </c>
      <c r="BA90" s="59">
        <f>INDEX('E-E'!$A:$AH,MATCH($B90,'E-E'!$B:$B,0),MATCH(BA$1,'E-E'!$1:$1,0))</f>
        <v>1</v>
      </c>
      <c r="BB90" s="59">
        <f>INDEX('E-E'!$A:$AH,MATCH($B90,'E-E'!$B:$B,0),MATCH(BB$1,'E-E'!$1:$1,0))</f>
        <v>1</v>
      </c>
      <c r="BC90" s="59">
        <f>INDEX('E-E'!$A:$AH,MATCH($B90,'E-E'!$B:$B,0),MATCH(BC$1,'E-E'!$1:$1,0))</f>
        <v>1</v>
      </c>
      <c r="BD90" s="59">
        <f>INDEX('E-E'!$A:$AH,MATCH($B90,'E-E'!$B:$B,0),MATCH(BD$1,'E-E'!$1:$1,0))</f>
        <v>1</v>
      </c>
      <c r="BE90" s="59">
        <f>INDEX('E-E'!$A:$AH,MATCH($B90,'E-E'!$B:$B,0),MATCH(BE$1,'E-E'!$1:$1,0))</f>
        <v>1</v>
      </c>
      <c r="BF90" s="59">
        <f>INDEX('E-E'!$A:$AH,MATCH($B90,'E-E'!$B:$B,0),MATCH(BF$1,'E-E'!$1:$1,0))</f>
        <v>1</v>
      </c>
      <c r="BG90" s="59">
        <f>INDEX('E-E'!$A:$AH,MATCH($B90,'E-E'!$B:$B,0),MATCH(BG$1,'E-E'!$1:$1,0))</f>
        <v>1</v>
      </c>
      <c r="BH90" s="59">
        <f>INDEX('E-E'!$A:$AH,MATCH($B90,'E-E'!$B:$B,0),MATCH(BH$1,'E-E'!$1:$1,0))</f>
        <v>1</v>
      </c>
      <c r="BI90" s="59">
        <f>INDEX('E-E'!$A:$AH,MATCH($B90,'E-E'!$B:$B,0),MATCH(BI$1,'E-E'!$1:$1,0))</f>
        <v>1</v>
      </c>
      <c r="BJ90" s="59">
        <f>INDEX('E-E'!$A:$AH,MATCH($B90,'E-E'!$B:$B,0),MATCH(BJ$1,'E-E'!$1:$1,0))</f>
        <v>1</v>
      </c>
      <c r="BK90" s="59">
        <f>INDEX('E-E'!$A:$AH,MATCH($B90,'E-E'!$B:$B,0),MATCH(BK$1,'E-E'!$1:$1,0))</f>
        <v>1</v>
      </c>
      <c r="BL90" s="59">
        <f>INDEX('E-E'!$A:$AH,MATCH($B90,'E-E'!$B:$B,0),MATCH(BL$1,'E-E'!$1:$1,0))</f>
        <v>1</v>
      </c>
      <c r="BM90" s="59">
        <f>INDEX('E-E'!$A:$AH,MATCH($B90,'E-E'!$B:$B,0),MATCH(BM$1,'E-E'!$1:$1,0))</f>
        <v>1</v>
      </c>
      <c r="BN90" s="59">
        <f>INDEX('E-E'!$A:$AH,MATCH($B90,'E-E'!$B:$B,0),MATCH(BN$1,'E-E'!$1:$1,0))</f>
        <v>1</v>
      </c>
      <c r="BO90" s="59">
        <f>INDEX('E-E'!$A:$AH,MATCH($B90,'E-E'!$B:$B,0),MATCH(BO$1,'E-E'!$1:$1,0))</f>
        <v>1</v>
      </c>
      <c r="BP90" s="59">
        <f>INDEX('E-E'!$A:$AH,MATCH($B90,'E-E'!$B:$B,0),MATCH(BP$1,'E-E'!$1:$1,0))</f>
        <v>1</v>
      </c>
      <c r="BQ90" s="59">
        <f>INDEX('E-E'!$A:$AH,MATCH($B90,'E-E'!$B:$B,0),MATCH(BQ$1,'E-E'!$1:$1,0))</f>
        <v>1</v>
      </c>
      <c r="BR90" s="59">
        <f>INDEX('E-E'!$A:$AH,MATCH($B90,'E-E'!$B:$B,0),MATCH(BR$1,'E-E'!$1:$1,0))</f>
        <v>1</v>
      </c>
      <c r="BS90" s="59">
        <f>INDEX('E-E'!$A:$AH,MATCH($B90,'E-E'!$B:$B,0),MATCH(BS$1,'E-E'!$1:$1,0))</f>
        <v>0</v>
      </c>
      <c r="BT90" s="59">
        <f>INDEX('E-E'!$A:$AH,MATCH($B90,'E-E'!$B:$B,0),MATCH(BT$1,'E-E'!$1:$1,0))</f>
        <v>0</v>
      </c>
      <c r="BU90" s="59">
        <f>INDEX('E-E'!$A:$AH,MATCH($B90,'E-E'!$B:$B,0),MATCH(BU$1,'E-E'!$1:$1,0))</f>
        <v>0</v>
      </c>
      <c r="BV90" s="60">
        <f>INDEX(SRMC!$A:$AO,MATCH($B90,SRMC!$B:$B,0),MATCH(BV$1,SRMC!$1:$1,0))</f>
        <v>116.04758349860897</v>
      </c>
      <c r="BW90" s="60">
        <f>INDEX(SRMC!$A:$AO,MATCH($B90,SRMC!$B:$B,0),MATCH(BW$1,SRMC!$1:$1,0))</f>
        <v>124.35850187921601</v>
      </c>
      <c r="BX90" s="60">
        <f>INDEX(SRMC!$A:$AO,MATCH($B90,SRMC!$B:$B,0),MATCH(BX$1,SRMC!$1:$1,0))</f>
        <v>127.82846235836227</v>
      </c>
      <c r="BY90" s="60">
        <f>INDEX(SRMC!$A:$AO,MATCH($B90,SRMC!$B:$B,0),MATCH(BY$1,SRMC!$1:$1,0))</f>
        <v>131.68639929577282</v>
      </c>
      <c r="BZ90" s="60">
        <f>INDEX(SRMC!$A:$AO,MATCH($B90,SRMC!$B:$B,0),MATCH(BZ$1,SRMC!$1:$1,0))</f>
        <v>133.74433233848183</v>
      </c>
      <c r="CA90" s="60">
        <f>INDEX(SRMC!$A:$AO,MATCH($B90,SRMC!$B:$B,0),MATCH(CA$1,SRMC!$1:$1,0))</f>
        <v>134.11570488572866</v>
      </c>
      <c r="CB90" s="60">
        <f>INDEX(SRMC!$A:$AO,MATCH($B90,SRMC!$B:$B,0),MATCH(CB$1,SRMC!$1:$1,0))</f>
        <v>134.46512989003898</v>
      </c>
      <c r="CC90" s="60">
        <f>INDEX(SRMC!$A:$AO,MATCH($B90,SRMC!$B:$B,0),MATCH(CC$1,SRMC!$1:$1,0))</f>
        <v>134.64772297081305</v>
      </c>
      <c r="CD90" s="60">
        <f>INDEX(SRMC!$A:$AO,MATCH($B90,SRMC!$B:$B,0),MATCH(CD$1,SRMC!$1:$1,0))</f>
        <v>135.11914699557738</v>
      </c>
      <c r="CE90" s="60">
        <f>INDEX(SRMC!$A:$AO,MATCH($B90,SRMC!$B:$B,0),MATCH(CE$1,SRMC!$1:$1,0))</f>
        <v>135.74006595427872</v>
      </c>
      <c r="CF90" s="60">
        <f>INDEX(SRMC!$A:$AO,MATCH($B90,SRMC!$B:$B,0),MATCH(CF$1,SRMC!$1:$1,0))</f>
        <v>136.05273940398726</v>
      </c>
      <c r="CG90" s="60">
        <f>INDEX(SRMC!$A:$AO,MATCH($B90,SRMC!$B:$B,0),MATCH(CG$1,SRMC!$1:$1,0))</f>
        <v>136.13411611393681</v>
      </c>
      <c r="CH90" s="60">
        <f>INDEX(SRMC!$A:$AO,MATCH($B90,SRMC!$B:$B,0),MATCH(CH$1,SRMC!$1:$1,0))</f>
        <v>136.84621685492365</v>
      </c>
      <c r="CI90" s="60">
        <f>INDEX(SRMC!$A:$AO,MATCH($B90,SRMC!$B:$B,0),MATCH(CI$1,SRMC!$1:$1,0))</f>
        <v>138.36840427023861</v>
      </c>
      <c r="CJ90" s="60">
        <f>INDEX(SRMC!$A:$AO,MATCH($B90,SRMC!$B:$B,0),MATCH(CJ$1,SRMC!$1:$1,0))</f>
        <v>140.35845040740162</v>
      </c>
      <c r="CK90" s="60">
        <f>INDEX(SRMC!$A:$AO,MATCH($B90,SRMC!$B:$B,0),MATCH(CK$1,SRMC!$1:$1,0))</f>
        <v>142.22288785645864</v>
      </c>
      <c r="CL90" s="60">
        <f>INDEX(SRMC!$A:$AO,MATCH($B90,SRMC!$B:$B,0),MATCH(CL$1,SRMC!$1:$1,0))</f>
        <v>143.43149847379095</v>
      </c>
      <c r="CM90" s="60">
        <f>INDEX(SRMC!$A:$AO,MATCH($B90,SRMC!$B:$B,0),MATCH(CM$1,SRMC!$1:$1,0))</f>
        <v>144.18452428015604</v>
      </c>
      <c r="CN90" s="60">
        <f>INDEX(SRMC!$A:$AO,MATCH($B90,SRMC!$B:$B,0),MATCH(CN$1,SRMC!$1:$1,0))</f>
        <v>144.52290400809321</v>
      </c>
      <c r="CO90" s="60">
        <f>INDEX(SRMC!$A:$AO,MATCH($B90,SRMC!$B:$B,0),MATCH(CO$1,SRMC!$1:$1,0))</f>
        <v>144.592643725908</v>
      </c>
      <c r="CP90" s="60">
        <f>INDEX(SRMC!$A:$AO,MATCH($B90,SRMC!$B:$B,0),MATCH(CP$1,SRMC!$1:$1,0))</f>
        <v>144.57489523895669</v>
      </c>
      <c r="CQ90" s="60">
        <f>INDEX(SRMC!$A:$AO,MATCH($B90,SRMC!$B:$B,0),MATCH(CQ$1,SRMC!$1:$1,0))</f>
        <v>144.55714675200539</v>
      </c>
      <c r="CR90" s="60">
        <f>INDEX(SRMC!$A:$AO,MATCH($B90,SRMC!$B:$B,0),MATCH(CR$1,SRMC!$1:$1,0))</f>
        <v>144.53939826505413</v>
      </c>
      <c r="CS90" s="60">
        <f>INDEX(SRMC!$A:$AO,MATCH($B90,SRMC!$B:$B,0),MATCH(CS$1,SRMC!$1:$1,0))</f>
        <v>144.52164977810284</v>
      </c>
      <c r="CT90" s="60">
        <f>INDEX(SRMC!$A:$AO,MATCH($B90,SRMC!$B:$B,0),MATCH(CT$1,SRMC!$1:$1,0))</f>
        <v>144.50390129115158</v>
      </c>
      <c r="CU90" s="60">
        <f>INDEX(SRMC!$A:$AO,MATCH($B90,SRMC!$B:$B,0),MATCH(CU$1,SRMC!$1:$1,0))</f>
        <v>144.48615280420029</v>
      </c>
      <c r="CV90" s="60">
        <f>INDEX(SRMC!$A:$AO,MATCH($B90,SRMC!$B:$B,0),MATCH(CV$1,SRMC!$1:$1,0))</f>
        <v>144.46840431724897</v>
      </c>
      <c r="CW90" s="60">
        <f>INDEX(SRMC!$A:$AO,MATCH($B90,SRMC!$B:$B,0),MATCH(CW$1,SRMC!$1:$1,0))</f>
        <v>144.45065583029768</v>
      </c>
      <c r="CX90" s="60">
        <f>INDEX(SRMC!$A:$AO,MATCH($B90,SRMC!$B:$B,0),MATCH(CX$1,SRMC!$1:$1,0))</f>
        <v>144.43290734334644</v>
      </c>
      <c r="CY90" s="60">
        <f>INDEX(SRMC!$A:$AO,MATCH($B90,SRMC!$B:$B,0),MATCH(CY$1,SRMC!$1:$1,0))</f>
        <v>144.41515885639515</v>
      </c>
    </row>
    <row r="91" spans="1:103" x14ac:dyDescent="0.3">
      <c r="A91" t="s">
        <v>655</v>
      </c>
      <c r="B91" t="s">
        <v>52</v>
      </c>
      <c r="C91" t="s">
        <v>691</v>
      </c>
      <c r="D91">
        <v>5</v>
      </c>
      <c r="E91">
        <v>292</v>
      </c>
      <c r="F91">
        <v>0.57343624999999998</v>
      </c>
      <c r="G91">
        <v>0.01</v>
      </c>
      <c r="H91" t="s">
        <v>359</v>
      </c>
      <c r="I91">
        <v>3</v>
      </c>
      <c r="J91" s="56">
        <v>1</v>
      </c>
      <c r="K91" s="57">
        <v>0</v>
      </c>
      <c r="L91" s="57">
        <v>0</v>
      </c>
      <c r="M91" s="57">
        <v>0</v>
      </c>
      <c r="N91" s="57">
        <v>0</v>
      </c>
      <c r="O91" s="57">
        <v>0</v>
      </c>
      <c r="P91" t="s">
        <v>570</v>
      </c>
      <c r="Q91">
        <v>1</v>
      </c>
      <c r="R91">
        <v>11.145510835913313</v>
      </c>
      <c r="S91" s="95">
        <v>0</v>
      </c>
      <c r="T91">
        <v>1</v>
      </c>
      <c r="U91">
        <v>4</v>
      </c>
      <c r="V91">
        <v>4</v>
      </c>
      <c r="W91" t="e">
        <v>#N/A</v>
      </c>
      <c r="X91">
        <v>0</v>
      </c>
      <c r="Y91">
        <v>0</v>
      </c>
      <c r="Z91" t="e">
        <v>#N/A</v>
      </c>
      <c r="AA91">
        <v>13</v>
      </c>
      <c r="AB91">
        <v>1</v>
      </c>
      <c r="AC91" t="e">
        <v>#N/A</v>
      </c>
      <c r="AD91">
        <v>13</v>
      </c>
      <c r="AE91">
        <v>1</v>
      </c>
      <c r="AF91">
        <v>1</v>
      </c>
      <c r="AG91" t="e">
        <v>#N/A</v>
      </c>
      <c r="AH91">
        <v>6</v>
      </c>
      <c r="AI91">
        <v>6</v>
      </c>
      <c r="AJ91">
        <v>1</v>
      </c>
      <c r="AK91" s="42">
        <f>INDEX(BV91:CY91,MATCH(Settings!$B$5,$BV$1:$CY$1))</f>
        <v>144.41515885639515</v>
      </c>
      <c r="AP91" t="b" cm="1">
        <f t="array" ref="AP91">NOT(OR(ISNA(AI91:AK91),ISNA(AE91:AF91),ISNA(AB91),ISNA(Y91),ISNA(S91:V91),ISNA(Q91),ISNA(J91),ISNA(I91),ISNA(A91:G91), ISBLANK(AI91:AK91), ISBLANK(AE91:AF91),ISBLANK(AB91),ISBLANK(Y91),ISBLANK(S91:V91),ISBLANK(Q91),ISBLANK(J91),ISBLANK(I91),ISBLANK(A91:G91)))</f>
        <v>1</v>
      </c>
      <c r="AQ91" s="42">
        <f>_xlfn.IFNA(IF(E91&gt;0,INDEX(AR91:BU91,MATCH(Settings!$B$1,$AR$1:$BU$1)),0),0)</f>
        <v>0</v>
      </c>
      <c r="AR91" s="59">
        <f>INDEX('E-E'!$A:$AH,MATCH($B91,'E-E'!$B:$B,0),MATCH(AR$1,'E-E'!$1:$1,0))</f>
        <v>1</v>
      </c>
      <c r="AS91" s="59">
        <f>INDEX('E-E'!$A:$AH,MATCH($B91,'E-E'!$B:$B,0),MATCH(AS$1,'E-E'!$1:$1,0))</f>
        <v>1</v>
      </c>
      <c r="AT91" s="59">
        <f>INDEX('E-E'!$A:$AH,MATCH($B91,'E-E'!$B:$B,0),MATCH(AT$1,'E-E'!$1:$1,0))</f>
        <v>1</v>
      </c>
      <c r="AU91" s="59">
        <f>INDEX('E-E'!$A:$AH,MATCH($B91,'E-E'!$B:$B,0),MATCH(AU$1,'E-E'!$1:$1,0))</f>
        <v>1</v>
      </c>
      <c r="AV91" s="59">
        <f>INDEX('E-E'!$A:$AH,MATCH($B91,'E-E'!$B:$B,0),MATCH(AV$1,'E-E'!$1:$1,0))</f>
        <v>1</v>
      </c>
      <c r="AW91" s="59">
        <f>INDEX('E-E'!$A:$AH,MATCH($B91,'E-E'!$B:$B,0),MATCH(AW$1,'E-E'!$1:$1,0))</f>
        <v>1</v>
      </c>
      <c r="AX91" s="59">
        <f>INDEX('E-E'!$A:$AH,MATCH($B91,'E-E'!$B:$B,0),MATCH(AX$1,'E-E'!$1:$1,0))</f>
        <v>1</v>
      </c>
      <c r="AY91" s="59">
        <f>INDEX('E-E'!$A:$AH,MATCH($B91,'E-E'!$B:$B,0),MATCH(AY$1,'E-E'!$1:$1,0))</f>
        <v>1</v>
      </c>
      <c r="AZ91" s="59">
        <f>INDEX('E-E'!$A:$AH,MATCH($B91,'E-E'!$B:$B,0),MATCH(AZ$1,'E-E'!$1:$1,0))</f>
        <v>1</v>
      </c>
      <c r="BA91" s="59">
        <f>INDEX('E-E'!$A:$AH,MATCH($B91,'E-E'!$B:$B,0),MATCH(BA$1,'E-E'!$1:$1,0))</f>
        <v>1</v>
      </c>
      <c r="BB91" s="59">
        <f>INDEX('E-E'!$A:$AH,MATCH($B91,'E-E'!$B:$B,0),MATCH(BB$1,'E-E'!$1:$1,0))</f>
        <v>1</v>
      </c>
      <c r="BC91" s="59">
        <f>INDEX('E-E'!$A:$AH,MATCH($B91,'E-E'!$B:$B,0),MATCH(BC$1,'E-E'!$1:$1,0))</f>
        <v>1</v>
      </c>
      <c r="BD91" s="59">
        <f>INDEX('E-E'!$A:$AH,MATCH($B91,'E-E'!$B:$B,0),MATCH(BD$1,'E-E'!$1:$1,0))</f>
        <v>1</v>
      </c>
      <c r="BE91" s="59">
        <f>INDEX('E-E'!$A:$AH,MATCH($B91,'E-E'!$B:$B,0),MATCH(BE$1,'E-E'!$1:$1,0))</f>
        <v>1</v>
      </c>
      <c r="BF91" s="59">
        <f>INDEX('E-E'!$A:$AH,MATCH($B91,'E-E'!$B:$B,0),MATCH(BF$1,'E-E'!$1:$1,0))</f>
        <v>1</v>
      </c>
      <c r="BG91" s="59">
        <f>INDEX('E-E'!$A:$AH,MATCH($B91,'E-E'!$B:$B,0),MATCH(BG$1,'E-E'!$1:$1,0))</f>
        <v>1</v>
      </c>
      <c r="BH91" s="59">
        <f>INDEX('E-E'!$A:$AH,MATCH($B91,'E-E'!$B:$B,0),MATCH(BH$1,'E-E'!$1:$1,0))</f>
        <v>1</v>
      </c>
      <c r="BI91" s="59">
        <f>INDEX('E-E'!$A:$AH,MATCH($B91,'E-E'!$B:$B,0),MATCH(BI$1,'E-E'!$1:$1,0))</f>
        <v>1</v>
      </c>
      <c r="BJ91" s="59">
        <f>INDEX('E-E'!$A:$AH,MATCH($B91,'E-E'!$B:$B,0),MATCH(BJ$1,'E-E'!$1:$1,0))</f>
        <v>1</v>
      </c>
      <c r="BK91" s="59">
        <f>INDEX('E-E'!$A:$AH,MATCH($B91,'E-E'!$B:$B,0),MATCH(BK$1,'E-E'!$1:$1,0))</f>
        <v>1</v>
      </c>
      <c r="BL91" s="59">
        <f>INDEX('E-E'!$A:$AH,MATCH($B91,'E-E'!$B:$B,0),MATCH(BL$1,'E-E'!$1:$1,0))</f>
        <v>1</v>
      </c>
      <c r="BM91" s="59">
        <f>INDEX('E-E'!$A:$AH,MATCH($B91,'E-E'!$B:$B,0),MATCH(BM$1,'E-E'!$1:$1,0))</f>
        <v>1</v>
      </c>
      <c r="BN91" s="59">
        <f>INDEX('E-E'!$A:$AH,MATCH($B91,'E-E'!$B:$B,0),MATCH(BN$1,'E-E'!$1:$1,0))</f>
        <v>1</v>
      </c>
      <c r="BO91" s="59">
        <f>INDEX('E-E'!$A:$AH,MATCH($B91,'E-E'!$B:$B,0),MATCH(BO$1,'E-E'!$1:$1,0))</f>
        <v>1</v>
      </c>
      <c r="BP91" s="59">
        <f>INDEX('E-E'!$A:$AH,MATCH($B91,'E-E'!$B:$B,0),MATCH(BP$1,'E-E'!$1:$1,0))</f>
        <v>1</v>
      </c>
      <c r="BQ91" s="59">
        <f>INDEX('E-E'!$A:$AH,MATCH($B91,'E-E'!$B:$B,0),MATCH(BQ$1,'E-E'!$1:$1,0))</f>
        <v>1</v>
      </c>
      <c r="BR91" s="59">
        <f>INDEX('E-E'!$A:$AH,MATCH($B91,'E-E'!$B:$B,0),MATCH(BR$1,'E-E'!$1:$1,0))</f>
        <v>1</v>
      </c>
      <c r="BS91" s="59">
        <f>INDEX('E-E'!$A:$AH,MATCH($B91,'E-E'!$B:$B,0),MATCH(BS$1,'E-E'!$1:$1,0))</f>
        <v>0</v>
      </c>
      <c r="BT91" s="59">
        <f>INDEX('E-E'!$A:$AH,MATCH($B91,'E-E'!$B:$B,0),MATCH(BT$1,'E-E'!$1:$1,0))</f>
        <v>0</v>
      </c>
      <c r="BU91" s="59">
        <f>INDEX('E-E'!$A:$AH,MATCH($B91,'E-E'!$B:$B,0),MATCH(BU$1,'E-E'!$1:$1,0))</f>
        <v>0</v>
      </c>
      <c r="BV91" s="60">
        <f>INDEX(SRMC!$A:$AO,MATCH($B91,SRMC!$B:$B,0),MATCH(BV$1,SRMC!$1:$1,0))</f>
        <v>116.04758349860897</v>
      </c>
      <c r="BW91" s="60">
        <f>INDEX(SRMC!$A:$AO,MATCH($B91,SRMC!$B:$B,0),MATCH(BW$1,SRMC!$1:$1,0))</f>
        <v>124.35850187921601</v>
      </c>
      <c r="BX91" s="60">
        <f>INDEX(SRMC!$A:$AO,MATCH($B91,SRMC!$B:$B,0),MATCH(BX$1,SRMC!$1:$1,0))</f>
        <v>127.82846235836227</v>
      </c>
      <c r="BY91" s="60">
        <f>INDEX(SRMC!$A:$AO,MATCH($B91,SRMC!$B:$B,0),MATCH(BY$1,SRMC!$1:$1,0))</f>
        <v>131.68639929577282</v>
      </c>
      <c r="BZ91" s="60">
        <f>INDEX(SRMC!$A:$AO,MATCH($B91,SRMC!$B:$B,0),MATCH(BZ$1,SRMC!$1:$1,0))</f>
        <v>133.74433233848183</v>
      </c>
      <c r="CA91" s="60">
        <f>INDEX(SRMC!$A:$AO,MATCH($B91,SRMC!$B:$B,0),MATCH(CA$1,SRMC!$1:$1,0))</f>
        <v>134.11570488572866</v>
      </c>
      <c r="CB91" s="60">
        <f>INDEX(SRMC!$A:$AO,MATCH($B91,SRMC!$B:$B,0),MATCH(CB$1,SRMC!$1:$1,0))</f>
        <v>134.46512989003898</v>
      </c>
      <c r="CC91" s="60">
        <f>INDEX(SRMC!$A:$AO,MATCH($B91,SRMC!$B:$B,0),MATCH(CC$1,SRMC!$1:$1,0))</f>
        <v>134.64772297081305</v>
      </c>
      <c r="CD91" s="60">
        <f>INDEX(SRMC!$A:$AO,MATCH($B91,SRMC!$B:$B,0),MATCH(CD$1,SRMC!$1:$1,0))</f>
        <v>135.11914699557738</v>
      </c>
      <c r="CE91" s="60">
        <f>INDEX(SRMC!$A:$AO,MATCH($B91,SRMC!$B:$B,0),MATCH(CE$1,SRMC!$1:$1,0))</f>
        <v>135.74006595427872</v>
      </c>
      <c r="CF91" s="60">
        <f>INDEX(SRMC!$A:$AO,MATCH($B91,SRMC!$B:$B,0),MATCH(CF$1,SRMC!$1:$1,0))</f>
        <v>136.05273940398726</v>
      </c>
      <c r="CG91" s="60">
        <f>INDEX(SRMC!$A:$AO,MATCH($B91,SRMC!$B:$B,0),MATCH(CG$1,SRMC!$1:$1,0))</f>
        <v>136.13411611393681</v>
      </c>
      <c r="CH91" s="60">
        <f>INDEX(SRMC!$A:$AO,MATCH($B91,SRMC!$B:$B,0),MATCH(CH$1,SRMC!$1:$1,0))</f>
        <v>136.84621685492365</v>
      </c>
      <c r="CI91" s="60">
        <f>INDEX(SRMC!$A:$AO,MATCH($B91,SRMC!$B:$B,0),MATCH(CI$1,SRMC!$1:$1,0))</f>
        <v>138.36840427023861</v>
      </c>
      <c r="CJ91" s="60">
        <f>INDEX(SRMC!$A:$AO,MATCH($B91,SRMC!$B:$B,0),MATCH(CJ$1,SRMC!$1:$1,0))</f>
        <v>140.35845040740162</v>
      </c>
      <c r="CK91" s="60">
        <f>INDEX(SRMC!$A:$AO,MATCH($B91,SRMC!$B:$B,0),MATCH(CK$1,SRMC!$1:$1,0))</f>
        <v>142.22288785645864</v>
      </c>
      <c r="CL91" s="60">
        <f>INDEX(SRMC!$A:$AO,MATCH($B91,SRMC!$B:$B,0),MATCH(CL$1,SRMC!$1:$1,0))</f>
        <v>143.43149847379095</v>
      </c>
      <c r="CM91" s="60">
        <f>INDEX(SRMC!$A:$AO,MATCH($B91,SRMC!$B:$B,0),MATCH(CM$1,SRMC!$1:$1,0))</f>
        <v>144.18452428015604</v>
      </c>
      <c r="CN91" s="60">
        <f>INDEX(SRMC!$A:$AO,MATCH($B91,SRMC!$B:$B,0),MATCH(CN$1,SRMC!$1:$1,0))</f>
        <v>144.52290400809321</v>
      </c>
      <c r="CO91" s="60">
        <f>INDEX(SRMC!$A:$AO,MATCH($B91,SRMC!$B:$B,0),MATCH(CO$1,SRMC!$1:$1,0))</f>
        <v>144.592643725908</v>
      </c>
      <c r="CP91" s="60">
        <f>INDEX(SRMC!$A:$AO,MATCH($B91,SRMC!$B:$B,0),MATCH(CP$1,SRMC!$1:$1,0))</f>
        <v>144.57489523895669</v>
      </c>
      <c r="CQ91" s="60">
        <f>INDEX(SRMC!$A:$AO,MATCH($B91,SRMC!$B:$B,0),MATCH(CQ$1,SRMC!$1:$1,0))</f>
        <v>144.55714675200539</v>
      </c>
      <c r="CR91" s="60">
        <f>INDEX(SRMC!$A:$AO,MATCH($B91,SRMC!$B:$B,0),MATCH(CR$1,SRMC!$1:$1,0))</f>
        <v>144.53939826505413</v>
      </c>
      <c r="CS91" s="60">
        <f>INDEX(SRMC!$A:$AO,MATCH($B91,SRMC!$B:$B,0),MATCH(CS$1,SRMC!$1:$1,0))</f>
        <v>144.52164977810284</v>
      </c>
      <c r="CT91" s="60">
        <f>INDEX(SRMC!$A:$AO,MATCH($B91,SRMC!$B:$B,0),MATCH(CT$1,SRMC!$1:$1,0))</f>
        <v>144.50390129115158</v>
      </c>
      <c r="CU91" s="60">
        <f>INDEX(SRMC!$A:$AO,MATCH($B91,SRMC!$B:$B,0),MATCH(CU$1,SRMC!$1:$1,0))</f>
        <v>144.48615280420029</v>
      </c>
      <c r="CV91" s="60">
        <f>INDEX(SRMC!$A:$AO,MATCH($B91,SRMC!$B:$B,0),MATCH(CV$1,SRMC!$1:$1,0))</f>
        <v>144.46840431724897</v>
      </c>
      <c r="CW91" s="60">
        <f>INDEX(SRMC!$A:$AO,MATCH($B91,SRMC!$B:$B,0),MATCH(CW$1,SRMC!$1:$1,0))</f>
        <v>144.45065583029768</v>
      </c>
      <c r="CX91" s="60">
        <f>INDEX(SRMC!$A:$AO,MATCH($B91,SRMC!$B:$B,0),MATCH(CX$1,SRMC!$1:$1,0))</f>
        <v>144.43290734334644</v>
      </c>
      <c r="CY91" s="60">
        <f>INDEX(SRMC!$A:$AO,MATCH($B91,SRMC!$B:$B,0),MATCH(CY$1,SRMC!$1:$1,0))</f>
        <v>144.41515885639515</v>
      </c>
    </row>
    <row r="92" spans="1:103" x14ac:dyDescent="0.3">
      <c r="A92" t="s">
        <v>656</v>
      </c>
      <c r="B92" t="s">
        <v>126</v>
      </c>
      <c r="C92" t="s">
        <v>691</v>
      </c>
      <c r="D92">
        <v>5</v>
      </c>
      <c r="E92">
        <v>500</v>
      </c>
      <c r="F92">
        <v>0.57005405405405407</v>
      </c>
      <c r="G92">
        <v>0.05</v>
      </c>
      <c r="H92" t="s">
        <v>610</v>
      </c>
      <c r="I92">
        <v>6</v>
      </c>
      <c r="J92" s="56">
        <v>1</v>
      </c>
      <c r="K92" s="57">
        <v>0</v>
      </c>
      <c r="L92" s="57">
        <v>0</v>
      </c>
      <c r="M92" s="57">
        <v>0</v>
      </c>
      <c r="N92" s="57">
        <v>0</v>
      </c>
      <c r="O92" s="57">
        <v>0</v>
      </c>
      <c r="P92" t="s">
        <v>570</v>
      </c>
      <c r="Q92">
        <v>1</v>
      </c>
      <c r="R92">
        <v>10.285714285714286</v>
      </c>
      <c r="S92" s="95">
        <v>0</v>
      </c>
      <c r="T92">
        <v>1</v>
      </c>
      <c r="U92">
        <v>4</v>
      </c>
      <c r="V92">
        <v>4</v>
      </c>
      <c r="W92">
        <v>100</v>
      </c>
      <c r="X92">
        <v>0</v>
      </c>
      <c r="Y92">
        <v>0.2</v>
      </c>
      <c r="Z92">
        <v>7</v>
      </c>
      <c r="AA92">
        <v>7</v>
      </c>
      <c r="AB92">
        <v>1</v>
      </c>
      <c r="AC92">
        <v>7</v>
      </c>
      <c r="AD92">
        <v>7</v>
      </c>
      <c r="AE92">
        <v>1</v>
      </c>
      <c r="AF92">
        <v>1</v>
      </c>
      <c r="AG92">
        <v>15</v>
      </c>
      <c r="AH92">
        <v>12</v>
      </c>
      <c r="AI92">
        <v>15</v>
      </c>
      <c r="AJ92">
        <v>1</v>
      </c>
      <c r="AK92" s="42">
        <f>INDEX(BV92:CY92,MATCH(Settings!$B$5,$BV$1:$CY$1))</f>
        <v>129.5761759177278</v>
      </c>
      <c r="AP92" t="b" cm="1">
        <f t="array" ref="AP92">NOT(OR(ISNA(AI92:AK92),ISNA(AE92:AF92),ISNA(AB92),ISNA(Y92),ISNA(S92:V92),ISNA(Q92),ISNA(J92),ISNA(I92),ISNA(A92:G92), ISBLANK(AI92:AK92), ISBLANK(AE92:AF92),ISBLANK(AB92),ISBLANK(Y92),ISBLANK(S92:V92),ISBLANK(Q92),ISBLANK(J92),ISBLANK(I92),ISBLANK(A92:G92)))</f>
        <v>1</v>
      </c>
      <c r="AQ92" s="42">
        <f>_xlfn.IFNA(IF(E92&gt;0,INDEX(AR92:BU92,MATCH(Settings!$B$1,$AR$1:$BU$1)),0),0)</f>
        <v>0</v>
      </c>
      <c r="AR92" s="59">
        <f>INDEX('E-E'!$A:$AH,MATCH($B92,'E-E'!$B:$B,0),MATCH(AR$1,'E-E'!$1:$1,0))</f>
        <v>0</v>
      </c>
      <c r="AS92" s="59">
        <f>INDEX('E-E'!$A:$AH,MATCH($B92,'E-E'!$B:$B,0),MATCH(AS$1,'E-E'!$1:$1,0))</f>
        <v>0</v>
      </c>
      <c r="AT92" s="59">
        <f>INDEX('E-E'!$A:$AH,MATCH($B92,'E-E'!$B:$B,0),MATCH(AT$1,'E-E'!$1:$1,0))</f>
        <v>0</v>
      </c>
      <c r="AU92" s="59">
        <f>INDEX('E-E'!$A:$AH,MATCH($B92,'E-E'!$B:$B,0),MATCH(AU$1,'E-E'!$1:$1,0))</f>
        <v>0</v>
      </c>
      <c r="AV92" s="59">
        <f>INDEX('E-E'!$A:$AH,MATCH($B92,'E-E'!$B:$B,0),MATCH(AV$1,'E-E'!$1:$1,0))</f>
        <v>0</v>
      </c>
      <c r="AW92" s="59">
        <f>INDEX('E-E'!$A:$AH,MATCH($B92,'E-E'!$B:$B,0),MATCH(AW$1,'E-E'!$1:$1,0))</f>
        <v>0</v>
      </c>
      <c r="AX92" s="59">
        <f>INDEX('E-E'!$A:$AH,MATCH($B92,'E-E'!$B:$B,0),MATCH(AX$1,'E-E'!$1:$1,0))</f>
        <v>0</v>
      </c>
      <c r="AY92" s="59">
        <f>INDEX('E-E'!$A:$AH,MATCH($B92,'E-E'!$B:$B,0),MATCH(AY$1,'E-E'!$1:$1,0))</f>
        <v>0</v>
      </c>
      <c r="AZ92" s="59">
        <f>INDEX('E-E'!$A:$AH,MATCH($B92,'E-E'!$B:$B,0),MATCH(AZ$1,'E-E'!$1:$1,0))</f>
        <v>0</v>
      </c>
      <c r="BA92" s="59">
        <f>INDEX('E-E'!$A:$AH,MATCH($B92,'E-E'!$B:$B,0),MATCH(BA$1,'E-E'!$1:$1,0))</f>
        <v>0</v>
      </c>
      <c r="BB92" s="59">
        <f>INDEX('E-E'!$A:$AH,MATCH($B92,'E-E'!$B:$B,0),MATCH(BB$1,'E-E'!$1:$1,0))</f>
        <v>0</v>
      </c>
      <c r="BC92" s="59">
        <f>INDEX('E-E'!$A:$AH,MATCH($B92,'E-E'!$B:$B,0),MATCH(BC$1,'E-E'!$1:$1,0))</f>
        <v>0</v>
      </c>
      <c r="BD92" s="59">
        <f>INDEX('E-E'!$A:$AH,MATCH($B92,'E-E'!$B:$B,0),MATCH(BD$1,'E-E'!$1:$1,0))</f>
        <v>0</v>
      </c>
      <c r="BE92" s="59">
        <f>INDEX('E-E'!$A:$AH,MATCH($B92,'E-E'!$B:$B,0),MATCH(BE$1,'E-E'!$1:$1,0))</f>
        <v>0</v>
      </c>
      <c r="BF92" s="59">
        <f>INDEX('E-E'!$A:$AH,MATCH($B92,'E-E'!$B:$B,0),MATCH(BF$1,'E-E'!$1:$1,0))</f>
        <v>0</v>
      </c>
      <c r="BG92" s="59">
        <f>INDEX('E-E'!$A:$AH,MATCH($B92,'E-E'!$B:$B,0),MATCH(BG$1,'E-E'!$1:$1,0))</f>
        <v>0</v>
      </c>
      <c r="BH92" s="59">
        <f>INDEX('E-E'!$A:$AH,MATCH($B92,'E-E'!$B:$B,0),MATCH(BH$1,'E-E'!$1:$1,0))</f>
        <v>0</v>
      </c>
      <c r="BI92" s="59">
        <f>INDEX('E-E'!$A:$AH,MATCH($B92,'E-E'!$B:$B,0),MATCH(BI$1,'E-E'!$1:$1,0))</f>
        <v>0</v>
      </c>
      <c r="BJ92" s="59">
        <f>INDEX('E-E'!$A:$AH,MATCH($B92,'E-E'!$B:$B,0),MATCH(BJ$1,'E-E'!$1:$1,0))</f>
        <v>0</v>
      </c>
      <c r="BK92" s="59">
        <f>INDEX('E-E'!$A:$AH,MATCH($B92,'E-E'!$B:$B,0),MATCH(BK$1,'E-E'!$1:$1,0))</f>
        <v>0</v>
      </c>
      <c r="BL92" s="59">
        <f>INDEX('E-E'!$A:$AH,MATCH($B92,'E-E'!$B:$B,0),MATCH(BL$1,'E-E'!$1:$1,0))</f>
        <v>0</v>
      </c>
      <c r="BM92" s="59">
        <f>INDEX('E-E'!$A:$AH,MATCH($B92,'E-E'!$B:$B,0),MATCH(BM$1,'E-E'!$1:$1,0))</f>
        <v>0</v>
      </c>
      <c r="BN92" s="59">
        <f>INDEX('E-E'!$A:$AH,MATCH($B92,'E-E'!$B:$B,0),MATCH(BN$1,'E-E'!$1:$1,0))</f>
        <v>0</v>
      </c>
      <c r="BO92" s="59">
        <f>INDEX('E-E'!$A:$AH,MATCH($B92,'E-E'!$B:$B,0),MATCH(BO$1,'E-E'!$1:$1,0))</f>
        <v>0</v>
      </c>
      <c r="BP92" s="59">
        <f>INDEX('E-E'!$A:$AH,MATCH($B92,'E-E'!$B:$B,0),MATCH(BP$1,'E-E'!$1:$1,0))</f>
        <v>0</v>
      </c>
      <c r="BQ92" s="59">
        <f>INDEX('E-E'!$A:$AH,MATCH($B92,'E-E'!$B:$B,0),MATCH(BQ$1,'E-E'!$1:$1,0))</f>
        <v>0</v>
      </c>
      <c r="BR92" s="59">
        <f>INDEX('E-E'!$A:$AH,MATCH($B92,'E-E'!$B:$B,0),MATCH(BR$1,'E-E'!$1:$1,0))</f>
        <v>0</v>
      </c>
      <c r="BS92" s="59">
        <f>INDEX('E-E'!$A:$AH,MATCH($B92,'E-E'!$B:$B,0),MATCH(BS$1,'E-E'!$1:$1,0))</f>
        <v>0</v>
      </c>
      <c r="BT92" s="59">
        <f>INDEX('E-E'!$A:$AH,MATCH($B92,'E-E'!$B:$B,0),MATCH(BT$1,'E-E'!$1:$1,0))</f>
        <v>0</v>
      </c>
      <c r="BU92" s="59">
        <f>INDEX('E-E'!$A:$AH,MATCH($B92,'E-E'!$B:$B,0),MATCH(BU$1,'E-E'!$1:$1,0))</f>
        <v>0</v>
      </c>
      <c r="BV92" s="60">
        <f>INDEX(SRMC!$A:$AO,MATCH($B92,SRMC!$B:$B,0),MATCH(BV$1,SRMC!$1:$1,0))</f>
        <v>103.23507777293088</v>
      </c>
      <c r="BW92" s="60">
        <f>INDEX(SRMC!$A:$AO,MATCH($B92,SRMC!$B:$B,0),MATCH(BW$1,SRMC!$1:$1,0))</f>
        <v>110.95229413618551</v>
      </c>
      <c r="BX92" s="60">
        <f>INDEX(SRMC!$A:$AO,MATCH($B92,SRMC!$B:$B,0),MATCH(BX$1,SRMC!$1:$1,0))</f>
        <v>114.1743731608093</v>
      </c>
      <c r="BY92" s="60">
        <f>INDEX(SRMC!$A:$AO,MATCH($B92,SRMC!$B:$B,0),MATCH(BY$1,SRMC!$1:$1,0))</f>
        <v>117.75671300561653</v>
      </c>
      <c r="BZ92" s="60">
        <f>INDEX(SRMC!$A:$AO,MATCH($B92,SRMC!$B:$B,0),MATCH(BZ$1,SRMC!$1:$1,0))</f>
        <v>119.66763473825377</v>
      </c>
      <c r="CA92" s="60">
        <f>INDEX(SRMC!$A:$AO,MATCH($B92,SRMC!$B:$B,0),MATCH(CA$1,SRMC!$1:$1,0))</f>
        <v>120.01247777090396</v>
      </c>
      <c r="CB92" s="60">
        <f>INDEX(SRMC!$A:$AO,MATCH($B92,SRMC!$B:$B,0),MATCH(CB$1,SRMC!$1:$1,0))</f>
        <v>120.33694111388256</v>
      </c>
      <c r="CC92" s="60">
        <f>INDEX(SRMC!$A:$AO,MATCH($B92,SRMC!$B:$B,0),MATCH(CC$1,SRMC!$1:$1,0))</f>
        <v>120.50649040389298</v>
      </c>
      <c r="CD92" s="60">
        <f>INDEX(SRMC!$A:$AO,MATCH($B92,SRMC!$B:$B,0),MATCH(CD$1,SRMC!$1:$1,0))</f>
        <v>120.94423759756438</v>
      </c>
      <c r="CE92" s="60">
        <f>INDEX(SRMC!$A:$AO,MATCH($B92,SRMC!$B:$B,0),MATCH(CE$1,SRMC!$1:$1,0))</f>
        <v>121.52080034657735</v>
      </c>
      <c r="CF92" s="60">
        <f>INDEX(SRMC!$A:$AO,MATCH($B92,SRMC!$B:$B,0),MATCH(CF$1,SRMC!$1:$1,0))</f>
        <v>121.8111375333889</v>
      </c>
      <c r="CG92" s="60">
        <f>INDEX(SRMC!$A:$AO,MATCH($B92,SRMC!$B:$B,0),MATCH(CG$1,SRMC!$1:$1,0))</f>
        <v>121.88670098484526</v>
      </c>
      <c r="CH92" s="60">
        <f>INDEX(SRMC!$A:$AO,MATCH($B92,SRMC!$B:$B,0),MATCH(CH$1,SRMC!$1:$1,0))</f>
        <v>122.54793181866651</v>
      </c>
      <c r="CI92" s="60">
        <f>INDEX(SRMC!$A:$AO,MATCH($B92,SRMC!$B:$B,0),MATCH(CI$1,SRMC!$1:$1,0))</f>
        <v>123.96137965817604</v>
      </c>
      <c r="CJ92" s="60">
        <f>INDEX(SRMC!$A:$AO,MATCH($B92,SRMC!$B:$B,0),MATCH(CJ$1,SRMC!$1:$1,0))</f>
        <v>125.80926408081481</v>
      </c>
      <c r="CK92" s="60">
        <f>INDEX(SRMC!$A:$AO,MATCH($B92,SRMC!$B:$B,0),MATCH(CK$1,SRMC!$1:$1,0))</f>
        <v>127.54051284673962</v>
      </c>
      <c r="CL92" s="60">
        <f>INDEX(SRMC!$A:$AO,MATCH($B92,SRMC!$B:$B,0),MATCH(CL$1,SRMC!$1:$1,0))</f>
        <v>128.66278468310418</v>
      </c>
      <c r="CM92" s="60">
        <f>INDEX(SRMC!$A:$AO,MATCH($B92,SRMC!$B:$B,0),MATCH(CM$1,SRMC!$1:$1,0))</f>
        <v>129.36201704332009</v>
      </c>
      <c r="CN92" s="60">
        <f>INDEX(SRMC!$A:$AO,MATCH($B92,SRMC!$B:$B,0),MATCH(CN$1,SRMC!$1:$1,0))</f>
        <v>129.67622414461036</v>
      </c>
      <c r="CO92" s="60">
        <f>INDEX(SRMC!$A:$AO,MATCH($B92,SRMC!$B:$B,0),MATCH(CO$1,SRMC!$1:$1,0))</f>
        <v>129.74098190865541</v>
      </c>
      <c r="CP92" s="60">
        <f>INDEX(SRMC!$A:$AO,MATCH($B92,SRMC!$B:$B,0),MATCH(CP$1,SRMC!$1:$1,0))</f>
        <v>129.72450130956267</v>
      </c>
      <c r="CQ92" s="60">
        <f>INDEX(SRMC!$A:$AO,MATCH($B92,SRMC!$B:$B,0),MATCH(CQ$1,SRMC!$1:$1,0))</f>
        <v>129.70802071046987</v>
      </c>
      <c r="CR92" s="60">
        <f>INDEX(SRMC!$A:$AO,MATCH($B92,SRMC!$B:$B,0),MATCH(CR$1,SRMC!$1:$1,0))</f>
        <v>129.69154011137712</v>
      </c>
      <c r="CS92" s="60">
        <f>INDEX(SRMC!$A:$AO,MATCH($B92,SRMC!$B:$B,0),MATCH(CS$1,SRMC!$1:$1,0))</f>
        <v>129.67505951228438</v>
      </c>
      <c r="CT92" s="60">
        <f>INDEX(SRMC!$A:$AO,MATCH($B92,SRMC!$B:$B,0),MATCH(CT$1,SRMC!$1:$1,0))</f>
        <v>129.65857891319158</v>
      </c>
      <c r="CU92" s="60">
        <f>INDEX(SRMC!$A:$AO,MATCH($B92,SRMC!$B:$B,0),MATCH(CU$1,SRMC!$1:$1,0))</f>
        <v>129.64209831409883</v>
      </c>
      <c r="CV92" s="60">
        <f>INDEX(SRMC!$A:$AO,MATCH($B92,SRMC!$B:$B,0),MATCH(CV$1,SRMC!$1:$1,0))</f>
        <v>129.62561771500609</v>
      </c>
      <c r="CW92" s="60">
        <f>INDEX(SRMC!$A:$AO,MATCH($B92,SRMC!$B:$B,0),MATCH(CW$1,SRMC!$1:$1,0))</f>
        <v>129.60913711591328</v>
      </c>
      <c r="CX92" s="60">
        <f>INDEX(SRMC!$A:$AO,MATCH($B92,SRMC!$B:$B,0),MATCH(CX$1,SRMC!$1:$1,0))</f>
        <v>129.59265651682054</v>
      </c>
      <c r="CY92" s="60">
        <f>INDEX(SRMC!$A:$AO,MATCH($B92,SRMC!$B:$B,0),MATCH(CY$1,SRMC!$1:$1,0))</f>
        <v>129.5761759177278</v>
      </c>
    </row>
    <row r="93" spans="1:103" x14ac:dyDescent="0.3">
      <c r="A93" t="s">
        <v>657</v>
      </c>
      <c r="B93" t="s">
        <v>117</v>
      </c>
      <c r="C93" t="s">
        <v>691</v>
      </c>
      <c r="D93">
        <v>5</v>
      </c>
      <c r="E93">
        <v>50</v>
      </c>
      <c r="F93">
        <v>0.87154649999999989</v>
      </c>
      <c r="G93">
        <v>0.01</v>
      </c>
      <c r="H93" t="s">
        <v>359</v>
      </c>
      <c r="I93">
        <v>3</v>
      </c>
      <c r="J93" s="56">
        <v>1</v>
      </c>
      <c r="K93" s="57">
        <v>0</v>
      </c>
      <c r="L93" s="57">
        <v>0</v>
      </c>
      <c r="M93" s="57">
        <v>0</v>
      </c>
      <c r="N93" s="57">
        <v>0</v>
      </c>
      <c r="O93" s="57">
        <v>0</v>
      </c>
      <c r="P93" t="s">
        <v>570</v>
      </c>
      <c r="Q93">
        <v>1</v>
      </c>
      <c r="R93">
        <v>14.87603305785124</v>
      </c>
      <c r="S93" s="95">
        <v>0</v>
      </c>
      <c r="T93">
        <v>1</v>
      </c>
      <c r="U93">
        <v>4</v>
      </c>
      <c r="V93">
        <v>4</v>
      </c>
      <c r="W93" t="e">
        <v>#N/A</v>
      </c>
      <c r="X93">
        <v>0</v>
      </c>
      <c r="Y93">
        <v>0</v>
      </c>
      <c r="Z93" t="e">
        <v>#N/A</v>
      </c>
      <c r="AA93">
        <v>10</v>
      </c>
      <c r="AB93">
        <v>1</v>
      </c>
      <c r="AC93" t="e">
        <v>#N/A</v>
      </c>
      <c r="AD93">
        <v>60</v>
      </c>
      <c r="AE93">
        <v>1</v>
      </c>
      <c r="AF93">
        <v>1</v>
      </c>
      <c r="AG93" t="e">
        <v>#N/A</v>
      </c>
      <c r="AH93">
        <v>6</v>
      </c>
      <c r="AI93">
        <v>6</v>
      </c>
      <c r="AJ93">
        <v>1</v>
      </c>
      <c r="AK93" s="42">
        <f>INDEX(BV93:CY93,MATCH(Settings!$B$5,$BV$1:$CY$1))</f>
        <v>191.58645976870929</v>
      </c>
      <c r="AP93" t="b" cm="1">
        <f t="array" ref="AP93">NOT(OR(ISNA(AI93:AK93),ISNA(AE93:AF93),ISNA(AB93),ISNA(Y93),ISNA(S93:V93),ISNA(Q93),ISNA(J93),ISNA(I93),ISNA(A93:G93), ISBLANK(AI93:AK93), ISBLANK(AE93:AF93),ISBLANK(AB93),ISBLANK(Y93),ISBLANK(S93:V93),ISBLANK(Q93),ISBLANK(J93),ISBLANK(I93),ISBLANK(A93:G93)))</f>
        <v>1</v>
      </c>
      <c r="AQ93" s="42">
        <f>_xlfn.IFNA(IF(E93&gt;0,INDEX(AR93:BU93,MATCH(Settings!$B$1,$AR$1:$BU$1)),0),0)</f>
        <v>1</v>
      </c>
      <c r="AR93" s="59">
        <f>INDEX('E-E'!$A:$AH,MATCH($B93,'E-E'!$B:$B,0),MATCH(AR$1,'E-E'!$1:$1,0))</f>
        <v>1</v>
      </c>
      <c r="AS93" s="59">
        <f>INDEX('E-E'!$A:$AH,MATCH($B93,'E-E'!$B:$B,0),MATCH(AS$1,'E-E'!$1:$1,0))</f>
        <v>1</v>
      </c>
      <c r="AT93" s="59">
        <f>INDEX('E-E'!$A:$AH,MATCH($B93,'E-E'!$B:$B,0),MATCH(AT$1,'E-E'!$1:$1,0))</f>
        <v>1</v>
      </c>
      <c r="AU93" s="59">
        <f>INDEX('E-E'!$A:$AH,MATCH($B93,'E-E'!$B:$B,0),MATCH(AU$1,'E-E'!$1:$1,0))</f>
        <v>1</v>
      </c>
      <c r="AV93" s="59">
        <f>INDEX('E-E'!$A:$AH,MATCH($B93,'E-E'!$B:$B,0),MATCH(AV$1,'E-E'!$1:$1,0))</f>
        <v>1</v>
      </c>
      <c r="AW93" s="59">
        <f>INDEX('E-E'!$A:$AH,MATCH($B93,'E-E'!$B:$B,0),MATCH(AW$1,'E-E'!$1:$1,0))</f>
        <v>1</v>
      </c>
      <c r="AX93" s="59">
        <f>INDEX('E-E'!$A:$AH,MATCH($B93,'E-E'!$B:$B,0),MATCH(AX$1,'E-E'!$1:$1,0))</f>
        <v>1</v>
      </c>
      <c r="AY93" s="59">
        <f>INDEX('E-E'!$A:$AH,MATCH($B93,'E-E'!$B:$B,0),MATCH(AY$1,'E-E'!$1:$1,0))</f>
        <v>1</v>
      </c>
      <c r="AZ93" s="59">
        <f>INDEX('E-E'!$A:$AH,MATCH($B93,'E-E'!$B:$B,0),MATCH(AZ$1,'E-E'!$1:$1,0))</f>
        <v>1</v>
      </c>
      <c r="BA93" s="59">
        <f>INDEX('E-E'!$A:$AH,MATCH($B93,'E-E'!$B:$B,0),MATCH(BA$1,'E-E'!$1:$1,0))</f>
        <v>1</v>
      </c>
      <c r="BB93" s="59">
        <f>INDEX('E-E'!$A:$AH,MATCH($B93,'E-E'!$B:$B,0),MATCH(BB$1,'E-E'!$1:$1,0))</f>
        <v>1</v>
      </c>
      <c r="BC93" s="59">
        <f>INDEX('E-E'!$A:$AH,MATCH($B93,'E-E'!$B:$B,0),MATCH(BC$1,'E-E'!$1:$1,0))</f>
        <v>1</v>
      </c>
      <c r="BD93" s="59">
        <f>INDEX('E-E'!$A:$AH,MATCH($B93,'E-E'!$B:$B,0),MATCH(BD$1,'E-E'!$1:$1,0))</f>
        <v>1</v>
      </c>
      <c r="BE93" s="59">
        <f>INDEX('E-E'!$A:$AH,MATCH($B93,'E-E'!$B:$B,0),MATCH(BE$1,'E-E'!$1:$1,0))</f>
        <v>1</v>
      </c>
      <c r="BF93" s="59">
        <f>INDEX('E-E'!$A:$AH,MATCH($B93,'E-E'!$B:$B,0),MATCH(BF$1,'E-E'!$1:$1,0))</f>
        <v>1</v>
      </c>
      <c r="BG93" s="59">
        <f>INDEX('E-E'!$A:$AH,MATCH($B93,'E-E'!$B:$B,0),MATCH(BG$1,'E-E'!$1:$1,0))</f>
        <v>1</v>
      </c>
      <c r="BH93" s="59">
        <f>INDEX('E-E'!$A:$AH,MATCH($B93,'E-E'!$B:$B,0),MATCH(BH$1,'E-E'!$1:$1,0))</f>
        <v>1</v>
      </c>
      <c r="BI93" s="59">
        <f>INDEX('E-E'!$A:$AH,MATCH($B93,'E-E'!$B:$B,0),MATCH(BI$1,'E-E'!$1:$1,0))</f>
        <v>1</v>
      </c>
      <c r="BJ93" s="59">
        <f>INDEX('E-E'!$A:$AH,MATCH($B93,'E-E'!$B:$B,0),MATCH(BJ$1,'E-E'!$1:$1,0))</f>
        <v>1</v>
      </c>
      <c r="BK93" s="59">
        <f>INDEX('E-E'!$A:$AH,MATCH($B93,'E-E'!$B:$B,0),MATCH(BK$1,'E-E'!$1:$1,0))</f>
        <v>1</v>
      </c>
      <c r="BL93" s="59">
        <f>INDEX('E-E'!$A:$AH,MATCH($B93,'E-E'!$B:$B,0),MATCH(BL$1,'E-E'!$1:$1,0))</f>
        <v>1</v>
      </c>
      <c r="BM93" s="59">
        <f>INDEX('E-E'!$A:$AH,MATCH($B93,'E-E'!$B:$B,0),MATCH(BM$1,'E-E'!$1:$1,0))</f>
        <v>1</v>
      </c>
      <c r="BN93" s="59">
        <f>INDEX('E-E'!$A:$AH,MATCH($B93,'E-E'!$B:$B,0),MATCH(BN$1,'E-E'!$1:$1,0))</f>
        <v>1</v>
      </c>
      <c r="BO93" s="59">
        <f>INDEX('E-E'!$A:$AH,MATCH($B93,'E-E'!$B:$B,0),MATCH(BO$1,'E-E'!$1:$1,0))</f>
        <v>1</v>
      </c>
      <c r="BP93" s="59">
        <f>INDEX('E-E'!$A:$AH,MATCH($B93,'E-E'!$B:$B,0),MATCH(BP$1,'E-E'!$1:$1,0))</f>
        <v>1</v>
      </c>
      <c r="BQ93" s="59">
        <f>INDEX('E-E'!$A:$AH,MATCH($B93,'E-E'!$B:$B,0),MATCH(BQ$1,'E-E'!$1:$1,0))</f>
        <v>1</v>
      </c>
      <c r="BR93" s="59">
        <f>INDEX('E-E'!$A:$AH,MATCH($B93,'E-E'!$B:$B,0),MATCH(BR$1,'E-E'!$1:$1,0))</f>
        <v>1</v>
      </c>
      <c r="BS93" s="59">
        <f>INDEX('E-E'!$A:$AH,MATCH($B93,'E-E'!$B:$B,0),MATCH(BS$1,'E-E'!$1:$1,0))</f>
        <v>1</v>
      </c>
      <c r="BT93" s="59">
        <f>INDEX('E-E'!$A:$AH,MATCH($B93,'E-E'!$B:$B,0),MATCH(BT$1,'E-E'!$1:$1,0))</f>
        <v>1</v>
      </c>
      <c r="BU93" s="59">
        <f>INDEX('E-E'!$A:$AH,MATCH($B93,'E-E'!$B:$B,0),MATCH(BU$1,'E-E'!$1:$1,0))</f>
        <v>1</v>
      </c>
      <c r="BV93" s="60">
        <f>INDEX(SRMC!$A:$AO,MATCH($B93,SRMC!$B:$B,0),MATCH(BV$1,SRMC!$1:$1,0))</f>
        <v>154.13078701417885</v>
      </c>
      <c r="BW93" s="60">
        <f>INDEX(SRMC!$A:$AO,MATCH($B93,SRMC!$B:$B,0),MATCH(BW$1,SRMC!$1:$1,0))</f>
        <v>165.10426765986213</v>
      </c>
      <c r="BX93" s="60">
        <f>INDEX(SRMC!$A:$AO,MATCH($B93,SRMC!$B:$B,0),MATCH(BX$1,SRMC!$1:$1,0))</f>
        <v>169.68589659849405</v>
      </c>
      <c r="BY93" s="60">
        <f>INDEX(SRMC!$A:$AO,MATCH($B93,SRMC!$B:$B,0),MATCH(BY$1,SRMC!$1:$1,0))</f>
        <v>174.77979770257991</v>
      </c>
      <c r="BZ93" s="60">
        <f>INDEX(SRMC!$A:$AO,MATCH($B93,SRMC!$B:$B,0),MATCH(BZ$1,SRMC!$1:$1,0))</f>
        <v>177.49702910590767</v>
      </c>
      <c r="CA93" s="60">
        <f>INDEX(SRMC!$A:$AO,MATCH($B93,SRMC!$B:$B,0),MATCH(CA$1,SRMC!$1:$1,0))</f>
        <v>177.98737797867011</v>
      </c>
      <c r="CB93" s="60">
        <f>INDEX(SRMC!$A:$AO,MATCH($B93,SRMC!$B:$B,0),MATCH(CB$1,SRMC!$1:$1,0))</f>
        <v>178.44874799174406</v>
      </c>
      <c r="CC93" s="60">
        <f>INDEX(SRMC!$A:$AO,MATCH($B93,SRMC!$B:$B,0),MATCH(CC$1,SRMC!$1:$1,0))</f>
        <v>178.68983827156021</v>
      </c>
      <c r="CD93" s="60">
        <f>INDEX(SRMC!$A:$AO,MATCH($B93,SRMC!$B:$B,0),MATCH(CD$1,SRMC!$1:$1,0))</f>
        <v>179.31229203355755</v>
      </c>
      <c r="CE93" s="60">
        <f>INDEX(SRMC!$A:$AO,MATCH($B93,SRMC!$B:$B,0),MATCH(CE$1,SRMC!$1:$1,0))</f>
        <v>180.13213430174133</v>
      </c>
      <c r="CF93" s="60">
        <f>INDEX(SRMC!$A:$AO,MATCH($B93,SRMC!$B:$B,0),MATCH(CF$1,SRMC!$1:$1,0))</f>
        <v>180.54497869410133</v>
      </c>
      <c r="CG93" s="60">
        <f>INDEX(SRMC!$A:$AO,MATCH($B93,SRMC!$B:$B,0),MATCH(CG$1,SRMC!$1:$1,0))</f>
        <v>180.65242599543987</v>
      </c>
      <c r="CH93" s="60">
        <f>INDEX(SRMC!$A:$AO,MATCH($B93,SRMC!$B:$B,0),MATCH(CH$1,SRMC!$1:$1,0))</f>
        <v>181.59266188046911</v>
      </c>
      <c r="CI93" s="60">
        <f>INDEX(SRMC!$A:$AO,MATCH($B93,SRMC!$B:$B,0),MATCH(CI$1,SRMC!$1:$1,0))</f>
        <v>183.60251125885293</v>
      </c>
      <c r="CJ93" s="60">
        <f>INDEX(SRMC!$A:$AO,MATCH($B93,SRMC!$B:$B,0),MATCH(CJ$1,SRMC!$1:$1,0))</f>
        <v>186.23010688307801</v>
      </c>
      <c r="CK93" s="60">
        <f>INDEX(SRMC!$A:$AO,MATCH($B93,SRMC!$B:$B,0),MATCH(CK$1,SRMC!$1:$1,0))</f>
        <v>188.69185266439325</v>
      </c>
      <c r="CL93" s="60">
        <f>INDEX(SRMC!$A:$AO,MATCH($B93,SRMC!$B:$B,0),MATCH(CL$1,SRMC!$1:$1,0))</f>
        <v>190.28766489717972</v>
      </c>
      <c r="CM93" s="60">
        <f>INDEX(SRMC!$A:$AO,MATCH($B93,SRMC!$B:$B,0),MATCH(CM$1,SRMC!$1:$1,0))</f>
        <v>191.28193697800407</v>
      </c>
      <c r="CN93" s="60">
        <f>INDEX(SRMC!$A:$AO,MATCH($B93,SRMC!$B:$B,0),MATCH(CN$1,SRMC!$1:$1,0))</f>
        <v>191.72872314835979</v>
      </c>
      <c r="CO93" s="60">
        <f>INDEX(SRMC!$A:$AO,MATCH($B93,SRMC!$B:$B,0),MATCH(CO$1,SRMC!$1:$1,0))</f>
        <v>191.82080532371378</v>
      </c>
      <c r="CP93" s="60">
        <f>INDEX(SRMC!$A:$AO,MATCH($B93,SRMC!$B:$B,0),MATCH(CP$1,SRMC!$1:$1,0))</f>
        <v>191.79737076821334</v>
      </c>
      <c r="CQ93" s="60">
        <f>INDEX(SRMC!$A:$AO,MATCH($B93,SRMC!$B:$B,0),MATCH(CQ$1,SRMC!$1:$1,0))</f>
        <v>191.77393621271287</v>
      </c>
      <c r="CR93" s="60">
        <f>INDEX(SRMC!$A:$AO,MATCH($B93,SRMC!$B:$B,0),MATCH(CR$1,SRMC!$1:$1,0))</f>
        <v>191.75050165721245</v>
      </c>
      <c r="CS93" s="60">
        <f>INDEX(SRMC!$A:$AO,MATCH($B93,SRMC!$B:$B,0),MATCH(CS$1,SRMC!$1:$1,0))</f>
        <v>191.72706710171198</v>
      </c>
      <c r="CT93" s="60">
        <f>INDEX(SRMC!$A:$AO,MATCH($B93,SRMC!$B:$B,0),MATCH(CT$1,SRMC!$1:$1,0))</f>
        <v>191.70363254621154</v>
      </c>
      <c r="CU93" s="60">
        <f>INDEX(SRMC!$A:$AO,MATCH($B93,SRMC!$B:$B,0),MATCH(CU$1,SRMC!$1:$1,0))</f>
        <v>191.68019799071109</v>
      </c>
      <c r="CV93" s="60">
        <f>INDEX(SRMC!$A:$AO,MATCH($B93,SRMC!$B:$B,0),MATCH(CV$1,SRMC!$1:$1,0))</f>
        <v>191.65676343521065</v>
      </c>
      <c r="CW93" s="60">
        <f>INDEX(SRMC!$A:$AO,MATCH($B93,SRMC!$B:$B,0),MATCH(CW$1,SRMC!$1:$1,0))</f>
        <v>191.63332887971018</v>
      </c>
      <c r="CX93" s="60">
        <f>INDEX(SRMC!$A:$AO,MATCH($B93,SRMC!$B:$B,0),MATCH(CX$1,SRMC!$1:$1,0))</f>
        <v>191.60989432420971</v>
      </c>
      <c r="CY93" s="60">
        <f>INDEX(SRMC!$A:$AO,MATCH($B93,SRMC!$B:$B,0),MATCH(CY$1,SRMC!$1:$1,0))</f>
        <v>191.58645976870929</v>
      </c>
    </row>
    <row r="94" spans="1:103" x14ac:dyDescent="0.3">
      <c r="A94" t="s">
        <v>657</v>
      </c>
      <c r="B94" t="s">
        <v>116</v>
      </c>
      <c r="C94" t="s">
        <v>691</v>
      </c>
      <c r="D94">
        <v>5</v>
      </c>
      <c r="E94">
        <v>50</v>
      </c>
      <c r="F94">
        <v>0.87154649999999989</v>
      </c>
      <c r="G94">
        <v>0.01</v>
      </c>
      <c r="H94" t="s">
        <v>359</v>
      </c>
      <c r="I94">
        <v>3</v>
      </c>
      <c r="J94" s="56">
        <v>1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t="s">
        <v>570</v>
      </c>
      <c r="Q94">
        <v>1</v>
      </c>
      <c r="R94">
        <v>14.87603305785124</v>
      </c>
      <c r="S94" s="95">
        <v>0</v>
      </c>
      <c r="T94">
        <v>1</v>
      </c>
      <c r="U94">
        <v>4</v>
      </c>
      <c r="V94">
        <v>4</v>
      </c>
      <c r="W94" t="e">
        <v>#N/A</v>
      </c>
      <c r="X94">
        <v>0</v>
      </c>
      <c r="Y94">
        <v>0</v>
      </c>
      <c r="Z94" t="e">
        <v>#N/A</v>
      </c>
      <c r="AA94">
        <v>10</v>
      </c>
      <c r="AB94">
        <v>1</v>
      </c>
      <c r="AC94" t="e">
        <v>#N/A</v>
      </c>
      <c r="AD94">
        <v>60</v>
      </c>
      <c r="AE94">
        <v>1</v>
      </c>
      <c r="AF94">
        <v>1</v>
      </c>
      <c r="AG94" t="e">
        <v>#N/A</v>
      </c>
      <c r="AH94">
        <v>6</v>
      </c>
      <c r="AI94">
        <v>6</v>
      </c>
      <c r="AJ94">
        <v>1</v>
      </c>
      <c r="AK94" s="42">
        <f>INDEX(BV94:CY94,MATCH(Settings!$B$5,$BV$1:$CY$1))</f>
        <v>191.58645976870929</v>
      </c>
      <c r="AP94" t="b" cm="1">
        <f t="array" ref="AP94">NOT(OR(ISNA(AI94:AK94),ISNA(AE94:AF94),ISNA(AB94),ISNA(Y94),ISNA(S94:V94),ISNA(Q94),ISNA(J94),ISNA(I94),ISNA(A94:G94), ISBLANK(AI94:AK94), ISBLANK(AE94:AF94),ISBLANK(AB94),ISBLANK(Y94),ISBLANK(S94:V94),ISBLANK(Q94),ISBLANK(J94),ISBLANK(I94),ISBLANK(A94:G94)))</f>
        <v>1</v>
      </c>
      <c r="AQ94" s="42">
        <f>_xlfn.IFNA(IF(E94&gt;0,INDEX(AR94:BU94,MATCH(Settings!$B$1,$AR$1:$BU$1)),0),0)</f>
        <v>1</v>
      </c>
      <c r="AR94" s="59">
        <f>INDEX('E-E'!$A:$AH,MATCH($B94,'E-E'!$B:$B,0),MATCH(AR$1,'E-E'!$1:$1,0))</f>
        <v>1</v>
      </c>
      <c r="AS94" s="59">
        <f>INDEX('E-E'!$A:$AH,MATCH($B94,'E-E'!$B:$B,0),MATCH(AS$1,'E-E'!$1:$1,0))</f>
        <v>1</v>
      </c>
      <c r="AT94" s="59">
        <f>INDEX('E-E'!$A:$AH,MATCH($B94,'E-E'!$B:$B,0),MATCH(AT$1,'E-E'!$1:$1,0))</f>
        <v>1</v>
      </c>
      <c r="AU94" s="59">
        <f>INDEX('E-E'!$A:$AH,MATCH($B94,'E-E'!$B:$B,0),MATCH(AU$1,'E-E'!$1:$1,0))</f>
        <v>1</v>
      </c>
      <c r="AV94" s="59">
        <f>INDEX('E-E'!$A:$AH,MATCH($B94,'E-E'!$B:$B,0),MATCH(AV$1,'E-E'!$1:$1,0))</f>
        <v>1</v>
      </c>
      <c r="AW94" s="59">
        <f>INDEX('E-E'!$A:$AH,MATCH($B94,'E-E'!$B:$B,0),MATCH(AW$1,'E-E'!$1:$1,0))</f>
        <v>1</v>
      </c>
      <c r="AX94" s="59">
        <f>INDEX('E-E'!$A:$AH,MATCH($B94,'E-E'!$B:$B,0),MATCH(AX$1,'E-E'!$1:$1,0))</f>
        <v>1</v>
      </c>
      <c r="AY94" s="59">
        <f>INDEX('E-E'!$A:$AH,MATCH($B94,'E-E'!$B:$B,0),MATCH(AY$1,'E-E'!$1:$1,0))</f>
        <v>1</v>
      </c>
      <c r="AZ94" s="59">
        <f>INDEX('E-E'!$A:$AH,MATCH($B94,'E-E'!$B:$B,0),MATCH(AZ$1,'E-E'!$1:$1,0))</f>
        <v>1</v>
      </c>
      <c r="BA94" s="59">
        <f>INDEX('E-E'!$A:$AH,MATCH($B94,'E-E'!$B:$B,0),MATCH(BA$1,'E-E'!$1:$1,0))</f>
        <v>1</v>
      </c>
      <c r="BB94" s="59">
        <f>INDEX('E-E'!$A:$AH,MATCH($B94,'E-E'!$B:$B,0),MATCH(BB$1,'E-E'!$1:$1,0))</f>
        <v>1</v>
      </c>
      <c r="BC94" s="59">
        <f>INDEX('E-E'!$A:$AH,MATCH($B94,'E-E'!$B:$B,0),MATCH(BC$1,'E-E'!$1:$1,0))</f>
        <v>1</v>
      </c>
      <c r="BD94" s="59">
        <f>INDEX('E-E'!$A:$AH,MATCH($B94,'E-E'!$B:$B,0),MATCH(BD$1,'E-E'!$1:$1,0))</f>
        <v>1</v>
      </c>
      <c r="BE94" s="59">
        <f>INDEX('E-E'!$A:$AH,MATCH($B94,'E-E'!$B:$B,0),MATCH(BE$1,'E-E'!$1:$1,0))</f>
        <v>1</v>
      </c>
      <c r="BF94" s="59">
        <f>INDEX('E-E'!$A:$AH,MATCH($B94,'E-E'!$B:$B,0),MATCH(BF$1,'E-E'!$1:$1,0))</f>
        <v>1</v>
      </c>
      <c r="BG94" s="59">
        <f>INDEX('E-E'!$A:$AH,MATCH($B94,'E-E'!$B:$B,0),MATCH(BG$1,'E-E'!$1:$1,0))</f>
        <v>1</v>
      </c>
      <c r="BH94" s="59">
        <f>INDEX('E-E'!$A:$AH,MATCH($B94,'E-E'!$B:$B,0),MATCH(BH$1,'E-E'!$1:$1,0))</f>
        <v>1</v>
      </c>
      <c r="BI94" s="59">
        <f>INDEX('E-E'!$A:$AH,MATCH($B94,'E-E'!$B:$B,0),MATCH(BI$1,'E-E'!$1:$1,0))</f>
        <v>1</v>
      </c>
      <c r="BJ94" s="59">
        <f>INDEX('E-E'!$A:$AH,MATCH($B94,'E-E'!$B:$B,0),MATCH(BJ$1,'E-E'!$1:$1,0))</f>
        <v>1</v>
      </c>
      <c r="BK94" s="59">
        <f>INDEX('E-E'!$A:$AH,MATCH($B94,'E-E'!$B:$B,0),MATCH(BK$1,'E-E'!$1:$1,0))</f>
        <v>1</v>
      </c>
      <c r="BL94" s="59">
        <f>INDEX('E-E'!$A:$AH,MATCH($B94,'E-E'!$B:$B,0),MATCH(BL$1,'E-E'!$1:$1,0))</f>
        <v>1</v>
      </c>
      <c r="BM94" s="59">
        <f>INDEX('E-E'!$A:$AH,MATCH($B94,'E-E'!$B:$B,0),MATCH(BM$1,'E-E'!$1:$1,0))</f>
        <v>1</v>
      </c>
      <c r="BN94" s="59">
        <f>INDEX('E-E'!$A:$AH,MATCH($B94,'E-E'!$B:$B,0),MATCH(BN$1,'E-E'!$1:$1,0))</f>
        <v>1</v>
      </c>
      <c r="BO94" s="59">
        <f>INDEX('E-E'!$A:$AH,MATCH($B94,'E-E'!$B:$B,0),MATCH(BO$1,'E-E'!$1:$1,0))</f>
        <v>1</v>
      </c>
      <c r="BP94" s="59">
        <f>INDEX('E-E'!$A:$AH,MATCH($B94,'E-E'!$B:$B,0),MATCH(BP$1,'E-E'!$1:$1,0))</f>
        <v>1</v>
      </c>
      <c r="BQ94" s="59">
        <f>INDEX('E-E'!$A:$AH,MATCH($B94,'E-E'!$B:$B,0),MATCH(BQ$1,'E-E'!$1:$1,0))</f>
        <v>1</v>
      </c>
      <c r="BR94" s="59">
        <f>INDEX('E-E'!$A:$AH,MATCH($B94,'E-E'!$B:$B,0),MATCH(BR$1,'E-E'!$1:$1,0))</f>
        <v>1</v>
      </c>
      <c r="BS94" s="59">
        <f>INDEX('E-E'!$A:$AH,MATCH($B94,'E-E'!$B:$B,0),MATCH(BS$1,'E-E'!$1:$1,0))</f>
        <v>1</v>
      </c>
      <c r="BT94" s="59">
        <f>INDEX('E-E'!$A:$AH,MATCH($B94,'E-E'!$B:$B,0),MATCH(BT$1,'E-E'!$1:$1,0))</f>
        <v>1</v>
      </c>
      <c r="BU94" s="59">
        <f>INDEX('E-E'!$A:$AH,MATCH($B94,'E-E'!$B:$B,0),MATCH(BU$1,'E-E'!$1:$1,0))</f>
        <v>1</v>
      </c>
      <c r="BV94" s="60">
        <f>INDEX(SRMC!$A:$AO,MATCH($B94,SRMC!$B:$B,0),MATCH(BV$1,SRMC!$1:$1,0))</f>
        <v>154.13078701417885</v>
      </c>
      <c r="BW94" s="60">
        <f>INDEX(SRMC!$A:$AO,MATCH($B94,SRMC!$B:$B,0),MATCH(BW$1,SRMC!$1:$1,0))</f>
        <v>165.10426765986213</v>
      </c>
      <c r="BX94" s="60">
        <f>INDEX(SRMC!$A:$AO,MATCH($B94,SRMC!$B:$B,0),MATCH(BX$1,SRMC!$1:$1,0))</f>
        <v>169.68589659849405</v>
      </c>
      <c r="BY94" s="60">
        <f>INDEX(SRMC!$A:$AO,MATCH($B94,SRMC!$B:$B,0),MATCH(BY$1,SRMC!$1:$1,0))</f>
        <v>174.77979770257991</v>
      </c>
      <c r="BZ94" s="60">
        <f>INDEX(SRMC!$A:$AO,MATCH($B94,SRMC!$B:$B,0),MATCH(BZ$1,SRMC!$1:$1,0))</f>
        <v>177.49702910590767</v>
      </c>
      <c r="CA94" s="60">
        <f>INDEX(SRMC!$A:$AO,MATCH($B94,SRMC!$B:$B,0),MATCH(CA$1,SRMC!$1:$1,0))</f>
        <v>177.98737797867011</v>
      </c>
      <c r="CB94" s="60">
        <f>INDEX(SRMC!$A:$AO,MATCH($B94,SRMC!$B:$B,0),MATCH(CB$1,SRMC!$1:$1,0))</f>
        <v>178.44874799174406</v>
      </c>
      <c r="CC94" s="60">
        <f>INDEX(SRMC!$A:$AO,MATCH($B94,SRMC!$B:$B,0),MATCH(CC$1,SRMC!$1:$1,0))</f>
        <v>178.68983827156021</v>
      </c>
      <c r="CD94" s="60">
        <f>INDEX(SRMC!$A:$AO,MATCH($B94,SRMC!$B:$B,0),MATCH(CD$1,SRMC!$1:$1,0))</f>
        <v>179.31229203355755</v>
      </c>
      <c r="CE94" s="60">
        <f>INDEX(SRMC!$A:$AO,MATCH($B94,SRMC!$B:$B,0),MATCH(CE$1,SRMC!$1:$1,0))</f>
        <v>180.13213430174133</v>
      </c>
      <c r="CF94" s="60">
        <f>INDEX(SRMC!$A:$AO,MATCH($B94,SRMC!$B:$B,0),MATCH(CF$1,SRMC!$1:$1,0))</f>
        <v>180.54497869410133</v>
      </c>
      <c r="CG94" s="60">
        <f>INDEX(SRMC!$A:$AO,MATCH($B94,SRMC!$B:$B,0),MATCH(CG$1,SRMC!$1:$1,0))</f>
        <v>180.65242599543987</v>
      </c>
      <c r="CH94" s="60">
        <f>INDEX(SRMC!$A:$AO,MATCH($B94,SRMC!$B:$B,0),MATCH(CH$1,SRMC!$1:$1,0))</f>
        <v>181.59266188046911</v>
      </c>
      <c r="CI94" s="60">
        <f>INDEX(SRMC!$A:$AO,MATCH($B94,SRMC!$B:$B,0),MATCH(CI$1,SRMC!$1:$1,0))</f>
        <v>183.60251125885293</v>
      </c>
      <c r="CJ94" s="60">
        <f>INDEX(SRMC!$A:$AO,MATCH($B94,SRMC!$B:$B,0),MATCH(CJ$1,SRMC!$1:$1,0))</f>
        <v>186.23010688307801</v>
      </c>
      <c r="CK94" s="60">
        <f>INDEX(SRMC!$A:$AO,MATCH($B94,SRMC!$B:$B,0),MATCH(CK$1,SRMC!$1:$1,0))</f>
        <v>188.69185266439325</v>
      </c>
      <c r="CL94" s="60">
        <f>INDEX(SRMC!$A:$AO,MATCH($B94,SRMC!$B:$B,0),MATCH(CL$1,SRMC!$1:$1,0))</f>
        <v>190.28766489717972</v>
      </c>
      <c r="CM94" s="60">
        <f>INDEX(SRMC!$A:$AO,MATCH($B94,SRMC!$B:$B,0),MATCH(CM$1,SRMC!$1:$1,0))</f>
        <v>191.28193697800407</v>
      </c>
      <c r="CN94" s="60">
        <f>INDEX(SRMC!$A:$AO,MATCH($B94,SRMC!$B:$B,0),MATCH(CN$1,SRMC!$1:$1,0))</f>
        <v>191.72872314835979</v>
      </c>
      <c r="CO94" s="60">
        <f>INDEX(SRMC!$A:$AO,MATCH($B94,SRMC!$B:$B,0),MATCH(CO$1,SRMC!$1:$1,0))</f>
        <v>191.82080532371378</v>
      </c>
      <c r="CP94" s="60">
        <f>INDEX(SRMC!$A:$AO,MATCH($B94,SRMC!$B:$B,0),MATCH(CP$1,SRMC!$1:$1,0))</f>
        <v>191.79737076821334</v>
      </c>
      <c r="CQ94" s="60">
        <f>INDEX(SRMC!$A:$AO,MATCH($B94,SRMC!$B:$B,0),MATCH(CQ$1,SRMC!$1:$1,0))</f>
        <v>191.77393621271287</v>
      </c>
      <c r="CR94" s="60">
        <f>INDEX(SRMC!$A:$AO,MATCH($B94,SRMC!$B:$B,0),MATCH(CR$1,SRMC!$1:$1,0))</f>
        <v>191.75050165721245</v>
      </c>
      <c r="CS94" s="60">
        <f>INDEX(SRMC!$A:$AO,MATCH($B94,SRMC!$B:$B,0),MATCH(CS$1,SRMC!$1:$1,0))</f>
        <v>191.72706710171198</v>
      </c>
      <c r="CT94" s="60">
        <f>INDEX(SRMC!$A:$AO,MATCH($B94,SRMC!$B:$B,0),MATCH(CT$1,SRMC!$1:$1,0))</f>
        <v>191.70363254621154</v>
      </c>
      <c r="CU94" s="60">
        <f>INDEX(SRMC!$A:$AO,MATCH($B94,SRMC!$B:$B,0),MATCH(CU$1,SRMC!$1:$1,0))</f>
        <v>191.68019799071109</v>
      </c>
      <c r="CV94" s="60">
        <f>INDEX(SRMC!$A:$AO,MATCH($B94,SRMC!$B:$B,0),MATCH(CV$1,SRMC!$1:$1,0))</f>
        <v>191.65676343521065</v>
      </c>
      <c r="CW94" s="60">
        <f>INDEX(SRMC!$A:$AO,MATCH($B94,SRMC!$B:$B,0),MATCH(CW$1,SRMC!$1:$1,0))</f>
        <v>191.63332887971018</v>
      </c>
      <c r="CX94" s="60">
        <f>INDEX(SRMC!$A:$AO,MATCH($B94,SRMC!$B:$B,0),MATCH(CX$1,SRMC!$1:$1,0))</f>
        <v>191.60989432420971</v>
      </c>
      <c r="CY94" s="60">
        <f>INDEX(SRMC!$A:$AO,MATCH($B94,SRMC!$B:$B,0),MATCH(CY$1,SRMC!$1:$1,0))</f>
        <v>191.58645976870929</v>
      </c>
    </row>
    <row r="95" spans="1:103" x14ac:dyDescent="0.3">
      <c r="A95" t="s">
        <v>657</v>
      </c>
      <c r="B95" t="s">
        <v>114</v>
      </c>
      <c r="C95" t="s">
        <v>691</v>
      </c>
      <c r="D95">
        <v>5</v>
      </c>
      <c r="E95">
        <v>50</v>
      </c>
      <c r="F95">
        <v>0.87154649999999989</v>
      </c>
      <c r="G95">
        <v>0.01</v>
      </c>
      <c r="H95" t="s">
        <v>359</v>
      </c>
      <c r="I95">
        <v>3</v>
      </c>
      <c r="J95" s="56">
        <v>1</v>
      </c>
      <c r="K95" s="57">
        <v>0</v>
      </c>
      <c r="L95" s="57">
        <v>0</v>
      </c>
      <c r="M95" s="57">
        <v>0</v>
      </c>
      <c r="N95" s="57">
        <v>0</v>
      </c>
      <c r="O95" s="57">
        <v>0</v>
      </c>
      <c r="P95" t="s">
        <v>570</v>
      </c>
      <c r="Q95">
        <v>1</v>
      </c>
      <c r="R95">
        <v>14.87603305785124</v>
      </c>
      <c r="S95" s="95">
        <v>0</v>
      </c>
      <c r="T95">
        <v>1</v>
      </c>
      <c r="U95">
        <v>4</v>
      </c>
      <c r="V95">
        <v>4</v>
      </c>
      <c r="W95" t="e">
        <v>#N/A</v>
      </c>
      <c r="X95">
        <v>0</v>
      </c>
      <c r="Y95">
        <v>0</v>
      </c>
      <c r="Z95" t="e">
        <v>#N/A</v>
      </c>
      <c r="AA95">
        <v>10</v>
      </c>
      <c r="AB95">
        <v>1</v>
      </c>
      <c r="AC95" t="e">
        <v>#N/A</v>
      </c>
      <c r="AD95">
        <v>60</v>
      </c>
      <c r="AE95">
        <v>1</v>
      </c>
      <c r="AF95">
        <v>1</v>
      </c>
      <c r="AG95" t="e">
        <v>#N/A</v>
      </c>
      <c r="AH95">
        <v>6</v>
      </c>
      <c r="AI95">
        <v>6</v>
      </c>
      <c r="AJ95">
        <v>1</v>
      </c>
      <c r="AK95" s="42">
        <f>INDEX(BV95:CY95,MATCH(Settings!$B$5,$BV$1:$CY$1))</f>
        <v>191.58645976870929</v>
      </c>
      <c r="AP95" t="b" cm="1">
        <f t="array" ref="AP95">NOT(OR(ISNA(AI95:AK95),ISNA(AE95:AF95),ISNA(AB95),ISNA(Y95),ISNA(S95:V95),ISNA(Q95),ISNA(J95),ISNA(I95),ISNA(A95:G95), ISBLANK(AI95:AK95), ISBLANK(AE95:AF95),ISBLANK(AB95),ISBLANK(Y95),ISBLANK(S95:V95),ISBLANK(Q95),ISBLANK(J95),ISBLANK(I95),ISBLANK(A95:G95)))</f>
        <v>1</v>
      </c>
      <c r="AQ95" s="42">
        <f>_xlfn.IFNA(IF(E95&gt;0,INDEX(AR95:BU95,MATCH(Settings!$B$1,$AR$1:$BU$1)),0),0)</f>
        <v>1</v>
      </c>
      <c r="AR95" s="59">
        <f>INDEX('E-E'!$A:$AH,MATCH($B95,'E-E'!$B:$B,0),MATCH(AR$1,'E-E'!$1:$1,0))</f>
        <v>1</v>
      </c>
      <c r="AS95" s="59">
        <f>INDEX('E-E'!$A:$AH,MATCH($B95,'E-E'!$B:$B,0),MATCH(AS$1,'E-E'!$1:$1,0))</f>
        <v>1</v>
      </c>
      <c r="AT95" s="59">
        <f>INDEX('E-E'!$A:$AH,MATCH($B95,'E-E'!$B:$B,0),MATCH(AT$1,'E-E'!$1:$1,0))</f>
        <v>1</v>
      </c>
      <c r="AU95" s="59">
        <f>INDEX('E-E'!$A:$AH,MATCH($B95,'E-E'!$B:$B,0),MATCH(AU$1,'E-E'!$1:$1,0))</f>
        <v>1</v>
      </c>
      <c r="AV95" s="59">
        <f>INDEX('E-E'!$A:$AH,MATCH($B95,'E-E'!$B:$B,0),MATCH(AV$1,'E-E'!$1:$1,0))</f>
        <v>1</v>
      </c>
      <c r="AW95" s="59">
        <f>INDEX('E-E'!$A:$AH,MATCH($B95,'E-E'!$B:$B,0),MATCH(AW$1,'E-E'!$1:$1,0))</f>
        <v>1</v>
      </c>
      <c r="AX95" s="59">
        <f>INDEX('E-E'!$A:$AH,MATCH($B95,'E-E'!$B:$B,0),MATCH(AX$1,'E-E'!$1:$1,0))</f>
        <v>1</v>
      </c>
      <c r="AY95" s="59">
        <f>INDEX('E-E'!$A:$AH,MATCH($B95,'E-E'!$B:$B,0),MATCH(AY$1,'E-E'!$1:$1,0))</f>
        <v>1</v>
      </c>
      <c r="AZ95" s="59">
        <f>INDEX('E-E'!$A:$AH,MATCH($B95,'E-E'!$B:$B,0),MATCH(AZ$1,'E-E'!$1:$1,0))</f>
        <v>1</v>
      </c>
      <c r="BA95" s="59">
        <f>INDEX('E-E'!$A:$AH,MATCH($B95,'E-E'!$B:$B,0),MATCH(BA$1,'E-E'!$1:$1,0))</f>
        <v>1</v>
      </c>
      <c r="BB95" s="59">
        <f>INDEX('E-E'!$A:$AH,MATCH($B95,'E-E'!$B:$B,0),MATCH(BB$1,'E-E'!$1:$1,0))</f>
        <v>1</v>
      </c>
      <c r="BC95" s="59">
        <f>INDEX('E-E'!$A:$AH,MATCH($B95,'E-E'!$B:$B,0),MATCH(BC$1,'E-E'!$1:$1,0))</f>
        <v>1</v>
      </c>
      <c r="BD95" s="59">
        <f>INDEX('E-E'!$A:$AH,MATCH($B95,'E-E'!$B:$B,0),MATCH(BD$1,'E-E'!$1:$1,0))</f>
        <v>1</v>
      </c>
      <c r="BE95" s="59">
        <f>INDEX('E-E'!$A:$AH,MATCH($B95,'E-E'!$B:$B,0),MATCH(BE$1,'E-E'!$1:$1,0))</f>
        <v>1</v>
      </c>
      <c r="BF95" s="59">
        <f>INDEX('E-E'!$A:$AH,MATCH($B95,'E-E'!$B:$B,0),MATCH(BF$1,'E-E'!$1:$1,0))</f>
        <v>1</v>
      </c>
      <c r="BG95" s="59">
        <f>INDEX('E-E'!$A:$AH,MATCH($B95,'E-E'!$B:$B,0),MATCH(BG$1,'E-E'!$1:$1,0))</f>
        <v>1</v>
      </c>
      <c r="BH95" s="59">
        <f>INDEX('E-E'!$A:$AH,MATCH($B95,'E-E'!$B:$B,0),MATCH(BH$1,'E-E'!$1:$1,0))</f>
        <v>1</v>
      </c>
      <c r="BI95" s="59">
        <f>INDEX('E-E'!$A:$AH,MATCH($B95,'E-E'!$B:$B,0),MATCH(BI$1,'E-E'!$1:$1,0))</f>
        <v>1</v>
      </c>
      <c r="BJ95" s="59">
        <f>INDEX('E-E'!$A:$AH,MATCH($B95,'E-E'!$B:$B,0),MATCH(BJ$1,'E-E'!$1:$1,0))</f>
        <v>1</v>
      </c>
      <c r="BK95" s="59">
        <f>INDEX('E-E'!$A:$AH,MATCH($B95,'E-E'!$B:$B,0),MATCH(BK$1,'E-E'!$1:$1,0))</f>
        <v>1</v>
      </c>
      <c r="BL95" s="59">
        <f>INDEX('E-E'!$A:$AH,MATCH($B95,'E-E'!$B:$B,0),MATCH(BL$1,'E-E'!$1:$1,0))</f>
        <v>1</v>
      </c>
      <c r="BM95" s="59">
        <f>INDEX('E-E'!$A:$AH,MATCH($B95,'E-E'!$B:$B,0),MATCH(BM$1,'E-E'!$1:$1,0))</f>
        <v>1</v>
      </c>
      <c r="BN95" s="59">
        <f>INDEX('E-E'!$A:$AH,MATCH($B95,'E-E'!$B:$B,0),MATCH(BN$1,'E-E'!$1:$1,0))</f>
        <v>1</v>
      </c>
      <c r="BO95" s="59">
        <f>INDEX('E-E'!$A:$AH,MATCH($B95,'E-E'!$B:$B,0),MATCH(BO$1,'E-E'!$1:$1,0))</f>
        <v>1</v>
      </c>
      <c r="BP95" s="59">
        <f>INDEX('E-E'!$A:$AH,MATCH($B95,'E-E'!$B:$B,0),MATCH(BP$1,'E-E'!$1:$1,0))</f>
        <v>1</v>
      </c>
      <c r="BQ95" s="59">
        <f>INDEX('E-E'!$A:$AH,MATCH($B95,'E-E'!$B:$B,0),MATCH(BQ$1,'E-E'!$1:$1,0))</f>
        <v>1</v>
      </c>
      <c r="BR95" s="59">
        <f>INDEX('E-E'!$A:$AH,MATCH($B95,'E-E'!$B:$B,0),MATCH(BR$1,'E-E'!$1:$1,0))</f>
        <v>1</v>
      </c>
      <c r="BS95" s="59">
        <f>INDEX('E-E'!$A:$AH,MATCH($B95,'E-E'!$B:$B,0),MATCH(BS$1,'E-E'!$1:$1,0))</f>
        <v>1</v>
      </c>
      <c r="BT95" s="59">
        <f>INDEX('E-E'!$A:$AH,MATCH($B95,'E-E'!$B:$B,0),MATCH(BT$1,'E-E'!$1:$1,0))</f>
        <v>1</v>
      </c>
      <c r="BU95" s="59">
        <f>INDEX('E-E'!$A:$AH,MATCH($B95,'E-E'!$B:$B,0),MATCH(BU$1,'E-E'!$1:$1,0))</f>
        <v>1</v>
      </c>
      <c r="BV95" s="60">
        <f>INDEX(SRMC!$A:$AO,MATCH($B95,SRMC!$B:$B,0),MATCH(BV$1,SRMC!$1:$1,0))</f>
        <v>154.13078701417885</v>
      </c>
      <c r="BW95" s="60">
        <f>INDEX(SRMC!$A:$AO,MATCH($B95,SRMC!$B:$B,0),MATCH(BW$1,SRMC!$1:$1,0))</f>
        <v>165.10426765986213</v>
      </c>
      <c r="BX95" s="60">
        <f>INDEX(SRMC!$A:$AO,MATCH($B95,SRMC!$B:$B,0),MATCH(BX$1,SRMC!$1:$1,0))</f>
        <v>169.68589659849405</v>
      </c>
      <c r="BY95" s="60">
        <f>INDEX(SRMC!$A:$AO,MATCH($B95,SRMC!$B:$B,0),MATCH(BY$1,SRMC!$1:$1,0))</f>
        <v>174.77979770257991</v>
      </c>
      <c r="BZ95" s="60">
        <f>INDEX(SRMC!$A:$AO,MATCH($B95,SRMC!$B:$B,0),MATCH(BZ$1,SRMC!$1:$1,0))</f>
        <v>177.49702910590767</v>
      </c>
      <c r="CA95" s="60">
        <f>INDEX(SRMC!$A:$AO,MATCH($B95,SRMC!$B:$B,0),MATCH(CA$1,SRMC!$1:$1,0))</f>
        <v>177.98737797867011</v>
      </c>
      <c r="CB95" s="60">
        <f>INDEX(SRMC!$A:$AO,MATCH($B95,SRMC!$B:$B,0),MATCH(CB$1,SRMC!$1:$1,0))</f>
        <v>178.44874799174406</v>
      </c>
      <c r="CC95" s="60">
        <f>INDEX(SRMC!$A:$AO,MATCH($B95,SRMC!$B:$B,0),MATCH(CC$1,SRMC!$1:$1,0))</f>
        <v>178.68983827156021</v>
      </c>
      <c r="CD95" s="60">
        <f>INDEX(SRMC!$A:$AO,MATCH($B95,SRMC!$B:$B,0),MATCH(CD$1,SRMC!$1:$1,0))</f>
        <v>179.31229203355755</v>
      </c>
      <c r="CE95" s="60">
        <f>INDEX(SRMC!$A:$AO,MATCH($B95,SRMC!$B:$B,0),MATCH(CE$1,SRMC!$1:$1,0))</f>
        <v>180.13213430174133</v>
      </c>
      <c r="CF95" s="60">
        <f>INDEX(SRMC!$A:$AO,MATCH($B95,SRMC!$B:$B,0),MATCH(CF$1,SRMC!$1:$1,0))</f>
        <v>180.54497869410133</v>
      </c>
      <c r="CG95" s="60">
        <f>INDEX(SRMC!$A:$AO,MATCH($B95,SRMC!$B:$B,0),MATCH(CG$1,SRMC!$1:$1,0))</f>
        <v>180.65242599543987</v>
      </c>
      <c r="CH95" s="60">
        <f>INDEX(SRMC!$A:$AO,MATCH($B95,SRMC!$B:$B,0),MATCH(CH$1,SRMC!$1:$1,0))</f>
        <v>181.59266188046911</v>
      </c>
      <c r="CI95" s="60">
        <f>INDEX(SRMC!$A:$AO,MATCH($B95,SRMC!$B:$B,0),MATCH(CI$1,SRMC!$1:$1,0))</f>
        <v>183.60251125885293</v>
      </c>
      <c r="CJ95" s="60">
        <f>INDEX(SRMC!$A:$AO,MATCH($B95,SRMC!$B:$B,0),MATCH(CJ$1,SRMC!$1:$1,0))</f>
        <v>186.23010688307801</v>
      </c>
      <c r="CK95" s="60">
        <f>INDEX(SRMC!$A:$AO,MATCH($B95,SRMC!$B:$B,0),MATCH(CK$1,SRMC!$1:$1,0))</f>
        <v>188.69185266439325</v>
      </c>
      <c r="CL95" s="60">
        <f>INDEX(SRMC!$A:$AO,MATCH($B95,SRMC!$B:$B,0),MATCH(CL$1,SRMC!$1:$1,0))</f>
        <v>190.28766489717972</v>
      </c>
      <c r="CM95" s="60">
        <f>INDEX(SRMC!$A:$AO,MATCH($B95,SRMC!$B:$B,0),MATCH(CM$1,SRMC!$1:$1,0))</f>
        <v>191.28193697800407</v>
      </c>
      <c r="CN95" s="60">
        <f>INDEX(SRMC!$A:$AO,MATCH($B95,SRMC!$B:$B,0),MATCH(CN$1,SRMC!$1:$1,0))</f>
        <v>191.72872314835979</v>
      </c>
      <c r="CO95" s="60">
        <f>INDEX(SRMC!$A:$AO,MATCH($B95,SRMC!$B:$B,0),MATCH(CO$1,SRMC!$1:$1,0))</f>
        <v>191.82080532371378</v>
      </c>
      <c r="CP95" s="60">
        <f>INDEX(SRMC!$A:$AO,MATCH($B95,SRMC!$B:$B,0),MATCH(CP$1,SRMC!$1:$1,0))</f>
        <v>191.79737076821334</v>
      </c>
      <c r="CQ95" s="60">
        <f>INDEX(SRMC!$A:$AO,MATCH($B95,SRMC!$B:$B,0),MATCH(CQ$1,SRMC!$1:$1,0))</f>
        <v>191.77393621271287</v>
      </c>
      <c r="CR95" s="60">
        <f>INDEX(SRMC!$A:$AO,MATCH($B95,SRMC!$B:$B,0),MATCH(CR$1,SRMC!$1:$1,0))</f>
        <v>191.75050165721245</v>
      </c>
      <c r="CS95" s="60">
        <f>INDEX(SRMC!$A:$AO,MATCH($B95,SRMC!$B:$B,0),MATCH(CS$1,SRMC!$1:$1,0))</f>
        <v>191.72706710171198</v>
      </c>
      <c r="CT95" s="60">
        <f>INDEX(SRMC!$A:$AO,MATCH($B95,SRMC!$B:$B,0),MATCH(CT$1,SRMC!$1:$1,0))</f>
        <v>191.70363254621154</v>
      </c>
      <c r="CU95" s="60">
        <f>INDEX(SRMC!$A:$AO,MATCH($B95,SRMC!$B:$B,0),MATCH(CU$1,SRMC!$1:$1,0))</f>
        <v>191.68019799071109</v>
      </c>
      <c r="CV95" s="60">
        <f>INDEX(SRMC!$A:$AO,MATCH($B95,SRMC!$B:$B,0),MATCH(CV$1,SRMC!$1:$1,0))</f>
        <v>191.65676343521065</v>
      </c>
      <c r="CW95" s="60">
        <f>INDEX(SRMC!$A:$AO,MATCH($B95,SRMC!$B:$B,0),MATCH(CW$1,SRMC!$1:$1,0))</f>
        <v>191.63332887971018</v>
      </c>
      <c r="CX95" s="60">
        <f>INDEX(SRMC!$A:$AO,MATCH($B95,SRMC!$B:$B,0),MATCH(CX$1,SRMC!$1:$1,0))</f>
        <v>191.60989432420971</v>
      </c>
      <c r="CY95" s="60">
        <f>INDEX(SRMC!$A:$AO,MATCH($B95,SRMC!$B:$B,0),MATCH(CY$1,SRMC!$1:$1,0))</f>
        <v>191.58645976870929</v>
      </c>
    </row>
    <row r="96" spans="1:103" x14ac:dyDescent="0.3">
      <c r="A96" t="s">
        <v>657</v>
      </c>
      <c r="B96" t="s">
        <v>115</v>
      </c>
      <c r="C96" t="s">
        <v>691</v>
      </c>
      <c r="D96">
        <v>5</v>
      </c>
      <c r="E96">
        <v>50</v>
      </c>
      <c r="F96">
        <v>0.87154649999999989</v>
      </c>
      <c r="G96">
        <v>0.01</v>
      </c>
      <c r="H96" t="s">
        <v>359</v>
      </c>
      <c r="I96">
        <v>3</v>
      </c>
      <c r="J96" s="56">
        <v>1</v>
      </c>
      <c r="K96" s="57">
        <v>0</v>
      </c>
      <c r="L96" s="57">
        <v>0</v>
      </c>
      <c r="M96" s="57">
        <v>0</v>
      </c>
      <c r="N96" s="57">
        <v>0</v>
      </c>
      <c r="O96" s="57">
        <v>0</v>
      </c>
      <c r="P96" t="s">
        <v>570</v>
      </c>
      <c r="Q96">
        <v>1</v>
      </c>
      <c r="R96">
        <v>14.87603305785124</v>
      </c>
      <c r="S96" s="95">
        <v>0</v>
      </c>
      <c r="T96">
        <v>1</v>
      </c>
      <c r="U96">
        <v>4</v>
      </c>
      <c r="V96">
        <v>4</v>
      </c>
      <c r="W96" t="e">
        <v>#N/A</v>
      </c>
      <c r="X96">
        <v>0</v>
      </c>
      <c r="Y96">
        <v>0</v>
      </c>
      <c r="Z96" t="e">
        <v>#N/A</v>
      </c>
      <c r="AA96">
        <v>10</v>
      </c>
      <c r="AB96">
        <v>1</v>
      </c>
      <c r="AC96" t="e">
        <v>#N/A</v>
      </c>
      <c r="AD96">
        <v>60</v>
      </c>
      <c r="AE96">
        <v>1</v>
      </c>
      <c r="AF96">
        <v>1</v>
      </c>
      <c r="AG96" t="e">
        <v>#N/A</v>
      </c>
      <c r="AH96">
        <v>6</v>
      </c>
      <c r="AI96">
        <v>6</v>
      </c>
      <c r="AJ96">
        <v>1</v>
      </c>
      <c r="AK96" s="42">
        <f>INDEX(BV96:CY96,MATCH(Settings!$B$5,$BV$1:$CY$1))</f>
        <v>191.58645976870929</v>
      </c>
      <c r="AP96" t="b" cm="1">
        <f t="array" ref="AP96">NOT(OR(ISNA(AI96:AK96),ISNA(AE96:AF96),ISNA(AB96),ISNA(Y96),ISNA(S96:V96),ISNA(Q96),ISNA(J96),ISNA(I96),ISNA(A96:G96), ISBLANK(AI96:AK96), ISBLANK(AE96:AF96),ISBLANK(AB96),ISBLANK(Y96),ISBLANK(S96:V96),ISBLANK(Q96),ISBLANK(J96),ISBLANK(I96),ISBLANK(A96:G96)))</f>
        <v>1</v>
      </c>
      <c r="AQ96" s="42">
        <f>_xlfn.IFNA(IF(E96&gt;0,INDEX(AR96:BU96,MATCH(Settings!$B$1,$AR$1:$BU$1)),0),0)</f>
        <v>1</v>
      </c>
      <c r="AR96" s="59">
        <f>INDEX('E-E'!$A:$AH,MATCH($B96,'E-E'!$B:$B,0),MATCH(AR$1,'E-E'!$1:$1,0))</f>
        <v>1</v>
      </c>
      <c r="AS96" s="59">
        <f>INDEX('E-E'!$A:$AH,MATCH($B96,'E-E'!$B:$B,0),MATCH(AS$1,'E-E'!$1:$1,0))</f>
        <v>1</v>
      </c>
      <c r="AT96" s="59">
        <f>INDEX('E-E'!$A:$AH,MATCH($B96,'E-E'!$B:$B,0),MATCH(AT$1,'E-E'!$1:$1,0))</f>
        <v>1</v>
      </c>
      <c r="AU96" s="59">
        <f>INDEX('E-E'!$A:$AH,MATCH($B96,'E-E'!$B:$B,0),MATCH(AU$1,'E-E'!$1:$1,0))</f>
        <v>1</v>
      </c>
      <c r="AV96" s="59">
        <f>INDEX('E-E'!$A:$AH,MATCH($B96,'E-E'!$B:$B,0),MATCH(AV$1,'E-E'!$1:$1,0))</f>
        <v>1</v>
      </c>
      <c r="AW96" s="59">
        <f>INDEX('E-E'!$A:$AH,MATCH($B96,'E-E'!$B:$B,0),MATCH(AW$1,'E-E'!$1:$1,0))</f>
        <v>1</v>
      </c>
      <c r="AX96" s="59">
        <f>INDEX('E-E'!$A:$AH,MATCH($B96,'E-E'!$B:$B,0),MATCH(AX$1,'E-E'!$1:$1,0))</f>
        <v>1</v>
      </c>
      <c r="AY96" s="59">
        <f>INDEX('E-E'!$A:$AH,MATCH($B96,'E-E'!$B:$B,0),MATCH(AY$1,'E-E'!$1:$1,0))</f>
        <v>1</v>
      </c>
      <c r="AZ96" s="59">
        <f>INDEX('E-E'!$A:$AH,MATCH($B96,'E-E'!$B:$B,0),MATCH(AZ$1,'E-E'!$1:$1,0))</f>
        <v>1</v>
      </c>
      <c r="BA96" s="59">
        <f>INDEX('E-E'!$A:$AH,MATCH($B96,'E-E'!$B:$B,0),MATCH(BA$1,'E-E'!$1:$1,0))</f>
        <v>1</v>
      </c>
      <c r="BB96" s="59">
        <f>INDEX('E-E'!$A:$AH,MATCH($B96,'E-E'!$B:$B,0),MATCH(BB$1,'E-E'!$1:$1,0))</f>
        <v>1</v>
      </c>
      <c r="BC96" s="59">
        <f>INDEX('E-E'!$A:$AH,MATCH($B96,'E-E'!$B:$B,0),MATCH(BC$1,'E-E'!$1:$1,0))</f>
        <v>1</v>
      </c>
      <c r="BD96" s="59">
        <f>INDEX('E-E'!$A:$AH,MATCH($B96,'E-E'!$B:$B,0),MATCH(BD$1,'E-E'!$1:$1,0))</f>
        <v>1</v>
      </c>
      <c r="BE96" s="59">
        <f>INDEX('E-E'!$A:$AH,MATCH($B96,'E-E'!$B:$B,0),MATCH(BE$1,'E-E'!$1:$1,0))</f>
        <v>1</v>
      </c>
      <c r="BF96" s="59">
        <f>INDEX('E-E'!$A:$AH,MATCH($B96,'E-E'!$B:$B,0),MATCH(BF$1,'E-E'!$1:$1,0))</f>
        <v>1</v>
      </c>
      <c r="BG96" s="59">
        <f>INDEX('E-E'!$A:$AH,MATCH($B96,'E-E'!$B:$B,0),MATCH(BG$1,'E-E'!$1:$1,0))</f>
        <v>1</v>
      </c>
      <c r="BH96" s="59">
        <f>INDEX('E-E'!$A:$AH,MATCH($B96,'E-E'!$B:$B,0),MATCH(BH$1,'E-E'!$1:$1,0))</f>
        <v>1</v>
      </c>
      <c r="BI96" s="59">
        <f>INDEX('E-E'!$A:$AH,MATCH($B96,'E-E'!$B:$B,0),MATCH(BI$1,'E-E'!$1:$1,0))</f>
        <v>1</v>
      </c>
      <c r="BJ96" s="59">
        <f>INDEX('E-E'!$A:$AH,MATCH($B96,'E-E'!$B:$B,0),MATCH(BJ$1,'E-E'!$1:$1,0))</f>
        <v>1</v>
      </c>
      <c r="BK96" s="59">
        <f>INDEX('E-E'!$A:$AH,MATCH($B96,'E-E'!$B:$B,0),MATCH(BK$1,'E-E'!$1:$1,0))</f>
        <v>1</v>
      </c>
      <c r="BL96" s="59">
        <f>INDEX('E-E'!$A:$AH,MATCH($B96,'E-E'!$B:$B,0),MATCH(BL$1,'E-E'!$1:$1,0))</f>
        <v>1</v>
      </c>
      <c r="BM96" s="59">
        <f>INDEX('E-E'!$A:$AH,MATCH($B96,'E-E'!$B:$B,0),MATCH(BM$1,'E-E'!$1:$1,0))</f>
        <v>1</v>
      </c>
      <c r="BN96" s="59">
        <f>INDEX('E-E'!$A:$AH,MATCH($B96,'E-E'!$B:$B,0),MATCH(BN$1,'E-E'!$1:$1,0))</f>
        <v>1</v>
      </c>
      <c r="BO96" s="59">
        <f>INDEX('E-E'!$A:$AH,MATCH($B96,'E-E'!$B:$B,0),MATCH(BO$1,'E-E'!$1:$1,0))</f>
        <v>1</v>
      </c>
      <c r="BP96" s="59">
        <f>INDEX('E-E'!$A:$AH,MATCH($B96,'E-E'!$B:$B,0),MATCH(BP$1,'E-E'!$1:$1,0))</f>
        <v>1</v>
      </c>
      <c r="BQ96" s="59">
        <f>INDEX('E-E'!$A:$AH,MATCH($B96,'E-E'!$B:$B,0),MATCH(BQ$1,'E-E'!$1:$1,0))</f>
        <v>1</v>
      </c>
      <c r="BR96" s="59">
        <f>INDEX('E-E'!$A:$AH,MATCH($B96,'E-E'!$B:$B,0),MATCH(BR$1,'E-E'!$1:$1,0))</f>
        <v>1</v>
      </c>
      <c r="BS96" s="59">
        <f>INDEX('E-E'!$A:$AH,MATCH($B96,'E-E'!$B:$B,0),MATCH(BS$1,'E-E'!$1:$1,0))</f>
        <v>1</v>
      </c>
      <c r="BT96" s="59">
        <f>INDEX('E-E'!$A:$AH,MATCH($B96,'E-E'!$B:$B,0),MATCH(BT$1,'E-E'!$1:$1,0))</f>
        <v>1</v>
      </c>
      <c r="BU96" s="59">
        <f>INDEX('E-E'!$A:$AH,MATCH($B96,'E-E'!$B:$B,0),MATCH(BU$1,'E-E'!$1:$1,0))</f>
        <v>1</v>
      </c>
      <c r="BV96" s="60">
        <f>INDEX(SRMC!$A:$AO,MATCH($B96,SRMC!$B:$B,0),MATCH(BV$1,SRMC!$1:$1,0))</f>
        <v>154.13078701417885</v>
      </c>
      <c r="BW96" s="60">
        <f>INDEX(SRMC!$A:$AO,MATCH($B96,SRMC!$B:$B,0),MATCH(BW$1,SRMC!$1:$1,0))</f>
        <v>165.10426765986213</v>
      </c>
      <c r="BX96" s="60">
        <f>INDEX(SRMC!$A:$AO,MATCH($B96,SRMC!$B:$B,0),MATCH(BX$1,SRMC!$1:$1,0))</f>
        <v>169.68589659849405</v>
      </c>
      <c r="BY96" s="60">
        <f>INDEX(SRMC!$A:$AO,MATCH($B96,SRMC!$B:$B,0),MATCH(BY$1,SRMC!$1:$1,0))</f>
        <v>174.77979770257991</v>
      </c>
      <c r="BZ96" s="60">
        <f>INDEX(SRMC!$A:$AO,MATCH($B96,SRMC!$B:$B,0),MATCH(BZ$1,SRMC!$1:$1,0))</f>
        <v>177.49702910590767</v>
      </c>
      <c r="CA96" s="60">
        <f>INDEX(SRMC!$A:$AO,MATCH($B96,SRMC!$B:$B,0),MATCH(CA$1,SRMC!$1:$1,0))</f>
        <v>177.98737797867011</v>
      </c>
      <c r="CB96" s="60">
        <f>INDEX(SRMC!$A:$AO,MATCH($B96,SRMC!$B:$B,0),MATCH(CB$1,SRMC!$1:$1,0))</f>
        <v>178.44874799174406</v>
      </c>
      <c r="CC96" s="60">
        <f>INDEX(SRMC!$A:$AO,MATCH($B96,SRMC!$B:$B,0),MATCH(CC$1,SRMC!$1:$1,0))</f>
        <v>178.68983827156021</v>
      </c>
      <c r="CD96" s="60">
        <f>INDEX(SRMC!$A:$AO,MATCH($B96,SRMC!$B:$B,0),MATCH(CD$1,SRMC!$1:$1,0))</f>
        <v>179.31229203355755</v>
      </c>
      <c r="CE96" s="60">
        <f>INDEX(SRMC!$A:$AO,MATCH($B96,SRMC!$B:$B,0),MATCH(CE$1,SRMC!$1:$1,0))</f>
        <v>180.13213430174133</v>
      </c>
      <c r="CF96" s="60">
        <f>INDEX(SRMC!$A:$AO,MATCH($B96,SRMC!$B:$B,0),MATCH(CF$1,SRMC!$1:$1,0))</f>
        <v>180.54497869410133</v>
      </c>
      <c r="CG96" s="60">
        <f>INDEX(SRMC!$A:$AO,MATCH($B96,SRMC!$B:$B,0),MATCH(CG$1,SRMC!$1:$1,0))</f>
        <v>180.65242599543987</v>
      </c>
      <c r="CH96" s="60">
        <f>INDEX(SRMC!$A:$AO,MATCH($B96,SRMC!$B:$B,0),MATCH(CH$1,SRMC!$1:$1,0))</f>
        <v>181.59266188046911</v>
      </c>
      <c r="CI96" s="60">
        <f>INDEX(SRMC!$A:$AO,MATCH($B96,SRMC!$B:$B,0),MATCH(CI$1,SRMC!$1:$1,0))</f>
        <v>183.60251125885293</v>
      </c>
      <c r="CJ96" s="60">
        <f>INDEX(SRMC!$A:$AO,MATCH($B96,SRMC!$B:$B,0),MATCH(CJ$1,SRMC!$1:$1,0))</f>
        <v>186.23010688307801</v>
      </c>
      <c r="CK96" s="60">
        <f>INDEX(SRMC!$A:$AO,MATCH($B96,SRMC!$B:$B,0),MATCH(CK$1,SRMC!$1:$1,0))</f>
        <v>188.69185266439325</v>
      </c>
      <c r="CL96" s="60">
        <f>INDEX(SRMC!$A:$AO,MATCH($B96,SRMC!$B:$B,0),MATCH(CL$1,SRMC!$1:$1,0))</f>
        <v>190.28766489717972</v>
      </c>
      <c r="CM96" s="60">
        <f>INDEX(SRMC!$A:$AO,MATCH($B96,SRMC!$B:$B,0),MATCH(CM$1,SRMC!$1:$1,0))</f>
        <v>191.28193697800407</v>
      </c>
      <c r="CN96" s="60">
        <f>INDEX(SRMC!$A:$AO,MATCH($B96,SRMC!$B:$B,0),MATCH(CN$1,SRMC!$1:$1,0))</f>
        <v>191.72872314835979</v>
      </c>
      <c r="CO96" s="60">
        <f>INDEX(SRMC!$A:$AO,MATCH($B96,SRMC!$B:$B,0),MATCH(CO$1,SRMC!$1:$1,0))</f>
        <v>191.82080532371378</v>
      </c>
      <c r="CP96" s="60">
        <f>INDEX(SRMC!$A:$AO,MATCH($B96,SRMC!$B:$B,0),MATCH(CP$1,SRMC!$1:$1,0))</f>
        <v>191.79737076821334</v>
      </c>
      <c r="CQ96" s="60">
        <f>INDEX(SRMC!$A:$AO,MATCH($B96,SRMC!$B:$B,0),MATCH(CQ$1,SRMC!$1:$1,0))</f>
        <v>191.77393621271287</v>
      </c>
      <c r="CR96" s="60">
        <f>INDEX(SRMC!$A:$AO,MATCH($B96,SRMC!$B:$B,0),MATCH(CR$1,SRMC!$1:$1,0))</f>
        <v>191.75050165721245</v>
      </c>
      <c r="CS96" s="60">
        <f>INDEX(SRMC!$A:$AO,MATCH($B96,SRMC!$B:$B,0),MATCH(CS$1,SRMC!$1:$1,0))</f>
        <v>191.72706710171198</v>
      </c>
      <c r="CT96" s="60">
        <f>INDEX(SRMC!$A:$AO,MATCH($B96,SRMC!$B:$B,0),MATCH(CT$1,SRMC!$1:$1,0))</f>
        <v>191.70363254621154</v>
      </c>
      <c r="CU96" s="60">
        <f>INDEX(SRMC!$A:$AO,MATCH($B96,SRMC!$B:$B,0),MATCH(CU$1,SRMC!$1:$1,0))</f>
        <v>191.68019799071109</v>
      </c>
      <c r="CV96" s="60">
        <f>INDEX(SRMC!$A:$AO,MATCH($B96,SRMC!$B:$B,0),MATCH(CV$1,SRMC!$1:$1,0))</f>
        <v>191.65676343521065</v>
      </c>
      <c r="CW96" s="60">
        <f>INDEX(SRMC!$A:$AO,MATCH($B96,SRMC!$B:$B,0),MATCH(CW$1,SRMC!$1:$1,0))</f>
        <v>191.63332887971018</v>
      </c>
      <c r="CX96" s="60">
        <f>INDEX(SRMC!$A:$AO,MATCH($B96,SRMC!$B:$B,0),MATCH(CX$1,SRMC!$1:$1,0))</f>
        <v>191.60989432420971</v>
      </c>
      <c r="CY96" s="60">
        <f>INDEX(SRMC!$A:$AO,MATCH($B96,SRMC!$B:$B,0),MATCH(CY$1,SRMC!$1:$1,0))</f>
        <v>191.58645976870929</v>
      </c>
    </row>
    <row r="97" spans="1:103" x14ac:dyDescent="0.3">
      <c r="A97" t="s">
        <v>657</v>
      </c>
      <c r="B97" t="s">
        <v>118</v>
      </c>
      <c r="C97" t="s">
        <v>691</v>
      </c>
      <c r="D97">
        <v>5</v>
      </c>
      <c r="E97">
        <v>50</v>
      </c>
      <c r="F97">
        <v>0.87154649999999989</v>
      </c>
      <c r="G97">
        <v>0.01</v>
      </c>
      <c r="H97" t="s">
        <v>359</v>
      </c>
      <c r="I97">
        <v>3</v>
      </c>
      <c r="J97" s="56">
        <v>1</v>
      </c>
      <c r="K97" s="57">
        <v>0</v>
      </c>
      <c r="L97" s="57">
        <v>0</v>
      </c>
      <c r="M97" s="57">
        <v>0</v>
      </c>
      <c r="N97" s="57">
        <v>0</v>
      </c>
      <c r="O97" s="57">
        <v>0</v>
      </c>
      <c r="P97" t="s">
        <v>570</v>
      </c>
      <c r="Q97">
        <v>1</v>
      </c>
      <c r="R97">
        <v>14.87603305785124</v>
      </c>
      <c r="S97" s="95">
        <v>0</v>
      </c>
      <c r="T97">
        <v>1</v>
      </c>
      <c r="U97">
        <v>4</v>
      </c>
      <c r="V97">
        <v>4</v>
      </c>
      <c r="W97" t="e">
        <v>#N/A</v>
      </c>
      <c r="X97">
        <v>0</v>
      </c>
      <c r="Y97">
        <v>0</v>
      </c>
      <c r="Z97" t="e">
        <v>#N/A</v>
      </c>
      <c r="AA97">
        <v>10</v>
      </c>
      <c r="AB97">
        <v>1</v>
      </c>
      <c r="AC97" t="e">
        <v>#N/A</v>
      </c>
      <c r="AD97">
        <v>60</v>
      </c>
      <c r="AE97">
        <v>1</v>
      </c>
      <c r="AF97">
        <v>1</v>
      </c>
      <c r="AG97" t="e">
        <v>#N/A</v>
      </c>
      <c r="AH97">
        <v>6</v>
      </c>
      <c r="AI97">
        <v>6</v>
      </c>
      <c r="AJ97">
        <v>1</v>
      </c>
      <c r="AK97" s="42">
        <f>INDEX(BV97:CY97,MATCH(Settings!$B$5,$BV$1:$CY$1))</f>
        <v>191.58645976870929</v>
      </c>
      <c r="AP97" t="b" cm="1">
        <f t="array" ref="AP97">NOT(OR(ISNA(AI97:AK97),ISNA(AE97:AF97),ISNA(AB97),ISNA(Y97),ISNA(S97:V97),ISNA(Q97),ISNA(J97),ISNA(I97),ISNA(A97:G97), ISBLANK(AI97:AK97), ISBLANK(AE97:AF97),ISBLANK(AB97),ISBLANK(Y97),ISBLANK(S97:V97),ISBLANK(Q97),ISBLANK(J97),ISBLANK(I97),ISBLANK(A97:G97)))</f>
        <v>1</v>
      </c>
      <c r="AQ97" s="42">
        <f>_xlfn.IFNA(IF(E97&gt;0,INDEX(AR97:BU97,MATCH(Settings!$B$1,$AR$1:$BU$1)),0),0)</f>
        <v>1</v>
      </c>
      <c r="AR97" s="59">
        <f>INDEX('E-E'!$A:$AH,MATCH($B97,'E-E'!$B:$B,0),MATCH(AR$1,'E-E'!$1:$1,0))</f>
        <v>1</v>
      </c>
      <c r="AS97" s="59">
        <f>INDEX('E-E'!$A:$AH,MATCH($B97,'E-E'!$B:$B,0),MATCH(AS$1,'E-E'!$1:$1,0))</f>
        <v>1</v>
      </c>
      <c r="AT97" s="59">
        <f>INDEX('E-E'!$A:$AH,MATCH($B97,'E-E'!$B:$B,0),MATCH(AT$1,'E-E'!$1:$1,0))</f>
        <v>1</v>
      </c>
      <c r="AU97" s="59">
        <f>INDEX('E-E'!$A:$AH,MATCH($B97,'E-E'!$B:$B,0),MATCH(AU$1,'E-E'!$1:$1,0))</f>
        <v>1</v>
      </c>
      <c r="AV97" s="59">
        <f>INDEX('E-E'!$A:$AH,MATCH($B97,'E-E'!$B:$B,0),MATCH(AV$1,'E-E'!$1:$1,0))</f>
        <v>1</v>
      </c>
      <c r="AW97" s="59">
        <f>INDEX('E-E'!$A:$AH,MATCH($B97,'E-E'!$B:$B,0),MATCH(AW$1,'E-E'!$1:$1,0))</f>
        <v>1</v>
      </c>
      <c r="AX97" s="59">
        <f>INDEX('E-E'!$A:$AH,MATCH($B97,'E-E'!$B:$B,0),MATCH(AX$1,'E-E'!$1:$1,0))</f>
        <v>1</v>
      </c>
      <c r="AY97" s="59">
        <f>INDEX('E-E'!$A:$AH,MATCH($B97,'E-E'!$B:$B,0),MATCH(AY$1,'E-E'!$1:$1,0))</f>
        <v>1</v>
      </c>
      <c r="AZ97" s="59">
        <f>INDEX('E-E'!$A:$AH,MATCH($B97,'E-E'!$B:$B,0),MATCH(AZ$1,'E-E'!$1:$1,0))</f>
        <v>1</v>
      </c>
      <c r="BA97" s="59">
        <f>INDEX('E-E'!$A:$AH,MATCH($B97,'E-E'!$B:$B,0),MATCH(BA$1,'E-E'!$1:$1,0))</f>
        <v>1</v>
      </c>
      <c r="BB97" s="59">
        <f>INDEX('E-E'!$A:$AH,MATCH($B97,'E-E'!$B:$B,0),MATCH(BB$1,'E-E'!$1:$1,0))</f>
        <v>1</v>
      </c>
      <c r="BC97" s="59">
        <f>INDEX('E-E'!$A:$AH,MATCH($B97,'E-E'!$B:$B,0),MATCH(BC$1,'E-E'!$1:$1,0))</f>
        <v>1</v>
      </c>
      <c r="BD97" s="59">
        <f>INDEX('E-E'!$A:$AH,MATCH($B97,'E-E'!$B:$B,0),MATCH(BD$1,'E-E'!$1:$1,0))</f>
        <v>1</v>
      </c>
      <c r="BE97" s="59">
        <f>INDEX('E-E'!$A:$AH,MATCH($B97,'E-E'!$B:$B,0),MATCH(BE$1,'E-E'!$1:$1,0))</f>
        <v>1</v>
      </c>
      <c r="BF97" s="59">
        <f>INDEX('E-E'!$A:$AH,MATCH($B97,'E-E'!$B:$B,0),MATCH(BF$1,'E-E'!$1:$1,0))</f>
        <v>1</v>
      </c>
      <c r="BG97" s="59">
        <f>INDEX('E-E'!$A:$AH,MATCH($B97,'E-E'!$B:$B,0),MATCH(BG$1,'E-E'!$1:$1,0))</f>
        <v>1</v>
      </c>
      <c r="BH97" s="59">
        <f>INDEX('E-E'!$A:$AH,MATCH($B97,'E-E'!$B:$B,0),MATCH(BH$1,'E-E'!$1:$1,0))</f>
        <v>1</v>
      </c>
      <c r="BI97" s="59">
        <f>INDEX('E-E'!$A:$AH,MATCH($B97,'E-E'!$B:$B,0),MATCH(BI$1,'E-E'!$1:$1,0))</f>
        <v>1</v>
      </c>
      <c r="BJ97" s="59">
        <f>INDEX('E-E'!$A:$AH,MATCH($B97,'E-E'!$B:$B,0),MATCH(BJ$1,'E-E'!$1:$1,0))</f>
        <v>1</v>
      </c>
      <c r="BK97" s="59">
        <f>INDEX('E-E'!$A:$AH,MATCH($B97,'E-E'!$B:$B,0),MATCH(BK$1,'E-E'!$1:$1,0))</f>
        <v>1</v>
      </c>
      <c r="BL97" s="59">
        <f>INDEX('E-E'!$A:$AH,MATCH($B97,'E-E'!$B:$B,0),MATCH(BL$1,'E-E'!$1:$1,0))</f>
        <v>1</v>
      </c>
      <c r="BM97" s="59">
        <f>INDEX('E-E'!$A:$AH,MATCH($B97,'E-E'!$B:$B,0),MATCH(BM$1,'E-E'!$1:$1,0))</f>
        <v>1</v>
      </c>
      <c r="BN97" s="59">
        <f>INDEX('E-E'!$A:$AH,MATCH($B97,'E-E'!$B:$B,0),MATCH(BN$1,'E-E'!$1:$1,0))</f>
        <v>1</v>
      </c>
      <c r="BO97" s="59">
        <f>INDEX('E-E'!$A:$AH,MATCH($B97,'E-E'!$B:$B,0),MATCH(BO$1,'E-E'!$1:$1,0))</f>
        <v>1</v>
      </c>
      <c r="BP97" s="59">
        <f>INDEX('E-E'!$A:$AH,MATCH($B97,'E-E'!$B:$B,0),MATCH(BP$1,'E-E'!$1:$1,0))</f>
        <v>1</v>
      </c>
      <c r="BQ97" s="59">
        <f>INDEX('E-E'!$A:$AH,MATCH($B97,'E-E'!$B:$B,0),MATCH(BQ$1,'E-E'!$1:$1,0))</f>
        <v>1</v>
      </c>
      <c r="BR97" s="59">
        <f>INDEX('E-E'!$A:$AH,MATCH($B97,'E-E'!$B:$B,0),MATCH(BR$1,'E-E'!$1:$1,0))</f>
        <v>1</v>
      </c>
      <c r="BS97" s="59">
        <f>INDEX('E-E'!$A:$AH,MATCH($B97,'E-E'!$B:$B,0),MATCH(BS$1,'E-E'!$1:$1,0))</f>
        <v>1</v>
      </c>
      <c r="BT97" s="59">
        <f>INDEX('E-E'!$A:$AH,MATCH($B97,'E-E'!$B:$B,0),MATCH(BT$1,'E-E'!$1:$1,0))</f>
        <v>1</v>
      </c>
      <c r="BU97" s="59">
        <f>INDEX('E-E'!$A:$AH,MATCH($B97,'E-E'!$B:$B,0),MATCH(BU$1,'E-E'!$1:$1,0))</f>
        <v>1</v>
      </c>
      <c r="BV97" s="60">
        <f>INDEX(SRMC!$A:$AO,MATCH($B97,SRMC!$B:$B,0),MATCH(BV$1,SRMC!$1:$1,0))</f>
        <v>154.13078701417885</v>
      </c>
      <c r="BW97" s="60">
        <f>INDEX(SRMC!$A:$AO,MATCH($B97,SRMC!$B:$B,0),MATCH(BW$1,SRMC!$1:$1,0))</f>
        <v>165.10426765986213</v>
      </c>
      <c r="BX97" s="60">
        <f>INDEX(SRMC!$A:$AO,MATCH($B97,SRMC!$B:$B,0),MATCH(BX$1,SRMC!$1:$1,0))</f>
        <v>169.68589659849405</v>
      </c>
      <c r="BY97" s="60">
        <f>INDEX(SRMC!$A:$AO,MATCH($B97,SRMC!$B:$B,0),MATCH(BY$1,SRMC!$1:$1,0))</f>
        <v>174.77979770257991</v>
      </c>
      <c r="BZ97" s="60">
        <f>INDEX(SRMC!$A:$AO,MATCH($B97,SRMC!$B:$B,0),MATCH(BZ$1,SRMC!$1:$1,0))</f>
        <v>177.49702910590767</v>
      </c>
      <c r="CA97" s="60">
        <f>INDEX(SRMC!$A:$AO,MATCH($B97,SRMC!$B:$B,0),MATCH(CA$1,SRMC!$1:$1,0))</f>
        <v>177.98737797867011</v>
      </c>
      <c r="CB97" s="60">
        <f>INDEX(SRMC!$A:$AO,MATCH($B97,SRMC!$B:$B,0),MATCH(CB$1,SRMC!$1:$1,0))</f>
        <v>178.44874799174406</v>
      </c>
      <c r="CC97" s="60">
        <f>INDEX(SRMC!$A:$AO,MATCH($B97,SRMC!$B:$B,0),MATCH(CC$1,SRMC!$1:$1,0))</f>
        <v>178.68983827156021</v>
      </c>
      <c r="CD97" s="60">
        <f>INDEX(SRMC!$A:$AO,MATCH($B97,SRMC!$B:$B,0),MATCH(CD$1,SRMC!$1:$1,0))</f>
        <v>179.31229203355755</v>
      </c>
      <c r="CE97" s="60">
        <f>INDEX(SRMC!$A:$AO,MATCH($B97,SRMC!$B:$B,0),MATCH(CE$1,SRMC!$1:$1,0))</f>
        <v>180.13213430174133</v>
      </c>
      <c r="CF97" s="60">
        <f>INDEX(SRMC!$A:$AO,MATCH($B97,SRMC!$B:$B,0),MATCH(CF$1,SRMC!$1:$1,0))</f>
        <v>180.54497869410133</v>
      </c>
      <c r="CG97" s="60">
        <f>INDEX(SRMC!$A:$AO,MATCH($B97,SRMC!$B:$B,0),MATCH(CG$1,SRMC!$1:$1,0))</f>
        <v>180.65242599543987</v>
      </c>
      <c r="CH97" s="60">
        <f>INDEX(SRMC!$A:$AO,MATCH($B97,SRMC!$B:$B,0),MATCH(CH$1,SRMC!$1:$1,0))</f>
        <v>181.59266188046911</v>
      </c>
      <c r="CI97" s="60">
        <f>INDEX(SRMC!$A:$AO,MATCH($B97,SRMC!$B:$B,0),MATCH(CI$1,SRMC!$1:$1,0))</f>
        <v>183.60251125885293</v>
      </c>
      <c r="CJ97" s="60">
        <f>INDEX(SRMC!$A:$AO,MATCH($B97,SRMC!$B:$B,0),MATCH(CJ$1,SRMC!$1:$1,0))</f>
        <v>186.23010688307801</v>
      </c>
      <c r="CK97" s="60">
        <f>INDEX(SRMC!$A:$AO,MATCH($B97,SRMC!$B:$B,0),MATCH(CK$1,SRMC!$1:$1,0))</f>
        <v>188.69185266439325</v>
      </c>
      <c r="CL97" s="60">
        <f>INDEX(SRMC!$A:$AO,MATCH($B97,SRMC!$B:$B,0),MATCH(CL$1,SRMC!$1:$1,0))</f>
        <v>190.28766489717972</v>
      </c>
      <c r="CM97" s="60">
        <f>INDEX(SRMC!$A:$AO,MATCH($B97,SRMC!$B:$B,0),MATCH(CM$1,SRMC!$1:$1,0))</f>
        <v>191.28193697800407</v>
      </c>
      <c r="CN97" s="60">
        <f>INDEX(SRMC!$A:$AO,MATCH($B97,SRMC!$B:$B,0),MATCH(CN$1,SRMC!$1:$1,0))</f>
        <v>191.72872314835979</v>
      </c>
      <c r="CO97" s="60">
        <f>INDEX(SRMC!$A:$AO,MATCH($B97,SRMC!$B:$B,0),MATCH(CO$1,SRMC!$1:$1,0))</f>
        <v>191.82080532371378</v>
      </c>
      <c r="CP97" s="60">
        <f>INDEX(SRMC!$A:$AO,MATCH($B97,SRMC!$B:$B,0),MATCH(CP$1,SRMC!$1:$1,0))</f>
        <v>191.79737076821334</v>
      </c>
      <c r="CQ97" s="60">
        <f>INDEX(SRMC!$A:$AO,MATCH($B97,SRMC!$B:$B,0),MATCH(CQ$1,SRMC!$1:$1,0))</f>
        <v>191.77393621271287</v>
      </c>
      <c r="CR97" s="60">
        <f>INDEX(SRMC!$A:$AO,MATCH($B97,SRMC!$B:$B,0),MATCH(CR$1,SRMC!$1:$1,0))</f>
        <v>191.75050165721245</v>
      </c>
      <c r="CS97" s="60">
        <f>INDEX(SRMC!$A:$AO,MATCH($B97,SRMC!$B:$B,0),MATCH(CS$1,SRMC!$1:$1,0))</f>
        <v>191.72706710171198</v>
      </c>
      <c r="CT97" s="60">
        <f>INDEX(SRMC!$A:$AO,MATCH($B97,SRMC!$B:$B,0),MATCH(CT$1,SRMC!$1:$1,0))</f>
        <v>191.70363254621154</v>
      </c>
      <c r="CU97" s="60">
        <f>INDEX(SRMC!$A:$AO,MATCH($B97,SRMC!$B:$B,0),MATCH(CU$1,SRMC!$1:$1,0))</f>
        <v>191.68019799071109</v>
      </c>
      <c r="CV97" s="60">
        <f>INDEX(SRMC!$A:$AO,MATCH($B97,SRMC!$B:$B,0),MATCH(CV$1,SRMC!$1:$1,0))</f>
        <v>191.65676343521065</v>
      </c>
      <c r="CW97" s="60">
        <f>INDEX(SRMC!$A:$AO,MATCH($B97,SRMC!$B:$B,0),MATCH(CW$1,SRMC!$1:$1,0))</f>
        <v>191.63332887971018</v>
      </c>
      <c r="CX97" s="60">
        <f>INDEX(SRMC!$A:$AO,MATCH($B97,SRMC!$B:$B,0),MATCH(CX$1,SRMC!$1:$1,0))</f>
        <v>191.60989432420971</v>
      </c>
      <c r="CY97" s="60">
        <f>INDEX(SRMC!$A:$AO,MATCH($B97,SRMC!$B:$B,0),MATCH(CY$1,SRMC!$1:$1,0))</f>
        <v>191.58645976870929</v>
      </c>
    </row>
    <row r="98" spans="1:103" x14ac:dyDescent="0.3">
      <c r="A98" t="s">
        <v>657</v>
      </c>
      <c r="B98" t="s">
        <v>119</v>
      </c>
      <c r="C98" t="s">
        <v>691</v>
      </c>
      <c r="D98">
        <v>5</v>
      </c>
      <c r="E98">
        <v>50</v>
      </c>
      <c r="F98">
        <v>0.87154649999999989</v>
      </c>
      <c r="G98">
        <v>0.01</v>
      </c>
      <c r="H98" t="s">
        <v>359</v>
      </c>
      <c r="I98">
        <v>3</v>
      </c>
      <c r="J98" s="56">
        <v>1</v>
      </c>
      <c r="K98" s="57">
        <v>0</v>
      </c>
      <c r="L98" s="57">
        <v>0</v>
      </c>
      <c r="M98" s="57">
        <v>0</v>
      </c>
      <c r="N98" s="57">
        <v>0</v>
      </c>
      <c r="O98" s="57">
        <v>0</v>
      </c>
      <c r="P98" t="s">
        <v>570</v>
      </c>
      <c r="Q98">
        <v>1</v>
      </c>
      <c r="R98">
        <v>14.87603305785124</v>
      </c>
      <c r="S98" s="95">
        <v>0</v>
      </c>
      <c r="T98">
        <v>1</v>
      </c>
      <c r="U98">
        <v>4</v>
      </c>
      <c r="V98">
        <v>4</v>
      </c>
      <c r="W98" t="e">
        <v>#N/A</v>
      </c>
      <c r="X98">
        <v>0</v>
      </c>
      <c r="Y98">
        <v>0</v>
      </c>
      <c r="Z98" t="e">
        <v>#N/A</v>
      </c>
      <c r="AA98">
        <v>10</v>
      </c>
      <c r="AB98">
        <v>1</v>
      </c>
      <c r="AC98" t="e">
        <v>#N/A</v>
      </c>
      <c r="AD98">
        <v>60</v>
      </c>
      <c r="AE98">
        <v>1</v>
      </c>
      <c r="AF98">
        <v>1</v>
      </c>
      <c r="AG98" t="e">
        <v>#N/A</v>
      </c>
      <c r="AH98">
        <v>6</v>
      </c>
      <c r="AI98">
        <v>6</v>
      </c>
      <c r="AJ98">
        <v>1</v>
      </c>
      <c r="AK98" s="42">
        <f>INDEX(BV98:CY98,MATCH(Settings!$B$5,$BV$1:$CY$1))</f>
        <v>191.58645976870929</v>
      </c>
      <c r="AP98" t="b" cm="1">
        <f t="array" ref="AP98">NOT(OR(ISNA(AI98:AK98),ISNA(AE98:AF98),ISNA(AB98),ISNA(Y98),ISNA(S98:V98),ISNA(Q98),ISNA(J98),ISNA(I98),ISNA(A98:G98), ISBLANK(AI98:AK98), ISBLANK(AE98:AF98),ISBLANK(AB98),ISBLANK(Y98),ISBLANK(S98:V98),ISBLANK(Q98),ISBLANK(J98),ISBLANK(I98),ISBLANK(A98:G98)))</f>
        <v>1</v>
      </c>
      <c r="AQ98" s="42">
        <f>_xlfn.IFNA(IF(E98&gt;0,INDEX(AR98:BU98,MATCH(Settings!$B$1,$AR$1:$BU$1)),0),0)</f>
        <v>1</v>
      </c>
      <c r="AR98" s="59">
        <f>INDEX('E-E'!$A:$AH,MATCH($B98,'E-E'!$B:$B,0),MATCH(AR$1,'E-E'!$1:$1,0))</f>
        <v>1</v>
      </c>
      <c r="AS98" s="59">
        <f>INDEX('E-E'!$A:$AH,MATCH($B98,'E-E'!$B:$B,0),MATCH(AS$1,'E-E'!$1:$1,0))</f>
        <v>1</v>
      </c>
      <c r="AT98" s="59">
        <f>INDEX('E-E'!$A:$AH,MATCH($B98,'E-E'!$B:$B,0),MATCH(AT$1,'E-E'!$1:$1,0))</f>
        <v>1</v>
      </c>
      <c r="AU98" s="59">
        <f>INDEX('E-E'!$A:$AH,MATCH($B98,'E-E'!$B:$B,0),MATCH(AU$1,'E-E'!$1:$1,0))</f>
        <v>1</v>
      </c>
      <c r="AV98" s="59">
        <f>INDEX('E-E'!$A:$AH,MATCH($B98,'E-E'!$B:$B,0),MATCH(AV$1,'E-E'!$1:$1,0))</f>
        <v>1</v>
      </c>
      <c r="AW98" s="59">
        <f>INDEX('E-E'!$A:$AH,MATCH($B98,'E-E'!$B:$B,0),MATCH(AW$1,'E-E'!$1:$1,0))</f>
        <v>1</v>
      </c>
      <c r="AX98" s="59">
        <f>INDEX('E-E'!$A:$AH,MATCH($B98,'E-E'!$B:$B,0),MATCH(AX$1,'E-E'!$1:$1,0))</f>
        <v>1</v>
      </c>
      <c r="AY98" s="59">
        <f>INDEX('E-E'!$A:$AH,MATCH($B98,'E-E'!$B:$B,0),MATCH(AY$1,'E-E'!$1:$1,0))</f>
        <v>1</v>
      </c>
      <c r="AZ98" s="59">
        <f>INDEX('E-E'!$A:$AH,MATCH($B98,'E-E'!$B:$B,0),MATCH(AZ$1,'E-E'!$1:$1,0))</f>
        <v>1</v>
      </c>
      <c r="BA98" s="59">
        <f>INDEX('E-E'!$A:$AH,MATCH($B98,'E-E'!$B:$B,0),MATCH(BA$1,'E-E'!$1:$1,0))</f>
        <v>1</v>
      </c>
      <c r="BB98" s="59">
        <f>INDEX('E-E'!$A:$AH,MATCH($B98,'E-E'!$B:$B,0),MATCH(BB$1,'E-E'!$1:$1,0))</f>
        <v>1</v>
      </c>
      <c r="BC98" s="59">
        <f>INDEX('E-E'!$A:$AH,MATCH($B98,'E-E'!$B:$B,0),MATCH(BC$1,'E-E'!$1:$1,0))</f>
        <v>1</v>
      </c>
      <c r="BD98" s="59">
        <f>INDEX('E-E'!$A:$AH,MATCH($B98,'E-E'!$B:$B,0),MATCH(BD$1,'E-E'!$1:$1,0))</f>
        <v>1</v>
      </c>
      <c r="BE98" s="59">
        <f>INDEX('E-E'!$A:$AH,MATCH($B98,'E-E'!$B:$B,0),MATCH(BE$1,'E-E'!$1:$1,0))</f>
        <v>1</v>
      </c>
      <c r="BF98" s="59">
        <f>INDEX('E-E'!$A:$AH,MATCH($B98,'E-E'!$B:$B,0),MATCH(BF$1,'E-E'!$1:$1,0))</f>
        <v>1</v>
      </c>
      <c r="BG98" s="59">
        <f>INDEX('E-E'!$A:$AH,MATCH($B98,'E-E'!$B:$B,0),MATCH(BG$1,'E-E'!$1:$1,0))</f>
        <v>1</v>
      </c>
      <c r="BH98" s="59">
        <f>INDEX('E-E'!$A:$AH,MATCH($B98,'E-E'!$B:$B,0),MATCH(BH$1,'E-E'!$1:$1,0))</f>
        <v>1</v>
      </c>
      <c r="BI98" s="59">
        <f>INDEX('E-E'!$A:$AH,MATCH($B98,'E-E'!$B:$B,0),MATCH(BI$1,'E-E'!$1:$1,0))</f>
        <v>1</v>
      </c>
      <c r="BJ98" s="59">
        <f>INDEX('E-E'!$A:$AH,MATCH($B98,'E-E'!$B:$B,0),MATCH(BJ$1,'E-E'!$1:$1,0))</f>
        <v>1</v>
      </c>
      <c r="BK98" s="59">
        <f>INDEX('E-E'!$A:$AH,MATCH($B98,'E-E'!$B:$B,0),MATCH(BK$1,'E-E'!$1:$1,0))</f>
        <v>1</v>
      </c>
      <c r="BL98" s="59">
        <f>INDEX('E-E'!$A:$AH,MATCH($B98,'E-E'!$B:$B,0),MATCH(BL$1,'E-E'!$1:$1,0))</f>
        <v>1</v>
      </c>
      <c r="BM98" s="59">
        <f>INDEX('E-E'!$A:$AH,MATCH($B98,'E-E'!$B:$B,0),MATCH(BM$1,'E-E'!$1:$1,0))</f>
        <v>1</v>
      </c>
      <c r="BN98" s="59">
        <f>INDEX('E-E'!$A:$AH,MATCH($B98,'E-E'!$B:$B,0),MATCH(BN$1,'E-E'!$1:$1,0))</f>
        <v>1</v>
      </c>
      <c r="BO98" s="59">
        <f>INDEX('E-E'!$A:$AH,MATCH($B98,'E-E'!$B:$B,0),MATCH(BO$1,'E-E'!$1:$1,0))</f>
        <v>1</v>
      </c>
      <c r="BP98" s="59">
        <f>INDEX('E-E'!$A:$AH,MATCH($B98,'E-E'!$B:$B,0),MATCH(BP$1,'E-E'!$1:$1,0))</f>
        <v>1</v>
      </c>
      <c r="BQ98" s="59">
        <f>INDEX('E-E'!$A:$AH,MATCH($B98,'E-E'!$B:$B,0),MATCH(BQ$1,'E-E'!$1:$1,0))</f>
        <v>1</v>
      </c>
      <c r="BR98" s="59">
        <f>INDEX('E-E'!$A:$AH,MATCH($B98,'E-E'!$B:$B,0),MATCH(BR$1,'E-E'!$1:$1,0))</f>
        <v>1</v>
      </c>
      <c r="BS98" s="59">
        <f>INDEX('E-E'!$A:$AH,MATCH($B98,'E-E'!$B:$B,0),MATCH(BS$1,'E-E'!$1:$1,0))</f>
        <v>1</v>
      </c>
      <c r="BT98" s="59">
        <f>INDEX('E-E'!$A:$AH,MATCH($B98,'E-E'!$B:$B,0),MATCH(BT$1,'E-E'!$1:$1,0))</f>
        <v>1</v>
      </c>
      <c r="BU98" s="59">
        <f>INDEX('E-E'!$A:$AH,MATCH($B98,'E-E'!$B:$B,0),MATCH(BU$1,'E-E'!$1:$1,0))</f>
        <v>1</v>
      </c>
      <c r="BV98" s="60">
        <f>INDEX(SRMC!$A:$AO,MATCH($B98,SRMC!$B:$B,0),MATCH(BV$1,SRMC!$1:$1,0))</f>
        <v>154.13078701417885</v>
      </c>
      <c r="BW98" s="60">
        <f>INDEX(SRMC!$A:$AO,MATCH($B98,SRMC!$B:$B,0),MATCH(BW$1,SRMC!$1:$1,0))</f>
        <v>165.10426765986213</v>
      </c>
      <c r="BX98" s="60">
        <f>INDEX(SRMC!$A:$AO,MATCH($B98,SRMC!$B:$B,0),MATCH(BX$1,SRMC!$1:$1,0))</f>
        <v>169.68589659849405</v>
      </c>
      <c r="BY98" s="60">
        <f>INDEX(SRMC!$A:$AO,MATCH($B98,SRMC!$B:$B,0),MATCH(BY$1,SRMC!$1:$1,0))</f>
        <v>174.77979770257991</v>
      </c>
      <c r="BZ98" s="60">
        <f>INDEX(SRMC!$A:$AO,MATCH($B98,SRMC!$B:$B,0),MATCH(BZ$1,SRMC!$1:$1,0))</f>
        <v>177.49702910590767</v>
      </c>
      <c r="CA98" s="60">
        <f>INDEX(SRMC!$A:$AO,MATCH($B98,SRMC!$B:$B,0),MATCH(CA$1,SRMC!$1:$1,0))</f>
        <v>177.98737797867011</v>
      </c>
      <c r="CB98" s="60">
        <f>INDEX(SRMC!$A:$AO,MATCH($B98,SRMC!$B:$B,0),MATCH(CB$1,SRMC!$1:$1,0))</f>
        <v>178.44874799174406</v>
      </c>
      <c r="CC98" s="60">
        <f>INDEX(SRMC!$A:$AO,MATCH($B98,SRMC!$B:$B,0),MATCH(CC$1,SRMC!$1:$1,0))</f>
        <v>178.68983827156021</v>
      </c>
      <c r="CD98" s="60">
        <f>INDEX(SRMC!$A:$AO,MATCH($B98,SRMC!$B:$B,0),MATCH(CD$1,SRMC!$1:$1,0))</f>
        <v>179.31229203355755</v>
      </c>
      <c r="CE98" s="60">
        <f>INDEX(SRMC!$A:$AO,MATCH($B98,SRMC!$B:$B,0),MATCH(CE$1,SRMC!$1:$1,0))</f>
        <v>180.13213430174133</v>
      </c>
      <c r="CF98" s="60">
        <f>INDEX(SRMC!$A:$AO,MATCH($B98,SRMC!$B:$B,0),MATCH(CF$1,SRMC!$1:$1,0))</f>
        <v>180.54497869410133</v>
      </c>
      <c r="CG98" s="60">
        <f>INDEX(SRMC!$A:$AO,MATCH($B98,SRMC!$B:$B,0),MATCH(CG$1,SRMC!$1:$1,0))</f>
        <v>180.65242599543987</v>
      </c>
      <c r="CH98" s="60">
        <f>INDEX(SRMC!$A:$AO,MATCH($B98,SRMC!$B:$B,0),MATCH(CH$1,SRMC!$1:$1,0))</f>
        <v>181.59266188046911</v>
      </c>
      <c r="CI98" s="60">
        <f>INDEX(SRMC!$A:$AO,MATCH($B98,SRMC!$B:$B,0),MATCH(CI$1,SRMC!$1:$1,0))</f>
        <v>183.60251125885293</v>
      </c>
      <c r="CJ98" s="60">
        <f>INDEX(SRMC!$A:$AO,MATCH($B98,SRMC!$B:$B,0),MATCH(CJ$1,SRMC!$1:$1,0))</f>
        <v>186.23010688307801</v>
      </c>
      <c r="CK98" s="60">
        <f>INDEX(SRMC!$A:$AO,MATCH($B98,SRMC!$B:$B,0),MATCH(CK$1,SRMC!$1:$1,0))</f>
        <v>188.69185266439325</v>
      </c>
      <c r="CL98" s="60">
        <f>INDEX(SRMC!$A:$AO,MATCH($B98,SRMC!$B:$B,0),MATCH(CL$1,SRMC!$1:$1,0))</f>
        <v>190.28766489717972</v>
      </c>
      <c r="CM98" s="60">
        <f>INDEX(SRMC!$A:$AO,MATCH($B98,SRMC!$B:$B,0),MATCH(CM$1,SRMC!$1:$1,0))</f>
        <v>191.28193697800407</v>
      </c>
      <c r="CN98" s="60">
        <f>INDEX(SRMC!$A:$AO,MATCH($B98,SRMC!$B:$B,0),MATCH(CN$1,SRMC!$1:$1,0))</f>
        <v>191.72872314835979</v>
      </c>
      <c r="CO98" s="60">
        <f>INDEX(SRMC!$A:$AO,MATCH($B98,SRMC!$B:$B,0),MATCH(CO$1,SRMC!$1:$1,0))</f>
        <v>191.82080532371378</v>
      </c>
      <c r="CP98" s="60">
        <f>INDEX(SRMC!$A:$AO,MATCH($B98,SRMC!$B:$B,0),MATCH(CP$1,SRMC!$1:$1,0))</f>
        <v>191.79737076821334</v>
      </c>
      <c r="CQ98" s="60">
        <f>INDEX(SRMC!$A:$AO,MATCH($B98,SRMC!$B:$B,0),MATCH(CQ$1,SRMC!$1:$1,0))</f>
        <v>191.77393621271287</v>
      </c>
      <c r="CR98" s="60">
        <f>INDEX(SRMC!$A:$AO,MATCH($B98,SRMC!$B:$B,0),MATCH(CR$1,SRMC!$1:$1,0))</f>
        <v>191.75050165721245</v>
      </c>
      <c r="CS98" s="60">
        <f>INDEX(SRMC!$A:$AO,MATCH($B98,SRMC!$B:$B,0),MATCH(CS$1,SRMC!$1:$1,0))</f>
        <v>191.72706710171198</v>
      </c>
      <c r="CT98" s="60">
        <f>INDEX(SRMC!$A:$AO,MATCH($B98,SRMC!$B:$B,0),MATCH(CT$1,SRMC!$1:$1,0))</f>
        <v>191.70363254621154</v>
      </c>
      <c r="CU98" s="60">
        <f>INDEX(SRMC!$A:$AO,MATCH($B98,SRMC!$B:$B,0),MATCH(CU$1,SRMC!$1:$1,0))</f>
        <v>191.68019799071109</v>
      </c>
      <c r="CV98" s="60">
        <f>INDEX(SRMC!$A:$AO,MATCH($B98,SRMC!$B:$B,0),MATCH(CV$1,SRMC!$1:$1,0))</f>
        <v>191.65676343521065</v>
      </c>
      <c r="CW98" s="60">
        <f>INDEX(SRMC!$A:$AO,MATCH($B98,SRMC!$B:$B,0),MATCH(CW$1,SRMC!$1:$1,0))</f>
        <v>191.63332887971018</v>
      </c>
      <c r="CX98" s="60">
        <f>INDEX(SRMC!$A:$AO,MATCH($B98,SRMC!$B:$B,0),MATCH(CX$1,SRMC!$1:$1,0))</f>
        <v>191.60989432420971</v>
      </c>
      <c r="CY98" s="60">
        <f>INDEX(SRMC!$A:$AO,MATCH($B98,SRMC!$B:$B,0),MATCH(CY$1,SRMC!$1:$1,0))</f>
        <v>191.58645976870929</v>
      </c>
    </row>
    <row r="99" spans="1:103" x14ac:dyDescent="0.3">
      <c r="A99" t="s">
        <v>658</v>
      </c>
      <c r="B99" t="s">
        <v>166</v>
      </c>
      <c r="C99" t="s">
        <v>692</v>
      </c>
      <c r="D99">
        <v>3</v>
      </c>
      <c r="E99">
        <v>68</v>
      </c>
      <c r="F99">
        <v>1.1744400000000002</v>
      </c>
      <c r="G99">
        <v>0.01</v>
      </c>
      <c r="H99" t="s">
        <v>359</v>
      </c>
      <c r="I99">
        <v>3</v>
      </c>
      <c r="J99" s="56">
        <v>1</v>
      </c>
      <c r="K99" s="57">
        <v>0</v>
      </c>
      <c r="L99" s="57">
        <v>0</v>
      </c>
      <c r="M99" s="57">
        <v>0</v>
      </c>
      <c r="N99" s="57">
        <v>0</v>
      </c>
      <c r="O99" s="57">
        <v>0</v>
      </c>
      <c r="P99" t="s">
        <v>570</v>
      </c>
      <c r="Q99">
        <v>1</v>
      </c>
      <c r="R99">
        <v>14.87603305785124</v>
      </c>
      <c r="S99" s="95">
        <v>0</v>
      </c>
      <c r="T99">
        <v>1</v>
      </c>
      <c r="U99">
        <v>4</v>
      </c>
      <c r="V99">
        <v>4</v>
      </c>
      <c r="W99" t="e">
        <v>#N/A</v>
      </c>
      <c r="X99" t="e">
        <v>#N/A</v>
      </c>
      <c r="Y99">
        <v>0</v>
      </c>
      <c r="Z99" t="e">
        <v>#N/A</v>
      </c>
      <c r="AA99" t="e">
        <v>#N/A</v>
      </c>
      <c r="AB99">
        <v>1</v>
      </c>
      <c r="AC99" t="e">
        <v>#N/A</v>
      </c>
      <c r="AD99" t="e">
        <v>#N/A</v>
      </c>
      <c r="AE99">
        <v>1</v>
      </c>
      <c r="AF99">
        <v>1</v>
      </c>
      <c r="AG99" t="e">
        <v>#N/A</v>
      </c>
      <c r="AH99" t="e">
        <v>#N/A</v>
      </c>
      <c r="AI99">
        <v>0</v>
      </c>
      <c r="AJ99">
        <v>1</v>
      </c>
      <c r="AK99" s="42">
        <f>INDEX(BV99:CY99,MATCH(Settings!$B$5,$BV$1:$CY$1))</f>
        <v>180.6888645878991</v>
      </c>
      <c r="AP99" t="b" cm="1">
        <f t="array" ref="AP99">NOT(OR(ISNA(AI99:AK99),ISNA(AE99:AF99),ISNA(AB99),ISNA(Y99),ISNA(S99:V99),ISNA(Q99),ISNA(J99),ISNA(I99),ISNA(A99:G99), ISBLANK(AI99:AK99), ISBLANK(AE99:AF99),ISBLANK(AB99),ISBLANK(Y99),ISBLANK(S99:V99),ISBLANK(Q99),ISBLANK(J99),ISBLANK(I99),ISBLANK(A99:G99)))</f>
        <v>1</v>
      </c>
      <c r="AQ99" s="42">
        <f>_xlfn.IFNA(IF(E99&gt;0,INDEX(AR99:BU99,MATCH(Settings!$B$1,$AR$1:$BU$1)),0),0)</f>
        <v>0</v>
      </c>
      <c r="AR99" s="59">
        <f>INDEX('E-E'!$A:$AH,MATCH($B99,'E-E'!$B:$B,0),MATCH(AR$1,'E-E'!$1:$1,0))</f>
        <v>1</v>
      </c>
      <c r="AS99" s="59">
        <f>INDEX('E-E'!$A:$AH,MATCH($B99,'E-E'!$B:$B,0),MATCH(AS$1,'E-E'!$1:$1,0))</f>
        <v>1</v>
      </c>
      <c r="AT99" s="59">
        <f>INDEX('E-E'!$A:$AH,MATCH($B99,'E-E'!$B:$B,0),MATCH(AT$1,'E-E'!$1:$1,0))</f>
        <v>1</v>
      </c>
      <c r="AU99" s="59">
        <f>INDEX('E-E'!$A:$AH,MATCH($B99,'E-E'!$B:$B,0),MATCH(AU$1,'E-E'!$1:$1,0))</f>
        <v>1</v>
      </c>
      <c r="AV99" s="59">
        <f>INDEX('E-E'!$A:$AH,MATCH($B99,'E-E'!$B:$B,0),MATCH(AV$1,'E-E'!$1:$1,0))</f>
        <v>1</v>
      </c>
      <c r="AW99" s="59">
        <f>INDEX('E-E'!$A:$AH,MATCH($B99,'E-E'!$B:$B,0),MATCH(AW$1,'E-E'!$1:$1,0))</f>
        <v>1</v>
      </c>
      <c r="AX99" s="59">
        <f>INDEX('E-E'!$A:$AH,MATCH($B99,'E-E'!$B:$B,0),MATCH(AX$1,'E-E'!$1:$1,0))</f>
        <v>1</v>
      </c>
      <c r="AY99" s="59">
        <f>INDEX('E-E'!$A:$AH,MATCH($B99,'E-E'!$B:$B,0),MATCH(AY$1,'E-E'!$1:$1,0))</f>
        <v>1</v>
      </c>
      <c r="AZ99" s="59">
        <f>INDEX('E-E'!$A:$AH,MATCH($B99,'E-E'!$B:$B,0),MATCH(AZ$1,'E-E'!$1:$1,0))</f>
        <v>1</v>
      </c>
      <c r="BA99" s="59">
        <f>INDEX('E-E'!$A:$AH,MATCH($B99,'E-E'!$B:$B,0),MATCH(BA$1,'E-E'!$1:$1,0))</f>
        <v>1</v>
      </c>
      <c r="BB99" s="59">
        <f>INDEX('E-E'!$A:$AH,MATCH($B99,'E-E'!$B:$B,0),MATCH(BB$1,'E-E'!$1:$1,0))</f>
        <v>1</v>
      </c>
      <c r="BC99" s="59">
        <f>INDEX('E-E'!$A:$AH,MATCH($B99,'E-E'!$B:$B,0),MATCH(BC$1,'E-E'!$1:$1,0))</f>
        <v>1</v>
      </c>
      <c r="BD99" s="59">
        <f>INDEX('E-E'!$A:$AH,MATCH($B99,'E-E'!$B:$B,0),MATCH(BD$1,'E-E'!$1:$1,0))</f>
        <v>0</v>
      </c>
      <c r="BE99" s="59">
        <f>INDEX('E-E'!$A:$AH,MATCH($B99,'E-E'!$B:$B,0),MATCH(BE$1,'E-E'!$1:$1,0))</f>
        <v>0</v>
      </c>
      <c r="BF99" s="59">
        <f>INDEX('E-E'!$A:$AH,MATCH($B99,'E-E'!$B:$B,0),MATCH(BF$1,'E-E'!$1:$1,0))</f>
        <v>0</v>
      </c>
      <c r="BG99" s="59">
        <f>INDEX('E-E'!$A:$AH,MATCH($B99,'E-E'!$B:$B,0),MATCH(BG$1,'E-E'!$1:$1,0))</f>
        <v>0</v>
      </c>
      <c r="BH99" s="59">
        <f>INDEX('E-E'!$A:$AH,MATCH($B99,'E-E'!$B:$B,0),MATCH(BH$1,'E-E'!$1:$1,0))</f>
        <v>0</v>
      </c>
      <c r="BI99" s="59">
        <f>INDEX('E-E'!$A:$AH,MATCH($B99,'E-E'!$B:$B,0),MATCH(BI$1,'E-E'!$1:$1,0))</f>
        <v>0</v>
      </c>
      <c r="BJ99" s="59">
        <f>INDEX('E-E'!$A:$AH,MATCH($B99,'E-E'!$B:$B,0),MATCH(BJ$1,'E-E'!$1:$1,0))</f>
        <v>0</v>
      </c>
      <c r="BK99" s="59">
        <f>INDEX('E-E'!$A:$AH,MATCH($B99,'E-E'!$B:$B,0),MATCH(BK$1,'E-E'!$1:$1,0))</f>
        <v>0</v>
      </c>
      <c r="BL99" s="59">
        <f>INDEX('E-E'!$A:$AH,MATCH($B99,'E-E'!$B:$B,0),MATCH(BL$1,'E-E'!$1:$1,0))</f>
        <v>0</v>
      </c>
      <c r="BM99" s="59">
        <f>INDEX('E-E'!$A:$AH,MATCH($B99,'E-E'!$B:$B,0),MATCH(BM$1,'E-E'!$1:$1,0))</f>
        <v>0</v>
      </c>
      <c r="BN99" s="59">
        <f>INDEX('E-E'!$A:$AH,MATCH($B99,'E-E'!$B:$B,0),MATCH(BN$1,'E-E'!$1:$1,0))</f>
        <v>0</v>
      </c>
      <c r="BO99" s="59">
        <f>INDEX('E-E'!$A:$AH,MATCH($B99,'E-E'!$B:$B,0),MATCH(BO$1,'E-E'!$1:$1,0))</f>
        <v>0</v>
      </c>
      <c r="BP99" s="59">
        <f>INDEX('E-E'!$A:$AH,MATCH($B99,'E-E'!$B:$B,0),MATCH(BP$1,'E-E'!$1:$1,0))</f>
        <v>0</v>
      </c>
      <c r="BQ99" s="59">
        <f>INDEX('E-E'!$A:$AH,MATCH($B99,'E-E'!$B:$B,0),MATCH(BQ$1,'E-E'!$1:$1,0))</f>
        <v>0</v>
      </c>
      <c r="BR99" s="59">
        <f>INDEX('E-E'!$A:$AH,MATCH($B99,'E-E'!$B:$B,0),MATCH(BR$1,'E-E'!$1:$1,0))</f>
        <v>0</v>
      </c>
      <c r="BS99" s="59">
        <f>INDEX('E-E'!$A:$AH,MATCH($B99,'E-E'!$B:$B,0),MATCH(BS$1,'E-E'!$1:$1,0))</f>
        <v>0</v>
      </c>
      <c r="BT99" s="59">
        <f>INDEX('E-E'!$A:$AH,MATCH($B99,'E-E'!$B:$B,0),MATCH(BT$1,'E-E'!$1:$1,0))</f>
        <v>0</v>
      </c>
      <c r="BU99" s="59">
        <f>INDEX('E-E'!$A:$AH,MATCH($B99,'E-E'!$B:$B,0),MATCH(BU$1,'E-E'!$1:$1,0))</f>
        <v>0</v>
      </c>
      <c r="BV99" s="60">
        <f>INDEX(SRMC!$A:$AO,MATCH($B99,SRMC!$B:$B,0),MATCH(BV$1,SRMC!$1:$1,0))</f>
        <v>172.5021555829822</v>
      </c>
      <c r="BW99" s="60">
        <f>INDEX(SRMC!$A:$AO,MATCH($B99,SRMC!$B:$B,0),MATCH(BW$1,SRMC!$1:$1,0))</f>
        <v>175.80136536238444</v>
      </c>
      <c r="BX99" s="60">
        <f>INDEX(SRMC!$A:$AO,MATCH($B99,SRMC!$B:$B,0),MATCH(BX$1,SRMC!$1:$1,0))</f>
        <v>170.77792191154094</v>
      </c>
      <c r="BY99" s="60">
        <f>INDEX(SRMC!$A:$AO,MATCH($B99,SRMC!$B:$B,0),MATCH(BY$1,SRMC!$1:$1,0))</f>
        <v>169.35782828035005</v>
      </c>
      <c r="BZ99" s="60">
        <f>INDEX(SRMC!$A:$AO,MATCH($B99,SRMC!$B:$B,0),MATCH(BZ$1,SRMC!$1:$1,0))</f>
        <v>171.74468458527676</v>
      </c>
      <c r="CA99" s="60">
        <f>INDEX(SRMC!$A:$AO,MATCH($B99,SRMC!$B:$B,0),MATCH(CA$1,SRMC!$1:$1,0))</f>
        <v>174.88661457595754</v>
      </c>
      <c r="CB99" s="60">
        <f>INDEX(SRMC!$A:$AO,MATCH($B99,SRMC!$B:$B,0),MATCH(CB$1,SRMC!$1:$1,0))</f>
        <v>176.89585416667586</v>
      </c>
      <c r="CC99" s="60">
        <f>INDEX(SRMC!$A:$AO,MATCH($B99,SRMC!$B:$B,0),MATCH(CC$1,SRMC!$1:$1,0))</f>
        <v>178.24343362291251</v>
      </c>
      <c r="CD99" s="60">
        <f>INDEX(SRMC!$A:$AO,MATCH($B99,SRMC!$B:$B,0),MATCH(CD$1,SRMC!$1:$1,0))</f>
        <v>179.64780027101781</v>
      </c>
      <c r="CE99" s="60">
        <f>INDEX(SRMC!$A:$AO,MATCH($B99,SRMC!$B:$B,0),MATCH(CE$1,SRMC!$1:$1,0))</f>
        <v>180.74916597046234</v>
      </c>
      <c r="CF99" s="60">
        <f>INDEX(SRMC!$A:$AO,MATCH($B99,SRMC!$B:$B,0),MATCH(CF$1,SRMC!$1:$1,0))</f>
        <v>181.41574610096794</v>
      </c>
      <c r="CG99" s="60">
        <f>INDEX(SRMC!$A:$AO,MATCH($B99,SRMC!$B:$B,0),MATCH(CG$1,SRMC!$1:$1,0))</f>
        <v>181.59567714812454</v>
      </c>
      <c r="CH99" s="60">
        <f>INDEX(SRMC!$A:$AO,MATCH($B99,SRMC!$B:$B,0),MATCH(CH$1,SRMC!$1:$1,0))</f>
        <v>181.0833224604429</v>
      </c>
      <c r="CI99" s="60">
        <f>INDEX(SRMC!$A:$AO,MATCH($B99,SRMC!$B:$B,0),MATCH(CI$1,SRMC!$1:$1,0))</f>
        <v>180.70219475487741</v>
      </c>
      <c r="CJ99" s="60">
        <f>INDEX(SRMC!$A:$AO,MATCH($B99,SRMC!$B:$B,0),MATCH(CJ$1,SRMC!$1:$1,0))</f>
        <v>181.00395676665096</v>
      </c>
      <c r="CK99" s="60">
        <f>INDEX(SRMC!$A:$AO,MATCH($B99,SRMC!$B:$B,0),MATCH(CK$1,SRMC!$1:$1,0))</f>
        <v>181.12485171106266</v>
      </c>
      <c r="CL99" s="60">
        <f>INDEX(SRMC!$A:$AO,MATCH($B99,SRMC!$B:$B,0),MATCH(CL$1,SRMC!$1:$1,0))</f>
        <v>180.92846213597454</v>
      </c>
      <c r="CM99" s="60">
        <f>INDEX(SRMC!$A:$AO,MATCH($B99,SRMC!$B:$B,0),MATCH(CM$1,SRMC!$1:$1,0))</f>
        <v>180.86183883055676</v>
      </c>
      <c r="CN99" s="60">
        <f>INDEX(SRMC!$A:$AO,MATCH($B99,SRMC!$B:$B,0),MATCH(CN$1,SRMC!$1:$1,0))</f>
        <v>180.87915101650665</v>
      </c>
      <c r="CO99" s="60">
        <f>INDEX(SRMC!$A:$AO,MATCH($B99,SRMC!$B:$B,0),MATCH(CO$1,SRMC!$1:$1,0))</f>
        <v>180.88064846084001</v>
      </c>
      <c r="CP99" s="60">
        <f>INDEX(SRMC!$A:$AO,MATCH($B99,SRMC!$B:$B,0),MATCH(CP$1,SRMC!$1:$1,0))</f>
        <v>180.86147007354589</v>
      </c>
      <c r="CQ99" s="60">
        <f>INDEX(SRMC!$A:$AO,MATCH($B99,SRMC!$B:$B,0),MATCH(CQ$1,SRMC!$1:$1,0))</f>
        <v>180.84229168625185</v>
      </c>
      <c r="CR99" s="60">
        <f>INDEX(SRMC!$A:$AO,MATCH($B99,SRMC!$B:$B,0),MATCH(CR$1,SRMC!$1:$1,0))</f>
        <v>180.82311329895776</v>
      </c>
      <c r="CS99" s="60">
        <f>INDEX(SRMC!$A:$AO,MATCH($B99,SRMC!$B:$B,0),MATCH(CS$1,SRMC!$1:$1,0))</f>
        <v>180.80393491166365</v>
      </c>
      <c r="CT99" s="60">
        <f>INDEX(SRMC!$A:$AO,MATCH($B99,SRMC!$B:$B,0),MATCH(CT$1,SRMC!$1:$1,0))</f>
        <v>180.78475652436958</v>
      </c>
      <c r="CU99" s="60">
        <f>INDEX(SRMC!$A:$AO,MATCH($B99,SRMC!$B:$B,0),MATCH(CU$1,SRMC!$1:$1,0))</f>
        <v>180.76557813707549</v>
      </c>
      <c r="CV99" s="60">
        <f>INDEX(SRMC!$A:$AO,MATCH($B99,SRMC!$B:$B,0),MATCH(CV$1,SRMC!$1:$1,0))</f>
        <v>180.74639974978138</v>
      </c>
      <c r="CW99" s="60">
        <f>INDEX(SRMC!$A:$AO,MATCH($B99,SRMC!$B:$B,0),MATCH(CW$1,SRMC!$1:$1,0))</f>
        <v>180.72722136248731</v>
      </c>
      <c r="CX99" s="60">
        <f>INDEX(SRMC!$A:$AO,MATCH($B99,SRMC!$B:$B,0),MATCH(CX$1,SRMC!$1:$1,0))</f>
        <v>180.70804297519319</v>
      </c>
      <c r="CY99" s="60">
        <f>INDEX(SRMC!$A:$AO,MATCH($B99,SRMC!$B:$B,0),MATCH(CY$1,SRMC!$1:$1,0))</f>
        <v>180.6888645878991</v>
      </c>
    </row>
    <row r="100" spans="1:103" x14ac:dyDescent="0.3">
      <c r="A100" t="s">
        <v>659</v>
      </c>
      <c r="B100" t="s">
        <v>60</v>
      </c>
      <c r="C100" t="s">
        <v>692</v>
      </c>
      <c r="D100">
        <v>3</v>
      </c>
      <c r="E100">
        <v>52</v>
      </c>
      <c r="F100">
        <v>1.34256</v>
      </c>
      <c r="G100">
        <v>0.01</v>
      </c>
      <c r="H100" t="s">
        <v>359</v>
      </c>
      <c r="I100">
        <v>3</v>
      </c>
      <c r="J100" s="56">
        <v>1</v>
      </c>
      <c r="K100" s="57">
        <v>0</v>
      </c>
      <c r="L100" s="57">
        <v>0</v>
      </c>
      <c r="M100" s="57">
        <v>0</v>
      </c>
      <c r="N100" s="57">
        <v>0</v>
      </c>
      <c r="O100" s="57">
        <v>0</v>
      </c>
      <c r="P100" t="s">
        <v>570</v>
      </c>
      <c r="Q100">
        <v>1</v>
      </c>
      <c r="R100">
        <v>13.688212927756652</v>
      </c>
      <c r="S100" s="95">
        <v>0</v>
      </c>
      <c r="T100">
        <v>1</v>
      </c>
      <c r="U100">
        <v>4</v>
      </c>
      <c r="V100">
        <v>4</v>
      </c>
      <c r="W100" t="e">
        <v>#N/A</v>
      </c>
      <c r="X100">
        <v>0</v>
      </c>
      <c r="Y100">
        <v>0</v>
      </c>
      <c r="Z100" t="e">
        <v>#N/A</v>
      </c>
      <c r="AA100">
        <v>5</v>
      </c>
      <c r="AB100">
        <v>1</v>
      </c>
      <c r="AC100" t="e">
        <v>#N/A</v>
      </c>
      <c r="AD100">
        <v>5</v>
      </c>
      <c r="AE100">
        <v>1</v>
      </c>
      <c r="AF100">
        <v>1</v>
      </c>
      <c r="AG100" t="e">
        <v>#N/A</v>
      </c>
      <c r="AH100">
        <v>6</v>
      </c>
      <c r="AI100">
        <v>6</v>
      </c>
      <c r="AJ100">
        <v>1</v>
      </c>
      <c r="AK100" s="42">
        <f>INDEX(BV100:CY100,MATCH(Settings!$B$5,$BV$1:$CY$1))</f>
        <v>173.56643192111838</v>
      </c>
      <c r="AP100" t="b" cm="1">
        <f t="array" ref="AP100">NOT(OR(ISNA(AI100:AK100),ISNA(AE100:AF100),ISNA(AB100),ISNA(Y100),ISNA(S100:V100),ISNA(Q100),ISNA(J100),ISNA(I100),ISNA(A100:G100), ISBLANK(AI100:AK100), ISBLANK(AE100:AF100),ISBLANK(AB100),ISBLANK(Y100),ISBLANK(S100:V100),ISBLANK(Q100),ISBLANK(J100),ISBLANK(I100),ISBLANK(A100:G100)))</f>
        <v>1</v>
      </c>
      <c r="AQ100" s="42">
        <f>_xlfn.IFNA(IF(E100&gt;0,INDEX(AR100:BU100,MATCH(Settings!$B$1,$AR$1:$BU$1)),0),0)</f>
        <v>0</v>
      </c>
      <c r="AR100" s="59">
        <f>INDEX('E-E'!$A:$AH,MATCH($B100,'E-E'!$B:$B,0),MATCH(AR$1,'E-E'!$1:$1,0))</f>
        <v>1</v>
      </c>
      <c r="AS100" s="59">
        <f>INDEX('E-E'!$A:$AH,MATCH($B100,'E-E'!$B:$B,0),MATCH(AS$1,'E-E'!$1:$1,0))</f>
        <v>1</v>
      </c>
      <c r="AT100" s="59">
        <f>INDEX('E-E'!$A:$AH,MATCH($B100,'E-E'!$B:$B,0),MATCH(AT$1,'E-E'!$1:$1,0))</f>
        <v>1</v>
      </c>
      <c r="AU100" s="59">
        <f>INDEX('E-E'!$A:$AH,MATCH($B100,'E-E'!$B:$B,0),MATCH(AU$1,'E-E'!$1:$1,0))</f>
        <v>1</v>
      </c>
      <c r="AV100" s="59">
        <f>INDEX('E-E'!$A:$AH,MATCH($B100,'E-E'!$B:$B,0),MATCH(AV$1,'E-E'!$1:$1,0))</f>
        <v>1</v>
      </c>
      <c r="AW100" s="59">
        <f>INDEX('E-E'!$A:$AH,MATCH($B100,'E-E'!$B:$B,0),MATCH(AW$1,'E-E'!$1:$1,0))</f>
        <v>1</v>
      </c>
      <c r="AX100" s="59">
        <f>INDEX('E-E'!$A:$AH,MATCH($B100,'E-E'!$B:$B,0),MATCH(AX$1,'E-E'!$1:$1,0))</f>
        <v>1</v>
      </c>
      <c r="AY100" s="59">
        <f>INDEX('E-E'!$A:$AH,MATCH($B100,'E-E'!$B:$B,0),MATCH(AY$1,'E-E'!$1:$1,0))</f>
        <v>1</v>
      </c>
      <c r="AZ100" s="59">
        <f>INDEX('E-E'!$A:$AH,MATCH($B100,'E-E'!$B:$B,0),MATCH(AZ$1,'E-E'!$1:$1,0))</f>
        <v>1</v>
      </c>
      <c r="BA100" s="59">
        <f>INDEX('E-E'!$A:$AH,MATCH($B100,'E-E'!$B:$B,0),MATCH(BA$1,'E-E'!$1:$1,0))</f>
        <v>1</v>
      </c>
      <c r="BB100" s="59">
        <f>INDEX('E-E'!$A:$AH,MATCH($B100,'E-E'!$B:$B,0),MATCH(BB$1,'E-E'!$1:$1,0))</f>
        <v>0</v>
      </c>
      <c r="BC100" s="59">
        <f>INDEX('E-E'!$A:$AH,MATCH($B100,'E-E'!$B:$B,0),MATCH(BC$1,'E-E'!$1:$1,0))</f>
        <v>0</v>
      </c>
      <c r="BD100" s="59">
        <f>INDEX('E-E'!$A:$AH,MATCH($B100,'E-E'!$B:$B,0),MATCH(BD$1,'E-E'!$1:$1,0))</f>
        <v>0</v>
      </c>
      <c r="BE100" s="59">
        <f>INDEX('E-E'!$A:$AH,MATCH($B100,'E-E'!$B:$B,0),MATCH(BE$1,'E-E'!$1:$1,0))</f>
        <v>0</v>
      </c>
      <c r="BF100" s="59">
        <f>INDEX('E-E'!$A:$AH,MATCH($B100,'E-E'!$B:$B,0),MATCH(BF$1,'E-E'!$1:$1,0))</f>
        <v>0</v>
      </c>
      <c r="BG100" s="59">
        <f>INDEX('E-E'!$A:$AH,MATCH($B100,'E-E'!$B:$B,0),MATCH(BG$1,'E-E'!$1:$1,0))</f>
        <v>0</v>
      </c>
      <c r="BH100" s="59">
        <f>INDEX('E-E'!$A:$AH,MATCH($B100,'E-E'!$B:$B,0),MATCH(BH$1,'E-E'!$1:$1,0))</f>
        <v>0</v>
      </c>
      <c r="BI100" s="59">
        <f>INDEX('E-E'!$A:$AH,MATCH($B100,'E-E'!$B:$B,0),MATCH(BI$1,'E-E'!$1:$1,0))</f>
        <v>0</v>
      </c>
      <c r="BJ100" s="59">
        <f>INDEX('E-E'!$A:$AH,MATCH($B100,'E-E'!$B:$B,0),MATCH(BJ$1,'E-E'!$1:$1,0))</f>
        <v>0</v>
      </c>
      <c r="BK100" s="59">
        <f>INDEX('E-E'!$A:$AH,MATCH($B100,'E-E'!$B:$B,0),MATCH(BK$1,'E-E'!$1:$1,0))</f>
        <v>0</v>
      </c>
      <c r="BL100" s="59">
        <f>INDEX('E-E'!$A:$AH,MATCH($B100,'E-E'!$B:$B,0),MATCH(BL$1,'E-E'!$1:$1,0))</f>
        <v>0</v>
      </c>
      <c r="BM100" s="59">
        <f>INDEX('E-E'!$A:$AH,MATCH($B100,'E-E'!$B:$B,0),MATCH(BM$1,'E-E'!$1:$1,0))</f>
        <v>0</v>
      </c>
      <c r="BN100" s="59">
        <f>INDEX('E-E'!$A:$AH,MATCH($B100,'E-E'!$B:$B,0),MATCH(BN$1,'E-E'!$1:$1,0))</f>
        <v>0</v>
      </c>
      <c r="BO100" s="59">
        <f>INDEX('E-E'!$A:$AH,MATCH($B100,'E-E'!$B:$B,0),MATCH(BO$1,'E-E'!$1:$1,0))</f>
        <v>0</v>
      </c>
      <c r="BP100" s="59">
        <f>INDEX('E-E'!$A:$AH,MATCH($B100,'E-E'!$B:$B,0),MATCH(BP$1,'E-E'!$1:$1,0))</f>
        <v>0</v>
      </c>
      <c r="BQ100" s="59">
        <f>INDEX('E-E'!$A:$AH,MATCH($B100,'E-E'!$B:$B,0),MATCH(BQ$1,'E-E'!$1:$1,0))</f>
        <v>0</v>
      </c>
      <c r="BR100" s="59">
        <f>INDEX('E-E'!$A:$AH,MATCH($B100,'E-E'!$B:$B,0),MATCH(BR$1,'E-E'!$1:$1,0))</f>
        <v>0</v>
      </c>
      <c r="BS100" s="59">
        <f>INDEX('E-E'!$A:$AH,MATCH($B100,'E-E'!$B:$B,0),MATCH(BS$1,'E-E'!$1:$1,0))</f>
        <v>0</v>
      </c>
      <c r="BT100" s="59">
        <f>INDEX('E-E'!$A:$AH,MATCH($B100,'E-E'!$B:$B,0),MATCH(BT$1,'E-E'!$1:$1,0))</f>
        <v>0</v>
      </c>
      <c r="BU100" s="59">
        <f>INDEX('E-E'!$A:$AH,MATCH($B100,'E-E'!$B:$B,0),MATCH(BU$1,'E-E'!$1:$1,0))</f>
        <v>0</v>
      </c>
      <c r="BV100" s="60">
        <f>INDEX(SRMC!$A:$AO,MATCH($B100,SRMC!$B:$B,0),MATCH(BV$1,SRMC!$1:$1,0))</f>
        <v>165.7424194446379</v>
      </c>
      <c r="BW100" s="60">
        <f>INDEX(SRMC!$A:$AO,MATCH($B100,SRMC!$B:$B,0),MATCH(BW$1,SRMC!$1:$1,0))</f>
        <v>168.89546402715163</v>
      </c>
      <c r="BX100" s="60">
        <f>INDEX(SRMC!$A:$AO,MATCH($B100,SRMC!$B:$B,0),MATCH(BX$1,SRMC!$1:$1,0))</f>
        <v>164.09457465748088</v>
      </c>
      <c r="BY100" s="60">
        <f>INDEX(SRMC!$A:$AO,MATCH($B100,SRMC!$B:$B,0),MATCH(BY$1,SRMC!$1:$1,0))</f>
        <v>162.73739556615919</v>
      </c>
      <c r="BZ100" s="60">
        <f>INDEX(SRMC!$A:$AO,MATCH($B100,SRMC!$B:$B,0),MATCH(BZ$1,SRMC!$1:$1,0))</f>
        <v>165.01850675480611</v>
      </c>
      <c r="CA100" s="60">
        <f>INDEX(SRMC!$A:$AO,MATCH($B100,SRMC!$B:$B,0),MATCH(CA$1,SRMC!$1:$1,0))</f>
        <v>168.02123952966724</v>
      </c>
      <c r="CB100" s="60">
        <f>INDEX(SRMC!$A:$AO,MATCH($B100,SRMC!$B:$B,0),MATCH(CB$1,SRMC!$1:$1,0))</f>
        <v>169.94146359242274</v>
      </c>
      <c r="CC100" s="60">
        <f>INDEX(SRMC!$A:$AO,MATCH($B100,SRMC!$B:$B,0),MATCH(CC$1,SRMC!$1:$1,0))</f>
        <v>171.22934111100949</v>
      </c>
      <c r="CD100" s="60">
        <f>INDEX(SRMC!$A:$AO,MATCH($B100,SRMC!$B:$B,0),MATCH(CD$1,SRMC!$1:$1,0))</f>
        <v>172.57148997323605</v>
      </c>
      <c r="CE100" s="60">
        <f>INDEX(SRMC!$A:$AO,MATCH($B100,SRMC!$B:$B,0),MATCH(CE$1,SRMC!$1:$1,0))</f>
        <v>173.6240617659364</v>
      </c>
      <c r="CF100" s="60">
        <f>INDEX(SRMC!$A:$AO,MATCH($B100,SRMC!$B:$B,0),MATCH(CF$1,SRMC!$1:$1,0))</f>
        <v>174.26111033508883</v>
      </c>
      <c r="CG100" s="60">
        <f>INDEX(SRMC!$A:$AO,MATCH($B100,SRMC!$B:$B,0),MATCH(CG$1,SRMC!$1:$1,0))</f>
        <v>174.43306988037304</v>
      </c>
      <c r="CH100" s="60">
        <f>INDEX(SRMC!$A:$AO,MATCH($B100,SRMC!$B:$B,0),MATCH(CH$1,SRMC!$1:$1,0))</f>
        <v>173.94341408994532</v>
      </c>
      <c r="CI100" s="60">
        <f>INDEX(SRMC!$A:$AO,MATCH($B100,SRMC!$B:$B,0),MATCH(CI$1,SRMC!$1:$1,0))</f>
        <v>173.57917152047253</v>
      </c>
      <c r="CJ100" s="60">
        <f>INDEX(SRMC!$A:$AO,MATCH($B100,SRMC!$B:$B,0),MATCH(CJ$1,SRMC!$1:$1,0))</f>
        <v>173.86756454184732</v>
      </c>
      <c r="CK100" s="60">
        <f>INDEX(SRMC!$A:$AO,MATCH($B100,SRMC!$B:$B,0),MATCH(CK$1,SRMC!$1:$1,0))</f>
        <v>173.98310346632266</v>
      </c>
      <c r="CL100" s="60">
        <f>INDEX(SRMC!$A:$AO,MATCH($B100,SRMC!$B:$B,0),MATCH(CL$1,SRMC!$1:$1,0))</f>
        <v>173.7954145567966</v>
      </c>
      <c r="CM100" s="60">
        <f>INDEX(SRMC!$A:$AO,MATCH($B100,SRMC!$B:$B,0),MATCH(CM$1,SRMC!$1:$1,0))</f>
        <v>173.73174286985864</v>
      </c>
      <c r="CN100" s="60">
        <f>INDEX(SRMC!$A:$AO,MATCH($B100,SRMC!$B:$B,0),MATCH(CN$1,SRMC!$1:$1,0))</f>
        <v>173.74828807242852</v>
      </c>
      <c r="CO100" s="60">
        <f>INDEX(SRMC!$A:$AO,MATCH($B100,SRMC!$B:$B,0),MATCH(CO$1,SRMC!$1:$1,0))</f>
        <v>173.74971917534668</v>
      </c>
      <c r="CP100" s="60">
        <f>INDEX(SRMC!$A:$AO,MATCH($B100,SRMC!$B:$B,0),MATCH(CP$1,SRMC!$1:$1,0))</f>
        <v>173.73139044992382</v>
      </c>
      <c r="CQ100" s="60">
        <f>INDEX(SRMC!$A:$AO,MATCH($B100,SRMC!$B:$B,0),MATCH(CQ$1,SRMC!$1:$1,0))</f>
        <v>173.71306172450102</v>
      </c>
      <c r="CR100" s="60">
        <f>INDEX(SRMC!$A:$AO,MATCH($B100,SRMC!$B:$B,0),MATCH(CR$1,SRMC!$1:$1,0))</f>
        <v>173.69473299907818</v>
      </c>
      <c r="CS100" s="60">
        <f>INDEX(SRMC!$A:$AO,MATCH($B100,SRMC!$B:$B,0),MATCH(CS$1,SRMC!$1:$1,0))</f>
        <v>173.67640427365532</v>
      </c>
      <c r="CT100" s="60">
        <f>INDEX(SRMC!$A:$AO,MATCH($B100,SRMC!$B:$B,0),MATCH(CT$1,SRMC!$1:$1,0))</f>
        <v>173.65807554823255</v>
      </c>
      <c r="CU100" s="60">
        <f>INDEX(SRMC!$A:$AO,MATCH($B100,SRMC!$B:$B,0),MATCH(CU$1,SRMC!$1:$1,0))</f>
        <v>173.63974682280971</v>
      </c>
      <c r="CV100" s="60">
        <f>INDEX(SRMC!$A:$AO,MATCH($B100,SRMC!$B:$B,0),MATCH(CV$1,SRMC!$1:$1,0))</f>
        <v>173.62141809738685</v>
      </c>
      <c r="CW100" s="60">
        <f>INDEX(SRMC!$A:$AO,MATCH($B100,SRMC!$B:$B,0),MATCH(CW$1,SRMC!$1:$1,0))</f>
        <v>173.60308937196402</v>
      </c>
      <c r="CX100" s="60">
        <f>INDEX(SRMC!$A:$AO,MATCH($B100,SRMC!$B:$B,0),MATCH(CX$1,SRMC!$1:$1,0))</f>
        <v>173.58476064654118</v>
      </c>
      <c r="CY100" s="60">
        <f>INDEX(SRMC!$A:$AO,MATCH($B100,SRMC!$B:$B,0),MATCH(CY$1,SRMC!$1:$1,0))</f>
        <v>173.56643192111838</v>
      </c>
    </row>
    <row r="101" spans="1:103" x14ac:dyDescent="0.3">
      <c r="A101" t="s">
        <v>659</v>
      </c>
      <c r="B101" t="s">
        <v>61</v>
      </c>
      <c r="C101" t="s">
        <v>692</v>
      </c>
      <c r="D101">
        <v>3</v>
      </c>
      <c r="E101">
        <v>52</v>
      </c>
      <c r="F101">
        <v>1.34256</v>
      </c>
      <c r="G101">
        <v>0.01</v>
      </c>
      <c r="H101" t="s">
        <v>359</v>
      </c>
      <c r="I101">
        <v>3</v>
      </c>
      <c r="J101" s="56">
        <v>1</v>
      </c>
      <c r="K101" s="57">
        <v>0</v>
      </c>
      <c r="L101" s="57">
        <v>0</v>
      </c>
      <c r="M101" s="57">
        <v>0</v>
      </c>
      <c r="N101" s="57">
        <v>0</v>
      </c>
      <c r="O101" s="57">
        <v>0</v>
      </c>
      <c r="P101" t="s">
        <v>570</v>
      </c>
      <c r="Q101">
        <v>1</v>
      </c>
      <c r="R101">
        <v>13.688212927756652</v>
      </c>
      <c r="S101" s="95">
        <v>0</v>
      </c>
      <c r="T101">
        <v>1</v>
      </c>
      <c r="U101">
        <v>4</v>
      </c>
      <c r="V101">
        <v>4</v>
      </c>
      <c r="W101" t="e">
        <v>#N/A</v>
      </c>
      <c r="X101">
        <v>0</v>
      </c>
      <c r="Y101">
        <v>0</v>
      </c>
      <c r="Z101" t="e">
        <v>#N/A</v>
      </c>
      <c r="AA101">
        <v>5</v>
      </c>
      <c r="AB101">
        <v>1</v>
      </c>
      <c r="AC101" t="e">
        <v>#N/A</v>
      </c>
      <c r="AD101">
        <v>5</v>
      </c>
      <c r="AE101">
        <v>1</v>
      </c>
      <c r="AF101">
        <v>1</v>
      </c>
      <c r="AG101" t="e">
        <v>#N/A</v>
      </c>
      <c r="AH101">
        <v>6</v>
      </c>
      <c r="AI101">
        <v>6</v>
      </c>
      <c r="AJ101">
        <v>1</v>
      </c>
      <c r="AK101" s="42">
        <f>INDEX(BV101:CY101,MATCH(Settings!$B$5,$BV$1:$CY$1))</f>
        <v>173.56643192111838</v>
      </c>
      <c r="AP101" t="b" cm="1">
        <f t="array" ref="AP101">NOT(OR(ISNA(AI101:AK101),ISNA(AE101:AF101),ISNA(AB101),ISNA(Y101),ISNA(S101:V101),ISNA(Q101),ISNA(J101),ISNA(I101),ISNA(A101:G101), ISBLANK(AI101:AK101), ISBLANK(AE101:AF101),ISBLANK(AB101),ISBLANK(Y101),ISBLANK(S101:V101),ISBLANK(Q101),ISBLANK(J101),ISBLANK(I101),ISBLANK(A101:G101)))</f>
        <v>1</v>
      </c>
      <c r="AQ101" s="42">
        <f>_xlfn.IFNA(IF(E101&gt;0,INDEX(AR101:BU101,MATCH(Settings!$B$1,$AR$1:$BU$1)),0),0)</f>
        <v>0</v>
      </c>
      <c r="AR101" s="59">
        <f>INDEX('E-E'!$A:$AH,MATCH($B101,'E-E'!$B:$B,0),MATCH(AR$1,'E-E'!$1:$1,0))</f>
        <v>1</v>
      </c>
      <c r="AS101" s="59">
        <f>INDEX('E-E'!$A:$AH,MATCH($B101,'E-E'!$B:$B,0),MATCH(AS$1,'E-E'!$1:$1,0))</f>
        <v>1</v>
      </c>
      <c r="AT101" s="59">
        <f>INDEX('E-E'!$A:$AH,MATCH($B101,'E-E'!$B:$B,0),MATCH(AT$1,'E-E'!$1:$1,0))</f>
        <v>1</v>
      </c>
      <c r="AU101" s="59">
        <f>INDEX('E-E'!$A:$AH,MATCH($B101,'E-E'!$B:$B,0),MATCH(AU$1,'E-E'!$1:$1,0))</f>
        <v>1</v>
      </c>
      <c r="AV101" s="59">
        <f>INDEX('E-E'!$A:$AH,MATCH($B101,'E-E'!$B:$B,0),MATCH(AV$1,'E-E'!$1:$1,0))</f>
        <v>1</v>
      </c>
      <c r="AW101" s="59">
        <f>INDEX('E-E'!$A:$AH,MATCH($B101,'E-E'!$B:$B,0),MATCH(AW$1,'E-E'!$1:$1,0))</f>
        <v>1</v>
      </c>
      <c r="AX101" s="59">
        <f>INDEX('E-E'!$A:$AH,MATCH($B101,'E-E'!$B:$B,0),MATCH(AX$1,'E-E'!$1:$1,0))</f>
        <v>1</v>
      </c>
      <c r="AY101" s="59">
        <f>INDEX('E-E'!$A:$AH,MATCH($B101,'E-E'!$B:$B,0),MATCH(AY$1,'E-E'!$1:$1,0))</f>
        <v>1</v>
      </c>
      <c r="AZ101" s="59">
        <f>INDEX('E-E'!$A:$AH,MATCH($B101,'E-E'!$B:$B,0),MATCH(AZ$1,'E-E'!$1:$1,0))</f>
        <v>1</v>
      </c>
      <c r="BA101" s="59">
        <f>INDEX('E-E'!$A:$AH,MATCH($B101,'E-E'!$B:$B,0),MATCH(BA$1,'E-E'!$1:$1,0))</f>
        <v>1</v>
      </c>
      <c r="BB101" s="59">
        <f>INDEX('E-E'!$A:$AH,MATCH($B101,'E-E'!$B:$B,0),MATCH(BB$1,'E-E'!$1:$1,0))</f>
        <v>0</v>
      </c>
      <c r="BC101" s="59">
        <f>INDEX('E-E'!$A:$AH,MATCH($B101,'E-E'!$B:$B,0),MATCH(BC$1,'E-E'!$1:$1,0))</f>
        <v>0</v>
      </c>
      <c r="BD101" s="59">
        <f>INDEX('E-E'!$A:$AH,MATCH($B101,'E-E'!$B:$B,0),MATCH(BD$1,'E-E'!$1:$1,0))</f>
        <v>0</v>
      </c>
      <c r="BE101" s="59">
        <f>INDEX('E-E'!$A:$AH,MATCH($B101,'E-E'!$B:$B,0),MATCH(BE$1,'E-E'!$1:$1,0))</f>
        <v>0</v>
      </c>
      <c r="BF101" s="59">
        <f>INDEX('E-E'!$A:$AH,MATCH($B101,'E-E'!$B:$B,0),MATCH(BF$1,'E-E'!$1:$1,0))</f>
        <v>0</v>
      </c>
      <c r="BG101" s="59">
        <f>INDEX('E-E'!$A:$AH,MATCH($B101,'E-E'!$B:$B,0),MATCH(BG$1,'E-E'!$1:$1,0))</f>
        <v>0</v>
      </c>
      <c r="BH101" s="59">
        <f>INDEX('E-E'!$A:$AH,MATCH($B101,'E-E'!$B:$B,0),MATCH(BH$1,'E-E'!$1:$1,0))</f>
        <v>0</v>
      </c>
      <c r="BI101" s="59">
        <f>INDEX('E-E'!$A:$AH,MATCH($B101,'E-E'!$B:$B,0),MATCH(BI$1,'E-E'!$1:$1,0))</f>
        <v>0</v>
      </c>
      <c r="BJ101" s="59">
        <f>INDEX('E-E'!$A:$AH,MATCH($B101,'E-E'!$B:$B,0),MATCH(BJ$1,'E-E'!$1:$1,0))</f>
        <v>0</v>
      </c>
      <c r="BK101" s="59">
        <f>INDEX('E-E'!$A:$AH,MATCH($B101,'E-E'!$B:$B,0),MATCH(BK$1,'E-E'!$1:$1,0))</f>
        <v>0</v>
      </c>
      <c r="BL101" s="59">
        <f>INDEX('E-E'!$A:$AH,MATCH($B101,'E-E'!$B:$B,0),MATCH(BL$1,'E-E'!$1:$1,0))</f>
        <v>0</v>
      </c>
      <c r="BM101" s="59">
        <f>INDEX('E-E'!$A:$AH,MATCH($B101,'E-E'!$B:$B,0),MATCH(BM$1,'E-E'!$1:$1,0))</f>
        <v>0</v>
      </c>
      <c r="BN101" s="59">
        <f>INDEX('E-E'!$A:$AH,MATCH($B101,'E-E'!$B:$B,0),MATCH(BN$1,'E-E'!$1:$1,0))</f>
        <v>0</v>
      </c>
      <c r="BO101" s="59">
        <f>INDEX('E-E'!$A:$AH,MATCH($B101,'E-E'!$B:$B,0),MATCH(BO$1,'E-E'!$1:$1,0))</f>
        <v>0</v>
      </c>
      <c r="BP101" s="59">
        <f>INDEX('E-E'!$A:$AH,MATCH($B101,'E-E'!$B:$B,0),MATCH(BP$1,'E-E'!$1:$1,0))</f>
        <v>0</v>
      </c>
      <c r="BQ101" s="59">
        <f>INDEX('E-E'!$A:$AH,MATCH($B101,'E-E'!$B:$B,0),MATCH(BQ$1,'E-E'!$1:$1,0))</f>
        <v>0</v>
      </c>
      <c r="BR101" s="59">
        <f>INDEX('E-E'!$A:$AH,MATCH($B101,'E-E'!$B:$B,0),MATCH(BR$1,'E-E'!$1:$1,0))</f>
        <v>0</v>
      </c>
      <c r="BS101" s="59">
        <f>INDEX('E-E'!$A:$AH,MATCH($B101,'E-E'!$B:$B,0),MATCH(BS$1,'E-E'!$1:$1,0))</f>
        <v>0</v>
      </c>
      <c r="BT101" s="59">
        <f>INDEX('E-E'!$A:$AH,MATCH($B101,'E-E'!$B:$B,0),MATCH(BT$1,'E-E'!$1:$1,0))</f>
        <v>0</v>
      </c>
      <c r="BU101" s="59">
        <f>INDEX('E-E'!$A:$AH,MATCH($B101,'E-E'!$B:$B,0),MATCH(BU$1,'E-E'!$1:$1,0))</f>
        <v>0</v>
      </c>
      <c r="BV101" s="60">
        <f>INDEX(SRMC!$A:$AO,MATCH($B101,SRMC!$B:$B,0),MATCH(BV$1,SRMC!$1:$1,0))</f>
        <v>165.7424194446379</v>
      </c>
      <c r="BW101" s="60">
        <f>INDEX(SRMC!$A:$AO,MATCH($B101,SRMC!$B:$B,0),MATCH(BW$1,SRMC!$1:$1,0))</f>
        <v>168.89546402715163</v>
      </c>
      <c r="BX101" s="60">
        <f>INDEX(SRMC!$A:$AO,MATCH($B101,SRMC!$B:$B,0),MATCH(BX$1,SRMC!$1:$1,0))</f>
        <v>164.09457465748088</v>
      </c>
      <c r="BY101" s="60">
        <f>INDEX(SRMC!$A:$AO,MATCH($B101,SRMC!$B:$B,0),MATCH(BY$1,SRMC!$1:$1,0))</f>
        <v>162.73739556615919</v>
      </c>
      <c r="BZ101" s="60">
        <f>INDEX(SRMC!$A:$AO,MATCH($B101,SRMC!$B:$B,0),MATCH(BZ$1,SRMC!$1:$1,0))</f>
        <v>165.01850675480611</v>
      </c>
      <c r="CA101" s="60">
        <f>INDEX(SRMC!$A:$AO,MATCH($B101,SRMC!$B:$B,0),MATCH(CA$1,SRMC!$1:$1,0))</f>
        <v>168.02123952966724</v>
      </c>
      <c r="CB101" s="60">
        <f>INDEX(SRMC!$A:$AO,MATCH($B101,SRMC!$B:$B,0),MATCH(CB$1,SRMC!$1:$1,0))</f>
        <v>169.94146359242274</v>
      </c>
      <c r="CC101" s="60">
        <f>INDEX(SRMC!$A:$AO,MATCH($B101,SRMC!$B:$B,0),MATCH(CC$1,SRMC!$1:$1,0))</f>
        <v>171.22934111100949</v>
      </c>
      <c r="CD101" s="60">
        <f>INDEX(SRMC!$A:$AO,MATCH($B101,SRMC!$B:$B,0),MATCH(CD$1,SRMC!$1:$1,0))</f>
        <v>172.57148997323605</v>
      </c>
      <c r="CE101" s="60">
        <f>INDEX(SRMC!$A:$AO,MATCH($B101,SRMC!$B:$B,0),MATCH(CE$1,SRMC!$1:$1,0))</f>
        <v>173.6240617659364</v>
      </c>
      <c r="CF101" s="60">
        <f>INDEX(SRMC!$A:$AO,MATCH($B101,SRMC!$B:$B,0),MATCH(CF$1,SRMC!$1:$1,0))</f>
        <v>174.26111033508883</v>
      </c>
      <c r="CG101" s="60">
        <f>INDEX(SRMC!$A:$AO,MATCH($B101,SRMC!$B:$B,0),MATCH(CG$1,SRMC!$1:$1,0))</f>
        <v>174.43306988037304</v>
      </c>
      <c r="CH101" s="60">
        <f>INDEX(SRMC!$A:$AO,MATCH($B101,SRMC!$B:$B,0),MATCH(CH$1,SRMC!$1:$1,0))</f>
        <v>173.94341408994532</v>
      </c>
      <c r="CI101" s="60">
        <f>INDEX(SRMC!$A:$AO,MATCH($B101,SRMC!$B:$B,0),MATCH(CI$1,SRMC!$1:$1,0))</f>
        <v>173.57917152047253</v>
      </c>
      <c r="CJ101" s="60">
        <f>INDEX(SRMC!$A:$AO,MATCH($B101,SRMC!$B:$B,0),MATCH(CJ$1,SRMC!$1:$1,0))</f>
        <v>173.86756454184732</v>
      </c>
      <c r="CK101" s="60">
        <f>INDEX(SRMC!$A:$AO,MATCH($B101,SRMC!$B:$B,0),MATCH(CK$1,SRMC!$1:$1,0))</f>
        <v>173.98310346632266</v>
      </c>
      <c r="CL101" s="60">
        <f>INDEX(SRMC!$A:$AO,MATCH($B101,SRMC!$B:$B,0),MATCH(CL$1,SRMC!$1:$1,0))</f>
        <v>173.7954145567966</v>
      </c>
      <c r="CM101" s="60">
        <f>INDEX(SRMC!$A:$AO,MATCH($B101,SRMC!$B:$B,0),MATCH(CM$1,SRMC!$1:$1,0))</f>
        <v>173.73174286985864</v>
      </c>
      <c r="CN101" s="60">
        <f>INDEX(SRMC!$A:$AO,MATCH($B101,SRMC!$B:$B,0),MATCH(CN$1,SRMC!$1:$1,0))</f>
        <v>173.74828807242852</v>
      </c>
      <c r="CO101" s="60">
        <f>INDEX(SRMC!$A:$AO,MATCH($B101,SRMC!$B:$B,0),MATCH(CO$1,SRMC!$1:$1,0))</f>
        <v>173.74971917534668</v>
      </c>
      <c r="CP101" s="60">
        <f>INDEX(SRMC!$A:$AO,MATCH($B101,SRMC!$B:$B,0),MATCH(CP$1,SRMC!$1:$1,0))</f>
        <v>173.73139044992382</v>
      </c>
      <c r="CQ101" s="60">
        <f>INDEX(SRMC!$A:$AO,MATCH($B101,SRMC!$B:$B,0),MATCH(CQ$1,SRMC!$1:$1,0))</f>
        <v>173.71306172450102</v>
      </c>
      <c r="CR101" s="60">
        <f>INDEX(SRMC!$A:$AO,MATCH($B101,SRMC!$B:$B,0),MATCH(CR$1,SRMC!$1:$1,0))</f>
        <v>173.69473299907818</v>
      </c>
      <c r="CS101" s="60">
        <f>INDEX(SRMC!$A:$AO,MATCH($B101,SRMC!$B:$B,0),MATCH(CS$1,SRMC!$1:$1,0))</f>
        <v>173.67640427365532</v>
      </c>
      <c r="CT101" s="60">
        <f>INDEX(SRMC!$A:$AO,MATCH($B101,SRMC!$B:$B,0),MATCH(CT$1,SRMC!$1:$1,0))</f>
        <v>173.65807554823255</v>
      </c>
      <c r="CU101" s="60">
        <f>INDEX(SRMC!$A:$AO,MATCH($B101,SRMC!$B:$B,0),MATCH(CU$1,SRMC!$1:$1,0))</f>
        <v>173.63974682280971</v>
      </c>
      <c r="CV101" s="60">
        <f>INDEX(SRMC!$A:$AO,MATCH($B101,SRMC!$B:$B,0),MATCH(CV$1,SRMC!$1:$1,0))</f>
        <v>173.62141809738685</v>
      </c>
      <c r="CW101" s="60">
        <f>INDEX(SRMC!$A:$AO,MATCH($B101,SRMC!$B:$B,0),MATCH(CW$1,SRMC!$1:$1,0))</f>
        <v>173.60308937196402</v>
      </c>
      <c r="CX101" s="60">
        <f>INDEX(SRMC!$A:$AO,MATCH($B101,SRMC!$B:$B,0),MATCH(CX$1,SRMC!$1:$1,0))</f>
        <v>173.58476064654118</v>
      </c>
      <c r="CY101" s="60">
        <f>INDEX(SRMC!$A:$AO,MATCH($B101,SRMC!$B:$B,0),MATCH(CY$1,SRMC!$1:$1,0))</f>
        <v>173.56643192111838</v>
      </c>
    </row>
    <row r="102" spans="1:103" x14ac:dyDescent="0.3">
      <c r="A102" t="s">
        <v>659</v>
      </c>
      <c r="B102" t="s">
        <v>62</v>
      </c>
      <c r="C102" t="s">
        <v>692</v>
      </c>
      <c r="D102">
        <v>3</v>
      </c>
      <c r="E102">
        <v>52</v>
      </c>
      <c r="F102">
        <v>1.34256</v>
      </c>
      <c r="G102">
        <v>0.01</v>
      </c>
      <c r="H102" t="s">
        <v>359</v>
      </c>
      <c r="I102">
        <v>3</v>
      </c>
      <c r="J102" s="56">
        <v>1</v>
      </c>
      <c r="K102" s="57">
        <v>0</v>
      </c>
      <c r="L102" s="57">
        <v>0</v>
      </c>
      <c r="M102" s="57">
        <v>0</v>
      </c>
      <c r="N102" s="57">
        <v>0</v>
      </c>
      <c r="O102" s="57">
        <v>0</v>
      </c>
      <c r="P102" t="s">
        <v>570</v>
      </c>
      <c r="Q102">
        <v>1</v>
      </c>
      <c r="R102">
        <v>13.688212927756652</v>
      </c>
      <c r="S102" s="95">
        <v>0</v>
      </c>
      <c r="T102">
        <v>1</v>
      </c>
      <c r="U102">
        <v>4</v>
      </c>
      <c r="V102">
        <v>4</v>
      </c>
      <c r="W102" t="e">
        <v>#N/A</v>
      </c>
      <c r="X102">
        <v>0</v>
      </c>
      <c r="Y102">
        <v>0</v>
      </c>
      <c r="Z102" t="e">
        <v>#N/A</v>
      </c>
      <c r="AA102">
        <v>5</v>
      </c>
      <c r="AB102">
        <v>1</v>
      </c>
      <c r="AC102" t="e">
        <v>#N/A</v>
      </c>
      <c r="AD102">
        <v>5</v>
      </c>
      <c r="AE102">
        <v>1</v>
      </c>
      <c r="AF102">
        <v>1</v>
      </c>
      <c r="AG102" t="e">
        <v>#N/A</v>
      </c>
      <c r="AH102">
        <v>6</v>
      </c>
      <c r="AI102">
        <v>6</v>
      </c>
      <c r="AJ102">
        <v>1</v>
      </c>
      <c r="AK102" s="42">
        <f>INDEX(BV102:CY102,MATCH(Settings!$B$5,$BV$1:$CY$1))</f>
        <v>173.56643192111838</v>
      </c>
      <c r="AP102" t="b" cm="1">
        <f t="array" ref="AP102">NOT(OR(ISNA(AI102:AK102),ISNA(AE102:AF102),ISNA(AB102),ISNA(Y102),ISNA(S102:V102),ISNA(Q102),ISNA(J102),ISNA(I102),ISNA(A102:G102), ISBLANK(AI102:AK102), ISBLANK(AE102:AF102),ISBLANK(AB102),ISBLANK(Y102),ISBLANK(S102:V102),ISBLANK(Q102),ISBLANK(J102),ISBLANK(I102),ISBLANK(A102:G102)))</f>
        <v>1</v>
      </c>
      <c r="AQ102" s="42">
        <f>_xlfn.IFNA(IF(E102&gt;0,INDEX(AR102:BU102,MATCH(Settings!$B$1,$AR$1:$BU$1)),0),0)</f>
        <v>0</v>
      </c>
      <c r="AR102" s="59">
        <f>INDEX('E-E'!$A:$AH,MATCH($B102,'E-E'!$B:$B,0),MATCH(AR$1,'E-E'!$1:$1,0))</f>
        <v>1</v>
      </c>
      <c r="AS102" s="59">
        <f>INDEX('E-E'!$A:$AH,MATCH($B102,'E-E'!$B:$B,0),MATCH(AS$1,'E-E'!$1:$1,0))</f>
        <v>1</v>
      </c>
      <c r="AT102" s="59">
        <f>INDEX('E-E'!$A:$AH,MATCH($B102,'E-E'!$B:$B,0),MATCH(AT$1,'E-E'!$1:$1,0))</f>
        <v>1</v>
      </c>
      <c r="AU102" s="59">
        <f>INDEX('E-E'!$A:$AH,MATCH($B102,'E-E'!$B:$B,0),MATCH(AU$1,'E-E'!$1:$1,0))</f>
        <v>1</v>
      </c>
      <c r="AV102" s="59">
        <f>INDEX('E-E'!$A:$AH,MATCH($B102,'E-E'!$B:$B,0),MATCH(AV$1,'E-E'!$1:$1,0))</f>
        <v>1</v>
      </c>
      <c r="AW102" s="59">
        <f>INDEX('E-E'!$A:$AH,MATCH($B102,'E-E'!$B:$B,0),MATCH(AW$1,'E-E'!$1:$1,0))</f>
        <v>1</v>
      </c>
      <c r="AX102" s="59">
        <f>INDEX('E-E'!$A:$AH,MATCH($B102,'E-E'!$B:$B,0),MATCH(AX$1,'E-E'!$1:$1,0))</f>
        <v>1</v>
      </c>
      <c r="AY102" s="59">
        <f>INDEX('E-E'!$A:$AH,MATCH($B102,'E-E'!$B:$B,0),MATCH(AY$1,'E-E'!$1:$1,0))</f>
        <v>1</v>
      </c>
      <c r="AZ102" s="59">
        <f>INDEX('E-E'!$A:$AH,MATCH($B102,'E-E'!$B:$B,0),MATCH(AZ$1,'E-E'!$1:$1,0))</f>
        <v>1</v>
      </c>
      <c r="BA102" s="59">
        <f>INDEX('E-E'!$A:$AH,MATCH($B102,'E-E'!$B:$B,0),MATCH(BA$1,'E-E'!$1:$1,0))</f>
        <v>1</v>
      </c>
      <c r="BB102" s="59">
        <f>INDEX('E-E'!$A:$AH,MATCH($B102,'E-E'!$B:$B,0),MATCH(BB$1,'E-E'!$1:$1,0))</f>
        <v>0</v>
      </c>
      <c r="BC102" s="59">
        <f>INDEX('E-E'!$A:$AH,MATCH($B102,'E-E'!$B:$B,0),MATCH(BC$1,'E-E'!$1:$1,0))</f>
        <v>0</v>
      </c>
      <c r="BD102" s="59">
        <f>INDEX('E-E'!$A:$AH,MATCH($B102,'E-E'!$B:$B,0),MATCH(BD$1,'E-E'!$1:$1,0))</f>
        <v>0</v>
      </c>
      <c r="BE102" s="59">
        <f>INDEX('E-E'!$A:$AH,MATCH($B102,'E-E'!$B:$B,0),MATCH(BE$1,'E-E'!$1:$1,0))</f>
        <v>0</v>
      </c>
      <c r="BF102" s="59">
        <f>INDEX('E-E'!$A:$AH,MATCH($B102,'E-E'!$B:$B,0),MATCH(BF$1,'E-E'!$1:$1,0))</f>
        <v>0</v>
      </c>
      <c r="BG102" s="59">
        <f>INDEX('E-E'!$A:$AH,MATCH($B102,'E-E'!$B:$B,0),MATCH(BG$1,'E-E'!$1:$1,0))</f>
        <v>0</v>
      </c>
      <c r="BH102" s="59">
        <f>INDEX('E-E'!$A:$AH,MATCH($B102,'E-E'!$B:$B,0),MATCH(BH$1,'E-E'!$1:$1,0))</f>
        <v>0</v>
      </c>
      <c r="BI102" s="59">
        <f>INDEX('E-E'!$A:$AH,MATCH($B102,'E-E'!$B:$B,0),MATCH(BI$1,'E-E'!$1:$1,0))</f>
        <v>0</v>
      </c>
      <c r="BJ102" s="59">
        <f>INDEX('E-E'!$A:$AH,MATCH($B102,'E-E'!$B:$B,0),MATCH(BJ$1,'E-E'!$1:$1,0))</f>
        <v>0</v>
      </c>
      <c r="BK102" s="59">
        <f>INDEX('E-E'!$A:$AH,MATCH($B102,'E-E'!$B:$B,0),MATCH(BK$1,'E-E'!$1:$1,0))</f>
        <v>0</v>
      </c>
      <c r="BL102" s="59">
        <f>INDEX('E-E'!$A:$AH,MATCH($B102,'E-E'!$B:$B,0),MATCH(BL$1,'E-E'!$1:$1,0))</f>
        <v>0</v>
      </c>
      <c r="BM102" s="59">
        <f>INDEX('E-E'!$A:$AH,MATCH($B102,'E-E'!$B:$B,0),MATCH(BM$1,'E-E'!$1:$1,0))</f>
        <v>0</v>
      </c>
      <c r="BN102" s="59">
        <f>INDEX('E-E'!$A:$AH,MATCH($B102,'E-E'!$B:$B,0),MATCH(BN$1,'E-E'!$1:$1,0))</f>
        <v>0</v>
      </c>
      <c r="BO102" s="59">
        <f>INDEX('E-E'!$A:$AH,MATCH($B102,'E-E'!$B:$B,0),MATCH(BO$1,'E-E'!$1:$1,0))</f>
        <v>0</v>
      </c>
      <c r="BP102" s="59">
        <f>INDEX('E-E'!$A:$AH,MATCH($B102,'E-E'!$B:$B,0),MATCH(BP$1,'E-E'!$1:$1,0))</f>
        <v>0</v>
      </c>
      <c r="BQ102" s="59">
        <f>INDEX('E-E'!$A:$AH,MATCH($B102,'E-E'!$B:$B,0),MATCH(BQ$1,'E-E'!$1:$1,0))</f>
        <v>0</v>
      </c>
      <c r="BR102" s="59">
        <f>INDEX('E-E'!$A:$AH,MATCH($B102,'E-E'!$B:$B,0),MATCH(BR$1,'E-E'!$1:$1,0))</f>
        <v>0</v>
      </c>
      <c r="BS102" s="59">
        <f>INDEX('E-E'!$A:$AH,MATCH($B102,'E-E'!$B:$B,0),MATCH(BS$1,'E-E'!$1:$1,0))</f>
        <v>0</v>
      </c>
      <c r="BT102" s="59">
        <f>INDEX('E-E'!$A:$AH,MATCH($B102,'E-E'!$B:$B,0),MATCH(BT$1,'E-E'!$1:$1,0))</f>
        <v>0</v>
      </c>
      <c r="BU102" s="59">
        <f>INDEX('E-E'!$A:$AH,MATCH($B102,'E-E'!$B:$B,0),MATCH(BU$1,'E-E'!$1:$1,0))</f>
        <v>0</v>
      </c>
      <c r="BV102" s="60">
        <f>INDEX(SRMC!$A:$AO,MATCH($B102,SRMC!$B:$B,0),MATCH(BV$1,SRMC!$1:$1,0))</f>
        <v>165.7424194446379</v>
      </c>
      <c r="BW102" s="60">
        <f>INDEX(SRMC!$A:$AO,MATCH($B102,SRMC!$B:$B,0),MATCH(BW$1,SRMC!$1:$1,0))</f>
        <v>168.89546402715163</v>
      </c>
      <c r="BX102" s="60">
        <f>INDEX(SRMC!$A:$AO,MATCH($B102,SRMC!$B:$B,0),MATCH(BX$1,SRMC!$1:$1,0))</f>
        <v>164.09457465748088</v>
      </c>
      <c r="BY102" s="60">
        <f>INDEX(SRMC!$A:$AO,MATCH($B102,SRMC!$B:$B,0),MATCH(BY$1,SRMC!$1:$1,0))</f>
        <v>162.73739556615919</v>
      </c>
      <c r="BZ102" s="60">
        <f>INDEX(SRMC!$A:$AO,MATCH($B102,SRMC!$B:$B,0),MATCH(BZ$1,SRMC!$1:$1,0))</f>
        <v>165.01850675480611</v>
      </c>
      <c r="CA102" s="60">
        <f>INDEX(SRMC!$A:$AO,MATCH($B102,SRMC!$B:$B,0),MATCH(CA$1,SRMC!$1:$1,0))</f>
        <v>168.02123952966724</v>
      </c>
      <c r="CB102" s="60">
        <f>INDEX(SRMC!$A:$AO,MATCH($B102,SRMC!$B:$B,0),MATCH(CB$1,SRMC!$1:$1,0))</f>
        <v>169.94146359242274</v>
      </c>
      <c r="CC102" s="60">
        <f>INDEX(SRMC!$A:$AO,MATCH($B102,SRMC!$B:$B,0),MATCH(CC$1,SRMC!$1:$1,0))</f>
        <v>171.22934111100949</v>
      </c>
      <c r="CD102" s="60">
        <f>INDEX(SRMC!$A:$AO,MATCH($B102,SRMC!$B:$B,0),MATCH(CD$1,SRMC!$1:$1,0))</f>
        <v>172.57148997323605</v>
      </c>
      <c r="CE102" s="60">
        <f>INDEX(SRMC!$A:$AO,MATCH($B102,SRMC!$B:$B,0),MATCH(CE$1,SRMC!$1:$1,0))</f>
        <v>173.6240617659364</v>
      </c>
      <c r="CF102" s="60">
        <f>INDEX(SRMC!$A:$AO,MATCH($B102,SRMC!$B:$B,0),MATCH(CF$1,SRMC!$1:$1,0))</f>
        <v>174.26111033508883</v>
      </c>
      <c r="CG102" s="60">
        <f>INDEX(SRMC!$A:$AO,MATCH($B102,SRMC!$B:$B,0),MATCH(CG$1,SRMC!$1:$1,0))</f>
        <v>174.43306988037304</v>
      </c>
      <c r="CH102" s="60">
        <f>INDEX(SRMC!$A:$AO,MATCH($B102,SRMC!$B:$B,0),MATCH(CH$1,SRMC!$1:$1,0))</f>
        <v>173.94341408994532</v>
      </c>
      <c r="CI102" s="60">
        <f>INDEX(SRMC!$A:$AO,MATCH($B102,SRMC!$B:$B,0),MATCH(CI$1,SRMC!$1:$1,0))</f>
        <v>173.57917152047253</v>
      </c>
      <c r="CJ102" s="60">
        <f>INDEX(SRMC!$A:$AO,MATCH($B102,SRMC!$B:$B,0),MATCH(CJ$1,SRMC!$1:$1,0))</f>
        <v>173.86756454184732</v>
      </c>
      <c r="CK102" s="60">
        <f>INDEX(SRMC!$A:$AO,MATCH($B102,SRMC!$B:$B,0),MATCH(CK$1,SRMC!$1:$1,0))</f>
        <v>173.98310346632266</v>
      </c>
      <c r="CL102" s="60">
        <f>INDEX(SRMC!$A:$AO,MATCH($B102,SRMC!$B:$B,0),MATCH(CL$1,SRMC!$1:$1,0))</f>
        <v>173.7954145567966</v>
      </c>
      <c r="CM102" s="60">
        <f>INDEX(SRMC!$A:$AO,MATCH($B102,SRMC!$B:$B,0),MATCH(CM$1,SRMC!$1:$1,0))</f>
        <v>173.73174286985864</v>
      </c>
      <c r="CN102" s="60">
        <f>INDEX(SRMC!$A:$AO,MATCH($B102,SRMC!$B:$B,0),MATCH(CN$1,SRMC!$1:$1,0))</f>
        <v>173.74828807242852</v>
      </c>
      <c r="CO102" s="60">
        <f>INDEX(SRMC!$A:$AO,MATCH($B102,SRMC!$B:$B,0),MATCH(CO$1,SRMC!$1:$1,0))</f>
        <v>173.74971917534668</v>
      </c>
      <c r="CP102" s="60">
        <f>INDEX(SRMC!$A:$AO,MATCH($B102,SRMC!$B:$B,0),MATCH(CP$1,SRMC!$1:$1,0))</f>
        <v>173.73139044992382</v>
      </c>
      <c r="CQ102" s="60">
        <f>INDEX(SRMC!$A:$AO,MATCH($B102,SRMC!$B:$B,0),MATCH(CQ$1,SRMC!$1:$1,0))</f>
        <v>173.71306172450102</v>
      </c>
      <c r="CR102" s="60">
        <f>INDEX(SRMC!$A:$AO,MATCH($B102,SRMC!$B:$B,0),MATCH(CR$1,SRMC!$1:$1,0))</f>
        <v>173.69473299907818</v>
      </c>
      <c r="CS102" s="60">
        <f>INDEX(SRMC!$A:$AO,MATCH($B102,SRMC!$B:$B,0),MATCH(CS$1,SRMC!$1:$1,0))</f>
        <v>173.67640427365532</v>
      </c>
      <c r="CT102" s="60">
        <f>INDEX(SRMC!$A:$AO,MATCH($B102,SRMC!$B:$B,0),MATCH(CT$1,SRMC!$1:$1,0))</f>
        <v>173.65807554823255</v>
      </c>
      <c r="CU102" s="60">
        <f>INDEX(SRMC!$A:$AO,MATCH($B102,SRMC!$B:$B,0),MATCH(CU$1,SRMC!$1:$1,0))</f>
        <v>173.63974682280971</v>
      </c>
      <c r="CV102" s="60">
        <f>INDEX(SRMC!$A:$AO,MATCH($B102,SRMC!$B:$B,0),MATCH(CV$1,SRMC!$1:$1,0))</f>
        <v>173.62141809738685</v>
      </c>
      <c r="CW102" s="60">
        <f>INDEX(SRMC!$A:$AO,MATCH($B102,SRMC!$B:$B,0),MATCH(CW$1,SRMC!$1:$1,0))</f>
        <v>173.60308937196402</v>
      </c>
      <c r="CX102" s="60">
        <f>INDEX(SRMC!$A:$AO,MATCH($B102,SRMC!$B:$B,0),MATCH(CX$1,SRMC!$1:$1,0))</f>
        <v>173.58476064654118</v>
      </c>
      <c r="CY102" s="60">
        <f>INDEX(SRMC!$A:$AO,MATCH($B102,SRMC!$B:$B,0),MATCH(CY$1,SRMC!$1:$1,0))</f>
        <v>173.56643192111838</v>
      </c>
    </row>
    <row r="103" spans="1:103" x14ac:dyDescent="0.3">
      <c r="A103" t="s">
        <v>660</v>
      </c>
      <c r="B103" t="s">
        <v>128</v>
      </c>
      <c r="C103" t="s">
        <v>692</v>
      </c>
      <c r="D103">
        <v>3</v>
      </c>
      <c r="E103">
        <v>40</v>
      </c>
      <c r="F103">
        <v>0.65355200000000002</v>
      </c>
      <c r="G103">
        <v>0.01</v>
      </c>
      <c r="H103" t="s">
        <v>359</v>
      </c>
      <c r="I103">
        <v>3</v>
      </c>
      <c r="J103" s="56">
        <v>1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t="s">
        <v>570</v>
      </c>
      <c r="Q103">
        <v>1</v>
      </c>
      <c r="R103">
        <v>11.881188118811883</v>
      </c>
      <c r="S103" s="95">
        <v>0</v>
      </c>
      <c r="T103">
        <v>1</v>
      </c>
      <c r="U103">
        <v>4</v>
      </c>
      <c r="V103">
        <v>4</v>
      </c>
      <c r="W103" t="e">
        <v>#N/A</v>
      </c>
      <c r="X103">
        <v>0</v>
      </c>
      <c r="Y103">
        <v>0</v>
      </c>
      <c r="Z103" t="e">
        <v>#N/A</v>
      </c>
      <c r="AA103">
        <v>8</v>
      </c>
      <c r="AB103">
        <v>1</v>
      </c>
      <c r="AC103" t="e">
        <v>#N/A</v>
      </c>
      <c r="AD103">
        <v>8</v>
      </c>
      <c r="AE103">
        <v>1</v>
      </c>
      <c r="AF103">
        <v>1</v>
      </c>
      <c r="AG103" t="e">
        <v>#N/A</v>
      </c>
      <c r="AH103">
        <v>6</v>
      </c>
      <c r="AI103">
        <v>6</v>
      </c>
      <c r="AJ103">
        <v>1</v>
      </c>
      <c r="AK103" s="42">
        <f>INDEX(BV103:CY103,MATCH(Settings!$B$5,$BV$1:$CY$1))</f>
        <v>150.30287366530092</v>
      </c>
      <c r="AP103" t="b" cm="1">
        <f t="array" ref="AP103">NOT(OR(ISNA(AI103:AK103),ISNA(AE103:AF103),ISNA(AB103),ISNA(Y103),ISNA(S103:V103),ISNA(Q103),ISNA(J103),ISNA(I103),ISNA(A103:G103), ISBLANK(AI103:AK103), ISBLANK(AE103:AF103),ISBLANK(AB103),ISBLANK(Y103),ISBLANK(S103:V103),ISBLANK(Q103),ISBLANK(J103),ISBLANK(I103),ISBLANK(A103:G103)))</f>
        <v>1</v>
      </c>
      <c r="AQ103" s="42">
        <f>_xlfn.IFNA(IF(E103&gt;0,INDEX(AR103:BU103,MATCH(Settings!$B$1,$AR$1:$BU$1)),0),0)</f>
        <v>0</v>
      </c>
      <c r="AR103" s="59">
        <f>INDEX('E-E'!$A:$AH,MATCH($B103,'E-E'!$B:$B,0),MATCH(AR$1,'E-E'!$1:$1,0))</f>
        <v>1</v>
      </c>
      <c r="AS103" s="59">
        <f>INDEX('E-E'!$A:$AH,MATCH($B103,'E-E'!$B:$B,0),MATCH(AS$1,'E-E'!$1:$1,0))</f>
        <v>1</v>
      </c>
      <c r="AT103" s="59">
        <f>INDEX('E-E'!$A:$AH,MATCH($B103,'E-E'!$B:$B,0),MATCH(AT$1,'E-E'!$1:$1,0))</f>
        <v>1</v>
      </c>
      <c r="AU103" s="59">
        <f>INDEX('E-E'!$A:$AH,MATCH($B103,'E-E'!$B:$B,0),MATCH(AU$1,'E-E'!$1:$1,0))</f>
        <v>1</v>
      </c>
      <c r="AV103" s="59">
        <f>INDEX('E-E'!$A:$AH,MATCH($B103,'E-E'!$B:$B,0),MATCH(AV$1,'E-E'!$1:$1,0))</f>
        <v>1</v>
      </c>
      <c r="AW103" s="59">
        <f>INDEX('E-E'!$A:$AH,MATCH($B103,'E-E'!$B:$B,0),MATCH(AW$1,'E-E'!$1:$1,0))</f>
        <v>1</v>
      </c>
      <c r="AX103" s="59">
        <f>INDEX('E-E'!$A:$AH,MATCH($B103,'E-E'!$B:$B,0),MATCH(AX$1,'E-E'!$1:$1,0))</f>
        <v>1</v>
      </c>
      <c r="AY103" s="59">
        <f>INDEX('E-E'!$A:$AH,MATCH($B103,'E-E'!$B:$B,0),MATCH(AY$1,'E-E'!$1:$1,0))</f>
        <v>1</v>
      </c>
      <c r="AZ103" s="59">
        <f>INDEX('E-E'!$A:$AH,MATCH($B103,'E-E'!$B:$B,0),MATCH(AZ$1,'E-E'!$1:$1,0))</f>
        <v>1</v>
      </c>
      <c r="BA103" s="59">
        <f>INDEX('E-E'!$A:$AH,MATCH($B103,'E-E'!$B:$B,0),MATCH(BA$1,'E-E'!$1:$1,0))</f>
        <v>1</v>
      </c>
      <c r="BB103" s="59">
        <f>INDEX('E-E'!$A:$AH,MATCH($B103,'E-E'!$B:$B,0),MATCH(BB$1,'E-E'!$1:$1,0))</f>
        <v>1</v>
      </c>
      <c r="BC103" s="59">
        <f>INDEX('E-E'!$A:$AH,MATCH($B103,'E-E'!$B:$B,0),MATCH(BC$1,'E-E'!$1:$1,0))</f>
        <v>1</v>
      </c>
      <c r="BD103" s="59">
        <f>INDEX('E-E'!$A:$AH,MATCH($B103,'E-E'!$B:$B,0),MATCH(BD$1,'E-E'!$1:$1,0))</f>
        <v>1</v>
      </c>
      <c r="BE103" s="59">
        <f>INDEX('E-E'!$A:$AH,MATCH($B103,'E-E'!$B:$B,0),MATCH(BE$1,'E-E'!$1:$1,0))</f>
        <v>1</v>
      </c>
      <c r="BF103" s="59">
        <f>INDEX('E-E'!$A:$AH,MATCH($B103,'E-E'!$B:$B,0),MATCH(BF$1,'E-E'!$1:$1,0))</f>
        <v>1</v>
      </c>
      <c r="BG103" s="59">
        <f>INDEX('E-E'!$A:$AH,MATCH($B103,'E-E'!$B:$B,0),MATCH(BG$1,'E-E'!$1:$1,0))</f>
        <v>0</v>
      </c>
      <c r="BH103" s="59">
        <f>INDEX('E-E'!$A:$AH,MATCH($B103,'E-E'!$B:$B,0),MATCH(BH$1,'E-E'!$1:$1,0))</f>
        <v>0</v>
      </c>
      <c r="BI103" s="59">
        <f>INDEX('E-E'!$A:$AH,MATCH($B103,'E-E'!$B:$B,0),MATCH(BI$1,'E-E'!$1:$1,0))</f>
        <v>0</v>
      </c>
      <c r="BJ103" s="59">
        <f>INDEX('E-E'!$A:$AH,MATCH($B103,'E-E'!$B:$B,0),MATCH(BJ$1,'E-E'!$1:$1,0))</f>
        <v>0</v>
      </c>
      <c r="BK103" s="59">
        <f>INDEX('E-E'!$A:$AH,MATCH($B103,'E-E'!$B:$B,0),MATCH(BK$1,'E-E'!$1:$1,0))</f>
        <v>0</v>
      </c>
      <c r="BL103" s="59">
        <f>INDEX('E-E'!$A:$AH,MATCH($B103,'E-E'!$B:$B,0),MATCH(BL$1,'E-E'!$1:$1,0))</f>
        <v>0</v>
      </c>
      <c r="BM103" s="59">
        <f>INDEX('E-E'!$A:$AH,MATCH($B103,'E-E'!$B:$B,0),MATCH(BM$1,'E-E'!$1:$1,0))</f>
        <v>0</v>
      </c>
      <c r="BN103" s="59">
        <f>INDEX('E-E'!$A:$AH,MATCH($B103,'E-E'!$B:$B,0),MATCH(BN$1,'E-E'!$1:$1,0))</f>
        <v>0</v>
      </c>
      <c r="BO103" s="59">
        <f>INDEX('E-E'!$A:$AH,MATCH($B103,'E-E'!$B:$B,0),MATCH(BO$1,'E-E'!$1:$1,0))</f>
        <v>0</v>
      </c>
      <c r="BP103" s="59">
        <f>INDEX('E-E'!$A:$AH,MATCH($B103,'E-E'!$B:$B,0),MATCH(BP$1,'E-E'!$1:$1,0))</f>
        <v>0</v>
      </c>
      <c r="BQ103" s="59">
        <f>INDEX('E-E'!$A:$AH,MATCH($B103,'E-E'!$B:$B,0),MATCH(BQ$1,'E-E'!$1:$1,0))</f>
        <v>0</v>
      </c>
      <c r="BR103" s="59">
        <f>INDEX('E-E'!$A:$AH,MATCH($B103,'E-E'!$B:$B,0),MATCH(BR$1,'E-E'!$1:$1,0))</f>
        <v>0</v>
      </c>
      <c r="BS103" s="59">
        <f>INDEX('E-E'!$A:$AH,MATCH($B103,'E-E'!$B:$B,0),MATCH(BS$1,'E-E'!$1:$1,0))</f>
        <v>0</v>
      </c>
      <c r="BT103" s="59">
        <f>INDEX('E-E'!$A:$AH,MATCH($B103,'E-E'!$B:$B,0),MATCH(BT$1,'E-E'!$1:$1,0))</f>
        <v>0</v>
      </c>
      <c r="BU103" s="59">
        <f>INDEX('E-E'!$A:$AH,MATCH($B103,'E-E'!$B:$B,0),MATCH(BU$1,'E-E'!$1:$1,0))</f>
        <v>0</v>
      </c>
      <c r="BV103" s="60">
        <f>INDEX(SRMC!$A:$AO,MATCH($B103,SRMC!$B:$B,0),MATCH(BV$1,SRMC!$1:$1,0))</f>
        <v>143.5925325238824</v>
      </c>
      <c r="BW103" s="60">
        <f>INDEX(SRMC!$A:$AO,MATCH($B103,SRMC!$B:$B,0),MATCH(BW$1,SRMC!$1:$1,0))</f>
        <v>146.29677217666554</v>
      </c>
      <c r="BX103" s="60">
        <f>INDEX(SRMC!$A:$AO,MATCH($B103,SRMC!$B:$B,0),MATCH(BX$1,SRMC!$1:$1,0))</f>
        <v>142.17924225841159</v>
      </c>
      <c r="BY103" s="60">
        <f>INDEX(SRMC!$A:$AO,MATCH($B103,SRMC!$B:$B,0),MATCH(BY$1,SRMC!$1:$1,0))</f>
        <v>141.01524428165149</v>
      </c>
      <c r="BZ103" s="60">
        <f>INDEX(SRMC!$A:$AO,MATCH($B103,SRMC!$B:$B,0),MATCH(BZ$1,SRMC!$1:$1,0))</f>
        <v>142.97166169577781</v>
      </c>
      <c r="CA103" s="60">
        <f>INDEX(SRMC!$A:$AO,MATCH($B103,SRMC!$B:$B,0),MATCH(CA$1,SRMC!$1:$1,0))</f>
        <v>145.54698495048973</v>
      </c>
      <c r="CB103" s="60">
        <f>INDEX(SRMC!$A:$AO,MATCH($B103,SRMC!$B:$B,0),MATCH(CB$1,SRMC!$1:$1,0))</f>
        <v>147.19388397676104</v>
      </c>
      <c r="CC103" s="60">
        <f>INDEX(SRMC!$A:$AO,MATCH($B103,SRMC!$B:$B,0),MATCH(CC$1,SRMC!$1:$1,0))</f>
        <v>148.29844477904237</v>
      </c>
      <c r="CD103" s="60">
        <f>INDEX(SRMC!$A:$AO,MATCH($B103,SRMC!$B:$B,0),MATCH(CD$1,SRMC!$1:$1,0))</f>
        <v>149.44955193220457</v>
      </c>
      <c r="CE103" s="60">
        <f>INDEX(SRMC!$A:$AO,MATCH($B103,SRMC!$B:$B,0),MATCH(CE$1,SRMC!$1:$1,0))</f>
        <v>150.35230046770167</v>
      </c>
      <c r="CF103" s="60">
        <f>INDEX(SRMC!$A:$AO,MATCH($B103,SRMC!$B:$B,0),MATCH(CF$1,SRMC!$1:$1,0))</f>
        <v>150.89867142959824</v>
      </c>
      <c r="CG103" s="60">
        <f>INDEX(SRMC!$A:$AO,MATCH($B103,SRMC!$B:$B,0),MATCH(CG$1,SRMC!$1:$1,0))</f>
        <v>151.04615422245533</v>
      </c>
      <c r="CH103" s="60">
        <f>INDEX(SRMC!$A:$AO,MATCH($B103,SRMC!$B:$B,0),MATCH(CH$1,SRMC!$1:$1,0))</f>
        <v>150.62619612480174</v>
      </c>
      <c r="CI103" s="60">
        <f>INDEX(SRMC!$A:$AO,MATCH($B103,SRMC!$B:$B,0),MATCH(CI$1,SRMC!$1:$1,0))</f>
        <v>150.31379990780482</v>
      </c>
      <c r="CJ103" s="60">
        <f>INDEX(SRMC!$A:$AO,MATCH($B103,SRMC!$B:$B,0),MATCH(CJ$1,SRMC!$1:$1,0))</f>
        <v>150.56114301494409</v>
      </c>
      <c r="CK103" s="60">
        <f>INDEX(SRMC!$A:$AO,MATCH($B103,SRMC!$B:$B,0),MATCH(CK$1,SRMC!$1:$1,0))</f>
        <v>150.66023610824789</v>
      </c>
      <c r="CL103" s="60">
        <f>INDEX(SRMC!$A:$AO,MATCH($B103,SRMC!$B:$B,0),MATCH(CL$1,SRMC!$1:$1,0))</f>
        <v>150.49926287166798</v>
      </c>
      <c r="CM103" s="60">
        <f>INDEX(SRMC!$A:$AO,MATCH($B103,SRMC!$B:$B,0),MATCH(CM$1,SRMC!$1:$1,0))</f>
        <v>150.44465422403511</v>
      </c>
      <c r="CN103" s="60">
        <f>INDEX(SRMC!$A:$AO,MATCH($B103,SRMC!$B:$B,0),MATCH(CN$1,SRMC!$1:$1,0))</f>
        <v>150.45884437951247</v>
      </c>
      <c r="CO103" s="60">
        <f>INDEX(SRMC!$A:$AO,MATCH($B103,SRMC!$B:$B,0),MATCH(CO$1,SRMC!$1:$1,0))</f>
        <v>150.46007177898534</v>
      </c>
      <c r="CP103" s="60">
        <f>INDEX(SRMC!$A:$AO,MATCH($B103,SRMC!$B:$B,0),MATCH(CP$1,SRMC!$1:$1,0))</f>
        <v>150.44435196761685</v>
      </c>
      <c r="CQ103" s="60">
        <f>INDEX(SRMC!$A:$AO,MATCH($B103,SRMC!$B:$B,0),MATCH(CQ$1,SRMC!$1:$1,0))</f>
        <v>150.42863215624845</v>
      </c>
      <c r="CR103" s="60">
        <f>INDEX(SRMC!$A:$AO,MATCH($B103,SRMC!$B:$B,0),MATCH(CR$1,SRMC!$1:$1,0))</f>
        <v>150.41291234488</v>
      </c>
      <c r="CS103" s="60">
        <f>INDEX(SRMC!$A:$AO,MATCH($B103,SRMC!$B:$B,0),MATCH(CS$1,SRMC!$1:$1,0))</f>
        <v>150.39719253351154</v>
      </c>
      <c r="CT103" s="60">
        <f>INDEX(SRMC!$A:$AO,MATCH($B103,SRMC!$B:$B,0),MATCH(CT$1,SRMC!$1:$1,0))</f>
        <v>150.38147272214314</v>
      </c>
      <c r="CU103" s="60">
        <f>INDEX(SRMC!$A:$AO,MATCH($B103,SRMC!$B:$B,0),MATCH(CU$1,SRMC!$1:$1,0))</f>
        <v>150.36575291077472</v>
      </c>
      <c r="CV103" s="60">
        <f>INDEX(SRMC!$A:$AO,MATCH($B103,SRMC!$B:$B,0),MATCH(CV$1,SRMC!$1:$1,0))</f>
        <v>150.35003309940626</v>
      </c>
      <c r="CW103" s="60">
        <f>INDEX(SRMC!$A:$AO,MATCH($B103,SRMC!$B:$B,0),MATCH(CW$1,SRMC!$1:$1,0))</f>
        <v>150.33431328803781</v>
      </c>
      <c r="CX103" s="60">
        <f>INDEX(SRMC!$A:$AO,MATCH($B103,SRMC!$B:$B,0),MATCH(CX$1,SRMC!$1:$1,0))</f>
        <v>150.31859347666938</v>
      </c>
      <c r="CY103" s="60">
        <f>INDEX(SRMC!$A:$AO,MATCH($B103,SRMC!$B:$B,0),MATCH(CY$1,SRMC!$1:$1,0))</f>
        <v>150.30287366530092</v>
      </c>
    </row>
    <row r="104" spans="1:103" x14ac:dyDescent="0.3">
      <c r="A104" t="s">
        <v>660</v>
      </c>
      <c r="B104" t="s">
        <v>127</v>
      </c>
      <c r="C104" t="s">
        <v>692</v>
      </c>
      <c r="D104">
        <v>3</v>
      </c>
      <c r="E104">
        <v>40</v>
      </c>
      <c r="F104">
        <v>0.65355200000000002</v>
      </c>
      <c r="G104">
        <v>0.01</v>
      </c>
      <c r="H104" t="s">
        <v>359</v>
      </c>
      <c r="I104">
        <v>3</v>
      </c>
      <c r="J104" s="56">
        <v>1</v>
      </c>
      <c r="K104" s="57">
        <v>0</v>
      </c>
      <c r="L104" s="57">
        <v>0</v>
      </c>
      <c r="M104" s="57">
        <v>0</v>
      </c>
      <c r="N104" s="57">
        <v>0</v>
      </c>
      <c r="O104" s="57">
        <v>0</v>
      </c>
      <c r="P104" t="s">
        <v>570</v>
      </c>
      <c r="Q104">
        <v>1</v>
      </c>
      <c r="R104">
        <v>11.881188118811883</v>
      </c>
      <c r="S104" s="95">
        <v>0</v>
      </c>
      <c r="T104">
        <v>1</v>
      </c>
      <c r="U104">
        <v>4</v>
      </c>
      <c r="V104">
        <v>4</v>
      </c>
      <c r="W104" t="e">
        <v>#N/A</v>
      </c>
      <c r="X104">
        <v>0</v>
      </c>
      <c r="Y104">
        <v>0</v>
      </c>
      <c r="Z104" t="e">
        <v>#N/A</v>
      </c>
      <c r="AA104">
        <v>8</v>
      </c>
      <c r="AB104">
        <v>1</v>
      </c>
      <c r="AC104" t="e">
        <v>#N/A</v>
      </c>
      <c r="AD104">
        <v>8</v>
      </c>
      <c r="AE104">
        <v>1</v>
      </c>
      <c r="AF104">
        <v>1</v>
      </c>
      <c r="AG104" t="e">
        <v>#N/A</v>
      </c>
      <c r="AH104">
        <v>6</v>
      </c>
      <c r="AI104">
        <v>6</v>
      </c>
      <c r="AJ104">
        <v>1</v>
      </c>
      <c r="AK104" s="42">
        <f>INDEX(BV104:CY104,MATCH(Settings!$B$5,$BV$1:$CY$1))</f>
        <v>150.30287366530092</v>
      </c>
      <c r="AP104" t="b" cm="1">
        <f t="array" ref="AP104">NOT(OR(ISNA(AI104:AK104),ISNA(AE104:AF104),ISNA(AB104),ISNA(Y104),ISNA(S104:V104),ISNA(Q104),ISNA(J104),ISNA(I104),ISNA(A104:G104), ISBLANK(AI104:AK104), ISBLANK(AE104:AF104),ISBLANK(AB104),ISBLANK(Y104),ISBLANK(S104:V104),ISBLANK(Q104),ISBLANK(J104),ISBLANK(I104),ISBLANK(A104:G104)))</f>
        <v>1</v>
      </c>
      <c r="AQ104" s="42">
        <f>_xlfn.IFNA(IF(E104&gt;0,INDEX(AR104:BU104,MATCH(Settings!$B$1,$AR$1:$BU$1)),0),0)</f>
        <v>0</v>
      </c>
      <c r="AR104" s="59">
        <f>INDEX('E-E'!$A:$AH,MATCH($B104,'E-E'!$B:$B,0),MATCH(AR$1,'E-E'!$1:$1,0))</f>
        <v>1</v>
      </c>
      <c r="AS104" s="59">
        <f>INDEX('E-E'!$A:$AH,MATCH($B104,'E-E'!$B:$B,0),MATCH(AS$1,'E-E'!$1:$1,0))</f>
        <v>1</v>
      </c>
      <c r="AT104" s="59">
        <f>INDEX('E-E'!$A:$AH,MATCH($B104,'E-E'!$B:$B,0),MATCH(AT$1,'E-E'!$1:$1,0))</f>
        <v>1</v>
      </c>
      <c r="AU104" s="59">
        <f>INDEX('E-E'!$A:$AH,MATCH($B104,'E-E'!$B:$B,0),MATCH(AU$1,'E-E'!$1:$1,0))</f>
        <v>1</v>
      </c>
      <c r="AV104" s="59">
        <f>INDEX('E-E'!$A:$AH,MATCH($B104,'E-E'!$B:$B,0),MATCH(AV$1,'E-E'!$1:$1,0))</f>
        <v>1</v>
      </c>
      <c r="AW104" s="59">
        <f>INDEX('E-E'!$A:$AH,MATCH($B104,'E-E'!$B:$B,0),MATCH(AW$1,'E-E'!$1:$1,0))</f>
        <v>1</v>
      </c>
      <c r="AX104" s="59">
        <f>INDEX('E-E'!$A:$AH,MATCH($B104,'E-E'!$B:$B,0),MATCH(AX$1,'E-E'!$1:$1,0))</f>
        <v>1</v>
      </c>
      <c r="AY104" s="59">
        <f>INDEX('E-E'!$A:$AH,MATCH($B104,'E-E'!$B:$B,0),MATCH(AY$1,'E-E'!$1:$1,0))</f>
        <v>1</v>
      </c>
      <c r="AZ104" s="59">
        <f>INDEX('E-E'!$A:$AH,MATCH($B104,'E-E'!$B:$B,0),MATCH(AZ$1,'E-E'!$1:$1,0))</f>
        <v>1</v>
      </c>
      <c r="BA104" s="59">
        <f>INDEX('E-E'!$A:$AH,MATCH($B104,'E-E'!$B:$B,0),MATCH(BA$1,'E-E'!$1:$1,0))</f>
        <v>1</v>
      </c>
      <c r="BB104" s="59">
        <f>INDEX('E-E'!$A:$AH,MATCH($B104,'E-E'!$B:$B,0),MATCH(BB$1,'E-E'!$1:$1,0))</f>
        <v>1</v>
      </c>
      <c r="BC104" s="59">
        <f>INDEX('E-E'!$A:$AH,MATCH($B104,'E-E'!$B:$B,0),MATCH(BC$1,'E-E'!$1:$1,0))</f>
        <v>1</v>
      </c>
      <c r="BD104" s="59">
        <f>INDEX('E-E'!$A:$AH,MATCH($B104,'E-E'!$B:$B,0),MATCH(BD$1,'E-E'!$1:$1,0))</f>
        <v>1</v>
      </c>
      <c r="BE104" s="59">
        <f>INDEX('E-E'!$A:$AH,MATCH($B104,'E-E'!$B:$B,0),MATCH(BE$1,'E-E'!$1:$1,0))</f>
        <v>1</v>
      </c>
      <c r="BF104" s="59">
        <f>INDEX('E-E'!$A:$AH,MATCH($B104,'E-E'!$B:$B,0),MATCH(BF$1,'E-E'!$1:$1,0))</f>
        <v>1</v>
      </c>
      <c r="BG104" s="59">
        <f>INDEX('E-E'!$A:$AH,MATCH($B104,'E-E'!$B:$B,0),MATCH(BG$1,'E-E'!$1:$1,0))</f>
        <v>0</v>
      </c>
      <c r="BH104" s="59">
        <f>INDEX('E-E'!$A:$AH,MATCH($B104,'E-E'!$B:$B,0),MATCH(BH$1,'E-E'!$1:$1,0))</f>
        <v>0</v>
      </c>
      <c r="BI104" s="59">
        <f>INDEX('E-E'!$A:$AH,MATCH($B104,'E-E'!$B:$B,0),MATCH(BI$1,'E-E'!$1:$1,0))</f>
        <v>0</v>
      </c>
      <c r="BJ104" s="59">
        <f>INDEX('E-E'!$A:$AH,MATCH($B104,'E-E'!$B:$B,0),MATCH(BJ$1,'E-E'!$1:$1,0))</f>
        <v>0</v>
      </c>
      <c r="BK104" s="59">
        <f>INDEX('E-E'!$A:$AH,MATCH($B104,'E-E'!$B:$B,0),MATCH(BK$1,'E-E'!$1:$1,0))</f>
        <v>0</v>
      </c>
      <c r="BL104" s="59">
        <f>INDEX('E-E'!$A:$AH,MATCH($B104,'E-E'!$B:$B,0),MATCH(BL$1,'E-E'!$1:$1,0))</f>
        <v>0</v>
      </c>
      <c r="BM104" s="59">
        <f>INDEX('E-E'!$A:$AH,MATCH($B104,'E-E'!$B:$B,0),MATCH(BM$1,'E-E'!$1:$1,0))</f>
        <v>0</v>
      </c>
      <c r="BN104" s="59">
        <f>INDEX('E-E'!$A:$AH,MATCH($B104,'E-E'!$B:$B,0),MATCH(BN$1,'E-E'!$1:$1,0))</f>
        <v>0</v>
      </c>
      <c r="BO104" s="59">
        <f>INDEX('E-E'!$A:$AH,MATCH($B104,'E-E'!$B:$B,0),MATCH(BO$1,'E-E'!$1:$1,0))</f>
        <v>0</v>
      </c>
      <c r="BP104" s="59">
        <f>INDEX('E-E'!$A:$AH,MATCH($B104,'E-E'!$B:$B,0),MATCH(BP$1,'E-E'!$1:$1,0))</f>
        <v>0</v>
      </c>
      <c r="BQ104" s="59">
        <f>INDEX('E-E'!$A:$AH,MATCH($B104,'E-E'!$B:$B,0),MATCH(BQ$1,'E-E'!$1:$1,0))</f>
        <v>0</v>
      </c>
      <c r="BR104" s="59">
        <f>INDEX('E-E'!$A:$AH,MATCH($B104,'E-E'!$B:$B,0),MATCH(BR$1,'E-E'!$1:$1,0))</f>
        <v>0</v>
      </c>
      <c r="BS104" s="59">
        <f>INDEX('E-E'!$A:$AH,MATCH($B104,'E-E'!$B:$B,0),MATCH(BS$1,'E-E'!$1:$1,0))</f>
        <v>0</v>
      </c>
      <c r="BT104" s="59">
        <f>INDEX('E-E'!$A:$AH,MATCH($B104,'E-E'!$B:$B,0),MATCH(BT$1,'E-E'!$1:$1,0))</f>
        <v>0</v>
      </c>
      <c r="BU104" s="59">
        <f>INDEX('E-E'!$A:$AH,MATCH($B104,'E-E'!$B:$B,0),MATCH(BU$1,'E-E'!$1:$1,0))</f>
        <v>0</v>
      </c>
      <c r="BV104" s="60">
        <f>INDEX(SRMC!$A:$AO,MATCH($B104,SRMC!$B:$B,0),MATCH(BV$1,SRMC!$1:$1,0))</f>
        <v>143.5925325238824</v>
      </c>
      <c r="BW104" s="60">
        <f>INDEX(SRMC!$A:$AO,MATCH($B104,SRMC!$B:$B,0),MATCH(BW$1,SRMC!$1:$1,0))</f>
        <v>146.29677217666554</v>
      </c>
      <c r="BX104" s="60">
        <f>INDEX(SRMC!$A:$AO,MATCH($B104,SRMC!$B:$B,0),MATCH(BX$1,SRMC!$1:$1,0))</f>
        <v>142.17924225841159</v>
      </c>
      <c r="BY104" s="60">
        <f>INDEX(SRMC!$A:$AO,MATCH($B104,SRMC!$B:$B,0),MATCH(BY$1,SRMC!$1:$1,0))</f>
        <v>141.01524428165149</v>
      </c>
      <c r="BZ104" s="60">
        <f>INDEX(SRMC!$A:$AO,MATCH($B104,SRMC!$B:$B,0),MATCH(BZ$1,SRMC!$1:$1,0))</f>
        <v>142.97166169577781</v>
      </c>
      <c r="CA104" s="60">
        <f>INDEX(SRMC!$A:$AO,MATCH($B104,SRMC!$B:$B,0),MATCH(CA$1,SRMC!$1:$1,0))</f>
        <v>145.54698495048973</v>
      </c>
      <c r="CB104" s="60">
        <f>INDEX(SRMC!$A:$AO,MATCH($B104,SRMC!$B:$B,0),MATCH(CB$1,SRMC!$1:$1,0))</f>
        <v>147.19388397676104</v>
      </c>
      <c r="CC104" s="60">
        <f>INDEX(SRMC!$A:$AO,MATCH($B104,SRMC!$B:$B,0),MATCH(CC$1,SRMC!$1:$1,0))</f>
        <v>148.29844477904237</v>
      </c>
      <c r="CD104" s="60">
        <f>INDEX(SRMC!$A:$AO,MATCH($B104,SRMC!$B:$B,0),MATCH(CD$1,SRMC!$1:$1,0))</f>
        <v>149.44955193220457</v>
      </c>
      <c r="CE104" s="60">
        <f>INDEX(SRMC!$A:$AO,MATCH($B104,SRMC!$B:$B,0),MATCH(CE$1,SRMC!$1:$1,0))</f>
        <v>150.35230046770167</v>
      </c>
      <c r="CF104" s="60">
        <f>INDEX(SRMC!$A:$AO,MATCH($B104,SRMC!$B:$B,0),MATCH(CF$1,SRMC!$1:$1,0))</f>
        <v>150.89867142959824</v>
      </c>
      <c r="CG104" s="60">
        <f>INDEX(SRMC!$A:$AO,MATCH($B104,SRMC!$B:$B,0),MATCH(CG$1,SRMC!$1:$1,0))</f>
        <v>151.04615422245533</v>
      </c>
      <c r="CH104" s="60">
        <f>INDEX(SRMC!$A:$AO,MATCH($B104,SRMC!$B:$B,0),MATCH(CH$1,SRMC!$1:$1,0))</f>
        <v>150.62619612480174</v>
      </c>
      <c r="CI104" s="60">
        <f>INDEX(SRMC!$A:$AO,MATCH($B104,SRMC!$B:$B,0),MATCH(CI$1,SRMC!$1:$1,0))</f>
        <v>150.31379990780482</v>
      </c>
      <c r="CJ104" s="60">
        <f>INDEX(SRMC!$A:$AO,MATCH($B104,SRMC!$B:$B,0),MATCH(CJ$1,SRMC!$1:$1,0))</f>
        <v>150.56114301494409</v>
      </c>
      <c r="CK104" s="60">
        <f>INDEX(SRMC!$A:$AO,MATCH($B104,SRMC!$B:$B,0),MATCH(CK$1,SRMC!$1:$1,0))</f>
        <v>150.66023610824789</v>
      </c>
      <c r="CL104" s="60">
        <f>INDEX(SRMC!$A:$AO,MATCH($B104,SRMC!$B:$B,0),MATCH(CL$1,SRMC!$1:$1,0))</f>
        <v>150.49926287166798</v>
      </c>
      <c r="CM104" s="60">
        <f>INDEX(SRMC!$A:$AO,MATCH($B104,SRMC!$B:$B,0),MATCH(CM$1,SRMC!$1:$1,0))</f>
        <v>150.44465422403511</v>
      </c>
      <c r="CN104" s="60">
        <f>INDEX(SRMC!$A:$AO,MATCH($B104,SRMC!$B:$B,0),MATCH(CN$1,SRMC!$1:$1,0))</f>
        <v>150.45884437951247</v>
      </c>
      <c r="CO104" s="60">
        <f>INDEX(SRMC!$A:$AO,MATCH($B104,SRMC!$B:$B,0),MATCH(CO$1,SRMC!$1:$1,0))</f>
        <v>150.46007177898534</v>
      </c>
      <c r="CP104" s="60">
        <f>INDEX(SRMC!$A:$AO,MATCH($B104,SRMC!$B:$B,0),MATCH(CP$1,SRMC!$1:$1,0))</f>
        <v>150.44435196761685</v>
      </c>
      <c r="CQ104" s="60">
        <f>INDEX(SRMC!$A:$AO,MATCH($B104,SRMC!$B:$B,0),MATCH(CQ$1,SRMC!$1:$1,0))</f>
        <v>150.42863215624845</v>
      </c>
      <c r="CR104" s="60">
        <f>INDEX(SRMC!$A:$AO,MATCH($B104,SRMC!$B:$B,0),MATCH(CR$1,SRMC!$1:$1,0))</f>
        <v>150.41291234488</v>
      </c>
      <c r="CS104" s="60">
        <f>INDEX(SRMC!$A:$AO,MATCH($B104,SRMC!$B:$B,0),MATCH(CS$1,SRMC!$1:$1,0))</f>
        <v>150.39719253351154</v>
      </c>
      <c r="CT104" s="60">
        <f>INDEX(SRMC!$A:$AO,MATCH($B104,SRMC!$B:$B,0),MATCH(CT$1,SRMC!$1:$1,0))</f>
        <v>150.38147272214314</v>
      </c>
      <c r="CU104" s="60">
        <f>INDEX(SRMC!$A:$AO,MATCH($B104,SRMC!$B:$B,0),MATCH(CU$1,SRMC!$1:$1,0))</f>
        <v>150.36575291077472</v>
      </c>
      <c r="CV104" s="60">
        <f>INDEX(SRMC!$A:$AO,MATCH($B104,SRMC!$B:$B,0),MATCH(CV$1,SRMC!$1:$1,0))</f>
        <v>150.35003309940626</v>
      </c>
      <c r="CW104" s="60">
        <f>INDEX(SRMC!$A:$AO,MATCH($B104,SRMC!$B:$B,0),MATCH(CW$1,SRMC!$1:$1,0))</f>
        <v>150.33431328803781</v>
      </c>
      <c r="CX104" s="60">
        <f>INDEX(SRMC!$A:$AO,MATCH($B104,SRMC!$B:$B,0),MATCH(CX$1,SRMC!$1:$1,0))</f>
        <v>150.31859347666938</v>
      </c>
      <c r="CY104" s="60">
        <f>INDEX(SRMC!$A:$AO,MATCH($B104,SRMC!$B:$B,0),MATCH(CY$1,SRMC!$1:$1,0))</f>
        <v>150.30287366530092</v>
      </c>
    </row>
    <row r="105" spans="1:103" x14ac:dyDescent="0.3">
      <c r="A105" t="s">
        <v>661</v>
      </c>
      <c r="B105" t="s">
        <v>105</v>
      </c>
      <c r="C105" t="s">
        <v>692</v>
      </c>
      <c r="D105">
        <v>3</v>
      </c>
      <c r="E105">
        <v>90</v>
      </c>
      <c r="F105">
        <v>0.95237714285714292</v>
      </c>
      <c r="G105">
        <v>0.01</v>
      </c>
      <c r="H105" t="s">
        <v>359</v>
      </c>
      <c r="I105">
        <v>3</v>
      </c>
      <c r="J105" s="56">
        <v>1</v>
      </c>
      <c r="K105" s="57">
        <v>0</v>
      </c>
      <c r="L105" s="57">
        <v>0</v>
      </c>
      <c r="M105" s="57">
        <v>0</v>
      </c>
      <c r="N105" s="57">
        <v>0</v>
      </c>
      <c r="O105" s="57">
        <v>0</v>
      </c>
      <c r="P105" t="s">
        <v>570</v>
      </c>
      <c r="Q105">
        <v>1</v>
      </c>
      <c r="R105">
        <v>12.7208480565371</v>
      </c>
      <c r="S105" s="95">
        <v>0</v>
      </c>
      <c r="T105">
        <v>1</v>
      </c>
      <c r="U105">
        <v>4</v>
      </c>
      <c r="V105">
        <v>4</v>
      </c>
      <c r="W105" t="e">
        <v>#N/A</v>
      </c>
      <c r="X105">
        <v>0</v>
      </c>
      <c r="Y105">
        <v>0</v>
      </c>
      <c r="Z105" t="e">
        <v>#N/A</v>
      </c>
      <c r="AA105">
        <v>5</v>
      </c>
      <c r="AB105">
        <v>1</v>
      </c>
      <c r="AC105" t="e">
        <v>#N/A</v>
      </c>
      <c r="AD105">
        <v>5</v>
      </c>
      <c r="AE105">
        <v>1</v>
      </c>
      <c r="AF105">
        <v>1</v>
      </c>
      <c r="AG105" t="e">
        <v>#N/A</v>
      </c>
      <c r="AH105">
        <v>6</v>
      </c>
      <c r="AI105">
        <v>6</v>
      </c>
      <c r="AJ105">
        <v>1</v>
      </c>
      <c r="AK105" s="42">
        <f>INDEX(BV105:CY105,MATCH(Settings!$B$5,$BV$1:$CY$1))</f>
        <v>159.86138604946777</v>
      </c>
      <c r="AP105" t="b" cm="1">
        <f t="array" ref="AP105">NOT(OR(ISNA(AI105:AK105),ISNA(AE105:AF105),ISNA(AB105),ISNA(Y105),ISNA(S105:V105),ISNA(Q105),ISNA(J105),ISNA(I105),ISNA(A105:G105), ISBLANK(AI105:AK105), ISBLANK(AE105:AF105),ISBLANK(AB105),ISBLANK(Y105),ISBLANK(S105:V105),ISBLANK(Q105),ISBLANK(J105),ISBLANK(I105),ISBLANK(A105:G105)))</f>
        <v>1</v>
      </c>
      <c r="AQ105" s="42">
        <f>_xlfn.IFNA(IF(E105&gt;0,INDEX(AR105:BU105,MATCH(Settings!$B$1,$AR$1:$BU$1)),0),0)</f>
        <v>0</v>
      </c>
      <c r="AR105" s="59">
        <f>INDEX('E-E'!$A:$AH,MATCH($B105,'E-E'!$B:$B,0),MATCH(AR$1,'E-E'!$1:$1,0))</f>
        <v>1</v>
      </c>
      <c r="AS105" s="59">
        <f>INDEX('E-E'!$A:$AH,MATCH($B105,'E-E'!$B:$B,0),MATCH(AS$1,'E-E'!$1:$1,0))</f>
        <v>1</v>
      </c>
      <c r="AT105" s="59">
        <f>INDEX('E-E'!$A:$AH,MATCH($B105,'E-E'!$B:$B,0),MATCH(AT$1,'E-E'!$1:$1,0))</f>
        <v>1</v>
      </c>
      <c r="AU105" s="59">
        <f>INDEX('E-E'!$A:$AH,MATCH($B105,'E-E'!$B:$B,0),MATCH(AU$1,'E-E'!$1:$1,0))</f>
        <v>1</v>
      </c>
      <c r="AV105" s="59">
        <f>INDEX('E-E'!$A:$AH,MATCH($B105,'E-E'!$B:$B,0),MATCH(AV$1,'E-E'!$1:$1,0))</f>
        <v>1</v>
      </c>
      <c r="AW105" s="59">
        <f>INDEX('E-E'!$A:$AH,MATCH($B105,'E-E'!$B:$B,0),MATCH(AW$1,'E-E'!$1:$1,0))</f>
        <v>1</v>
      </c>
      <c r="AX105" s="59">
        <f>INDEX('E-E'!$A:$AH,MATCH($B105,'E-E'!$B:$B,0),MATCH(AX$1,'E-E'!$1:$1,0))</f>
        <v>1</v>
      </c>
      <c r="AY105" s="59">
        <f>INDEX('E-E'!$A:$AH,MATCH($B105,'E-E'!$B:$B,0),MATCH(AY$1,'E-E'!$1:$1,0))</f>
        <v>1</v>
      </c>
      <c r="AZ105" s="59">
        <f>INDEX('E-E'!$A:$AH,MATCH($B105,'E-E'!$B:$B,0),MATCH(AZ$1,'E-E'!$1:$1,0))</f>
        <v>1</v>
      </c>
      <c r="BA105" s="59">
        <f>INDEX('E-E'!$A:$AH,MATCH($B105,'E-E'!$B:$B,0),MATCH(BA$1,'E-E'!$1:$1,0))</f>
        <v>1</v>
      </c>
      <c r="BB105" s="59">
        <f>INDEX('E-E'!$A:$AH,MATCH($B105,'E-E'!$B:$B,0),MATCH(BB$1,'E-E'!$1:$1,0))</f>
        <v>0</v>
      </c>
      <c r="BC105" s="59">
        <f>INDEX('E-E'!$A:$AH,MATCH($B105,'E-E'!$B:$B,0),MATCH(BC$1,'E-E'!$1:$1,0))</f>
        <v>0</v>
      </c>
      <c r="BD105" s="59">
        <f>INDEX('E-E'!$A:$AH,MATCH($B105,'E-E'!$B:$B,0),MATCH(BD$1,'E-E'!$1:$1,0))</f>
        <v>0</v>
      </c>
      <c r="BE105" s="59">
        <f>INDEX('E-E'!$A:$AH,MATCH($B105,'E-E'!$B:$B,0),MATCH(BE$1,'E-E'!$1:$1,0))</f>
        <v>0</v>
      </c>
      <c r="BF105" s="59">
        <f>INDEX('E-E'!$A:$AH,MATCH($B105,'E-E'!$B:$B,0),MATCH(BF$1,'E-E'!$1:$1,0))</f>
        <v>0</v>
      </c>
      <c r="BG105" s="59">
        <f>INDEX('E-E'!$A:$AH,MATCH($B105,'E-E'!$B:$B,0),MATCH(BG$1,'E-E'!$1:$1,0))</f>
        <v>0</v>
      </c>
      <c r="BH105" s="59">
        <f>INDEX('E-E'!$A:$AH,MATCH($B105,'E-E'!$B:$B,0),MATCH(BH$1,'E-E'!$1:$1,0))</f>
        <v>0</v>
      </c>
      <c r="BI105" s="59">
        <f>INDEX('E-E'!$A:$AH,MATCH($B105,'E-E'!$B:$B,0),MATCH(BI$1,'E-E'!$1:$1,0))</f>
        <v>0</v>
      </c>
      <c r="BJ105" s="59">
        <f>INDEX('E-E'!$A:$AH,MATCH($B105,'E-E'!$B:$B,0),MATCH(BJ$1,'E-E'!$1:$1,0))</f>
        <v>0</v>
      </c>
      <c r="BK105" s="59">
        <f>INDEX('E-E'!$A:$AH,MATCH($B105,'E-E'!$B:$B,0),MATCH(BK$1,'E-E'!$1:$1,0))</f>
        <v>0</v>
      </c>
      <c r="BL105" s="59">
        <f>INDEX('E-E'!$A:$AH,MATCH($B105,'E-E'!$B:$B,0),MATCH(BL$1,'E-E'!$1:$1,0))</f>
        <v>0</v>
      </c>
      <c r="BM105" s="59">
        <f>INDEX('E-E'!$A:$AH,MATCH($B105,'E-E'!$B:$B,0),MATCH(BM$1,'E-E'!$1:$1,0))</f>
        <v>0</v>
      </c>
      <c r="BN105" s="59">
        <f>INDEX('E-E'!$A:$AH,MATCH($B105,'E-E'!$B:$B,0),MATCH(BN$1,'E-E'!$1:$1,0))</f>
        <v>0</v>
      </c>
      <c r="BO105" s="59">
        <f>INDEX('E-E'!$A:$AH,MATCH($B105,'E-E'!$B:$B,0),MATCH(BO$1,'E-E'!$1:$1,0))</f>
        <v>0</v>
      </c>
      <c r="BP105" s="59">
        <f>INDEX('E-E'!$A:$AH,MATCH($B105,'E-E'!$B:$B,0),MATCH(BP$1,'E-E'!$1:$1,0))</f>
        <v>0</v>
      </c>
      <c r="BQ105" s="59">
        <f>INDEX('E-E'!$A:$AH,MATCH($B105,'E-E'!$B:$B,0),MATCH(BQ$1,'E-E'!$1:$1,0))</f>
        <v>0</v>
      </c>
      <c r="BR105" s="59">
        <f>INDEX('E-E'!$A:$AH,MATCH($B105,'E-E'!$B:$B,0),MATCH(BR$1,'E-E'!$1:$1,0))</f>
        <v>0</v>
      </c>
      <c r="BS105" s="59">
        <f>INDEX('E-E'!$A:$AH,MATCH($B105,'E-E'!$B:$B,0),MATCH(BS$1,'E-E'!$1:$1,0))</f>
        <v>0</v>
      </c>
      <c r="BT105" s="59">
        <f>INDEX('E-E'!$A:$AH,MATCH($B105,'E-E'!$B:$B,0),MATCH(BT$1,'E-E'!$1:$1,0))</f>
        <v>0</v>
      </c>
      <c r="BU105" s="59">
        <f>INDEX('E-E'!$A:$AH,MATCH($B105,'E-E'!$B:$B,0),MATCH(BU$1,'E-E'!$1:$1,0))</f>
        <v>0</v>
      </c>
      <c r="BV105" s="60">
        <f>INDEX(SRMC!$A:$AO,MATCH($B105,SRMC!$B:$B,0),MATCH(BV$1,SRMC!$1:$1,0))</f>
        <v>152.68990117677228</v>
      </c>
      <c r="BW105" s="60">
        <f>INDEX(SRMC!$A:$AO,MATCH($B105,SRMC!$B:$B,0),MATCH(BW$1,SRMC!$1:$1,0))</f>
        <v>155.5799798409366</v>
      </c>
      <c r="BX105" s="60">
        <f>INDEX(SRMC!$A:$AO,MATCH($B105,SRMC!$B:$B,0),MATCH(BX$1,SRMC!$1:$1,0))</f>
        <v>151.17948769019219</v>
      </c>
      <c r="BY105" s="60">
        <f>INDEX(SRMC!$A:$AO,MATCH($B105,SRMC!$B:$B,0),MATCH(BY$1,SRMC!$1:$1,0))</f>
        <v>149.93549819602791</v>
      </c>
      <c r="BZ105" s="60">
        <f>INDEX(SRMC!$A:$AO,MATCH($B105,SRMC!$B:$B,0),MATCH(BZ$1,SRMC!$1:$1,0))</f>
        <v>152.02636326449428</v>
      </c>
      <c r="CA105" s="60">
        <f>INDEX(SRMC!$A:$AO,MATCH($B105,SRMC!$B:$B,0),MATCH(CA$1,SRMC!$1:$1,0))</f>
        <v>154.77866622111611</v>
      </c>
      <c r="CB105" s="60">
        <f>INDEX(SRMC!$A:$AO,MATCH($B105,SRMC!$B:$B,0),MATCH(CB$1,SRMC!$1:$1,0))</f>
        <v>156.53874237892302</v>
      </c>
      <c r="CC105" s="60">
        <f>INDEX(SRMC!$A:$AO,MATCH($B105,SRMC!$B:$B,0),MATCH(CC$1,SRMC!$1:$1,0))</f>
        <v>157.71921009548069</v>
      </c>
      <c r="CD105" s="60">
        <f>INDEX(SRMC!$A:$AO,MATCH($B105,SRMC!$B:$B,0),MATCH(CD$1,SRMC!$1:$1,0))</f>
        <v>158.94942289119098</v>
      </c>
      <c r="CE105" s="60">
        <f>INDEX(SRMC!$A:$AO,MATCH($B105,SRMC!$B:$B,0),MATCH(CE$1,SRMC!$1:$1,0))</f>
        <v>159.91420952866986</v>
      </c>
      <c r="CF105" s="60">
        <f>INDEX(SRMC!$A:$AO,MATCH($B105,SRMC!$B:$B,0),MATCH(CF$1,SRMC!$1:$1,0))</f>
        <v>160.49812784303637</v>
      </c>
      <c r="CG105" s="60">
        <f>INDEX(SRMC!$A:$AO,MATCH($B105,SRMC!$B:$B,0),MATCH(CG$1,SRMC!$1:$1,0))</f>
        <v>160.65574585315946</v>
      </c>
      <c r="CH105" s="60">
        <f>INDEX(SRMC!$A:$AO,MATCH($B105,SRMC!$B:$B,0),MATCH(CH$1,SRMC!$1:$1,0))</f>
        <v>160.20692766627184</v>
      </c>
      <c r="CI105" s="60">
        <f>INDEX(SRMC!$A:$AO,MATCH($B105,SRMC!$B:$B,0),MATCH(CI$1,SRMC!$1:$1,0))</f>
        <v>159.87306315815431</v>
      </c>
      <c r="CJ105" s="60">
        <f>INDEX(SRMC!$A:$AO,MATCH($B105,SRMC!$B:$B,0),MATCH(CJ$1,SRMC!$1:$1,0))</f>
        <v>160.13740401860119</v>
      </c>
      <c r="CK105" s="60">
        <f>INDEX(SRMC!$A:$AO,MATCH($B105,SRMC!$B:$B,0),MATCH(CK$1,SRMC!$1:$1,0))</f>
        <v>160.24330692348192</v>
      </c>
      <c r="CL105" s="60">
        <f>INDEX(SRMC!$A:$AO,MATCH($B105,SRMC!$B:$B,0),MATCH(CL$1,SRMC!$1:$1,0))</f>
        <v>160.07127138807283</v>
      </c>
      <c r="CM105" s="60">
        <f>INDEX(SRMC!$A:$AO,MATCH($B105,SRMC!$B:$B,0),MATCH(CM$1,SRMC!$1:$1,0))</f>
        <v>160.01290996021629</v>
      </c>
      <c r="CN105" s="60">
        <f>INDEX(SRMC!$A:$AO,MATCH($B105,SRMC!$B:$B,0),MATCH(CN$1,SRMC!$1:$1,0))</f>
        <v>160.02807528239623</v>
      </c>
      <c r="CO105" s="60">
        <f>INDEX(SRMC!$A:$AO,MATCH($B105,SRMC!$B:$B,0),MATCH(CO$1,SRMC!$1:$1,0))</f>
        <v>160.02938703042321</v>
      </c>
      <c r="CP105" s="60">
        <f>INDEX(SRMC!$A:$AO,MATCH($B105,SRMC!$B:$B,0),MATCH(CP$1,SRMC!$1:$1,0))</f>
        <v>160.01258693232762</v>
      </c>
      <c r="CQ105" s="60">
        <f>INDEX(SRMC!$A:$AO,MATCH($B105,SRMC!$B:$B,0),MATCH(CQ$1,SRMC!$1:$1,0))</f>
        <v>159.99578683423212</v>
      </c>
      <c r="CR105" s="60">
        <f>INDEX(SRMC!$A:$AO,MATCH($B105,SRMC!$B:$B,0),MATCH(CR$1,SRMC!$1:$1,0))</f>
        <v>159.97898673613656</v>
      </c>
      <c r="CS105" s="60">
        <f>INDEX(SRMC!$A:$AO,MATCH($B105,SRMC!$B:$B,0),MATCH(CS$1,SRMC!$1:$1,0))</f>
        <v>159.962186638041</v>
      </c>
      <c r="CT105" s="60">
        <f>INDEX(SRMC!$A:$AO,MATCH($B105,SRMC!$B:$B,0),MATCH(CT$1,SRMC!$1:$1,0))</f>
        <v>159.94538653994547</v>
      </c>
      <c r="CU105" s="60">
        <f>INDEX(SRMC!$A:$AO,MATCH($B105,SRMC!$B:$B,0),MATCH(CU$1,SRMC!$1:$1,0))</f>
        <v>159.92858644184994</v>
      </c>
      <c r="CV105" s="60">
        <f>INDEX(SRMC!$A:$AO,MATCH($B105,SRMC!$B:$B,0),MATCH(CV$1,SRMC!$1:$1,0))</f>
        <v>159.91178634375441</v>
      </c>
      <c r="CW105" s="60">
        <f>INDEX(SRMC!$A:$AO,MATCH($B105,SRMC!$B:$B,0),MATCH(CW$1,SRMC!$1:$1,0))</f>
        <v>159.89498624565886</v>
      </c>
      <c r="CX105" s="60">
        <f>INDEX(SRMC!$A:$AO,MATCH($B105,SRMC!$B:$B,0),MATCH(CX$1,SRMC!$1:$1,0))</f>
        <v>159.87818614756333</v>
      </c>
      <c r="CY105" s="60">
        <f>INDEX(SRMC!$A:$AO,MATCH($B105,SRMC!$B:$B,0),MATCH(CY$1,SRMC!$1:$1,0))</f>
        <v>159.86138604946777</v>
      </c>
    </row>
    <row r="106" spans="1:103" x14ac:dyDescent="0.3">
      <c r="A106" t="s">
        <v>662</v>
      </c>
      <c r="B106" t="s">
        <v>120</v>
      </c>
      <c r="C106" t="s">
        <v>692</v>
      </c>
      <c r="D106">
        <v>3</v>
      </c>
      <c r="E106">
        <v>118</v>
      </c>
      <c r="F106">
        <v>0.54468571428571433</v>
      </c>
      <c r="G106">
        <v>0.05</v>
      </c>
      <c r="H106" t="s">
        <v>360</v>
      </c>
      <c r="I106">
        <v>1</v>
      </c>
      <c r="J106" s="56">
        <v>1</v>
      </c>
      <c r="K106" s="57">
        <v>0</v>
      </c>
      <c r="L106" s="57">
        <v>0</v>
      </c>
      <c r="M106" s="57">
        <v>0</v>
      </c>
      <c r="N106" s="57">
        <v>0</v>
      </c>
      <c r="O106" s="57">
        <v>0</v>
      </c>
      <c r="P106" t="s">
        <v>570</v>
      </c>
      <c r="Q106">
        <v>1</v>
      </c>
      <c r="R106">
        <v>8.1632653061224492</v>
      </c>
      <c r="S106" s="95">
        <v>0</v>
      </c>
      <c r="T106">
        <v>1</v>
      </c>
      <c r="U106">
        <v>4</v>
      </c>
      <c r="V106">
        <v>4</v>
      </c>
      <c r="W106" s="53">
        <v>110</v>
      </c>
      <c r="X106" t="e">
        <v>#N/A</v>
      </c>
      <c r="Y106">
        <v>0.93220338983050843</v>
      </c>
      <c r="Z106" t="e">
        <v>#N/A</v>
      </c>
      <c r="AA106" t="e">
        <v>#N/A</v>
      </c>
      <c r="AB106">
        <v>1</v>
      </c>
      <c r="AC106" t="e">
        <v>#N/A</v>
      </c>
      <c r="AD106" t="e">
        <v>#N/A</v>
      </c>
      <c r="AE106">
        <v>1</v>
      </c>
      <c r="AF106">
        <v>1</v>
      </c>
      <c r="AG106">
        <v>15</v>
      </c>
      <c r="AH106" t="e">
        <v>#N/A</v>
      </c>
      <c r="AI106">
        <v>15</v>
      </c>
      <c r="AJ106">
        <v>1</v>
      </c>
      <c r="AK106" s="42">
        <f>INDEX(BV106:CY106,MATCH(Settings!$B$5,$BV$1:$CY$1))</f>
        <v>102.93078644872891</v>
      </c>
      <c r="AP106" t="b" cm="1">
        <f t="array" ref="AP106">NOT(OR(ISNA(AI106:AK106),ISNA(AE106:AF106),ISNA(AB106),ISNA(Y106),ISNA(S106:V106),ISNA(Q106),ISNA(J106),ISNA(I106),ISNA(A106:G106), ISBLANK(AI106:AK106), ISBLANK(AE106:AF106),ISBLANK(AB106),ISBLANK(Y106),ISBLANK(S106:V106),ISBLANK(Q106),ISBLANK(J106),ISBLANK(I106),ISBLANK(A106:G106)))</f>
        <v>1</v>
      </c>
      <c r="AQ106" s="42">
        <f>_xlfn.IFNA(IF(E106&gt;0,INDEX(AR106:BU106,MATCH(Settings!$B$1,$AR$1:$BU$1)),0),0)</f>
        <v>0</v>
      </c>
      <c r="AR106" s="59">
        <f>INDEX('E-E'!$A:$AH,MATCH($B106,'E-E'!$B:$B,0),MATCH(AR$1,'E-E'!$1:$1,0))</f>
        <v>1</v>
      </c>
      <c r="AS106" s="59">
        <f>INDEX('E-E'!$A:$AH,MATCH($B106,'E-E'!$B:$B,0),MATCH(AS$1,'E-E'!$1:$1,0))</f>
        <v>1</v>
      </c>
      <c r="AT106" s="59">
        <f>INDEX('E-E'!$A:$AH,MATCH($B106,'E-E'!$B:$B,0),MATCH(AT$1,'E-E'!$1:$1,0))</f>
        <v>1</v>
      </c>
      <c r="AU106" s="59">
        <f>INDEX('E-E'!$A:$AH,MATCH($B106,'E-E'!$B:$B,0),MATCH(AU$1,'E-E'!$1:$1,0))</f>
        <v>0</v>
      </c>
      <c r="AV106" s="59">
        <f>INDEX('E-E'!$A:$AH,MATCH($B106,'E-E'!$B:$B,0),MATCH(AV$1,'E-E'!$1:$1,0))</f>
        <v>0</v>
      </c>
      <c r="AW106" s="59">
        <f>INDEX('E-E'!$A:$AH,MATCH($B106,'E-E'!$B:$B,0),MATCH(AW$1,'E-E'!$1:$1,0))</f>
        <v>0</v>
      </c>
      <c r="AX106" s="59">
        <f>INDEX('E-E'!$A:$AH,MATCH($B106,'E-E'!$B:$B,0),MATCH(AX$1,'E-E'!$1:$1,0))</f>
        <v>0</v>
      </c>
      <c r="AY106" s="59">
        <f>INDEX('E-E'!$A:$AH,MATCH($B106,'E-E'!$B:$B,0),MATCH(AY$1,'E-E'!$1:$1,0))</f>
        <v>0</v>
      </c>
      <c r="AZ106" s="59">
        <f>INDEX('E-E'!$A:$AH,MATCH($B106,'E-E'!$B:$B,0),MATCH(AZ$1,'E-E'!$1:$1,0))</f>
        <v>0</v>
      </c>
      <c r="BA106" s="59">
        <f>INDEX('E-E'!$A:$AH,MATCH($B106,'E-E'!$B:$B,0),MATCH(BA$1,'E-E'!$1:$1,0))</f>
        <v>0</v>
      </c>
      <c r="BB106" s="59">
        <f>INDEX('E-E'!$A:$AH,MATCH($B106,'E-E'!$B:$B,0),MATCH(BB$1,'E-E'!$1:$1,0))</f>
        <v>0</v>
      </c>
      <c r="BC106" s="59">
        <f>INDEX('E-E'!$A:$AH,MATCH($B106,'E-E'!$B:$B,0),MATCH(BC$1,'E-E'!$1:$1,0))</f>
        <v>0</v>
      </c>
      <c r="BD106" s="59">
        <f>INDEX('E-E'!$A:$AH,MATCH($B106,'E-E'!$B:$B,0),MATCH(BD$1,'E-E'!$1:$1,0))</f>
        <v>0</v>
      </c>
      <c r="BE106" s="59">
        <f>INDEX('E-E'!$A:$AH,MATCH($B106,'E-E'!$B:$B,0),MATCH(BE$1,'E-E'!$1:$1,0))</f>
        <v>0</v>
      </c>
      <c r="BF106" s="59">
        <f>INDEX('E-E'!$A:$AH,MATCH($B106,'E-E'!$B:$B,0),MATCH(BF$1,'E-E'!$1:$1,0))</f>
        <v>0</v>
      </c>
      <c r="BG106" s="59">
        <f>INDEX('E-E'!$A:$AH,MATCH($B106,'E-E'!$B:$B,0),MATCH(BG$1,'E-E'!$1:$1,0))</f>
        <v>0</v>
      </c>
      <c r="BH106" s="59">
        <f>INDEX('E-E'!$A:$AH,MATCH($B106,'E-E'!$B:$B,0),MATCH(BH$1,'E-E'!$1:$1,0))</f>
        <v>0</v>
      </c>
      <c r="BI106" s="59">
        <f>INDEX('E-E'!$A:$AH,MATCH($B106,'E-E'!$B:$B,0),MATCH(BI$1,'E-E'!$1:$1,0))</f>
        <v>0</v>
      </c>
      <c r="BJ106" s="59">
        <f>INDEX('E-E'!$A:$AH,MATCH($B106,'E-E'!$B:$B,0),MATCH(BJ$1,'E-E'!$1:$1,0))</f>
        <v>0</v>
      </c>
      <c r="BK106" s="59">
        <f>INDEX('E-E'!$A:$AH,MATCH($B106,'E-E'!$B:$B,0),MATCH(BK$1,'E-E'!$1:$1,0))</f>
        <v>0</v>
      </c>
      <c r="BL106" s="59">
        <f>INDEX('E-E'!$A:$AH,MATCH($B106,'E-E'!$B:$B,0),MATCH(BL$1,'E-E'!$1:$1,0))</f>
        <v>0</v>
      </c>
      <c r="BM106" s="59">
        <f>INDEX('E-E'!$A:$AH,MATCH($B106,'E-E'!$B:$B,0),MATCH(BM$1,'E-E'!$1:$1,0))</f>
        <v>0</v>
      </c>
      <c r="BN106" s="59">
        <f>INDEX('E-E'!$A:$AH,MATCH($B106,'E-E'!$B:$B,0),MATCH(BN$1,'E-E'!$1:$1,0))</f>
        <v>0</v>
      </c>
      <c r="BO106" s="59">
        <f>INDEX('E-E'!$A:$AH,MATCH($B106,'E-E'!$B:$B,0),MATCH(BO$1,'E-E'!$1:$1,0))</f>
        <v>0</v>
      </c>
      <c r="BP106" s="59">
        <f>INDEX('E-E'!$A:$AH,MATCH($B106,'E-E'!$B:$B,0),MATCH(BP$1,'E-E'!$1:$1,0))</f>
        <v>0</v>
      </c>
      <c r="BQ106" s="59">
        <f>INDEX('E-E'!$A:$AH,MATCH($B106,'E-E'!$B:$B,0),MATCH(BQ$1,'E-E'!$1:$1,0))</f>
        <v>0</v>
      </c>
      <c r="BR106" s="59">
        <f>INDEX('E-E'!$A:$AH,MATCH($B106,'E-E'!$B:$B,0),MATCH(BR$1,'E-E'!$1:$1,0))</f>
        <v>0</v>
      </c>
      <c r="BS106" s="59">
        <f>INDEX('E-E'!$A:$AH,MATCH($B106,'E-E'!$B:$B,0),MATCH(BS$1,'E-E'!$1:$1,0))</f>
        <v>0</v>
      </c>
      <c r="BT106" s="59">
        <f>INDEX('E-E'!$A:$AH,MATCH($B106,'E-E'!$B:$B,0),MATCH(BT$1,'E-E'!$1:$1,0))</f>
        <v>0</v>
      </c>
      <c r="BU106" s="59">
        <f>INDEX('E-E'!$A:$AH,MATCH($B106,'E-E'!$B:$B,0),MATCH(BU$1,'E-E'!$1:$1,0))</f>
        <v>0</v>
      </c>
      <c r="BV106" s="60">
        <f>INDEX(SRMC!$A:$AO,MATCH($B106,SRMC!$B:$B,0),MATCH(BV$1,SRMC!$1:$1,0))</f>
        <v>98.266164929073142</v>
      </c>
      <c r="BW106" s="60">
        <f>INDEX(SRMC!$A:$AO,MATCH($B106,SRMC!$B:$B,0),MATCH(BW$1,SRMC!$1:$1,0))</f>
        <v>100.1459880577095</v>
      </c>
      <c r="BX106" s="60">
        <f>INDEX(SRMC!$A:$AO,MATCH($B106,SRMC!$B:$B,0),MATCH(BX$1,SRMC!$1:$1,0))</f>
        <v>97.283731391507629</v>
      </c>
      <c r="BY106" s="60">
        <f>INDEX(SRMC!$A:$AO,MATCH($B106,SRMC!$B:$B,0),MATCH(BY$1,SRMC!$1:$1,0))</f>
        <v>96.474590708969529</v>
      </c>
      <c r="BZ106" s="60">
        <f>INDEX(SRMC!$A:$AO,MATCH($B106,SRMC!$B:$B,0),MATCH(BZ$1,SRMC!$1:$1,0))</f>
        <v>97.834573246226</v>
      </c>
      <c r="CA106" s="60">
        <f>INDEX(SRMC!$A:$AO,MATCH($B106,SRMC!$B:$B,0),MATCH(CA$1,SRMC!$1:$1,0))</f>
        <v>99.624781526376083</v>
      </c>
      <c r="CB106" s="60">
        <f>INDEX(SRMC!$A:$AO,MATCH($B106,SRMC!$B:$B,0),MATCH(CB$1,SRMC!$1:$1,0))</f>
        <v>100.76960568311355</v>
      </c>
      <c r="CC106" s="60">
        <f>INDEX(SRMC!$A:$AO,MATCH($B106,SRMC!$B:$B,0),MATCH(CC$1,SRMC!$1:$1,0))</f>
        <v>101.53742925266171</v>
      </c>
      <c r="CD106" s="60">
        <f>INDEX(SRMC!$A:$AO,MATCH($B106,SRMC!$B:$B,0),MATCH(CD$1,SRMC!$1:$1,0))</f>
        <v>102.33760901773026</v>
      </c>
      <c r="CE106" s="60">
        <f>INDEX(SRMC!$A:$AO,MATCH($B106,SRMC!$B:$B,0),MATCH(CE$1,SRMC!$1:$1,0))</f>
        <v>102.9651449591634</v>
      </c>
      <c r="CF106" s="60">
        <f>INDEX(SRMC!$A:$AO,MATCH($B106,SRMC!$B:$B,0),MATCH(CF$1,SRMC!$1:$1,0))</f>
        <v>103.34494886076341</v>
      </c>
      <c r="CG106" s="60">
        <f>INDEX(SRMC!$A:$AO,MATCH($B106,SRMC!$B:$B,0),MATCH(CG$1,SRMC!$1:$1,0))</f>
        <v>103.44746993902778</v>
      </c>
      <c r="CH106" s="60">
        <f>INDEX(SRMC!$A:$AO,MATCH($B106,SRMC!$B:$B,0),MATCH(CH$1,SRMC!$1:$1,0))</f>
        <v>103.1555405812821</v>
      </c>
      <c r="CI106" s="60">
        <f>INDEX(SRMC!$A:$AO,MATCH($B106,SRMC!$B:$B,0),MATCH(CI$1,SRMC!$1:$1,0))</f>
        <v>102.93838170876691</v>
      </c>
      <c r="CJ106" s="60">
        <f>INDEX(SRMC!$A:$AO,MATCH($B106,SRMC!$B:$B,0),MATCH(CJ$1,SRMC!$1:$1,0))</f>
        <v>103.1103196111753</v>
      </c>
      <c r="CK106" s="60">
        <f>INDEX(SRMC!$A:$AO,MATCH($B106,SRMC!$B:$B,0),MATCH(CK$1,SRMC!$1:$1,0))</f>
        <v>103.17920310990255</v>
      </c>
      <c r="CL106" s="60">
        <f>INDEX(SRMC!$A:$AO,MATCH($B106,SRMC!$B:$B,0),MATCH(CL$1,SRMC!$1:$1,0))</f>
        <v>103.06730429468365</v>
      </c>
      <c r="CM106" s="60">
        <f>INDEX(SRMC!$A:$AO,MATCH($B106,SRMC!$B:$B,0),MATCH(CM$1,SRMC!$1:$1,0))</f>
        <v>103.02934368023212</v>
      </c>
      <c r="CN106" s="60">
        <f>INDEX(SRMC!$A:$AO,MATCH($B106,SRMC!$B:$B,0),MATCH(CN$1,SRMC!$1:$1,0))</f>
        <v>103.03920781429206</v>
      </c>
      <c r="CO106" s="60">
        <f>INDEX(SRMC!$A:$AO,MATCH($B106,SRMC!$B:$B,0),MATCH(CO$1,SRMC!$1:$1,0))</f>
        <v>103.04006102784315</v>
      </c>
      <c r="CP106" s="60">
        <f>INDEX(SRMC!$A:$AO,MATCH($B106,SRMC!$B:$B,0),MATCH(CP$1,SRMC!$1:$1,0))</f>
        <v>103.02913356993173</v>
      </c>
      <c r="CQ106" s="60">
        <f>INDEX(SRMC!$A:$AO,MATCH($B106,SRMC!$B:$B,0),MATCH(CQ$1,SRMC!$1:$1,0))</f>
        <v>103.01820611202032</v>
      </c>
      <c r="CR106" s="60">
        <f>INDEX(SRMC!$A:$AO,MATCH($B106,SRMC!$B:$B,0),MATCH(CR$1,SRMC!$1:$1,0))</f>
        <v>103.00727865410889</v>
      </c>
      <c r="CS106" s="60">
        <f>INDEX(SRMC!$A:$AO,MATCH($B106,SRMC!$B:$B,0),MATCH(CS$1,SRMC!$1:$1,0))</f>
        <v>102.99635119619747</v>
      </c>
      <c r="CT106" s="60">
        <f>INDEX(SRMC!$A:$AO,MATCH($B106,SRMC!$B:$B,0),MATCH(CT$1,SRMC!$1:$1,0))</f>
        <v>102.98542373828603</v>
      </c>
      <c r="CU106" s="60">
        <f>INDEX(SRMC!$A:$AO,MATCH($B106,SRMC!$B:$B,0),MATCH(CU$1,SRMC!$1:$1,0))</f>
        <v>102.97449628037462</v>
      </c>
      <c r="CV106" s="60">
        <f>INDEX(SRMC!$A:$AO,MATCH($B106,SRMC!$B:$B,0),MATCH(CV$1,SRMC!$1:$1,0))</f>
        <v>102.9635688224632</v>
      </c>
      <c r="CW106" s="60">
        <f>INDEX(SRMC!$A:$AO,MATCH($B106,SRMC!$B:$B,0),MATCH(CW$1,SRMC!$1:$1,0))</f>
        <v>102.95264136455175</v>
      </c>
      <c r="CX106" s="60">
        <f>INDEX(SRMC!$A:$AO,MATCH($B106,SRMC!$B:$B,0),MATCH(CX$1,SRMC!$1:$1,0))</f>
        <v>102.94171390664036</v>
      </c>
      <c r="CY106" s="60">
        <f>INDEX(SRMC!$A:$AO,MATCH($B106,SRMC!$B:$B,0),MATCH(CY$1,SRMC!$1:$1,0))</f>
        <v>102.93078644872891</v>
      </c>
    </row>
    <row r="107" spans="1:103" x14ac:dyDescent="0.3">
      <c r="A107" t="s">
        <v>663</v>
      </c>
      <c r="B107" t="s">
        <v>138</v>
      </c>
      <c r="C107" t="s">
        <v>692</v>
      </c>
      <c r="D107">
        <v>3</v>
      </c>
      <c r="E107">
        <v>358</v>
      </c>
      <c r="F107">
        <v>0.4737075</v>
      </c>
      <c r="G107">
        <v>0.02</v>
      </c>
      <c r="H107" t="s">
        <v>360</v>
      </c>
      <c r="I107">
        <v>1</v>
      </c>
      <c r="J107" s="56">
        <v>1</v>
      </c>
      <c r="K107" s="57">
        <v>0</v>
      </c>
      <c r="L107" s="57">
        <v>0</v>
      </c>
      <c r="M107" s="57">
        <v>0</v>
      </c>
      <c r="N107" s="57">
        <v>0</v>
      </c>
      <c r="O107" s="57">
        <v>0</v>
      </c>
      <c r="P107" t="s">
        <v>570</v>
      </c>
      <c r="Q107">
        <v>1</v>
      </c>
      <c r="R107">
        <v>7.3469387755102042</v>
      </c>
      <c r="S107" s="95">
        <v>0</v>
      </c>
      <c r="T107">
        <v>1</v>
      </c>
      <c r="U107">
        <v>4</v>
      </c>
      <c r="V107">
        <v>4</v>
      </c>
      <c r="W107" s="54">
        <v>162</v>
      </c>
      <c r="X107" t="e">
        <v>#N/A</v>
      </c>
      <c r="Y107">
        <v>0.45251396648044695</v>
      </c>
      <c r="Z107" s="42">
        <v>20</v>
      </c>
      <c r="AA107" t="e">
        <v>#N/A</v>
      </c>
      <c r="AB107">
        <v>1</v>
      </c>
      <c r="AC107" s="42">
        <v>20</v>
      </c>
      <c r="AD107" t="e">
        <v>#N/A</v>
      </c>
      <c r="AE107">
        <v>1</v>
      </c>
      <c r="AF107">
        <v>1</v>
      </c>
      <c r="AG107">
        <v>15</v>
      </c>
      <c r="AH107" t="e">
        <v>#N/A</v>
      </c>
      <c r="AI107">
        <v>15</v>
      </c>
      <c r="AJ107">
        <v>1</v>
      </c>
      <c r="AK107" s="42">
        <f>INDEX(BV107:CY107,MATCH(Settings!$B$5,$BV$1:$CY$1))</f>
        <v>94.820403224694388</v>
      </c>
      <c r="AP107" t="b" cm="1">
        <f t="array" ref="AP107">NOT(OR(ISNA(AI107:AK107),ISNA(AE107:AF107),ISNA(AB107),ISNA(Y107),ISNA(S107:V107),ISNA(Q107),ISNA(J107),ISNA(I107),ISNA(A107:G107), ISBLANK(AI107:AK107), ISBLANK(AE107:AF107),ISBLANK(AB107),ISBLANK(Y107),ISBLANK(S107:V107),ISBLANK(Q107),ISBLANK(J107),ISBLANK(I107),ISBLANK(A107:G107)))</f>
        <v>1</v>
      </c>
      <c r="AQ107" s="42">
        <f>_xlfn.IFNA(IF(E107&gt;0,INDEX(AR107:BU107,MATCH(Settings!$B$1,$AR$1:$BU$1)),0),0)</f>
        <v>0</v>
      </c>
      <c r="AR107" s="59">
        <f>INDEX('E-E'!$A:$AH,MATCH($B107,'E-E'!$B:$B,0),MATCH(AR$1,'E-E'!$1:$1,0))</f>
        <v>1</v>
      </c>
      <c r="AS107" s="59">
        <f>INDEX('E-E'!$A:$AH,MATCH($B107,'E-E'!$B:$B,0),MATCH(AS$1,'E-E'!$1:$1,0))</f>
        <v>1</v>
      </c>
      <c r="AT107" s="59">
        <f>INDEX('E-E'!$A:$AH,MATCH($B107,'E-E'!$B:$B,0),MATCH(AT$1,'E-E'!$1:$1,0))</f>
        <v>1</v>
      </c>
      <c r="AU107" s="59">
        <f>INDEX('E-E'!$A:$AH,MATCH($B107,'E-E'!$B:$B,0),MATCH(AU$1,'E-E'!$1:$1,0))</f>
        <v>1</v>
      </c>
      <c r="AV107" s="59">
        <f>INDEX('E-E'!$A:$AH,MATCH($B107,'E-E'!$B:$B,0),MATCH(AV$1,'E-E'!$1:$1,0))</f>
        <v>1</v>
      </c>
      <c r="AW107" s="59">
        <f>INDEX('E-E'!$A:$AH,MATCH($B107,'E-E'!$B:$B,0),MATCH(AW$1,'E-E'!$1:$1,0))</f>
        <v>1</v>
      </c>
      <c r="AX107" s="59">
        <f>INDEX('E-E'!$A:$AH,MATCH($B107,'E-E'!$B:$B,0),MATCH(AX$1,'E-E'!$1:$1,0))</f>
        <v>1</v>
      </c>
      <c r="AY107" s="59">
        <f>INDEX('E-E'!$A:$AH,MATCH($B107,'E-E'!$B:$B,0),MATCH(AY$1,'E-E'!$1:$1,0))</f>
        <v>1</v>
      </c>
      <c r="AZ107" s="59">
        <f>INDEX('E-E'!$A:$AH,MATCH($B107,'E-E'!$B:$B,0),MATCH(AZ$1,'E-E'!$1:$1,0))</f>
        <v>1</v>
      </c>
      <c r="BA107" s="59">
        <f>INDEX('E-E'!$A:$AH,MATCH($B107,'E-E'!$B:$B,0),MATCH(BA$1,'E-E'!$1:$1,0))</f>
        <v>1</v>
      </c>
      <c r="BB107" s="59">
        <f>INDEX('E-E'!$A:$AH,MATCH($B107,'E-E'!$B:$B,0),MATCH(BB$1,'E-E'!$1:$1,0))</f>
        <v>1</v>
      </c>
      <c r="BC107" s="59">
        <f>INDEX('E-E'!$A:$AH,MATCH($B107,'E-E'!$B:$B,0),MATCH(BC$1,'E-E'!$1:$1,0))</f>
        <v>1</v>
      </c>
      <c r="BD107" s="59">
        <f>INDEX('E-E'!$A:$AH,MATCH($B107,'E-E'!$B:$B,0),MATCH(BD$1,'E-E'!$1:$1,0))</f>
        <v>1</v>
      </c>
      <c r="BE107" s="59">
        <f>INDEX('E-E'!$A:$AH,MATCH($B107,'E-E'!$B:$B,0),MATCH(BE$1,'E-E'!$1:$1,0))</f>
        <v>1</v>
      </c>
      <c r="BF107" s="59">
        <f>INDEX('E-E'!$A:$AH,MATCH($B107,'E-E'!$B:$B,0),MATCH(BF$1,'E-E'!$1:$1,0))</f>
        <v>1</v>
      </c>
      <c r="BG107" s="59">
        <f>INDEX('E-E'!$A:$AH,MATCH($B107,'E-E'!$B:$B,0),MATCH(BG$1,'E-E'!$1:$1,0))</f>
        <v>1</v>
      </c>
      <c r="BH107" s="59">
        <f>INDEX('E-E'!$A:$AH,MATCH($B107,'E-E'!$B:$B,0),MATCH(BH$1,'E-E'!$1:$1,0))</f>
        <v>1</v>
      </c>
      <c r="BI107" s="59">
        <f>INDEX('E-E'!$A:$AH,MATCH($B107,'E-E'!$B:$B,0),MATCH(BI$1,'E-E'!$1:$1,0))</f>
        <v>0</v>
      </c>
      <c r="BJ107" s="59">
        <f>INDEX('E-E'!$A:$AH,MATCH($B107,'E-E'!$B:$B,0),MATCH(BJ$1,'E-E'!$1:$1,0))</f>
        <v>0</v>
      </c>
      <c r="BK107" s="59">
        <f>INDEX('E-E'!$A:$AH,MATCH($B107,'E-E'!$B:$B,0),MATCH(BK$1,'E-E'!$1:$1,0))</f>
        <v>0</v>
      </c>
      <c r="BL107" s="59">
        <f>INDEX('E-E'!$A:$AH,MATCH($B107,'E-E'!$B:$B,0),MATCH(BL$1,'E-E'!$1:$1,0))</f>
        <v>0</v>
      </c>
      <c r="BM107" s="59">
        <f>INDEX('E-E'!$A:$AH,MATCH($B107,'E-E'!$B:$B,0),MATCH(BM$1,'E-E'!$1:$1,0))</f>
        <v>0</v>
      </c>
      <c r="BN107" s="59">
        <f>INDEX('E-E'!$A:$AH,MATCH($B107,'E-E'!$B:$B,0),MATCH(BN$1,'E-E'!$1:$1,0))</f>
        <v>0</v>
      </c>
      <c r="BO107" s="59">
        <f>INDEX('E-E'!$A:$AH,MATCH($B107,'E-E'!$B:$B,0),MATCH(BO$1,'E-E'!$1:$1,0))</f>
        <v>0</v>
      </c>
      <c r="BP107" s="59">
        <f>INDEX('E-E'!$A:$AH,MATCH($B107,'E-E'!$B:$B,0),MATCH(BP$1,'E-E'!$1:$1,0))</f>
        <v>0</v>
      </c>
      <c r="BQ107" s="59">
        <f>INDEX('E-E'!$A:$AH,MATCH($B107,'E-E'!$B:$B,0),MATCH(BQ$1,'E-E'!$1:$1,0))</f>
        <v>0</v>
      </c>
      <c r="BR107" s="59">
        <f>INDEX('E-E'!$A:$AH,MATCH($B107,'E-E'!$B:$B,0),MATCH(BR$1,'E-E'!$1:$1,0))</f>
        <v>0</v>
      </c>
      <c r="BS107" s="59">
        <f>INDEX('E-E'!$A:$AH,MATCH($B107,'E-E'!$B:$B,0),MATCH(BS$1,'E-E'!$1:$1,0))</f>
        <v>0</v>
      </c>
      <c r="BT107" s="59">
        <f>INDEX('E-E'!$A:$AH,MATCH($B107,'E-E'!$B:$B,0),MATCH(BT$1,'E-E'!$1:$1,0))</f>
        <v>0</v>
      </c>
      <c r="BU107" s="59">
        <f>INDEX('E-E'!$A:$AH,MATCH($B107,'E-E'!$B:$B,0),MATCH(BU$1,'E-E'!$1:$1,0))</f>
        <v>0</v>
      </c>
      <c r="BV107" s="60">
        <f>INDEX(SRMC!$A:$AO,MATCH($B107,SRMC!$B:$B,0),MATCH(BV$1,SRMC!$1:$1,0))</f>
        <v>90.627282152074926</v>
      </c>
      <c r="BW107" s="60">
        <f>INDEX(SRMC!$A:$AO,MATCH($B107,SRMC!$B:$B,0),MATCH(BW$1,SRMC!$1:$1,0))</f>
        <v>92.317092555827543</v>
      </c>
      <c r="BX107" s="60">
        <f>INDEX(SRMC!$A:$AO,MATCH($B107,SRMC!$B:$B,0),MATCH(BX$1,SRMC!$1:$1,0))</f>
        <v>89.744153102599967</v>
      </c>
      <c r="BY107" s="60">
        <f>INDEX(SRMC!$A:$AO,MATCH($B107,SRMC!$B:$B,0),MATCH(BY$1,SRMC!$1:$1,0))</f>
        <v>89.016800447648762</v>
      </c>
      <c r="BZ107" s="60">
        <f>INDEX(SRMC!$A:$AO,MATCH($B107,SRMC!$B:$B,0),MATCH(BZ$1,SRMC!$1:$1,0))</f>
        <v>90.239315803146539</v>
      </c>
      <c r="CA107" s="60">
        <f>INDEX(SRMC!$A:$AO,MATCH($B107,SRMC!$B:$B,0),MATCH(CA$1,SRMC!$1:$1,0))</f>
        <v>91.848569636977217</v>
      </c>
      <c r="CB107" s="60">
        <f>INDEX(SRMC!$A:$AO,MATCH($B107,SRMC!$B:$B,0),MATCH(CB$1,SRMC!$1:$1,0))</f>
        <v>92.877674844298284</v>
      </c>
      <c r="CC107" s="60">
        <f>INDEX(SRMC!$A:$AO,MATCH($B107,SRMC!$B:$B,0),MATCH(CC$1,SRMC!$1:$1,0))</f>
        <v>93.567886724503282</v>
      </c>
      <c r="CD107" s="60">
        <f>INDEX(SRMC!$A:$AO,MATCH($B107,SRMC!$B:$B,0),MATCH(CD$1,SRMC!$1:$1,0))</f>
        <v>94.287184232490645</v>
      </c>
      <c r="CE107" s="60">
        <f>INDEX(SRMC!$A:$AO,MATCH($B107,SRMC!$B:$B,0),MATCH(CE$1,SRMC!$1:$1,0))</f>
        <v>94.851288773183057</v>
      </c>
      <c r="CF107" s="60">
        <f>INDEX(SRMC!$A:$AO,MATCH($B107,SRMC!$B:$B,0),MATCH(CF$1,SRMC!$1:$1,0))</f>
        <v>95.192702055386405</v>
      </c>
      <c r="CG107" s="60">
        <f>INDEX(SRMC!$A:$AO,MATCH($B107,SRMC!$B:$B,0),MATCH(CG$1,SRMC!$1:$1,0))</f>
        <v>95.284860291986462</v>
      </c>
      <c r="CH107" s="60">
        <f>INDEX(SRMC!$A:$AO,MATCH($B107,SRMC!$B:$B,0),MATCH(CH$1,SRMC!$1:$1,0))</f>
        <v>95.022439185253219</v>
      </c>
      <c r="CI107" s="60">
        <f>INDEX(SRMC!$A:$AO,MATCH($B107,SRMC!$B:$B,0),MATCH(CI$1,SRMC!$1:$1,0))</f>
        <v>94.827230755027358</v>
      </c>
      <c r="CJ107" s="60">
        <f>INDEX(SRMC!$A:$AO,MATCH($B107,SRMC!$B:$B,0),MATCH(CJ$1,SRMC!$1:$1,0))</f>
        <v>94.981789155689171</v>
      </c>
      <c r="CK107" s="60">
        <f>INDEX(SRMC!$A:$AO,MATCH($B107,SRMC!$B:$B,0),MATCH(CK$1,SRMC!$1:$1,0))</f>
        <v>95.043709902924903</v>
      </c>
      <c r="CL107" s="60">
        <f>INDEX(SRMC!$A:$AO,MATCH($B107,SRMC!$B:$B,0),MATCH(CL$1,SRMC!$1:$1,0))</f>
        <v>94.94312183203462</v>
      </c>
      <c r="CM107" s="60">
        <f>INDEX(SRMC!$A:$AO,MATCH($B107,SRMC!$B:$B,0),MATCH(CM$1,SRMC!$1:$1,0))</f>
        <v>94.908998280592016</v>
      </c>
      <c r="CN107" s="60">
        <f>INDEX(SRMC!$A:$AO,MATCH($B107,SRMC!$B:$B,0),MATCH(CN$1,SRMC!$1:$1,0))</f>
        <v>94.917865346915733</v>
      </c>
      <c r="CO107" s="60">
        <f>INDEX(SRMC!$A:$AO,MATCH($B107,SRMC!$B:$B,0),MATCH(CO$1,SRMC!$1:$1,0))</f>
        <v>94.918632317548941</v>
      </c>
      <c r="CP107" s="60">
        <f>INDEX(SRMC!$A:$AO,MATCH($B107,SRMC!$B:$B,0),MATCH(CP$1,SRMC!$1:$1,0))</f>
        <v>94.908809408263465</v>
      </c>
      <c r="CQ107" s="60">
        <f>INDEX(SRMC!$A:$AO,MATCH($B107,SRMC!$B:$B,0),MATCH(CQ$1,SRMC!$1:$1,0))</f>
        <v>94.898986498978033</v>
      </c>
      <c r="CR107" s="60">
        <f>INDEX(SRMC!$A:$AO,MATCH($B107,SRMC!$B:$B,0),MATCH(CR$1,SRMC!$1:$1,0))</f>
        <v>94.889163589692572</v>
      </c>
      <c r="CS107" s="60">
        <f>INDEX(SRMC!$A:$AO,MATCH($B107,SRMC!$B:$B,0),MATCH(CS$1,SRMC!$1:$1,0))</f>
        <v>94.879340680407111</v>
      </c>
      <c r="CT107" s="60">
        <f>INDEX(SRMC!$A:$AO,MATCH($B107,SRMC!$B:$B,0),MATCH(CT$1,SRMC!$1:$1,0))</f>
        <v>94.869517771121664</v>
      </c>
      <c r="CU107" s="60">
        <f>INDEX(SRMC!$A:$AO,MATCH($B107,SRMC!$B:$B,0),MATCH(CU$1,SRMC!$1:$1,0))</f>
        <v>94.859694861836203</v>
      </c>
      <c r="CV107" s="60">
        <f>INDEX(SRMC!$A:$AO,MATCH($B107,SRMC!$B:$B,0),MATCH(CV$1,SRMC!$1:$1,0))</f>
        <v>94.849871952550743</v>
      </c>
      <c r="CW107" s="60">
        <f>INDEX(SRMC!$A:$AO,MATCH($B107,SRMC!$B:$B,0),MATCH(CW$1,SRMC!$1:$1,0))</f>
        <v>94.840049043265296</v>
      </c>
      <c r="CX107" s="60">
        <f>INDEX(SRMC!$A:$AO,MATCH($B107,SRMC!$B:$B,0),MATCH(CX$1,SRMC!$1:$1,0))</f>
        <v>94.830226133979835</v>
      </c>
      <c r="CY107" s="60">
        <f>INDEX(SRMC!$A:$AO,MATCH($B107,SRMC!$B:$B,0),MATCH(CY$1,SRMC!$1:$1,0))</f>
        <v>94.820403224694388</v>
      </c>
    </row>
    <row r="108" spans="1:103" x14ac:dyDescent="0.3">
      <c r="A108" t="s">
        <v>664</v>
      </c>
      <c r="B108" t="s">
        <v>76</v>
      </c>
      <c r="C108" t="s">
        <v>692</v>
      </c>
      <c r="D108">
        <v>3</v>
      </c>
      <c r="E108">
        <v>29</v>
      </c>
      <c r="F108">
        <v>0.79995937499999992</v>
      </c>
      <c r="G108">
        <v>0.05</v>
      </c>
      <c r="H108" t="s">
        <v>359</v>
      </c>
      <c r="I108">
        <v>3</v>
      </c>
      <c r="J108" s="56">
        <v>1</v>
      </c>
      <c r="K108" s="57">
        <v>0</v>
      </c>
      <c r="L108" s="57">
        <v>0</v>
      </c>
      <c r="M108" s="57">
        <v>0</v>
      </c>
      <c r="N108" s="57">
        <v>0</v>
      </c>
      <c r="O108" s="57">
        <v>0</v>
      </c>
      <c r="P108" t="s">
        <v>570</v>
      </c>
      <c r="Q108">
        <v>1</v>
      </c>
      <c r="R108">
        <v>10.714285714285714</v>
      </c>
      <c r="S108" s="95">
        <v>0</v>
      </c>
      <c r="T108">
        <v>1</v>
      </c>
      <c r="U108">
        <v>4</v>
      </c>
      <c r="V108">
        <v>4</v>
      </c>
      <c r="W108" t="e">
        <v>#N/A</v>
      </c>
      <c r="X108">
        <v>0</v>
      </c>
      <c r="Y108">
        <v>0</v>
      </c>
      <c r="Z108" t="e">
        <v>#N/A</v>
      </c>
      <c r="AA108">
        <v>10</v>
      </c>
      <c r="AB108">
        <v>1</v>
      </c>
      <c r="AC108" t="e">
        <v>#N/A</v>
      </c>
      <c r="AD108">
        <v>10</v>
      </c>
      <c r="AE108">
        <v>1</v>
      </c>
      <c r="AF108">
        <v>1</v>
      </c>
      <c r="AG108" t="e">
        <v>#N/A</v>
      </c>
      <c r="AH108">
        <v>6</v>
      </c>
      <c r="AI108">
        <v>6</v>
      </c>
      <c r="AJ108">
        <v>1</v>
      </c>
      <c r="AK108" s="42">
        <f>INDEX(BV108:CY108,MATCH(Settings!$B$5,$BV$1:$CY$1))</f>
        <v>136.26815558856023</v>
      </c>
      <c r="AP108" t="b" cm="1">
        <f t="array" ref="AP108">NOT(OR(ISNA(AI108:AK108),ISNA(AE108:AF108),ISNA(AB108),ISNA(Y108),ISNA(S108:V108),ISNA(Q108),ISNA(J108),ISNA(I108),ISNA(A108:G108), ISBLANK(AI108:AK108), ISBLANK(AE108:AF108),ISBLANK(AB108),ISBLANK(Y108),ISBLANK(S108:V108),ISBLANK(Q108),ISBLANK(J108),ISBLANK(I108),ISBLANK(A108:G108)))</f>
        <v>1</v>
      </c>
      <c r="AQ108" s="42">
        <f>_xlfn.IFNA(IF(E108&gt;0,INDEX(AR108:BU108,MATCH(Settings!$B$1,$AR$1:$BU$1)),0),0)</f>
        <v>1</v>
      </c>
      <c r="AR108" s="59">
        <f>INDEX('E-E'!$A:$AH,MATCH($B108,'E-E'!$B:$B,0),MATCH(AR$1,'E-E'!$1:$1,0))</f>
        <v>1</v>
      </c>
      <c r="AS108" s="59">
        <f>INDEX('E-E'!$A:$AH,MATCH($B108,'E-E'!$B:$B,0),MATCH(AS$1,'E-E'!$1:$1,0))</f>
        <v>1</v>
      </c>
      <c r="AT108" s="59">
        <f>INDEX('E-E'!$A:$AH,MATCH($B108,'E-E'!$B:$B,0),MATCH(AT$1,'E-E'!$1:$1,0))</f>
        <v>1</v>
      </c>
      <c r="AU108" s="59">
        <f>INDEX('E-E'!$A:$AH,MATCH($B108,'E-E'!$B:$B,0),MATCH(AU$1,'E-E'!$1:$1,0))</f>
        <v>1</v>
      </c>
      <c r="AV108" s="59">
        <f>INDEX('E-E'!$A:$AH,MATCH($B108,'E-E'!$B:$B,0),MATCH(AV$1,'E-E'!$1:$1,0))</f>
        <v>1</v>
      </c>
      <c r="AW108" s="59">
        <f>INDEX('E-E'!$A:$AH,MATCH($B108,'E-E'!$B:$B,0),MATCH(AW$1,'E-E'!$1:$1,0))</f>
        <v>1</v>
      </c>
      <c r="AX108" s="59">
        <f>INDEX('E-E'!$A:$AH,MATCH($B108,'E-E'!$B:$B,0),MATCH(AX$1,'E-E'!$1:$1,0))</f>
        <v>1</v>
      </c>
      <c r="AY108" s="59">
        <f>INDEX('E-E'!$A:$AH,MATCH($B108,'E-E'!$B:$B,0),MATCH(AY$1,'E-E'!$1:$1,0))</f>
        <v>1</v>
      </c>
      <c r="AZ108" s="59">
        <f>INDEX('E-E'!$A:$AH,MATCH($B108,'E-E'!$B:$B,0),MATCH(AZ$1,'E-E'!$1:$1,0))</f>
        <v>1</v>
      </c>
      <c r="BA108" s="59">
        <f>INDEX('E-E'!$A:$AH,MATCH($B108,'E-E'!$B:$B,0),MATCH(BA$1,'E-E'!$1:$1,0))</f>
        <v>1</v>
      </c>
      <c r="BB108" s="59">
        <f>INDEX('E-E'!$A:$AH,MATCH($B108,'E-E'!$B:$B,0),MATCH(BB$1,'E-E'!$1:$1,0))</f>
        <v>1</v>
      </c>
      <c r="BC108" s="59">
        <f>INDEX('E-E'!$A:$AH,MATCH($B108,'E-E'!$B:$B,0),MATCH(BC$1,'E-E'!$1:$1,0))</f>
        <v>1</v>
      </c>
      <c r="BD108" s="59">
        <f>INDEX('E-E'!$A:$AH,MATCH($B108,'E-E'!$B:$B,0),MATCH(BD$1,'E-E'!$1:$1,0))</f>
        <v>1</v>
      </c>
      <c r="BE108" s="59">
        <f>INDEX('E-E'!$A:$AH,MATCH($B108,'E-E'!$B:$B,0),MATCH(BE$1,'E-E'!$1:$1,0))</f>
        <v>1</v>
      </c>
      <c r="BF108" s="59">
        <f>INDEX('E-E'!$A:$AH,MATCH($B108,'E-E'!$B:$B,0),MATCH(BF$1,'E-E'!$1:$1,0))</f>
        <v>1</v>
      </c>
      <c r="BG108" s="59">
        <f>INDEX('E-E'!$A:$AH,MATCH($B108,'E-E'!$B:$B,0),MATCH(BG$1,'E-E'!$1:$1,0))</f>
        <v>1</v>
      </c>
      <c r="BH108" s="59">
        <f>INDEX('E-E'!$A:$AH,MATCH($B108,'E-E'!$B:$B,0),MATCH(BH$1,'E-E'!$1:$1,0))</f>
        <v>1</v>
      </c>
      <c r="BI108" s="59">
        <f>INDEX('E-E'!$A:$AH,MATCH($B108,'E-E'!$B:$B,0),MATCH(BI$1,'E-E'!$1:$1,0))</f>
        <v>1</v>
      </c>
      <c r="BJ108" s="59">
        <f>INDEX('E-E'!$A:$AH,MATCH($B108,'E-E'!$B:$B,0),MATCH(BJ$1,'E-E'!$1:$1,0))</f>
        <v>1</v>
      </c>
      <c r="BK108" s="59">
        <f>INDEX('E-E'!$A:$AH,MATCH($B108,'E-E'!$B:$B,0),MATCH(BK$1,'E-E'!$1:$1,0))</f>
        <v>1</v>
      </c>
      <c r="BL108" s="59">
        <f>INDEX('E-E'!$A:$AH,MATCH($B108,'E-E'!$B:$B,0),MATCH(BL$1,'E-E'!$1:$1,0))</f>
        <v>1</v>
      </c>
      <c r="BM108" s="59">
        <f>INDEX('E-E'!$A:$AH,MATCH($B108,'E-E'!$B:$B,0),MATCH(BM$1,'E-E'!$1:$1,0))</f>
        <v>1</v>
      </c>
      <c r="BN108" s="59">
        <f>INDEX('E-E'!$A:$AH,MATCH($B108,'E-E'!$B:$B,0),MATCH(BN$1,'E-E'!$1:$1,0))</f>
        <v>1</v>
      </c>
      <c r="BO108" s="59">
        <f>INDEX('E-E'!$A:$AH,MATCH($B108,'E-E'!$B:$B,0),MATCH(BO$1,'E-E'!$1:$1,0))</f>
        <v>1</v>
      </c>
      <c r="BP108" s="59">
        <f>INDEX('E-E'!$A:$AH,MATCH($B108,'E-E'!$B:$B,0),MATCH(BP$1,'E-E'!$1:$1,0))</f>
        <v>1</v>
      </c>
      <c r="BQ108" s="59">
        <f>INDEX('E-E'!$A:$AH,MATCH($B108,'E-E'!$B:$B,0),MATCH(BQ$1,'E-E'!$1:$1,0))</f>
        <v>1</v>
      </c>
      <c r="BR108" s="59">
        <f>INDEX('E-E'!$A:$AH,MATCH($B108,'E-E'!$B:$B,0),MATCH(BR$1,'E-E'!$1:$1,0))</f>
        <v>1</v>
      </c>
      <c r="BS108" s="59">
        <f>INDEX('E-E'!$A:$AH,MATCH($B108,'E-E'!$B:$B,0),MATCH(BS$1,'E-E'!$1:$1,0))</f>
        <v>1</v>
      </c>
      <c r="BT108" s="59">
        <f>INDEX('E-E'!$A:$AH,MATCH($B108,'E-E'!$B:$B,0),MATCH(BT$1,'E-E'!$1:$1,0))</f>
        <v>1</v>
      </c>
      <c r="BU108" s="59">
        <f>INDEX('E-E'!$A:$AH,MATCH($B108,'E-E'!$B:$B,0),MATCH(BU$1,'E-E'!$1:$1,0))</f>
        <v>1</v>
      </c>
      <c r="BV108" s="60">
        <f>INDEX(SRMC!$A:$AO,MATCH($B108,SRMC!$B:$B,0),MATCH(BV$1,SRMC!$1:$1,0))</f>
        <v>130.23217312933869</v>
      </c>
      <c r="BW108" s="60">
        <f>INDEX(SRMC!$A:$AO,MATCH($B108,SRMC!$B:$B,0),MATCH(BW$1,SRMC!$1:$1,0))</f>
        <v>132.66464902970398</v>
      </c>
      <c r="BX108" s="60">
        <f>INDEX(SRMC!$A:$AO,MATCH($B108,SRMC!$B:$B,0),MATCH(BX$1,SRMC!$1:$1,0))</f>
        <v>128.96091209023643</v>
      </c>
      <c r="BY108" s="60">
        <f>INDEX(SRMC!$A:$AO,MATCH($B108,SRMC!$B:$B,0),MATCH(BY$1,SRMC!$1:$1,0))</f>
        <v>127.9138906017271</v>
      </c>
      <c r="BZ108" s="60">
        <f>INDEX(SRMC!$A:$AO,MATCH($B108,SRMC!$B:$B,0),MATCH(BZ$1,SRMC!$1:$1,0))</f>
        <v>129.67369698797677</v>
      </c>
      <c r="CA108" s="60">
        <f>INDEX(SRMC!$A:$AO,MATCH($B108,SRMC!$B:$B,0),MATCH(CA$1,SRMC!$1:$1,0))</f>
        <v>131.99021200035367</v>
      </c>
      <c r="CB108" s="60">
        <f>INDEX(SRMC!$A:$AO,MATCH($B108,SRMC!$B:$B,0),MATCH(CB$1,SRMC!$1:$1,0))</f>
        <v>133.47160518516887</v>
      </c>
      <c r="CC108" s="60">
        <f>INDEX(SRMC!$A:$AO,MATCH($B108,SRMC!$B:$B,0),MATCH(CC$1,SRMC!$1:$1,0))</f>
        <v>134.46516266417129</v>
      </c>
      <c r="CD108" s="60">
        <f>INDEX(SRMC!$A:$AO,MATCH($B108,SRMC!$B:$B,0),MATCH(CD$1,SRMC!$1:$1,0))</f>
        <v>135.50058879806571</v>
      </c>
      <c r="CE108" s="60">
        <f>INDEX(SRMC!$A:$AO,MATCH($B108,SRMC!$B:$B,0),MATCH(CE$1,SRMC!$1:$1,0))</f>
        <v>136.31261522273067</v>
      </c>
      <c r="CF108" s="60">
        <f>INDEX(SRMC!$A:$AO,MATCH($B108,SRMC!$B:$B,0),MATCH(CF$1,SRMC!$1:$1,0))</f>
        <v>136.80407839468182</v>
      </c>
      <c r="CG108" s="60">
        <f>INDEX(SRMC!$A:$AO,MATCH($B108,SRMC!$B:$B,0),MATCH(CG$1,SRMC!$1:$1,0))</f>
        <v>136.93673983945214</v>
      </c>
      <c r="CH108" s="60">
        <f>INDEX(SRMC!$A:$AO,MATCH($B108,SRMC!$B:$B,0),MATCH(CH$1,SRMC!$1:$1,0))</f>
        <v>136.55898561539348</v>
      </c>
      <c r="CI108" s="60">
        <f>INDEX(SRMC!$A:$AO,MATCH($B108,SRMC!$B:$B,0),MATCH(CI$1,SRMC!$1:$1,0))</f>
        <v>136.2779837935216</v>
      </c>
      <c r="CJ108" s="60">
        <f>INDEX(SRMC!$A:$AO,MATCH($B108,SRMC!$B:$B,0),MATCH(CJ$1,SRMC!$1:$1,0))</f>
        <v>136.50047004640177</v>
      </c>
      <c r="CK108" s="60">
        <f>INDEX(SRMC!$A:$AO,MATCH($B108,SRMC!$B:$B,0),MATCH(CK$1,SRMC!$1:$1,0))</f>
        <v>136.58960473574274</v>
      </c>
      <c r="CL108" s="60">
        <f>INDEX(SRMC!$A:$AO,MATCH($B108,SRMC!$B:$B,0),MATCH(CL$1,SRMC!$1:$1,0))</f>
        <v>136.44480857532051</v>
      </c>
      <c r="CM108" s="60">
        <f>INDEX(SRMC!$A:$AO,MATCH($B108,SRMC!$B:$B,0),MATCH(CM$1,SRMC!$1:$1,0))</f>
        <v>136.39568784773198</v>
      </c>
      <c r="CN108" s="60">
        <f>INDEX(SRMC!$A:$AO,MATCH($B108,SRMC!$B:$B,0),MATCH(CN$1,SRMC!$1:$1,0))</f>
        <v>136.40845195729807</v>
      </c>
      <c r="CO108" s="60">
        <f>INDEX(SRMC!$A:$AO,MATCH($B108,SRMC!$B:$B,0),MATCH(CO$1,SRMC!$1:$1,0))</f>
        <v>136.40955600872144</v>
      </c>
      <c r="CP108" s="60">
        <f>INDEX(SRMC!$A:$AO,MATCH($B108,SRMC!$B:$B,0),MATCH(CP$1,SRMC!$1:$1,0))</f>
        <v>136.39541596670531</v>
      </c>
      <c r="CQ108" s="60">
        <f>INDEX(SRMC!$A:$AO,MATCH($B108,SRMC!$B:$B,0),MATCH(CQ$1,SRMC!$1:$1,0))</f>
        <v>136.38127592468919</v>
      </c>
      <c r="CR108" s="60">
        <f>INDEX(SRMC!$A:$AO,MATCH($B108,SRMC!$B:$B,0),MATCH(CR$1,SRMC!$1:$1,0))</f>
        <v>136.3671358826731</v>
      </c>
      <c r="CS108" s="60">
        <f>INDEX(SRMC!$A:$AO,MATCH($B108,SRMC!$B:$B,0),MATCH(CS$1,SRMC!$1:$1,0))</f>
        <v>136.35299584065697</v>
      </c>
      <c r="CT108" s="60">
        <f>INDEX(SRMC!$A:$AO,MATCH($B108,SRMC!$B:$B,0),MATCH(CT$1,SRMC!$1:$1,0))</f>
        <v>136.33885579864085</v>
      </c>
      <c r="CU108" s="60">
        <f>INDEX(SRMC!$A:$AO,MATCH($B108,SRMC!$B:$B,0),MATCH(CU$1,SRMC!$1:$1,0))</f>
        <v>136.32471575662476</v>
      </c>
      <c r="CV108" s="60">
        <f>INDEX(SRMC!$A:$AO,MATCH($B108,SRMC!$B:$B,0),MATCH(CV$1,SRMC!$1:$1,0))</f>
        <v>136.3105757146086</v>
      </c>
      <c r="CW108" s="60">
        <f>INDEX(SRMC!$A:$AO,MATCH($B108,SRMC!$B:$B,0),MATCH(CW$1,SRMC!$1:$1,0))</f>
        <v>136.29643567259245</v>
      </c>
      <c r="CX108" s="60">
        <f>INDEX(SRMC!$A:$AO,MATCH($B108,SRMC!$B:$B,0),MATCH(CX$1,SRMC!$1:$1,0))</f>
        <v>136.28229563057636</v>
      </c>
      <c r="CY108" s="60">
        <f>INDEX(SRMC!$A:$AO,MATCH($B108,SRMC!$B:$B,0),MATCH(CY$1,SRMC!$1:$1,0))</f>
        <v>136.26815558856023</v>
      </c>
    </row>
    <row r="109" spans="1:103" x14ac:dyDescent="0.3">
      <c r="A109" t="s">
        <v>664</v>
      </c>
      <c r="B109" t="s">
        <v>78</v>
      </c>
      <c r="C109" t="s">
        <v>692</v>
      </c>
      <c r="D109">
        <v>3</v>
      </c>
      <c r="E109">
        <v>24</v>
      </c>
      <c r="F109">
        <v>0.79995937499999992</v>
      </c>
      <c r="G109">
        <v>0.05</v>
      </c>
      <c r="H109" t="s">
        <v>359</v>
      </c>
      <c r="I109">
        <v>3</v>
      </c>
      <c r="J109" s="56">
        <v>1</v>
      </c>
      <c r="K109" s="57">
        <v>0</v>
      </c>
      <c r="L109" s="57">
        <v>0</v>
      </c>
      <c r="M109" s="57">
        <v>0</v>
      </c>
      <c r="N109" s="57">
        <v>0</v>
      </c>
      <c r="O109" s="57">
        <v>0</v>
      </c>
      <c r="P109" t="s">
        <v>570</v>
      </c>
      <c r="Q109">
        <v>1</v>
      </c>
      <c r="R109">
        <v>10.714285714285714</v>
      </c>
      <c r="S109" s="95">
        <v>0</v>
      </c>
      <c r="T109">
        <v>1</v>
      </c>
      <c r="U109">
        <v>4</v>
      </c>
      <c r="V109">
        <v>4</v>
      </c>
      <c r="W109" t="e">
        <v>#N/A</v>
      </c>
      <c r="X109">
        <v>0</v>
      </c>
      <c r="Y109">
        <v>0</v>
      </c>
      <c r="Z109" t="e">
        <v>#N/A</v>
      </c>
      <c r="AA109">
        <v>10</v>
      </c>
      <c r="AB109">
        <v>1</v>
      </c>
      <c r="AC109" t="e">
        <v>#N/A</v>
      </c>
      <c r="AD109">
        <v>10</v>
      </c>
      <c r="AE109">
        <v>1</v>
      </c>
      <c r="AF109">
        <v>1</v>
      </c>
      <c r="AG109" t="e">
        <v>#N/A</v>
      </c>
      <c r="AH109">
        <v>6</v>
      </c>
      <c r="AI109">
        <v>6</v>
      </c>
      <c r="AJ109">
        <v>1</v>
      </c>
      <c r="AK109" s="42">
        <f>INDEX(BV109:CY109,MATCH(Settings!$B$5,$BV$1:$CY$1))</f>
        <v>136.26815558856023</v>
      </c>
      <c r="AP109" t="b" cm="1">
        <f t="array" ref="AP109">NOT(OR(ISNA(AI109:AK109),ISNA(AE109:AF109),ISNA(AB109),ISNA(Y109),ISNA(S109:V109),ISNA(Q109),ISNA(J109),ISNA(I109),ISNA(A109:G109), ISBLANK(AI109:AK109), ISBLANK(AE109:AF109),ISBLANK(AB109),ISBLANK(Y109),ISBLANK(S109:V109),ISBLANK(Q109),ISBLANK(J109),ISBLANK(I109),ISBLANK(A109:G109)))</f>
        <v>1</v>
      </c>
      <c r="AQ109" s="42">
        <f>_xlfn.IFNA(IF(E109&gt;0,INDEX(AR109:BU109,MATCH(Settings!$B$1,$AR$1:$BU$1)),0),0)</f>
        <v>1</v>
      </c>
      <c r="AR109" s="59">
        <f>INDEX('E-E'!$A:$AH,MATCH($B109,'E-E'!$B:$B,0),MATCH(AR$1,'E-E'!$1:$1,0))</f>
        <v>1</v>
      </c>
      <c r="AS109" s="59">
        <f>INDEX('E-E'!$A:$AH,MATCH($B109,'E-E'!$B:$B,0),MATCH(AS$1,'E-E'!$1:$1,0))</f>
        <v>1</v>
      </c>
      <c r="AT109" s="59">
        <f>INDEX('E-E'!$A:$AH,MATCH($B109,'E-E'!$B:$B,0),MATCH(AT$1,'E-E'!$1:$1,0))</f>
        <v>1</v>
      </c>
      <c r="AU109" s="59">
        <f>INDEX('E-E'!$A:$AH,MATCH($B109,'E-E'!$B:$B,0),MATCH(AU$1,'E-E'!$1:$1,0))</f>
        <v>1</v>
      </c>
      <c r="AV109" s="59">
        <f>INDEX('E-E'!$A:$AH,MATCH($B109,'E-E'!$B:$B,0),MATCH(AV$1,'E-E'!$1:$1,0))</f>
        <v>1</v>
      </c>
      <c r="AW109" s="59">
        <f>INDEX('E-E'!$A:$AH,MATCH($B109,'E-E'!$B:$B,0),MATCH(AW$1,'E-E'!$1:$1,0))</f>
        <v>1</v>
      </c>
      <c r="AX109" s="59">
        <f>INDEX('E-E'!$A:$AH,MATCH($B109,'E-E'!$B:$B,0),MATCH(AX$1,'E-E'!$1:$1,0))</f>
        <v>1</v>
      </c>
      <c r="AY109" s="59">
        <f>INDEX('E-E'!$A:$AH,MATCH($B109,'E-E'!$B:$B,0),MATCH(AY$1,'E-E'!$1:$1,0))</f>
        <v>1</v>
      </c>
      <c r="AZ109" s="59">
        <f>INDEX('E-E'!$A:$AH,MATCH($B109,'E-E'!$B:$B,0),MATCH(AZ$1,'E-E'!$1:$1,0))</f>
        <v>1</v>
      </c>
      <c r="BA109" s="59">
        <f>INDEX('E-E'!$A:$AH,MATCH($B109,'E-E'!$B:$B,0),MATCH(BA$1,'E-E'!$1:$1,0))</f>
        <v>1</v>
      </c>
      <c r="BB109" s="59">
        <f>INDEX('E-E'!$A:$AH,MATCH($B109,'E-E'!$B:$B,0),MATCH(BB$1,'E-E'!$1:$1,0))</f>
        <v>1</v>
      </c>
      <c r="BC109" s="59">
        <f>INDEX('E-E'!$A:$AH,MATCH($B109,'E-E'!$B:$B,0),MATCH(BC$1,'E-E'!$1:$1,0))</f>
        <v>1</v>
      </c>
      <c r="BD109" s="59">
        <f>INDEX('E-E'!$A:$AH,MATCH($B109,'E-E'!$B:$B,0),MATCH(BD$1,'E-E'!$1:$1,0))</f>
        <v>1</v>
      </c>
      <c r="BE109" s="59">
        <f>INDEX('E-E'!$A:$AH,MATCH($B109,'E-E'!$B:$B,0),MATCH(BE$1,'E-E'!$1:$1,0))</f>
        <v>1</v>
      </c>
      <c r="BF109" s="59">
        <f>INDEX('E-E'!$A:$AH,MATCH($B109,'E-E'!$B:$B,0),MATCH(BF$1,'E-E'!$1:$1,0))</f>
        <v>1</v>
      </c>
      <c r="BG109" s="59">
        <f>INDEX('E-E'!$A:$AH,MATCH($B109,'E-E'!$B:$B,0),MATCH(BG$1,'E-E'!$1:$1,0))</f>
        <v>1</v>
      </c>
      <c r="BH109" s="59">
        <f>INDEX('E-E'!$A:$AH,MATCH($B109,'E-E'!$B:$B,0),MATCH(BH$1,'E-E'!$1:$1,0))</f>
        <v>1</v>
      </c>
      <c r="BI109" s="59">
        <f>INDEX('E-E'!$A:$AH,MATCH($B109,'E-E'!$B:$B,0),MATCH(BI$1,'E-E'!$1:$1,0))</f>
        <v>1</v>
      </c>
      <c r="BJ109" s="59">
        <f>INDEX('E-E'!$A:$AH,MATCH($B109,'E-E'!$B:$B,0),MATCH(BJ$1,'E-E'!$1:$1,0))</f>
        <v>1</v>
      </c>
      <c r="BK109" s="59">
        <f>INDEX('E-E'!$A:$AH,MATCH($B109,'E-E'!$B:$B,0),MATCH(BK$1,'E-E'!$1:$1,0))</f>
        <v>1</v>
      </c>
      <c r="BL109" s="59">
        <f>INDEX('E-E'!$A:$AH,MATCH($B109,'E-E'!$B:$B,0),MATCH(BL$1,'E-E'!$1:$1,0))</f>
        <v>1</v>
      </c>
      <c r="BM109" s="59">
        <f>INDEX('E-E'!$A:$AH,MATCH($B109,'E-E'!$B:$B,0),MATCH(BM$1,'E-E'!$1:$1,0))</f>
        <v>1</v>
      </c>
      <c r="BN109" s="59">
        <f>INDEX('E-E'!$A:$AH,MATCH($B109,'E-E'!$B:$B,0),MATCH(BN$1,'E-E'!$1:$1,0))</f>
        <v>1</v>
      </c>
      <c r="BO109" s="59">
        <f>INDEX('E-E'!$A:$AH,MATCH($B109,'E-E'!$B:$B,0),MATCH(BO$1,'E-E'!$1:$1,0))</f>
        <v>1</v>
      </c>
      <c r="BP109" s="59">
        <f>INDEX('E-E'!$A:$AH,MATCH($B109,'E-E'!$B:$B,0),MATCH(BP$1,'E-E'!$1:$1,0))</f>
        <v>1</v>
      </c>
      <c r="BQ109" s="59">
        <f>INDEX('E-E'!$A:$AH,MATCH($B109,'E-E'!$B:$B,0),MATCH(BQ$1,'E-E'!$1:$1,0))</f>
        <v>1</v>
      </c>
      <c r="BR109" s="59">
        <f>INDEX('E-E'!$A:$AH,MATCH($B109,'E-E'!$B:$B,0),MATCH(BR$1,'E-E'!$1:$1,0))</f>
        <v>1</v>
      </c>
      <c r="BS109" s="59">
        <f>INDEX('E-E'!$A:$AH,MATCH($B109,'E-E'!$B:$B,0),MATCH(BS$1,'E-E'!$1:$1,0))</f>
        <v>1</v>
      </c>
      <c r="BT109" s="59">
        <f>INDEX('E-E'!$A:$AH,MATCH($B109,'E-E'!$B:$B,0),MATCH(BT$1,'E-E'!$1:$1,0))</f>
        <v>1</v>
      </c>
      <c r="BU109" s="59">
        <f>INDEX('E-E'!$A:$AH,MATCH($B109,'E-E'!$B:$B,0),MATCH(BU$1,'E-E'!$1:$1,0))</f>
        <v>1</v>
      </c>
      <c r="BV109" s="60">
        <f>INDEX(SRMC!$A:$AO,MATCH($B109,SRMC!$B:$B,0),MATCH(BV$1,SRMC!$1:$1,0))</f>
        <v>130.23217312933869</v>
      </c>
      <c r="BW109" s="60">
        <f>INDEX(SRMC!$A:$AO,MATCH($B109,SRMC!$B:$B,0),MATCH(BW$1,SRMC!$1:$1,0))</f>
        <v>132.66464902970398</v>
      </c>
      <c r="BX109" s="60">
        <f>INDEX(SRMC!$A:$AO,MATCH($B109,SRMC!$B:$B,0),MATCH(BX$1,SRMC!$1:$1,0))</f>
        <v>128.96091209023643</v>
      </c>
      <c r="BY109" s="60">
        <f>INDEX(SRMC!$A:$AO,MATCH($B109,SRMC!$B:$B,0),MATCH(BY$1,SRMC!$1:$1,0))</f>
        <v>127.9138906017271</v>
      </c>
      <c r="BZ109" s="60">
        <f>INDEX(SRMC!$A:$AO,MATCH($B109,SRMC!$B:$B,0),MATCH(BZ$1,SRMC!$1:$1,0))</f>
        <v>129.67369698797677</v>
      </c>
      <c r="CA109" s="60">
        <f>INDEX(SRMC!$A:$AO,MATCH($B109,SRMC!$B:$B,0),MATCH(CA$1,SRMC!$1:$1,0))</f>
        <v>131.99021200035367</v>
      </c>
      <c r="CB109" s="60">
        <f>INDEX(SRMC!$A:$AO,MATCH($B109,SRMC!$B:$B,0),MATCH(CB$1,SRMC!$1:$1,0))</f>
        <v>133.47160518516887</v>
      </c>
      <c r="CC109" s="60">
        <f>INDEX(SRMC!$A:$AO,MATCH($B109,SRMC!$B:$B,0),MATCH(CC$1,SRMC!$1:$1,0))</f>
        <v>134.46516266417129</v>
      </c>
      <c r="CD109" s="60">
        <f>INDEX(SRMC!$A:$AO,MATCH($B109,SRMC!$B:$B,0),MATCH(CD$1,SRMC!$1:$1,0))</f>
        <v>135.50058879806571</v>
      </c>
      <c r="CE109" s="60">
        <f>INDEX(SRMC!$A:$AO,MATCH($B109,SRMC!$B:$B,0),MATCH(CE$1,SRMC!$1:$1,0))</f>
        <v>136.31261522273067</v>
      </c>
      <c r="CF109" s="60">
        <f>INDEX(SRMC!$A:$AO,MATCH($B109,SRMC!$B:$B,0),MATCH(CF$1,SRMC!$1:$1,0))</f>
        <v>136.80407839468182</v>
      </c>
      <c r="CG109" s="60">
        <f>INDEX(SRMC!$A:$AO,MATCH($B109,SRMC!$B:$B,0),MATCH(CG$1,SRMC!$1:$1,0))</f>
        <v>136.93673983945214</v>
      </c>
      <c r="CH109" s="60">
        <f>INDEX(SRMC!$A:$AO,MATCH($B109,SRMC!$B:$B,0),MATCH(CH$1,SRMC!$1:$1,0))</f>
        <v>136.55898561539348</v>
      </c>
      <c r="CI109" s="60">
        <f>INDEX(SRMC!$A:$AO,MATCH($B109,SRMC!$B:$B,0),MATCH(CI$1,SRMC!$1:$1,0))</f>
        <v>136.2779837935216</v>
      </c>
      <c r="CJ109" s="60">
        <f>INDEX(SRMC!$A:$AO,MATCH($B109,SRMC!$B:$B,0),MATCH(CJ$1,SRMC!$1:$1,0))</f>
        <v>136.50047004640177</v>
      </c>
      <c r="CK109" s="60">
        <f>INDEX(SRMC!$A:$AO,MATCH($B109,SRMC!$B:$B,0),MATCH(CK$1,SRMC!$1:$1,0))</f>
        <v>136.58960473574274</v>
      </c>
      <c r="CL109" s="60">
        <f>INDEX(SRMC!$A:$AO,MATCH($B109,SRMC!$B:$B,0),MATCH(CL$1,SRMC!$1:$1,0))</f>
        <v>136.44480857532051</v>
      </c>
      <c r="CM109" s="60">
        <f>INDEX(SRMC!$A:$AO,MATCH($B109,SRMC!$B:$B,0),MATCH(CM$1,SRMC!$1:$1,0))</f>
        <v>136.39568784773198</v>
      </c>
      <c r="CN109" s="60">
        <f>INDEX(SRMC!$A:$AO,MATCH($B109,SRMC!$B:$B,0),MATCH(CN$1,SRMC!$1:$1,0))</f>
        <v>136.40845195729807</v>
      </c>
      <c r="CO109" s="60">
        <f>INDEX(SRMC!$A:$AO,MATCH($B109,SRMC!$B:$B,0),MATCH(CO$1,SRMC!$1:$1,0))</f>
        <v>136.40955600872144</v>
      </c>
      <c r="CP109" s="60">
        <f>INDEX(SRMC!$A:$AO,MATCH($B109,SRMC!$B:$B,0),MATCH(CP$1,SRMC!$1:$1,0))</f>
        <v>136.39541596670531</v>
      </c>
      <c r="CQ109" s="60">
        <f>INDEX(SRMC!$A:$AO,MATCH($B109,SRMC!$B:$B,0),MATCH(CQ$1,SRMC!$1:$1,0))</f>
        <v>136.38127592468919</v>
      </c>
      <c r="CR109" s="60">
        <f>INDEX(SRMC!$A:$AO,MATCH($B109,SRMC!$B:$B,0),MATCH(CR$1,SRMC!$1:$1,0))</f>
        <v>136.3671358826731</v>
      </c>
      <c r="CS109" s="60">
        <f>INDEX(SRMC!$A:$AO,MATCH($B109,SRMC!$B:$B,0),MATCH(CS$1,SRMC!$1:$1,0))</f>
        <v>136.35299584065697</v>
      </c>
      <c r="CT109" s="60">
        <f>INDEX(SRMC!$A:$AO,MATCH($B109,SRMC!$B:$B,0),MATCH(CT$1,SRMC!$1:$1,0))</f>
        <v>136.33885579864085</v>
      </c>
      <c r="CU109" s="60">
        <f>INDEX(SRMC!$A:$AO,MATCH($B109,SRMC!$B:$B,0),MATCH(CU$1,SRMC!$1:$1,0))</f>
        <v>136.32471575662476</v>
      </c>
      <c r="CV109" s="60">
        <f>INDEX(SRMC!$A:$AO,MATCH($B109,SRMC!$B:$B,0),MATCH(CV$1,SRMC!$1:$1,0))</f>
        <v>136.3105757146086</v>
      </c>
      <c r="CW109" s="60">
        <f>INDEX(SRMC!$A:$AO,MATCH($B109,SRMC!$B:$B,0),MATCH(CW$1,SRMC!$1:$1,0))</f>
        <v>136.29643567259245</v>
      </c>
      <c r="CX109" s="60">
        <f>INDEX(SRMC!$A:$AO,MATCH($B109,SRMC!$B:$B,0),MATCH(CX$1,SRMC!$1:$1,0))</f>
        <v>136.28229563057636</v>
      </c>
      <c r="CY109" s="60">
        <f>INDEX(SRMC!$A:$AO,MATCH($B109,SRMC!$B:$B,0),MATCH(CY$1,SRMC!$1:$1,0))</f>
        <v>136.26815558856023</v>
      </c>
    </row>
    <row r="110" spans="1:103" x14ac:dyDescent="0.3">
      <c r="A110" t="s">
        <v>664</v>
      </c>
      <c r="B110" t="s">
        <v>77</v>
      </c>
      <c r="C110" t="s">
        <v>692</v>
      </c>
      <c r="D110">
        <v>3</v>
      </c>
      <c r="E110">
        <v>24</v>
      </c>
      <c r="F110">
        <v>0.79995937499999992</v>
      </c>
      <c r="G110">
        <v>0.05</v>
      </c>
      <c r="H110" t="s">
        <v>359</v>
      </c>
      <c r="I110">
        <v>3</v>
      </c>
      <c r="J110" s="56">
        <v>1</v>
      </c>
      <c r="K110" s="57">
        <v>0</v>
      </c>
      <c r="L110" s="57">
        <v>0</v>
      </c>
      <c r="M110" s="57">
        <v>0</v>
      </c>
      <c r="N110" s="57">
        <v>0</v>
      </c>
      <c r="O110" s="57">
        <v>0</v>
      </c>
      <c r="P110" t="s">
        <v>570</v>
      </c>
      <c r="Q110">
        <v>1</v>
      </c>
      <c r="R110">
        <v>10.714285714285714</v>
      </c>
      <c r="S110" s="95">
        <v>0</v>
      </c>
      <c r="T110">
        <v>1</v>
      </c>
      <c r="U110">
        <v>4</v>
      </c>
      <c r="V110">
        <v>4</v>
      </c>
      <c r="W110" t="e">
        <v>#N/A</v>
      </c>
      <c r="X110">
        <v>0</v>
      </c>
      <c r="Y110">
        <v>0</v>
      </c>
      <c r="Z110" t="e">
        <v>#N/A</v>
      </c>
      <c r="AA110">
        <v>10</v>
      </c>
      <c r="AB110">
        <v>1</v>
      </c>
      <c r="AC110" t="e">
        <v>#N/A</v>
      </c>
      <c r="AD110">
        <v>10</v>
      </c>
      <c r="AE110">
        <v>1</v>
      </c>
      <c r="AF110">
        <v>1</v>
      </c>
      <c r="AG110" t="e">
        <v>#N/A</v>
      </c>
      <c r="AH110">
        <v>6</v>
      </c>
      <c r="AI110">
        <v>6</v>
      </c>
      <c r="AJ110">
        <v>1</v>
      </c>
      <c r="AK110" s="42">
        <f>INDEX(BV110:CY110,MATCH(Settings!$B$5,$BV$1:$CY$1))</f>
        <v>136.26815558856023</v>
      </c>
      <c r="AP110" t="b" cm="1">
        <f t="array" ref="AP110">NOT(OR(ISNA(AI110:AK110),ISNA(AE110:AF110),ISNA(AB110),ISNA(Y110),ISNA(S110:V110),ISNA(Q110),ISNA(J110),ISNA(I110),ISNA(A110:G110), ISBLANK(AI110:AK110), ISBLANK(AE110:AF110),ISBLANK(AB110),ISBLANK(Y110),ISBLANK(S110:V110),ISBLANK(Q110),ISBLANK(J110),ISBLANK(I110),ISBLANK(A110:G110)))</f>
        <v>1</v>
      </c>
      <c r="AQ110" s="42">
        <f>_xlfn.IFNA(IF(E110&gt;0,INDEX(AR110:BU110,MATCH(Settings!$B$1,$AR$1:$BU$1)),0),0)</f>
        <v>1</v>
      </c>
      <c r="AR110" s="59">
        <f>INDEX('E-E'!$A:$AH,MATCH($B110,'E-E'!$B:$B,0),MATCH(AR$1,'E-E'!$1:$1,0))</f>
        <v>1</v>
      </c>
      <c r="AS110" s="59">
        <f>INDEX('E-E'!$A:$AH,MATCH($B110,'E-E'!$B:$B,0),MATCH(AS$1,'E-E'!$1:$1,0))</f>
        <v>1</v>
      </c>
      <c r="AT110" s="59">
        <f>INDEX('E-E'!$A:$AH,MATCH($B110,'E-E'!$B:$B,0),MATCH(AT$1,'E-E'!$1:$1,0))</f>
        <v>1</v>
      </c>
      <c r="AU110" s="59">
        <f>INDEX('E-E'!$A:$AH,MATCH($B110,'E-E'!$B:$B,0),MATCH(AU$1,'E-E'!$1:$1,0))</f>
        <v>1</v>
      </c>
      <c r="AV110" s="59">
        <f>INDEX('E-E'!$A:$AH,MATCH($B110,'E-E'!$B:$B,0),MATCH(AV$1,'E-E'!$1:$1,0))</f>
        <v>1</v>
      </c>
      <c r="AW110" s="59">
        <f>INDEX('E-E'!$A:$AH,MATCH($B110,'E-E'!$B:$B,0),MATCH(AW$1,'E-E'!$1:$1,0))</f>
        <v>1</v>
      </c>
      <c r="AX110" s="59">
        <f>INDEX('E-E'!$A:$AH,MATCH($B110,'E-E'!$B:$B,0),MATCH(AX$1,'E-E'!$1:$1,0))</f>
        <v>1</v>
      </c>
      <c r="AY110" s="59">
        <f>INDEX('E-E'!$A:$AH,MATCH($B110,'E-E'!$B:$B,0),MATCH(AY$1,'E-E'!$1:$1,0))</f>
        <v>1</v>
      </c>
      <c r="AZ110" s="59">
        <f>INDEX('E-E'!$A:$AH,MATCH($B110,'E-E'!$B:$B,0),MATCH(AZ$1,'E-E'!$1:$1,0))</f>
        <v>1</v>
      </c>
      <c r="BA110" s="59">
        <f>INDEX('E-E'!$A:$AH,MATCH($B110,'E-E'!$B:$B,0),MATCH(BA$1,'E-E'!$1:$1,0))</f>
        <v>1</v>
      </c>
      <c r="BB110" s="59">
        <f>INDEX('E-E'!$A:$AH,MATCH($B110,'E-E'!$B:$B,0),MATCH(BB$1,'E-E'!$1:$1,0))</f>
        <v>1</v>
      </c>
      <c r="BC110" s="59">
        <f>INDEX('E-E'!$A:$AH,MATCH($B110,'E-E'!$B:$B,0),MATCH(BC$1,'E-E'!$1:$1,0))</f>
        <v>1</v>
      </c>
      <c r="BD110" s="59">
        <f>INDEX('E-E'!$A:$AH,MATCH($B110,'E-E'!$B:$B,0),MATCH(BD$1,'E-E'!$1:$1,0))</f>
        <v>1</v>
      </c>
      <c r="BE110" s="59">
        <f>INDEX('E-E'!$A:$AH,MATCH($B110,'E-E'!$B:$B,0),MATCH(BE$1,'E-E'!$1:$1,0))</f>
        <v>1</v>
      </c>
      <c r="BF110" s="59">
        <f>INDEX('E-E'!$A:$AH,MATCH($B110,'E-E'!$B:$B,0),MATCH(BF$1,'E-E'!$1:$1,0))</f>
        <v>1</v>
      </c>
      <c r="BG110" s="59">
        <f>INDEX('E-E'!$A:$AH,MATCH($B110,'E-E'!$B:$B,0),MATCH(BG$1,'E-E'!$1:$1,0))</f>
        <v>1</v>
      </c>
      <c r="BH110" s="59">
        <f>INDEX('E-E'!$A:$AH,MATCH($B110,'E-E'!$B:$B,0),MATCH(BH$1,'E-E'!$1:$1,0))</f>
        <v>1</v>
      </c>
      <c r="BI110" s="59">
        <f>INDEX('E-E'!$A:$AH,MATCH($B110,'E-E'!$B:$B,0),MATCH(BI$1,'E-E'!$1:$1,0))</f>
        <v>1</v>
      </c>
      <c r="BJ110" s="59">
        <f>INDEX('E-E'!$A:$AH,MATCH($B110,'E-E'!$B:$B,0),MATCH(BJ$1,'E-E'!$1:$1,0))</f>
        <v>1</v>
      </c>
      <c r="BK110" s="59">
        <f>INDEX('E-E'!$A:$AH,MATCH($B110,'E-E'!$B:$B,0),MATCH(BK$1,'E-E'!$1:$1,0))</f>
        <v>1</v>
      </c>
      <c r="BL110" s="59">
        <f>INDEX('E-E'!$A:$AH,MATCH($B110,'E-E'!$B:$B,0),MATCH(BL$1,'E-E'!$1:$1,0))</f>
        <v>1</v>
      </c>
      <c r="BM110" s="59">
        <f>INDEX('E-E'!$A:$AH,MATCH($B110,'E-E'!$B:$B,0),MATCH(BM$1,'E-E'!$1:$1,0))</f>
        <v>1</v>
      </c>
      <c r="BN110" s="59">
        <f>INDEX('E-E'!$A:$AH,MATCH($B110,'E-E'!$B:$B,0),MATCH(BN$1,'E-E'!$1:$1,0))</f>
        <v>1</v>
      </c>
      <c r="BO110" s="59">
        <f>INDEX('E-E'!$A:$AH,MATCH($B110,'E-E'!$B:$B,0),MATCH(BO$1,'E-E'!$1:$1,0))</f>
        <v>1</v>
      </c>
      <c r="BP110" s="59">
        <f>INDEX('E-E'!$A:$AH,MATCH($B110,'E-E'!$B:$B,0),MATCH(BP$1,'E-E'!$1:$1,0))</f>
        <v>1</v>
      </c>
      <c r="BQ110" s="59">
        <f>INDEX('E-E'!$A:$AH,MATCH($B110,'E-E'!$B:$B,0),MATCH(BQ$1,'E-E'!$1:$1,0))</f>
        <v>1</v>
      </c>
      <c r="BR110" s="59">
        <f>INDEX('E-E'!$A:$AH,MATCH($B110,'E-E'!$B:$B,0),MATCH(BR$1,'E-E'!$1:$1,0))</f>
        <v>1</v>
      </c>
      <c r="BS110" s="59">
        <f>INDEX('E-E'!$A:$AH,MATCH($B110,'E-E'!$B:$B,0),MATCH(BS$1,'E-E'!$1:$1,0))</f>
        <v>1</v>
      </c>
      <c r="BT110" s="59">
        <f>INDEX('E-E'!$A:$AH,MATCH($B110,'E-E'!$B:$B,0),MATCH(BT$1,'E-E'!$1:$1,0))</f>
        <v>1</v>
      </c>
      <c r="BU110" s="59">
        <f>INDEX('E-E'!$A:$AH,MATCH($B110,'E-E'!$B:$B,0),MATCH(BU$1,'E-E'!$1:$1,0))</f>
        <v>1</v>
      </c>
      <c r="BV110" s="60">
        <f>INDEX(SRMC!$A:$AO,MATCH($B110,SRMC!$B:$B,0),MATCH(BV$1,SRMC!$1:$1,0))</f>
        <v>130.23217312933869</v>
      </c>
      <c r="BW110" s="60">
        <f>INDEX(SRMC!$A:$AO,MATCH($B110,SRMC!$B:$B,0),MATCH(BW$1,SRMC!$1:$1,0))</f>
        <v>132.66464902970398</v>
      </c>
      <c r="BX110" s="60">
        <f>INDEX(SRMC!$A:$AO,MATCH($B110,SRMC!$B:$B,0),MATCH(BX$1,SRMC!$1:$1,0))</f>
        <v>128.96091209023643</v>
      </c>
      <c r="BY110" s="60">
        <f>INDEX(SRMC!$A:$AO,MATCH($B110,SRMC!$B:$B,0),MATCH(BY$1,SRMC!$1:$1,0))</f>
        <v>127.9138906017271</v>
      </c>
      <c r="BZ110" s="60">
        <f>INDEX(SRMC!$A:$AO,MATCH($B110,SRMC!$B:$B,0),MATCH(BZ$1,SRMC!$1:$1,0))</f>
        <v>129.67369698797677</v>
      </c>
      <c r="CA110" s="60">
        <f>INDEX(SRMC!$A:$AO,MATCH($B110,SRMC!$B:$B,0),MATCH(CA$1,SRMC!$1:$1,0))</f>
        <v>131.99021200035367</v>
      </c>
      <c r="CB110" s="60">
        <f>INDEX(SRMC!$A:$AO,MATCH($B110,SRMC!$B:$B,0),MATCH(CB$1,SRMC!$1:$1,0))</f>
        <v>133.47160518516887</v>
      </c>
      <c r="CC110" s="60">
        <f>INDEX(SRMC!$A:$AO,MATCH($B110,SRMC!$B:$B,0),MATCH(CC$1,SRMC!$1:$1,0))</f>
        <v>134.46516266417129</v>
      </c>
      <c r="CD110" s="60">
        <f>INDEX(SRMC!$A:$AO,MATCH($B110,SRMC!$B:$B,0),MATCH(CD$1,SRMC!$1:$1,0))</f>
        <v>135.50058879806571</v>
      </c>
      <c r="CE110" s="60">
        <f>INDEX(SRMC!$A:$AO,MATCH($B110,SRMC!$B:$B,0),MATCH(CE$1,SRMC!$1:$1,0))</f>
        <v>136.31261522273067</v>
      </c>
      <c r="CF110" s="60">
        <f>INDEX(SRMC!$A:$AO,MATCH($B110,SRMC!$B:$B,0),MATCH(CF$1,SRMC!$1:$1,0))</f>
        <v>136.80407839468182</v>
      </c>
      <c r="CG110" s="60">
        <f>INDEX(SRMC!$A:$AO,MATCH($B110,SRMC!$B:$B,0),MATCH(CG$1,SRMC!$1:$1,0))</f>
        <v>136.93673983945214</v>
      </c>
      <c r="CH110" s="60">
        <f>INDEX(SRMC!$A:$AO,MATCH($B110,SRMC!$B:$B,0),MATCH(CH$1,SRMC!$1:$1,0))</f>
        <v>136.55898561539348</v>
      </c>
      <c r="CI110" s="60">
        <f>INDEX(SRMC!$A:$AO,MATCH($B110,SRMC!$B:$B,0),MATCH(CI$1,SRMC!$1:$1,0))</f>
        <v>136.2779837935216</v>
      </c>
      <c r="CJ110" s="60">
        <f>INDEX(SRMC!$A:$AO,MATCH($B110,SRMC!$B:$B,0),MATCH(CJ$1,SRMC!$1:$1,0))</f>
        <v>136.50047004640177</v>
      </c>
      <c r="CK110" s="60">
        <f>INDEX(SRMC!$A:$AO,MATCH($B110,SRMC!$B:$B,0),MATCH(CK$1,SRMC!$1:$1,0))</f>
        <v>136.58960473574274</v>
      </c>
      <c r="CL110" s="60">
        <f>INDEX(SRMC!$A:$AO,MATCH($B110,SRMC!$B:$B,0),MATCH(CL$1,SRMC!$1:$1,0))</f>
        <v>136.44480857532051</v>
      </c>
      <c r="CM110" s="60">
        <f>INDEX(SRMC!$A:$AO,MATCH($B110,SRMC!$B:$B,0),MATCH(CM$1,SRMC!$1:$1,0))</f>
        <v>136.39568784773198</v>
      </c>
      <c r="CN110" s="60">
        <f>INDEX(SRMC!$A:$AO,MATCH($B110,SRMC!$B:$B,0),MATCH(CN$1,SRMC!$1:$1,0))</f>
        <v>136.40845195729807</v>
      </c>
      <c r="CO110" s="60">
        <f>INDEX(SRMC!$A:$AO,MATCH($B110,SRMC!$B:$B,0),MATCH(CO$1,SRMC!$1:$1,0))</f>
        <v>136.40955600872144</v>
      </c>
      <c r="CP110" s="60">
        <f>INDEX(SRMC!$A:$AO,MATCH($B110,SRMC!$B:$B,0),MATCH(CP$1,SRMC!$1:$1,0))</f>
        <v>136.39541596670531</v>
      </c>
      <c r="CQ110" s="60">
        <f>INDEX(SRMC!$A:$AO,MATCH($B110,SRMC!$B:$B,0),MATCH(CQ$1,SRMC!$1:$1,0))</f>
        <v>136.38127592468919</v>
      </c>
      <c r="CR110" s="60">
        <f>INDEX(SRMC!$A:$AO,MATCH($B110,SRMC!$B:$B,0),MATCH(CR$1,SRMC!$1:$1,0))</f>
        <v>136.3671358826731</v>
      </c>
      <c r="CS110" s="60">
        <f>INDEX(SRMC!$A:$AO,MATCH($B110,SRMC!$B:$B,0),MATCH(CS$1,SRMC!$1:$1,0))</f>
        <v>136.35299584065697</v>
      </c>
      <c r="CT110" s="60">
        <f>INDEX(SRMC!$A:$AO,MATCH($B110,SRMC!$B:$B,0),MATCH(CT$1,SRMC!$1:$1,0))</f>
        <v>136.33885579864085</v>
      </c>
      <c r="CU110" s="60">
        <f>INDEX(SRMC!$A:$AO,MATCH($B110,SRMC!$B:$B,0),MATCH(CU$1,SRMC!$1:$1,0))</f>
        <v>136.32471575662476</v>
      </c>
      <c r="CV110" s="60">
        <f>INDEX(SRMC!$A:$AO,MATCH($B110,SRMC!$B:$B,0),MATCH(CV$1,SRMC!$1:$1,0))</f>
        <v>136.3105757146086</v>
      </c>
      <c r="CW110" s="60">
        <f>INDEX(SRMC!$A:$AO,MATCH($B110,SRMC!$B:$B,0),MATCH(CW$1,SRMC!$1:$1,0))</f>
        <v>136.29643567259245</v>
      </c>
      <c r="CX110" s="60">
        <f>INDEX(SRMC!$A:$AO,MATCH($B110,SRMC!$B:$B,0),MATCH(CX$1,SRMC!$1:$1,0))</f>
        <v>136.28229563057636</v>
      </c>
      <c r="CY110" s="60">
        <f>INDEX(SRMC!$A:$AO,MATCH($B110,SRMC!$B:$B,0),MATCH(CY$1,SRMC!$1:$1,0))</f>
        <v>136.26815558856023</v>
      </c>
    </row>
    <row r="111" spans="1:103" x14ac:dyDescent="0.3">
      <c r="A111" t="s">
        <v>664</v>
      </c>
      <c r="B111" t="s">
        <v>80</v>
      </c>
      <c r="C111" t="s">
        <v>692</v>
      </c>
      <c r="D111">
        <v>3</v>
      </c>
      <c r="E111">
        <v>24</v>
      </c>
      <c r="F111">
        <v>0.79995937499999992</v>
      </c>
      <c r="G111">
        <v>0.05</v>
      </c>
      <c r="H111" t="s">
        <v>359</v>
      </c>
      <c r="I111">
        <v>3</v>
      </c>
      <c r="J111" s="56">
        <v>1</v>
      </c>
      <c r="K111" s="57">
        <v>0</v>
      </c>
      <c r="L111" s="57">
        <v>0</v>
      </c>
      <c r="M111" s="57">
        <v>0</v>
      </c>
      <c r="N111" s="57">
        <v>0</v>
      </c>
      <c r="O111" s="57">
        <v>0</v>
      </c>
      <c r="P111" t="s">
        <v>570</v>
      </c>
      <c r="Q111">
        <v>1</v>
      </c>
      <c r="R111">
        <v>10.714285714285714</v>
      </c>
      <c r="S111" s="95">
        <v>0</v>
      </c>
      <c r="T111">
        <v>1</v>
      </c>
      <c r="U111">
        <v>4</v>
      </c>
      <c r="V111">
        <v>4</v>
      </c>
      <c r="W111" t="e">
        <v>#N/A</v>
      </c>
      <c r="X111">
        <v>0</v>
      </c>
      <c r="Y111">
        <v>0</v>
      </c>
      <c r="Z111" t="e">
        <v>#N/A</v>
      </c>
      <c r="AA111">
        <v>10</v>
      </c>
      <c r="AB111">
        <v>1</v>
      </c>
      <c r="AC111" t="e">
        <v>#N/A</v>
      </c>
      <c r="AD111">
        <v>10</v>
      </c>
      <c r="AE111">
        <v>1</v>
      </c>
      <c r="AF111">
        <v>1</v>
      </c>
      <c r="AG111" t="e">
        <v>#N/A</v>
      </c>
      <c r="AH111">
        <v>6</v>
      </c>
      <c r="AI111">
        <v>6</v>
      </c>
      <c r="AJ111">
        <v>1</v>
      </c>
      <c r="AK111" s="42">
        <f>INDEX(BV111:CY111,MATCH(Settings!$B$5,$BV$1:$CY$1))</f>
        <v>136.26815558856023</v>
      </c>
      <c r="AP111" t="b" cm="1">
        <f t="array" ref="AP111">NOT(OR(ISNA(AI111:AK111),ISNA(AE111:AF111),ISNA(AB111),ISNA(Y111),ISNA(S111:V111),ISNA(Q111),ISNA(J111),ISNA(I111),ISNA(A111:G111), ISBLANK(AI111:AK111), ISBLANK(AE111:AF111),ISBLANK(AB111),ISBLANK(Y111),ISBLANK(S111:V111),ISBLANK(Q111),ISBLANK(J111),ISBLANK(I111),ISBLANK(A111:G111)))</f>
        <v>1</v>
      </c>
      <c r="AQ111" s="42">
        <f>_xlfn.IFNA(IF(E111&gt;0,INDEX(AR111:BU111,MATCH(Settings!$B$1,$AR$1:$BU$1)),0),0)</f>
        <v>1</v>
      </c>
      <c r="AR111" s="59">
        <f>INDEX('E-E'!$A:$AH,MATCH($B111,'E-E'!$B:$B,0),MATCH(AR$1,'E-E'!$1:$1,0))</f>
        <v>1</v>
      </c>
      <c r="AS111" s="59">
        <f>INDEX('E-E'!$A:$AH,MATCH($B111,'E-E'!$B:$B,0),MATCH(AS$1,'E-E'!$1:$1,0))</f>
        <v>1</v>
      </c>
      <c r="AT111" s="59">
        <f>INDEX('E-E'!$A:$AH,MATCH($B111,'E-E'!$B:$B,0),MATCH(AT$1,'E-E'!$1:$1,0))</f>
        <v>1</v>
      </c>
      <c r="AU111" s="59">
        <f>INDEX('E-E'!$A:$AH,MATCH($B111,'E-E'!$B:$B,0),MATCH(AU$1,'E-E'!$1:$1,0))</f>
        <v>1</v>
      </c>
      <c r="AV111" s="59">
        <f>INDEX('E-E'!$A:$AH,MATCH($B111,'E-E'!$B:$B,0),MATCH(AV$1,'E-E'!$1:$1,0))</f>
        <v>1</v>
      </c>
      <c r="AW111" s="59">
        <f>INDEX('E-E'!$A:$AH,MATCH($B111,'E-E'!$B:$B,0),MATCH(AW$1,'E-E'!$1:$1,0))</f>
        <v>1</v>
      </c>
      <c r="AX111" s="59">
        <f>INDEX('E-E'!$A:$AH,MATCH($B111,'E-E'!$B:$B,0),MATCH(AX$1,'E-E'!$1:$1,0))</f>
        <v>1</v>
      </c>
      <c r="AY111" s="59">
        <f>INDEX('E-E'!$A:$AH,MATCH($B111,'E-E'!$B:$B,0),MATCH(AY$1,'E-E'!$1:$1,0))</f>
        <v>1</v>
      </c>
      <c r="AZ111" s="59">
        <f>INDEX('E-E'!$A:$AH,MATCH($B111,'E-E'!$B:$B,0),MATCH(AZ$1,'E-E'!$1:$1,0))</f>
        <v>1</v>
      </c>
      <c r="BA111" s="59">
        <f>INDEX('E-E'!$A:$AH,MATCH($B111,'E-E'!$B:$B,0),MATCH(BA$1,'E-E'!$1:$1,0))</f>
        <v>1</v>
      </c>
      <c r="BB111" s="59">
        <f>INDEX('E-E'!$A:$AH,MATCH($B111,'E-E'!$B:$B,0),MATCH(BB$1,'E-E'!$1:$1,0))</f>
        <v>1</v>
      </c>
      <c r="BC111" s="59">
        <f>INDEX('E-E'!$A:$AH,MATCH($B111,'E-E'!$B:$B,0),MATCH(BC$1,'E-E'!$1:$1,0))</f>
        <v>1</v>
      </c>
      <c r="BD111" s="59">
        <f>INDEX('E-E'!$A:$AH,MATCH($B111,'E-E'!$B:$B,0),MATCH(BD$1,'E-E'!$1:$1,0))</f>
        <v>1</v>
      </c>
      <c r="BE111" s="59">
        <f>INDEX('E-E'!$A:$AH,MATCH($B111,'E-E'!$B:$B,0),MATCH(BE$1,'E-E'!$1:$1,0))</f>
        <v>1</v>
      </c>
      <c r="BF111" s="59">
        <f>INDEX('E-E'!$A:$AH,MATCH($B111,'E-E'!$B:$B,0),MATCH(BF$1,'E-E'!$1:$1,0))</f>
        <v>1</v>
      </c>
      <c r="BG111" s="59">
        <f>INDEX('E-E'!$A:$AH,MATCH($B111,'E-E'!$B:$B,0),MATCH(BG$1,'E-E'!$1:$1,0))</f>
        <v>1</v>
      </c>
      <c r="BH111" s="59">
        <f>INDEX('E-E'!$A:$AH,MATCH($B111,'E-E'!$B:$B,0),MATCH(BH$1,'E-E'!$1:$1,0))</f>
        <v>1</v>
      </c>
      <c r="BI111" s="59">
        <f>INDEX('E-E'!$A:$AH,MATCH($B111,'E-E'!$B:$B,0),MATCH(BI$1,'E-E'!$1:$1,0))</f>
        <v>1</v>
      </c>
      <c r="BJ111" s="59">
        <f>INDEX('E-E'!$A:$AH,MATCH($B111,'E-E'!$B:$B,0),MATCH(BJ$1,'E-E'!$1:$1,0))</f>
        <v>1</v>
      </c>
      <c r="BK111" s="59">
        <f>INDEX('E-E'!$A:$AH,MATCH($B111,'E-E'!$B:$B,0),MATCH(BK$1,'E-E'!$1:$1,0))</f>
        <v>1</v>
      </c>
      <c r="BL111" s="59">
        <f>INDEX('E-E'!$A:$AH,MATCH($B111,'E-E'!$B:$B,0),MATCH(BL$1,'E-E'!$1:$1,0))</f>
        <v>1</v>
      </c>
      <c r="BM111" s="59">
        <f>INDEX('E-E'!$A:$AH,MATCH($B111,'E-E'!$B:$B,0),MATCH(BM$1,'E-E'!$1:$1,0))</f>
        <v>1</v>
      </c>
      <c r="BN111" s="59">
        <f>INDEX('E-E'!$A:$AH,MATCH($B111,'E-E'!$B:$B,0),MATCH(BN$1,'E-E'!$1:$1,0))</f>
        <v>1</v>
      </c>
      <c r="BO111" s="59">
        <f>INDEX('E-E'!$A:$AH,MATCH($B111,'E-E'!$B:$B,0),MATCH(BO$1,'E-E'!$1:$1,0))</f>
        <v>1</v>
      </c>
      <c r="BP111" s="59">
        <f>INDEX('E-E'!$A:$AH,MATCH($B111,'E-E'!$B:$B,0),MATCH(BP$1,'E-E'!$1:$1,0))</f>
        <v>1</v>
      </c>
      <c r="BQ111" s="59">
        <f>INDEX('E-E'!$A:$AH,MATCH($B111,'E-E'!$B:$B,0),MATCH(BQ$1,'E-E'!$1:$1,0))</f>
        <v>1</v>
      </c>
      <c r="BR111" s="59">
        <f>INDEX('E-E'!$A:$AH,MATCH($B111,'E-E'!$B:$B,0),MATCH(BR$1,'E-E'!$1:$1,0))</f>
        <v>1</v>
      </c>
      <c r="BS111" s="59">
        <f>INDEX('E-E'!$A:$AH,MATCH($B111,'E-E'!$B:$B,0),MATCH(BS$1,'E-E'!$1:$1,0))</f>
        <v>1</v>
      </c>
      <c r="BT111" s="59">
        <f>INDEX('E-E'!$A:$AH,MATCH($B111,'E-E'!$B:$B,0),MATCH(BT$1,'E-E'!$1:$1,0))</f>
        <v>1</v>
      </c>
      <c r="BU111" s="59">
        <f>INDEX('E-E'!$A:$AH,MATCH($B111,'E-E'!$B:$B,0),MATCH(BU$1,'E-E'!$1:$1,0))</f>
        <v>1</v>
      </c>
      <c r="BV111" s="60">
        <f>INDEX(SRMC!$A:$AO,MATCH($B111,SRMC!$B:$B,0),MATCH(BV$1,SRMC!$1:$1,0))</f>
        <v>130.23217312933869</v>
      </c>
      <c r="BW111" s="60">
        <f>INDEX(SRMC!$A:$AO,MATCH($B111,SRMC!$B:$B,0),MATCH(BW$1,SRMC!$1:$1,0))</f>
        <v>132.66464902970398</v>
      </c>
      <c r="BX111" s="60">
        <f>INDEX(SRMC!$A:$AO,MATCH($B111,SRMC!$B:$B,0),MATCH(BX$1,SRMC!$1:$1,0))</f>
        <v>128.96091209023643</v>
      </c>
      <c r="BY111" s="60">
        <f>INDEX(SRMC!$A:$AO,MATCH($B111,SRMC!$B:$B,0),MATCH(BY$1,SRMC!$1:$1,0))</f>
        <v>127.9138906017271</v>
      </c>
      <c r="BZ111" s="60">
        <f>INDEX(SRMC!$A:$AO,MATCH($B111,SRMC!$B:$B,0),MATCH(BZ$1,SRMC!$1:$1,0))</f>
        <v>129.67369698797677</v>
      </c>
      <c r="CA111" s="60">
        <f>INDEX(SRMC!$A:$AO,MATCH($B111,SRMC!$B:$B,0),MATCH(CA$1,SRMC!$1:$1,0))</f>
        <v>131.99021200035367</v>
      </c>
      <c r="CB111" s="60">
        <f>INDEX(SRMC!$A:$AO,MATCH($B111,SRMC!$B:$B,0),MATCH(CB$1,SRMC!$1:$1,0))</f>
        <v>133.47160518516887</v>
      </c>
      <c r="CC111" s="60">
        <f>INDEX(SRMC!$A:$AO,MATCH($B111,SRMC!$B:$B,0),MATCH(CC$1,SRMC!$1:$1,0))</f>
        <v>134.46516266417129</v>
      </c>
      <c r="CD111" s="60">
        <f>INDEX(SRMC!$A:$AO,MATCH($B111,SRMC!$B:$B,0),MATCH(CD$1,SRMC!$1:$1,0))</f>
        <v>135.50058879806571</v>
      </c>
      <c r="CE111" s="60">
        <f>INDEX(SRMC!$A:$AO,MATCH($B111,SRMC!$B:$B,0),MATCH(CE$1,SRMC!$1:$1,0))</f>
        <v>136.31261522273067</v>
      </c>
      <c r="CF111" s="60">
        <f>INDEX(SRMC!$A:$AO,MATCH($B111,SRMC!$B:$B,0),MATCH(CF$1,SRMC!$1:$1,0))</f>
        <v>136.80407839468182</v>
      </c>
      <c r="CG111" s="60">
        <f>INDEX(SRMC!$A:$AO,MATCH($B111,SRMC!$B:$B,0),MATCH(CG$1,SRMC!$1:$1,0))</f>
        <v>136.93673983945214</v>
      </c>
      <c r="CH111" s="60">
        <f>INDEX(SRMC!$A:$AO,MATCH($B111,SRMC!$B:$B,0),MATCH(CH$1,SRMC!$1:$1,0))</f>
        <v>136.55898561539348</v>
      </c>
      <c r="CI111" s="60">
        <f>INDEX(SRMC!$A:$AO,MATCH($B111,SRMC!$B:$B,0),MATCH(CI$1,SRMC!$1:$1,0))</f>
        <v>136.2779837935216</v>
      </c>
      <c r="CJ111" s="60">
        <f>INDEX(SRMC!$A:$AO,MATCH($B111,SRMC!$B:$B,0),MATCH(CJ$1,SRMC!$1:$1,0))</f>
        <v>136.50047004640177</v>
      </c>
      <c r="CK111" s="60">
        <f>INDEX(SRMC!$A:$AO,MATCH($B111,SRMC!$B:$B,0),MATCH(CK$1,SRMC!$1:$1,0))</f>
        <v>136.58960473574274</v>
      </c>
      <c r="CL111" s="60">
        <f>INDEX(SRMC!$A:$AO,MATCH($B111,SRMC!$B:$B,0),MATCH(CL$1,SRMC!$1:$1,0))</f>
        <v>136.44480857532051</v>
      </c>
      <c r="CM111" s="60">
        <f>INDEX(SRMC!$A:$AO,MATCH($B111,SRMC!$B:$B,0),MATCH(CM$1,SRMC!$1:$1,0))</f>
        <v>136.39568784773198</v>
      </c>
      <c r="CN111" s="60">
        <f>INDEX(SRMC!$A:$AO,MATCH($B111,SRMC!$B:$B,0),MATCH(CN$1,SRMC!$1:$1,0))</f>
        <v>136.40845195729807</v>
      </c>
      <c r="CO111" s="60">
        <f>INDEX(SRMC!$A:$AO,MATCH($B111,SRMC!$B:$B,0),MATCH(CO$1,SRMC!$1:$1,0))</f>
        <v>136.40955600872144</v>
      </c>
      <c r="CP111" s="60">
        <f>INDEX(SRMC!$A:$AO,MATCH($B111,SRMC!$B:$B,0),MATCH(CP$1,SRMC!$1:$1,0))</f>
        <v>136.39541596670531</v>
      </c>
      <c r="CQ111" s="60">
        <f>INDEX(SRMC!$A:$AO,MATCH($B111,SRMC!$B:$B,0),MATCH(CQ$1,SRMC!$1:$1,0))</f>
        <v>136.38127592468919</v>
      </c>
      <c r="CR111" s="60">
        <f>INDEX(SRMC!$A:$AO,MATCH($B111,SRMC!$B:$B,0),MATCH(CR$1,SRMC!$1:$1,0))</f>
        <v>136.3671358826731</v>
      </c>
      <c r="CS111" s="60">
        <f>INDEX(SRMC!$A:$AO,MATCH($B111,SRMC!$B:$B,0),MATCH(CS$1,SRMC!$1:$1,0))</f>
        <v>136.35299584065697</v>
      </c>
      <c r="CT111" s="60">
        <f>INDEX(SRMC!$A:$AO,MATCH($B111,SRMC!$B:$B,0),MATCH(CT$1,SRMC!$1:$1,0))</f>
        <v>136.33885579864085</v>
      </c>
      <c r="CU111" s="60">
        <f>INDEX(SRMC!$A:$AO,MATCH($B111,SRMC!$B:$B,0),MATCH(CU$1,SRMC!$1:$1,0))</f>
        <v>136.32471575662476</v>
      </c>
      <c r="CV111" s="60">
        <f>INDEX(SRMC!$A:$AO,MATCH($B111,SRMC!$B:$B,0),MATCH(CV$1,SRMC!$1:$1,0))</f>
        <v>136.3105757146086</v>
      </c>
      <c r="CW111" s="60">
        <f>INDEX(SRMC!$A:$AO,MATCH($B111,SRMC!$B:$B,0),MATCH(CW$1,SRMC!$1:$1,0))</f>
        <v>136.29643567259245</v>
      </c>
      <c r="CX111" s="60">
        <f>INDEX(SRMC!$A:$AO,MATCH($B111,SRMC!$B:$B,0),MATCH(CX$1,SRMC!$1:$1,0))</f>
        <v>136.28229563057636</v>
      </c>
      <c r="CY111" s="60">
        <f>INDEX(SRMC!$A:$AO,MATCH($B111,SRMC!$B:$B,0),MATCH(CY$1,SRMC!$1:$1,0))</f>
        <v>136.26815558856023</v>
      </c>
    </row>
    <row r="112" spans="1:103" x14ac:dyDescent="0.3">
      <c r="A112" t="s">
        <v>664</v>
      </c>
      <c r="B112" t="s">
        <v>79</v>
      </c>
      <c r="C112" t="s">
        <v>692</v>
      </c>
      <c r="D112">
        <v>3</v>
      </c>
      <c r="E112">
        <v>128</v>
      </c>
      <c r="F112">
        <v>0.79995937499999992</v>
      </c>
      <c r="G112">
        <v>0.05</v>
      </c>
      <c r="H112" t="s">
        <v>359</v>
      </c>
      <c r="I112">
        <v>3</v>
      </c>
      <c r="J112" s="56">
        <v>1</v>
      </c>
      <c r="K112" s="57">
        <v>0</v>
      </c>
      <c r="L112" s="57">
        <v>0</v>
      </c>
      <c r="M112" s="57">
        <v>0</v>
      </c>
      <c r="N112" s="57">
        <v>0</v>
      </c>
      <c r="O112" s="57">
        <v>0</v>
      </c>
      <c r="P112" t="s">
        <v>570</v>
      </c>
      <c r="Q112">
        <v>1</v>
      </c>
      <c r="R112">
        <v>10.714285714285714</v>
      </c>
      <c r="S112" s="95">
        <v>0</v>
      </c>
      <c r="T112">
        <v>1</v>
      </c>
      <c r="U112">
        <v>4</v>
      </c>
      <c r="V112">
        <v>4</v>
      </c>
      <c r="W112">
        <v>73.5</v>
      </c>
      <c r="X112">
        <v>0</v>
      </c>
      <c r="Y112">
        <v>0.57421875</v>
      </c>
      <c r="Z112" t="e">
        <v>#N/A</v>
      </c>
      <c r="AA112">
        <v>10</v>
      </c>
      <c r="AB112">
        <v>1</v>
      </c>
      <c r="AC112" t="e">
        <v>#N/A</v>
      </c>
      <c r="AD112">
        <v>10</v>
      </c>
      <c r="AE112">
        <v>1</v>
      </c>
      <c r="AF112">
        <v>1</v>
      </c>
      <c r="AG112" t="e">
        <v>#N/A</v>
      </c>
      <c r="AH112">
        <v>6</v>
      </c>
      <c r="AI112">
        <v>6</v>
      </c>
      <c r="AJ112">
        <v>1</v>
      </c>
      <c r="AK112" s="42">
        <f>INDEX(BV112:CY112,MATCH(Settings!$B$5,$BV$1:$CY$1))</f>
        <v>136.26815558856023</v>
      </c>
      <c r="AP112" t="b" cm="1">
        <f t="array" ref="AP112">NOT(OR(ISNA(AI112:AK112),ISNA(AE112:AF112),ISNA(AB112),ISNA(Y112),ISNA(S112:V112),ISNA(Q112),ISNA(J112),ISNA(I112),ISNA(A112:G112), ISBLANK(AI112:AK112), ISBLANK(AE112:AF112),ISBLANK(AB112),ISBLANK(Y112),ISBLANK(S112:V112),ISBLANK(Q112),ISBLANK(J112),ISBLANK(I112),ISBLANK(A112:G112)))</f>
        <v>1</v>
      </c>
      <c r="AQ112" s="42">
        <f>_xlfn.IFNA(IF(E112&gt;0,INDEX(AR112:BU112,MATCH(Settings!$B$1,$AR$1:$BU$1)),0),0)</f>
        <v>0</v>
      </c>
      <c r="AR112" s="59">
        <f>INDEX('E-E'!$A:$AH,MATCH($B112,'E-E'!$B:$B,0),MATCH(AR$1,'E-E'!$1:$1,0))</f>
        <v>1</v>
      </c>
      <c r="AS112" s="59">
        <f>INDEX('E-E'!$A:$AH,MATCH($B112,'E-E'!$B:$B,0),MATCH(AS$1,'E-E'!$1:$1,0))</f>
        <v>1</v>
      </c>
      <c r="AT112" s="59">
        <f>INDEX('E-E'!$A:$AH,MATCH($B112,'E-E'!$B:$B,0),MATCH(AT$1,'E-E'!$1:$1,0))</f>
        <v>1</v>
      </c>
      <c r="AU112" s="59">
        <f>INDEX('E-E'!$A:$AH,MATCH($B112,'E-E'!$B:$B,0),MATCH(AU$1,'E-E'!$1:$1,0))</f>
        <v>1</v>
      </c>
      <c r="AV112" s="59">
        <f>INDEX('E-E'!$A:$AH,MATCH($B112,'E-E'!$B:$B,0),MATCH(AV$1,'E-E'!$1:$1,0))</f>
        <v>1</v>
      </c>
      <c r="AW112" s="59">
        <f>INDEX('E-E'!$A:$AH,MATCH($B112,'E-E'!$B:$B,0),MATCH(AW$1,'E-E'!$1:$1,0))</f>
        <v>1</v>
      </c>
      <c r="AX112" s="59">
        <f>INDEX('E-E'!$A:$AH,MATCH($B112,'E-E'!$B:$B,0),MATCH(AX$1,'E-E'!$1:$1,0))</f>
        <v>1</v>
      </c>
      <c r="AY112" s="59">
        <f>INDEX('E-E'!$A:$AH,MATCH($B112,'E-E'!$B:$B,0),MATCH(AY$1,'E-E'!$1:$1,0))</f>
        <v>1</v>
      </c>
      <c r="AZ112" s="59">
        <f>INDEX('E-E'!$A:$AH,MATCH($B112,'E-E'!$B:$B,0),MATCH(AZ$1,'E-E'!$1:$1,0))</f>
        <v>1</v>
      </c>
      <c r="BA112" s="59">
        <f>INDEX('E-E'!$A:$AH,MATCH($B112,'E-E'!$B:$B,0),MATCH(BA$1,'E-E'!$1:$1,0))</f>
        <v>1</v>
      </c>
      <c r="BB112" s="59">
        <f>INDEX('E-E'!$A:$AH,MATCH($B112,'E-E'!$B:$B,0),MATCH(BB$1,'E-E'!$1:$1,0))</f>
        <v>1</v>
      </c>
      <c r="BC112" s="59">
        <f>INDEX('E-E'!$A:$AH,MATCH($B112,'E-E'!$B:$B,0),MATCH(BC$1,'E-E'!$1:$1,0))</f>
        <v>1</v>
      </c>
      <c r="BD112" s="59">
        <f>INDEX('E-E'!$A:$AH,MATCH($B112,'E-E'!$B:$B,0),MATCH(BD$1,'E-E'!$1:$1,0))</f>
        <v>1</v>
      </c>
      <c r="BE112" s="59">
        <f>INDEX('E-E'!$A:$AH,MATCH($B112,'E-E'!$B:$B,0),MATCH(BE$1,'E-E'!$1:$1,0))</f>
        <v>1</v>
      </c>
      <c r="BF112" s="59">
        <f>INDEX('E-E'!$A:$AH,MATCH($B112,'E-E'!$B:$B,0),MATCH(BF$1,'E-E'!$1:$1,0))</f>
        <v>1</v>
      </c>
      <c r="BG112" s="59">
        <f>INDEX('E-E'!$A:$AH,MATCH($B112,'E-E'!$B:$B,0),MATCH(BG$1,'E-E'!$1:$1,0))</f>
        <v>1</v>
      </c>
      <c r="BH112" s="59">
        <f>INDEX('E-E'!$A:$AH,MATCH($B112,'E-E'!$B:$B,0),MATCH(BH$1,'E-E'!$1:$1,0))</f>
        <v>1</v>
      </c>
      <c r="BI112" s="59">
        <f>INDEX('E-E'!$A:$AH,MATCH($B112,'E-E'!$B:$B,0),MATCH(BI$1,'E-E'!$1:$1,0))</f>
        <v>1</v>
      </c>
      <c r="BJ112" s="59">
        <f>INDEX('E-E'!$A:$AH,MATCH($B112,'E-E'!$B:$B,0),MATCH(BJ$1,'E-E'!$1:$1,0))</f>
        <v>1</v>
      </c>
      <c r="BK112" s="59">
        <f>INDEX('E-E'!$A:$AH,MATCH($B112,'E-E'!$B:$B,0),MATCH(BK$1,'E-E'!$1:$1,0))</f>
        <v>1</v>
      </c>
      <c r="BL112" s="59">
        <f>INDEX('E-E'!$A:$AH,MATCH($B112,'E-E'!$B:$B,0),MATCH(BL$1,'E-E'!$1:$1,0))</f>
        <v>1</v>
      </c>
      <c r="BM112" s="59">
        <f>INDEX('E-E'!$A:$AH,MATCH($B112,'E-E'!$B:$B,0),MATCH(BM$1,'E-E'!$1:$1,0))</f>
        <v>1</v>
      </c>
      <c r="BN112" s="59">
        <f>INDEX('E-E'!$A:$AH,MATCH($B112,'E-E'!$B:$B,0),MATCH(BN$1,'E-E'!$1:$1,0))</f>
        <v>1</v>
      </c>
      <c r="BO112" s="59">
        <f>INDEX('E-E'!$A:$AH,MATCH($B112,'E-E'!$B:$B,0),MATCH(BO$1,'E-E'!$1:$1,0))</f>
        <v>1</v>
      </c>
      <c r="BP112" s="59">
        <f>INDEX('E-E'!$A:$AH,MATCH($B112,'E-E'!$B:$B,0),MATCH(BP$1,'E-E'!$1:$1,0))</f>
        <v>0</v>
      </c>
      <c r="BQ112" s="59">
        <f>INDEX('E-E'!$A:$AH,MATCH($B112,'E-E'!$B:$B,0),MATCH(BQ$1,'E-E'!$1:$1,0))</f>
        <v>0</v>
      </c>
      <c r="BR112" s="59">
        <f>INDEX('E-E'!$A:$AH,MATCH($B112,'E-E'!$B:$B,0),MATCH(BR$1,'E-E'!$1:$1,0))</f>
        <v>0</v>
      </c>
      <c r="BS112" s="59">
        <f>INDEX('E-E'!$A:$AH,MATCH($B112,'E-E'!$B:$B,0),MATCH(BS$1,'E-E'!$1:$1,0))</f>
        <v>0</v>
      </c>
      <c r="BT112" s="59">
        <f>INDEX('E-E'!$A:$AH,MATCH($B112,'E-E'!$B:$B,0),MATCH(BT$1,'E-E'!$1:$1,0))</f>
        <v>0</v>
      </c>
      <c r="BU112" s="59">
        <f>INDEX('E-E'!$A:$AH,MATCH($B112,'E-E'!$B:$B,0),MATCH(BU$1,'E-E'!$1:$1,0))</f>
        <v>0</v>
      </c>
      <c r="BV112" s="60">
        <f>INDEX(SRMC!$A:$AO,MATCH($B112,SRMC!$B:$B,0),MATCH(BV$1,SRMC!$1:$1,0))</f>
        <v>130.23217312933869</v>
      </c>
      <c r="BW112" s="60">
        <f>INDEX(SRMC!$A:$AO,MATCH($B112,SRMC!$B:$B,0),MATCH(BW$1,SRMC!$1:$1,0))</f>
        <v>132.66464902970398</v>
      </c>
      <c r="BX112" s="60">
        <f>INDEX(SRMC!$A:$AO,MATCH($B112,SRMC!$B:$B,0),MATCH(BX$1,SRMC!$1:$1,0))</f>
        <v>128.96091209023643</v>
      </c>
      <c r="BY112" s="60">
        <f>INDEX(SRMC!$A:$AO,MATCH($B112,SRMC!$B:$B,0),MATCH(BY$1,SRMC!$1:$1,0))</f>
        <v>127.9138906017271</v>
      </c>
      <c r="BZ112" s="60">
        <f>INDEX(SRMC!$A:$AO,MATCH($B112,SRMC!$B:$B,0),MATCH(BZ$1,SRMC!$1:$1,0))</f>
        <v>129.67369698797677</v>
      </c>
      <c r="CA112" s="60">
        <f>INDEX(SRMC!$A:$AO,MATCH($B112,SRMC!$B:$B,0),MATCH(CA$1,SRMC!$1:$1,0))</f>
        <v>131.99021200035367</v>
      </c>
      <c r="CB112" s="60">
        <f>INDEX(SRMC!$A:$AO,MATCH($B112,SRMC!$B:$B,0),MATCH(CB$1,SRMC!$1:$1,0))</f>
        <v>133.47160518516887</v>
      </c>
      <c r="CC112" s="60">
        <f>INDEX(SRMC!$A:$AO,MATCH($B112,SRMC!$B:$B,0),MATCH(CC$1,SRMC!$1:$1,0))</f>
        <v>134.46516266417129</v>
      </c>
      <c r="CD112" s="60">
        <f>INDEX(SRMC!$A:$AO,MATCH($B112,SRMC!$B:$B,0),MATCH(CD$1,SRMC!$1:$1,0))</f>
        <v>135.50058879806571</v>
      </c>
      <c r="CE112" s="60">
        <f>INDEX(SRMC!$A:$AO,MATCH($B112,SRMC!$B:$B,0),MATCH(CE$1,SRMC!$1:$1,0))</f>
        <v>136.31261522273067</v>
      </c>
      <c r="CF112" s="60">
        <f>INDEX(SRMC!$A:$AO,MATCH($B112,SRMC!$B:$B,0),MATCH(CF$1,SRMC!$1:$1,0))</f>
        <v>136.80407839468182</v>
      </c>
      <c r="CG112" s="60">
        <f>INDEX(SRMC!$A:$AO,MATCH($B112,SRMC!$B:$B,0),MATCH(CG$1,SRMC!$1:$1,0))</f>
        <v>136.93673983945214</v>
      </c>
      <c r="CH112" s="60">
        <f>INDEX(SRMC!$A:$AO,MATCH($B112,SRMC!$B:$B,0),MATCH(CH$1,SRMC!$1:$1,0))</f>
        <v>136.55898561539348</v>
      </c>
      <c r="CI112" s="60">
        <f>INDEX(SRMC!$A:$AO,MATCH($B112,SRMC!$B:$B,0),MATCH(CI$1,SRMC!$1:$1,0))</f>
        <v>136.2779837935216</v>
      </c>
      <c r="CJ112" s="60">
        <f>INDEX(SRMC!$A:$AO,MATCH($B112,SRMC!$B:$B,0),MATCH(CJ$1,SRMC!$1:$1,0))</f>
        <v>136.50047004640177</v>
      </c>
      <c r="CK112" s="60">
        <f>INDEX(SRMC!$A:$AO,MATCH($B112,SRMC!$B:$B,0),MATCH(CK$1,SRMC!$1:$1,0))</f>
        <v>136.58960473574274</v>
      </c>
      <c r="CL112" s="60">
        <f>INDEX(SRMC!$A:$AO,MATCH($B112,SRMC!$B:$B,0),MATCH(CL$1,SRMC!$1:$1,0))</f>
        <v>136.44480857532051</v>
      </c>
      <c r="CM112" s="60">
        <f>INDEX(SRMC!$A:$AO,MATCH($B112,SRMC!$B:$B,0),MATCH(CM$1,SRMC!$1:$1,0))</f>
        <v>136.39568784773198</v>
      </c>
      <c r="CN112" s="60">
        <f>INDEX(SRMC!$A:$AO,MATCH($B112,SRMC!$B:$B,0),MATCH(CN$1,SRMC!$1:$1,0))</f>
        <v>136.40845195729807</v>
      </c>
      <c r="CO112" s="60">
        <f>INDEX(SRMC!$A:$AO,MATCH($B112,SRMC!$B:$B,0),MATCH(CO$1,SRMC!$1:$1,0))</f>
        <v>136.40955600872144</v>
      </c>
      <c r="CP112" s="60">
        <f>INDEX(SRMC!$A:$AO,MATCH($B112,SRMC!$B:$B,0),MATCH(CP$1,SRMC!$1:$1,0))</f>
        <v>136.39541596670531</v>
      </c>
      <c r="CQ112" s="60">
        <f>INDEX(SRMC!$A:$AO,MATCH($B112,SRMC!$B:$B,0),MATCH(CQ$1,SRMC!$1:$1,0))</f>
        <v>136.38127592468919</v>
      </c>
      <c r="CR112" s="60">
        <f>INDEX(SRMC!$A:$AO,MATCH($B112,SRMC!$B:$B,0),MATCH(CR$1,SRMC!$1:$1,0))</f>
        <v>136.3671358826731</v>
      </c>
      <c r="CS112" s="60">
        <f>INDEX(SRMC!$A:$AO,MATCH($B112,SRMC!$B:$B,0),MATCH(CS$1,SRMC!$1:$1,0))</f>
        <v>136.35299584065697</v>
      </c>
      <c r="CT112" s="60">
        <f>INDEX(SRMC!$A:$AO,MATCH($B112,SRMC!$B:$B,0),MATCH(CT$1,SRMC!$1:$1,0))</f>
        <v>136.33885579864085</v>
      </c>
      <c r="CU112" s="60">
        <f>INDEX(SRMC!$A:$AO,MATCH($B112,SRMC!$B:$B,0),MATCH(CU$1,SRMC!$1:$1,0))</f>
        <v>136.32471575662476</v>
      </c>
      <c r="CV112" s="60">
        <f>INDEX(SRMC!$A:$AO,MATCH($B112,SRMC!$B:$B,0),MATCH(CV$1,SRMC!$1:$1,0))</f>
        <v>136.3105757146086</v>
      </c>
      <c r="CW112" s="60">
        <f>INDEX(SRMC!$A:$AO,MATCH($B112,SRMC!$B:$B,0),MATCH(CW$1,SRMC!$1:$1,0))</f>
        <v>136.29643567259245</v>
      </c>
      <c r="CX112" s="60">
        <f>INDEX(SRMC!$A:$AO,MATCH($B112,SRMC!$B:$B,0),MATCH(CX$1,SRMC!$1:$1,0))</f>
        <v>136.28229563057636</v>
      </c>
      <c r="CY112" s="60">
        <f>INDEX(SRMC!$A:$AO,MATCH($B112,SRMC!$B:$B,0),MATCH(CY$1,SRMC!$1:$1,0))</f>
        <v>136.26815558856023</v>
      </c>
    </row>
    <row r="113" spans="1:103" x14ac:dyDescent="0.3">
      <c r="A113" t="s">
        <v>665</v>
      </c>
      <c r="B113" t="s">
        <v>72</v>
      </c>
      <c r="C113" t="s">
        <v>692</v>
      </c>
      <c r="D113">
        <v>3</v>
      </c>
      <c r="E113">
        <v>120</v>
      </c>
      <c r="F113">
        <v>0.70855999999999997</v>
      </c>
      <c r="G113">
        <v>0.05</v>
      </c>
      <c r="H113" t="s">
        <v>610</v>
      </c>
      <c r="I113">
        <v>6</v>
      </c>
      <c r="J113" s="56">
        <v>1</v>
      </c>
      <c r="K113" s="57">
        <v>0</v>
      </c>
      <c r="L113" s="57">
        <v>0</v>
      </c>
      <c r="M113" s="57">
        <v>0</v>
      </c>
      <c r="N113" s="57">
        <v>0</v>
      </c>
      <c r="O113" s="57">
        <v>0</v>
      </c>
      <c r="P113" t="s">
        <v>570</v>
      </c>
      <c r="Q113">
        <v>1</v>
      </c>
      <c r="R113">
        <v>11.428571428571429</v>
      </c>
      <c r="S113" s="95">
        <v>0</v>
      </c>
      <c r="T113">
        <v>1</v>
      </c>
      <c r="U113">
        <v>4</v>
      </c>
      <c r="V113">
        <v>4</v>
      </c>
      <c r="W113">
        <v>30</v>
      </c>
      <c r="X113">
        <v>0</v>
      </c>
      <c r="Y113">
        <v>0.25</v>
      </c>
      <c r="Z113">
        <v>5</v>
      </c>
      <c r="AA113">
        <v>5</v>
      </c>
      <c r="AB113">
        <v>1</v>
      </c>
      <c r="AC113">
        <v>4.8333333332999997</v>
      </c>
      <c r="AD113">
        <v>4.833333333333333</v>
      </c>
      <c r="AE113">
        <v>1</v>
      </c>
      <c r="AF113">
        <v>1</v>
      </c>
      <c r="AG113">
        <v>15</v>
      </c>
      <c r="AH113">
        <v>20</v>
      </c>
      <c r="AI113">
        <v>15</v>
      </c>
      <c r="AJ113">
        <v>1</v>
      </c>
      <c r="AK113" s="42">
        <f>INDEX(BV113:CY113,MATCH(Settings!$B$5,$BV$1:$CY$1))</f>
        <v>135.71867315051486</v>
      </c>
      <c r="AP113" t="b" cm="1">
        <f t="array" ref="AP113">NOT(OR(ISNA(AI113:AK113),ISNA(AE113:AF113),ISNA(AB113),ISNA(Y113),ISNA(S113:V113),ISNA(Q113),ISNA(J113),ISNA(I113),ISNA(A113:G113), ISBLANK(AI113:AK113), ISBLANK(AE113:AF113),ISBLANK(AB113),ISBLANK(Y113),ISBLANK(S113:V113),ISBLANK(Q113),ISBLANK(J113),ISBLANK(I113),ISBLANK(A113:G113)))</f>
        <v>1</v>
      </c>
      <c r="AQ113" s="42">
        <f>_xlfn.IFNA(IF(E113&gt;0,INDEX(AR113:BU113,MATCH(Settings!$B$1,$AR$1:$BU$1)),0),0)</f>
        <v>0</v>
      </c>
      <c r="AR113" s="59">
        <f>INDEX('E-E'!$A:$AH,MATCH($B113,'E-E'!$B:$B,0),MATCH(AR$1,'E-E'!$1:$1,0))</f>
        <v>0</v>
      </c>
      <c r="AS113" s="59">
        <f>INDEX('E-E'!$A:$AH,MATCH($B113,'E-E'!$B:$B,0),MATCH(AS$1,'E-E'!$1:$1,0))</f>
        <v>0</v>
      </c>
      <c r="AT113" s="59">
        <f>INDEX('E-E'!$A:$AH,MATCH($B113,'E-E'!$B:$B,0),MATCH(AT$1,'E-E'!$1:$1,0))</f>
        <v>0</v>
      </c>
      <c r="AU113" s="59">
        <f>INDEX('E-E'!$A:$AH,MATCH($B113,'E-E'!$B:$B,0),MATCH(AU$1,'E-E'!$1:$1,0))</f>
        <v>0</v>
      </c>
      <c r="AV113" s="59">
        <f>INDEX('E-E'!$A:$AH,MATCH($B113,'E-E'!$B:$B,0),MATCH(AV$1,'E-E'!$1:$1,0))</f>
        <v>0</v>
      </c>
      <c r="AW113" s="59">
        <f>INDEX('E-E'!$A:$AH,MATCH($B113,'E-E'!$B:$B,0),MATCH(AW$1,'E-E'!$1:$1,0))</f>
        <v>0</v>
      </c>
      <c r="AX113" s="59">
        <f>INDEX('E-E'!$A:$AH,MATCH($B113,'E-E'!$B:$B,0),MATCH(AX$1,'E-E'!$1:$1,0))</f>
        <v>0</v>
      </c>
      <c r="AY113" s="59">
        <f>INDEX('E-E'!$A:$AH,MATCH($B113,'E-E'!$B:$B,0),MATCH(AY$1,'E-E'!$1:$1,0))</f>
        <v>0</v>
      </c>
      <c r="AZ113" s="59">
        <f>INDEX('E-E'!$A:$AH,MATCH($B113,'E-E'!$B:$B,0),MATCH(AZ$1,'E-E'!$1:$1,0))</f>
        <v>0</v>
      </c>
      <c r="BA113" s="59">
        <f>INDEX('E-E'!$A:$AH,MATCH($B113,'E-E'!$B:$B,0),MATCH(BA$1,'E-E'!$1:$1,0))</f>
        <v>0</v>
      </c>
      <c r="BB113" s="59">
        <f>INDEX('E-E'!$A:$AH,MATCH($B113,'E-E'!$B:$B,0),MATCH(BB$1,'E-E'!$1:$1,0))</f>
        <v>0</v>
      </c>
      <c r="BC113" s="59">
        <f>INDEX('E-E'!$A:$AH,MATCH($B113,'E-E'!$B:$B,0),MATCH(BC$1,'E-E'!$1:$1,0))</f>
        <v>0</v>
      </c>
      <c r="BD113" s="59">
        <f>INDEX('E-E'!$A:$AH,MATCH($B113,'E-E'!$B:$B,0),MATCH(BD$1,'E-E'!$1:$1,0))</f>
        <v>0</v>
      </c>
      <c r="BE113" s="59">
        <f>INDEX('E-E'!$A:$AH,MATCH($B113,'E-E'!$B:$B,0),MATCH(BE$1,'E-E'!$1:$1,0))</f>
        <v>0</v>
      </c>
      <c r="BF113" s="59">
        <f>INDEX('E-E'!$A:$AH,MATCH($B113,'E-E'!$B:$B,0),MATCH(BF$1,'E-E'!$1:$1,0))</f>
        <v>0</v>
      </c>
      <c r="BG113" s="59">
        <f>INDEX('E-E'!$A:$AH,MATCH($B113,'E-E'!$B:$B,0),MATCH(BG$1,'E-E'!$1:$1,0))</f>
        <v>0</v>
      </c>
      <c r="BH113" s="59">
        <f>INDEX('E-E'!$A:$AH,MATCH($B113,'E-E'!$B:$B,0),MATCH(BH$1,'E-E'!$1:$1,0))</f>
        <v>0</v>
      </c>
      <c r="BI113" s="59">
        <f>INDEX('E-E'!$A:$AH,MATCH($B113,'E-E'!$B:$B,0),MATCH(BI$1,'E-E'!$1:$1,0))</f>
        <v>0</v>
      </c>
      <c r="BJ113" s="59">
        <f>INDEX('E-E'!$A:$AH,MATCH($B113,'E-E'!$B:$B,0),MATCH(BJ$1,'E-E'!$1:$1,0))</f>
        <v>0</v>
      </c>
      <c r="BK113" s="59">
        <f>INDEX('E-E'!$A:$AH,MATCH($B113,'E-E'!$B:$B,0),MATCH(BK$1,'E-E'!$1:$1,0))</f>
        <v>0</v>
      </c>
      <c r="BL113" s="59">
        <f>INDEX('E-E'!$A:$AH,MATCH($B113,'E-E'!$B:$B,0),MATCH(BL$1,'E-E'!$1:$1,0))</f>
        <v>0</v>
      </c>
      <c r="BM113" s="59">
        <f>INDEX('E-E'!$A:$AH,MATCH($B113,'E-E'!$B:$B,0),MATCH(BM$1,'E-E'!$1:$1,0))</f>
        <v>0</v>
      </c>
      <c r="BN113" s="59">
        <f>INDEX('E-E'!$A:$AH,MATCH($B113,'E-E'!$B:$B,0),MATCH(BN$1,'E-E'!$1:$1,0))</f>
        <v>0</v>
      </c>
      <c r="BO113" s="59">
        <f>INDEX('E-E'!$A:$AH,MATCH($B113,'E-E'!$B:$B,0),MATCH(BO$1,'E-E'!$1:$1,0))</f>
        <v>0</v>
      </c>
      <c r="BP113" s="59">
        <f>INDEX('E-E'!$A:$AH,MATCH($B113,'E-E'!$B:$B,0),MATCH(BP$1,'E-E'!$1:$1,0))</f>
        <v>0</v>
      </c>
      <c r="BQ113" s="59">
        <f>INDEX('E-E'!$A:$AH,MATCH($B113,'E-E'!$B:$B,0),MATCH(BQ$1,'E-E'!$1:$1,0))</f>
        <v>0</v>
      </c>
      <c r="BR113" s="59">
        <f>INDEX('E-E'!$A:$AH,MATCH($B113,'E-E'!$B:$B,0),MATCH(BR$1,'E-E'!$1:$1,0))</f>
        <v>0</v>
      </c>
      <c r="BS113" s="59">
        <f>INDEX('E-E'!$A:$AH,MATCH($B113,'E-E'!$B:$B,0),MATCH(BS$1,'E-E'!$1:$1,0))</f>
        <v>0</v>
      </c>
      <c r="BT113" s="59">
        <f>INDEX('E-E'!$A:$AH,MATCH($B113,'E-E'!$B:$B,0),MATCH(BT$1,'E-E'!$1:$1,0))</f>
        <v>0</v>
      </c>
      <c r="BU113" s="59">
        <f>INDEX('E-E'!$A:$AH,MATCH($B113,'E-E'!$B:$B,0),MATCH(BU$1,'E-E'!$1:$1,0))</f>
        <v>0</v>
      </c>
      <c r="BV113" s="60">
        <f>INDEX(SRMC!$A:$AO,MATCH($B113,SRMC!$B:$B,0),MATCH(BV$1,SRMC!$1:$1,0))</f>
        <v>129.18820302299676</v>
      </c>
      <c r="BW113" s="60">
        <f>INDEX(SRMC!$A:$AO,MATCH($B113,SRMC!$B:$B,0),MATCH(BW$1,SRMC!$1:$1,0))</f>
        <v>131.81995540308765</v>
      </c>
      <c r="BX113" s="60">
        <f>INDEX(SRMC!$A:$AO,MATCH($B113,SRMC!$B:$B,0),MATCH(BX$1,SRMC!$1:$1,0))</f>
        <v>127.81279607040506</v>
      </c>
      <c r="BY113" s="60">
        <f>INDEX(SRMC!$A:$AO,MATCH($B113,SRMC!$B:$B,0),MATCH(BY$1,SRMC!$1:$1,0))</f>
        <v>126.6799991148517</v>
      </c>
      <c r="BZ113" s="60">
        <f>INDEX(SRMC!$A:$AO,MATCH($B113,SRMC!$B:$B,0),MATCH(BZ$1,SRMC!$1:$1,0))</f>
        <v>128.58397466701078</v>
      </c>
      <c r="CA113" s="60">
        <f>INDEX(SRMC!$A:$AO,MATCH($B113,SRMC!$B:$B,0),MATCH(CA$1,SRMC!$1:$1,0))</f>
        <v>131.09026625922084</v>
      </c>
      <c r="CB113" s="60">
        <f>INDEX(SRMC!$A:$AO,MATCH($B113,SRMC!$B:$B,0),MATCH(CB$1,SRMC!$1:$1,0))</f>
        <v>132.69302007865335</v>
      </c>
      <c r="CC113" s="60">
        <f>INDEX(SRMC!$A:$AO,MATCH($B113,SRMC!$B:$B,0),MATCH(CC$1,SRMC!$1:$1,0))</f>
        <v>133.76797307602078</v>
      </c>
      <c r="CD113" s="60">
        <f>INDEX(SRMC!$A:$AO,MATCH($B113,SRMC!$B:$B,0),MATCH(CD$1,SRMC!$1:$1,0))</f>
        <v>134.88822474711674</v>
      </c>
      <c r="CE113" s="60">
        <f>INDEX(SRMC!$A:$AO,MATCH($B113,SRMC!$B:$B,0),MATCH(CE$1,SRMC!$1:$1,0))</f>
        <v>135.76677506512311</v>
      </c>
      <c r="CF113" s="60">
        <f>INDEX(SRMC!$A:$AO,MATCH($B113,SRMC!$B:$B,0),MATCH(CF$1,SRMC!$1:$1,0))</f>
        <v>136.29850052736316</v>
      </c>
      <c r="CG113" s="60">
        <f>INDEX(SRMC!$A:$AO,MATCH($B113,SRMC!$B:$B,0),MATCH(CG$1,SRMC!$1:$1,0))</f>
        <v>136.44203003693326</v>
      </c>
      <c r="CH113" s="60">
        <f>INDEX(SRMC!$A:$AO,MATCH($B113,SRMC!$B:$B,0),MATCH(CH$1,SRMC!$1:$1,0))</f>
        <v>136.03332893608933</v>
      </c>
      <c r="CI113" s="60">
        <f>INDEX(SRMC!$A:$AO,MATCH($B113,SRMC!$B:$B,0),MATCH(CI$1,SRMC!$1:$1,0))</f>
        <v>135.72930651456804</v>
      </c>
      <c r="CJ113" s="60">
        <f>INDEX(SRMC!$A:$AO,MATCH($B113,SRMC!$B:$B,0),MATCH(CJ$1,SRMC!$1:$1,0))</f>
        <v>135.97001957793975</v>
      </c>
      <c r="CK113" s="60">
        <f>INDEX(SRMC!$A:$AO,MATCH($B113,SRMC!$B:$B,0),MATCH(CK$1,SRMC!$1:$1,0))</f>
        <v>136.06645647615792</v>
      </c>
      <c r="CL113" s="60">
        <f>INDEX(SRMC!$A:$AO,MATCH($B113,SRMC!$B:$B,0),MATCH(CL$1,SRMC!$1:$1,0))</f>
        <v>135.90979813485146</v>
      </c>
      <c r="CM113" s="60">
        <f>INDEX(SRMC!$A:$AO,MATCH($B113,SRMC!$B:$B,0),MATCH(CM$1,SRMC!$1:$1,0))</f>
        <v>135.85665327461933</v>
      </c>
      <c r="CN113" s="60">
        <f>INDEX(SRMC!$A:$AO,MATCH($B113,SRMC!$B:$B,0),MATCH(CN$1,SRMC!$1:$1,0))</f>
        <v>135.87046306230323</v>
      </c>
      <c r="CO113" s="60">
        <f>INDEX(SRMC!$A:$AO,MATCH($B113,SRMC!$B:$B,0),MATCH(CO$1,SRMC!$1:$1,0))</f>
        <v>135.87165756127476</v>
      </c>
      <c r="CP113" s="60">
        <f>INDEX(SRMC!$A:$AO,MATCH($B113,SRMC!$B:$B,0),MATCH(CP$1,SRMC!$1:$1,0))</f>
        <v>135.85635912019879</v>
      </c>
      <c r="CQ113" s="60">
        <f>INDEX(SRMC!$A:$AO,MATCH($B113,SRMC!$B:$B,0),MATCH(CQ$1,SRMC!$1:$1,0))</f>
        <v>135.84106067912279</v>
      </c>
      <c r="CR113" s="60">
        <f>INDEX(SRMC!$A:$AO,MATCH($B113,SRMC!$B:$B,0),MATCH(CR$1,SRMC!$1:$1,0))</f>
        <v>135.82576223804682</v>
      </c>
      <c r="CS113" s="60">
        <f>INDEX(SRMC!$A:$AO,MATCH($B113,SRMC!$B:$B,0),MATCH(CS$1,SRMC!$1:$1,0))</f>
        <v>135.81046379697082</v>
      </c>
      <c r="CT113" s="60">
        <f>INDEX(SRMC!$A:$AO,MATCH($B113,SRMC!$B:$B,0),MATCH(CT$1,SRMC!$1:$1,0))</f>
        <v>135.79516535589485</v>
      </c>
      <c r="CU113" s="60">
        <f>INDEX(SRMC!$A:$AO,MATCH($B113,SRMC!$B:$B,0),MATCH(CU$1,SRMC!$1:$1,0))</f>
        <v>135.77986691481885</v>
      </c>
      <c r="CV113" s="60">
        <f>INDEX(SRMC!$A:$AO,MATCH($B113,SRMC!$B:$B,0),MATCH(CV$1,SRMC!$1:$1,0))</f>
        <v>135.76456847374283</v>
      </c>
      <c r="CW113" s="60">
        <f>INDEX(SRMC!$A:$AO,MATCH($B113,SRMC!$B:$B,0),MATCH(CW$1,SRMC!$1:$1,0))</f>
        <v>135.74927003266683</v>
      </c>
      <c r="CX113" s="60">
        <f>INDEX(SRMC!$A:$AO,MATCH($B113,SRMC!$B:$B,0),MATCH(CX$1,SRMC!$1:$1,0))</f>
        <v>135.73397159159086</v>
      </c>
      <c r="CY113" s="60">
        <f>INDEX(SRMC!$A:$AO,MATCH($B113,SRMC!$B:$B,0),MATCH(CY$1,SRMC!$1:$1,0))</f>
        <v>135.71867315051486</v>
      </c>
    </row>
    <row r="114" spans="1:103" x14ac:dyDescent="0.3">
      <c r="A114" t="s">
        <v>665</v>
      </c>
      <c r="B114" t="s">
        <v>71</v>
      </c>
      <c r="C114" t="s">
        <v>692</v>
      </c>
      <c r="D114">
        <v>3</v>
      </c>
      <c r="E114">
        <v>120</v>
      </c>
      <c r="F114">
        <v>0.70855999999999997</v>
      </c>
      <c r="G114">
        <v>0.05</v>
      </c>
      <c r="H114" t="s">
        <v>610</v>
      </c>
      <c r="I114">
        <v>6</v>
      </c>
      <c r="J114" s="56">
        <v>1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t="s">
        <v>570</v>
      </c>
      <c r="Q114">
        <v>1</v>
      </c>
      <c r="R114">
        <v>11.428571428571429</v>
      </c>
      <c r="S114" s="95">
        <v>0</v>
      </c>
      <c r="T114">
        <v>1</v>
      </c>
      <c r="U114">
        <v>4</v>
      </c>
      <c r="V114">
        <v>4</v>
      </c>
      <c r="W114">
        <v>30</v>
      </c>
      <c r="X114">
        <v>0</v>
      </c>
      <c r="Y114">
        <v>0.25</v>
      </c>
      <c r="Z114">
        <v>5</v>
      </c>
      <c r="AA114">
        <v>5</v>
      </c>
      <c r="AB114">
        <v>1</v>
      </c>
      <c r="AC114">
        <v>4.8333333332999997</v>
      </c>
      <c r="AD114">
        <v>4.833333333333333</v>
      </c>
      <c r="AE114">
        <v>1</v>
      </c>
      <c r="AF114">
        <v>1</v>
      </c>
      <c r="AG114">
        <v>15</v>
      </c>
      <c r="AH114">
        <v>20</v>
      </c>
      <c r="AI114">
        <v>15</v>
      </c>
      <c r="AJ114">
        <v>1</v>
      </c>
      <c r="AK114" s="42">
        <f>INDEX(BV114:CY114,MATCH(Settings!$B$5,$BV$1:$CY$1))</f>
        <v>135.71867315051486</v>
      </c>
      <c r="AP114" t="b" cm="1">
        <f t="array" ref="AP114">NOT(OR(ISNA(AI114:AK114),ISNA(AE114:AF114),ISNA(AB114),ISNA(Y114),ISNA(S114:V114),ISNA(Q114),ISNA(J114),ISNA(I114),ISNA(A114:G114), ISBLANK(AI114:AK114), ISBLANK(AE114:AF114),ISBLANK(AB114),ISBLANK(Y114),ISBLANK(S114:V114),ISBLANK(Q114),ISBLANK(J114),ISBLANK(I114),ISBLANK(A114:G114)))</f>
        <v>1</v>
      </c>
      <c r="AQ114" s="42">
        <f>_xlfn.IFNA(IF(E114&gt;0,INDEX(AR114:BU114,MATCH(Settings!$B$1,$AR$1:$BU$1)),0),0)</f>
        <v>0</v>
      </c>
      <c r="AR114" s="59">
        <f>INDEX('E-E'!$A:$AH,MATCH($B114,'E-E'!$B:$B,0),MATCH(AR$1,'E-E'!$1:$1,0))</f>
        <v>0</v>
      </c>
      <c r="AS114" s="59">
        <f>INDEX('E-E'!$A:$AH,MATCH($B114,'E-E'!$B:$B,0),MATCH(AS$1,'E-E'!$1:$1,0))</f>
        <v>0</v>
      </c>
      <c r="AT114" s="59">
        <f>INDEX('E-E'!$A:$AH,MATCH($B114,'E-E'!$B:$B,0),MATCH(AT$1,'E-E'!$1:$1,0))</f>
        <v>0</v>
      </c>
      <c r="AU114" s="59">
        <f>INDEX('E-E'!$A:$AH,MATCH($B114,'E-E'!$B:$B,0),MATCH(AU$1,'E-E'!$1:$1,0))</f>
        <v>0</v>
      </c>
      <c r="AV114" s="59">
        <f>INDEX('E-E'!$A:$AH,MATCH($B114,'E-E'!$B:$B,0),MATCH(AV$1,'E-E'!$1:$1,0))</f>
        <v>0</v>
      </c>
      <c r="AW114" s="59">
        <f>INDEX('E-E'!$A:$AH,MATCH($B114,'E-E'!$B:$B,0),MATCH(AW$1,'E-E'!$1:$1,0))</f>
        <v>0</v>
      </c>
      <c r="AX114" s="59">
        <f>INDEX('E-E'!$A:$AH,MATCH($B114,'E-E'!$B:$B,0),MATCH(AX$1,'E-E'!$1:$1,0))</f>
        <v>0</v>
      </c>
      <c r="AY114" s="59">
        <f>INDEX('E-E'!$A:$AH,MATCH($B114,'E-E'!$B:$B,0),MATCH(AY$1,'E-E'!$1:$1,0))</f>
        <v>0</v>
      </c>
      <c r="AZ114" s="59">
        <f>INDEX('E-E'!$A:$AH,MATCH($B114,'E-E'!$B:$B,0),MATCH(AZ$1,'E-E'!$1:$1,0))</f>
        <v>0</v>
      </c>
      <c r="BA114" s="59">
        <f>INDEX('E-E'!$A:$AH,MATCH($B114,'E-E'!$B:$B,0),MATCH(BA$1,'E-E'!$1:$1,0))</f>
        <v>0</v>
      </c>
      <c r="BB114" s="59">
        <f>INDEX('E-E'!$A:$AH,MATCH($B114,'E-E'!$B:$B,0),MATCH(BB$1,'E-E'!$1:$1,0))</f>
        <v>0</v>
      </c>
      <c r="BC114" s="59">
        <f>INDEX('E-E'!$A:$AH,MATCH($B114,'E-E'!$B:$B,0),MATCH(BC$1,'E-E'!$1:$1,0))</f>
        <v>0</v>
      </c>
      <c r="BD114" s="59">
        <f>INDEX('E-E'!$A:$AH,MATCH($B114,'E-E'!$B:$B,0),MATCH(BD$1,'E-E'!$1:$1,0))</f>
        <v>0</v>
      </c>
      <c r="BE114" s="59">
        <f>INDEX('E-E'!$A:$AH,MATCH($B114,'E-E'!$B:$B,0),MATCH(BE$1,'E-E'!$1:$1,0))</f>
        <v>0</v>
      </c>
      <c r="BF114" s="59">
        <f>INDEX('E-E'!$A:$AH,MATCH($B114,'E-E'!$B:$B,0),MATCH(BF$1,'E-E'!$1:$1,0))</f>
        <v>0</v>
      </c>
      <c r="BG114" s="59">
        <f>INDEX('E-E'!$A:$AH,MATCH($B114,'E-E'!$B:$B,0),MATCH(BG$1,'E-E'!$1:$1,0))</f>
        <v>0</v>
      </c>
      <c r="BH114" s="59">
        <f>INDEX('E-E'!$A:$AH,MATCH($B114,'E-E'!$B:$B,0),MATCH(BH$1,'E-E'!$1:$1,0))</f>
        <v>0</v>
      </c>
      <c r="BI114" s="59">
        <f>INDEX('E-E'!$A:$AH,MATCH($B114,'E-E'!$B:$B,0),MATCH(BI$1,'E-E'!$1:$1,0))</f>
        <v>0</v>
      </c>
      <c r="BJ114" s="59">
        <f>INDEX('E-E'!$A:$AH,MATCH($B114,'E-E'!$B:$B,0),MATCH(BJ$1,'E-E'!$1:$1,0))</f>
        <v>0</v>
      </c>
      <c r="BK114" s="59">
        <f>INDEX('E-E'!$A:$AH,MATCH($B114,'E-E'!$B:$B,0),MATCH(BK$1,'E-E'!$1:$1,0))</f>
        <v>0</v>
      </c>
      <c r="BL114" s="59">
        <f>INDEX('E-E'!$A:$AH,MATCH($B114,'E-E'!$B:$B,0),MATCH(BL$1,'E-E'!$1:$1,0))</f>
        <v>0</v>
      </c>
      <c r="BM114" s="59">
        <f>INDEX('E-E'!$A:$AH,MATCH($B114,'E-E'!$B:$B,0),MATCH(BM$1,'E-E'!$1:$1,0))</f>
        <v>0</v>
      </c>
      <c r="BN114" s="59">
        <f>INDEX('E-E'!$A:$AH,MATCH($B114,'E-E'!$B:$B,0),MATCH(BN$1,'E-E'!$1:$1,0))</f>
        <v>0</v>
      </c>
      <c r="BO114" s="59">
        <f>INDEX('E-E'!$A:$AH,MATCH($B114,'E-E'!$B:$B,0),MATCH(BO$1,'E-E'!$1:$1,0))</f>
        <v>0</v>
      </c>
      <c r="BP114" s="59">
        <f>INDEX('E-E'!$A:$AH,MATCH($B114,'E-E'!$B:$B,0),MATCH(BP$1,'E-E'!$1:$1,0))</f>
        <v>0</v>
      </c>
      <c r="BQ114" s="59">
        <f>INDEX('E-E'!$A:$AH,MATCH($B114,'E-E'!$B:$B,0),MATCH(BQ$1,'E-E'!$1:$1,0))</f>
        <v>0</v>
      </c>
      <c r="BR114" s="59">
        <f>INDEX('E-E'!$A:$AH,MATCH($B114,'E-E'!$B:$B,0),MATCH(BR$1,'E-E'!$1:$1,0))</f>
        <v>0</v>
      </c>
      <c r="BS114" s="59">
        <f>INDEX('E-E'!$A:$AH,MATCH($B114,'E-E'!$B:$B,0),MATCH(BS$1,'E-E'!$1:$1,0))</f>
        <v>0</v>
      </c>
      <c r="BT114" s="59">
        <f>INDEX('E-E'!$A:$AH,MATCH($B114,'E-E'!$B:$B,0),MATCH(BT$1,'E-E'!$1:$1,0))</f>
        <v>0</v>
      </c>
      <c r="BU114" s="59">
        <f>INDEX('E-E'!$A:$AH,MATCH($B114,'E-E'!$B:$B,0),MATCH(BU$1,'E-E'!$1:$1,0))</f>
        <v>0</v>
      </c>
      <c r="BV114" s="60">
        <f>INDEX(SRMC!$A:$AO,MATCH($B114,SRMC!$B:$B,0),MATCH(BV$1,SRMC!$1:$1,0))</f>
        <v>129.18820302299676</v>
      </c>
      <c r="BW114" s="60">
        <f>INDEX(SRMC!$A:$AO,MATCH($B114,SRMC!$B:$B,0),MATCH(BW$1,SRMC!$1:$1,0))</f>
        <v>131.81995540308765</v>
      </c>
      <c r="BX114" s="60">
        <f>INDEX(SRMC!$A:$AO,MATCH($B114,SRMC!$B:$B,0),MATCH(BX$1,SRMC!$1:$1,0))</f>
        <v>127.81279607040506</v>
      </c>
      <c r="BY114" s="60">
        <f>INDEX(SRMC!$A:$AO,MATCH($B114,SRMC!$B:$B,0),MATCH(BY$1,SRMC!$1:$1,0))</f>
        <v>126.6799991148517</v>
      </c>
      <c r="BZ114" s="60">
        <f>INDEX(SRMC!$A:$AO,MATCH($B114,SRMC!$B:$B,0),MATCH(BZ$1,SRMC!$1:$1,0))</f>
        <v>128.58397466701078</v>
      </c>
      <c r="CA114" s="60">
        <f>INDEX(SRMC!$A:$AO,MATCH($B114,SRMC!$B:$B,0),MATCH(CA$1,SRMC!$1:$1,0))</f>
        <v>131.09026625922084</v>
      </c>
      <c r="CB114" s="60">
        <f>INDEX(SRMC!$A:$AO,MATCH($B114,SRMC!$B:$B,0),MATCH(CB$1,SRMC!$1:$1,0))</f>
        <v>132.69302007865335</v>
      </c>
      <c r="CC114" s="60">
        <f>INDEX(SRMC!$A:$AO,MATCH($B114,SRMC!$B:$B,0),MATCH(CC$1,SRMC!$1:$1,0))</f>
        <v>133.76797307602078</v>
      </c>
      <c r="CD114" s="60">
        <f>INDEX(SRMC!$A:$AO,MATCH($B114,SRMC!$B:$B,0),MATCH(CD$1,SRMC!$1:$1,0))</f>
        <v>134.88822474711674</v>
      </c>
      <c r="CE114" s="60">
        <f>INDEX(SRMC!$A:$AO,MATCH($B114,SRMC!$B:$B,0),MATCH(CE$1,SRMC!$1:$1,0))</f>
        <v>135.76677506512311</v>
      </c>
      <c r="CF114" s="60">
        <f>INDEX(SRMC!$A:$AO,MATCH($B114,SRMC!$B:$B,0),MATCH(CF$1,SRMC!$1:$1,0))</f>
        <v>136.29850052736316</v>
      </c>
      <c r="CG114" s="60">
        <f>INDEX(SRMC!$A:$AO,MATCH($B114,SRMC!$B:$B,0),MATCH(CG$1,SRMC!$1:$1,0))</f>
        <v>136.44203003693326</v>
      </c>
      <c r="CH114" s="60">
        <f>INDEX(SRMC!$A:$AO,MATCH($B114,SRMC!$B:$B,0),MATCH(CH$1,SRMC!$1:$1,0))</f>
        <v>136.03332893608933</v>
      </c>
      <c r="CI114" s="60">
        <f>INDEX(SRMC!$A:$AO,MATCH($B114,SRMC!$B:$B,0),MATCH(CI$1,SRMC!$1:$1,0))</f>
        <v>135.72930651456804</v>
      </c>
      <c r="CJ114" s="60">
        <f>INDEX(SRMC!$A:$AO,MATCH($B114,SRMC!$B:$B,0),MATCH(CJ$1,SRMC!$1:$1,0))</f>
        <v>135.97001957793975</v>
      </c>
      <c r="CK114" s="60">
        <f>INDEX(SRMC!$A:$AO,MATCH($B114,SRMC!$B:$B,0),MATCH(CK$1,SRMC!$1:$1,0))</f>
        <v>136.06645647615792</v>
      </c>
      <c r="CL114" s="60">
        <f>INDEX(SRMC!$A:$AO,MATCH($B114,SRMC!$B:$B,0),MATCH(CL$1,SRMC!$1:$1,0))</f>
        <v>135.90979813485146</v>
      </c>
      <c r="CM114" s="60">
        <f>INDEX(SRMC!$A:$AO,MATCH($B114,SRMC!$B:$B,0),MATCH(CM$1,SRMC!$1:$1,0))</f>
        <v>135.85665327461933</v>
      </c>
      <c r="CN114" s="60">
        <f>INDEX(SRMC!$A:$AO,MATCH($B114,SRMC!$B:$B,0),MATCH(CN$1,SRMC!$1:$1,0))</f>
        <v>135.87046306230323</v>
      </c>
      <c r="CO114" s="60">
        <f>INDEX(SRMC!$A:$AO,MATCH($B114,SRMC!$B:$B,0),MATCH(CO$1,SRMC!$1:$1,0))</f>
        <v>135.87165756127476</v>
      </c>
      <c r="CP114" s="60">
        <f>INDEX(SRMC!$A:$AO,MATCH($B114,SRMC!$B:$B,0),MATCH(CP$1,SRMC!$1:$1,0))</f>
        <v>135.85635912019879</v>
      </c>
      <c r="CQ114" s="60">
        <f>INDEX(SRMC!$A:$AO,MATCH($B114,SRMC!$B:$B,0),MATCH(CQ$1,SRMC!$1:$1,0))</f>
        <v>135.84106067912279</v>
      </c>
      <c r="CR114" s="60">
        <f>INDEX(SRMC!$A:$AO,MATCH($B114,SRMC!$B:$B,0),MATCH(CR$1,SRMC!$1:$1,0))</f>
        <v>135.82576223804682</v>
      </c>
      <c r="CS114" s="60">
        <f>INDEX(SRMC!$A:$AO,MATCH($B114,SRMC!$B:$B,0),MATCH(CS$1,SRMC!$1:$1,0))</f>
        <v>135.81046379697082</v>
      </c>
      <c r="CT114" s="60">
        <f>INDEX(SRMC!$A:$AO,MATCH($B114,SRMC!$B:$B,0),MATCH(CT$1,SRMC!$1:$1,0))</f>
        <v>135.79516535589485</v>
      </c>
      <c r="CU114" s="60">
        <f>INDEX(SRMC!$A:$AO,MATCH($B114,SRMC!$B:$B,0),MATCH(CU$1,SRMC!$1:$1,0))</f>
        <v>135.77986691481885</v>
      </c>
      <c r="CV114" s="60">
        <f>INDEX(SRMC!$A:$AO,MATCH($B114,SRMC!$B:$B,0),MATCH(CV$1,SRMC!$1:$1,0))</f>
        <v>135.76456847374283</v>
      </c>
      <c r="CW114" s="60">
        <f>INDEX(SRMC!$A:$AO,MATCH($B114,SRMC!$B:$B,0),MATCH(CW$1,SRMC!$1:$1,0))</f>
        <v>135.74927003266683</v>
      </c>
      <c r="CX114" s="60">
        <f>INDEX(SRMC!$A:$AO,MATCH($B114,SRMC!$B:$B,0),MATCH(CX$1,SRMC!$1:$1,0))</f>
        <v>135.73397159159086</v>
      </c>
      <c r="CY114" s="60">
        <f>INDEX(SRMC!$A:$AO,MATCH($B114,SRMC!$B:$B,0),MATCH(CY$1,SRMC!$1:$1,0))</f>
        <v>135.71867315051486</v>
      </c>
    </row>
    <row r="115" spans="1:103" x14ac:dyDescent="0.3">
      <c r="A115" t="s">
        <v>665</v>
      </c>
      <c r="B115" t="s">
        <v>74</v>
      </c>
      <c r="C115" t="s">
        <v>692</v>
      </c>
      <c r="D115">
        <v>3</v>
      </c>
      <c r="E115">
        <v>120</v>
      </c>
      <c r="F115">
        <v>0.70855999999999997</v>
      </c>
      <c r="G115">
        <v>0.05</v>
      </c>
      <c r="H115" t="s">
        <v>610</v>
      </c>
      <c r="I115">
        <v>6</v>
      </c>
      <c r="J115" s="56">
        <v>1</v>
      </c>
      <c r="K115" s="57">
        <v>0</v>
      </c>
      <c r="L115" s="57">
        <v>0</v>
      </c>
      <c r="M115" s="57">
        <v>0</v>
      </c>
      <c r="N115" s="57">
        <v>0</v>
      </c>
      <c r="O115" s="57">
        <v>0</v>
      </c>
      <c r="P115" t="s">
        <v>570</v>
      </c>
      <c r="Q115">
        <v>1</v>
      </c>
      <c r="R115">
        <v>11.428571428571429</v>
      </c>
      <c r="S115" s="95">
        <v>0</v>
      </c>
      <c r="T115">
        <v>1</v>
      </c>
      <c r="U115">
        <v>4</v>
      </c>
      <c r="V115">
        <v>4</v>
      </c>
      <c r="W115">
        <v>30</v>
      </c>
      <c r="X115">
        <v>0</v>
      </c>
      <c r="Y115">
        <v>0.25</v>
      </c>
      <c r="Z115">
        <v>5</v>
      </c>
      <c r="AA115">
        <v>5</v>
      </c>
      <c r="AB115">
        <v>1</v>
      </c>
      <c r="AC115">
        <v>4.8333333332999997</v>
      </c>
      <c r="AD115">
        <v>4.833333333333333</v>
      </c>
      <c r="AE115">
        <v>1</v>
      </c>
      <c r="AF115">
        <v>1</v>
      </c>
      <c r="AG115">
        <v>15</v>
      </c>
      <c r="AH115">
        <v>20</v>
      </c>
      <c r="AI115">
        <v>15</v>
      </c>
      <c r="AJ115">
        <v>1</v>
      </c>
      <c r="AK115" s="42">
        <f>INDEX(BV115:CY115,MATCH(Settings!$B$5,$BV$1:$CY$1))</f>
        <v>135.71867315051486</v>
      </c>
      <c r="AP115" t="b" cm="1">
        <f t="array" ref="AP115">NOT(OR(ISNA(AI115:AK115),ISNA(AE115:AF115),ISNA(AB115),ISNA(Y115),ISNA(S115:V115),ISNA(Q115),ISNA(J115),ISNA(I115),ISNA(A115:G115), ISBLANK(AI115:AK115), ISBLANK(AE115:AF115),ISBLANK(AB115),ISBLANK(Y115),ISBLANK(S115:V115),ISBLANK(Q115),ISBLANK(J115),ISBLANK(I115),ISBLANK(A115:G115)))</f>
        <v>1</v>
      </c>
      <c r="AQ115" s="42">
        <f>_xlfn.IFNA(IF(E115&gt;0,INDEX(AR115:BU115,MATCH(Settings!$B$1,$AR$1:$BU$1)),0),0)</f>
        <v>0</v>
      </c>
      <c r="AR115" s="59">
        <f>INDEX('E-E'!$A:$AH,MATCH($B115,'E-E'!$B:$B,0),MATCH(AR$1,'E-E'!$1:$1,0))</f>
        <v>0</v>
      </c>
      <c r="AS115" s="59">
        <f>INDEX('E-E'!$A:$AH,MATCH($B115,'E-E'!$B:$B,0),MATCH(AS$1,'E-E'!$1:$1,0))</f>
        <v>0</v>
      </c>
      <c r="AT115" s="59">
        <f>INDEX('E-E'!$A:$AH,MATCH($B115,'E-E'!$B:$B,0),MATCH(AT$1,'E-E'!$1:$1,0))</f>
        <v>0</v>
      </c>
      <c r="AU115" s="59">
        <f>INDEX('E-E'!$A:$AH,MATCH($B115,'E-E'!$B:$B,0),MATCH(AU$1,'E-E'!$1:$1,0))</f>
        <v>0</v>
      </c>
      <c r="AV115" s="59">
        <f>INDEX('E-E'!$A:$AH,MATCH($B115,'E-E'!$B:$B,0),MATCH(AV$1,'E-E'!$1:$1,0))</f>
        <v>0</v>
      </c>
      <c r="AW115" s="59">
        <f>INDEX('E-E'!$A:$AH,MATCH($B115,'E-E'!$B:$B,0),MATCH(AW$1,'E-E'!$1:$1,0))</f>
        <v>0</v>
      </c>
      <c r="AX115" s="59">
        <f>INDEX('E-E'!$A:$AH,MATCH($B115,'E-E'!$B:$B,0),MATCH(AX$1,'E-E'!$1:$1,0))</f>
        <v>0</v>
      </c>
      <c r="AY115" s="59">
        <f>INDEX('E-E'!$A:$AH,MATCH($B115,'E-E'!$B:$B,0),MATCH(AY$1,'E-E'!$1:$1,0))</f>
        <v>0</v>
      </c>
      <c r="AZ115" s="59">
        <f>INDEX('E-E'!$A:$AH,MATCH($B115,'E-E'!$B:$B,0),MATCH(AZ$1,'E-E'!$1:$1,0))</f>
        <v>0</v>
      </c>
      <c r="BA115" s="59">
        <f>INDEX('E-E'!$A:$AH,MATCH($B115,'E-E'!$B:$B,0),MATCH(BA$1,'E-E'!$1:$1,0))</f>
        <v>0</v>
      </c>
      <c r="BB115" s="59">
        <f>INDEX('E-E'!$A:$AH,MATCH($B115,'E-E'!$B:$B,0),MATCH(BB$1,'E-E'!$1:$1,0))</f>
        <v>0</v>
      </c>
      <c r="BC115" s="59">
        <f>INDEX('E-E'!$A:$AH,MATCH($B115,'E-E'!$B:$B,0),MATCH(BC$1,'E-E'!$1:$1,0))</f>
        <v>0</v>
      </c>
      <c r="BD115" s="59">
        <f>INDEX('E-E'!$A:$AH,MATCH($B115,'E-E'!$B:$B,0),MATCH(BD$1,'E-E'!$1:$1,0))</f>
        <v>0</v>
      </c>
      <c r="BE115" s="59">
        <f>INDEX('E-E'!$A:$AH,MATCH($B115,'E-E'!$B:$B,0),MATCH(BE$1,'E-E'!$1:$1,0))</f>
        <v>0</v>
      </c>
      <c r="BF115" s="59">
        <f>INDEX('E-E'!$A:$AH,MATCH($B115,'E-E'!$B:$B,0),MATCH(BF$1,'E-E'!$1:$1,0))</f>
        <v>0</v>
      </c>
      <c r="BG115" s="59">
        <f>INDEX('E-E'!$A:$AH,MATCH($B115,'E-E'!$B:$B,0),MATCH(BG$1,'E-E'!$1:$1,0))</f>
        <v>0</v>
      </c>
      <c r="BH115" s="59">
        <f>INDEX('E-E'!$A:$AH,MATCH($B115,'E-E'!$B:$B,0),MATCH(BH$1,'E-E'!$1:$1,0))</f>
        <v>0</v>
      </c>
      <c r="BI115" s="59">
        <f>INDEX('E-E'!$A:$AH,MATCH($B115,'E-E'!$B:$B,0),MATCH(BI$1,'E-E'!$1:$1,0))</f>
        <v>0</v>
      </c>
      <c r="BJ115" s="59">
        <f>INDEX('E-E'!$A:$AH,MATCH($B115,'E-E'!$B:$B,0),MATCH(BJ$1,'E-E'!$1:$1,0))</f>
        <v>0</v>
      </c>
      <c r="BK115" s="59">
        <f>INDEX('E-E'!$A:$AH,MATCH($B115,'E-E'!$B:$B,0),MATCH(BK$1,'E-E'!$1:$1,0))</f>
        <v>0</v>
      </c>
      <c r="BL115" s="59">
        <f>INDEX('E-E'!$A:$AH,MATCH($B115,'E-E'!$B:$B,0),MATCH(BL$1,'E-E'!$1:$1,0))</f>
        <v>0</v>
      </c>
      <c r="BM115" s="59">
        <f>INDEX('E-E'!$A:$AH,MATCH($B115,'E-E'!$B:$B,0),MATCH(BM$1,'E-E'!$1:$1,0))</f>
        <v>0</v>
      </c>
      <c r="BN115" s="59">
        <f>INDEX('E-E'!$A:$AH,MATCH($B115,'E-E'!$B:$B,0),MATCH(BN$1,'E-E'!$1:$1,0))</f>
        <v>0</v>
      </c>
      <c r="BO115" s="59">
        <f>INDEX('E-E'!$A:$AH,MATCH($B115,'E-E'!$B:$B,0),MATCH(BO$1,'E-E'!$1:$1,0))</f>
        <v>0</v>
      </c>
      <c r="BP115" s="59">
        <f>INDEX('E-E'!$A:$AH,MATCH($B115,'E-E'!$B:$B,0),MATCH(BP$1,'E-E'!$1:$1,0))</f>
        <v>0</v>
      </c>
      <c r="BQ115" s="59">
        <f>INDEX('E-E'!$A:$AH,MATCH($B115,'E-E'!$B:$B,0),MATCH(BQ$1,'E-E'!$1:$1,0))</f>
        <v>0</v>
      </c>
      <c r="BR115" s="59">
        <f>INDEX('E-E'!$A:$AH,MATCH($B115,'E-E'!$B:$B,0),MATCH(BR$1,'E-E'!$1:$1,0))</f>
        <v>0</v>
      </c>
      <c r="BS115" s="59">
        <f>INDEX('E-E'!$A:$AH,MATCH($B115,'E-E'!$B:$B,0),MATCH(BS$1,'E-E'!$1:$1,0))</f>
        <v>0</v>
      </c>
      <c r="BT115" s="59">
        <f>INDEX('E-E'!$A:$AH,MATCH($B115,'E-E'!$B:$B,0),MATCH(BT$1,'E-E'!$1:$1,0))</f>
        <v>0</v>
      </c>
      <c r="BU115" s="59">
        <f>INDEX('E-E'!$A:$AH,MATCH($B115,'E-E'!$B:$B,0),MATCH(BU$1,'E-E'!$1:$1,0))</f>
        <v>0</v>
      </c>
      <c r="BV115" s="60">
        <f>INDEX(SRMC!$A:$AO,MATCH($B115,SRMC!$B:$B,0),MATCH(BV$1,SRMC!$1:$1,0))</f>
        <v>129.18820302299676</v>
      </c>
      <c r="BW115" s="60">
        <f>INDEX(SRMC!$A:$AO,MATCH($B115,SRMC!$B:$B,0),MATCH(BW$1,SRMC!$1:$1,0))</f>
        <v>131.81995540308765</v>
      </c>
      <c r="BX115" s="60">
        <f>INDEX(SRMC!$A:$AO,MATCH($B115,SRMC!$B:$B,0),MATCH(BX$1,SRMC!$1:$1,0))</f>
        <v>127.81279607040506</v>
      </c>
      <c r="BY115" s="60">
        <f>INDEX(SRMC!$A:$AO,MATCH($B115,SRMC!$B:$B,0),MATCH(BY$1,SRMC!$1:$1,0))</f>
        <v>126.6799991148517</v>
      </c>
      <c r="BZ115" s="60">
        <f>INDEX(SRMC!$A:$AO,MATCH($B115,SRMC!$B:$B,0),MATCH(BZ$1,SRMC!$1:$1,0))</f>
        <v>128.58397466701078</v>
      </c>
      <c r="CA115" s="60">
        <f>INDEX(SRMC!$A:$AO,MATCH($B115,SRMC!$B:$B,0),MATCH(CA$1,SRMC!$1:$1,0))</f>
        <v>131.09026625922084</v>
      </c>
      <c r="CB115" s="60">
        <f>INDEX(SRMC!$A:$AO,MATCH($B115,SRMC!$B:$B,0),MATCH(CB$1,SRMC!$1:$1,0))</f>
        <v>132.69302007865335</v>
      </c>
      <c r="CC115" s="60">
        <f>INDEX(SRMC!$A:$AO,MATCH($B115,SRMC!$B:$B,0),MATCH(CC$1,SRMC!$1:$1,0))</f>
        <v>133.76797307602078</v>
      </c>
      <c r="CD115" s="60">
        <f>INDEX(SRMC!$A:$AO,MATCH($B115,SRMC!$B:$B,0),MATCH(CD$1,SRMC!$1:$1,0))</f>
        <v>134.88822474711674</v>
      </c>
      <c r="CE115" s="60">
        <f>INDEX(SRMC!$A:$AO,MATCH($B115,SRMC!$B:$B,0),MATCH(CE$1,SRMC!$1:$1,0))</f>
        <v>135.76677506512311</v>
      </c>
      <c r="CF115" s="60">
        <f>INDEX(SRMC!$A:$AO,MATCH($B115,SRMC!$B:$B,0),MATCH(CF$1,SRMC!$1:$1,0))</f>
        <v>136.29850052736316</v>
      </c>
      <c r="CG115" s="60">
        <f>INDEX(SRMC!$A:$AO,MATCH($B115,SRMC!$B:$B,0),MATCH(CG$1,SRMC!$1:$1,0))</f>
        <v>136.44203003693326</v>
      </c>
      <c r="CH115" s="60">
        <f>INDEX(SRMC!$A:$AO,MATCH($B115,SRMC!$B:$B,0),MATCH(CH$1,SRMC!$1:$1,0))</f>
        <v>136.03332893608933</v>
      </c>
      <c r="CI115" s="60">
        <f>INDEX(SRMC!$A:$AO,MATCH($B115,SRMC!$B:$B,0),MATCH(CI$1,SRMC!$1:$1,0))</f>
        <v>135.72930651456804</v>
      </c>
      <c r="CJ115" s="60">
        <f>INDEX(SRMC!$A:$AO,MATCH($B115,SRMC!$B:$B,0),MATCH(CJ$1,SRMC!$1:$1,0))</f>
        <v>135.97001957793975</v>
      </c>
      <c r="CK115" s="60">
        <f>INDEX(SRMC!$A:$AO,MATCH($B115,SRMC!$B:$B,0),MATCH(CK$1,SRMC!$1:$1,0))</f>
        <v>136.06645647615792</v>
      </c>
      <c r="CL115" s="60">
        <f>INDEX(SRMC!$A:$AO,MATCH($B115,SRMC!$B:$B,0),MATCH(CL$1,SRMC!$1:$1,0))</f>
        <v>135.90979813485146</v>
      </c>
      <c r="CM115" s="60">
        <f>INDEX(SRMC!$A:$AO,MATCH($B115,SRMC!$B:$B,0),MATCH(CM$1,SRMC!$1:$1,0))</f>
        <v>135.85665327461933</v>
      </c>
      <c r="CN115" s="60">
        <f>INDEX(SRMC!$A:$AO,MATCH($B115,SRMC!$B:$B,0),MATCH(CN$1,SRMC!$1:$1,0))</f>
        <v>135.87046306230323</v>
      </c>
      <c r="CO115" s="60">
        <f>INDEX(SRMC!$A:$AO,MATCH($B115,SRMC!$B:$B,0),MATCH(CO$1,SRMC!$1:$1,0))</f>
        <v>135.87165756127476</v>
      </c>
      <c r="CP115" s="60">
        <f>INDEX(SRMC!$A:$AO,MATCH($B115,SRMC!$B:$B,0),MATCH(CP$1,SRMC!$1:$1,0))</f>
        <v>135.85635912019879</v>
      </c>
      <c r="CQ115" s="60">
        <f>INDEX(SRMC!$A:$AO,MATCH($B115,SRMC!$B:$B,0),MATCH(CQ$1,SRMC!$1:$1,0))</f>
        <v>135.84106067912279</v>
      </c>
      <c r="CR115" s="60">
        <f>INDEX(SRMC!$A:$AO,MATCH($B115,SRMC!$B:$B,0),MATCH(CR$1,SRMC!$1:$1,0))</f>
        <v>135.82576223804682</v>
      </c>
      <c r="CS115" s="60">
        <f>INDEX(SRMC!$A:$AO,MATCH($B115,SRMC!$B:$B,0),MATCH(CS$1,SRMC!$1:$1,0))</f>
        <v>135.81046379697082</v>
      </c>
      <c r="CT115" s="60">
        <f>INDEX(SRMC!$A:$AO,MATCH($B115,SRMC!$B:$B,0),MATCH(CT$1,SRMC!$1:$1,0))</f>
        <v>135.79516535589485</v>
      </c>
      <c r="CU115" s="60">
        <f>INDEX(SRMC!$A:$AO,MATCH($B115,SRMC!$B:$B,0),MATCH(CU$1,SRMC!$1:$1,0))</f>
        <v>135.77986691481885</v>
      </c>
      <c r="CV115" s="60">
        <f>INDEX(SRMC!$A:$AO,MATCH($B115,SRMC!$B:$B,0),MATCH(CV$1,SRMC!$1:$1,0))</f>
        <v>135.76456847374283</v>
      </c>
      <c r="CW115" s="60">
        <f>INDEX(SRMC!$A:$AO,MATCH($B115,SRMC!$B:$B,0),MATCH(CW$1,SRMC!$1:$1,0))</f>
        <v>135.74927003266683</v>
      </c>
      <c r="CX115" s="60">
        <f>INDEX(SRMC!$A:$AO,MATCH($B115,SRMC!$B:$B,0),MATCH(CX$1,SRMC!$1:$1,0))</f>
        <v>135.73397159159086</v>
      </c>
      <c r="CY115" s="60">
        <f>INDEX(SRMC!$A:$AO,MATCH($B115,SRMC!$B:$B,0),MATCH(CY$1,SRMC!$1:$1,0))</f>
        <v>135.71867315051486</v>
      </c>
    </row>
    <row r="116" spans="1:103" x14ac:dyDescent="0.3">
      <c r="A116" t="s">
        <v>665</v>
      </c>
      <c r="B116" t="s">
        <v>75</v>
      </c>
      <c r="C116" t="s">
        <v>692</v>
      </c>
      <c r="D116">
        <v>3</v>
      </c>
      <c r="E116">
        <v>120</v>
      </c>
      <c r="F116">
        <v>0.70855999999999997</v>
      </c>
      <c r="G116">
        <v>0.05</v>
      </c>
      <c r="H116" t="s">
        <v>610</v>
      </c>
      <c r="I116">
        <v>6</v>
      </c>
      <c r="J116" s="56">
        <v>1</v>
      </c>
      <c r="K116" s="57">
        <v>0</v>
      </c>
      <c r="L116" s="57">
        <v>0</v>
      </c>
      <c r="M116" s="57">
        <v>0</v>
      </c>
      <c r="N116" s="57">
        <v>0</v>
      </c>
      <c r="O116" s="57">
        <v>0</v>
      </c>
      <c r="P116" t="s">
        <v>570</v>
      </c>
      <c r="Q116">
        <v>1</v>
      </c>
      <c r="R116">
        <v>11.428571428571429</v>
      </c>
      <c r="S116" s="95">
        <v>0</v>
      </c>
      <c r="T116">
        <v>1</v>
      </c>
      <c r="U116">
        <v>4</v>
      </c>
      <c r="V116">
        <v>4</v>
      </c>
      <c r="W116">
        <v>30</v>
      </c>
      <c r="X116">
        <v>0</v>
      </c>
      <c r="Y116">
        <v>0.25</v>
      </c>
      <c r="Z116">
        <v>5</v>
      </c>
      <c r="AA116">
        <v>5</v>
      </c>
      <c r="AB116">
        <v>1</v>
      </c>
      <c r="AC116">
        <v>4.8333333332999997</v>
      </c>
      <c r="AD116">
        <v>4.833333333333333</v>
      </c>
      <c r="AE116">
        <v>1</v>
      </c>
      <c r="AF116">
        <v>1</v>
      </c>
      <c r="AG116">
        <v>15</v>
      </c>
      <c r="AH116">
        <v>20</v>
      </c>
      <c r="AI116">
        <v>15</v>
      </c>
      <c r="AJ116">
        <v>1</v>
      </c>
      <c r="AK116" s="42">
        <f>INDEX(BV116:CY116,MATCH(Settings!$B$5,$BV$1:$CY$1))</f>
        <v>135.71867315051486</v>
      </c>
      <c r="AP116" t="b" cm="1">
        <f t="array" ref="AP116">NOT(OR(ISNA(AI116:AK116),ISNA(AE116:AF116),ISNA(AB116),ISNA(Y116),ISNA(S116:V116),ISNA(Q116),ISNA(J116),ISNA(I116),ISNA(A116:G116), ISBLANK(AI116:AK116), ISBLANK(AE116:AF116),ISBLANK(AB116),ISBLANK(Y116),ISBLANK(S116:V116),ISBLANK(Q116),ISBLANK(J116),ISBLANK(I116),ISBLANK(A116:G116)))</f>
        <v>1</v>
      </c>
      <c r="AQ116" s="42">
        <f>_xlfn.IFNA(IF(E116&gt;0,INDEX(AR116:BU116,MATCH(Settings!$B$1,$AR$1:$BU$1)),0),0)</f>
        <v>0</v>
      </c>
      <c r="AR116" s="59">
        <f>INDEX('E-E'!$A:$AH,MATCH($B116,'E-E'!$B:$B,0),MATCH(AR$1,'E-E'!$1:$1,0))</f>
        <v>0</v>
      </c>
      <c r="AS116" s="59">
        <f>INDEX('E-E'!$A:$AH,MATCH($B116,'E-E'!$B:$B,0),MATCH(AS$1,'E-E'!$1:$1,0))</f>
        <v>0</v>
      </c>
      <c r="AT116" s="59">
        <f>INDEX('E-E'!$A:$AH,MATCH($B116,'E-E'!$B:$B,0),MATCH(AT$1,'E-E'!$1:$1,0))</f>
        <v>0</v>
      </c>
      <c r="AU116" s="59">
        <f>INDEX('E-E'!$A:$AH,MATCH($B116,'E-E'!$B:$B,0),MATCH(AU$1,'E-E'!$1:$1,0))</f>
        <v>0</v>
      </c>
      <c r="AV116" s="59">
        <f>INDEX('E-E'!$A:$AH,MATCH($B116,'E-E'!$B:$B,0),MATCH(AV$1,'E-E'!$1:$1,0))</f>
        <v>0</v>
      </c>
      <c r="AW116" s="59">
        <f>INDEX('E-E'!$A:$AH,MATCH($B116,'E-E'!$B:$B,0),MATCH(AW$1,'E-E'!$1:$1,0))</f>
        <v>0</v>
      </c>
      <c r="AX116" s="59">
        <f>INDEX('E-E'!$A:$AH,MATCH($B116,'E-E'!$B:$B,0),MATCH(AX$1,'E-E'!$1:$1,0))</f>
        <v>0</v>
      </c>
      <c r="AY116" s="59">
        <f>INDEX('E-E'!$A:$AH,MATCH($B116,'E-E'!$B:$B,0),MATCH(AY$1,'E-E'!$1:$1,0))</f>
        <v>0</v>
      </c>
      <c r="AZ116" s="59">
        <f>INDEX('E-E'!$A:$AH,MATCH($B116,'E-E'!$B:$B,0),MATCH(AZ$1,'E-E'!$1:$1,0))</f>
        <v>0</v>
      </c>
      <c r="BA116" s="59">
        <f>INDEX('E-E'!$A:$AH,MATCH($B116,'E-E'!$B:$B,0),MATCH(BA$1,'E-E'!$1:$1,0))</f>
        <v>0</v>
      </c>
      <c r="BB116" s="59">
        <f>INDEX('E-E'!$A:$AH,MATCH($B116,'E-E'!$B:$B,0),MATCH(BB$1,'E-E'!$1:$1,0))</f>
        <v>0</v>
      </c>
      <c r="BC116" s="59">
        <f>INDEX('E-E'!$A:$AH,MATCH($B116,'E-E'!$B:$B,0),MATCH(BC$1,'E-E'!$1:$1,0))</f>
        <v>0</v>
      </c>
      <c r="BD116" s="59">
        <f>INDEX('E-E'!$A:$AH,MATCH($B116,'E-E'!$B:$B,0),MATCH(BD$1,'E-E'!$1:$1,0))</f>
        <v>0</v>
      </c>
      <c r="BE116" s="59">
        <f>INDEX('E-E'!$A:$AH,MATCH($B116,'E-E'!$B:$B,0),MATCH(BE$1,'E-E'!$1:$1,0))</f>
        <v>0</v>
      </c>
      <c r="BF116" s="59">
        <f>INDEX('E-E'!$A:$AH,MATCH($B116,'E-E'!$B:$B,0),MATCH(BF$1,'E-E'!$1:$1,0))</f>
        <v>0</v>
      </c>
      <c r="BG116" s="59">
        <f>INDEX('E-E'!$A:$AH,MATCH($B116,'E-E'!$B:$B,0),MATCH(BG$1,'E-E'!$1:$1,0))</f>
        <v>0</v>
      </c>
      <c r="BH116" s="59">
        <f>INDEX('E-E'!$A:$AH,MATCH($B116,'E-E'!$B:$B,0),MATCH(BH$1,'E-E'!$1:$1,0))</f>
        <v>0</v>
      </c>
      <c r="BI116" s="59">
        <f>INDEX('E-E'!$A:$AH,MATCH($B116,'E-E'!$B:$B,0),MATCH(BI$1,'E-E'!$1:$1,0))</f>
        <v>0</v>
      </c>
      <c r="BJ116" s="59">
        <f>INDEX('E-E'!$A:$AH,MATCH($B116,'E-E'!$B:$B,0),MATCH(BJ$1,'E-E'!$1:$1,0))</f>
        <v>0</v>
      </c>
      <c r="BK116" s="59">
        <f>INDEX('E-E'!$A:$AH,MATCH($B116,'E-E'!$B:$B,0),MATCH(BK$1,'E-E'!$1:$1,0))</f>
        <v>0</v>
      </c>
      <c r="BL116" s="59">
        <f>INDEX('E-E'!$A:$AH,MATCH($B116,'E-E'!$B:$B,0),MATCH(BL$1,'E-E'!$1:$1,0))</f>
        <v>0</v>
      </c>
      <c r="BM116" s="59">
        <f>INDEX('E-E'!$A:$AH,MATCH($B116,'E-E'!$B:$B,0),MATCH(BM$1,'E-E'!$1:$1,0))</f>
        <v>0</v>
      </c>
      <c r="BN116" s="59">
        <f>INDEX('E-E'!$A:$AH,MATCH($B116,'E-E'!$B:$B,0),MATCH(BN$1,'E-E'!$1:$1,0))</f>
        <v>0</v>
      </c>
      <c r="BO116" s="59">
        <f>INDEX('E-E'!$A:$AH,MATCH($B116,'E-E'!$B:$B,0),MATCH(BO$1,'E-E'!$1:$1,0))</f>
        <v>0</v>
      </c>
      <c r="BP116" s="59">
        <f>INDEX('E-E'!$A:$AH,MATCH($B116,'E-E'!$B:$B,0),MATCH(BP$1,'E-E'!$1:$1,0))</f>
        <v>0</v>
      </c>
      <c r="BQ116" s="59">
        <f>INDEX('E-E'!$A:$AH,MATCH($B116,'E-E'!$B:$B,0),MATCH(BQ$1,'E-E'!$1:$1,0))</f>
        <v>0</v>
      </c>
      <c r="BR116" s="59">
        <f>INDEX('E-E'!$A:$AH,MATCH($B116,'E-E'!$B:$B,0),MATCH(BR$1,'E-E'!$1:$1,0))</f>
        <v>0</v>
      </c>
      <c r="BS116" s="59">
        <f>INDEX('E-E'!$A:$AH,MATCH($B116,'E-E'!$B:$B,0),MATCH(BS$1,'E-E'!$1:$1,0))</f>
        <v>0</v>
      </c>
      <c r="BT116" s="59">
        <f>INDEX('E-E'!$A:$AH,MATCH($B116,'E-E'!$B:$B,0),MATCH(BT$1,'E-E'!$1:$1,0))</f>
        <v>0</v>
      </c>
      <c r="BU116" s="59">
        <f>INDEX('E-E'!$A:$AH,MATCH($B116,'E-E'!$B:$B,0),MATCH(BU$1,'E-E'!$1:$1,0))</f>
        <v>0</v>
      </c>
      <c r="BV116" s="60">
        <f>INDEX(SRMC!$A:$AO,MATCH($B116,SRMC!$B:$B,0),MATCH(BV$1,SRMC!$1:$1,0))</f>
        <v>129.18820302299676</v>
      </c>
      <c r="BW116" s="60">
        <f>INDEX(SRMC!$A:$AO,MATCH($B116,SRMC!$B:$B,0),MATCH(BW$1,SRMC!$1:$1,0))</f>
        <v>131.81995540308765</v>
      </c>
      <c r="BX116" s="60">
        <f>INDEX(SRMC!$A:$AO,MATCH($B116,SRMC!$B:$B,0),MATCH(BX$1,SRMC!$1:$1,0))</f>
        <v>127.81279607040506</v>
      </c>
      <c r="BY116" s="60">
        <f>INDEX(SRMC!$A:$AO,MATCH($B116,SRMC!$B:$B,0),MATCH(BY$1,SRMC!$1:$1,0))</f>
        <v>126.6799991148517</v>
      </c>
      <c r="BZ116" s="60">
        <f>INDEX(SRMC!$A:$AO,MATCH($B116,SRMC!$B:$B,0),MATCH(BZ$1,SRMC!$1:$1,0))</f>
        <v>128.58397466701078</v>
      </c>
      <c r="CA116" s="60">
        <f>INDEX(SRMC!$A:$AO,MATCH($B116,SRMC!$B:$B,0),MATCH(CA$1,SRMC!$1:$1,0))</f>
        <v>131.09026625922084</v>
      </c>
      <c r="CB116" s="60">
        <f>INDEX(SRMC!$A:$AO,MATCH($B116,SRMC!$B:$B,0),MATCH(CB$1,SRMC!$1:$1,0))</f>
        <v>132.69302007865335</v>
      </c>
      <c r="CC116" s="60">
        <f>INDEX(SRMC!$A:$AO,MATCH($B116,SRMC!$B:$B,0),MATCH(CC$1,SRMC!$1:$1,0))</f>
        <v>133.76797307602078</v>
      </c>
      <c r="CD116" s="60">
        <f>INDEX(SRMC!$A:$AO,MATCH($B116,SRMC!$B:$B,0),MATCH(CD$1,SRMC!$1:$1,0))</f>
        <v>134.88822474711674</v>
      </c>
      <c r="CE116" s="60">
        <f>INDEX(SRMC!$A:$AO,MATCH($B116,SRMC!$B:$B,0),MATCH(CE$1,SRMC!$1:$1,0))</f>
        <v>135.76677506512311</v>
      </c>
      <c r="CF116" s="60">
        <f>INDEX(SRMC!$A:$AO,MATCH($B116,SRMC!$B:$B,0),MATCH(CF$1,SRMC!$1:$1,0))</f>
        <v>136.29850052736316</v>
      </c>
      <c r="CG116" s="60">
        <f>INDEX(SRMC!$A:$AO,MATCH($B116,SRMC!$B:$B,0),MATCH(CG$1,SRMC!$1:$1,0))</f>
        <v>136.44203003693326</v>
      </c>
      <c r="CH116" s="60">
        <f>INDEX(SRMC!$A:$AO,MATCH($B116,SRMC!$B:$B,0),MATCH(CH$1,SRMC!$1:$1,0))</f>
        <v>136.03332893608933</v>
      </c>
      <c r="CI116" s="60">
        <f>INDEX(SRMC!$A:$AO,MATCH($B116,SRMC!$B:$B,0),MATCH(CI$1,SRMC!$1:$1,0))</f>
        <v>135.72930651456804</v>
      </c>
      <c r="CJ116" s="60">
        <f>INDEX(SRMC!$A:$AO,MATCH($B116,SRMC!$B:$B,0),MATCH(CJ$1,SRMC!$1:$1,0))</f>
        <v>135.97001957793975</v>
      </c>
      <c r="CK116" s="60">
        <f>INDEX(SRMC!$A:$AO,MATCH($B116,SRMC!$B:$B,0),MATCH(CK$1,SRMC!$1:$1,0))</f>
        <v>136.06645647615792</v>
      </c>
      <c r="CL116" s="60">
        <f>INDEX(SRMC!$A:$AO,MATCH($B116,SRMC!$B:$B,0),MATCH(CL$1,SRMC!$1:$1,0))</f>
        <v>135.90979813485146</v>
      </c>
      <c r="CM116" s="60">
        <f>INDEX(SRMC!$A:$AO,MATCH($B116,SRMC!$B:$B,0),MATCH(CM$1,SRMC!$1:$1,0))</f>
        <v>135.85665327461933</v>
      </c>
      <c r="CN116" s="60">
        <f>INDEX(SRMC!$A:$AO,MATCH($B116,SRMC!$B:$B,0),MATCH(CN$1,SRMC!$1:$1,0))</f>
        <v>135.87046306230323</v>
      </c>
      <c r="CO116" s="60">
        <f>INDEX(SRMC!$A:$AO,MATCH($B116,SRMC!$B:$B,0),MATCH(CO$1,SRMC!$1:$1,0))</f>
        <v>135.87165756127476</v>
      </c>
      <c r="CP116" s="60">
        <f>INDEX(SRMC!$A:$AO,MATCH($B116,SRMC!$B:$B,0),MATCH(CP$1,SRMC!$1:$1,0))</f>
        <v>135.85635912019879</v>
      </c>
      <c r="CQ116" s="60">
        <f>INDEX(SRMC!$A:$AO,MATCH($B116,SRMC!$B:$B,0),MATCH(CQ$1,SRMC!$1:$1,0))</f>
        <v>135.84106067912279</v>
      </c>
      <c r="CR116" s="60">
        <f>INDEX(SRMC!$A:$AO,MATCH($B116,SRMC!$B:$B,0),MATCH(CR$1,SRMC!$1:$1,0))</f>
        <v>135.82576223804682</v>
      </c>
      <c r="CS116" s="60">
        <f>INDEX(SRMC!$A:$AO,MATCH($B116,SRMC!$B:$B,0),MATCH(CS$1,SRMC!$1:$1,0))</f>
        <v>135.81046379697082</v>
      </c>
      <c r="CT116" s="60">
        <f>INDEX(SRMC!$A:$AO,MATCH($B116,SRMC!$B:$B,0),MATCH(CT$1,SRMC!$1:$1,0))</f>
        <v>135.79516535589485</v>
      </c>
      <c r="CU116" s="60">
        <f>INDEX(SRMC!$A:$AO,MATCH($B116,SRMC!$B:$B,0),MATCH(CU$1,SRMC!$1:$1,0))</f>
        <v>135.77986691481885</v>
      </c>
      <c r="CV116" s="60">
        <f>INDEX(SRMC!$A:$AO,MATCH($B116,SRMC!$B:$B,0),MATCH(CV$1,SRMC!$1:$1,0))</f>
        <v>135.76456847374283</v>
      </c>
      <c r="CW116" s="60">
        <f>INDEX(SRMC!$A:$AO,MATCH($B116,SRMC!$B:$B,0),MATCH(CW$1,SRMC!$1:$1,0))</f>
        <v>135.74927003266683</v>
      </c>
      <c r="CX116" s="60">
        <f>INDEX(SRMC!$A:$AO,MATCH($B116,SRMC!$B:$B,0),MATCH(CX$1,SRMC!$1:$1,0))</f>
        <v>135.73397159159086</v>
      </c>
      <c r="CY116" s="60">
        <f>INDEX(SRMC!$A:$AO,MATCH($B116,SRMC!$B:$B,0),MATCH(CY$1,SRMC!$1:$1,0))</f>
        <v>135.71867315051486</v>
      </c>
    </row>
    <row r="117" spans="1:103" x14ac:dyDescent="0.3">
      <c r="A117" t="s">
        <v>666</v>
      </c>
      <c r="B117" t="s">
        <v>73</v>
      </c>
      <c r="C117" t="s">
        <v>692</v>
      </c>
      <c r="D117">
        <v>3</v>
      </c>
      <c r="E117">
        <v>200</v>
      </c>
      <c r="F117">
        <v>0.68114999999999992</v>
      </c>
      <c r="G117">
        <v>0.05</v>
      </c>
      <c r="H117" t="s">
        <v>610</v>
      </c>
      <c r="I117">
        <v>6</v>
      </c>
      <c r="J117" s="56">
        <v>1</v>
      </c>
      <c r="K117" s="57">
        <v>0</v>
      </c>
      <c r="L117" s="57">
        <v>0</v>
      </c>
      <c r="M117" s="57">
        <v>0</v>
      </c>
      <c r="N117" s="57">
        <v>0</v>
      </c>
      <c r="O117" s="57">
        <v>0</v>
      </c>
      <c r="P117" t="s">
        <v>570</v>
      </c>
      <c r="Q117">
        <v>1</v>
      </c>
      <c r="R117">
        <v>10.714285714285714</v>
      </c>
      <c r="S117" s="95">
        <v>0</v>
      </c>
      <c r="T117">
        <v>1</v>
      </c>
      <c r="U117">
        <v>4</v>
      </c>
      <c r="V117">
        <v>4</v>
      </c>
      <c r="W117">
        <v>40</v>
      </c>
      <c r="X117">
        <v>0</v>
      </c>
      <c r="Y117">
        <v>0.2</v>
      </c>
      <c r="Z117">
        <v>5</v>
      </c>
      <c r="AA117">
        <v>5</v>
      </c>
      <c r="AB117">
        <v>1</v>
      </c>
      <c r="AC117">
        <v>7.5</v>
      </c>
      <c r="AD117">
        <v>7.5</v>
      </c>
      <c r="AE117">
        <v>1</v>
      </c>
      <c r="AF117">
        <v>1</v>
      </c>
      <c r="AG117">
        <v>15</v>
      </c>
      <c r="AH117">
        <v>20</v>
      </c>
      <c r="AI117">
        <v>15</v>
      </c>
      <c r="AJ117">
        <v>1</v>
      </c>
      <c r="AK117" s="42">
        <f>INDEX(BV117:CY117,MATCH(Settings!$B$5,$BV$1:$CY$1))</f>
        <v>127.38899505998999</v>
      </c>
      <c r="AP117" t="b" cm="1">
        <f t="array" ref="AP117">NOT(OR(ISNA(AI117:AK117),ISNA(AE117:AF117),ISNA(AB117),ISNA(Y117),ISNA(S117:V117),ISNA(Q117),ISNA(J117),ISNA(I117),ISNA(A117:G117), ISBLANK(AI117:AK117), ISBLANK(AE117:AF117),ISBLANK(AB117),ISBLANK(Y117),ISBLANK(S117:V117),ISBLANK(Q117),ISBLANK(J117),ISBLANK(I117),ISBLANK(A117:G117)))</f>
        <v>1</v>
      </c>
      <c r="AQ117" s="42">
        <f>_xlfn.IFNA(IF(E117&gt;0,INDEX(AR117:BU117,MATCH(Settings!$B$1,$AR$1:$BU$1)),0),0)</f>
        <v>0</v>
      </c>
      <c r="AR117" s="59">
        <f>INDEX('E-E'!$A:$AH,MATCH($B117,'E-E'!$B:$B,0),MATCH(AR$1,'E-E'!$1:$1,0))</f>
        <v>0</v>
      </c>
      <c r="AS117" s="59">
        <f>INDEX('E-E'!$A:$AH,MATCH($B117,'E-E'!$B:$B,0),MATCH(AS$1,'E-E'!$1:$1,0))</f>
        <v>0</v>
      </c>
      <c r="AT117" s="59">
        <f>INDEX('E-E'!$A:$AH,MATCH($B117,'E-E'!$B:$B,0),MATCH(AT$1,'E-E'!$1:$1,0))</f>
        <v>0</v>
      </c>
      <c r="AU117" s="59">
        <f>INDEX('E-E'!$A:$AH,MATCH($B117,'E-E'!$B:$B,0),MATCH(AU$1,'E-E'!$1:$1,0))</f>
        <v>0</v>
      </c>
      <c r="AV117" s="59">
        <f>INDEX('E-E'!$A:$AH,MATCH($B117,'E-E'!$B:$B,0),MATCH(AV$1,'E-E'!$1:$1,0))</f>
        <v>0</v>
      </c>
      <c r="AW117" s="59">
        <f>INDEX('E-E'!$A:$AH,MATCH($B117,'E-E'!$B:$B,0),MATCH(AW$1,'E-E'!$1:$1,0))</f>
        <v>0</v>
      </c>
      <c r="AX117" s="59">
        <f>INDEX('E-E'!$A:$AH,MATCH($B117,'E-E'!$B:$B,0),MATCH(AX$1,'E-E'!$1:$1,0))</f>
        <v>0</v>
      </c>
      <c r="AY117" s="59">
        <f>INDEX('E-E'!$A:$AH,MATCH($B117,'E-E'!$B:$B,0),MATCH(AY$1,'E-E'!$1:$1,0))</f>
        <v>0</v>
      </c>
      <c r="AZ117" s="59">
        <f>INDEX('E-E'!$A:$AH,MATCH($B117,'E-E'!$B:$B,0),MATCH(AZ$1,'E-E'!$1:$1,0))</f>
        <v>0</v>
      </c>
      <c r="BA117" s="59">
        <f>INDEX('E-E'!$A:$AH,MATCH($B117,'E-E'!$B:$B,0),MATCH(BA$1,'E-E'!$1:$1,0))</f>
        <v>0</v>
      </c>
      <c r="BB117" s="59">
        <f>INDEX('E-E'!$A:$AH,MATCH($B117,'E-E'!$B:$B,0),MATCH(BB$1,'E-E'!$1:$1,0))</f>
        <v>0</v>
      </c>
      <c r="BC117" s="59">
        <f>INDEX('E-E'!$A:$AH,MATCH($B117,'E-E'!$B:$B,0),MATCH(BC$1,'E-E'!$1:$1,0))</f>
        <v>0</v>
      </c>
      <c r="BD117" s="59">
        <f>INDEX('E-E'!$A:$AH,MATCH($B117,'E-E'!$B:$B,0),MATCH(BD$1,'E-E'!$1:$1,0))</f>
        <v>0</v>
      </c>
      <c r="BE117" s="59">
        <f>INDEX('E-E'!$A:$AH,MATCH($B117,'E-E'!$B:$B,0),MATCH(BE$1,'E-E'!$1:$1,0))</f>
        <v>0</v>
      </c>
      <c r="BF117" s="59">
        <f>INDEX('E-E'!$A:$AH,MATCH($B117,'E-E'!$B:$B,0),MATCH(BF$1,'E-E'!$1:$1,0))</f>
        <v>0</v>
      </c>
      <c r="BG117" s="59">
        <f>INDEX('E-E'!$A:$AH,MATCH($B117,'E-E'!$B:$B,0),MATCH(BG$1,'E-E'!$1:$1,0))</f>
        <v>0</v>
      </c>
      <c r="BH117" s="59">
        <f>INDEX('E-E'!$A:$AH,MATCH($B117,'E-E'!$B:$B,0),MATCH(BH$1,'E-E'!$1:$1,0))</f>
        <v>0</v>
      </c>
      <c r="BI117" s="59">
        <f>INDEX('E-E'!$A:$AH,MATCH($B117,'E-E'!$B:$B,0),MATCH(BI$1,'E-E'!$1:$1,0))</f>
        <v>0</v>
      </c>
      <c r="BJ117" s="59">
        <f>INDEX('E-E'!$A:$AH,MATCH($B117,'E-E'!$B:$B,0),MATCH(BJ$1,'E-E'!$1:$1,0))</f>
        <v>0</v>
      </c>
      <c r="BK117" s="59">
        <f>INDEX('E-E'!$A:$AH,MATCH($B117,'E-E'!$B:$B,0),MATCH(BK$1,'E-E'!$1:$1,0))</f>
        <v>0</v>
      </c>
      <c r="BL117" s="59">
        <f>INDEX('E-E'!$A:$AH,MATCH($B117,'E-E'!$B:$B,0),MATCH(BL$1,'E-E'!$1:$1,0))</f>
        <v>0</v>
      </c>
      <c r="BM117" s="59">
        <f>INDEX('E-E'!$A:$AH,MATCH($B117,'E-E'!$B:$B,0),MATCH(BM$1,'E-E'!$1:$1,0))</f>
        <v>0</v>
      </c>
      <c r="BN117" s="59">
        <f>INDEX('E-E'!$A:$AH,MATCH($B117,'E-E'!$B:$B,0),MATCH(BN$1,'E-E'!$1:$1,0))</f>
        <v>0</v>
      </c>
      <c r="BO117" s="59">
        <f>INDEX('E-E'!$A:$AH,MATCH($B117,'E-E'!$B:$B,0),MATCH(BO$1,'E-E'!$1:$1,0))</f>
        <v>0</v>
      </c>
      <c r="BP117" s="59">
        <f>INDEX('E-E'!$A:$AH,MATCH($B117,'E-E'!$B:$B,0),MATCH(BP$1,'E-E'!$1:$1,0))</f>
        <v>0</v>
      </c>
      <c r="BQ117" s="59">
        <f>INDEX('E-E'!$A:$AH,MATCH($B117,'E-E'!$B:$B,0),MATCH(BQ$1,'E-E'!$1:$1,0))</f>
        <v>0</v>
      </c>
      <c r="BR117" s="59">
        <f>INDEX('E-E'!$A:$AH,MATCH($B117,'E-E'!$B:$B,0),MATCH(BR$1,'E-E'!$1:$1,0))</f>
        <v>0</v>
      </c>
      <c r="BS117" s="59">
        <f>INDEX('E-E'!$A:$AH,MATCH($B117,'E-E'!$B:$B,0),MATCH(BS$1,'E-E'!$1:$1,0))</f>
        <v>0</v>
      </c>
      <c r="BT117" s="59">
        <f>INDEX('E-E'!$A:$AH,MATCH($B117,'E-E'!$B:$B,0),MATCH(BT$1,'E-E'!$1:$1,0))</f>
        <v>0</v>
      </c>
      <c r="BU117" s="59">
        <f>INDEX('E-E'!$A:$AH,MATCH($B117,'E-E'!$B:$B,0),MATCH(BU$1,'E-E'!$1:$1,0))</f>
        <v>0</v>
      </c>
      <c r="BV117" s="60">
        <f>INDEX(SRMC!$A:$AO,MATCH($B117,SRMC!$B:$B,0),MATCH(BV$1,SRMC!$1:$1,0))</f>
        <v>121.26667931544179</v>
      </c>
      <c r="BW117" s="60">
        <f>INDEX(SRMC!$A:$AO,MATCH($B117,SRMC!$B:$B,0),MATCH(BW$1,SRMC!$1:$1,0))</f>
        <v>123.73394717177702</v>
      </c>
      <c r="BX117" s="60">
        <f>INDEX(SRMC!$A:$AO,MATCH($B117,SRMC!$B:$B,0),MATCH(BX$1,SRMC!$1:$1,0))</f>
        <v>119.97723529738705</v>
      </c>
      <c r="BY117" s="60">
        <f>INDEX(SRMC!$A:$AO,MATCH($B117,SRMC!$B:$B,0),MATCH(BY$1,SRMC!$1:$1,0))</f>
        <v>118.9152381515558</v>
      </c>
      <c r="BZ117" s="60">
        <f>INDEX(SRMC!$A:$AO,MATCH($B117,SRMC!$B:$B,0),MATCH(BZ$1,SRMC!$1:$1,0))</f>
        <v>120.70021523170492</v>
      </c>
      <c r="CA117" s="60">
        <f>INDEX(SRMC!$A:$AO,MATCH($B117,SRMC!$B:$B,0),MATCH(CA$1,SRMC!$1:$1,0))</f>
        <v>123.04986359940189</v>
      </c>
      <c r="CB117" s="60">
        <f>INDEX(SRMC!$A:$AO,MATCH($B117,SRMC!$B:$B,0),MATCH(CB$1,SRMC!$1:$1,0))</f>
        <v>124.55244530511985</v>
      </c>
      <c r="CC117" s="60">
        <f>INDEX(SRMC!$A:$AO,MATCH($B117,SRMC!$B:$B,0),MATCH(CC$1,SRMC!$1:$1,0))</f>
        <v>125.5602137401518</v>
      </c>
      <c r="CD117" s="60">
        <f>INDEX(SRMC!$A:$AO,MATCH($B117,SRMC!$B:$B,0),MATCH(CD$1,SRMC!$1:$1,0))</f>
        <v>126.61044968180428</v>
      </c>
      <c r="CE117" s="60">
        <f>INDEX(SRMC!$A:$AO,MATCH($B117,SRMC!$B:$B,0),MATCH(CE$1,SRMC!$1:$1,0))</f>
        <v>127.43409060493525</v>
      </c>
      <c r="CF117" s="60">
        <f>INDEX(SRMC!$A:$AO,MATCH($B117,SRMC!$B:$B,0),MATCH(CF$1,SRMC!$1:$1,0))</f>
        <v>127.93258322578525</v>
      </c>
      <c r="CG117" s="60">
        <f>INDEX(SRMC!$A:$AO,MATCH($B117,SRMC!$B:$B,0),MATCH(CG$1,SRMC!$1:$1,0))</f>
        <v>128.06714214100725</v>
      </c>
      <c r="CH117" s="60">
        <f>INDEX(SRMC!$A:$AO,MATCH($B117,SRMC!$B:$B,0),MATCH(CH$1,SRMC!$1:$1,0))</f>
        <v>127.68398485896604</v>
      </c>
      <c r="CI117" s="60">
        <f>INDEX(SRMC!$A:$AO,MATCH($B117,SRMC!$B:$B,0),MATCH(CI$1,SRMC!$1:$1,0))</f>
        <v>127.39896383878985</v>
      </c>
      <c r="CJ117" s="60">
        <f>INDEX(SRMC!$A:$AO,MATCH($B117,SRMC!$B:$B,0),MATCH(CJ$1,SRMC!$1:$1,0))</f>
        <v>127.62463233570087</v>
      </c>
      <c r="CK117" s="60">
        <f>INDEX(SRMC!$A:$AO,MATCH($B117,SRMC!$B:$B,0),MATCH(CK$1,SRMC!$1:$1,0))</f>
        <v>127.71504192778038</v>
      </c>
      <c r="CL117" s="60">
        <f>INDEX(SRMC!$A:$AO,MATCH($B117,SRMC!$B:$B,0),MATCH(CL$1,SRMC!$1:$1,0))</f>
        <v>127.56817473280557</v>
      </c>
      <c r="CM117" s="60">
        <f>INDEX(SRMC!$A:$AO,MATCH($B117,SRMC!$B:$B,0),MATCH(CM$1,SRMC!$1:$1,0))</f>
        <v>127.51835142633796</v>
      </c>
      <c r="CN117" s="60">
        <f>INDEX(SRMC!$A:$AO,MATCH($B117,SRMC!$B:$B,0),MATCH(CN$1,SRMC!$1:$1,0))</f>
        <v>127.53129810229163</v>
      </c>
      <c r="CO117" s="60">
        <f>INDEX(SRMC!$A:$AO,MATCH($B117,SRMC!$B:$B,0),MATCH(CO$1,SRMC!$1:$1,0))</f>
        <v>127.53241794507743</v>
      </c>
      <c r="CP117" s="60">
        <f>INDEX(SRMC!$A:$AO,MATCH($B117,SRMC!$B:$B,0),MATCH(CP$1,SRMC!$1:$1,0))</f>
        <v>127.5180756565687</v>
      </c>
      <c r="CQ117" s="60">
        <f>INDEX(SRMC!$A:$AO,MATCH($B117,SRMC!$B:$B,0),MATCH(CQ$1,SRMC!$1:$1,0))</f>
        <v>127.50373336805998</v>
      </c>
      <c r="CR117" s="60">
        <f>INDEX(SRMC!$A:$AO,MATCH($B117,SRMC!$B:$B,0),MATCH(CR$1,SRMC!$1:$1,0))</f>
        <v>127.48939107955121</v>
      </c>
      <c r="CS117" s="60">
        <f>INDEX(SRMC!$A:$AO,MATCH($B117,SRMC!$B:$B,0),MATCH(CS$1,SRMC!$1:$1,0))</f>
        <v>127.47504879104247</v>
      </c>
      <c r="CT117" s="60">
        <f>INDEX(SRMC!$A:$AO,MATCH($B117,SRMC!$B:$B,0),MATCH(CT$1,SRMC!$1:$1,0))</f>
        <v>127.46070650253372</v>
      </c>
      <c r="CU117" s="60">
        <f>INDEX(SRMC!$A:$AO,MATCH($B117,SRMC!$B:$B,0),MATCH(CU$1,SRMC!$1:$1,0))</f>
        <v>127.44636421402498</v>
      </c>
      <c r="CV117" s="60">
        <f>INDEX(SRMC!$A:$AO,MATCH($B117,SRMC!$B:$B,0),MATCH(CV$1,SRMC!$1:$1,0))</f>
        <v>127.43202192551625</v>
      </c>
      <c r="CW117" s="60">
        <f>INDEX(SRMC!$A:$AO,MATCH($B117,SRMC!$B:$B,0),MATCH(CW$1,SRMC!$1:$1,0))</f>
        <v>127.41767963700748</v>
      </c>
      <c r="CX117" s="60">
        <f>INDEX(SRMC!$A:$AO,MATCH($B117,SRMC!$B:$B,0),MATCH(CX$1,SRMC!$1:$1,0))</f>
        <v>127.40333734849877</v>
      </c>
      <c r="CY117" s="60">
        <f>INDEX(SRMC!$A:$AO,MATCH($B117,SRMC!$B:$B,0),MATCH(CY$1,SRMC!$1:$1,0))</f>
        <v>127.38899505998999</v>
      </c>
    </row>
    <row r="118" spans="1:103" x14ac:dyDescent="0.3">
      <c r="A118" t="s">
        <v>666</v>
      </c>
      <c r="B118" t="s">
        <v>70</v>
      </c>
      <c r="C118" t="s">
        <v>692</v>
      </c>
      <c r="D118">
        <v>3</v>
      </c>
      <c r="E118">
        <v>200</v>
      </c>
      <c r="F118">
        <v>0.68114999999999992</v>
      </c>
      <c r="G118">
        <v>0.05</v>
      </c>
      <c r="H118" t="s">
        <v>610</v>
      </c>
      <c r="I118">
        <v>6</v>
      </c>
      <c r="J118" s="56">
        <v>1</v>
      </c>
      <c r="K118" s="57">
        <v>0</v>
      </c>
      <c r="L118" s="57">
        <v>0</v>
      </c>
      <c r="M118" s="57">
        <v>0</v>
      </c>
      <c r="N118" s="57">
        <v>0</v>
      </c>
      <c r="O118" s="57">
        <v>0</v>
      </c>
      <c r="P118" t="s">
        <v>570</v>
      </c>
      <c r="Q118">
        <v>1</v>
      </c>
      <c r="R118">
        <v>10.714285714285714</v>
      </c>
      <c r="S118" s="95">
        <v>0</v>
      </c>
      <c r="T118">
        <v>1</v>
      </c>
      <c r="U118">
        <v>4</v>
      </c>
      <c r="V118">
        <v>4</v>
      </c>
      <c r="W118">
        <v>40</v>
      </c>
      <c r="X118">
        <v>0</v>
      </c>
      <c r="Y118">
        <v>0.2</v>
      </c>
      <c r="Z118">
        <v>5</v>
      </c>
      <c r="AA118">
        <v>5</v>
      </c>
      <c r="AB118">
        <v>1</v>
      </c>
      <c r="AC118">
        <v>7.5</v>
      </c>
      <c r="AD118">
        <v>7.5</v>
      </c>
      <c r="AE118">
        <v>1</v>
      </c>
      <c r="AF118">
        <v>1</v>
      </c>
      <c r="AG118">
        <v>15</v>
      </c>
      <c r="AH118">
        <v>20</v>
      </c>
      <c r="AI118">
        <v>15</v>
      </c>
      <c r="AJ118">
        <v>1</v>
      </c>
      <c r="AK118" s="42">
        <f>INDEX(BV118:CY118,MATCH(Settings!$B$5,$BV$1:$CY$1))</f>
        <v>127.38899505998999</v>
      </c>
      <c r="AP118" t="b" cm="1">
        <f t="array" ref="AP118">NOT(OR(ISNA(AI118:AK118),ISNA(AE118:AF118),ISNA(AB118),ISNA(Y118),ISNA(S118:V118),ISNA(Q118),ISNA(J118),ISNA(I118),ISNA(A118:G118), ISBLANK(AI118:AK118), ISBLANK(AE118:AF118),ISBLANK(AB118),ISBLANK(Y118),ISBLANK(S118:V118),ISBLANK(Q118),ISBLANK(J118),ISBLANK(I118),ISBLANK(A118:G118)))</f>
        <v>1</v>
      </c>
      <c r="AQ118" s="42">
        <f>_xlfn.IFNA(IF(E118&gt;0,INDEX(AR118:BU118,MATCH(Settings!$B$1,$AR$1:$BU$1)),0),0)</f>
        <v>0</v>
      </c>
      <c r="AR118" s="59">
        <f>INDEX('E-E'!$A:$AH,MATCH($B118,'E-E'!$B:$B,0),MATCH(AR$1,'E-E'!$1:$1,0))</f>
        <v>1</v>
      </c>
      <c r="AS118" s="59">
        <f>INDEX('E-E'!$A:$AH,MATCH($B118,'E-E'!$B:$B,0),MATCH(AS$1,'E-E'!$1:$1,0))</f>
        <v>1</v>
      </c>
      <c r="AT118" s="59">
        <f>INDEX('E-E'!$A:$AH,MATCH($B118,'E-E'!$B:$B,0),MATCH(AT$1,'E-E'!$1:$1,0))</f>
        <v>1</v>
      </c>
      <c r="AU118" s="59">
        <f>INDEX('E-E'!$A:$AH,MATCH($B118,'E-E'!$B:$B,0),MATCH(AU$1,'E-E'!$1:$1,0))</f>
        <v>0</v>
      </c>
      <c r="AV118" s="59">
        <f>INDEX('E-E'!$A:$AH,MATCH($B118,'E-E'!$B:$B,0),MATCH(AV$1,'E-E'!$1:$1,0))</f>
        <v>0</v>
      </c>
      <c r="AW118" s="59">
        <f>INDEX('E-E'!$A:$AH,MATCH($B118,'E-E'!$B:$B,0),MATCH(AW$1,'E-E'!$1:$1,0))</f>
        <v>0</v>
      </c>
      <c r="AX118" s="59">
        <f>INDEX('E-E'!$A:$AH,MATCH($B118,'E-E'!$B:$B,0),MATCH(AX$1,'E-E'!$1:$1,0))</f>
        <v>0</v>
      </c>
      <c r="AY118" s="59">
        <f>INDEX('E-E'!$A:$AH,MATCH($B118,'E-E'!$B:$B,0),MATCH(AY$1,'E-E'!$1:$1,0))</f>
        <v>0</v>
      </c>
      <c r="AZ118" s="59">
        <f>INDEX('E-E'!$A:$AH,MATCH($B118,'E-E'!$B:$B,0),MATCH(AZ$1,'E-E'!$1:$1,0))</f>
        <v>0</v>
      </c>
      <c r="BA118" s="59">
        <f>INDEX('E-E'!$A:$AH,MATCH($B118,'E-E'!$B:$B,0),MATCH(BA$1,'E-E'!$1:$1,0))</f>
        <v>0</v>
      </c>
      <c r="BB118" s="59">
        <f>INDEX('E-E'!$A:$AH,MATCH($B118,'E-E'!$B:$B,0),MATCH(BB$1,'E-E'!$1:$1,0))</f>
        <v>0</v>
      </c>
      <c r="BC118" s="59">
        <f>INDEX('E-E'!$A:$AH,MATCH($B118,'E-E'!$B:$B,0),MATCH(BC$1,'E-E'!$1:$1,0))</f>
        <v>0</v>
      </c>
      <c r="BD118" s="59">
        <f>INDEX('E-E'!$A:$AH,MATCH($B118,'E-E'!$B:$B,0),MATCH(BD$1,'E-E'!$1:$1,0))</f>
        <v>0</v>
      </c>
      <c r="BE118" s="59">
        <f>INDEX('E-E'!$A:$AH,MATCH($B118,'E-E'!$B:$B,0),MATCH(BE$1,'E-E'!$1:$1,0))</f>
        <v>0</v>
      </c>
      <c r="BF118" s="59">
        <f>INDEX('E-E'!$A:$AH,MATCH($B118,'E-E'!$B:$B,0),MATCH(BF$1,'E-E'!$1:$1,0))</f>
        <v>0</v>
      </c>
      <c r="BG118" s="59">
        <f>INDEX('E-E'!$A:$AH,MATCH($B118,'E-E'!$B:$B,0),MATCH(BG$1,'E-E'!$1:$1,0))</f>
        <v>0</v>
      </c>
      <c r="BH118" s="59">
        <f>INDEX('E-E'!$A:$AH,MATCH($B118,'E-E'!$B:$B,0),MATCH(BH$1,'E-E'!$1:$1,0))</f>
        <v>0</v>
      </c>
      <c r="BI118" s="59">
        <f>INDEX('E-E'!$A:$AH,MATCH($B118,'E-E'!$B:$B,0),MATCH(BI$1,'E-E'!$1:$1,0))</f>
        <v>0</v>
      </c>
      <c r="BJ118" s="59">
        <f>INDEX('E-E'!$A:$AH,MATCH($B118,'E-E'!$B:$B,0),MATCH(BJ$1,'E-E'!$1:$1,0))</f>
        <v>0</v>
      </c>
      <c r="BK118" s="59">
        <f>INDEX('E-E'!$A:$AH,MATCH($B118,'E-E'!$B:$B,0),MATCH(BK$1,'E-E'!$1:$1,0))</f>
        <v>0</v>
      </c>
      <c r="BL118" s="59">
        <f>INDEX('E-E'!$A:$AH,MATCH($B118,'E-E'!$B:$B,0),MATCH(BL$1,'E-E'!$1:$1,0))</f>
        <v>0</v>
      </c>
      <c r="BM118" s="59">
        <f>INDEX('E-E'!$A:$AH,MATCH($B118,'E-E'!$B:$B,0),MATCH(BM$1,'E-E'!$1:$1,0))</f>
        <v>0</v>
      </c>
      <c r="BN118" s="59">
        <f>INDEX('E-E'!$A:$AH,MATCH($B118,'E-E'!$B:$B,0),MATCH(BN$1,'E-E'!$1:$1,0))</f>
        <v>0</v>
      </c>
      <c r="BO118" s="59">
        <f>INDEX('E-E'!$A:$AH,MATCH($B118,'E-E'!$B:$B,0),MATCH(BO$1,'E-E'!$1:$1,0))</f>
        <v>0</v>
      </c>
      <c r="BP118" s="59">
        <f>INDEX('E-E'!$A:$AH,MATCH($B118,'E-E'!$B:$B,0),MATCH(BP$1,'E-E'!$1:$1,0))</f>
        <v>0</v>
      </c>
      <c r="BQ118" s="59">
        <f>INDEX('E-E'!$A:$AH,MATCH($B118,'E-E'!$B:$B,0),MATCH(BQ$1,'E-E'!$1:$1,0))</f>
        <v>0</v>
      </c>
      <c r="BR118" s="59">
        <f>INDEX('E-E'!$A:$AH,MATCH($B118,'E-E'!$B:$B,0),MATCH(BR$1,'E-E'!$1:$1,0))</f>
        <v>0</v>
      </c>
      <c r="BS118" s="59">
        <f>INDEX('E-E'!$A:$AH,MATCH($B118,'E-E'!$B:$B,0),MATCH(BS$1,'E-E'!$1:$1,0))</f>
        <v>0</v>
      </c>
      <c r="BT118" s="59">
        <f>INDEX('E-E'!$A:$AH,MATCH($B118,'E-E'!$B:$B,0),MATCH(BT$1,'E-E'!$1:$1,0))</f>
        <v>0</v>
      </c>
      <c r="BU118" s="59">
        <f>INDEX('E-E'!$A:$AH,MATCH($B118,'E-E'!$B:$B,0),MATCH(BU$1,'E-E'!$1:$1,0))</f>
        <v>0</v>
      </c>
      <c r="BV118" s="60">
        <f>INDEX(SRMC!$A:$AO,MATCH($B118,SRMC!$B:$B,0),MATCH(BV$1,SRMC!$1:$1,0))</f>
        <v>121.26667931544179</v>
      </c>
      <c r="BW118" s="60">
        <f>INDEX(SRMC!$A:$AO,MATCH($B118,SRMC!$B:$B,0),MATCH(BW$1,SRMC!$1:$1,0))</f>
        <v>123.73394717177702</v>
      </c>
      <c r="BX118" s="60">
        <f>INDEX(SRMC!$A:$AO,MATCH($B118,SRMC!$B:$B,0),MATCH(BX$1,SRMC!$1:$1,0))</f>
        <v>119.97723529738705</v>
      </c>
      <c r="BY118" s="60">
        <f>INDEX(SRMC!$A:$AO,MATCH($B118,SRMC!$B:$B,0),MATCH(BY$1,SRMC!$1:$1,0))</f>
        <v>118.9152381515558</v>
      </c>
      <c r="BZ118" s="60">
        <f>INDEX(SRMC!$A:$AO,MATCH($B118,SRMC!$B:$B,0),MATCH(BZ$1,SRMC!$1:$1,0))</f>
        <v>120.70021523170492</v>
      </c>
      <c r="CA118" s="60">
        <f>INDEX(SRMC!$A:$AO,MATCH($B118,SRMC!$B:$B,0),MATCH(CA$1,SRMC!$1:$1,0))</f>
        <v>123.04986359940189</v>
      </c>
      <c r="CB118" s="60">
        <f>INDEX(SRMC!$A:$AO,MATCH($B118,SRMC!$B:$B,0),MATCH(CB$1,SRMC!$1:$1,0))</f>
        <v>124.55244530511985</v>
      </c>
      <c r="CC118" s="60">
        <f>INDEX(SRMC!$A:$AO,MATCH($B118,SRMC!$B:$B,0),MATCH(CC$1,SRMC!$1:$1,0))</f>
        <v>125.5602137401518</v>
      </c>
      <c r="CD118" s="60">
        <f>INDEX(SRMC!$A:$AO,MATCH($B118,SRMC!$B:$B,0),MATCH(CD$1,SRMC!$1:$1,0))</f>
        <v>126.61044968180428</v>
      </c>
      <c r="CE118" s="60">
        <f>INDEX(SRMC!$A:$AO,MATCH($B118,SRMC!$B:$B,0),MATCH(CE$1,SRMC!$1:$1,0))</f>
        <v>127.43409060493525</v>
      </c>
      <c r="CF118" s="60">
        <f>INDEX(SRMC!$A:$AO,MATCH($B118,SRMC!$B:$B,0),MATCH(CF$1,SRMC!$1:$1,0))</f>
        <v>127.93258322578525</v>
      </c>
      <c r="CG118" s="60">
        <f>INDEX(SRMC!$A:$AO,MATCH($B118,SRMC!$B:$B,0),MATCH(CG$1,SRMC!$1:$1,0))</f>
        <v>128.06714214100725</v>
      </c>
      <c r="CH118" s="60">
        <f>INDEX(SRMC!$A:$AO,MATCH($B118,SRMC!$B:$B,0),MATCH(CH$1,SRMC!$1:$1,0))</f>
        <v>127.68398485896604</v>
      </c>
      <c r="CI118" s="60">
        <f>INDEX(SRMC!$A:$AO,MATCH($B118,SRMC!$B:$B,0),MATCH(CI$1,SRMC!$1:$1,0))</f>
        <v>127.39896383878985</v>
      </c>
      <c r="CJ118" s="60">
        <f>INDEX(SRMC!$A:$AO,MATCH($B118,SRMC!$B:$B,0),MATCH(CJ$1,SRMC!$1:$1,0))</f>
        <v>127.62463233570087</v>
      </c>
      <c r="CK118" s="60">
        <f>INDEX(SRMC!$A:$AO,MATCH($B118,SRMC!$B:$B,0),MATCH(CK$1,SRMC!$1:$1,0))</f>
        <v>127.71504192778038</v>
      </c>
      <c r="CL118" s="60">
        <f>INDEX(SRMC!$A:$AO,MATCH($B118,SRMC!$B:$B,0),MATCH(CL$1,SRMC!$1:$1,0))</f>
        <v>127.56817473280557</v>
      </c>
      <c r="CM118" s="60">
        <f>INDEX(SRMC!$A:$AO,MATCH($B118,SRMC!$B:$B,0),MATCH(CM$1,SRMC!$1:$1,0))</f>
        <v>127.51835142633796</v>
      </c>
      <c r="CN118" s="60">
        <f>INDEX(SRMC!$A:$AO,MATCH($B118,SRMC!$B:$B,0),MATCH(CN$1,SRMC!$1:$1,0))</f>
        <v>127.53129810229163</v>
      </c>
      <c r="CO118" s="60">
        <f>INDEX(SRMC!$A:$AO,MATCH($B118,SRMC!$B:$B,0),MATCH(CO$1,SRMC!$1:$1,0))</f>
        <v>127.53241794507743</v>
      </c>
      <c r="CP118" s="60">
        <f>INDEX(SRMC!$A:$AO,MATCH($B118,SRMC!$B:$B,0),MATCH(CP$1,SRMC!$1:$1,0))</f>
        <v>127.5180756565687</v>
      </c>
      <c r="CQ118" s="60">
        <f>INDEX(SRMC!$A:$AO,MATCH($B118,SRMC!$B:$B,0),MATCH(CQ$1,SRMC!$1:$1,0))</f>
        <v>127.50373336805998</v>
      </c>
      <c r="CR118" s="60">
        <f>INDEX(SRMC!$A:$AO,MATCH($B118,SRMC!$B:$B,0),MATCH(CR$1,SRMC!$1:$1,0))</f>
        <v>127.48939107955121</v>
      </c>
      <c r="CS118" s="60">
        <f>INDEX(SRMC!$A:$AO,MATCH($B118,SRMC!$B:$B,0),MATCH(CS$1,SRMC!$1:$1,0))</f>
        <v>127.47504879104247</v>
      </c>
      <c r="CT118" s="60">
        <f>INDEX(SRMC!$A:$AO,MATCH($B118,SRMC!$B:$B,0),MATCH(CT$1,SRMC!$1:$1,0))</f>
        <v>127.46070650253372</v>
      </c>
      <c r="CU118" s="60">
        <f>INDEX(SRMC!$A:$AO,MATCH($B118,SRMC!$B:$B,0),MATCH(CU$1,SRMC!$1:$1,0))</f>
        <v>127.44636421402498</v>
      </c>
      <c r="CV118" s="60">
        <f>INDEX(SRMC!$A:$AO,MATCH($B118,SRMC!$B:$B,0),MATCH(CV$1,SRMC!$1:$1,0))</f>
        <v>127.43202192551625</v>
      </c>
      <c r="CW118" s="60">
        <f>INDEX(SRMC!$A:$AO,MATCH($B118,SRMC!$B:$B,0),MATCH(CW$1,SRMC!$1:$1,0))</f>
        <v>127.41767963700748</v>
      </c>
      <c r="CX118" s="60">
        <f>INDEX(SRMC!$A:$AO,MATCH($B118,SRMC!$B:$B,0),MATCH(CX$1,SRMC!$1:$1,0))</f>
        <v>127.40333734849877</v>
      </c>
      <c r="CY118" s="60">
        <f>INDEX(SRMC!$A:$AO,MATCH($B118,SRMC!$B:$B,0),MATCH(CY$1,SRMC!$1:$1,0))</f>
        <v>127.38899505998999</v>
      </c>
    </row>
    <row r="119" spans="1:103" x14ac:dyDescent="0.3">
      <c r="A119" t="s">
        <v>666</v>
      </c>
      <c r="B119" t="s">
        <v>69</v>
      </c>
      <c r="C119" t="s">
        <v>692</v>
      </c>
      <c r="D119">
        <v>3</v>
      </c>
      <c r="E119">
        <v>200</v>
      </c>
      <c r="F119">
        <v>0.68114999999999992</v>
      </c>
      <c r="G119">
        <v>0.05</v>
      </c>
      <c r="H119" t="s">
        <v>610</v>
      </c>
      <c r="I119">
        <v>6</v>
      </c>
      <c r="J119" s="56">
        <v>1</v>
      </c>
      <c r="K119" s="57">
        <v>0</v>
      </c>
      <c r="L119" s="57">
        <v>0</v>
      </c>
      <c r="M119" s="57">
        <v>0</v>
      </c>
      <c r="N119" s="57">
        <v>0</v>
      </c>
      <c r="O119" s="57">
        <v>0</v>
      </c>
      <c r="P119" t="s">
        <v>570</v>
      </c>
      <c r="Q119">
        <v>1</v>
      </c>
      <c r="R119">
        <v>10.714285714285714</v>
      </c>
      <c r="S119" s="95">
        <v>0</v>
      </c>
      <c r="T119">
        <v>1</v>
      </c>
      <c r="U119">
        <v>4</v>
      </c>
      <c r="V119">
        <v>4</v>
      </c>
      <c r="W119">
        <v>40</v>
      </c>
      <c r="X119">
        <v>0</v>
      </c>
      <c r="Y119">
        <v>0.2</v>
      </c>
      <c r="Z119">
        <v>5</v>
      </c>
      <c r="AA119">
        <v>5</v>
      </c>
      <c r="AB119">
        <v>1</v>
      </c>
      <c r="AC119">
        <v>7.5</v>
      </c>
      <c r="AD119">
        <v>7.5</v>
      </c>
      <c r="AE119">
        <v>1</v>
      </c>
      <c r="AF119">
        <v>1</v>
      </c>
      <c r="AG119">
        <v>15</v>
      </c>
      <c r="AH119">
        <v>20</v>
      </c>
      <c r="AI119">
        <v>15</v>
      </c>
      <c r="AJ119">
        <v>1</v>
      </c>
      <c r="AK119" s="42">
        <f>INDEX(BV119:CY119,MATCH(Settings!$B$5,$BV$1:$CY$1))</f>
        <v>127.38899505998999</v>
      </c>
      <c r="AP119" t="b" cm="1">
        <f t="array" ref="AP119">NOT(OR(ISNA(AI119:AK119),ISNA(AE119:AF119),ISNA(AB119),ISNA(Y119),ISNA(S119:V119),ISNA(Q119),ISNA(J119),ISNA(I119),ISNA(A119:G119), ISBLANK(AI119:AK119), ISBLANK(AE119:AF119),ISBLANK(AB119),ISBLANK(Y119),ISBLANK(S119:V119),ISBLANK(Q119),ISBLANK(J119),ISBLANK(I119),ISBLANK(A119:G119)))</f>
        <v>1</v>
      </c>
      <c r="AQ119" s="42">
        <f>_xlfn.IFNA(IF(E119&gt;0,INDEX(AR119:BU119,MATCH(Settings!$B$1,$AR$1:$BU$1)),0),0)</f>
        <v>0</v>
      </c>
      <c r="AR119" s="59">
        <f>INDEX('E-E'!$A:$AH,MATCH($B119,'E-E'!$B:$B,0),MATCH(AR$1,'E-E'!$1:$1,0))</f>
        <v>1</v>
      </c>
      <c r="AS119" s="59">
        <f>INDEX('E-E'!$A:$AH,MATCH($B119,'E-E'!$B:$B,0),MATCH(AS$1,'E-E'!$1:$1,0))</f>
        <v>1</v>
      </c>
      <c r="AT119" s="59">
        <f>INDEX('E-E'!$A:$AH,MATCH($B119,'E-E'!$B:$B,0),MATCH(AT$1,'E-E'!$1:$1,0))</f>
        <v>1</v>
      </c>
      <c r="AU119" s="59">
        <f>INDEX('E-E'!$A:$AH,MATCH($B119,'E-E'!$B:$B,0),MATCH(AU$1,'E-E'!$1:$1,0))</f>
        <v>1</v>
      </c>
      <c r="AV119" s="59">
        <f>INDEX('E-E'!$A:$AH,MATCH($B119,'E-E'!$B:$B,0),MATCH(AV$1,'E-E'!$1:$1,0))</f>
        <v>1</v>
      </c>
      <c r="AW119" s="59">
        <f>INDEX('E-E'!$A:$AH,MATCH($B119,'E-E'!$B:$B,0),MATCH(AW$1,'E-E'!$1:$1,0))</f>
        <v>1</v>
      </c>
      <c r="AX119" s="59">
        <f>INDEX('E-E'!$A:$AH,MATCH($B119,'E-E'!$B:$B,0),MATCH(AX$1,'E-E'!$1:$1,0))</f>
        <v>1</v>
      </c>
      <c r="AY119" s="59">
        <f>INDEX('E-E'!$A:$AH,MATCH($B119,'E-E'!$B:$B,0),MATCH(AY$1,'E-E'!$1:$1,0))</f>
        <v>1</v>
      </c>
      <c r="AZ119" s="59">
        <f>INDEX('E-E'!$A:$AH,MATCH($B119,'E-E'!$B:$B,0),MATCH(AZ$1,'E-E'!$1:$1,0))</f>
        <v>1</v>
      </c>
      <c r="BA119" s="59">
        <f>INDEX('E-E'!$A:$AH,MATCH($B119,'E-E'!$B:$B,0),MATCH(BA$1,'E-E'!$1:$1,0))</f>
        <v>1</v>
      </c>
      <c r="BB119" s="59">
        <f>INDEX('E-E'!$A:$AH,MATCH($B119,'E-E'!$B:$B,0),MATCH(BB$1,'E-E'!$1:$1,0))</f>
        <v>1</v>
      </c>
      <c r="BC119" s="59">
        <f>INDEX('E-E'!$A:$AH,MATCH($B119,'E-E'!$B:$B,0),MATCH(BC$1,'E-E'!$1:$1,0))</f>
        <v>1</v>
      </c>
      <c r="BD119" s="59">
        <f>INDEX('E-E'!$A:$AH,MATCH($B119,'E-E'!$B:$B,0),MATCH(BD$1,'E-E'!$1:$1,0))</f>
        <v>1</v>
      </c>
      <c r="BE119" s="59">
        <f>INDEX('E-E'!$A:$AH,MATCH($B119,'E-E'!$B:$B,0),MATCH(BE$1,'E-E'!$1:$1,0))</f>
        <v>1</v>
      </c>
      <c r="BF119" s="59">
        <f>INDEX('E-E'!$A:$AH,MATCH($B119,'E-E'!$B:$B,0),MATCH(BF$1,'E-E'!$1:$1,0))</f>
        <v>1</v>
      </c>
      <c r="BG119" s="59">
        <f>INDEX('E-E'!$A:$AH,MATCH($B119,'E-E'!$B:$B,0),MATCH(BG$1,'E-E'!$1:$1,0))</f>
        <v>0</v>
      </c>
      <c r="BH119" s="59">
        <f>INDEX('E-E'!$A:$AH,MATCH($B119,'E-E'!$B:$B,0),MATCH(BH$1,'E-E'!$1:$1,0))</f>
        <v>0</v>
      </c>
      <c r="BI119" s="59">
        <f>INDEX('E-E'!$A:$AH,MATCH($B119,'E-E'!$B:$B,0),MATCH(BI$1,'E-E'!$1:$1,0))</f>
        <v>0</v>
      </c>
      <c r="BJ119" s="59">
        <f>INDEX('E-E'!$A:$AH,MATCH($B119,'E-E'!$B:$B,0),MATCH(BJ$1,'E-E'!$1:$1,0))</f>
        <v>0</v>
      </c>
      <c r="BK119" s="59">
        <f>INDEX('E-E'!$A:$AH,MATCH($B119,'E-E'!$B:$B,0),MATCH(BK$1,'E-E'!$1:$1,0))</f>
        <v>0</v>
      </c>
      <c r="BL119" s="59">
        <f>INDEX('E-E'!$A:$AH,MATCH($B119,'E-E'!$B:$B,0),MATCH(BL$1,'E-E'!$1:$1,0))</f>
        <v>0</v>
      </c>
      <c r="BM119" s="59">
        <f>INDEX('E-E'!$A:$AH,MATCH($B119,'E-E'!$B:$B,0),MATCH(BM$1,'E-E'!$1:$1,0))</f>
        <v>0</v>
      </c>
      <c r="BN119" s="59">
        <f>INDEX('E-E'!$A:$AH,MATCH($B119,'E-E'!$B:$B,0),MATCH(BN$1,'E-E'!$1:$1,0))</f>
        <v>0</v>
      </c>
      <c r="BO119" s="59">
        <f>INDEX('E-E'!$A:$AH,MATCH($B119,'E-E'!$B:$B,0),MATCH(BO$1,'E-E'!$1:$1,0))</f>
        <v>0</v>
      </c>
      <c r="BP119" s="59">
        <f>INDEX('E-E'!$A:$AH,MATCH($B119,'E-E'!$B:$B,0),MATCH(BP$1,'E-E'!$1:$1,0))</f>
        <v>0</v>
      </c>
      <c r="BQ119" s="59">
        <f>INDEX('E-E'!$A:$AH,MATCH($B119,'E-E'!$B:$B,0),MATCH(BQ$1,'E-E'!$1:$1,0))</f>
        <v>0</v>
      </c>
      <c r="BR119" s="59">
        <f>INDEX('E-E'!$A:$AH,MATCH($B119,'E-E'!$B:$B,0),MATCH(BR$1,'E-E'!$1:$1,0))</f>
        <v>0</v>
      </c>
      <c r="BS119" s="59">
        <f>INDEX('E-E'!$A:$AH,MATCH($B119,'E-E'!$B:$B,0),MATCH(BS$1,'E-E'!$1:$1,0))</f>
        <v>0</v>
      </c>
      <c r="BT119" s="59">
        <f>INDEX('E-E'!$A:$AH,MATCH($B119,'E-E'!$B:$B,0),MATCH(BT$1,'E-E'!$1:$1,0))</f>
        <v>0</v>
      </c>
      <c r="BU119" s="59">
        <f>INDEX('E-E'!$A:$AH,MATCH($B119,'E-E'!$B:$B,0),MATCH(BU$1,'E-E'!$1:$1,0))</f>
        <v>0</v>
      </c>
      <c r="BV119" s="60">
        <f>INDEX(SRMC!$A:$AO,MATCH($B119,SRMC!$B:$B,0),MATCH(BV$1,SRMC!$1:$1,0))</f>
        <v>121.26667931544179</v>
      </c>
      <c r="BW119" s="60">
        <f>INDEX(SRMC!$A:$AO,MATCH($B119,SRMC!$B:$B,0),MATCH(BW$1,SRMC!$1:$1,0))</f>
        <v>123.73394717177702</v>
      </c>
      <c r="BX119" s="60">
        <f>INDEX(SRMC!$A:$AO,MATCH($B119,SRMC!$B:$B,0),MATCH(BX$1,SRMC!$1:$1,0))</f>
        <v>119.97723529738705</v>
      </c>
      <c r="BY119" s="60">
        <f>INDEX(SRMC!$A:$AO,MATCH($B119,SRMC!$B:$B,0),MATCH(BY$1,SRMC!$1:$1,0))</f>
        <v>118.9152381515558</v>
      </c>
      <c r="BZ119" s="60">
        <f>INDEX(SRMC!$A:$AO,MATCH($B119,SRMC!$B:$B,0),MATCH(BZ$1,SRMC!$1:$1,0))</f>
        <v>120.70021523170492</v>
      </c>
      <c r="CA119" s="60">
        <f>INDEX(SRMC!$A:$AO,MATCH($B119,SRMC!$B:$B,0),MATCH(CA$1,SRMC!$1:$1,0))</f>
        <v>123.04986359940189</v>
      </c>
      <c r="CB119" s="60">
        <f>INDEX(SRMC!$A:$AO,MATCH($B119,SRMC!$B:$B,0),MATCH(CB$1,SRMC!$1:$1,0))</f>
        <v>124.55244530511985</v>
      </c>
      <c r="CC119" s="60">
        <f>INDEX(SRMC!$A:$AO,MATCH($B119,SRMC!$B:$B,0),MATCH(CC$1,SRMC!$1:$1,0))</f>
        <v>125.5602137401518</v>
      </c>
      <c r="CD119" s="60">
        <f>INDEX(SRMC!$A:$AO,MATCH($B119,SRMC!$B:$B,0),MATCH(CD$1,SRMC!$1:$1,0))</f>
        <v>126.61044968180428</v>
      </c>
      <c r="CE119" s="60">
        <f>INDEX(SRMC!$A:$AO,MATCH($B119,SRMC!$B:$B,0),MATCH(CE$1,SRMC!$1:$1,0))</f>
        <v>127.43409060493525</v>
      </c>
      <c r="CF119" s="60">
        <f>INDEX(SRMC!$A:$AO,MATCH($B119,SRMC!$B:$B,0),MATCH(CF$1,SRMC!$1:$1,0))</f>
        <v>127.93258322578525</v>
      </c>
      <c r="CG119" s="60">
        <f>INDEX(SRMC!$A:$AO,MATCH($B119,SRMC!$B:$B,0),MATCH(CG$1,SRMC!$1:$1,0))</f>
        <v>128.06714214100725</v>
      </c>
      <c r="CH119" s="60">
        <f>INDEX(SRMC!$A:$AO,MATCH($B119,SRMC!$B:$B,0),MATCH(CH$1,SRMC!$1:$1,0))</f>
        <v>127.68398485896604</v>
      </c>
      <c r="CI119" s="60">
        <f>INDEX(SRMC!$A:$AO,MATCH($B119,SRMC!$B:$B,0),MATCH(CI$1,SRMC!$1:$1,0))</f>
        <v>127.39896383878985</v>
      </c>
      <c r="CJ119" s="60">
        <f>INDEX(SRMC!$A:$AO,MATCH($B119,SRMC!$B:$B,0),MATCH(CJ$1,SRMC!$1:$1,0))</f>
        <v>127.62463233570087</v>
      </c>
      <c r="CK119" s="60">
        <f>INDEX(SRMC!$A:$AO,MATCH($B119,SRMC!$B:$B,0),MATCH(CK$1,SRMC!$1:$1,0))</f>
        <v>127.71504192778038</v>
      </c>
      <c r="CL119" s="60">
        <f>INDEX(SRMC!$A:$AO,MATCH($B119,SRMC!$B:$B,0),MATCH(CL$1,SRMC!$1:$1,0))</f>
        <v>127.56817473280557</v>
      </c>
      <c r="CM119" s="60">
        <f>INDEX(SRMC!$A:$AO,MATCH($B119,SRMC!$B:$B,0),MATCH(CM$1,SRMC!$1:$1,0))</f>
        <v>127.51835142633796</v>
      </c>
      <c r="CN119" s="60">
        <f>INDEX(SRMC!$A:$AO,MATCH($B119,SRMC!$B:$B,0),MATCH(CN$1,SRMC!$1:$1,0))</f>
        <v>127.53129810229163</v>
      </c>
      <c r="CO119" s="60">
        <f>INDEX(SRMC!$A:$AO,MATCH($B119,SRMC!$B:$B,0),MATCH(CO$1,SRMC!$1:$1,0))</f>
        <v>127.53241794507743</v>
      </c>
      <c r="CP119" s="60">
        <f>INDEX(SRMC!$A:$AO,MATCH($B119,SRMC!$B:$B,0),MATCH(CP$1,SRMC!$1:$1,0))</f>
        <v>127.5180756565687</v>
      </c>
      <c r="CQ119" s="60">
        <f>INDEX(SRMC!$A:$AO,MATCH($B119,SRMC!$B:$B,0),MATCH(CQ$1,SRMC!$1:$1,0))</f>
        <v>127.50373336805998</v>
      </c>
      <c r="CR119" s="60">
        <f>INDEX(SRMC!$A:$AO,MATCH($B119,SRMC!$B:$B,0),MATCH(CR$1,SRMC!$1:$1,0))</f>
        <v>127.48939107955121</v>
      </c>
      <c r="CS119" s="60">
        <f>INDEX(SRMC!$A:$AO,MATCH($B119,SRMC!$B:$B,0),MATCH(CS$1,SRMC!$1:$1,0))</f>
        <v>127.47504879104247</v>
      </c>
      <c r="CT119" s="60">
        <f>INDEX(SRMC!$A:$AO,MATCH($B119,SRMC!$B:$B,0),MATCH(CT$1,SRMC!$1:$1,0))</f>
        <v>127.46070650253372</v>
      </c>
      <c r="CU119" s="60">
        <f>INDEX(SRMC!$A:$AO,MATCH($B119,SRMC!$B:$B,0),MATCH(CU$1,SRMC!$1:$1,0))</f>
        <v>127.44636421402498</v>
      </c>
      <c r="CV119" s="60">
        <f>INDEX(SRMC!$A:$AO,MATCH($B119,SRMC!$B:$B,0),MATCH(CV$1,SRMC!$1:$1,0))</f>
        <v>127.43202192551625</v>
      </c>
      <c r="CW119" s="60">
        <f>INDEX(SRMC!$A:$AO,MATCH($B119,SRMC!$B:$B,0),MATCH(CW$1,SRMC!$1:$1,0))</f>
        <v>127.41767963700748</v>
      </c>
      <c r="CX119" s="60">
        <f>INDEX(SRMC!$A:$AO,MATCH($B119,SRMC!$B:$B,0),MATCH(CX$1,SRMC!$1:$1,0))</f>
        <v>127.40333734849877</v>
      </c>
      <c r="CY119" s="60">
        <f>INDEX(SRMC!$A:$AO,MATCH($B119,SRMC!$B:$B,0),MATCH(CY$1,SRMC!$1:$1,0))</f>
        <v>127.38899505998999</v>
      </c>
    </row>
    <row r="120" spans="1:103" x14ac:dyDescent="0.3">
      <c r="A120" t="s">
        <v>666</v>
      </c>
      <c r="B120" t="s">
        <v>68</v>
      </c>
      <c r="C120" t="s">
        <v>692</v>
      </c>
      <c r="D120">
        <v>3</v>
      </c>
      <c r="E120">
        <v>200</v>
      </c>
      <c r="F120">
        <v>0.68114999999999992</v>
      </c>
      <c r="G120">
        <v>0.05</v>
      </c>
      <c r="H120" t="s">
        <v>610</v>
      </c>
      <c r="I120">
        <v>6</v>
      </c>
      <c r="J120" s="56">
        <v>1</v>
      </c>
      <c r="K120" s="57">
        <v>0</v>
      </c>
      <c r="L120" s="57">
        <v>0</v>
      </c>
      <c r="M120" s="57">
        <v>0</v>
      </c>
      <c r="N120" s="57">
        <v>0</v>
      </c>
      <c r="O120" s="57">
        <v>0</v>
      </c>
      <c r="P120" t="s">
        <v>570</v>
      </c>
      <c r="Q120">
        <v>1</v>
      </c>
      <c r="R120">
        <v>10.714285714285714</v>
      </c>
      <c r="S120" s="95">
        <v>0</v>
      </c>
      <c r="T120">
        <v>1</v>
      </c>
      <c r="U120">
        <v>4</v>
      </c>
      <c r="V120">
        <v>4</v>
      </c>
      <c r="W120">
        <v>40</v>
      </c>
      <c r="X120">
        <v>0</v>
      </c>
      <c r="Y120">
        <v>0.2</v>
      </c>
      <c r="Z120">
        <v>5</v>
      </c>
      <c r="AA120">
        <v>5</v>
      </c>
      <c r="AB120">
        <v>1</v>
      </c>
      <c r="AC120">
        <v>7.5</v>
      </c>
      <c r="AD120">
        <v>7.5</v>
      </c>
      <c r="AE120">
        <v>1</v>
      </c>
      <c r="AF120">
        <v>1</v>
      </c>
      <c r="AG120">
        <v>15</v>
      </c>
      <c r="AH120">
        <v>20</v>
      </c>
      <c r="AI120">
        <v>15</v>
      </c>
      <c r="AJ120">
        <v>1</v>
      </c>
      <c r="AK120" s="42">
        <f>INDEX(BV120:CY120,MATCH(Settings!$B$5,$BV$1:$CY$1))</f>
        <v>127.38899505998999</v>
      </c>
      <c r="AP120" t="b" cm="1">
        <f t="array" ref="AP120">NOT(OR(ISNA(AI120:AK120),ISNA(AE120:AF120),ISNA(AB120),ISNA(Y120),ISNA(S120:V120),ISNA(Q120),ISNA(J120),ISNA(I120),ISNA(A120:G120), ISBLANK(AI120:AK120), ISBLANK(AE120:AF120),ISBLANK(AB120),ISBLANK(Y120),ISBLANK(S120:V120),ISBLANK(Q120),ISBLANK(J120),ISBLANK(I120),ISBLANK(A120:G120)))</f>
        <v>1</v>
      </c>
      <c r="AQ120" s="42">
        <f>_xlfn.IFNA(IF(E120&gt;0,INDEX(AR120:BU120,MATCH(Settings!$B$1,$AR$1:$BU$1)),0),0)</f>
        <v>0</v>
      </c>
      <c r="AR120" s="59">
        <f>INDEX('E-E'!$A:$AH,MATCH($B120,'E-E'!$B:$B,0),MATCH(AR$1,'E-E'!$1:$1,0))</f>
        <v>1</v>
      </c>
      <c r="AS120" s="59">
        <f>INDEX('E-E'!$A:$AH,MATCH($B120,'E-E'!$B:$B,0),MATCH(AS$1,'E-E'!$1:$1,0))</f>
        <v>1</v>
      </c>
      <c r="AT120" s="59">
        <f>INDEX('E-E'!$A:$AH,MATCH($B120,'E-E'!$B:$B,0),MATCH(AT$1,'E-E'!$1:$1,0))</f>
        <v>1</v>
      </c>
      <c r="AU120" s="59">
        <f>INDEX('E-E'!$A:$AH,MATCH($B120,'E-E'!$B:$B,0),MATCH(AU$1,'E-E'!$1:$1,0))</f>
        <v>1</v>
      </c>
      <c r="AV120" s="59">
        <f>INDEX('E-E'!$A:$AH,MATCH($B120,'E-E'!$B:$B,0),MATCH(AV$1,'E-E'!$1:$1,0))</f>
        <v>1</v>
      </c>
      <c r="AW120" s="59">
        <f>INDEX('E-E'!$A:$AH,MATCH($B120,'E-E'!$B:$B,0),MATCH(AW$1,'E-E'!$1:$1,0))</f>
        <v>1</v>
      </c>
      <c r="AX120" s="59">
        <f>INDEX('E-E'!$A:$AH,MATCH($B120,'E-E'!$B:$B,0),MATCH(AX$1,'E-E'!$1:$1,0))</f>
        <v>1</v>
      </c>
      <c r="AY120" s="59">
        <f>INDEX('E-E'!$A:$AH,MATCH($B120,'E-E'!$B:$B,0),MATCH(AY$1,'E-E'!$1:$1,0))</f>
        <v>1</v>
      </c>
      <c r="AZ120" s="59">
        <f>INDEX('E-E'!$A:$AH,MATCH($B120,'E-E'!$B:$B,0),MATCH(AZ$1,'E-E'!$1:$1,0))</f>
        <v>1</v>
      </c>
      <c r="BA120" s="59">
        <f>INDEX('E-E'!$A:$AH,MATCH($B120,'E-E'!$B:$B,0),MATCH(BA$1,'E-E'!$1:$1,0))</f>
        <v>1</v>
      </c>
      <c r="BB120" s="59">
        <f>INDEX('E-E'!$A:$AH,MATCH($B120,'E-E'!$B:$B,0),MATCH(BB$1,'E-E'!$1:$1,0))</f>
        <v>1</v>
      </c>
      <c r="BC120" s="59">
        <f>INDEX('E-E'!$A:$AH,MATCH($B120,'E-E'!$B:$B,0),MATCH(BC$1,'E-E'!$1:$1,0))</f>
        <v>1</v>
      </c>
      <c r="BD120" s="59">
        <f>INDEX('E-E'!$A:$AH,MATCH($B120,'E-E'!$B:$B,0),MATCH(BD$1,'E-E'!$1:$1,0))</f>
        <v>1</v>
      </c>
      <c r="BE120" s="59">
        <f>INDEX('E-E'!$A:$AH,MATCH($B120,'E-E'!$B:$B,0),MATCH(BE$1,'E-E'!$1:$1,0))</f>
        <v>1</v>
      </c>
      <c r="BF120" s="59">
        <f>INDEX('E-E'!$A:$AH,MATCH($B120,'E-E'!$B:$B,0),MATCH(BF$1,'E-E'!$1:$1,0))</f>
        <v>1</v>
      </c>
      <c r="BG120" s="59">
        <f>INDEX('E-E'!$A:$AH,MATCH($B120,'E-E'!$B:$B,0),MATCH(BG$1,'E-E'!$1:$1,0))</f>
        <v>0</v>
      </c>
      <c r="BH120" s="59">
        <f>INDEX('E-E'!$A:$AH,MATCH($B120,'E-E'!$B:$B,0),MATCH(BH$1,'E-E'!$1:$1,0))</f>
        <v>0</v>
      </c>
      <c r="BI120" s="59">
        <f>INDEX('E-E'!$A:$AH,MATCH($B120,'E-E'!$B:$B,0),MATCH(BI$1,'E-E'!$1:$1,0))</f>
        <v>0</v>
      </c>
      <c r="BJ120" s="59">
        <f>INDEX('E-E'!$A:$AH,MATCH($B120,'E-E'!$B:$B,0),MATCH(BJ$1,'E-E'!$1:$1,0))</f>
        <v>0</v>
      </c>
      <c r="BK120" s="59">
        <f>INDEX('E-E'!$A:$AH,MATCH($B120,'E-E'!$B:$B,0),MATCH(BK$1,'E-E'!$1:$1,0))</f>
        <v>0</v>
      </c>
      <c r="BL120" s="59">
        <f>INDEX('E-E'!$A:$AH,MATCH($B120,'E-E'!$B:$B,0),MATCH(BL$1,'E-E'!$1:$1,0))</f>
        <v>0</v>
      </c>
      <c r="BM120" s="59">
        <f>INDEX('E-E'!$A:$AH,MATCH($B120,'E-E'!$B:$B,0),MATCH(BM$1,'E-E'!$1:$1,0))</f>
        <v>0</v>
      </c>
      <c r="BN120" s="59">
        <f>INDEX('E-E'!$A:$AH,MATCH($B120,'E-E'!$B:$B,0),MATCH(BN$1,'E-E'!$1:$1,0))</f>
        <v>0</v>
      </c>
      <c r="BO120" s="59">
        <f>INDEX('E-E'!$A:$AH,MATCH($B120,'E-E'!$B:$B,0),MATCH(BO$1,'E-E'!$1:$1,0))</f>
        <v>0</v>
      </c>
      <c r="BP120" s="59">
        <f>INDEX('E-E'!$A:$AH,MATCH($B120,'E-E'!$B:$B,0),MATCH(BP$1,'E-E'!$1:$1,0))</f>
        <v>0</v>
      </c>
      <c r="BQ120" s="59">
        <f>INDEX('E-E'!$A:$AH,MATCH($B120,'E-E'!$B:$B,0),MATCH(BQ$1,'E-E'!$1:$1,0))</f>
        <v>0</v>
      </c>
      <c r="BR120" s="59">
        <f>INDEX('E-E'!$A:$AH,MATCH($B120,'E-E'!$B:$B,0),MATCH(BR$1,'E-E'!$1:$1,0))</f>
        <v>0</v>
      </c>
      <c r="BS120" s="59">
        <f>INDEX('E-E'!$A:$AH,MATCH($B120,'E-E'!$B:$B,0),MATCH(BS$1,'E-E'!$1:$1,0))</f>
        <v>0</v>
      </c>
      <c r="BT120" s="59">
        <f>INDEX('E-E'!$A:$AH,MATCH($B120,'E-E'!$B:$B,0),MATCH(BT$1,'E-E'!$1:$1,0))</f>
        <v>0</v>
      </c>
      <c r="BU120" s="59">
        <f>INDEX('E-E'!$A:$AH,MATCH($B120,'E-E'!$B:$B,0),MATCH(BU$1,'E-E'!$1:$1,0))</f>
        <v>0</v>
      </c>
      <c r="BV120" s="60">
        <f>INDEX(SRMC!$A:$AO,MATCH($B120,SRMC!$B:$B,0),MATCH(BV$1,SRMC!$1:$1,0))</f>
        <v>121.26667931544179</v>
      </c>
      <c r="BW120" s="60">
        <f>INDEX(SRMC!$A:$AO,MATCH($B120,SRMC!$B:$B,0),MATCH(BW$1,SRMC!$1:$1,0))</f>
        <v>123.73394717177702</v>
      </c>
      <c r="BX120" s="60">
        <f>INDEX(SRMC!$A:$AO,MATCH($B120,SRMC!$B:$B,0),MATCH(BX$1,SRMC!$1:$1,0))</f>
        <v>119.97723529738705</v>
      </c>
      <c r="BY120" s="60">
        <f>INDEX(SRMC!$A:$AO,MATCH($B120,SRMC!$B:$B,0),MATCH(BY$1,SRMC!$1:$1,0))</f>
        <v>118.9152381515558</v>
      </c>
      <c r="BZ120" s="60">
        <f>INDEX(SRMC!$A:$AO,MATCH($B120,SRMC!$B:$B,0),MATCH(BZ$1,SRMC!$1:$1,0))</f>
        <v>120.70021523170492</v>
      </c>
      <c r="CA120" s="60">
        <f>INDEX(SRMC!$A:$AO,MATCH($B120,SRMC!$B:$B,0),MATCH(CA$1,SRMC!$1:$1,0))</f>
        <v>123.04986359940189</v>
      </c>
      <c r="CB120" s="60">
        <f>INDEX(SRMC!$A:$AO,MATCH($B120,SRMC!$B:$B,0),MATCH(CB$1,SRMC!$1:$1,0))</f>
        <v>124.55244530511985</v>
      </c>
      <c r="CC120" s="60">
        <f>INDEX(SRMC!$A:$AO,MATCH($B120,SRMC!$B:$B,0),MATCH(CC$1,SRMC!$1:$1,0))</f>
        <v>125.5602137401518</v>
      </c>
      <c r="CD120" s="60">
        <f>INDEX(SRMC!$A:$AO,MATCH($B120,SRMC!$B:$B,0),MATCH(CD$1,SRMC!$1:$1,0))</f>
        <v>126.61044968180428</v>
      </c>
      <c r="CE120" s="60">
        <f>INDEX(SRMC!$A:$AO,MATCH($B120,SRMC!$B:$B,0),MATCH(CE$1,SRMC!$1:$1,0))</f>
        <v>127.43409060493525</v>
      </c>
      <c r="CF120" s="60">
        <f>INDEX(SRMC!$A:$AO,MATCH($B120,SRMC!$B:$B,0),MATCH(CF$1,SRMC!$1:$1,0))</f>
        <v>127.93258322578525</v>
      </c>
      <c r="CG120" s="60">
        <f>INDEX(SRMC!$A:$AO,MATCH($B120,SRMC!$B:$B,0),MATCH(CG$1,SRMC!$1:$1,0))</f>
        <v>128.06714214100725</v>
      </c>
      <c r="CH120" s="60">
        <f>INDEX(SRMC!$A:$AO,MATCH($B120,SRMC!$B:$B,0),MATCH(CH$1,SRMC!$1:$1,0))</f>
        <v>127.68398485896604</v>
      </c>
      <c r="CI120" s="60">
        <f>INDEX(SRMC!$A:$AO,MATCH($B120,SRMC!$B:$B,0),MATCH(CI$1,SRMC!$1:$1,0))</f>
        <v>127.39896383878985</v>
      </c>
      <c r="CJ120" s="60">
        <f>INDEX(SRMC!$A:$AO,MATCH($B120,SRMC!$B:$B,0),MATCH(CJ$1,SRMC!$1:$1,0))</f>
        <v>127.62463233570087</v>
      </c>
      <c r="CK120" s="60">
        <f>INDEX(SRMC!$A:$AO,MATCH($B120,SRMC!$B:$B,0),MATCH(CK$1,SRMC!$1:$1,0))</f>
        <v>127.71504192778038</v>
      </c>
      <c r="CL120" s="60">
        <f>INDEX(SRMC!$A:$AO,MATCH($B120,SRMC!$B:$B,0),MATCH(CL$1,SRMC!$1:$1,0))</f>
        <v>127.56817473280557</v>
      </c>
      <c r="CM120" s="60">
        <f>INDEX(SRMC!$A:$AO,MATCH($B120,SRMC!$B:$B,0),MATCH(CM$1,SRMC!$1:$1,0))</f>
        <v>127.51835142633796</v>
      </c>
      <c r="CN120" s="60">
        <f>INDEX(SRMC!$A:$AO,MATCH($B120,SRMC!$B:$B,0),MATCH(CN$1,SRMC!$1:$1,0))</f>
        <v>127.53129810229163</v>
      </c>
      <c r="CO120" s="60">
        <f>INDEX(SRMC!$A:$AO,MATCH($B120,SRMC!$B:$B,0),MATCH(CO$1,SRMC!$1:$1,0))</f>
        <v>127.53241794507743</v>
      </c>
      <c r="CP120" s="60">
        <f>INDEX(SRMC!$A:$AO,MATCH($B120,SRMC!$B:$B,0),MATCH(CP$1,SRMC!$1:$1,0))</f>
        <v>127.5180756565687</v>
      </c>
      <c r="CQ120" s="60">
        <f>INDEX(SRMC!$A:$AO,MATCH($B120,SRMC!$B:$B,0),MATCH(CQ$1,SRMC!$1:$1,0))</f>
        <v>127.50373336805998</v>
      </c>
      <c r="CR120" s="60">
        <f>INDEX(SRMC!$A:$AO,MATCH($B120,SRMC!$B:$B,0),MATCH(CR$1,SRMC!$1:$1,0))</f>
        <v>127.48939107955121</v>
      </c>
      <c r="CS120" s="60">
        <f>INDEX(SRMC!$A:$AO,MATCH($B120,SRMC!$B:$B,0),MATCH(CS$1,SRMC!$1:$1,0))</f>
        <v>127.47504879104247</v>
      </c>
      <c r="CT120" s="60">
        <f>INDEX(SRMC!$A:$AO,MATCH($B120,SRMC!$B:$B,0),MATCH(CT$1,SRMC!$1:$1,0))</f>
        <v>127.46070650253372</v>
      </c>
      <c r="CU120" s="60">
        <f>INDEX(SRMC!$A:$AO,MATCH($B120,SRMC!$B:$B,0),MATCH(CU$1,SRMC!$1:$1,0))</f>
        <v>127.44636421402498</v>
      </c>
      <c r="CV120" s="60">
        <f>INDEX(SRMC!$A:$AO,MATCH($B120,SRMC!$B:$B,0),MATCH(CV$1,SRMC!$1:$1,0))</f>
        <v>127.43202192551625</v>
      </c>
      <c r="CW120" s="60">
        <f>INDEX(SRMC!$A:$AO,MATCH($B120,SRMC!$B:$B,0),MATCH(CW$1,SRMC!$1:$1,0))</f>
        <v>127.41767963700748</v>
      </c>
      <c r="CX120" s="60">
        <f>INDEX(SRMC!$A:$AO,MATCH($B120,SRMC!$B:$B,0),MATCH(CX$1,SRMC!$1:$1,0))</f>
        <v>127.40333734849877</v>
      </c>
      <c r="CY120" s="60">
        <f>INDEX(SRMC!$A:$AO,MATCH($B120,SRMC!$B:$B,0),MATCH(CY$1,SRMC!$1:$1,0))</f>
        <v>127.38899505998999</v>
      </c>
    </row>
    <row r="121" spans="1:103" x14ac:dyDescent="0.3">
      <c r="A121" t="s">
        <v>667</v>
      </c>
      <c r="B121" t="s">
        <v>94</v>
      </c>
      <c r="C121" t="s">
        <v>351</v>
      </c>
      <c r="D121">
        <v>4</v>
      </c>
      <c r="E121">
        <v>40</v>
      </c>
      <c r="F121">
        <v>0.66468413793103442</v>
      </c>
      <c r="G121">
        <v>0.03</v>
      </c>
      <c r="H121" t="s">
        <v>359</v>
      </c>
      <c r="I121">
        <v>3</v>
      </c>
      <c r="J121" s="56">
        <v>1</v>
      </c>
      <c r="K121" s="57">
        <v>0</v>
      </c>
      <c r="L121" s="57">
        <v>0</v>
      </c>
      <c r="M121" s="57">
        <v>0</v>
      </c>
      <c r="N121" s="57">
        <v>0</v>
      </c>
      <c r="O121" s="57">
        <v>0</v>
      </c>
      <c r="P121" t="s">
        <v>570</v>
      </c>
      <c r="Q121">
        <v>1</v>
      </c>
      <c r="R121">
        <v>12.040133779264215</v>
      </c>
      <c r="S121" s="95">
        <v>0</v>
      </c>
      <c r="T121">
        <v>1</v>
      </c>
      <c r="U121">
        <v>4</v>
      </c>
      <c r="V121">
        <v>4</v>
      </c>
      <c r="W121" t="e">
        <v>#N/A</v>
      </c>
      <c r="X121">
        <v>0</v>
      </c>
      <c r="Y121">
        <v>0</v>
      </c>
      <c r="Z121" t="e">
        <v>#N/A</v>
      </c>
      <c r="AA121">
        <v>10</v>
      </c>
      <c r="AB121">
        <v>1</v>
      </c>
      <c r="AC121" t="e">
        <v>#N/A</v>
      </c>
      <c r="AD121">
        <v>10</v>
      </c>
      <c r="AE121">
        <v>1</v>
      </c>
      <c r="AF121">
        <v>1</v>
      </c>
      <c r="AG121" t="e">
        <v>#N/A</v>
      </c>
      <c r="AH121">
        <v>6</v>
      </c>
      <c r="AI121">
        <v>6</v>
      </c>
      <c r="AJ121">
        <v>1</v>
      </c>
      <c r="AK121" s="42">
        <f>INDEX(BV121:CY121,MATCH(Settings!$B$5,$BV$1:$CY$1))</f>
        <v>178.20635579401983</v>
      </c>
      <c r="AP121" t="b" cm="1">
        <f t="array" ref="AP121">NOT(OR(ISNA(AI121:AK121),ISNA(AE121:AF121),ISNA(AB121),ISNA(Y121),ISNA(S121:V121),ISNA(Q121),ISNA(J121),ISNA(I121),ISNA(A121:G121), ISBLANK(AI121:AK121), ISBLANK(AE121:AF121),ISBLANK(AB121),ISBLANK(Y121),ISBLANK(S121:V121),ISBLANK(Q121),ISBLANK(J121),ISBLANK(I121),ISBLANK(A121:G121)))</f>
        <v>1</v>
      </c>
      <c r="AQ121" s="42">
        <f>_xlfn.IFNA(IF(E121&gt;0,INDEX(AR121:BU121,MATCH(Settings!$B$1,$AR$1:$BU$1)),0),0)</f>
        <v>0</v>
      </c>
      <c r="AR121" s="59">
        <f>INDEX('E-E'!$A:$AH,MATCH($B121,'E-E'!$B:$B,0),MATCH(AR$1,'E-E'!$1:$1,0))</f>
        <v>1</v>
      </c>
      <c r="AS121" s="59">
        <f>INDEX('E-E'!$A:$AH,MATCH($B121,'E-E'!$B:$B,0),MATCH(AS$1,'E-E'!$1:$1,0))</f>
        <v>1</v>
      </c>
      <c r="AT121" s="59">
        <f>INDEX('E-E'!$A:$AH,MATCH($B121,'E-E'!$B:$B,0),MATCH(AT$1,'E-E'!$1:$1,0))</f>
        <v>1</v>
      </c>
      <c r="AU121" s="59">
        <f>INDEX('E-E'!$A:$AH,MATCH($B121,'E-E'!$B:$B,0),MATCH(AU$1,'E-E'!$1:$1,0))</f>
        <v>1</v>
      </c>
      <c r="AV121" s="59">
        <f>INDEX('E-E'!$A:$AH,MATCH($B121,'E-E'!$B:$B,0),MATCH(AV$1,'E-E'!$1:$1,0))</f>
        <v>1</v>
      </c>
      <c r="AW121" s="59">
        <f>INDEX('E-E'!$A:$AH,MATCH($B121,'E-E'!$B:$B,0),MATCH(AW$1,'E-E'!$1:$1,0))</f>
        <v>1</v>
      </c>
      <c r="AX121" s="59">
        <f>INDEX('E-E'!$A:$AH,MATCH($B121,'E-E'!$B:$B,0),MATCH(AX$1,'E-E'!$1:$1,0))</f>
        <v>1</v>
      </c>
      <c r="AY121" s="59">
        <f>INDEX('E-E'!$A:$AH,MATCH($B121,'E-E'!$B:$B,0),MATCH(AY$1,'E-E'!$1:$1,0))</f>
        <v>1</v>
      </c>
      <c r="AZ121" s="59">
        <f>INDEX('E-E'!$A:$AH,MATCH($B121,'E-E'!$B:$B,0),MATCH(AZ$1,'E-E'!$1:$1,0))</f>
        <v>1</v>
      </c>
      <c r="BA121" s="59">
        <f>INDEX('E-E'!$A:$AH,MATCH($B121,'E-E'!$B:$B,0),MATCH(BA$1,'E-E'!$1:$1,0))</f>
        <v>1</v>
      </c>
      <c r="BB121" s="59">
        <f>INDEX('E-E'!$A:$AH,MATCH($B121,'E-E'!$B:$B,0),MATCH(BB$1,'E-E'!$1:$1,0))</f>
        <v>1</v>
      </c>
      <c r="BC121" s="59">
        <f>INDEX('E-E'!$A:$AH,MATCH($B121,'E-E'!$B:$B,0),MATCH(BC$1,'E-E'!$1:$1,0))</f>
        <v>1</v>
      </c>
      <c r="BD121" s="59">
        <f>INDEX('E-E'!$A:$AH,MATCH($B121,'E-E'!$B:$B,0),MATCH(BD$1,'E-E'!$1:$1,0))</f>
        <v>1</v>
      </c>
      <c r="BE121" s="59">
        <f>INDEX('E-E'!$A:$AH,MATCH($B121,'E-E'!$B:$B,0),MATCH(BE$1,'E-E'!$1:$1,0))</f>
        <v>1</v>
      </c>
      <c r="BF121" s="59">
        <f>INDEX('E-E'!$A:$AH,MATCH($B121,'E-E'!$B:$B,0),MATCH(BF$1,'E-E'!$1:$1,0))</f>
        <v>1</v>
      </c>
      <c r="BG121" s="59">
        <f>INDEX('E-E'!$A:$AH,MATCH($B121,'E-E'!$B:$B,0),MATCH(BG$1,'E-E'!$1:$1,0))</f>
        <v>1</v>
      </c>
      <c r="BH121" s="59">
        <f>INDEX('E-E'!$A:$AH,MATCH($B121,'E-E'!$B:$B,0),MATCH(BH$1,'E-E'!$1:$1,0))</f>
        <v>1</v>
      </c>
      <c r="BI121" s="59">
        <f>INDEX('E-E'!$A:$AH,MATCH($B121,'E-E'!$B:$B,0),MATCH(BI$1,'E-E'!$1:$1,0))</f>
        <v>1</v>
      </c>
      <c r="BJ121" s="59">
        <f>INDEX('E-E'!$A:$AH,MATCH($B121,'E-E'!$B:$B,0),MATCH(BJ$1,'E-E'!$1:$1,0))</f>
        <v>1</v>
      </c>
      <c r="BK121" s="59">
        <f>INDEX('E-E'!$A:$AH,MATCH($B121,'E-E'!$B:$B,0),MATCH(BK$1,'E-E'!$1:$1,0))</f>
        <v>1</v>
      </c>
      <c r="BL121" s="59">
        <f>INDEX('E-E'!$A:$AH,MATCH($B121,'E-E'!$B:$B,0),MATCH(BL$1,'E-E'!$1:$1,0))</f>
        <v>0</v>
      </c>
      <c r="BM121" s="59">
        <f>INDEX('E-E'!$A:$AH,MATCH($B121,'E-E'!$B:$B,0),MATCH(BM$1,'E-E'!$1:$1,0))</f>
        <v>0</v>
      </c>
      <c r="BN121" s="59">
        <f>INDEX('E-E'!$A:$AH,MATCH($B121,'E-E'!$B:$B,0),MATCH(BN$1,'E-E'!$1:$1,0))</f>
        <v>0</v>
      </c>
      <c r="BO121" s="59">
        <f>INDEX('E-E'!$A:$AH,MATCH($B121,'E-E'!$B:$B,0),MATCH(BO$1,'E-E'!$1:$1,0))</f>
        <v>0</v>
      </c>
      <c r="BP121" s="59">
        <f>INDEX('E-E'!$A:$AH,MATCH($B121,'E-E'!$B:$B,0),MATCH(BP$1,'E-E'!$1:$1,0))</f>
        <v>0</v>
      </c>
      <c r="BQ121" s="59">
        <f>INDEX('E-E'!$A:$AH,MATCH($B121,'E-E'!$B:$B,0),MATCH(BQ$1,'E-E'!$1:$1,0))</f>
        <v>0</v>
      </c>
      <c r="BR121" s="59">
        <f>INDEX('E-E'!$A:$AH,MATCH($B121,'E-E'!$B:$B,0),MATCH(BR$1,'E-E'!$1:$1,0))</f>
        <v>0</v>
      </c>
      <c r="BS121" s="59">
        <f>INDEX('E-E'!$A:$AH,MATCH($B121,'E-E'!$B:$B,0),MATCH(BS$1,'E-E'!$1:$1,0))</f>
        <v>0</v>
      </c>
      <c r="BT121" s="59">
        <f>INDEX('E-E'!$A:$AH,MATCH($B121,'E-E'!$B:$B,0),MATCH(BT$1,'E-E'!$1:$1,0))</f>
        <v>0</v>
      </c>
      <c r="BU121" s="59">
        <f>INDEX('E-E'!$A:$AH,MATCH($B121,'E-E'!$B:$B,0),MATCH(BU$1,'E-E'!$1:$1,0))</f>
        <v>0</v>
      </c>
      <c r="BV121" s="60">
        <f>INDEX(SRMC!$A:$AO,MATCH($B121,SRMC!$B:$B,0),MATCH(BV$1,SRMC!$1:$1,0))</f>
        <v>148.76424195193803</v>
      </c>
      <c r="BW121" s="60">
        <f>INDEX(SRMC!$A:$AO,MATCH($B121,SRMC!$B:$B,0),MATCH(BW$1,SRMC!$1:$1,0))</f>
        <v>156.79348604716594</v>
      </c>
      <c r="BX121" s="60">
        <f>INDEX(SRMC!$A:$AO,MATCH($B121,SRMC!$B:$B,0),MATCH(BX$1,SRMC!$1:$1,0))</f>
        <v>159.65847583717223</v>
      </c>
      <c r="BY121" s="60">
        <f>INDEX(SRMC!$A:$AO,MATCH($B121,SRMC!$B:$B,0),MATCH(BY$1,SRMC!$1:$1,0))</f>
        <v>162.7191210944473</v>
      </c>
      <c r="BZ121" s="60">
        <f>INDEX(SRMC!$A:$AO,MATCH($B121,SRMC!$B:$B,0),MATCH(BZ$1,SRMC!$1:$1,0))</f>
        <v>164.37920176993472</v>
      </c>
      <c r="CA121" s="60">
        <f>INDEX(SRMC!$A:$AO,MATCH($B121,SRMC!$B:$B,0),MATCH(CA$1,SRMC!$1:$1,0))</f>
        <v>164.8536602060052</v>
      </c>
      <c r="CB121" s="60">
        <f>INDEX(SRMC!$A:$AO,MATCH($B121,SRMC!$B:$B,0),MATCH(CB$1,SRMC!$1:$1,0))</f>
        <v>165.5197309210358</v>
      </c>
      <c r="CC121" s="60">
        <f>INDEX(SRMC!$A:$AO,MATCH($B121,SRMC!$B:$B,0),MATCH(CC$1,SRMC!$1:$1,0))</f>
        <v>166.22062449339535</v>
      </c>
      <c r="CD121" s="60">
        <f>INDEX(SRMC!$A:$AO,MATCH($B121,SRMC!$B:$B,0),MATCH(CD$1,SRMC!$1:$1,0))</f>
        <v>167.09143137754612</v>
      </c>
      <c r="CE121" s="60">
        <f>INDEX(SRMC!$A:$AO,MATCH($B121,SRMC!$B:$B,0),MATCH(CE$1,SRMC!$1:$1,0))</f>
        <v>168.12538906495999</v>
      </c>
      <c r="CF121" s="60">
        <f>INDEX(SRMC!$A:$AO,MATCH($B121,SRMC!$B:$B,0),MATCH(CF$1,SRMC!$1:$1,0))</f>
        <v>168.98751760031996</v>
      </c>
      <c r="CG121" s="60">
        <f>INDEX(SRMC!$A:$AO,MATCH($B121,SRMC!$B:$B,0),MATCH(CG$1,SRMC!$1:$1,0))</f>
        <v>169.59253522248474</v>
      </c>
      <c r="CH121" s="60">
        <f>INDEX(SRMC!$A:$AO,MATCH($B121,SRMC!$B:$B,0),MATCH(CH$1,SRMC!$1:$1,0))</f>
        <v>170.60451800030199</v>
      </c>
      <c r="CI121" s="60">
        <f>INDEX(SRMC!$A:$AO,MATCH($B121,SRMC!$B:$B,0),MATCH(CI$1,SRMC!$1:$1,0))</f>
        <v>172.31205637129889</v>
      </c>
      <c r="CJ121" s="60">
        <f>INDEX(SRMC!$A:$AO,MATCH($B121,SRMC!$B:$B,0),MATCH(CJ$1,SRMC!$1:$1,0))</f>
        <v>174.37981797982292</v>
      </c>
      <c r="CK121" s="60">
        <f>INDEX(SRMC!$A:$AO,MATCH($B121,SRMC!$B:$B,0),MATCH(CK$1,SRMC!$1:$1,0))</f>
        <v>176.14571791296208</v>
      </c>
      <c r="CL121" s="60">
        <f>INDEX(SRMC!$A:$AO,MATCH($B121,SRMC!$B:$B,0),MATCH(CL$1,SRMC!$1:$1,0))</f>
        <v>177.27334149696435</v>
      </c>
      <c r="CM121" s="60">
        <f>INDEX(SRMC!$A:$AO,MATCH($B121,SRMC!$B:$B,0),MATCH(CM$1,SRMC!$1:$1,0))</f>
        <v>177.9948855365449</v>
      </c>
      <c r="CN121" s="60">
        <f>INDEX(SRMC!$A:$AO,MATCH($B121,SRMC!$B:$B,0),MATCH(CN$1,SRMC!$1:$1,0))</f>
        <v>178.32994054474727</v>
      </c>
      <c r="CO121" s="60">
        <f>INDEX(SRMC!$A:$AO,MATCH($B121,SRMC!$B:$B,0),MATCH(CO$1,SRMC!$1:$1,0))</f>
        <v>178.40036886243524</v>
      </c>
      <c r="CP121" s="60">
        <f>INDEX(SRMC!$A:$AO,MATCH($B121,SRMC!$B:$B,0),MATCH(CP$1,SRMC!$1:$1,0))</f>
        <v>178.38096755559371</v>
      </c>
      <c r="CQ121" s="60">
        <f>INDEX(SRMC!$A:$AO,MATCH($B121,SRMC!$B:$B,0),MATCH(CQ$1,SRMC!$1:$1,0))</f>
        <v>178.36156624875215</v>
      </c>
      <c r="CR121" s="60">
        <f>INDEX(SRMC!$A:$AO,MATCH($B121,SRMC!$B:$B,0),MATCH(CR$1,SRMC!$1:$1,0))</f>
        <v>178.3421649419106</v>
      </c>
      <c r="CS121" s="60">
        <f>INDEX(SRMC!$A:$AO,MATCH($B121,SRMC!$B:$B,0),MATCH(CS$1,SRMC!$1:$1,0))</f>
        <v>178.32276363506907</v>
      </c>
      <c r="CT121" s="60">
        <f>INDEX(SRMC!$A:$AO,MATCH($B121,SRMC!$B:$B,0),MATCH(CT$1,SRMC!$1:$1,0))</f>
        <v>178.30336232822754</v>
      </c>
      <c r="CU121" s="60">
        <f>INDEX(SRMC!$A:$AO,MATCH($B121,SRMC!$B:$B,0),MATCH(CU$1,SRMC!$1:$1,0))</f>
        <v>178.28396102138598</v>
      </c>
      <c r="CV121" s="60">
        <f>INDEX(SRMC!$A:$AO,MATCH($B121,SRMC!$B:$B,0),MATCH(CV$1,SRMC!$1:$1,0))</f>
        <v>178.26455971454445</v>
      </c>
      <c r="CW121" s="60">
        <f>INDEX(SRMC!$A:$AO,MATCH($B121,SRMC!$B:$B,0),MATCH(CW$1,SRMC!$1:$1,0))</f>
        <v>178.24515840770289</v>
      </c>
      <c r="CX121" s="60">
        <f>INDEX(SRMC!$A:$AO,MATCH($B121,SRMC!$B:$B,0),MATCH(CX$1,SRMC!$1:$1,0))</f>
        <v>178.22575710086136</v>
      </c>
      <c r="CY121" s="60">
        <f>INDEX(SRMC!$A:$AO,MATCH($B121,SRMC!$B:$B,0),MATCH(CY$1,SRMC!$1:$1,0))</f>
        <v>178.20635579401983</v>
      </c>
    </row>
    <row r="122" spans="1:103" x14ac:dyDescent="0.3">
      <c r="A122" t="s">
        <v>667</v>
      </c>
      <c r="B122" t="s">
        <v>95</v>
      </c>
      <c r="C122" t="s">
        <v>351</v>
      </c>
      <c r="D122">
        <v>4</v>
      </c>
      <c r="E122">
        <v>40</v>
      </c>
      <c r="F122">
        <v>0.66468413793103442</v>
      </c>
      <c r="G122">
        <v>0.03</v>
      </c>
      <c r="H122" t="s">
        <v>359</v>
      </c>
      <c r="I122">
        <v>3</v>
      </c>
      <c r="J122" s="56">
        <v>1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t="s">
        <v>570</v>
      </c>
      <c r="Q122">
        <v>1</v>
      </c>
      <c r="R122">
        <v>12.040133779264215</v>
      </c>
      <c r="S122" s="95">
        <v>0</v>
      </c>
      <c r="T122">
        <v>1</v>
      </c>
      <c r="U122">
        <v>4</v>
      </c>
      <c r="V122">
        <v>4</v>
      </c>
      <c r="W122" t="e">
        <v>#N/A</v>
      </c>
      <c r="X122">
        <v>0</v>
      </c>
      <c r="Y122">
        <v>0</v>
      </c>
      <c r="Z122" t="e">
        <v>#N/A</v>
      </c>
      <c r="AA122">
        <v>10</v>
      </c>
      <c r="AB122">
        <v>1</v>
      </c>
      <c r="AC122" t="e">
        <v>#N/A</v>
      </c>
      <c r="AD122">
        <v>10</v>
      </c>
      <c r="AE122">
        <v>1</v>
      </c>
      <c r="AF122">
        <v>1</v>
      </c>
      <c r="AG122" t="e">
        <v>#N/A</v>
      </c>
      <c r="AH122">
        <v>6</v>
      </c>
      <c r="AI122">
        <v>6</v>
      </c>
      <c r="AJ122">
        <v>1</v>
      </c>
      <c r="AK122" s="42">
        <f>INDEX(BV122:CY122,MATCH(Settings!$B$5,$BV$1:$CY$1))</f>
        <v>178.20635579401983</v>
      </c>
      <c r="AP122" t="b" cm="1">
        <f t="array" ref="AP122">NOT(OR(ISNA(AI122:AK122),ISNA(AE122:AF122),ISNA(AB122),ISNA(Y122),ISNA(S122:V122),ISNA(Q122),ISNA(J122),ISNA(I122),ISNA(A122:G122), ISBLANK(AI122:AK122), ISBLANK(AE122:AF122),ISBLANK(AB122),ISBLANK(Y122),ISBLANK(S122:V122),ISBLANK(Q122),ISBLANK(J122),ISBLANK(I122),ISBLANK(A122:G122)))</f>
        <v>1</v>
      </c>
      <c r="AQ122" s="42">
        <f>_xlfn.IFNA(IF(E122&gt;0,INDEX(AR122:BU122,MATCH(Settings!$B$1,$AR$1:$BU$1)),0),0)</f>
        <v>0</v>
      </c>
      <c r="AR122" s="59">
        <f>INDEX('E-E'!$A:$AH,MATCH($B122,'E-E'!$B:$B,0),MATCH(AR$1,'E-E'!$1:$1,0))</f>
        <v>1</v>
      </c>
      <c r="AS122" s="59">
        <f>INDEX('E-E'!$A:$AH,MATCH($B122,'E-E'!$B:$B,0),MATCH(AS$1,'E-E'!$1:$1,0))</f>
        <v>1</v>
      </c>
      <c r="AT122" s="59">
        <f>INDEX('E-E'!$A:$AH,MATCH($B122,'E-E'!$B:$B,0),MATCH(AT$1,'E-E'!$1:$1,0))</f>
        <v>1</v>
      </c>
      <c r="AU122" s="59">
        <f>INDEX('E-E'!$A:$AH,MATCH($B122,'E-E'!$B:$B,0),MATCH(AU$1,'E-E'!$1:$1,0))</f>
        <v>1</v>
      </c>
      <c r="AV122" s="59">
        <f>INDEX('E-E'!$A:$AH,MATCH($B122,'E-E'!$B:$B,0),MATCH(AV$1,'E-E'!$1:$1,0))</f>
        <v>1</v>
      </c>
      <c r="AW122" s="59">
        <f>INDEX('E-E'!$A:$AH,MATCH($B122,'E-E'!$B:$B,0),MATCH(AW$1,'E-E'!$1:$1,0))</f>
        <v>1</v>
      </c>
      <c r="AX122" s="59">
        <f>INDEX('E-E'!$A:$AH,MATCH($B122,'E-E'!$B:$B,0),MATCH(AX$1,'E-E'!$1:$1,0))</f>
        <v>1</v>
      </c>
      <c r="AY122" s="59">
        <f>INDEX('E-E'!$A:$AH,MATCH($B122,'E-E'!$B:$B,0),MATCH(AY$1,'E-E'!$1:$1,0))</f>
        <v>1</v>
      </c>
      <c r="AZ122" s="59">
        <f>INDEX('E-E'!$A:$AH,MATCH($B122,'E-E'!$B:$B,0),MATCH(AZ$1,'E-E'!$1:$1,0))</f>
        <v>1</v>
      </c>
      <c r="BA122" s="59">
        <f>INDEX('E-E'!$A:$AH,MATCH($B122,'E-E'!$B:$B,0),MATCH(BA$1,'E-E'!$1:$1,0))</f>
        <v>1</v>
      </c>
      <c r="BB122" s="59">
        <f>INDEX('E-E'!$A:$AH,MATCH($B122,'E-E'!$B:$B,0),MATCH(BB$1,'E-E'!$1:$1,0))</f>
        <v>1</v>
      </c>
      <c r="BC122" s="59">
        <f>INDEX('E-E'!$A:$AH,MATCH($B122,'E-E'!$B:$B,0),MATCH(BC$1,'E-E'!$1:$1,0))</f>
        <v>1</v>
      </c>
      <c r="BD122" s="59">
        <f>INDEX('E-E'!$A:$AH,MATCH($B122,'E-E'!$B:$B,0),MATCH(BD$1,'E-E'!$1:$1,0))</f>
        <v>1</v>
      </c>
      <c r="BE122" s="59">
        <f>INDEX('E-E'!$A:$AH,MATCH($B122,'E-E'!$B:$B,0),MATCH(BE$1,'E-E'!$1:$1,0))</f>
        <v>1</v>
      </c>
      <c r="BF122" s="59">
        <f>INDEX('E-E'!$A:$AH,MATCH($B122,'E-E'!$B:$B,0),MATCH(BF$1,'E-E'!$1:$1,0))</f>
        <v>1</v>
      </c>
      <c r="BG122" s="59">
        <f>INDEX('E-E'!$A:$AH,MATCH($B122,'E-E'!$B:$B,0),MATCH(BG$1,'E-E'!$1:$1,0))</f>
        <v>1</v>
      </c>
      <c r="BH122" s="59">
        <f>INDEX('E-E'!$A:$AH,MATCH($B122,'E-E'!$B:$B,0),MATCH(BH$1,'E-E'!$1:$1,0))</f>
        <v>1</v>
      </c>
      <c r="BI122" s="59">
        <f>INDEX('E-E'!$A:$AH,MATCH($B122,'E-E'!$B:$B,0),MATCH(BI$1,'E-E'!$1:$1,0))</f>
        <v>1</v>
      </c>
      <c r="BJ122" s="59">
        <f>INDEX('E-E'!$A:$AH,MATCH($B122,'E-E'!$B:$B,0),MATCH(BJ$1,'E-E'!$1:$1,0))</f>
        <v>1</v>
      </c>
      <c r="BK122" s="59">
        <f>INDEX('E-E'!$A:$AH,MATCH($B122,'E-E'!$B:$B,0),MATCH(BK$1,'E-E'!$1:$1,0))</f>
        <v>1</v>
      </c>
      <c r="BL122" s="59">
        <f>INDEX('E-E'!$A:$AH,MATCH($B122,'E-E'!$B:$B,0),MATCH(BL$1,'E-E'!$1:$1,0))</f>
        <v>0</v>
      </c>
      <c r="BM122" s="59">
        <f>INDEX('E-E'!$A:$AH,MATCH($B122,'E-E'!$B:$B,0),MATCH(BM$1,'E-E'!$1:$1,0))</f>
        <v>0</v>
      </c>
      <c r="BN122" s="59">
        <f>INDEX('E-E'!$A:$AH,MATCH($B122,'E-E'!$B:$B,0),MATCH(BN$1,'E-E'!$1:$1,0))</f>
        <v>0</v>
      </c>
      <c r="BO122" s="59">
        <f>INDEX('E-E'!$A:$AH,MATCH($B122,'E-E'!$B:$B,0),MATCH(BO$1,'E-E'!$1:$1,0))</f>
        <v>0</v>
      </c>
      <c r="BP122" s="59">
        <f>INDEX('E-E'!$A:$AH,MATCH($B122,'E-E'!$B:$B,0),MATCH(BP$1,'E-E'!$1:$1,0))</f>
        <v>0</v>
      </c>
      <c r="BQ122" s="59">
        <f>INDEX('E-E'!$A:$AH,MATCH($B122,'E-E'!$B:$B,0),MATCH(BQ$1,'E-E'!$1:$1,0))</f>
        <v>0</v>
      </c>
      <c r="BR122" s="59">
        <f>INDEX('E-E'!$A:$AH,MATCH($B122,'E-E'!$B:$B,0),MATCH(BR$1,'E-E'!$1:$1,0))</f>
        <v>0</v>
      </c>
      <c r="BS122" s="59">
        <f>INDEX('E-E'!$A:$AH,MATCH($B122,'E-E'!$B:$B,0),MATCH(BS$1,'E-E'!$1:$1,0))</f>
        <v>0</v>
      </c>
      <c r="BT122" s="59">
        <f>INDEX('E-E'!$A:$AH,MATCH($B122,'E-E'!$B:$B,0),MATCH(BT$1,'E-E'!$1:$1,0))</f>
        <v>0</v>
      </c>
      <c r="BU122" s="59">
        <f>INDEX('E-E'!$A:$AH,MATCH($B122,'E-E'!$B:$B,0),MATCH(BU$1,'E-E'!$1:$1,0))</f>
        <v>0</v>
      </c>
      <c r="BV122" s="60">
        <f>INDEX(SRMC!$A:$AO,MATCH($B122,SRMC!$B:$B,0),MATCH(BV$1,SRMC!$1:$1,0))</f>
        <v>148.76424195193803</v>
      </c>
      <c r="BW122" s="60">
        <f>INDEX(SRMC!$A:$AO,MATCH($B122,SRMC!$B:$B,0),MATCH(BW$1,SRMC!$1:$1,0))</f>
        <v>156.79348604716594</v>
      </c>
      <c r="BX122" s="60">
        <f>INDEX(SRMC!$A:$AO,MATCH($B122,SRMC!$B:$B,0),MATCH(BX$1,SRMC!$1:$1,0))</f>
        <v>159.65847583717223</v>
      </c>
      <c r="BY122" s="60">
        <f>INDEX(SRMC!$A:$AO,MATCH($B122,SRMC!$B:$B,0),MATCH(BY$1,SRMC!$1:$1,0))</f>
        <v>162.7191210944473</v>
      </c>
      <c r="BZ122" s="60">
        <f>INDEX(SRMC!$A:$AO,MATCH($B122,SRMC!$B:$B,0),MATCH(BZ$1,SRMC!$1:$1,0))</f>
        <v>164.37920176993472</v>
      </c>
      <c r="CA122" s="60">
        <f>INDEX(SRMC!$A:$AO,MATCH($B122,SRMC!$B:$B,0),MATCH(CA$1,SRMC!$1:$1,0))</f>
        <v>164.8536602060052</v>
      </c>
      <c r="CB122" s="60">
        <f>INDEX(SRMC!$A:$AO,MATCH($B122,SRMC!$B:$B,0),MATCH(CB$1,SRMC!$1:$1,0))</f>
        <v>165.5197309210358</v>
      </c>
      <c r="CC122" s="60">
        <f>INDEX(SRMC!$A:$AO,MATCH($B122,SRMC!$B:$B,0),MATCH(CC$1,SRMC!$1:$1,0))</f>
        <v>166.22062449339535</v>
      </c>
      <c r="CD122" s="60">
        <f>INDEX(SRMC!$A:$AO,MATCH($B122,SRMC!$B:$B,0),MATCH(CD$1,SRMC!$1:$1,0))</f>
        <v>167.09143137754612</v>
      </c>
      <c r="CE122" s="60">
        <f>INDEX(SRMC!$A:$AO,MATCH($B122,SRMC!$B:$B,0),MATCH(CE$1,SRMC!$1:$1,0))</f>
        <v>168.12538906495999</v>
      </c>
      <c r="CF122" s="60">
        <f>INDEX(SRMC!$A:$AO,MATCH($B122,SRMC!$B:$B,0),MATCH(CF$1,SRMC!$1:$1,0))</f>
        <v>168.98751760031996</v>
      </c>
      <c r="CG122" s="60">
        <f>INDEX(SRMC!$A:$AO,MATCH($B122,SRMC!$B:$B,0),MATCH(CG$1,SRMC!$1:$1,0))</f>
        <v>169.59253522248474</v>
      </c>
      <c r="CH122" s="60">
        <f>INDEX(SRMC!$A:$AO,MATCH($B122,SRMC!$B:$B,0),MATCH(CH$1,SRMC!$1:$1,0))</f>
        <v>170.60451800030199</v>
      </c>
      <c r="CI122" s="60">
        <f>INDEX(SRMC!$A:$AO,MATCH($B122,SRMC!$B:$B,0),MATCH(CI$1,SRMC!$1:$1,0))</f>
        <v>172.31205637129889</v>
      </c>
      <c r="CJ122" s="60">
        <f>INDEX(SRMC!$A:$AO,MATCH($B122,SRMC!$B:$B,0),MATCH(CJ$1,SRMC!$1:$1,0))</f>
        <v>174.37981797982292</v>
      </c>
      <c r="CK122" s="60">
        <f>INDEX(SRMC!$A:$AO,MATCH($B122,SRMC!$B:$B,0),MATCH(CK$1,SRMC!$1:$1,0))</f>
        <v>176.14571791296208</v>
      </c>
      <c r="CL122" s="60">
        <f>INDEX(SRMC!$A:$AO,MATCH($B122,SRMC!$B:$B,0),MATCH(CL$1,SRMC!$1:$1,0))</f>
        <v>177.27334149696435</v>
      </c>
      <c r="CM122" s="60">
        <f>INDEX(SRMC!$A:$AO,MATCH($B122,SRMC!$B:$B,0),MATCH(CM$1,SRMC!$1:$1,0))</f>
        <v>177.9948855365449</v>
      </c>
      <c r="CN122" s="60">
        <f>INDEX(SRMC!$A:$AO,MATCH($B122,SRMC!$B:$B,0),MATCH(CN$1,SRMC!$1:$1,0))</f>
        <v>178.32994054474727</v>
      </c>
      <c r="CO122" s="60">
        <f>INDEX(SRMC!$A:$AO,MATCH($B122,SRMC!$B:$B,0),MATCH(CO$1,SRMC!$1:$1,0))</f>
        <v>178.40036886243524</v>
      </c>
      <c r="CP122" s="60">
        <f>INDEX(SRMC!$A:$AO,MATCH($B122,SRMC!$B:$B,0),MATCH(CP$1,SRMC!$1:$1,0))</f>
        <v>178.38096755559371</v>
      </c>
      <c r="CQ122" s="60">
        <f>INDEX(SRMC!$A:$AO,MATCH($B122,SRMC!$B:$B,0),MATCH(CQ$1,SRMC!$1:$1,0))</f>
        <v>178.36156624875215</v>
      </c>
      <c r="CR122" s="60">
        <f>INDEX(SRMC!$A:$AO,MATCH($B122,SRMC!$B:$B,0),MATCH(CR$1,SRMC!$1:$1,0))</f>
        <v>178.3421649419106</v>
      </c>
      <c r="CS122" s="60">
        <f>INDEX(SRMC!$A:$AO,MATCH($B122,SRMC!$B:$B,0),MATCH(CS$1,SRMC!$1:$1,0))</f>
        <v>178.32276363506907</v>
      </c>
      <c r="CT122" s="60">
        <f>INDEX(SRMC!$A:$AO,MATCH($B122,SRMC!$B:$B,0),MATCH(CT$1,SRMC!$1:$1,0))</f>
        <v>178.30336232822754</v>
      </c>
      <c r="CU122" s="60">
        <f>INDEX(SRMC!$A:$AO,MATCH($B122,SRMC!$B:$B,0),MATCH(CU$1,SRMC!$1:$1,0))</f>
        <v>178.28396102138598</v>
      </c>
      <c r="CV122" s="60">
        <f>INDEX(SRMC!$A:$AO,MATCH($B122,SRMC!$B:$B,0),MATCH(CV$1,SRMC!$1:$1,0))</f>
        <v>178.26455971454445</v>
      </c>
      <c r="CW122" s="60">
        <f>INDEX(SRMC!$A:$AO,MATCH($B122,SRMC!$B:$B,0),MATCH(CW$1,SRMC!$1:$1,0))</f>
        <v>178.24515840770289</v>
      </c>
      <c r="CX122" s="60">
        <f>INDEX(SRMC!$A:$AO,MATCH($B122,SRMC!$B:$B,0),MATCH(CX$1,SRMC!$1:$1,0))</f>
        <v>178.22575710086136</v>
      </c>
      <c r="CY122" s="60">
        <f>INDEX(SRMC!$A:$AO,MATCH($B122,SRMC!$B:$B,0),MATCH(CY$1,SRMC!$1:$1,0))</f>
        <v>178.20635579401983</v>
      </c>
    </row>
    <row r="123" spans="1:103" x14ac:dyDescent="0.3">
      <c r="A123" t="s">
        <v>667</v>
      </c>
      <c r="B123" t="s">
        <v>96</v>
      </c>
      <c r="C123" t="s">
        <v>351</v>
      </c>
      <c r="D123">
        <v>4</v>
      </c>
      <c r="E123">
        <v>40</v>
      </c>
      <c r="F123">
        <v>0.66468413793103442</v>
      </c>
      <c r="G123">
        <v>0.03</v>
      </c>
      <c r="H123" t="s">
        <v>359</v>
      </c>
      <c r="I123">
        <v>3</v>
      </c>
      <c r="J123" s="56">
        <v>1</v>
      </c>
      <c r="K123" s="57">
        <v>0</v>
      </c>
      <c r="L123" s="57">
        <v>0</v>
      </c>
      <c r="M123" s="57">
        <v>0</v>
      </c>
      <c r="N123" s="57">
        <v>0</v>
      </c>
      <c r="O123" s="57">
        <v>0</v>
      </c>
      <c r="P123" t="s">
        <v>570</v>
      </c>
      <c r="Q123">
        <v>1</v>
      </c>
      <c r="R123">
        <v>12.040133779264215</v>
      </c>
      <c r="S123" s="95">
        <v>0</v>
      </c>
      <c r="T123">
        <v>1</v>
      </c>
      <c r="U123">
        <v>4</v>
      </c>
      <c r="V123">
        <v>4</v>
      </c>
      <c r="W123" t="e">
        <v>#N/A</v>
      </c>
      <c r="X123">
        <v>0</v>
      </c>
      <c r="Y123">
        <v>0</v>
      </c>
      <c r="Z123" t="e">
        <v>#N/A</v>
      </c>
      <c r="AA123">
        <v>10</v>
      </c>
      <c r="AB123">
        <v>1</v>
      </c>
      <c r="AC123" t="e">
        <v>#N/A</v>
      </c>
      <c r="AD123">
        <v>10</v>
      </c>
      <c r="AE123">
        <v>1</v>
      </c>
      <c r="AF123">
        <v>1</v>
      </c>
      <c r="AG123" t="e">
        <v>#N/A</v>
      </c>
      <c r="AH123">
        <v>6</v>
      </c>
      <c r="AI123">
        <v>6</v>
      </c>
      <c r="AJ123">
        <v>1</v>
      </c>
      <c r="AK123" s="42">
        <f>INDEX(BV123:CY123,MATCH(Settings!$B$5,$BV$1:$CY$1))</f>
        <v>178.20635579401983</v>
      </c>
      <c r="AP123" t="b" cm="1">
        <f t="array" ref="AP123">NOT(OR(ISNA(AI123:AK123),ISNA(AE123:AF123),ISNA(AB123),ISNA(Y123),ISNA(S123:V123),ISNA(Q123),ISNA(J123),ISNA(I123),ISNA(A123:G123), ISBLANK(AI123:AK123), ISBLANK(AE123:AF123),ISBLANK(AB123),ISBLANK(Y123),ISBLANK(S123:V123),ISBLANK(Q123),ISBLANK(J123),ISBLANK(I123),ISBLANK(A123:G123)))</f>
        <v>1</v>
      </c>
      <c r="AQ123" s="42">
        <f>_xlfn.IFNA(IF(E123&gt;0,INDEX(AR123:BU123,MATCH(Settings!$B$1,$AR$1:$BU$1)),0),0)</f>
        <v>0</v>
      </c>
      <c r="AR123" s="59">
        <f>INDEX('E-E'!$A:$AH,MATCH($B123,'E-E'!$B:$B,0),MATCH(AR$1,'E-E'!$1:$1,0))</f>
        <v>1</v>
      </c>
      <c r="AS123" s="59">
        <f>INDEX('E-E'!$A:$AH,MATCH($B123,'E-E'!$B:$B,0),MATCH(AS$1,'E-E'!$1:$1,0))</f>
        <v>1</v>
      </c>
      <c r="AT123" s="59">
        <f>INDEX('E-E'!$A:$AH,MATCH($B123,'E-E'!$B:$B,0),MATCH(AT$1,'E-E'!$1:$1,0))</f>
        <v>1</v>
      </c>
      <c r="AU123" s="59">
        <f>INDEX('E-E'!$A:$AH,MATCH($B123,'E-E'!$B:$B,0),MATCH(AU$1,'E-E'!$1:$1,0))</f>
        <v>1</v>
      </c>
      <c r="AV123" s="59">
        <f>INDEX('E-E'!$A:$AH,MATCH($B123,'E-E'!$B:$B,0),MATCH(AV$1,'E-E'!$1:$1,0))</f>
        <v>1</v>
      </c>
      <c r="AW123" s="59">
        <f>INDEX('E-E'!$A:$AH,MATCH($B123,'E-E'!$B:$B,0),MATCH(AW$1,'E-E'!$1:$1,0))</f>
        <v>1</v>
      </c>
      <c r="AX123" s="59">
        <f>INDEX('E-E'!$A:$AH,MATCH($B123,'E-E'!$B:$B,0),MATCH(AX$1,'E-E'!$1:$1,0))</f>
        <v>1</v>
      </c>
      <c r="AY123" s="59">
        <f>INDEX('E-E'!$A:$AH,MATCH($B123,'E-E'!$B:$B,0),MATCH(AY$1,'E-E'!$1:$1,0))</f>
        <v>1</v>
      </c>
      <c r="AZ123" s="59">
        <f>INDEX('E-E'!$A:$AH,MATCH($B123,'E-E'!$B:$B,0),MATCH(AZ$1,'E-E'!$1:$1,0))</f>
        <v>1</v>
      </c>
      <c r="BA123" s="59">
        <f>INDEX('E-E'!$A:$AH,MATCH($B123,'E-E'!$B:$B,0),MATCH(BA$1,'E-E'!$1:$1,0))</f>
        <v>1</v>
      </c>
      <c r="BB123" s="59">
        <f>INDEX('E-E'!$A:$AH,MATCH($B123,'E-E'!$B:$B,0),MATCH(BB$1,'E-E'!$1:$1,0))</f>
        <v>1</v>
      </c>
      <c r="BC123" s="59">
        <f>INDEX('E-E'!$A:$AH,MATCH($B123,'E-E'!$B:$B,0),MATCH(BC$1,'E-E'!$1:$1,0))</f>
        <v>1</v>
      </c>
      <c r="BD123" s="59">
        <f>INDEX('E-E'!$A:$AH,MATCH($B123,'E-E'!$B:$B,0),MATCH(BD$1,'E-E'!$1:$1,0))</f>
        <v>1</v>
      </c>
      <c r="BE123" s="59">
        <f>INDEX('E-E'!$A:$AH,MATCH($B123,'E-E'!$B:$B,0),MATCH(BE$1,'E-E'!$1:$1,0))</f>
        <v>1</v>
      </c>
      <c r="BF123" s="59">
        <f>INDEX('E-E'!$A:$AH,MATCH($B123,'E-E'!$B:$B,0),MATCH(BF$1,'E-E'!$1:$1,0))</f>
        <v>1</v>
      </c>
      <c r="BG123" s="59">
        <f>INDEX('E-E'!$A:$AH,MATCH($B123,'E-E'!$B:$B,0),MATCH(BG$1,'E-E'!$1:$1,0))</f>
        <v>1</v>
      </c>
      <c r="BH123" s="59">
        <f>INDEX('E-E'!$A:$AH,MATCH($B123,'E-E'!$B:$B,0),MATCH(BH$1,'E-E'!$1:$1,0))</f>
        <v>1</v>
      </c>
      <c r="BI123" s="59">
        <f>INDEX('E-E'!$A:$AH,MATCH($B123,'E-E'!$B:$B,0),MATCH(BI$1,'E-E'!$1:$1,0))</f>
        <v>1</v>
      </c>
      <c r="BJ123" s="59">
        <f>INDEX('E-E'!$A:$AH,MATCH($B123,'E-E'!$B:$B,0),MATCH(BJ$1,'E-E'!$1:$1,0))</f>
        <v>1</v>
      </c>
      <c r="BK123" s="59">
        <f>INDEX('E-E'!$A:$AH,MATCH($B123,'E-E'!$B:$B,0),MATCH(BK$1,'E-E'!$1:$1,0))</f>
        <v>1</v>
      </c>
      <c r="BL123" s="59">
        <f>INDEX('E-E'!$A:$AH,MATCH($B123,'E-E'!$B:$B,0),MATCH(BL$1,'E-E'!$1:$1,0))</f>
        <v>0</v>
      </c>
      <c r="BM123" s="59">
        <f>INDEX('E-E'!$A:$AH,MATCH($B123,'E-E'!$B:$B,0),MATCH(BM$1,'E-E'!$1:$1,0))</f>
        <v>0</v>
      </c>
      <c r="BN123" s="59">
        <f>INDEX('E-E'!$A:$AH,MATCH($B123,'E-E'!$B:$B,0),MATCH(BN$1,'E-E'!$1:$1,0))</f>
        <v>0</v>
      </c>
      <c r="BO123" s="59">
        <f>INDEX('E-E'!$A:$AH,MATCH($B123,'E-E'!$B:$B,0),MATCH(BO$1,'E-E'!$1:$1,0))</f>
        <v>0</v>
      </c>
      <c r="BP123" s="59">
        <f>INDEX('E-E'!$A:$AH,MATCH($B123,'E-E'!$B:$B,0),MATCH(BP$1,'E-E'!$1:$1,0))</f>
        <v>0</v>
      </c>
      <c r="BQ123" s="59">
        <f>INDEX('E-E'!$A:$AH,MATCH($B123,'E-E'!$B:$B,0),MATCH(BQ$1,'E-E'!$1:$1,0))</f>
        <v>0</v>
      </c>
      <c r="BR123" s="59">
        <f>INDEX('E-E'!$A:$AH,MATCH($B123,'E-E'!$B:$B,0),MATCH(BR$1,'E-E'!$1:$1,0))</f>
        <v>0</v>
      </c>
      <c r="BS123" s="59">
        <f>INDEX('E-E'!$A:$AH,MATCH($B123,'E-E'!$B:$B,0),MATCH(BS$1,'E-E'!$1:$1,0))</f>
        <v>0</v>
      </c>
      <c r="BT123" s="59">
        <f>INDEX('E-E'!$A:$AH,MATCH($B123,'E-E'!$B:$B,0),MATCH(BT$1,'E-E'!$1:$1,0))</f>
        <v>0</v>
      </c>
      <c r="BU123" s="59">
        <f>INDEX('E-E'!$A:$AH,MATCH($B123,'E-E'!$B:$B,0),MATCH(BU$1,'E-E'!$1:$1,0))</f>
        <v>0</v>
      </c>
      <c r="BV123" s="60">
        <f>INDEX(SRMC!$A:$AO,MATCH($B123,SRMC!$B:$B,0),MATCH(BV$1,SRMC!$1:$1,0))</f>
        <v>148.76424195193803</v>
      </c>
      <c r="BW123" s="60">
        <f>INDEX(SRMC!$A:$AO,MATCH($B123,SRMC!$B:$B,0),MATCH(BW$1,SRMC!$1:$1,0))</f>
        <v>156.79348604716594</v>
      </c>
      <c r="BX123" s="60">
        <f>INDEX(SRMC!$A:$AO,MATCH($B123,SRMC!$B:$B,0),MATCH(BX$1,SRMC!$1:$1,0))</f>
        <v>159.65847583717223</v>
      </c>
      <c r="BY123" s="60">
        <f>INDEX(SRMC!$A:$AO,MATCH($B123,SRMC!$B:$B,0),MATCH(BY$1,SRMC!$1:$1,0))</f>
        <v>162.7191210944473</v>
      </c>
      <c r="BZ123" s="60">
        <f>INDEX(SRMC!$A:$AO,MATCH($B123,SRMC!$B:$B,0),MATCH(BZ$1,SRMC!$1:$1,0))</f>
        <v>164.37920176993472</v>
      </c>
      <c r="CA123" s="60">
        <f>INDEX(SRMC!$A:$AO,MATCH($B123,SRMC!$B:$B,0),MATCH(CA$1,SRMC!$1:$1,0))</f>
        <v>164.8536602060052</v>
      </c>
      <c r="CB123" s="60">
        <f>INDEX(SRMC!$A:$AO,MATCH($B123,SRMC!$B:$B,0),MATCH(CB$1,SRMC!$1:$1,0))</f>
        <v>165.5197309210358</v>
      </c>
      <c r="CC123" s="60">
        <f>INDEX(SRMC!$A:$AO,MATCH($B123,SRMC!$B:$B,0),MATCH(CC$1,SRMC!$1:$1,0))</f>
        <v>166.22062449339535</v>
      </c>
      <c r="CD123" s="60">
        <f>INDEX(SRMC!$A:$AO,MATCH($B123,SRMC!$B:$B,0),MATCH(CD$1,SRMC!$1:$1,0))</f>
        <v>167.09143137754612</v>
      </c>
      <c r="CE123" s="60">
        <f>INDEX(SRMC!$A:$AO,MATCH($B123,SRMC!$B:$B,0),MATCH(CE$1,SRMC!$1:$1,0))</f>
        <v>168.12538906495999</v>
      </c>
      <c r="CF123" s="60">
        <f>INDEX(SRMC!$A:$AO,MATCH($B123,SRMC!$B:$B,0),MATCH(CF$1,SRMC!$1:$1,0))</f>
        <v>168.98751760031996</v>
      </c>
      <c r="CG123" s="60">
        <f>INDEX(SRMC!$A:$AO,MATCH($B123,SRMC!$B:$B,0),MATCH(CG$1,SRMC!$1:$1,0))</f>
        <v>169.59253522248474</v>
      </c>
      <c r="CH123" s="60">
        <f>INDEX(SRMC!$A:$AO,MATCH($B123,SRMC!$B:$B,0),MATCH(CH$1,SRMC!$1:$1,0))</f>
        <v>170.60451800030199</v>
      </c>
      <c r="CI123" s="60">
        <f>INDEX(SRMC!$A:$AO,MATCH($B123,SRMC!$B:$B,0),MATCH(CI$1,SRMC!$1:$1,0))</f>
        <v>172.31205637129889</v>
      </c>
      <c r="CJ123" s="60">
        <f>INDEX(SRMC!$A:$AO,MATCH($B123,SRMC!$B:$B,0),MATCH(CJ$1,SRMC!$1:$1,0))</f>
        <v>174.37981797982292</v>
      </c>
      <c r="CK123" s="60">
        <f>INDEX(SRMC!$A:$AO,MATCH($B123,SRMC!$B:$B,0),MATCH(CK$1,SRMC!$1:$1,0))</f>
        <v>176.14571791296208</v>
      </c>
      <c r="CL123" s="60">
        <f>INDEX(SRMC!$A:$AO,MATCH($B123,SRMC!$B:$B,0),MATCH(CL$1,SRMC!$1:$1,0))</f>
        <v>177.27334149696435</v>
      </c>
      <c r="CM123" s="60">
        <f>INDEX(SRMC!$A:$AO,MATCH($B123,SRMC!$B:$B,0),MATCH(CM$1,SRMC!$1:$1,0))</f>
        <v>177.9948855365449</v>
      </c>
      <c r="CN123" s="60">
        <f>INDEX(SRMC!$A:$AO,MATCH($B123,SRMC!$B:$B,0),MATCH(CN$1,SRMC!$1:$1,0))</f>
        <v>178.32994054474727</v>
      </c>
      <c r="CO123" s="60">
        <f>INDEX(SRMC!$A:$AO,MATCH($B123,SRMC!$B:$B,0),MATCH(CO$1,SRMC!$1:$1,0))</f>
        <v>178.40036886243524</v>
      </c>
      <c r="CP123" s="60">
        <f>INDEX(SRMC!$A:$AO,MATCH($B123,SRMC!$B:$B,0),MATCH(CP$1,SRMC!$1:$1,0))</f>
        <v>178.38096755559371</v>
      </c>
      <c r="CQ123" s="60">
        <f>INDEX(SRMC!$A:$AO,MATCH($B123,SRMC!$B:$B,0),MATCH(CQ$1,SRMC!$1:$1,0))</f>
        <v>178.36156624875215</v>
      </c>
      <c r="CR123" s="60">
        <f>INDEX(SRMC!$A:$AO,MATCH($B123,SRMC!$B:$B,0),MATCH(CR$1,SRMC!$1:$1,0))</f>
        <v>178.3421649419106</v>
      </c>
      <c r="CS123" s="60">
        <f>INDEX(SRMC!$A:$AO,MATCH($B123,SRMC!$B:$B,0),MATCH(CS$1,SRMC!$1:$1,0))</f>
        <v>178.32276363506907</v>
      </c>
      <c r="CT123" s="60">
        <f>INDEX(SRMC!$A:$AO,MATCH($B123,SRMC!$B:$B,0),MATCH(CT$1,SRMC!$1:$1,0))</f>
        <v>178.30336232822754</v>
      </c>
      <c r="CU123" s="60">
        <f>INDEX(SRMC!$A:$AO,MATCH($B123,SRMC!$B:$B,0),MATCH(CU$1,SRMC!$1:$1,0))</f>
        <v>178.28396102138598</v>
      </c>
      <c r="CV123" s="60">
        <f>INDEX(SRMC!$A:$AO,MATCH($B123,SRMC!$B:$B,0),MATCH(CV$1,SRMC!$1:$1,0))</f>
        <v>178.26455971454445</v>
      </c>
      <c r="CW123" s="60">
        <f>INDEX(SRMC!$A:$AO,MATCH($B123,SRMC!$B:$B,0),MATCH(CW$1,SRMC!$1:$1,0))</f>
        <v>178.24515840770289</v>
      </c>
      <c r="CX123" s="60">
        <f>INDEX(SRMC!$A:$AO,MATCH($B123,SRMC!$B:$B,0),MATCH(CX$1,SRMC!$1:$1,0))</f>
        <v>178.22575710086136</v>
      </c>
      <c r="CY123" s="60">
        <f>INDEX(SRMC!$A:$AO,MATCH($B123,SRMC!$B:$B,0),MATCH(CY$1,SRMC!$1:$1,0))</f>
        <v>178.20635579401983</v>
      </c>
    </row>
    <row r="124" spans="1:103" x14ac:dyDescent="0.3">
      <c r="A124" t="s">
        <v>668</v>
      </c>
      <c r="B124" t="s">
        <v>106</v>
      </c>
      <c r="C124" t="s">
        <v>351</v>
      </c>
      <c r="D124">
        <v>4</v>
      </c>
      <c r="E124">
        <v>140</v>
      </c>
      <c r="F124">
        <v>0.70261714285714272</v>
      </c>
      <c r="G124">
        <v>0.03</v>
      </c>
      <c r="H124" t="s">
        <v>360</v>
      </c>
      <c r="I124">
        <v>1</v>
      </c>
      <c r="J124" s="56">
        <v>1</v>
      </c>
      <c r="K124" s="57">
        <v>0</v>
      </c>
      <c r="L124" s="57">
        <v>0</v>
      </c>
      <c r="M124" s="57">
        <v>0</v>
      </c>
      <c r="N124" s="57">
        <v>0</v>
      </c>
      <c r="O124" s="57">
        <v>0</v>
      </c>
      <c r="P124" t="s">
        <v>570</v>
      </c>
      <c r="Q124">
        <v>1</v>
      </c>
      <c r="R124">
        <v>7.2874493927125501</v>
      </c>
      <c r="S124" s="95">
        <v>0</v>
      </c>
      <c r="T124">
        <v>1</v>
      </c>
      <c r="U124">
        <v>4</v>
      </c>
      <c r="V124">
        <v>4</v>
      </c>
      <c r="W124" s="53">
        <v>112.19999999999999</v>
      </c>
      <c r="X124">
        <v>0</v>
      </c>
      <c r="Y124">
        <v>0.80142857142857138</v>
      </c>
      <c r="Z124" t="e">
        <v>#N/A</v>
      </c>
      <c r="AA124">
        <v>9</v>
      </c>
      <c r="AB124">
        <v>1</v>
      </c>
      <c r="AC124" t="e">
        <v>#N/A</v>
      </c>
      <c r="AD124">
        <v>1.8333333333333333</v>
      </c>
      <c r="AE124">
        <v>1</v>
      </c>
      <c r="AF124">
        <v>1</v>
      </c>
      <c r="AG124" t="e">
        <v>#N/A</v>
      </c>
      <c r="AH124">
        <v>15</v>
      </c>
      <c r="AI124">
        <v>15</v>
      </c>
      <c r="AJ124">
        <v>1</v>
      </c>
      <c r="AK124" s="42">
        <f>INDEX(BV124:CY124,MATCH(Settings!$B$5,$BV$1:$CY$1))</f>
        <v>109.10220983262595</v>
      </c>
      <c r="AP124" t="b" cm="1">
        <f t="array" ref="AP124">NOT(OR(ISNA(AI124:AK124),ISNA(AE124:AF124),ISNA(AB124),ISNA(Y124),ISNA(S124:V124),ISNA(Q124),ISNA(J124),ISNA(I124),ISNA(A124:G124), ISBLANK(AI124:AK124), ISBLANK(AE124:AF124),ISBLANK(AB124),ISBLANK(Y124),ISBLANK(S124:V124),ISBLANK(Q124),ISBLANK(J124),ISBLANK(I124),ISBLANK(A124:G124)))</f>
        <v>1</v>
      </c>
      <c r="AQ124" s="42">
        <f>_xlfn.IFNA(IF(E124&gt;0,INDEX(AR124:BU124,MATCH(Settings!$B$1,$AR$1:$BU$1)),0),0)</f>
        <v>1</v>
      </c>
      <c r="AR124" s="59">
        <f>INDEX('E-E'!$A:$AH,MATCH($B124,'E-E'!$B:$B,0),MATCH(AR$1,'E-E'!$1:$1,0))</f>
        <v>1</v>
      </c>
      <c r="AS124" s="59">
        <f>INDEX('E-E'!$A:$AH,MATCH($B124,'E-E'!$B:$B,0),MATCH(AS$1,'E-E'!$1:$1,0))</f>
        <v>1</v>
      </c>
      <c r="AT124" s="59">
        <f>INDEX('E-E'!$A:$AH,MATCH($B124,'E-E'!$B:$B,0),MATCH(AT$1,'E-E'!$1:$1,0))</f>
        <v>1</v>
      </c>
      <c r="AU124" s="59">
        <f>INDEX('E-E'!$A:$AH,MATCH($B124,'E-E'!$B:$B,0),MATCH(AU$1,'E-E'!$1:$1,0))</f>
        <v>1</v>
      </c>
      <c r="AV124" s="59">
        <f>INDEX('E-E'!$A:$AH,MATCH($B124,'E-E'!$B:$B,0),MATCH(AV$1,'E-E'!$1:$1,0))</f>
        <v>1</v>
      </c>
      <c r="AW124" s="59">
        <f>INDEX('E-E'!$A:$AH,MATCH($B124,'E-E'!$B:$B,0),MATCH(AW$1,'E-E'!$1:$1,0))</f>
        <v>1</v>
      </c>
      <c r="AX124" s="59">
        <f>INDEX('E-E'!$A:$AH,MATCH($B124,'E-E'!$B:$B,0),MATCH(AX$1,'E-E'!$1:$1,0))</f>
        <v>1</v>
      </c>
      <c r="AY124" s="59">
        <f>INDEX('E-E'!$A:$AH,MATCH($B124,'E-E'!$B:$B,0),MATCH(AY$1,'E-E'!$1:$1,0))</f>
        <v>1</v>
      </c>
      <c r="AZ124" s="59">
        <f>INDEX('E-E'!$A:$AH,MATCH($B124,'E-E'!$B:$B,0),MATCH(AZ$1,'E-E'!$1:$1,0))</f>
        <v>1</v>
      </c>
      <c r="BA124" s="59">
        <f>INDEX('E-E'!$A:$AH,MATCH($B124,'E-E'!$B:$B,0),MATCH(BA$1,'E-E'!$1:$1,0))</f>
        <v>1</v>
      </c>
      <c r="BB124" s="59">
        <f>INDEX('E-E'!$A:$AH,MATCH($B124,'E-E'!$B:$B,0),MATCH(BB$1,'E-E'!$1:$1,0))</f>
        <v>1</v>
      </c>
      <c r="BC124" s="59">
        <f>INDEX('E-E'!$A:$AH,MATCH($B124,'E-E'!$B:$B,0),MATCH(BC$1,'E-E'!$1:$1,0))</f>
        <v>1</v>
      </c>
      <c r="BD124" s="59">
        <f>INDEX('E-E'!$A:$AH,MATCH($B124,'E-E'!$B:$B,0),MATCH(BD$1,'E-E'!$1:$1,0))</f>
        <v>1</v>
      </c>
      <c r="BE124" s="59">
        <f>INDEX('E-E'!$A:$AH,MATCH($B124,'E-E'!$B:$B,0),MATCH(BE$1,'E-E'!$1:$1,0))</f>
        <v>1</v>
      </c>
      <c r="BF124" s="59">
        <f>INDEX('E-E'!$A:$AH,MATCH($B124,'E-E'!$B:$B,0),MATCH(BF$1,'E-E'!$1:$1,0))</f>
        <v>1</v>
      </c>
      <c r="BG124" s="59">
        <f>INDEX('E-E'!$A:$AH,MATCH($B124,'E-E'!$B:$B,0),MATCH(BG$1,'E-E'!$1:$1,0))</f>
        <v>1</v>
      </c>
      <c r="BH124" s="59">
        <f>INDEX('E-E'!$A:$AH,MATCH($B124,'E-E'!$B:$B,0),MATCH(BH$1,'E-E'!$1:$1,0))</f>
        <v>1</v>
      </c>
      <c r="BI124" s="59">
        <f>INDEX('E-E'!$A:$AH,MATCH($B124,'E-E'!$B:$B,0),MATCH(BI$1,'E-E'!$1:$1,0))</f>
        <v>1</v>
      </c>
      <c r="BJ124" s="59">
        <f>INDEX('E-E'!$A:$AH,MATCH($B124,'E-E'!$B:$B,0),MATCH(BJ$1,'E-E'!$1:$1,0))</f>
        <v>1</v>
      </c>
      <c r="BK124" s="59">
        <f>INDEX('E-E'!$A:$AH,MATCH($B124,'E-E'!$B:$B,0),MATCH(BK$1,'E-E'!$1:$1,0))</f>
        <v>1</v>
      </c>
      <c r="BL124" s="59">
        <f>INDEX('E-E'!$A:$AH,MATCH($B124,'E-E'!$B:$B,0),MATCH(BL$1,'E-E'!$1:$1,0))</f>
        <v>1</v>
      </c>
      <c r="BM124" s="59">
        <f>INDEX('E-E'!$A:$AH,MATCH($B124,'E-E'!$B:$B,0),MATCH(BM$1,'E-E'!$1:$1,0))</f>
        <v>1</v>
      </c>
      <c r="BN124" s="59">
        <f>INDEX('E-E'!$A:$AH,MATCH($B124,'E-E'!$B:$B,0),MATCH(BN$1,'E-E'!$1:$1,0))</f>
        <v>1</v>
      </c>
      <c r="BO124" s="59">
        <f>INDEX('E-E'!$A:$AH,MATCH($B124,'E-E'!$B:$B,0),MATCH(BO$1,'E-E'!$1:$1,0))</f>
        <v>1</v>
      </c>
      <c r="BP124" s="59">
        <f>INDEX('E-E'!$A:$AH,MATCH($B124,'E-E'!$B:$B,0),MATCH(BP$1,'E-E'!$1:$1,0))</f>
        <v>1</v>
      </c>
      <c r="BQ124" s="59">
        <f>INDEX('E-E'!$A:$AH,MATCH($B124,'E-E'!$B:$B,0),MATCH(BQ$1,'E-E'!$1:$1,0))</f>
        <v>1</v>
      </c>
      <c r="BR124" s="59">
        <f>INDEX('E-E'!$A:$AH,MATCH($B124,'E-E'!$B:$B,0),MATCH(BR$1,'E-E'!$1:$1,0))</f>
        <v>1</v>
      </c>
      <c r="BS124" s="59">
        <f>INDEX('E-E'!$A:$AH,MATCH($B124,'E-E'!$B:$B,0),MATCH(BS$1,'E-E'!$1:$1,0))</f>
        <v>1</v>
      </c>
      <c r="BT124" s="59">
        <f>INDEX('E-E'!$A:$AH,MATCH($B124,'E-E'!$B:$B,0),MATCH(BT$1,'E-E'!$1:$1,0))</f>
        <v>1</v>
      </c>
      <c r="BU124" s="59">
        <f>INDEX('E-E'!$A:$AH,MATCH($B124,'E-E'!$B:$B,0),MATCH(BU$1,'E-E'!$1:$1,0))</f>
        <v>1</v>
      </c>
      <c r="BV124" s="60">
        <f>INDEX(SRMC!$A:$AO,MATCH($B124,SRMC!$B:$B,0),MATCH(BV$1,SRMC!$1:$1,0))</f>
        <v>91.249848783582905</v>
      </c>
      <c r="BW124" s="60">
        <f>INDEX(SRMC!$A:$AO,MATCH($B124,SRMC!$B:$B,0),MATCH(BW$1,SRMC!$1:$1,0))</f>
        <v>96.118417844477818</v>
      </c>
      <c r="BX124" s="60">
        <f>INDEX(SRMC!$A:$AO,MATCH($B124,SRMC!$B:$B,0),MATCH(BX$1,SRMC!$1:$1,0))</f>
        <v>97.855617571622076</v>
      </c>
      <c r="BY124" s="60">
        <f>INDEX(SRMC!$A:$AO,MATCH($B124,SRMC!$B:$B,0),MATCH(BY$1,SRMC!$1:$1,0))</f>
        <v>99.711453890610116</v>
      </c>
      <c r="BZ124" s="60">
        <f>INDEX(SRMC!$A:$AO,MATCH($B124,SRMC!$B:$B,0),MATCH(BZ$1,SRMC!$1:$1,0))</f>
        <v>100.71805143820131</v>
      </c>
      <c r="CA124" s="60">
        <f>INDEX(SRMC!$A:$AO,MATCH($B124,SRMC!$B:$B,0),MATCH(CA$1,SRMC!$1:$1,0))</f>
        <v>101.00574149160325</v>
      </c>
      <c r="CB124" s="60">
        <f>INDEX(SRMC!$A:$AO,MATCH($B124,SRMC!$B:$B,0),MATCH(CB$1,SRMC!$1:$1,0))</f>
        <v>101.40961653103486</v>
      </c>
      <c r="CC124" s="60">
        <f>INDEX(SRMC!$A:$AO,MATCH($B124,SRMC!$B:$B,0),MATCH(CC$1,SRMC!$1:$1,0))</f>
        <v>101.83460657005956</v>
      </c>
      <c r="CD124" s="60">
        <f>INDEX(SRMC!$A:$AO,MATCH($B124,SRMC!$B:$B,0),MATCH(CD$1,SRMC!$1:$1,0))</f>
        <v>102.36262432663899</v>
      </c>
      <c r="CE124" s="60">
        <f>INDEX(SRMC!$A:$AO,MATCH($B124,SRMC!$B:$B,0),MATCH(CE$1,SRMC!$1:$1,0))</f>
        <v>102.98956932264547</v>
      </c>
      <c r="CF124" s="60">
        <f>INDEX(SRMC!$A:$AO,MATCH($B124,SRMC!$B:$B,0),MATCH(CF$1,SRMC!$1:$1,0))</f>
        <v>103.51232492254843</v>
      </c>
      <c r="CG124" s="60">
        <f>INDEX(SRMC!$A:$AO,MATCH($B124,SRMC!$B:$B,0),MATCH(CG$1,SRMC!$1:$1,0))</f>
        <v>103.87918013851058</v>
      </c>
      <c r="CH124" s="60">
        <f>INDEX(SRMC!$A:$AO,MATCH($B124,SRMC!$B:$B,0),MATCH(CH$1,SRMC!$1:$1,0))</f>
        <v>104.49280054708275</v>
      </c>
      <c r="CI124" s="60">
        <f>INDEX(SRMC!$A:$AO,MATCH($B124,SRMC!$B:$B,0),MATCH(CI$1,SRMC!$1:$1,0))</f>
        <v>105.52817428646968</v>
      </c>
      <c r="CJ124" s="60">
        <f>INDEX(SRMC!$A:$AO,MATCH($B124,SRMC!$B:$B,0),MATCH(CJ$1,SRMC!$1:$1,0))</f>
        <v>106.78197104157762</v>
      </c>
      <c r="CK124" s="60">
        <f>INDEX(SRMC!$A:$AO,MATCH($B124,SRMC!$B:$B,0),MATCH(CK$1,SRMC!$1:$1,0))</f>
        <v>107.85273258240905</v>
      </c>
      <c r="CL124" s="60">
        <f>INDEX(SRMC!$A:$AO,MATCH($B124,SRMC!$B:$B,0),MATCH(CL$1,SRMC!$1:$1,0))</f>
        <v>108.53647232531605</v>
      </c>
      <c r="CM124" s="60">
        <f>INDEX(SRMC!$A:$AO,MATCH($B124,SRMC!$B:$B,0),MATCH(CM$1,SRMC!$1:$1,0))</f>
        <v>108.97398387005323</v>
      </c>
      <c r="CN124" s="60">
        <f>INDEX(SRMC!$A:$AO,MATCH($B124,SRMC!$B:$B,0),MATCH(CN$1,SRMC!$1:$1,0))</f>
        <v>109.17714601424581</v>
      </c>
      <c r="CO124" s="60">
        <f>INDEX(SRMC!$A:$AO,MATCH($B124,SRMC!$B:$B,0),MATCH(CO$1,SRMC!$1:$1,0))</f>
        <v>109.21985054837627</v>
      </c>
      <c r="CP124" s="60">
        <f>INDEX(SRMC!$A:$AO,MATCH($B124,SRMC!$B:$B,0),MATCH(CP$1,SRMC!$1:$1,0))</f>
        <v>109.20808647680123</v>
      </c>
      <c r="CQ124" s="60">
        <f>INDEX(SRMC!$A:$AO,MATCH($B124,SRMC!$B:$B,0),MATCH(CQ$1,SRMC!$1:$1,0))</f>
        <v>109.1963224052262</v>
      </c>
      <c r="CR124" s="60">
        <f>INDEX(SRMC!$A:$AO,MATCH($B124,SRMC!$B:$B,0),MATCH(CR$1,SRMC!$1:$1,0))</f>
        <v>109.18455833365117</v>
      </c>
      <c r="CS124" s="60">
        <f>INDEX(SRMC!$A:$AO,MATCH($B124,SRMC!$B:$B,0),MATCH(CS$1,SRMC!$1:$1,0))</f>
        <v>109.17279426207614</v>
      </c>
      <c r="CT124" s="60">
        <f>INDEX(SRMC!$A:$AO,MATCH($B124,SRMC!$B:$B,0),MATCH(CT$1,SRMC!$1:$1,0))</f>
        <v>109.16103019050109</v>
      </c>
      <c r="CU124" s="60">
        <f>INDEX(SRMC!$A:$AO,MATCH($B124,SRMC!$B:$B,0),MATCH(CU$1,SRMC!$1:$1,0))</f>
        <v>109.14926611892606</v>
      </c>
      <c r="CV124" s="60">
        <f>INDEX(SRMC!$A:$AO,MATCH($B124,SRMC!$B:$B,0),MATCH(CV$1,SRMC!$1:$1,0))</f>
        <v>109.13750204735105</v>
      </c>
      <c r="CW124" s="60">
        <f>INDEX(SRMC!$A:$AO,MATCH($B124,SRMC!$B:$B,0),MATCH(CW$1,SRMC!$1:$1,0))</f>
        <v>109.125737975776</v>
      </c>
      <c r="CX124" s="60">
        <f>INDEX(SRMC!$A:$AO,MATCH($B124,SRMC!$B:$B,0),MATCH(CX$1,SRMC!$1:$1,0))</f>
        <v>109.11397390420099</v>
      </c>
      <c r="CY124" s="60">
        <f>INDEX(SRMC!$A:$AO,MATCH($B124,SRMC!$B:$B,0),MATCH(CY$1,SRMC!$1:$1,0))</f>
        <v>109.10220983262595</v>
      </c>
    </row>
    <row r="125" spans="1:103" x14ac:dyDescent="0.3">
      <c r="A125" t="s">
        <v>669</v>
      </c>
      <c r="B125" t="s">
        <v>97</v>
      </c>
      <c r="C125" t="s">
        <v>351</v>
      </c>
      <c r="D125">
        <v>4</v>
      </c>
      <c r="E125">
        <v>58</v>
      </c>
      <c r="F125">
        <v>0.43875524999999993</v>
      </c>
      <c r="G125">
        <v>0.01</v>
      </c>
      <c r="H125" t="s">
        <v>359</v>
      </c>
      <c r="I125">
        <v>3</v>
      </c>
      <c r="J125" s="56">
        <v>1</v>
      </c>
      <c r="K125" s="57">
        <v>0</v>
      </c>
      <c r="L125" s="57">
        <v>0</v>
      </c>
      <c r="M125" s="57">
        <v>0</v>
      </c>
      <c r="N125" s="57">
        <v>0</v>
      </c>
      <c r="O125" s="57">
        <v>0</v>
      </c>
      <c r="P125" t="s">
        <v>570</v>
      </c>
      <c r="Q125">
        <v>1</v>
      </c>
      <c r="R125">
        <v>12.7208480565371</v>
      </c>
      <c r="S125" s="95">
        <v>0</v>
      </c>
      <c r="T125">
        <v>1</v>
      </c>
      <c r="U125">
        <v>4</v>
      </c>
      <c r="V125">
        <v>4</v>
      </c>
      <c r="W125" t="e">
        <v>#N/A</v>
      </c>
      <c r="X125">
        <v>0</v>
      </c>
      <c r="Y125">
        <v>0</v>
      </c>
      <c r="Z125" t="e">
        <v>#N/A</v>
      </c>
      <c r="AA125">
        <v>10</v>
      </c>
      <c r="AB125">
        <v>1</v>
      </c>
      <c r="AC125" t="e">
        <v>#N/A</v>
      </c>
      <c r="AD125">
        <v>10</v>
      </c>
      <c r="AE125">
        <v>1</v>
      </c>
      <c r="AF125">
        <v>1</v>
      </c>
      <c r="AG125" t="e">
        <v>#N/A</v>
      </c>
      <c r="AH125">
        <v>6</v>
      </c>
      <c r="AI125">
        <v>6</v>
      </c>
      <c r="AJ125">
        <v>1</v>
      </c>
      <c r="AK125" s="42">
        <f>INDEX(BV125:CY125,MATCH(Settings!$B$5,$BV$1:$CY$1))</f>
        <v>187.65791245263912</v>
      </c>
      <c r="AP125" t="b" cm="1">
        <f t="array" ref="AP125">NOT(OR(ISNA(AI125:AK125),ISNA(AE125:AF125),ISNA(AB125),ISNA(Y125),ISNA(S125:V125),ISNA(Q125),ISNA(J125),ISNA(I125),ISNA(A125:G125), ISBLANK(AI125:AK125), ISBLANK(AE125:AF125),ISBLANK(AB125),ISBLANK(Y125),ISBLANK(S125:V125),ISBLANK(Q125),ISBLANK(J125),ISBLANK(I125),ISBLANK(A125:G125)))</f>
        <v>1</v>
      </c>
      <c r="AQ125" s="42">
        <f>_xlfn.IFNA(IF(E125&gt;0,INDEX(AR125:BU125,MATCH(Settings!$B$1,$AR$1:$BU$1)),0),0)</f>
        <v>1</v>
      </c>
      <c r="AR125" s="59">
        <f>INDEX('E-E'!$A:$AH,MATCH($B125,'E-E'!$B:$B,0),MATCH(AR$1,'E-E'!$1:$1,0))</f>
        <v>1</v>
      </c>
      <c r="AS125" s="59">
        <f>INDEX('E-E'!$A:$AH,MATCH($B125,'E-E'!$B:$B,0),MATCH(AS$1,'E-E'!$1:$1,0))</f>
        <v>1</v>
      </c>
      <c r="AT125" s="59">
        <f>INDEX('E-E'!$A:$AH,MATCH($B125,'E-E'!$B:$B,0),MATCH(AT$1,'E-E'!$1:$1,0))</f>
        <v>1</v>
      </c>
      <c r="AU125" s="59">
        <f>INDEX('E-E'!$A:$AH,MATCH($B125,'E-E'!$B:$B,0),MATCH(AU$1,'E-E'!$1:$1,0))</f>
        <v>1</v>
      </c>
      <c r="AV125" s="59">
        <f>INDEX('E-E'!$A:$AH,MATCH($B125,'E-E'!$B:$B,0),MATCH(AV$1,'E-E'!$1:$1,0))</f>
        <v>1</v>
      </c>
      <c r="AW125" s="59">
        <f>INDEX('E-E'!$A:$AH,MATCH($B125,'E-E'!$B:$B,0),MATCH(AW$1,'E-E'!$1:$1,0))</f>
        <v>1</v>
      </c>
      <c r="AX125" s="59">
        <f>INDEX('E-E'!$A:$AH,MATCH($B125,'E-E'!$B:$B,0),MATCH(AX$1,'E-E'!$1:$1,0))</f>
        <v>1</v>
      </c>
      <c r="AY125" s="59">
        <f>INDEX('E-E'!$A:$AH,MATCH($B125,'E-E'!$B:$B,0),MATCH(AY$1,'E-E'!$1:$1,0))</f>
        <v>1</v>
      </c>
      <c r="AZ125" s="59">
        <f>INDEX('E-E'!$A:$AH,MATCH($B125,'E-E'!$B:$B,0),MATCH(AZ$1,'E-E'!$1:$1,0))</f>
        <v>1</v>
      </c>
      <c r="BA125" s="59">
        <f>INDEX('E-E'!$A:$AH,MATCH($B125,'E-E'!$B:$B,0),MATCH(BA$1,'E-E'!$1:$1,0))</f>
        <v>1</v>
      </c>
      <c r="BB125" s="59">
        <f>INDEX('E-E'!$A:$AH,MATCH($B125,'E-E'!$B:$B,0),MATCH(BB$1,'E-E'!$1:$1,0))</f>
        <v>1</v>
      </c>
      <c r="BC125" s="59">
        <f>INDEX('E-E'!$A:$AH,MATCH($B125,'E-E'!$B:$B,0),MATCH(BC$1,'E-E'!$1:$1,0))</f>
        <v>1</v>
      </c>
      <c r="BD125" s="59">
        <f>INDEX('E-E'!$A:$AH,MATCH($B125,'E-E'!$B:$B,0),MATCH(BD$1,'E-E'!$1:$1,0))</f>
        <v>1</v>
      </c>
      <c r="BE125" s="59">
        <f>INDEX('E-E'!$A:$AH,MATCH($B125,'E-E'!$B:$B,0),MATCH(BE$1,'E-E'!$1:$1,0))</f>
        <v>1</v>
      </c>
      <c r="BF125" s="59">
        <f>INDEX('E-E'!$A:$AH,MATCH($B125,'E-E'!$B:$B,0),MATCH(BF$1,'E-E'!$1:$1,0))</f>
        <v>1</v>
      </c>
      <c r="BG125" s="59">
        <f>INDEX('E-E'!$A:$AH,MATCH($B125,'E-E'!$B:$B,0),MATCH(BG$1,'E-E'!$1:$1,0))</f>
        <v>1</v>
      </c>
      <c r="BH125" s="59">
        <f>INDEX('E-E'!$A:$AH,MATCH($B125,'E-E'!$B:$B,0),MATCH(BH$1,'E-E'!$1:$1,0))</f>
        <v>1</v>
      </c>
      <c r="BI125" s="59">
        <f>INDEX('E-E'!$A:$AH,MATCH($B125,'E-E'!$B:$B,0),MATCH(BI$1,'E-E'!$1:$1,0))</f>
        <v>1</v>
      </c>
      <c r="BJ125" s="59">
        <f>INDEX('E-E'!$A:$AH,MATCH($B125,'E-E'!$B:$B,0),MATCH(BJ$1,'E-E'!$1:$1,0))</f>
        <v>1</v>
      </c>
      <c r="BK125" s="59">
        <f>INDEX('E-E'!$A:$AH,MATCH($B125,'E-E'!$B:$B,0),MATCH(BK$1,'E-E'!$1:$1,0))</f>
        <v>1</v>
      </c>
      <c r="BL125" s="59">
        <f>INDEX('E-E'!$A:$AH,MATCH($B125,'E-E'!$B:$B,0),MATCH(BL$1,'E-E'!$1:$1,0))</f>
        <v>1</v>
      </c>
      <c r="BM125" s="59">
        <f>INDEX('E-E'!$A:$AH,MATCH($B125,'E-E'!$B:$B,0),MATCH(BM$1,'E-E'!$1:$1,0))</f>
        <v>1</v>
      </c>
      <c r="BN125" s="59">
        <f>INDEX('E-E'!$A:$AH,MATCH($B125,'E-E'!$B:$B,0),MATCH(BN$1,'E-E'!$1:$1,0))</f>
        <v>1</v>
      </c>
      <c r="BO125" s="59">
        <f>INDEX('E-E'!$A:$AH,MATCH($B125,'E-E'!$B:$B,0),MATCH(BO$1,'E-E'!$1:$1,0))</f>
        <v>1</v>
      </c>
      <c r="BP125" s="59">
        <f>INDEX('E-E'!$A:$AH,MATCH($B125,'E-E'!$B:$B,0),MATCH(BP$1,'E-E'!$1:$1,0))</f>
        <v>1</v>
      </c>
      <c r="BQ125" s="59">
        <f>INDEX('E-E'!$A:$AH,MATCH($B125,'E-E'!$B:$B,0),MATCH(BQ$1,'E-E'!$1:$1,0))</f>
        <v>1</v>
      </c>
      <c r="BR125" s="59">
        <f>INDEX('E-E'!$A:$AH,MATCH($B125,'E-E'!$B:$B,0),MATCH(BR$1,'E-E'!$1:$1,0))</f>
        <v>1</v>
      </c>
      <c r="BS125" s="59">
        <f>INDEX('E-E'!$A:$AH,MATCH($B125,'E-E'!$B:$B,0),MATCH(BS$1,'E-E'!$1:$1,0))</f>
        <v>1</v>
      </c>
      <c r="BT125" s="59">
        <f>INDEX('E-E'!$A:$AH,MATCH($B125,'E-E'!$B:$B,0),MATCH(BT$1,'E-E'!$1:$1,0))</f>
        <v>1</v>
      </c>
      <c r="BU125" s="59">
        <f>INDEX('E-E'!$A:$AH,MATCH($B125,'E-E'!$B:$B,0),MATCH(BU$1,'E-E'!$1:$1,0))</f>
        <v>1</v>
      </c>
      <c r="BV125" s="60">
        <f>INDEX(SRMC!$A:$AO,MATCH($B125,SRMC!$B:$B,0),MATCH(BV$1,SRMC!$1:$1,0))</f>
        <v>156.55122680323115</v>
      </c>
      <c r="BW125" s="60">
        <f>INDEX(SRMC!$A:$AO,MATCH($B125,SRMC!$B:$B,0),MATCH(BW$1,SRMC!$1:$1,0))</f>
        <v>165.03442109465567</v>
      </c>
      <c r="BX125" s="60">
        <f>INDEX(SRMC!$A:$AO,MATCH($B125,SRMC!$B:$B,0),MATCH(BX$1,SRMC!$1:$1,0))</f>
        <v>168.06138910600509</v>
      </c>
      <c r="BY125" s="60">
        <f>INDEX(SRMC!$A:$AO,MATCH($B125,SRMC!$B:$B,0),MATCH(BY$1,SRMC!$1:$1,0))</f>
        <v>171.29507437782576</v>
      </c>
      <c r="BZ125" s="60">
        <f>INDEX(SRMC!$A:$AO,MATCH($B125,SRMC!$B:$B,0),MATCH(BZ$1,SRMC!$1:$1,0))</f>
        <v>173.04901120457745</v>
      </c>
      <c r="CA125" s="60">
        <f>INDEX(SRMC!$A:$AO,MATCH($B125,SRMC!$B:$B,0),MATCH(CA$1,SRMC!$1:$1,0))</f>
        <v>173.5502941458675</v>
      </c>
      <c r="CB125" s="60">
        <f>INDEX(SRMC!$A:$AO,MATCH($B125,SRMC!$B:$B,0),MATCH(CB$1,SRMC!$1:$1,0))</f>
        <v>174.25402256916837</v>
      </c>
      <c r="CC125" s="60">
        <f>INDEX(SRMC!$A:$AO,MATCH($B125,SRMC!$B:$B,0),MATCH(CC$1,SRMC!$1:$1,0))</f>
        <v>174.99454263325143</v>
      </c>
      <c r="CD125" s="60">
        <f>INDEX(SRMC!$A:$AO,MATCH($B125,SRMC!$B:$B,0),MATCH(CD$1,SRMC!$1:$1,0))</f>
        <v>175.91458241544606</v>
      </c>
      <c r="CE125" s="60">
        <f>INDEX(SRMC!$A:$AO,MATCH($B125,SRMC!$B:$B,0),MATCH(CE$1,SRMC!$1:$1,0))</f>
        <v>177.00699707458654</v>
      </c>
      <c r="CF125" s="60">
        <f>INDEX(SRMC!$A:$AO,MATCH($B125,SRMC!$B:$B,0),MATCH(CF$1,SRMC!$1:$1,0))</f>
        <v>177.91786785929546</v>
      </c>
      <c r="CG125" s="60">
        <f>INDEX(SRMC!$A:$AO,MATCH($B125,SRMC!$B:$B,0),MATCH(CG$1,SRMC!$1:$1,0))</f>
        <v>178.55709142476286</v>
      </c>
      <c r="CH125" s="60">
        <f>INDEX(SRMC!$A:$AO,MATCH($B125,SRMC!$B:$B,0),MATCH(CH$1,SRMC!$1:$1,0))</f>
        <v>179.62628877659094</v>
      </c>
      <c r="CI125" s="60">
        <f>INDEX(SRMC!$A:$AO,MATCH($B125,SRMC!$B:$B,0),MATCH(CI$1,SRMC!$1:$1,0))</f>
        <v>181.43036641944636</v>
      </c>
      <c r="CJ125" s="60">
        <f>INDEX(SRMC!$A:$AO,MATCH($B125,SRMC!$B:$B,0),MATCH(CJ$1,SRMC!$1:$1,0))</f>
        <v>183.61503327792227</v>
      </c>
      <c r="CK125" s="60">
        <f>INDEX(SRMC!$A:$AO,MATCH($B125,SRMC!$B:$B,0),MATCH(CK$1,SRMC!$1:$1,0))</f>
        <v>185.48077207653927</v>
      </c>
      <c r="CL125" s="60">
        <f>INDEX(SRMC!$A:$AO,MATCH($B125,SRMC!$B:$B,0),MATCH(CL$1,SRMC!$1:$1,0))</f>
        <v>186.67214823066178</v>
      </c>
      <c r="CM125" s="60">
        <f>INDEX(SRMC!$A:$AO,MATCH($B125,SRMC!$B:$B,0),MATCH(CM$1,SRMC!$1:$1,0))</f>
        <v>187.43448627954723</v>
      </c>
      <c r="CN125" s="60">
        <f>INDEX(SRMC!$A:$AO,MATCH($B125,SRMC!$B:$B,0),MATCH(CN$1,SRMC!$1:$1,0))</f>
        <v>187.78848432708264</v>
      </c>
      <c r="CO125" s="60">
        <f>INDEX(SRMC!$A:$AO,MATCH($B125,SRMC!$B:$B,0),MATCH(CO$1,SRMC!$1:$1,0))</f>
        <v>187.86289445778473</v>
      </c>
      <c r="CP125" s="60">
        <f>INDEX(SRMC!$A:$AO,MATCH($B125,SRMC!$B:$B,0),MATCH(CP$1,SRMC!$1:$1,0))</f>
        <v>187.84239625727017</v>
      </c>
      <c r="CQ125" s="60">
        <f>INDEX(SRMC!$A:$AO,MATCH($B125,SRMC!$B:$B,0),MATCH(CQ$1,SRMC!$1:$1,0))</f>
        <v>187.82189805675563</v>
      </c>
      <c r="CR125" s="60">
        <f>INDEX(SRMC!$A:$AO,MATCH($B125,SRMC!$B:$B,0),MATCH(CR$1,SRMC!$1:$1,0))</f>
        <v>187.80139985624106</v>
      </c>
      <c r="CS125" s="60">
        <f>INDEX(SRMC!$A:$AO,MATCH($B125,SRMC!$B:$B,0),MATCH(CS$1,SRMC!$1:$1,0))</f>
        <v>187.7809016557265</v>
      </c>
      <c r="CT125" s="60">
        <f>INDEX(SRMC!$A:$AO,MATCH($B125,SRMC!$B:$B,0),MATCH(CT$1,SRMC!$1:$1,0))</f>
        <v>187.76040345521193</v>
      </c>
      <c r="CU125" s="60">
        <f>INDEX(SRMC!$A:$AO,MATCH($B125,SRMC!$B:$B,0),MATCH(CU$1,SRMC!$1:$1,0))</f>
        <v>187.73990525469733</v>
      </c>
      <c r="CV125" s="60">
        <f>INDEX(SRMC!$A:$AO,MATCH($B125,SRMC!$B:$B,0),MATCH(CV$1,SRMC!$1:$1,0))</f>
        <v>187.7194070541828</v>
      </c>
      <c r="CW125" s="60">
        <f>INDEX(SRMC!$A:$AO,MATCH($B125,SRMC!$B:$B,0),MATCH(CW$1,SRMC!$1:$1,0))</f>
        <v>187.69890885366823</v>
      </c>
      <c r="CX125" s="60">
        <f>INDEX(SRMC!$A:$AO,MATCH($B125,SRMC!$B:$B,0),MATCH(CX$1,SRMC!$1:$1,0))</f>
        <v>187.67841065315369</v>
      </c>
      <c r="CY125" s="60">
        <f>INDEX(SRMC!$A:$AO,MATCH($B125,SRMC!$B:$B,0),MATCH(CY$1,SRMC!$1:$1,0))</f>
        <v>187.65791245263912</v>
      </c>
    </row>
    <row r="126" spans="1:103" x14ac:dyDescent="0.3">
      <c r="A126" t="s">
        <v>670</v>
      </c>
      <c r="B126" t="s">
        <v>104</v>
      </c>
      <c r="C126" t="s">
        <v>689</v>
      </c>
      <c r="D126">
        <v>1</v>
      </c>
      <c r="E126">
        <v>50</v>
      </c>
      <c r="F126">
        <v>0.93300428571428562</v>
      </c>
      <c r="G126">
        <v>0.01</v>
      </c>
      <c r="H126" t="s">
        <v>359</v>
      </c>
      <c r="I126">
        <v>3</v>
      </c>
      <c r="J126" s="56">
        <v>1</v>
      </c>
      <c r="K126" s="57">
        <v>0</v>
      </c>
      <c r="L126" s="57">
        <v>0</v>
      </c>
      <c r="M126" s="57">
        <v>0</v>
      </c>
      <c r="N126" s="57">
        <v>0</v>
      </c>
      <c r="O126" s="57">
        <v>0</v>
      </c>
      <c r="P126" t="s">
        <v>623</v>
      </c>
      <c r="Q126">
        <v>2</v>
      </c>
      <c r="R126">
        <v>12.7208480565371</v>
      </c>
      <c r="S126" s="95">
        <v>0</v>
      </c>
      <c r="T126">
        <v>1</v>
      </c>
      <c r="U126">
        <v>4</v>
      </c>
      <c r="V126">
        <v>4</v>
      </c>
      <c r="W126" t="e">
        <v>#N/A</v>
      </c>
      <c r="X126" t="e">
        <v>#N/A</v>
      </c>
      <c r="Y126">
        <v>0</v>
      </c>
      <c r="Z126" t="e">
        <v>#N/A</v>
      </c>
      <c r="AA126" t="e">
        <v>#N/A</v>
      </c>
      <c r="AB126">
        <v>1</v>
      </c>
      <c r="AC126" t="e">
        <v>#N/A</v>
      </c>
      <c r="AD126" t="e">
        <v>#N/A</v>
      </c>
      <c r="AE126">
        <v>1</v>
      </c>
      <c r="AF126">
        <v>1</v>
      </c>
      <c r="AG126" t="e">
        <v>#N/A</v>
      </c>
      <c r="AH126" t="e">
        <v>#N/A</v>
      </c>
      <c r="AI126">
        <v>0</v>
      </c>
      <c r="AJ126">
        <v>1</v>
      </c>
      <c r="AK126" s="42">
        <f>INDEX(BV126:CY126,MATCH(Settings!$B$5,$BV$1:$CY$1))</f>
        <v>390.79724649739461</v>
      </c>
      <c r="AP126" t="b" cm="1">
        <f t="array" ref="AP126">NOT(OR(ISNA(AI126:AK126),ISNA(AE126:AF126),ISNA(AB126),ISNA(Y126),ISNA(S126:V126),ISNA(Q126),ISNA(J126),ISNA(I126),ISNA(A126:G126), ISBLANK(AI126:AK126), ISBLANK(AE126:AF126),ISBLANK(AB126),ISBLANK(Y126),ISBLANK(S126:V126),ISBLANK(Q126),ISBLANK(J126),ISBLANK(I126),ISBLANK(A126:G126)))</f>
        <v>1</v>
      </c>
      <c r="AQ126" s="42">
        <f>_xlfn.IFNA(IF(E126&gt;0,INDEX(AR126:BU126,MATCH(Settings!$B$1,$AR$1:$BU$1)),0),0)</f>
        <v>0</v>
      </c>
      <c r="AR126" s="59">
        <f>INDEX('E-E'!$A:$AH,MATCH($B126,'E-E'!$B:$B,0),MATCH(AR$1,'E-E'!$1:$1,0))</f>
        <v>1</v>
      </c>
      <c r="AS126" s="59">
        <f>INDEX('E-E'!$A:$AH,MATCH($B126,'E-E'!$B:$B,0),MATCH(AS$1,'E-E'!$1:$1,0))</f>
        <v>1</v>
      </c>
      <c r="AT126" s="59">
        <f>INDEX('E-E'!$A:$AH,MATCH($B126,'E-E'!$B:$B,0),MATCH(AT$1,'E-E'!$1:$1,0))</f>
        <v>1</v>
      </c>
      <c r="AU126" s="59">
        <f>INDEX('E-E'!$A:$AH,MATCH($B126,'E-E'!$B:$B,0),MATCH(AU$1,'E-E'!$1:$1,0))</f>
        <v>1</v>
      </c>
      <c r="AV126" s="59">
        <f>INDEX('E-E'!$A:$AH,MATCH($B126,'E-E'!$B:$B,0),MATCH(AV$1,'E-E'!$1:$1,0))</f>
        <v>1</v>
      </c>
      <c r="AW126" s="59">
        <f>INDEX('E-E'!$A:$AH,MATCH($B126,'E-E'!$B:$B,0),MATCH(AW$1,'E-E'!$1:$1,0))</f>
        <v>1</v>
      </c>
      <c r="AX126" s="59">
        <f>INDEX('E-E'!$A:$AH,MATCH($B126,'E-E'!$B:$B,0),MATCH(AX$1,'E-E'!$1:$1,0))</f>
        <v>1</v>
      </c>
      <c r="AY126" s="59">
        <f>INDEX('E-E'!$A:$AH,MATCH($B126,'E-E'!$B:$B,0),MATCH(AY$1,'E-E'!$1:$1,0))</f>
        <v>1</v>
      </c>
      <c r="AZ126" s="59">
        <f>INDEX('E-E'!$A:$AH,MATCH($B126,'E-E'!$B:$B,0),MATCH(AZ$1,'E-E'!$1:$1,0))</f>
        <v>1</v>
      </c>
      <c r="BA126" s="59">
        <f>INDEX('E-E'!$A:$AH,MATCH($B126,'E-E'!$B:$B,0),MATCH(BA$1,'E-E'!$1:$1,0))</f>
        <v>1</v>
      </c>
      <c r="BB126" s="59">
        <f>INDEX('E-E'!$A:$AH,MATCH($B126,'E-E'!$B:$B,0),MATCH(BB$1,'E-E'!$1:$1,0))</f>
        <v>1</v>
      </c>
      <c r="BC126" s="59">
        <f>INDEX('E-E'!$A:$AH,MATCH($B126,'E-E'!$B:$B,0),MATCH(BC$1,'E-E'!$1:$1,0))</f>
        <v>1</v>
      </c>
      <c r="BD126" s="59">
        <f>INDEX('E-E'!$A:$AH,MATCH($B126,'E-E'!$B:$B,0),MATCH(BD$1,'E-E'!$1:$1,0))</f>
        <v>1</v>
      </c>
      <c r="BE126" s="59">
        <f>INDEX('E-E'!$A:$AH,MATCH($B126,'E-E'!$B:$B,0),MATCH(BE$1,'E-E'!$1:$1,0))</f>
        <v>1</v>
      </c>
      <c r="BF126" s="59">
        <f>INDEX('E-E'!$A:$AH,MATCH($B126,'E-E'!$B:$B,0),MATCH(BF$1,'E-E'!$1:$1,0))</f>
        <v>1</v>
      </c>
      <c r="BG126" s="59">
        <f>INDEX('E-E'!$A:$AH,MATCH($B126,'E-E'!$B:$B,0),MATCH(BG$1,'E-E'!$1:$1,0))</f>
        <v>0</v>
      </c>
      <c r="BH126" s="59">
        <f>INDEX('E-E'!$A:$AH,MATCH($B126,'E-E'!$B:$B,0),MATCH(BH$1,'E-E'!$1:$1,0))</f>
        <v>0</v>
      </c>
      <c r="BI126" s="59">
        <f>INDEX('E-E'!$A:$AH,MATCH($B126,'E-E'!$B:$B,0),MATCH(BI$1,'E-E'!$1:$1,0))</f>
        <v>0</v>
      </c>
      <c r="BJ126" s="59">
        <f>INDEX('E-E'!$A:$AH,MATCH($B126,'E-E'!$B:$B,0),MATCH(BJ$1,'E-E'!$1:$1,0))</f>
        <v>0</v>
      </c>
      <c r="BK126" s="59">
        <f>INDEX('E-E'!$A:$AH,MATCH($B126,'E-E'!$B:$B,0),MATCH(BK$1,'E-E'!$1:$1,0))</f>
        <v>0</v>
      </c>
      <c r="BL126" s="59">
        <f>INDEX('E-E'!$A:$AH,MATCH($B126,'E-E'!$B:$B,0),MATCH(BL$1,'E-E'!$1:$1,0))</f>
        <v>0</v>
      </c>
      <c r="BM126" s="59">
        <f>INDEX('E-E'!$A:$AH,MATCH($B126,'E-E'!$B:$B,0),MATCH(BM$1,'E-E'!$1:$1,0))</f>
        <v>0</v>
      </c>
      <c r="BN126" s="59">
        <f>INDEX('E-E'!$A:$AH,MATCH($B126,'E-E'!$B:$B,0),MATCH(BN$1,'E-E'!$1:$1,0))</f>
        <v>0</v>
      </c>
      <c r="BO126" s="59">
        <f>INDEX('E-E'!$A:$AH,MATCH($B126,'E-E'!$B:$B,0),MATCH(BO$1,'E-E'!$1:$1,0))</f>
        <v>0</v>
      </c>
      <c r="BP126" s="59">
        <f>INDEX('E-E'!$A:$AH,MATCH($B126,'E-E'!$B:$B,0),MATCH(BP$1,'E-E'!$1:$1,0))</f>
        <v>0</v>
      </c>
      <c r="BQ126" s="59">
        <f>INDEX('E-E'!$A:$AH,MATCH($B126,'E-E'!$B:$B,0),MATCH(BQ$1,'E-E'!$1:$1,0))</f>
        <v>0</v>
      </c>
      <c r="BR126" s="59">
        <f>INDEX('E-E'!$A:$AH,MATCH($B126,'E-E'!$B:$B,0),MATCH(BR$1,'E-E'!$1:$1,0))</f>
        <v>0</v>
      </c>
      <c r="BS126" s="59">
        <f>INDEX('E-E'!$A:$AH,MATCH($B126,'E-E'!$B:$B,0),MATCH(BS$1,'E-E'!$1:$1,0))</f>
        <v>0</v>
      </c>
      <c r="BT126" s="59">
        <f>INDEX('E-E'!$A:$AH,MATCH($B126,'E-E'!$B:$B,0),MATCH(BT$1,'E-E'!$1:$1,0))</f>
        <v>0</v>
      </c>
      <c r="BU126" s="59">
        <f>INDEX('E-E'!$A:$AH,MATCH($B126,'E-E'!$B:$B,0),MATCH(BU$1,'E-E'!$1:$1,0))</f>
        <v>0</v>
      </c>
      <c r="BV126" s="60">
        <f>INDEX(SRMC!$A:$AO,MATCH($B126,SRMC!$B:$B,0),MATCH(BV$1,SRMC!$1:$1,0))</f>
        <v>482.82784019121624</v>
      </c>
      <c r="BW126" s="60">
        <f>INDEX(SRMC!$A:$AO,MATCH($B126,SRMC!$B:$B,0),MATCH(BW$1,SRMC!$1:$1,0))</f>
        <v>475.5407789373337</v>
      </c>
      <c r="BX126" s="60">
        <f>INDEX(SRMC!$A:$AO,MATCH($B126,SRMC!$B:$B,0),MATCH(BX$1,SRMC!$1:$1,0))</f>
        <v>468.22604575997178</v>
      </c>
      <c r="BY126" s="60">
        <f>INDEX(SRMC!$A:$AO,MATCH($B126,SRMC!$B:$B,0),MATCH(BY$1,SRMC!$1:$1,0))</f>
        <v>461.53005349278214</v>
      </c>
      <c r="BZ126" s="60">
        <f>INDEX(SRMC!$A:$AO,MATCH($B126,SRMC!$B:$B,0),MATCH(BZ$1,SRMC!$1:$1,0))</f>
        <v>455.3490569081963</v>
      </c>
      <c r="CA126" s="60">
        <f>INDEX(SRMC!$A:$AO,MATCH($B126,SRMC!$B:$B,0),MATCH(CA$1,SRMC!$1:$1,0))</f>
        <v>449.60915402234525</v>
      </c>
      <c r="CB126" s="60">
        <f>INDEX(SRMC!$A:$AO,MATCH($B126,SRMC!$B:$B,0),MATCH(CB$1,SRMC!$1:$1,0))</f>
        <v>444.58111092229228</v>
      </c>
      <c r="CC126" s="60">
        <f>INDEX(SRMC!$A:$AO,MATCH($B126,SRMC!$B:$B,0),MATCH(CC$1,SRMC!$1:$1,0))</f>
        <v>440.10420366898802</v>
      </c>
      <c r="CD126" s="60">
        <f>INDEX(SRMC!$A:$AO,MATCH($B126,SRMC!$B:$B,0),MATCH(CD$1,SRMC!$1:$1,0))</f>
        <v>435.59282421612448</v>
      </c>
      <c r="CE126" s="60">
        <f>INDEX(SRMC!$A:$AO,MATCH($B126,SRMC!$B:$B,0),MATCH(CE$1,SRMC!$1:$1,0))</f>
        <v>431.2102903742923</v>
      </c>
      <c r="CF126" s="60">
        <f>INDEX(SRMC!$A:$AO,MATCH($B126,SRMC!$B:$B,0),MATCH(CF$1,SRMC!$1:$1,0))</f>
        <v>427.16207447418316</v>
      </c>
      <c r="CG126" s="60">
        <f>INDEX(SRMC!$A:$AO,MATCH($B126,SRMC!$B:$B,0),MATCH(CG$1,SRMC!$1:$1,0))</f>
        <v>423.49682241385506</v>
      </c>
      <c r="CH126" s="60">
        <f>INDEX(SRMC!$A:$AO,MATCH($B126,SRMC!$B:$B,0),MATCH(CH$1,SRMC!$1:$1,0))</f>
        <v>420.15737309325328</v>
      </c>
      <c r="CI126" s="60">
        <f>INDEX(SRMC!$A:$AO,MATCH($B126,SRMC!$B:$B,0),MATCH(CI$1,SRMC!$1:$1,0))</f>
        <v>417.04473011312558</v>
      </c>
      <c r="CJ126" s="60">
        <f>INDEX(SRMC!$A:$AO,MATCH($B126,SRMC!$B:$B,0),MATCH(CJ$1,SRMC!$1:$1,0))</f>
        <v>414.09219829673327</v>
      </c>
      <c r="CK126" s="60">
        <f>INDEX(SRMC!$A:$AO,MATCH($B126,SRMC!$B:$B,0),MATCH(CK$1,SRMC!$1:$1,0))</f>
        <v>411.24932656554108</v>
      </c>
      <c r="CL126" s="60">
        <f>INDEX(SRMC!$A:$AO,MATCH($B126,SRMC!$B:$B,0),MATCH(CL$1,SRMC!$1:$1,0))</f>
        <v>408.49649744714372</v>
      </c>
      <c r="CM126" s="60">
        <f>INDEX(SRMC!$A:$AO,MATCH($B126,SRMC!$B:$B,0),MATCH(CM$1,SRMC!$1:$1,0))</f>
        <v>405.81868200715525</v>
      </c>
      <c r="CN126" s="60">
        <f>INDEX(SRMC!$A:$AO,MATCH($B126,SRMC!$B:$B,0),MATCH(CN$1,SRMC!$1:$1,0))</f>
        <v>403.18877890951489</v>
      </c>
      <c r="CO126" s="60">
        <f>INDEX(SRMC!$A:$AO,MATCH($B126,SRMC!$B:$B,0),MATCH(CO$1,SRMC!$1:$1,0))</f>
        <v>400.60471042379311</v>
      </c>
      <c r="CP126" s="60">
        <f>INDEX(SRMC!$A:$AO,MATCH($B126,SRMC!$B:$B,0),MATCH(CP$1,SRMC!$1:$1,0))</f>
        <v>395.66310958578742</v>
      </c>
      <c r="CQ126" s="60">
        <f>INDEX(SRMC!$A:$AO,MATCH($B126,SRMC!$B:$B,0),MATCH(CQ$1,SRMC!$1:$1,0))</f>
        <v>390.79724649739461</v>
      </c>
      <c r="CR126" s="60">
        <f>INDEX(SRMC!$A:$AO,MATCH($B126,SRMC!$B:$B,0),MATCH(CR$1,SRMC!$1:$1,0))</f>
        <v>390.79724649739461</v>
      </c>
      <c r="CS126" s="60">
        <f>INDEX(SRMC!$A:$AO,MATCH($B126,SRMC!$B:$B,0),MATCH(CS$1,SRMC!$1:$1,0))</f>
        <v>390.79724649739461</v>
      </c>
      <c r="CT126" s="60">
        <f>INDEX(SRMC!$A:$AO,MATCH($B126,SRMC!$B:$B,0),MATCH(CT$1,SRMC!$1:$1,0))</f>
        <v>390.79724649739461</v>
      </c>
      <c r="CU126" s="60">
        <f>INDEX(SRMC!$A:$AO,MATCH($B126,SRMC!$B:$B,0),MATCH(CU$1,SRMC!$1:$1,0))</f>
        <v>390.79724649739461</v>
      </c>
      <c r="CV126" s="60">
        <f>INDEX(SRMC!$A:$AO,MATCH($B126,SRMC!$B:$B,0),MATCH(CV$1,SRMC!$1:$1,0))</f>
        <v>390.79724649739461</v>
      </c>
      <c r="CW126" s="60">
        <f>INDEX(SRMC!$A:$AO,MATCH($B126,SRMC!$B:$B,0),MATCH(CW$1,SRMC!$1:$1,0))</f>
        <v>390.79724649739461</v>
      </c>
      <c r="CX126" s="60">
        <f>INDEX(SRMC!$A:$AO,MATCH($B126,SRMC!$B:$B,0),MATCH(CX$1,SRMC!$1:$1,0))</f>
        <v>390.79724649739461</v>
      </c>
      <c r="CY126" s="60">
        <f>INDEX(SRMC!$A:$AO,MATCH($B126,SRMC!$B:$B,0),MATCH(CY$1,SRMC!$1:$1,0))</f>
        <v>390.79724649739461</v>
      </c>
    </row>
    <row r="127" spans="1:103" x14ac:dyDescent="0.3">
      <c r="A127" t="s">
        <v>671</v>
      </c>
      <c r="B127" t="s">
        <v>160</v>
      </c>
      <c r="C127" t="s">
        <v>690</v>
      </c>
      <c r="D127">
        <v>2</v>
      </c>
      <c r="E127">
        <v>34</v>
      </c>
      <c r="F127">
        <v>1.0458228571428572</v>
      </c>
      <c r="G127">
        <v>0.01</v>
      </c>
      <c r="H127" t="s">
        <v>359</v>
      </c>
      <c r="I127">
        <v>3</v>
      </c>
      <c r="J127" s="56">
        <v>1</v>
      </c>
      <c r="K127" s="57">
        <v>0</v>
      </c>
      <c r="L127" s="57">
        <v>0</v>
      </c>
      <c r="M127" s="57">
        <v>0</v>
      </c>
      <c r="N127" s="57">
        <v>0</v>
      </c>
      <c r="O127" s="57">
        <v>0</v>
      </c>
      <c r="P127" t="s">
        <v>623</v>
      </c>
      <c r="Q127">
        <v>2</v>
      </c>
      <c r="R127">
        <v>12.7208480565371</v>
      </c>
      <c r="S127" s="95">
        <v>0</v>
      </c>
      <c r="T127">
        <v>1</v>
      </c>
      <c r="U127">
        <v>4</v>
      </c>
      <c r="V127">
        <v>4</v>
      </c>
      <c r="W127" t="e">
        <v>#N/A</v>
      </c>
      <c r="X127">
        <v>0</v>
      </c>
      <c r="Y127">
        <v>0</v>
      </c>
      <c r="Z127" t="e">
        <v>#N/A</v>
      </c>
      <c r="AA127">
        <v>10</v>
      </c>
      <c r="AB127">
        <v>1</v>
      </c>
      <c r="AC127" t="e">
        <v>#N/A</v>
      </c>
      <c r="AD127">
        <v>10</v>
      </c>
      <c r="AE127">
        <v>1</v>
      </c>
      <c r="AF127">
        <v>1</v>
      </c>
      <c r="AG127" t="e">
        <v>#N/A</v>
      </c>
      <c r="AH127">
        <v>6</v>
      </c>
      <c r="AI127">
        <v>6</v>
      </c>
      <c r="AJ127">
        <v>1</v>
      </c>
      <c r="AK127" s="42">
        <f>INDEX(BV127:CY127,MATCH(Settings!$B$5,$BV$1:$CY$1))</f>
        <v>386.62690704554717</v>
      </c>
      <c r="AP127" t="b" cm="1">
        <f t="array" ref="AP127">NOT(OR(ISNA(AI127:AK127),ISNA(AE127:AF127),ISNA(AB127),ISNA(Y127),ISNA(S127:V127),ISNA(Q127),ISNA(J127),ISNA(I127),ISNA(A127:G127), ISBLANK(AI127:AK127), ISBLANK(AE127:AF127),ISBLANK(AB127),ISBLANK(Y127),ISBLANK(S127:V127),ISBLANK(Q127),ISBLANK(J127),ISBLANK(I127),ISBLANK(A127:G127)))</f>
        <v>1</v>
      </c>
      <c r="AQ127" s="42">
        <f>_xlfn.IFNA(IF(E127&gt;0,INDEX(AR127:BU127,MATCH(Settings!$B$1,$AR$1:$BU$1)),0),0)</f>
        <v>0</v>
      </c>
      <c r="AR127" s="59">
        <f>INDEX('E-E'!$A:$AH,MATCH($B127,'E-E'!$B:$B,0),MATCH(AR$1,'E-E'!$1:$1,0))</f>
        <v>1</v>
      </c>
      <c r="AS127" s="59">
        <f>INDEX('E-E'!$A:$AH,MATCH($B127,'E-E'!$B:$B,0),MATCH(AS$1,'E-E'!$1:$1,0))</f>
        <v>0</v>
      </c>
      <c r="AT127" s="59">
        <f>INDEX('E-E'!$A:$AH,MATCH($B127,'E-E'!$B:$B,0),MATCH(AT$1,'E-E'!$1:$1,0))</f>
        <v>0</v>
      </c>
      <c r="AU127" s="59">
        <f>INDEX('E-E'!$A:$AH,MATCH($B127,'E-E'!$B:$B,0),MATCH(AU$1,'E-E'!$1:$1,0))</f>
        <v>0</v>
      </c>
      <c r="AV127" s="59">
        <f>INDEX('E-E'!$A:$AH,MATCH($B127,'E-E'!$B:$B,0),MATCH(AV$1,'E-E'!$1:$1,0))</f>
        <v>0</v>
      </c>
      <c r="AW127" s="59">
        <f>INDEX('E-E'!$A:$AH,MATCH($B127,'E-E'!$B:$B,0),MATCH(AW$1,'E-E'!$1:$1,0))</f>
        <v>0</v>
      </c>
      <c r="AX127" s="59">
        <f>INDEX('E-E'!$A:$AH,MATCH($B127,'E-E'!$B:$B,0),MATCH(AX$1,'E-E'!$1:$1,0))</f>
        <v>0</v>
      </c>
      <c r="AY127" s="59">
        <f>INDEX('E-E'!$A:$AH,MATCH($B127,'E-E'!$B:$B,0),MATCH(AY$1,'E-E'!$1:$1,0))</f>
        <v>0</v>
      </c>
      <c r="AZ127" s="59">
        <f>INDEX('E-E'!$A:$AH,MATCH($B127,'E-E'!$B:$B,0),MATCH(AZ$1,'E-E'!$1:$1,0))</f>
        <v>0</v>
      </c>
      <c r="BA127" s="59">
        <f>INDEX('E-E'!$A:$AH,MATCH($B127,'E-E'!$B:$B,0),MATCH(BA$1,'E-E'!$1:$1,0))</f>
        <v>0</v>
      </c>
      <c r="BB127" s="59">
        <f>INDEX('E-E'!$A:$AH,MATCH($B127,'E-E'!$B:$B,0),MATCH(BB$1,'E-E'!$1:$1,0))</f>
        <v>0</v>
      </c>
      <c r="BC127" s="59">
        <f>INDEX('E-E'!$A:$AH,MATCH($B127,'E-E'!$B:$B,0),MATCH(BC$1,'E-E'!$1:$1,0))</f>
        <v>0</v>
      </c>
      <c r="BD127" s="59">
        <f>INDEX('E-E'!$A:$AH,MATCH($B127,'E-E'!$B:$B,0),MATCH(BD$1,'E-E'!$1:$1,0))</f>
        <v>0</v>
      </c>
      <c r="BE127" s="59">
        <f>INDEX('E-E'!$A:$AH,MATCH($B127,'E-E'!$B:$B,0),MATCH(BE$1,'E-E'!$1:$1,0))</f>
        <v>0</v>
      </c>
      <c r="BF127" s="59">
        <f>INDEX('E-E'!$A:$AH,MATCH($B127,'E-E'!$B:$B,0),MATCH(BF$1,'E-E'!$1:$1,0))</f>
        <v>0</v>
      </c>
      <c r="BG127" s="59">
        <f>INDEX('E-E'!$A:$AH,MATCH($B127,'E-E'!$B:$B,0),MATCH(BG$1,'E-E'!$1:$1,0))</f>
        <v>0</v>
      </c>
      <c r="BH127" s="59">
        <f>INDEX('E-E'!$A:$AH,MATCH($B127,'E-E'!$B:$B,0),MATCH(BH$1,'E-E'!$1:$1,0))</f>
        <v>0</v>
      </c>
      <c r="BI127" s="59">
        <f>INDEX('E-E'!$A:$AH,MATCH($B127,'E-E'!$B:$B,0),MATCH(BI$1,'E-E'!$1:$1,0))</f>
        <v>0</v>
      </c>
      <c r="BJ127" s="59">
        <f>INDEX('E-E'!$A:$AH,MATCH($B127,'E-E'!$B:$B,0),MATCH(BJ$1,'E-E'!$1:$1,0))</f>
        <v>0</v>
      </c>
      <c r="BK127" s="59">
        <f>INDEX('E-E'!$A:$AH,MATCH($B127,'E-E'!$B:$B,0),MATCH(BK$1,'E-E'!$1:$1,0))</f>
        <v>0</v>
      </c>
      <c r="BL127" s="59">
        <f>INDEX('E-E'!$A:$AH,MATCH($B127,'E-E'!$B:$B,0),MATCH(BL$1,'E-E'!$1:$1,0))</f>
        <v>0</v>
      </c>
      <c r="BM127" s="59">
        <f>INDEX('E-E'!$A:$AH,MATCH($B127,'E-E'!$B:$B,0),MATCH(BM$1,'E-E'!$1:$1,0))</f>
        <v>0</v>
      </c>
      <c r="BN127" s="59">
        <f>INDEX('E-E'!$A:$AH,MATCH($B127,'E-E'!$B:$B,0),MATCH(BN$1,'E-E'!$1:$1,0))</f>
        <v>0</v>
      </c>
      <c r="BO127" s="59">
        <f>INDEX('E-E'!$A:$AH,MATCH($B127,'E-E'!$B:$B,0),MATCH(BO$1,'E-E'!$1:$1,0))</f>
        <v>0</v>
      </c>
      <c r="BP127" s="59">
        <f>INDEX('E-E'!$A:$AH,MATCH($B127,'E-E'!$B:$B,0),MATCH(BP$1,'E-E'!$1:$1,0))</f>
        <v>0</v>
      </c>
      <c r="BQ127" s="59">
        <f>INDEX('E-E'!$A:$AH,MATCH($B127,'E-E'!$B:$B,0),MATCH(BQ$1,'E-E'!$1:$1,0))</f>
        <v>0</v>
      </c>
      <c r="BR127" s="59">
        <f>INDEX('E-E'!$A:$AH,MATCH($B127,'E-E'!$B:$B,0),MATCH(BR$1,'E-E'!$1:$1,0))</f>
        <v>0</v>
      </c>
      <c r="BS127" s="59">
        <f>INDEX('E-E'!$A:$AH,MATCH($B127,'E-E'!$B:$B,0),MATCH(BS$1,'E-E'!$1:$1,0))</f>
        <v>0</v>
      </c>
      <c r="BT127" s="59">
        <f>INDEX('E-E'!$A:$AH,MATCH($B127,'E-E'!$B:$B,0),MATCH(BT$1,'E-E'!$1:$1,0))</f>
        <v>0</v>
      </c>
      <c r="BU127" s="59">
        <f>INDEX('E-E'!$A:$AH,MATCH($B127,'E-E'!$B:$B,0),MATCH(BU$1,'E-E'!$1:$1,0))</f>
        <v>0</v>
      </c>
      <c r="BV127" s="60">
        <f>INDEX(SRMC!$A:$AO,MATCH($B127,SRMC!$B:$B,0),MATCH(BV$1,SRMC!$1:$1,0))</f>
        <v>477.67540882572774</v>
      </c>
      <c r="BW127" s="60">
        <f>INDEX(SRMC!$A:$AO,MATCH($B127,SRMC!$B:$B,0),MATCH(BW$1,SRMC!$1:$1,0))</f>
        <v>470.46611045095312</v>
      </c>
      <c r="BX127" s="60">
        <f>INDEX(SRMC!$A:$AO,MATCH($B127,SRMC!$B:$B,0),MATCH(BX$1,SRMC!$1:$1,0))</f>
        <v>463.22943544985191</v>
      </c>
      <c r="BY127" s="60">
        <f>INDEX(SRMC!$A:$AO,MATCH($B127,SRMC!$B:$B,0),MATCH(BY$1,SRMC!$1:$1,0))</f>
        <v>456.60489854979033</v>
      </c>
      <c r="BZ127" s="60">
        <f>INDEX(SRMC!$A:$AO,MATCH($B127,SRMC!$B:$B,0),MATCH(BZ$1,SRMC!$1:$1,0))</f>
        <v>450.48986162622947</v>
      </c>
      <c r="CA127" s="60">
        <f>INDEX(SRMC!$A:$AO,MATCH($B127,SRMC!$B:$B,0),MATCH(CA$1,SRMC!$1:$1,0))</f>
        <v>444.81121133022947</v>
      </c>
      <c r="CB127" s="60">
        <f>INDEX(SRMC!$A:$AO,MATCH($B127,SRMC!$B:$B,0),MATCH(CB$1,SRMC!$1:$1,0))</f>
        <v>439.83682430552932</v>
      </c>
      <c r="CC127" s="60">
        <f>INDEX(SRMC!$A:$AO,MATCH($B127,SRMC!$B:$B,0),MATCH(CC$1,SRMC!$1:$1,0))</f>
        <v>435.40769175664803</v>
      </c>
      <c r="CD127" s="60">
        <f>INDEX(SRMC!$A:$AO,MATCH($B127,SRMC!$B:$B,0),MATCH(CD$1,SRMC!$1:$1,0))</f>
        <v>430.94445487357774</v>
      </c>
      <c r="CE127" s="60">
        <f>INDEX(SRMC!$A:$AO,MATCH($B127,SRMC!$B:$B,0),MATCH(CE$1,SRMC!$1:$1,0))</f>
        <v>426.60868864319491</v>
      </c>
      <c r="CF127" s="60">
        <f>INDEX(SRMC!$A:$AO,MATCH($B127,SRMC!$B:$B,0),MATCH(CF$1,SRMC!$1:$1,0))</f>
        <v>422.60367272627178</v>
      </c>
      <c r="CG127" s="60">
        <f>INDEX(SRMC!$A:$AO,MATCH($B127,SRMC!$B:$B,0),MATCH(CG$1,SRMC!$1:$1,0))</f>
        <v>418.97753390280792</v>
      </c>
      <c r="CH127" s="60">
        <f>INDEX(SRMC!$A:$AO,MATCH($B127,SRMC!$B:$B,0),MATCH(CH$1,SRMC!$1:$1,0))</f>
        <v>415.67372105962244</v>
      </c>
      <c r="CI127" s="60">
        <f>INDEX(SRMC!$A:$AO,MATCH($B127,SRMC!$B:$B,0),MATCH(CI$1,SRMC!$1:$1,0))</f>
        <v>412.59429422401951</v>
      </c>
      <c r="CJ127" s="60">
        <f>INDEX(SRMC!$A:$AO,MATCH($B127,SRMC!$B:$B,0),MATCH(CJ$1,SRMC!$1:$1,0))</f>
        <v>409.67326994773168</v>
      </c>
      <c r="CK127" s="60">
        <f>INDEX(SRMC!$A:$AO,MATCH($B127,SRMC!$B:$B,0),MATCH(CK$1,SRMC!$1:$1,0))</f>
        <v>406.86073553401906</v>
      </c>
      <c r="CL127" s="60">
        <f>INDEX(SRMC!$A:$AO,MATCH($B127,SRMC!$B:$B,0),MATCH(CL$1,SRMC!$1:$1,0))</f>
        <v>404.13728285565429</v>
      </c>
      <c r="CM127" s="60">
        <f>INDEX(SRMC!$A:$AO,MATCH($B127,SRMC!$B:$B,0),MATCH(CM$1,SRMC!$1:$1,0))</f>
        <v>401.48804335747258</v>
      </c>
      <c r="CN127" s="60">
        <f>INDEX(SRMC!$A:$AO,MATCH($B127,SRMC!$B:$B,0),MATCH(CN$1,SRMC!$1:$1,0))</f>
        <v>398.88620491162015</v>
      </c>
      <c r="CO127" s="60">
        <f>INDEX(SRMC!$A:$AO,MATCH($B127,SRMC!$B:$B,0),MATCH(CO$1,SRMC!$1:$1,0))</f>
        <v>396.32971195988398</v>
      </c>
      <c r="CP127" s="60">
        <f>INDEX(SRMC!$A:$AO,MATCH($B127,SRMC!$B:$B,0),MATCH(CP$1,SRMC!$1:$1,0))</f>
        <v>391.44084474043558</v>
      </c>
      <c r="CQ127" s="60">
        <f>INDEX(SRMC!$A:$AO,MATCH($B127,SRMC!$B:$B,0),MATCH(CQ$1,SRMC!$1:$1,0))</f>
        <v>386.62690704554717</v>
      </c>
      <c r="CR127" s="60">
        <f>INDEX(SRMC!$A:$AO,MATCH($B127,SRMC!$B:$B,0),MATCH(CR$1,SRMC!$1:$1,0))</f>
        <v>386.62690704554717</v>
      </c>
      <c r="CS127" s="60">
        <f>INDEX(SRMC!$A:$AO,MATCH($B127,SRMC!$B:$B,0),MATCH(CS$1,SRMC!$1:$1,0))</f>
        <v>386.62690704554717</v>
      </c>
      <c r="CT127" s="60">
        <f>INDEX(SRMC!$A:$AO,MATCH($B127,SRMC!$B:$B,0),MATCH(CT$1,SRMC!$1:$1,0))</f>
        <v>386.62690704554717</v>
      </c>
      <c r="CU127" s="60">
        <f>INDEX(SRMC!$A:$AO,MATCH($B127,SRMC!$B:$B,0),MATCH(CU$1,SRMC!$1:$1,0))</f>
        <v>386.62690704554717</v>
      </c>
      <c r="CV127" s="60">
        <f>INDEX(SRMC!$A:$AO,MATCH($B127,SRMC!$B:$B,0),MATCH(CV$1,SRMC!$1:$1,0))</f>
        <v>386.62690704554717</v>
      </c>
      <c r="CW127" s="60">
        <f>INDEX(SRMC!$A:$AO,MATCH($B127,SRMC!$B:$B,0),MATCH(CW$1,SRMC!$1:$1,0))</f>
        <v>386.62690704554717</v>
      </c>
      <c r="CX127" s="60">
        <f>INDEX(SRMC!$A:$AO,MATCH($B127,SRMC!$B:$B,0),MATCH(CX$1,SRMC!$1:$1,0))</f>
        <v>386.62690704554717</v>
      </c>
      <c r="CY127" s="60">
        <f>INDEX(SRMC!$A:$AO,MATCH($B127,SRMC!$B:$B,0),MATCH(CY$1,SRMC!$1:$1,0))</f>
        <v>386.62690704554717</v>
      </c>
    </row>
    <row r="128" spans="1:103" x14ac:dyDescent="0.3">
      <c r="A128" t="s">
        <v>672</v>
      </c>
      <c r="B128" t="s">
        <v>83</v>
      </c>
      <c r="C128" t="s">
        <v>690</v>
      </c>
      <c r="D128">
        <v>2</v>
      </c>
      <c r="E128">
        <v>146</v>
      </c>
      <c r="F128">
        <v>0.99863279999999999</v>
      </c>
      <c r="G128">
        <v>0.01</v>
      </c>
      <c r="H128" t="s">
        <v>359</v>
      </c>
      <c r="I128">
        <v>3</v>
      </c>
      <c r="J128" s="56">
        <v>1</v>
      </c>
      <c r="K128" s="57">
        <v>0</v>
      </c>
      <c r="L128" s="57">
        <v>0</v>
      </c>
      <c r="M128" s="57">
        <v>0</v>
      </c>
      <c r="N128" s="57">
        <v>0</v>
      </c>
      <c r="O128" s="57">
        <v>0</v>
      </c>
      <c r="P128" t="s">
        <v>623</v>
      </c>
      <c r="Q128">
        <v>2</v>
      </c>
      <c r="R128">
        <v>11.881188118811883</v>
      </c>
      <c r="S128" s="95">
        <v>0</v>
      </c>
      <c r="T128">
        <v>1</v>
      </c>
      <c r="U128">
        <v>4</v>
      </c>
      <c r="V128">
        <v>4</v>
      </c>
      <c r="W128" t="e">
        <v>#N/A</v>
      </c>
      <c r="X128">
        <v>0</v>
      </c>
      <c r="Y128">
        <v>0</v>
      </c>
      <c r="Z128" t="e">
        <v>#N/A</v>
      </c>
      <c r="AA128">
        <v>10</v>
      </c>
      <c r="AB128">
        <v>1</v>
      </c>
      <c r="AC128" t="e">
        <v>#N/A</v>
      </c>
      <c r="AD128">
        <v>10</v>
      </c>
      <c r="AE128">
        <v>1</v>
      </c>
      <c r="AF128">
        <v>1</v>
      </c>
      <c r="AG128" t="e">
        <v>#N/A</v>
      </c>
      <c r="AH128">
        <v>6</v>
      </c>
      <c r="AI128">
        <v>6</v>
      </c>
      <c r="AJ128">
        <v>1</v>
      </c>
      <c r="AK128" s="42">
        <f>INDEX(BV128:CY128,MATCH(Settings!$B$5,$BV$1:$CY$1))</f>
        <v>351.83872476941974</v>
      </c>
      <c r="AP128" t="b" cm="1">
        <f t="array" ref="AP128">NOT(OR(ISNA(AI128:AK128),ISNA(AE128:AF128),ISNA(AB128),ISNA(Y128),ISNA(S128:V128),ISNA(Q128),ISNA(J128),ISNA(I128),ISNA(A128:G128), ISBLANK(AI128:AK128), ISBLANK(AE128:AF128),ISBLANK(AB128),ISBLANK(Y128),ISBLANK(S128:V128),ISBLANK(Q128),ISBLANK(J128),ISBLANK(I128),ISBLANK(A128:G128)))</f>
        <v>1</v>
      </c>
      <c r="AQ128" s="42">
        <f>_xlfn.IFNA(IF(E128&gt;0,INDEX(AR128:BU128,MATCH(Settings!$B$1,$AR$1:$BU$1)),0),0)</f>
        <v>0</v>
      </c>
      <c r="AR128" s="59">
        <f>INDEX('E-E'!$A:$AH,MATCH($B128,'E-E'!$B:$B,0),MATCH(AR$1,'E-E'!$1:$1,0))</f>
        <v>1</v>
      </c>
      <c r="AS128" s="59">
        <f>INDEX('E-E'!$A:$AH,MATCH($B128,'E-E'!$B:$B,0),MATCH(AS$1,'E-E'!$1:$1,0))</f>
        <v>1</v>
      </c>
      <c r="AT128" s="59">
        <f>INDEX('E-E'!$A:$AH,MATCH($B128,'E-E'!$B:$B,0),MATCH(AT$1,'E-E'!$1:$1,0))</f>
        <v>1</v>
      </c>
      <c r="AU128" s="59">
        <f>INDEX('E-E'!$A:$AH,MATCH($B128,'E-E'!$B:$B,0),MATCH(AU$1,'E-E'!$1:$1,0))</f>
        <v>1</v>
      </c>
      <c r="AV128" s="59">
        <f>INDEX('E-E'!$A:$AH,MATCH($B128,'E-E'!$B:$B,0),MATCH(AV$1,'E-E'!$1:$1,0))</f>
        <v>1</v>
      </c>
      <c r="AW128" s="59">
        <f>INDEX('E-E'!$A:$AH,MATCH($B128,'E-E'!$B:$B,0),MATCH(AW$1,'E-E'!$1:$1,0))</f>
        <v>1</v>
      </c>
      <c r="AX128" s="59">
        <f>INDEX('E-E'!$A:$AH,MATCH($B128,'E-E'!$B:$B,0),MATCH(AX$1,'E-E'!$1:$1,0))</f>
        <v>1</v>
      </c>
      <c r="AY128" s="59">
        <f>INDEX('E-E'!$A:$AH,MATCH($B128,'E-E'!$B:$B,0),MATCH(AY$1,'E-E'!$1:$1,0))</f>
        <v>1</v>
      </c>
      <c r="AZ128" s="59">
        <f>INDEX('E-E'!$A:$AH,MATCH($B128,'E-E'!$B:$B,0),MATCH(AZ$1,'E-E'!$1:$1,0))</f>
        <v>1</v>
      </c>
      <c r="BA128" s="59">
        <f>INDEX('E-E'!$A:$AH,MATCH($B128,'E-E'!$B:$B,0),MATCH(BA$1,'E-E'!$1:$1,0))</f>
        <v>1</v>
      </c>
      <c r="BB128" s="59">
        <f>INDEX('E-E'!$A:$AH,MATCH($B128,'E-E'!$B:$B,0),MATCH(BB$1,'E-E'!$1:$1,0))</f>
        <v>1</v>
      </c>
      <c r="BC128" s="59">
        <f>INDEX('E-E'!$A:$AH,MATCH($B128,'E-E'!$B:$B,0),MATCH(BC$1,'E-E'!$1:$1,0))</f>
        <v>1</v>
      </c>
      <c r="BD128" s="59">
        <f>INDEX('E-E'!$A:$AH,MATCH($B128,'E-E'!$B:$B,0),MATCH(BD$1,'E-E'!$1:$1,0))</f>
        <v>1</v>
      </c>
      <c r="BE128" s="59">
        <f>INDEX('E-E'!$A:$AH,MATCH($B128,'E-E'!$B:$B,0),MATCH(BE$1,'E-E'!$1:$1,0))</f>
        <v>0</v>
      </c>
      <c r="BF128" s="59">
        <f>INDEX('E-E'!$A:$AH,MATCH($B128,'E-E'!$B:$B,0),MATCH(BF$1,'E-E'!$1:$1,0))</f>
        <v>0</v>
      </c>
      <c r="BG128" s="59">
        <f>INDEX('E-E'!$A:$AH,MATCH($B128,'E-E'!$B:$B,0),MATCH(BG$1,'E-E'!$1:$1,0))</f>
        <v>0</v>
      </c>
      <c r="BH128" s="59">
        <f>INDEX('E-E'!$A:$AH,MATCH($B128,'E-E'!$B:$B,0),MATCH(BH$1,'E-E'!$1:$1,0))</f>
        <v>0</v>
      </c>
      <c r="BI128" s="59">
        <f>INDEX('E-E'!$A:$AH,MATCH($B128,'E-E'!$B:$B,0),MATCH(BI$1,'E-E'!$1:$1,0))</f>
        <v>0</v>
      </c>
      <c r="BJ128" s="59">
        <f>INDEX('E-E'!$A:$AH,MATCH($B128,'E-E'!$B:$B,0),MATCH(BJ$1,'E-E'!$1:$1,0))</f>
        <v>0</v>
      </c>
      <c r="BK128" s="59">
        <f>INDEX('E-E'!$A:$AH,MATCH($B128,'E-E'!$B:$B,0),MATCH(BK$1,'E-E'!$1:$1,0))</f>
        <v>0</v>
      </c>
      <c r="BL128" s="59">
        <f>INDEX('E-E'!$A:$AH,MATCH($B128,'E-E'!$B:$B,0),MATCH(BL$1,'E-E'!$1:$1,0))</f>
        <v>0</v>
      </c>
      <c r="BM128" s="59">
        <f>INDEX('E-E'!$A:$AH,MATCH($B128,'E-E'!$B:$B,0),MATCH(BM$1,'E-E'!$1:$1,0))</f>
        <v>0</v>
      </c>
      <c r="BN128" s="59">
        <f>INDEX('E-E'!$A:$AH,MATCH($B128,'E-E'!$B:$B,0),MATCH(BN$1,'E-E'!$1:$1,0))</f>
        <v>0</v>
      </c>
      <c r="BO128" s="59">
        <f>INDEX('E-E'!$A:$AH,MATCH($B128,'E-E'!$B:$B,0),MATCH(BO$1,'E-E'!$1:$1,0))</f>
        <v>0</v>
      </c>
      <c r="BP128" s="59">
        <f>INDEX('E-E'!$A:$AH,MATCH($B128,'E-E'!$B:$B,0),MATCH(BP$1,'E-E'!$1:$1,0))</f>
        <v>0</v>
      </c>
      <c r="BQ128" s="59">
        <f>INDEX('E-E'!$A:$AH,MATCH($B128,'E-E'!$B:$B,0),MATCH(BQ$1,'E-E'!$1:$1,0))</f>
        <v>0</v>
      </c>
      <c r="BR128" s="59">
        <f>INDEX('E-E'!$A:$AH,MATCH($B128,'E-E'!$B:$B,0),MATCH(BR$1,'E-E'!$1:$1,0))</f>
        <v>0</v>
      </c>
      <c r="BS128" s="59">
        <f>INDEX('E-E'!$A:$AH,MATCH($B128,'E-E'!$B:$B,0),MATCH(BS$1,'E-E'!$1:$1,0))</f>
        <v>0</v>
      </c>
      <c r="BT128" s="59">
        <f>INDEX('E-E'!$A:$AH,MATCH($B128,'E-E'!$B:$B,0),MATCH(BT$1,'E-E'!$1:$1,0))</f>
        <v>0</v>
      </c>
      <c r="BU128" s="59">
        <f>INDEX('E-E'!$A:$AH,MATCH($B128,'E-E'!$B:$B,0),MATCH(BU$1,'E-E'!$1:$1,0))</f>
        <v>0</v>
      </c>
      <c r="BV128" s="60">
        <f>INDEX(SRMC!$A:$AO,MATCH($B128,SRMC!$B:$B,0),MATCH(BV$1,SRMC!$1:$1,0))</f>
        <v>434.53527574350068</v>
      </c>
      <c r="BW128" s="60">
        <f>INDEX(SRMC!$A:$AO,MATCH($B128,SRMC!$B:$B,0),MATCH(BW$1,SRMC!$1:$1,0))</f>
        <v>427.98729198890493</v>
      </c>
      <c r="BX128" s="60">
        <f>INDEX(SRMC!$A:$AO,MATCH($B128,SRMC!$B:$B,0),MATCH(BX$1,SRMC!$1:$1,0))</f>
        <v>421.41444288748573</v>
      </c>
      <c r="BY128" s="60">
        <f>INDEX(SRMC!$A:$AO,MATCH($B128,SRMC!$B:$B,0),MATCH(BY$1,SRMC!$1:$1,0))</f>
        <v>415.39757997678959</v>
      </c>
      <c r="BZ128" s="60">
        <f>INDEX(SRMC!$A:$AO,MATCH($B128,SRMC!$B:$B,0),MATCH(BZ$1,SRMC!$1:$1,0))</f>
        <v>409.84348020831084</v>
      </c>
      <c r="CA128" s="60">
        <f>INDEX(SRMC!$A:$AO,MATCH($B128,SRMC!$B:$B,0),MATCH(CA$1,SRMC!$1:$1,0))</f>
        <v>404.68573697821444</v>
      </c>
      <c r="CB128" s="60">
        <f>INDEX(SRMC!$A:$AO,MATCH($B128,SRMC!$B:$B,0),MATCH(CB$1,SRMC!$1:$1,0))</f>
        <v>400.16765439464717</v>
      </c>
      <c r="CC128" s="60">
        <f>INDEX(SRMC!$A:$AO,MATCH($B128,SRMC!$B:$B,0),MATCH(CC$1,SRMC!$1:$1,0))</f>
        <v>396.1448096642219</v>
      </c>
      <c r="CD128" s="60">
        <f>INDEX(SRMC!$A:$AO,MATCH($B128,SRMC!$B:$B,0),MATCH(CD$1,SRMC!$1:$1,0))</f>
        <v>392.09098901705369</v>
      </c>
      <c r="CE128" s="60">
        <f>INDEX(SRMC!$A:$AO,MATCH($B128,SRMC!$B:$B,0),MATCH(CE$1,SRMC!$1:$1,0))</f>
        <v>388.15294603916698</v>
      </c>
      <c r="CF128" s="60">
        <f>INDEX(SRMC!$A:$AO,MATCH($B128,SRMC!$B:$B,0),MATCH(CF$1,SRMC!$1:$1,0))</f>
        <v>384.51531338788561</v>
      </c>
      <c r="CG128" s="60">
        <f>INDEX(SRMC!$A:$AO,MATCH($B128,SRMC!$B:$B,0),MATCH(CG$1,SRMC!$1:$1,0))</f>
        <v>381.22180313576024</v>
      </c>
      <c r="CH128" s="60">
        <f>INDEX(SRMC!$A:$AO,MATCH($B128,SRMC!$B:$B,0),MATCH(CH$1,SRMC!$1:$1,0))</f>
        <v>378.22105164777929</v>
      </c>
      <c r="CI128" s="60">
        <f>INDEX(SRMC!$A:$AO,MATCH($B128,SRMC!$B:$B,0),MATCH(CI$1,SRMC!$1:$1,0))</f>
        <v>375.42410306210991</v>
      </c>
      <c r="CJ128" s="60">
        <f>INDEX(SRMC!$A:$AO,MATCH($B128,SRMC!$B:$B,0),MATCH(CJ$1,SRMC!$1:$1,0))</f>
        <v>372.77102664418311</v>
      </c>
      <c r="CK128" s="60">
        <f>INDEX(SRMC!$A:$AO,MATCH($B128,SRMC!$B:$B,0),MATCH(CK$1,SRMC!$1:$1,0))</f>
        <v>370.21648822825745</v>
      </c>
      <c r="CL128" s="60">
        <f>INDEX(SRMC!$A:$AO,MATCH($B128,SRMC!$B:$B,0),MATCH(CL$1,SRMC!$1:$1,0))</f>
        <v>367.74286000990816</v>
      </c>
      <c r="CM128" s="60">
        <f>INDEX(SRMC!$A:$AO,MATCH($B128,SRMC!$B:$B,0),MATCH(CM$1,SRMC!$1:$1,0))</f>
        <v>365.3366373382504</v>
      </c>
      <c r="CN128" s="60">
        <f>INDEX(SRMC!$A:$AO,MATCH($B128,SRMC!$B:$B,0),MATCH(CN$1,SRMC!$1:$1,0))</f>
        <v>362.97346758304428</v>
      </c>
      <c r="CO128" s="60">
        <f>INDEX(SRMC!$A:$AO,MATCH($B128,SRMC!$B:$B,0),MATCH(CO$1,SRMC!$1:$1,0))</f>
        <v>360.65148374405112</v>
      </c>
      <c r="CP128" s="60">
        <f>INDEX(SRMC!$A:$AO,MATCH($B128,SRMC!$B:$B,0),MATCH(CP$1,SRMC!$1:$1,0))</f>
        <v>356.21107616661806</v>
      </c>
      <c r="CQ128" s="60">
        <f>INDEX(SRMC!$A:$AO,MATCH($B128,SRMC!$B:$B,0),MATCH(CQ$1,SRMC!$1:$1,0))</f>
        <v>351.83872476941974</v>
      </c>
      <c r="CR128" s="60">
        <f>INDEX(SRMC!$A:$AO,MATCH($B128,SRMC!$B:$B,0),MATCH(CR$1,SRMC!$1:$1,0))</f>
        <v>351.83872476941974</v>
      </c>
      <c r="CS128" s="60">
        <f>INDEX(SRMC!$A:$AO,MATCH($B128,SRMC!$B:$B,0),MATCH(CS$1,SRMC!$1:$1,0))</f>
        <v>351.83872476941974</v>
      </c>
      <c r="CT128" s="60">
        <f>INDEX(SRMC!$A:$AO,MATCH($B128,SRMC!$B:$B,0),MATCH(CT$1,SRMC!$1:$1,0))</f>
        <v>351.83872476941974</v>
      </c>
      <c r="CU128" s="60">
        <f>INDEX(SRMC!$A:$AO,MATCH($B128,SRMC!$B:$B,0),MATCH(CU$1,SRMC!$1:$1,0))</f>
        <v>351.83872476941974</v>
      </c>
      <c r="CV128" s="60">
        <f>INDEX(SRMC!$A:$AO,MATCH($B128,SRMC!$B:$B,0),MATCH(CV$1,SRMC!$1:$1,0))</f>
        <v>351.83872476941974</v>
      </c>
      <c r="CW128" s="60">
        <f>INDEX(SRMC!$A:$AO,MATCH($B128,SRMC!$B:$B,0),MATCH(CW$1,SRMC!$1:$1,0))</f>
        <v>351.83872476941974</v>
      </c>
      <c r="CX128" s="60">
        <f>INDEX(SRMC!$A:$AO,MATCH($B128,SRMC!$B:$B,0),MATCH(CX$1,SRMC!$1:$1,0))</f>
        <v>351.83872476941974</v>
      </c>
      <c r="CY128" s="60">
        <f>INDEX(SRMC!$A:$AO,MATCH($B128,SRMC!$B:$B,0),MATCH(CY$1,SRMC!$1:$1,0))</f>
        <v>351.83872476941974</v>
      </c>
    </row>
    <row r="129" spans="1:133" x14ac:dyDescent="0.3">
      <c r="A129" t="s">
        <v>672</v>
      </c>
      <c r="B129" t="s">
        <v>84</v>
      </c>
      <c r="C129" t="s">
        <v>690</v>
      </c>
      <c r="D129">
        <v>2</v>
      </c>
      <c r="E129">
        <v>146</v>
      </c>
      <c r="F129">
        <v>0.99863279999999999</v>
      </c>
      <c r="G129">
        <v>0.01</v>
      </c>
      <c r="H129" t="s">
        <v>359</v>
      </c>
      <c r="I129">
        <v>3</v>
      </c>
      <c r="J129" s="56">
        <v>1</v>
      </c>
      <c r="K129" s="57">
        <v>0</v>
      </c>
      <c r="L129" s="57">
        <v>0</v>
      </c>
      <c r="M129" s="57">
        <v>0</v>
      </c>
      <c r="N129" s="57">
        <v>0</v>
      </c>
      <c r="O129" s="57">
        <v>0</v>
      </c>
      <c r="P129" t="s">
        <v>623</v>
      </c>
      <c r="Q129">
        <v>2</v>
      </c>
      <c r="R129">
        <v>11.881188118811883</v>
      </c>
      <c r="S129" s="95">
        <v>0</v>
      </c>
      <c r="T129">
        <v>1</v>
      </c>
      <c r="U129">
        <v>4</v>
      </c>
      <c r="V129">
        <v>4</v>
      </c>
      <c r="W129" t="e">
        <v>#N/A</v>
      </c>
      <c r="X129">
        <v>0</v>
      </c>
      <c r="Y129">
        <v>0</v>
      </c>
      <c r="Z129" t="e">
        <v>#N/A</v>
      </c>
      <c r="AA129">
        <v>10</v>
      </c>
      <c r="AB129">
        <v>1</v>
      </c>
      <c r="AC129" t="e">
        <v>#N/A</v>
      </c>
      <c r="AD129">
        <v>10</v>
      </c>
      <c r="AE129">
        <v>1</v>
      </c>
      <c r="AF129">
        <v>1</v>
      </c>
      <c r="AG129" t="e">
        <v>#N/A</v>
      </c>
      <c r="AH129">
        <v>6</v>
      </c>
      <c r="AI129">
        <v>6</v>
      </c>
      <c r="AJ129">
        <v>1</v>
      </c>
      <c r="AK129" s="42">
        <f>INDEX(BV129:CY129,MATCH(Settings!$B$5,$BV$1:$CY$1))</f>
        <v>351.83872476941974</v>
      </c>
      <c r="AP129" t="b" cm="1">
        <f t="array" ref="AP129">NOT(OR(ISNA(AI129:AK129),ISNA(AE129:AF129),ISNA(AB129),ISNA(Y129),ISNA(S129:V129),ISNA(Q129),ISNA(J129),ISNA(I129),ISNA(A129:G129), ISBLANK(AI129:AK129), ISBLANK(AE129:AF129),ISBLANK(AB129),ISBLANK(Y129),ISBLANK(S129:V129),ISBLANK(Q129),ISBLANK(J129),ISBLANK(I129),ISBLANK(A129:G129)))</f>
        <v>1</v>
      </c>
      <c r="AQ129" s="42">
        <f>_xlfn.IFNA(IF(E129&gt;0,INDEX(AR129:BU129,MATCH(Settings!$B$1,$AR$1:$BU$1)),0),0)</f>
        <v>0</v>
      </c>
      <c r="AR129" s="59">
        <f>INDEX('E-E'!$A:$AH,MATCH($B129,'E-E'!$B:$B,0),MATCH(AR$1,'E-E'!$1:$1,0))</f>
        <v>1</v>
      </c>
      <c r="AS129" s="59">
        <f>INDEX('E-E'!$A:$AH,MATCH($B129,'E-E'!$B:$B,0),MATCH(AS$1,'E-E'!$1:$1,0))</f>
        <v>1</v>
      </c>
      <c r="AT129" s="59">
        <f>INDEX('E-E'!$A:$AH,MATCH($B129,'E-E'!$B:$B,0),MATCH(AT$1,'E-E'!$1:$1,0))</f>
        <v>1</v>
      </c>
      <c r="AU129" s="59">
        <f>INDEX('E-E'!$A:$AH,MATCH($B129,'E-E'!$B:$B,0),MATCH(AU$1,'E-E'!$1:$1,0))</f>
        <v>1</v>
      </c>
      <c r="AV129" s="59">
        <f>INDEX('E-E'!$A:$AH,MATCH($B129,'E-E'!$B:$B,0),MATCH(AV$1,'E-E'!$1:$1,0))</f>
        <v>1</v>
      </c>
      <c r="AW129" s="59">
        <f>INDEX('E-E'!$A:$AH,MATCH($B129,'E-E'!$B:$B,0),MATCH(AW$1,'E-E'!$1:$1,0))</f>
        <v>1</v>
      </c>
      <c r="AX129" s="59">
        <f>INDEX('E-E'!$A:$AH,MATCH($B129,'E-E'!$B:$B,0),MATCH(AX$1,'E-E'!$1:$1,0))</f>
        <v>1</v>
      </c>
      <c r="AY129" s="59">
        <f>INDEX('E-E'!$A:$AH,MATCH($B129,'E-E'!$B:$B,0),MATCH(AY$1,'E-E'!$1:$1,0))</f>
        <v>1</v>
      </c>
      <c r="AZ129" s="59">
        <f>INDEX('E-E'!$A:$AH,MATCH($B129,'E-E'!$B:$B,0),MATCH(AZ$1,'E-E'!$1:$1,0))</f>
        <v>1</v>
      </c>
      <c r="BA129" s="59">
        <f>INDEX('E-E'!$A:$AH,MATCH($B129,'E-E'!$B:$B,0),MATCH(BA$1,'E-E'!$1:$1,0))</f>
        <v>1</v>
      </c>
      <c r="BB129" s="59">
        <f>INDEX('E-E'!$A:$AH,MATCH($B129,'E-E'!$B:$B,0),MATCH(BB$1,'E-E'!$1:$1,0))</f>
        <v>1</v>
      </c>
      <c r="BC129" s="59">
        <f>INDEX('E-E'!$A:$AH,MATCH($B129,'E-E'!$B:$B,0),MATCH(BC$1,'E-E'!$1:$1,0))</f>
        <v>1</v>
      </c>
      <c r="BD129" s="59">
        <f>INDEX('E-E'!$A:$AH,MATCH($B129,'E-E'!$B:$B,0),MATCH(BD$1,'E-E'!$1:$1,0))</f>
        <v>1</v>
      </c>
      <c r="BE129" s="59">
        <f>INDEX('E-E'!$A:$AH,MATCH($B129,'E-E'!$B:$B,0),MATCH(BE$1,'E-E'!$1:$1,0))</f>
        <v>0</v>
      </c>
      <c r="BF129" s="59">
        <f>INDEX('E-E'!$A:$AH,MATCH($B129,'E-E'!$B:$B,0),MATCH(BF$1,'E-E'!$1:$1,0))</f>
        <v>0</v>
      </c>
      <c r="BG129" s="59">
        <f>INDEX('E-E'!$A:$AH,MATCH($B129,'E-E'!$B:$B,0),MATCH(BG$1,'E-E'!$1:$1,0))</f>
        <v>0</v>
      </c>
      <c r="BH129" s="59">
        <f>INDEX('E-E'!$A:$AH,MATCH($B129,'E-E'!$B:$B,0),MATCH(BH$1,'E-E'!$1:$1,0))</f>
        <v>0</v>
      </c>
      <c r="BI129" s="59">
        <f>INDEX('E-E'!$A:$AH,MATCH($B129,'E-E'!$B:$B,0),MATCH(BI$1,'E-E'!$1:$1,0))</f>
        <v>0</v>
      </c>
      <c r="BJ129" s="59">
        <f>INDEX('E-E'!$A:$AH,MATCH($B129,'E-E'!$B:$B,0),MATCH(BJ$1,'E-E'!$1:$1,0))</f>
        <v>0</v>
      </c>
      <c r="BK129" s="59">
        <f>INDEX('E-E'!$A:$AH,MATCH($B129,'E-E'!$B:$B,0),MATCH(BK$1,'E-E'!$1:$1,0))</f>
        <v>0</v>
      </c>
      <c r="BL129" s="59">
        <f>INDEX('E-E'!$A:$AH,MATCH($B129,'E-E'!$B:$B,0),MATCH(BL$1,'E-E'!$1:$1,0))</f>
        <v>0</v>
      </c>
      <c r="BM129" s="59">
        <f>INDEX('E-E'!$A:$AH,MATCH($B129,'E-E'!$B:$B,0),MATCH(BM$1,'E-E'!$1:$1,0))</f>
        <v>0</v>
      </c>
      <c r="BN129" s="59">
        <f>INDEX('E-E'!$A:$AH,MATCH($B129,'E-E'!$B:$B,0),MATCH(BN$1,'E-E'!$1:$1,0))</f>
        <v>0</v>
      </c>
      <c r="BO129" s="59">
        <f>INDEX('E-E'!$A:$AH,MATCH($B129,'E-E'!$B:$B,0),MATCH(BO$1,'E-E'!$1:$1,0))</f>
        <v>0</v>
      </c>
      <c r="BP129" s="59">
        <f>INDEX('E-E'!$A:$AH,MATCH($B129,'E-E'!$B:$B,0),MATCH(BP$1,'E-E'!$1:$1,0))</f>
        <v>0</v>
      </c>
      <c r="BQ129" s="59">
        <f>INDEX('E-E'!$A:$AH,MATCH($B129,'E-E'!$B:$B,0),MATCH(BQ$1,'E-E'!$1:$1,0))</f>
        <v>0</v>
      </c>
      <c r="BR129" s="59">
        <f>INDEX('E-E'!$A:$AH,MATCH($B129,'E-E'!$B:$B,0),MATCH(BR$1,'E-E'!$1:$1,0))</f>
        <v>0</v>
      </c>
      <c r="BS129" s="59">
        <f>INDEX('E-E'!$A:$AH,MATCH($B129,'E-E'!$B:$B,0),MATCH(BS$1,'E-E'!$1:$1,0))</f>
        <v>0</v>
      </c>
      <c r="BT129" s="59">
        <f>INDEX('E-E'!$A:$AH,MATCH($B129,'E-E'!$B:$B,0),MATCH(BT$1,'E-E'!$1:$1,0))</f>
        <v>0</v>
      </c>
      <c r="BU129" s="59">
        <f>INDEX('E-E'!$A:$AH,MATCH($B129,'E-E'!$B:$B,0),MATCH(BU$1,'E-E'!$1:$1,0))</f>
        <v>0</v>
      </c>
      <c r="BV129" s="60">
        <f>INDEX(SRMC!$A:$AO,MATCH($B129,SRMC!$B:$B,0),MATCH(BV$1,SRMC!$1:$1,0))</f>
        <v>434.53527574350068</v>
      </c>
      <c r="BW129" s="60">
        <f>INDEX(SRMC!$A:$AO,MATCH($B129,SRMC!$B:$B,0),MATCH(BW$1,SRMC!$1:$1,0))</f>
        <v>427.98729198890493</v>
      </c>
      <c r="BX129" s="60">
        <f>INDEX(SRMC!$A:$AO,MATCH($B129,SRMC!$B:$B,0),MATCH(BX$1,SRMC!$1:$1,0))</f>
        <v>421.41444288748573</v>
      </c>
      <c r="BY129" s="60">
        <f>INDEX(SRMC!$A:$AO,MATCH($B129,SRMC!$B:$B,0),MATCH(BY$1,SRMC!$1:$1,0))</f>
        <v>415.39757997678959</v>
      </c>
      <c r="BZ129" s="60">
        <f>INDEX(SRMC!$A:$AO,MATCH($B129,SRMC!$B:$B,0),MATCH(BZ$1,SRMC!$1:$1,0))</f>
        <v>409.84348020831084</v>
      </c>
      <c r="CA129" s="60">
        <f>INDEX(SRMC!$A:$AO,MATCH($B129,SRMC!$B:$B,0),MATCH(CA$1,SRMC!$1:$1,0))</f>
        <v>404.68573697821444</v>
      </c>
      <c r="CB129" s="60">
        <f>INDEX(SRMC!$A:$AO,MATCH($B129,SRMC!$B:$B,0),MATCH(CB$1,SRMC!$1:$1,0))</f>
        <v>400.16765439464717</v>
      </c>
      <c r="CC129" s="60">
        <f>INDEX(SRMC!$A:$AO,MATCH($B129,SRMC!$B:$B,0),MATCH(CC$1,SRMC!$1:$1,0))</f>
        <v>396.1448096642219</v>
      </c>
      <c r="CD129" s="60">
        <f>INDEX(SRMC!$A:$AO,MATCH($B129,SRMC!$B:$B,0),MATCH(CD$1,SRMC!$1:$1,0))</f>
        <v>392.09098901705369</v>
      </c>
      <c r="CE129" s="60">
        <f>INDEX(SRMC!$A:$AO,MATCH($B129,SRMC!$B:$B,0),MATCH(CE$1,SRMC!$1:$1,0))</f>
        <v>388.15294603916698</v>
      </c>
      <c r="CF129" s="60">
        <f>INDEX(SRMC!$A:$AO,MATCH($B129,SRMC!$B:$B,0),MATCH(CF$1,SRMC!$1:$1,0))</f>
        <v>384.51531338788561</v>
      </c>
      <c r="CG129" s="60">
        <f>INDEX(SRMC!$A:$AO,MATCH($B129,SRMC!$B:$B,0),MATCH(CG$1,SRMC!$1:$1,0))</f>
        <v>381.22180313576024</v>
      </c>
      <c r="CH129" s="60">
        <f>INDEX(SRMC!$A:$AO,MATCH($B129,SRMC!$B:$B,0),MATCH(CH$1,SRMC!$1:$1,0))</f>
        <v>378.22105164777929</v>
      </c>
      <c r="CI129" s="60">
        <f>INDEX(SRMC!$A:$AO,MATCH($B129,SRMC!$B:$B,0),MATCH(CI$1,SRMC!$1:$1,0))</f>
        <v>375.42410306210991</v>
      </c>
      <c r="CJ129" s="60">
        <f>INDEX(SRMC!$A:$AO,MATCH($B129,SRMC!$B:$B,0),MATCH(CJ$1,SRMC!$1:$1,0))</f>
        <v>372.77102664418311</v>
      </c>
      <c r="CK129" s="60">
        <f>INDEX(SRMC!$A:$AO,MATCH($B129,SRMC!$B:$B,0),MATCH(CK$1,SRMC!$1:$1,0))</f>
        <v>370.21648822825745</v>
      </c>
      <c r="CL129" s="60">
        <f>INDEX(SRMC!$A:$AO,MATCH($B129,SRMC!$B:$B,0),MATCH(CL$1,SRMC!$1:$1,0))</f>
        <v>367.74286000990816</v>
      </c>
      <c r="CM129" s="60">
        <f>INDEX(SRMC!$A:$AO,MATCH($B129,SRMC!$B:$B,0),MATCH(CM$1,SRMC!$1:$1,0))</f>
        <v>365.3366373382504</v>
      </c>
      <c r="CN129" s="60">
        <f>INDEX(SRMC!$A:$AO,MATCH($B129,SRMC!$B:$B,0),MATCH(CN$1,SRMC!$1:$1,0))</f>
        <v>362.97346758304428</v>
      </c>
      <c r="CO129" s="60">
        <f>INDEX(SRMC!$A:$AO,MATCH($B129,SRMC!$B:$B,0),MATCH(CO$1,SRMC!$1:$1,0))</f>
        <v>360.65148374405112</v>
      </c>
      <c r="CP129" s="60">
        <f>INDEX(SRMC!$A:$AO,MATCH($B129,SRMC!$B:$B,0),MATCH(CP$1,SRMC!$1:$1,0))</f>
        <v>356.21107616661806</v>
      </c>
      <c r="CQ129" s="60">
        <f>INDEX(SRMC!$A:$AO,MATCH($B129,SRMC!$B:$B,0),MATCH(CQ$1,SRMC!$1:$1,0))</f>
        <v>351.83872476941974</v>
      </c>
      <c r="CR129" s="60">
        <f>INDEX(SRMC!$A:$AO,MATCH($B129,SRMC!$B:$B,0),MATCH(CR$1,SRMC!$1:$1,0))</f>
        <v>351.83872476941974</v>
      </c>
      <c r="CS129" s="60">
        <f>INDEX(SRMC!$A:$AO,MATCH($B129,SRMC!$B:$B,0),MATCH(CS$1,SRMC!$1:$1,0))</f>
        <v>351.83872476941974</v>
      </c>
      <c r="CT129" s="60">
        <f>INDEX(SRMC!$A:$AO,MATCH($B129,SRMC!$B:$B,0),MATCH(CT$1,SRMC!$1:$1,0))</f>
        <v>351.83872476941974</v>
      </c>
      <c r="CU129" s="60">
        <f>INDEX(SRMC!$A:$AO,MATCH($B129,SRMC!$B:$B,0),MATCH(CU$1,SRMC!$1:$1,0))</f>
        <v>351.83872476941974</v>
      </c>
      <c r="CV129" s="60">
        <f>INDEX(SRMC!$A:$AO,MATCH($B129,SRMC!$B:$B,0),MATCH(CV$1,SRMC!$1:$1,0))</f>
        <v>351.83872476941974</v>
      </c>
      <c r="CW129" s="60">
        <f>INDEX(SRMC!$A:$AO,MATCH($B129,SRMC!$B:$B,0),MATCH(CW$1,SRMC!$1:$1,0))</f>
        <v>351.83872476941974</v>
      </c>
      <c r="CX129" s="60">
        <f>INDEX(SRMC!$A:$AO,MATCH($B129,SRMC!$B:$B,0),MATCH(CX$1,SRMC!$1:$1,0))</f>
        <v>351.83872476941974</v>
      </c>
      <c r="CY129" s="60">
        <f>INDEX(SRMC!$A:$AO,MATCH($B129,SRMC!$B:$B,0),MATCH(CY$1,SRMC!$1:$1,0))</f>
        <v>351.83872476941974</v>
      </c>
    </row>
    <row r="130" spans="1:133" x14ac:dyDescent="0.3">
      <c r="A130" t="s">
        <v>672</v>
      </c>
      <c r="B130" t="s">
        <v>85</v>
      </c>
      <c r="C130" t="s">
        <v>690</v>
      </c>
      <c r="D130">
        <v>2</v>
      </c>
      <c r="E130">
        <v>131.5</v>
      </c>
      <c r="F130">
        <v>0.99863279999999999</v>
      </c>
      <c r="G130">
        <v>0.01</v>
      </c>
      <c r="H130" t="s">
        <v>359</v>
      </c>
      <c r="I130">
        <v>3</v>
      </c>
      <c r="J130" s="56">
        <v>1</v>
      </c>
      <c r="K130" s="57">
        <v>0</v>
      </c>
      <c r="L130" s="57">
        <v>0</v>
      </c>
      <c r="M130" s="57">
        <v>0</v>
      </c>
      <c r="N130" s="57">
        <v>0</v>
      </c>
      <c r="O130" s="57">
        <v>0</v>
      </c>
      <c r="P130" t="s">
        <v>623</v>
      </c>
      <c r="Q130">
        <v>2</v>
      </c>
      <c r="R130">
        <v>11.881188118811883</v>
      </c>
      <c r="S130" s="95">
        <v>0</v>
      </c>
      <c r="T130">
        <v>1</v>
      </c>
      <c r="U130">
        <v>4</v>
      </c>
      <c r="V130">
        <v>4</v>
      </c>
      <c r="W130" t="e">
        <v>#N/A</v>
      </c>
      <c r="X130">
        <v>0</v>
      </c>
      <c r="Y130">
        <v>0</v>
      </c>
      <c r="Z130" t="e">
        <v>#N/A</v>
      </c>
      <c r="AA130">
        <v>10</v>
      </c>
      <c r="AB130">
        <v>1</v>
      </c>
      <c r="AC130" t="e">
        <v>#N/A</v>
      </c>
      <c r="AD130">
        <v>10</v>
      </c>
      <c r="AE130">
        <v>1</v>
      </c>
      <c r="AF130">
        <v>1</v>
      </c>
      <c r="AG130" t="e">
        <v>#N/A</v>
      </c>
      <c r="AH130">
        <v>6</v>
      </c>
      <c r="AI130">
        <v>6</v>
      </c>
      <c r="AJ130">
        <v>1</v>
      </c>
      <c r="AK130" s="42">
        <f>INDEX(BV130:CY130,MATCH(Settings!$B$5,$BV$1:$CY$1))</f>
        <v>351.83872476941974</v>
      </c>
      <c r="AP130" t="b" cm="1">
        <f t="array" ref="AP130">NOT(OR(ISNA(AI130:AK130),ISNA(AE130:AF130),ISNA(AB130),ISNA(Y130),ISNA(S130:V130),ISNA(Q130),ISNA(J130),ISNA(I130),ISNA(A130:G130), ISBLANK(AI130:AK130), ISBLANK(AE130:AF130),ISBLANK(AB130),ISBLANK(Y130),ISBLANK(S130:V130),ISBLANK(Q130),ISBLANK(J130),ISBLANK(I130),ISBLANK(A130:G130)))</f>
        <v>1</v>
      </c>
      <c r="AQ130" s="42">
        <f>_xlfn.IFNA(IF(E130&gt;0,INDEX(AR130:BU130,MATCH(Settings!$B$1,$AR$1:$BU$1)),0),0)</f>
        <v>0</v>
      </c>
      <c r="AR130" s="59">
        <f>INDEX('E-E'!$A:$AH,MATCH($B130,'E-E'!$B:$B,0),MATCH(AR$1,'E-E'!$1:$1,0))</f>
        <v>1</v>
      </c>
      <c r="AS130" s="59">
        <f>INDEX('E-E'!$A:$AH,MATCH($B130,'E-E'!$B:$B,0),MATCH(AS$1,'E-E'!$1:$1,0))</f>
        <v>1</v>
      </c>
      <c r="AT130" s="59">
        <f>INDEX('E-E'!$A:$AH,MATCH($B130,'E-E'!$B:$B,0),MATCH(AT$1,'E-E'!$1:$1,0))</f>
        <v>1</v>
      </c>
      <c r="AU130" s="59">
        <f>INDEX('E-E'!$A:$AH,MATCH($B130,'E-E'!$B:$B,0),MATCH(AU$1,'E-E'!$1:$1,0))</f>
        <v>1</v>
      </c>
      <c r="AV130" s="59">
        <f>INDEX('E-E'!$A:$AH,MATCH($B130,'E-E'!$B:$B,0),MATCH(AV$1,'E-E'!$1:$1,0))</f>
        <v>1</v>
      </c>
      <c r="AW130" s="59">
        <f>INDEX('E-E'!$A:$AH,MATCH($B130,'E-E'!$B:$B,0),MATCH(AW$1,'E-E'!$1:$1,0))</f>
        <v>1</v>
      </c>
      <c r="AX130" s="59">
        <f>INDEX('E-E'!$A:$AH,MATCH($B130,'E-E'!$B:$B,0),MATCH(AX$1,'E-E'!$1:$1,0))</f>
        <v>1</v>
      </c>
      <c r="AY130" s="59">
        <f>INDEX('E-E'!$A:$AH,MATCH($B130,'E-E'!$B:$B,0),MATCH(AY$1,'E-E'!$1:$1,0))</f>
        <v>1</v>
      </c>
      <c r="AZ130" s="59">
        <f>INDEX('E-E'!$A:$AH,MATCH($B130,'E-E'!$B:$B,0),MATCH(AZ$1,'E-E'!$1:$1,0))</f>
        <v>1</v>
      </c>
      <c r="BA130" s="59">
        <f>INDEX('E-E'!$A:$AH,MATCH($B130,'E-E'!$B:$B,0),MATCH(BA$1,'E-E'!$1:$1,0))</f>
        <v>1</v>
      </c>
      <c r="BB130" s="59">
        <f>INDEX('E-E'!$A:$AH,MATCH($B130,'E-E'!$B:$B,0),MATCH(BB$1,'E-E'!$1:$1,0))</f>
        <v>1</v>
      </c>
      <c r="BC130" s="59">
        <f>INDEX('E-E'!$A:$AH,MATCH($B130,'E-E'!$B:$B,0),MATCH(BC$1,'E-E'!$1:$1,0))</f>
        <v>1</v>
      </c>
      <c r="BD130" s="59">
        <f>INDEX('E-E'!$A:$AH,MATCH($B130,'E-E'!$B:$B,0),MATCH(BD$1,'E-E'!$1:$1,0))</f>
        <v>1</v>
      </c>
      <c r="BE130" s="59">
        <f>INDEX('E-E'!$A:$AH,MATCH($B130,'E-E'!$B:$B,0),MATCH(BE$1,'E-E'!$1:$1,0))</f>
        <v>1</v>
      </c>
      <c r="BF130" s="59">
        <f>INDEX('E-E'!$A:$AH,MATCH($B130,'E-E'!$B:$B,0),MATCH(BF$1,'E-E'!$1:$1,0))</f>
        <v>1</v>
      </c>
      <c r="BG130" s="59">
        <f>INDEX('E-E'!$A:$AH,MATCH($B130,'E-E'!$B:$B,0),MATCH(BG$1,'E-E'!$1:$1,0))</f>
        <v>1</v>
      </c>
      <c r="BH130" s="59">
        <f>INDEX('E-E'!$A:$AH,MATCH($B130,'E-E'!$B:$B,0),MATCH(BH$1,'E-E'!$1:$1,0))</f>
        <v>1</v>
      </c>
      <c r="BI130" s="59">
        <f>INDEX('E-E'!$A:$AH,MATCH($B130,'E-E'!$B:$B,0),MATCH(BI$1,'E-E'!$1:$1,0))</f>
        <v>1</v>
      </c>
      <c r="BJ130" s="59">
        <f>INDEX('E-E'!$A:$AH,MATCH($B130,'E-E'!$B:$B,0),MATCH(BJ$1,'E-E'!$1:$1,0))</f>
        <v>1</v>
      </c>
      <c r="BK130" s="59">
        <f>INDEX('E-E'!$A:$AH,MATCH($B130,'E-E'!$B:$B,0),MATCH(BK$1,'E-E'!$1:$1,0))</f>
        <v>1</v>
      </c>
      <c r="BL130" s="59">
        <f>INDEX('E-E'!$A:$AH,MATCH($B130,'E-E'!$B:$B,0),MATCH(BL$1,'E-E'!$1:$1,0))</f>
        <v>1</v>
      </c>
      <c r="BM130" s="59">
        <f>INDEX('E-E'!$A:$AH,MATCH($B130,'E-E'!$B:$B,0),MATCH(BM$1,'E-E'!$1:$1,0))</f>
        <v>1</v>
      </c>
      <c r="BN130" s="59">
        <f>INDEX('E-E'!$A:$AH,MATCH($B130,'E-E'!$B:$B,0),MATCH(BN$1,'E-E'!$1:$1,0))</f>
        <v>1</v>
      </c>
      <c r="BO130" s="59">
        <f>INDEX('E-E'!$A:$AH,MATCH($B130,'E-E'!$B:$B,0),MATCH(BO$1,'E-E'!$1:$1,0))</f>
        <v>1</v>
      </c>
      <c r="BP130" s="59">
        <f>INDEX('E-E'!$A:$AH,MATCH($B130,'E-E'!$B:$B,0),MATCH(BP$1,'E-E'!$1:$1,0))</f>
        <v>0</v>
      </c>
      <c r="BQ130" s="59">
        <f>INDEX('E-E'!$A:$AH,MATCH($B130,'E-E'!$B:$B,0),MATCH(BQ$1,'E-E'!$1:$1,0))</f>
        <v>0</v>
      </c>
      <c r="BR130" s="59">
        <f>INDEX('E-E'!$A:$AH,MATCH($B130,'E-E'!$B:$B,0),MATCH(BR$1,'E-E'!$1:$1,0))</f>
        <v>0</v>
      </c>
      <c r="BS130" s="59">
        <f>INDEX('E-E'!$A:$AH,MATCH($B130,'E-E'!$B:$B,0),MATCH(BS$1,'E-E'!$1:$1,0))</f>
        <v>0</v>
      </c>
      <c r="BT130" s="59">
        <f>INDEX('E-E'!$A:$AH,MATCH($B130,'E-E'!$B:$B,0),MATCH(BT$1,'E-E'!$1:$1,0))</f>
        <v>0</v>
      </c>
      <c r="BU130" s="59">
        <f>INDEX('E-E'!$A:$AH,MATCH($B130,'E-E'!$B:$B,0),MATCH(BU$1,'E-E'!$1:$1,0))</f>
        <v>0</v>
      </c>
      <c r="BV130" s="60">
        <f>INDEX(SRMC!$A:$AO,MATCH($B130,SRMC!$B:$B,0),MATCH(BV$1,SRMC!$1:$1,0))</f>
        <v>434.53527574350068</v>
      </c>
      <c r="BW130" s="60">
        <f>INDEX(SRMC!$A:$AO,MATCH($B130,SRMC!$B:$B,0),MATCH(BW$1,SRMC!$1:$1,0))</f>
        <v>427.98729198890493</v>
      </c>
      <c r="BX130" s="60">
        <f>INDEX(SRMC!$A:$AO,MATCH($B130,SRMC!$B:$B,0),MATCH(BX$1,SRMC!$1:$1,0))</f>
        <v>421.41444288748573</v>
      </c>
      <c r="BY130" s="60">
        <f>INDEX(SRMC!$A:$AO,MATCH($B130,SRMC!$B:$B,0),MATCH(BY$1,SRMC!$1:$1,0))</f>
        <v>415.39757997678959</v>
      </c>
      <c r="BZ130" s="60">
        <f>INDEX(SRMC!$A:$AO,MATCH($B130,SRMC!$B:$B,0),MATCH(BZ$1,SRMC!$1:$1,0))</f>
        <v>409.84348020831084</v>
      </c>
      <c r="CA130" s="60">
        <f>INDEX(SRMC!$A:$AO,MATCH($B130,SRMC!$B:$B,0),MATCH(CA$1,SRMC!$1:$1,0))</f>
        <v>404.68573697821444</v>
      </c>
      <c r="CB130" s="60">
        <f>INDEX(SRMC!$A:$AO,MATCH($B130,SRMC!$B:$B,0),MATCH(CB$1,SRMC!$1:$1,0))</f>
        <v>400.16765439464717</v>
      </c>
      <c r="CC130" s="60">
        <f>INDEX(SRMC!$A:$AO,MATCH($B130,SRMC!$B:$B,0),MATCH(CC$1,SRMC!$1:$1,0))</f>
        <v>396.1448096642219</v>
      </c>
      <c r="CD130" s="60">
        <f>INDEX(SRMC!$A:$AO,MATCH($B130,SRMC!$B:$B,0),MATCH(CD$1,SRMC!$1:$1,0))</f>
        <v>392.09098901705369</v>
      </c>
      <c r="CE130" s="60">
        <f>INDEX(SRMC!$A:$AO,MATCH($B130,SRMC!$B:$B,0),MATCH(CE$1,SRMC!$1:$1,0))</f>
        <v>388.15294603916698</v>
      </c>
      <c r="CF130" s="60">
        <f>INDEX(SRMC!$A:$AO,MATCH($B130,SRMC!$B:$B,0),MATCH(CF$1,SRMC!$1:$1,0))</f>
        <v>384.51531338788561</v>
      </c>
      <c r="CG130" s="60">
        <f>INDEX(SRMC!$A:$AO,MATCH($B130,SRMC!$B:$B,0),MATCH(CG$1,SRMC!$1:$1,0))</f>
        <v>381.22180313576024</v>
      </c>
      <c r="CH130" s="60">
        <f>INDEX(SRMC!$A:$AO,MATCH($B130,SRMC!$B:$B,0),MATCH(CH$1,SRMC!$1:$1,0))</f>
        <v>378.22105164777929</v>
      </c>
      <c r="CI130" s="60">
        <f>INDEX(SRMC!$A:$AO,MATCH($B130,SRMC!$B:$B,0),MATCH(CI$1,SRMC!$1:$1,0))</f>
        <v>375.42410306210991</v>
      </c>
      <c r="CJ130" s="60">
        <f>INDEX(SRMC!$A:$AO,MATCH($B130,SRMC!$B:$B,0),MATCH(CJ$1,SRMC!$1:$1,0))</f>
        <v>372.77102664418311</v>
      </c>
      <c r="CK130" s="60">
        <f>INDEX(SRMC!$A:$AO,MATCH($B130,SRMC!$B:$B,0),MATCH(CK$1,SRMC!$1:$1,0))</f>
        <v>370.21648822825745</v>
      </c>
      <c r="CL130" s="60">
        <f>INDEX(SRMC!$A:$AO,MATCH($B130,SRMC!$B:$B,0),MATCH(CL$1,SRMC!$1:$1,0))</f>
        <v>367.74286000990816</v>
      </c>
      <c r="CM130" s="60">
        <f>INDEX(SRMC!$A:$AO,MATCH($B130,SRMC!$B:$B,0),MATCH(CM$1,SRMC!$1:$1,0))</f>
        <v>365.3366373382504</v>
      </c>
      <c r="CN130" s="60">
        <f>INDEX(SRMC!$A:$AO,MATCH($B130,SRMC!$B:$B,0),MATCH(CN$1,SRMC!$1:$1,0))</f>
        <v>362.97346758304428</v>
      </c>
      <c r="CO130" s="60">
        <f>INDEX(SRMC!$A:$AO,MATCH($B130,SRMC!$B:$B,0),MATCH(CO$1,SRMC!$1:$1,0))</f>
        <v>360.65148374405112</v>
      </c>
      <c r="CP130" s="60">
        <f>INDEX(SRMC!$A:$AO,MATCH($B130,SRMC!$B:$B,0),MATCH(CP$1,SRMC!$1:$1,0))</f>
        <v>356.21107616661806</v>
      </c>
      <c r="CQ130" s="60">
        <f>INDEX(SRMC!$A:$AO,MATCH($B130,SRMC!$B:$B,0),MATCH(CQ$1,SRMC!$1:$1,0))</f>
        <v>351.83872476941974</v>
      </c>
      <c r="CR130" s="60">
        <f>INDEX(SRMC!$A:$AO,MATCH($B130,SRMC!$B:$B,0),MATCH(CR$1,SRMC!$1:$1,0))</f>
        <v>351.83872476941974</v>
      </c>
      <c r="CS130" s="60">
        <f>INDEX(SRMC!$A:$AO,MATCH($B130,SRMC!$B:$B,0),MATCH(CS$1,SRMC!$1:$1,0))</f>
        <v>351.83872476941974</v>
      </c>
      <c r="CT130" s="60">
        <f>INDEX(SRMC!$A:$AO,MATCH($B130,SRMC!$B:$B,0),MATCH(CT$1,SRMC!$1:$1,0))</f>
        <v>351.83872476941974</v>
      </c>
      <c r="CU130" s="60">
        <f>INDEX(SRMC!$A:$AO,MATCH($B130,SRMC!$B:$B,0),MATCH(CU$1,SRMC!$1:$1,0))</f>
        <v>351.83872476941974</v>
      </c>
      <c r="CV130" s="60">
        <f>INDEX(SRMC!$A:$AO,MATCH($B130,SRMC!$B:$B,0),MATCH(CV$1,SRMC!$1:$1,0))</f>
        <v>351.83872476941974</v>
      </c>
      <c r="CW130" s="60">
        <f>INDEX(SRMC!$A:$AO,MATCH($B130,SRMC!$B:$B,0),MATCH(CW$1,SRMC!$1:$1,0))</f>
        <v>351.83872476941974</v>
      </c>
      <c r="CX130" s="60">
        <f>INDEX(SRMC!$A:$AO,MATCH($B130,SRMC!$B:$B,0),MATCH(CX$1,SRMC!$1:$1,0))</f>
        <v>351.83872476941974</v>
      </c>
      <c r="CY130" s="60">
        <f>INDEX(SRMC!$A:$AO,MATCH($B130,SRMC!$B:$B,0),MATCH(CY$1,SRMC!$1:$1,0))</f>
        <v>351.83872476941974</v>
      </c>
    </row>
    <row r="131" spans="1:133" x14ac:dyDescent="0.3">
      <c r="A131" t="s">
        <v>673</v>
      </c>
      <c r="B131" t="s">
        <v>165</v>
      </c>
      <c r="C131" t="s">
        <v>692</v>
      </c>
      <c r="D131">
        <v>3</v>
      </c>
      <c r="E131">
        <v>30</v>
      </c>
      <c r="F131">
        <v>1.0136000000000001</v>
      </c>
      <c r="G131">
        <v>2.5000000000000001E-2</v>
      </c>
      <c r="H131" t="s">
        <v>611</v>
      </c>
      <c r="I131">
        <v>3</v>
      </c>
      <c r="J131" s="56">
        <v>1</v>
      </c>
      <c r="K131" s="57">
        <v>0</v>
      </c>
      <c r="L131" s="57">
        <v>0</v>
      </c>
      <c r="M131" s="57">
        <v>0</v>
      </c>
      <c r="N131" s="57">
        <v>0</v>
      </c>
      <c r="O131" s="57">
        <v>0</v>
      </c>
      <c r="P131" t="s">
        <v>623</v>
      </c>
      <c r="Q131">
        <v>2</v>
      </c>
      <c r="R131">
        <v>12.7750177430802</v>
      </c>
      <c r="S131" s="95">
        <v>0</v>
      </c>
      <c r="T131">
        <v>1</v>
      </c>
      <c r="U131">
        <v>1</v>
      </c>
      <c r="V131">
        <v>1</v>
      </c>
      <c r="W131" t="e">
        <v>#N/A</v>
      </c>
      <c r="X131" t="e">
        <v>#N/A</v>
      </c>
      <c r="Y131">
        <v>0</v>
      </c>
      <c r="Z131" t="e">
        <v>#N/A</v>
      </c>
      <c r="AA131" t="e">
        <v>#N/A</v>
      </c>
      <c r="AB131">
        <v>1</v>
      </c>
      <c r="AC131" t="e">
        <v>#N/A</v>
      </c>
      <c r="AD131" t="e">
        <v>#N/A</v>
      </c>
      <c r="AE131">
        <v>1</v>
      </c>
      <c r="AF131">
        <v>1</v>
      </c>
      <c r="AG131" t="e">
        <v>#N/A</v>
      </c>
      <c r="AH131" t="e">
        <v>#N/A</v>
      </c>
      <c r="AI131">
        <v>0</v>
      </c>
      <c r="AJ131">
        <v>1</v>
      </c>
      <c r="AK131" s="42">
        <f>INDEX(BV131:CY131,MATCH(Settings!$B$5,$BV$1:$CY$1))</f>
        <v>407.37753934482322</v>
      </c>
      <c r="AP131" t="b" cm="1">
        <f t="array" ref="AP131">NOT(OR(ISNA(AI131:AK131),ISNA(AE131:AF131),ISNA(AB131),ISNA(Y131),ISNA(S131:V131),ISNA(Q131),ISNA(J131),ISNA(I131),ISNA(A131:G131), ISBLANK(AI131:AK131), ISBLANK(AE131:AF131),ISBLANK(AB131),ISBLANK(Y131),ISBLANK(S131:V131),ISBLANK(Q131),ISBLANK(J131),ISBLANK(I131),ISBLANK(A131:G131)))</f>
        <v>1</v>
      </c>
      <c r="AQ131" s="42">
        <f>_xlfn.IFNA(IF(E131&gt;0,INDEX(AR131:BU131,MATCH(Settings!$B$1,$AR$1:$BU$1)),0),0)</f>
        <v>1</v>
      </c>
      <c r="AR131" s="59">
        <f>INDEX('E-E'!$A:$AH,MATCH($B131,'E-E'!$B:$B,0),MATCH(AR$1,'E-E'!$1:$1,0))</f>
        <v>1</v>
      </c>
      <c r="AS131" s="59">
        <f>INDEX('E-E'!$A:$AH,MATCH($B131,'E-E'!$B:$B,0),MATCH(AS$1,'E-E'!$1:$1,0))</f>
        <v>1</v>
      </c>
      <c r="AT131" s="59">
        <f>INDEX('E-E'!$A:$AH,MATCH($B131,'E-E'!$B:$B,0),MATCH(AT$1,'E-E'!$1:$1,0))</f>
        <v>1</v>
      </c>
      <c r="AU131" s="59">
        <f>INDEX('E-E'!$A:$AH,MATCH($B131,'E-E'!$B:$B,0),MATCH(AU$1,'E-E'!$1:$1,0))</f>
        <v>1</v>
      </c>
      <c r="AV131" s="59">
        <f>INDEX('E-E'!$A:$AH,MATCH($B131,'E-E'!$B:$B,0),MATCH(AV$1,'E-E'!$1:$1,0))</f>
        <v>1</v>
      </c>
      <c r="AW131" s="59">
        <f>INDEX('E-E'!$A:$AH,MATCH($B131,'E-E'!$B:$B,0),MATCH(AW$1,'E-E'!$1:$1,0))</f>
        <v>1</v>
      </c>
      <c r="AX131" s="59">
        <f>INDEX('E-E'!$A:$AH,MATCH($B131,'E-E'!$B:$B,0),MATCH(AX$1,'E-E'!$1:$1,0))</f>
        <v>1</v>
      </c>
      <c r="AY131" s="59">
        <f>INDEX('E-E'!$A:$AH,MATCH($B131,'E-E'!$B:$B,0),MATCH(AY$1,'E-E'!$1:$1,0))</f>
        <v>1</v>
      </c>
      <c r="AZ131" s="59">
        <f>INDEX('E-E'!$A:$AH,MATCH($B131,'E-E'!$B:$B,0),MATCH(AZ$1,'E-E'!$1:$1,0))</f>
        <v>1</v>
      </c>
      <c r="BA131" s="59">
        <f>INDEX('E-E'!$A:$AH,MATCH($B131,'E-E'!$B:$B,0),MATCH(BA$1,'E-E'!$1:$1,0))</f>
        <v>1</v>
      </c>
      <c r="BB131" s="59">
        <f>INDEX('E-E'!$A:$AH,MATCH($B131,'E-E'!$B:$B,0),MATCH(BB$1,'E-E'!$1:$1,0))</f>
        <v>1</v>
      </c>
      <c r="BC131" s="59">
        <f>INDEX('E-E'!$A:$AH,MATCH($B131,'E-E'!$B:$B,0),MATCH(BC$1,'E-E'!$1:$1,0))</f>
        <v>1</v>
      </c>
      <c r="BD131" s="59">
        <f>INDEX('E-E'!$A:$AH,MATCH($B131,'E-E'!$B:$B,0),MATCH(BD$1,'E-E'!$1:$1,0))</f>
        <v>1</v>
      </c>
      <c r="BE131" s="59">
        <f>INDEX('E-E'!$A:$AH,MATCH($B131,'E-E'!$B:$B,0),MATCH(BE$1,'E-E'!$1:$1,0))</f>
        <v>1</v>
      </c>
      <c r="BF131" s="59">
        <f>INDEX('E-E'!$A:$AH,MATCH($B131,'E-E'!$B:$B,0),MATCH(BF$1,'E-E'!$1:$1,0))</f>
        <v>1</v>
      </c>
      <c r="BG131" s="59">
        <f>INDEX('E-E'!$A:$AH,MATCH($B131,'E-E'!$B:$B,0),MATCH(BG$1,'E-E'!$1:$1,0))</f>
        <v>1</v>
      </c>
      <c r="BH131" s="59">
        <f>INDEX('E-E'!$A:$AH,MATCH($B131,'E-E'!$B:$B,0),MATCH(BH$1,'E-E'!$1:$1,0))</f>
        <v>1</v>
      </c>
      <c r="BI131" s="59">
        <f>INDEX('E-E'!$A:$AH,MATCH($B131,'E-E'!$B:$B,0),MATCH(BI$1,'E-E'!$1:$1,0))</f>
        <v>1</v>
      </c>
      <c r="BJ131" s="59">
        <f>INDEX('E-E'!$A:$AH,MATCH($B131,'E-E'!$B:$B,0),MATCH(BJ$1,'E-E'!$1:$1,0))</f>
        <v>1</v>
      </c>
      <c r="BK131" s="59">
        <f>INDEX('E-E'!$A:$AH,MATCH($B131,'E-E'!$B:$B,0),MATCH(BK$1,'E-E'!$1:$1,0))</f>
        <v>1</v>
      </c>
      <c r="BL131" s="59">
        <f>INDEX('E-E'!$A:$AH,MATCH($B131,'E-E'!$B:$B,0),MATCH(BL$1,'E-E'!$1:$1,0))</f>
        <v>1</v>
      </c>
      <c r="BM131" s="59">
        <f>INDEX('E-E'!$A:$AH,MATCH($B131,'E-E'!$B:$B,0),MATCH(BM$1,'E-E'!$1:$1,0))</f>
        <v>1</v>
      </c>
      <c r="BN131" s="59">
        <f>INDEX('E-E'!$A:$AH,MATCH($B131,'E-E'!$B:$B,0),MATCH(BN$1,'E-E'!$1:$1,0))</f>
        <v>1</v>
      </c>
      <c r="BO131" s="59">
        <f>INDEX('E-E'!$A:$AH,MATCH($B131,'E-E'!$B:$B,0),MATCH(BO$1,'E-E'!$1:$1,0))</f>
        <v>1</v>
      </c>
      <c r="BP131" s="59">
        <f>INDEX('E-E'!$A:$AH,MATCH($B131,'E-E'!$B:$B,0),MATCH(BP$1,'E-E'!$1:$1,0))</f>
        <v>1</v>
      </c>
      <c r="BQ131" s="59">
        <f>INDEX('E-E'!$A:$AH,MATCH($B131,'E-E'!$B:$B,0),MATCH(BQ$1,'E-E'!$1:$1,0))</f>
        <v>1</v>
      </c>
      <c r="BR131" s="59">
        <f>INDEX('E-E'!$A:$AH,MATCH($B131,'E-E'!$B:$B,0),MATCH(BR$1,'E-E'!$1:$1,0))</f>
        <v>1</v>
      </c>
      <c r="BS131" s="59">
        <f>INDEX('E-E'!$A:$AH,MATCH($B131,'E-E'!$B:$B,0),MATCH(BS$1,'E-E'!$1:$1,0))</f>
        <v>1</v>
      </c>
      <c r="BT131" s="59">
        <f>INDEX('E-E'!$A:$AH,MATCH($B131,'E-E'!$B:$B,0),MATCH(BT$1,'E-E'!$1:$1,0))</f>
        <v>1</v>
      </c>
      <c r="BU131" s="59">
        <f>INDEX('E-E'!$A:$AH,MATCH($B131,'E-E'!$B:$B,0),MATCH(BU$1,'E-E'!$1:$1,0))</f>
        <v>1</v>
      </c>
      <c r="BV131" s="60">
        <f>INDEX(SRMC!$A:$AO,MATCH($B131,SRMC!$B:$B,0),MATCH(BV$1,SRMC!$1:$1,0))</f>
        <v>503.32380557493354</v>
      </c>
      <c r="BW131" s="60">
        <f>INDEX(SRMC!$A:$AO,MATCH($B131,SRMC!$B:$B,0),MATCH(BW$1,SRMC!$1:$1,0))</f>
        <v>495.72669801496056</v>
      </c>
      <c r="BX131" s="60">
        <f>INDEX(SRMC!$A:$AO,MATCH($B131,SRMC!$B:$B,0),MATCH(BX$1,SRMC!$1:$1,0))</f>
        <v>488.10074116008798</v>
      </c>
      <c r="BY131" s="60">
        <f>INDEX(SRMC!$A:$AO,MATCH($B131,SRMC!$B:$B,0),MATCH(BY$1,SRMC!$1:$1,0))</f>
        <v>481.1198510999854</v>
      </c>
      <c r="BZ131" s="60">
        <f>INDEX(SRMC!$A:$AO,MATCH($B131,SRMC!$B:$B,0),MATCH(BZ$1,SRMC!$1:$1,0))</f>
        <v>474.675868506055</v>
      </c>
      <c r="CA131" s="60">
        <f>INDEX(SRMC!$A:$AO,MATCH($B131,SRMC!$B:$B,0),MATCH(CA$1,SRMC!$1:$1,0))</f>
        <v>468.69174704908556</v>
      </c>
      <c r="CB131" s="60">
        <f>INDEX(SRMC!$A:$AO,MATCH($B131,SRMC!$B:$B,0),MATCH(CB$1,SRMC!$1:$1,0))</f>
        <v>463.44977323873354</v>
      </c>
      <c r="CC131" s="60">
        <f>INDEX(SRMC!$A:$AO,MATCH($B131,SRMC!$B:$B,0),MATCH(CC$1,SRMC!$1:$1,0))</f>
        <v>458.78238473266686</v>
      </c>
      <c r="CD131" s="60">
        <f>INDEX(SRMC!$A:$AO,MATCH($B131,SRMC!$B:$B,0),MATCH(CD$1,SRMC!$1:$1,0))</f>
        <v>454.07905732081122</v>
      </c>
      <c r="CE131" s="60">
        <f>INDEX(SRMC!$A:$AO,MATCH($B131,SRMC!$B:$B,0),MATCH(CE$1,SRMC!$1:$1,0))</f>
        <v>449.51005757981392</v>
      </c>
      <c r="CF131" s="60">
        <f>INDEX(SRMC!$A:$AO,MATCH($B131,SRMC!$B:$B,0),MATCH(CF$1,SRMC!$1:$1,0))</f>
        <v>445.2896001762569</v>
      </c>
      <c r="CG131" s="60">
        <f>INDEX(SRMC!$A:$AO,MATCH($B131,SRMC!$B:$B,0),MATCH(CG$1,SRMC!$1:$1,0))</f>
        <v>441.46840076999558</v>
      </c>
      <c r="CH131" s="60">
        <f>INDEX(SRMC!$A:$AO,MATCH($B131,SRMC!$B:$B,0),MATCH(CH$1,SRMC!$1:$1,0))</f>
        <v>437.98686619854232</v>
      </c>
      <c r="CI131" s="60">
        <f>INDEX(SRMC!$A:$AO,MATCH($B131,SRMC!$B:$B,0),MATCH(CI$1,SRMC!$1:$1,0))</f>
        <v>434.74178801243181</v>
      </c>
      <c r="CJ131" s="60">
        <f>INDEX(SRMC!$A:$AO,MATCH($B131,SRMC!$B:$B,0),MATCH(CJ$1,SRMC!$1:$1,0))</f>
        <v>431.66363332127656</v>
      </c>
      <c r="CK131" s="60">
        <f>INDEX(SRMC!$A:$AO,MATCH($B131,SRMC!$B:$B,0),MATCH(CK$1,SRMC!$1:$1,0))</f>
        <v>428.69980447881051</v>
      </c>
      <c r="CL131" s="60">
        <f>INDEX(SRMC!$A:$AO,MATCH($B131,SRMC!$B:$B,0),MATCH(CL$1,SRMC!$1:$1,0))</f>
        <v>425.82984933803982</v>
      </c>
      <c r="CM131" s="60">
        <f>INDEX(SRMC!$A:$AO,MATCH($B131,SRMC!$B:$B,0),MATCH(CM$1,SRMC!$1:$1,0))</f>
        <v>423.03809952085396</v>
      </c>
      <c r="CN131" s="60">
        <f>INDEX(SRMC!$A:$AO,MATCH($B131,SRMC!$B:$B,0),MATCH(CN$1,SRMC!$1:$1,0))</f>
        <v>420.29630059684541</v>
      </c>
      <c r="CO131" s="60">
        <f>INDEX(SRMC!$A:$AO,MATCH($B131,SRMC!$B:$B,0),MATCH(CO$1,SRMC!$1:$1,0))</f>
        <v>417.60228643332982</v>
      </c>
      <c r="CP131" s="60">
        <f>INDEX(SRMC!$A:$AO,MATCH($B131,SRMC!$B:$B,0),MATCH(CP$1,SRMC!$1:$1,0))</f>
        <v>412.45043278796902</v>
      </c>
      <c r="CQ131" s="60">
        <f>INDEX(SRMC!$A:$AO,MATCH($B131,SRMC!$B:$B,0),MATCH(CQ$1,SRMC!$1:$1,0))</f>
        <v>407.37753934482322</v>
      </c>
      <c r="CR131" s="60">
        <f>INDEX(SRMC!$A:$AO,MATCH($B131,SRMC!$B:$B,0),MATCH(CR$1,SRMC!$1:$1,0))</f>
        <v>407.37753934482322</v>
      </c>
      <c r="CS131" s="60">
        <f>INDEX(SRMC!$A:$AO,MATCH($B131,SRMC!$B:$B,0),MATCH(CS$1,SRMC!$1:$1,0))</f>
        <v>407.37753934482322</v>
      </c>
      <c r="CT131" s="60">
        <f>INDEX(SRMC!$A:$AO,MATCH($B131,SRMC!$B:$B,0),MATCH(CT$1,SRMC!$1:$1,0))</f>
        <v>407.37753934482322</v>
      </c>
      <c r="CU131" s="60">
        <f>INDEX(SRMC!$A:$AO,MATCH($B131,SRMC!$B:$B,0),MATCH(CU$1,SRMC!$1:$1,0))</f>
        <v>407.37753934482322</v>
      </c>
      <c r="CV131" s="60">
        <f>INDEX(SRMC!$A:$AO,MATCH($B131,SRMC!$B:$B,0),MATCH(CV$1,SRMC!$1:$1,0))</f>
        <v>407.37753934482322</v>
      </c>
      <c r="CW131" s="60">
        <f>INDEX(SRMC!$A:$AO,MATCH($B131,SRMC!$B:$B,0),MATCH(CW$1,SRMC!$1:$1,0))</f>
        <v>407.37753934482322</v>
      </c>
      <c r="CX131" s="60">
        <f>INDEX(SRMC!$A:$AO,MATCH($B131,SRMC!$B:$B,0),MATCH(CX$1,SRMC!$1:$1,0))</f>
        <v>407.37753934482322</v>
      </c>
      <c r="CY131" s="60">
        <f>INDEX(SRMC!$A:$AO,MATCH($B131,SRMC!$B:$B,0),MATCH(CY$1,SRMC!$1:$1,0))</f>
        <v>407.37753934482322</v>
      </c>
    </row>
    <row r="132" spans="1:133" x14ac:dyDescent="0.3">
      <c r="A132" t="s">
        <v>674</v>
      </c>
      <c r="B132" t="s">
        <v>163</v>
      </c>
      <c r="C132" t="s">
        <v>692</v>
      </c>
      <c r="D132">
        <v>3</v>
      </c>
      <c r="E132">
        <v>20.7</v>
      </c>
      <c r="F132">
        <v>1.4918</v>
      </c>
      <c r="G132">
        <v>2.5000000000000001E-2</v>
      </c>
      <c r="H132" t="s">
        <v>611</v>
      </c>
      <c r="I132">
        <v>3</v>
      </c>
      <c r="J132" s="56">
        <v>1</v>
      </c>
      <c r="K132" s="57">
        <v>0</v>
      </c>
      <c r="L132" s="57">
        <v>0</v>
      </c>
      <c r="M132" s="57">
        <v>0</v>
      </c>
      <c r="N132" s="57">
        <v>0</v>
      </c>
      <c r="O132" s="57">
        <v>0</v>
      </c>
      <c r="P132" t="s">
        <v>623</v>
      </c>
      <c r="Q132">
        <v>2</v>
      </c>
      <c r="R132">
        <v>7.8947368421052628</v>
      </c>
      <c r="S132" s="95">
        <v>0</v>
      </c>
      <c r="T132">
        <v>1</v>
      </c>
      <c r="U132">
        <v>1</v>
      </c>
      <c r="V132">
        <v>1</v>
      </c>
      <c r="W132" t="e">
        <v>#N/A</v>
      </c>
      <c r="X132">
        <v>0</v>
      </c>
      <c r="Y132">
        <v>0</v>
      </c>
      <c r="Z132" t="e">
        <v>#N/A</v>
      </c>
      <c r="AA132">
        <v>3.8333333333333335</v>
      </c>
      <c r="AB132">
        <v>1</v>
      </c>
      <c r="AC132" t="e">
        <v>#N/A</v>
      </c>
      <c r="AD132">
        <v>3.8333333333333335</v>
      </c>
      <c r="AE132">
        <v>1</v>
      </c>
      <c r="AF132">
        <v>1</v>
      </c>
      <c r="AG132" t="e">
        <v>#N/A</v>
      </c>
      <c r="AH132">
        <v>6</v>
      </c>
      <c r="AI132">
        <v>6</v>
      </c>
      <c r="AJ132">
        <v>1</v>
      </c>
      <c r="AK132" s="42">
        <f>INDEX(BV132:CY132,MATCH(Settings!$B$5,$BV$1:$CY$1))</f>
        <v>257.56272877984782</v>
      </c>
      <c r="AP132" t="b" cm="1">
        <f t="array" ref="AP132">NOT(OR(ISNA(AI132:AK132),ISNA(AE132:AF132),ISNA(AB132),ISNA(Y132),ISNA(S132:V132),ISNA(Q132),ISNA(J132),ISNA(I132),ISNA(A132:G132), ISBLANK(AI132:AK132), ISBLANK(AE132:AF132),ISBLANK(AB132),ISBLANK(Y132),ISBLANK(S132:V132),ISBLANK(Q132),ISBLANK(J132),ISBLANK(I132),ISBLANK(A132:G132)))</f>
        <v>1</v>
      </c>
      <c r="AQ132" s="42">
        <f>_xlfn.IFNA(IF(E132&gt;0,INDEX(AR132:BU132,MATCH(Settings!$B$1,$AR$1:$BU$1)),0),0)</f>
        <v>1</v>
      </c>
      <c r="AR132" s="59">
        <f>INDEX('E-E'!$A:$AH,MATCH($B132,'E-E'!$B:$B,0),MATCH(AR$1,'E-E'!$1:$1,0))</f>
        <v>1</v>
      </c>
      <c r="AS132" s="59">
        <f>INDEX('E-E'!$A:$AH,MATCH($B132,'E-E'!$B:$B,0),MATCH(AS$1,'E-E'!$1:$1,0))</f>
        <v>1</v>
      </c>
      <c r="AT132" s="59">
        <f>INDEX('E-E'!$A:$AH,MATCH($B132,'E-E'!$B:$B,0),MATCH(AT$1,'E-E'!$1:$1,0))</f>
        <v>1</v>
      </c>
      <c r="AU132" s="59">
        <f>INDEX('E-E'!$A:$AH,MATCH($B132,'E-E'!$B:$B,0),MATCH(AU$1,'E-E'!$1:$1,0))</f>
        <v>1</v>
      </c>
      <c r="AV132" s="59">
        <f>INDEX('E-E'!$A:$AH,MATCH($B132,'E-E'!$B:$B,0),MATCH(AV$1,'E-E'!$1:$1,0))</f>
        <v>1</v>
      </c>
      <c r="AW132" s="59">
        <f>INDEX('E-E'!$A:$AH,MATCH($B132,'E-E'!$B:$B,0),MATCH(AW$1,'E-E'!$1:$1,0))</f>
        <v>1</v>
      </c>
      <c r="AX132" s="59">
        <f>INDEX('E-E'!$A:$AH,MATCH($B132,'E-E'!$B:$B,0),MATCH(AX$1,'E-E'!$1:$1,0))</f>
        <v>1</v>
      </c>
      <c r="AY132" s="59">
        <f>INDEX('E-E'!$A:$AH,MATCH($B132,'E-E'!$B:$B,0),MATCH(AY$1,'E-E'!$1:$1,0))</f>
        <v>1</v>
      </c>
      <c r="AZ132" s="59">
        <f>INDEX('E-E'!$A:$AH,MATCH($B132,'E-E'!$B:$B,0),MATCH(AZ$1,'E-E'!$1:$1,0))</f>
        <v>1</v>
      </c>
      <c r="BA132" s="59">
        <f>INDEX('E-E'!$A:$AH,MATCH($B132,'E-E'!$B:$B,0),MATCH(BA$1,'E-E'!$1:$1,0))</f>
        <v>1</v>
      </c>
      <c r="BB132" s="59">
        <f>INDEX('E-E'!$A:$AH,MATCH($B132,'E-E'!$B:$B,0),MATCH(BB$1,'E-E'!$1:$1,0))</f>
        <v>1</v>
      </c>
      <c r="BC132" s="59">
        <f>INDEX('E-E'!$A:$AH,MATCH($B132,'E-E'!$B:$B,0),MATCH(BC$1,'E-E'!$1:$1,0))</f>
        <v>1</v>
      </c>
      <c r="BD132" s="59">
        <f>INDEX('E-E'!$A:$AH,MATCH($B132,'E-E'!$B:$B,0),MATCH(BD$1,'E-E'!$1:$1,0))</f>
        <v>1</v>
      </c>
      <c r="BE132" s="59">
        <f>INDEX('E-E'!$A:$AH,MATCH($B132,'E-E'!$B:$B,0),MATCH(BE$1,'E-E'!$1:$1,0))</f>
        <v>1</v>
      </c>
      <c r="BF132" s="59">
        <f>INDEX('E-E'!$A:$AH,MATCH($B132,'E-E'!$B:$B,0),MATCH(BF$1,'E-E'!$1:$1,0))</f>
        <v>1</v>
      </c>
      <c r="BG132" s="59">
        <f>INDEX('E-E'!$A:$AH,MATCH($B132,'E-E'!$B:$B,0),MATCH(BG$1,'E-E'!$1:$1,0))</f>
        <v>1</v>
      </c>
      <c r="BH132" s="59">
        <f>INDEX('E-E'!$A:$AH,MATCH($B132,'E-E'!$B:$B,0),MATCH(BH$1,'E-E'!$1:$1,0))</f>
        <v>1</v>
      </c>
      <c r="BI132" s="59">
        <f>INDEX('E-E'!$A:$AH,MATCH($B132,'E-E'!$B:$B,0),MATCH(BI$1,'E-E'!$1:$1,0))</f>
        <v>1</v>
      </c>
      <c r="BJ132" s="59">
        <f>INDEX('E-E'!$A:$AH,MATCH($B132,'E-E'!$B:$B,0),MATCH(BJ$1,'E-E'!$1:$1,0))</f>
        <v>1</v>
      </c>
      <c r="BK132" s="59">
        <f>INDEX('E-E'!$A:$AH,MATCH($B132,'E-E'!$B:$B,0),MATCH(BK$1,'E-E'!$1:$1,0))</f>
        <v>1</v>
      </c>
      <c r="BL132" s="59">
        <f>INDEX('E-E'!$A:$AH,MATCH($B132,'E-E'!$B:$B,0),MATCH(BL$1,'E-E'!$1:$1,0))</f>
        <v>1</v>
      </c>
      <c r="BM132" s="59">
        <f>INDEX('E-E'!$A:$AH,MATCH($B132,'E-E'!$B:$B,0),MATCH(BM$1,'E-E'!$1:$1,0))</f>
        <v>1</v>
      </c>
      <c r="BN132" s="59">
        <f>INDEX('E-E'!$A:$AH,MATCH($B132,'E-E'!$B:$B,0),MATCH(BN$1,'E-E'!$1:$1,0))</f>
        <v>1</v>
      </c>
      <c r="BO132" s="59">
        <f>INDEX('E-E'!$A:$AH,MATCH($B132,'E-E'!$B:$B,0),MATCH(BO$1,'E-E'!$1:$1,0))</f>
        <v>1</v>
      </c>
      <c r="BP132" s="59">
        <f>INDEX('E-E'!$A:$AH,MATCH($B132,'E-E'!$B:$B,0),MATCH(BP$1,'E-E'!$1:$1,0))</f>
        <v>1</v>
      </c>
      <c r="BQ132" s="59">
        <f>INDEX('E-E'!$A:$AH,MATCH($B132,'E-E'!$B:$B,0),MATCH(BQ$1,'E-E'!$1:$1,0))</f>
        <v>1</v>
      </c>
      <c r="BR132" s="59">
        <f>INDEX('E-E'!$A:$AH,MATCH($B132,'E-E'!$B:$B,0),MATCH(BR$1,'E-E'!$1:$1,0))</f>
        <v>1</v>
      </c>
      <c r="BS132" s="59">
        <f>INDEX('E-E'!$A:$AH,MATCH($B132,'E-E'!$B:$B,0),MATCH(BS$1,'E-E'!$1:$1,0))</f>
        <v>1</v>
      </c>
      <c r="BT132" s="59">
        <f>INDEX('E-E'!$A:$AH,MATCH($B132,'E-E'!$B:$B,0),MATCH(BT$1,'E-E'!$1:$1,0))</f>
        <v>1</v>
      </c>
      <c r="BU132" s="59">
        <f>INDEX('E-E'!$A:$AH,MATCH($B132,'E-E'!$B:$B,0),MATCH(BU$1,'E-E'!$1:$1,0))</f>
        <v>1</v>
      </c>
      <c r="BV132" s="60">
        <f>INDEX(SRMC!$A:$AO,MATCH($B132,SRMC!$B:$B,0),MATCH(BV$1,SRMC!$1:$1,0))</f>
        <v>317.06294970132745</v>
      </c>
      <c r="BW132" s="60">
        <f>INDEX(SRMC!$A:$AO,MATCH($B132,SRMC!$B:$B,0),MATCH(BW$1,SRMC!$1:$1,0))</f>
        <v>312.35167123324703</v>
      </c>
      <c r="BX132" s="60">
        <f>INDEX(SRMC!$A:$AO,MATCH($B132,SRMC!$B:$B,0),MATCH(BX$1,SRMC!$1:$1,0))</f>
        <v>307.62250213234256</v>
      </c>
      <c r="BY132" s="60">
        <f>INDEX(SRMC!$A:$AO,MATCH($B132,SRMC!$B:$B,0),MATCH(BY$1,SRMC!$1:$1,0))</f>
        <v>303.29336544860246</v>
      </c>
      <c r="BZ132" s="60">
        <f>INDEX(SRMC!$A:$AO,MATCH($B132,SRMC!$B:$B,0),MATCH(BZ$1,SRMC!$1:$1,0))</f>
        <v>299.29718713944902</v>
      </c>
      <c r="CA132" s="60">
        <f>INDEX(SRMC!$A:$AO,MATCH($B132,SRMC!$B:$B,0),MATCH(CA$1,SRMC!$1:$1,0))</f>
        <v>295.58618761126814</v>
      </c>
      <c r="CB132" s="60">
        <f>INDEX(SRMC!$A:$AO,MATCH($B132,SRMC!$B:$B,0),MATCH(CB$1,SRMC!$1:$1,0))</f>
        <v>292.33542432432046</v>
      </c>
      <c r="CC132" s="60">
        <f>INDEX(SRMC!$A:$AO,MATCH($B132,SRMC!$B:$B,0),MATCH(CC$1,SRMC!$1:$1,0))</f>
        <v>289.44098498708445</v>
      </c>
      <c r="CD132" s="60">
        <f>INDEX(SRMC!$A:$AO,MATCH($B132,SRMC!$B:$B,0),MATCH(CD$1,SRMC!$1:$1,0))</f>
        <v>286.52425845808864</v>
      </c>
      <c r="CE132" s="60">
        <f>INDEX(SRMC!$A:$AO,MATCH($B132,SRMC!$B:$B,0),MATCH(CE$1,SRMC!$1:$1,0))</f>
        <v>283.69083403563621</v>
      </c>
      <c r="CF132" s="60">
        <f>INDEX(SRMC!$A:$AO,MATCH($B132,SRMC!$B:$B,0),MATCH(CF$1,SRMC!$1:$1,0))</f>
        <v>281.07355503387629</v>
      </c>
      <c r="CG132" s="60">
        <f>INDEX(SRMC!$A:$AO,MATCH($B132,SRMC!$B:$B,0),MATCH(CG$1,SRMC!$1:$1,0))</f>
        <v>278.70387231675744</v>
      </c>
      <c r="CH132" s="60">
        <f>INDEX(SRMC!$A:$AO,MATCH($B132,SRMC!$B:$B,0),MATCH(CH$1,SRMC!$1:$1,0))</f>
        <v>276.54482971628329</v>
      </c>
      <c r="CI132" s="60">
        <f>INDEX(SRMC!$A:$AO,MATCH($B132,SRMC!$B:$B,0),MATCH(CI$1,SRMC!$1:$1,0))</f>
        <v>274.53242343339599</v>
      </c>
      <c r="CJ132" s="60">
        <f>INDEX(SRMC!$A:$AO,MATCH($B132,SRMC!$B:$B,0),MATCH(CJ$1,SRMC!$1:$1,0))</f>
        <v>272.62353326652936</v>
      </c>
      <c r="CK132" s="60">
        <f>INDEX(SRMC!$A:$AO,MATCH($B132,SRMC!$B:$B,0),MATCH(CK$1,SRMC!$1:$1,0))</f>
        <v>270.78554125465422</v>
      </c>
      <c r="CL132" s="60">
        <f>INDEX(SRMC!$A:$AO,MATCH($B132,SRMC!$B:$B,0),MATCH(CL$1,SRMC!$1:$1,0))</f>
        <v>269.00576418129691</v>
      </c>
      <c r="CM132" s="60">
        <f>INDEX(SRMC!$A:$AO,MATCH($B132,SRMC!$B:$B,0),MATCH(CM$1,SRMC!$1:$1,0))</f>
        <v>267.27448544157318</v>
      </c>
      <c r="CN132" s="60">
        <f>INDEX(SRMC!$A:$AO,MATCH($B132,SRMC!$B:$B,0),MATCH(CN$1,SRMC!$1:$1,0))</f>
        <v>265.57418330256633</v>
      </c>
      <c r="CO132" s="60">
        <f>INDEX(SRMC!$A:$AO,MATCH($B132,SRMC!$B:$B,0),MATCH(CO$1,SRMC!$1:$1,0))</f>
        <v>263.90351445641932</v>
      </c>
      <c r="CP132" s="60">
        <f>INDEX(SRMC!$A:$AO,MATCH($B132,SRMC!$B:$B,0),MATCH(CP$1,SRMC!$1:$1,0))</f>
        <v>260.70863838569318</v>
      </c>
      <c r="CQ132" s="60">
        <f>INDEX(SRMC!$A:$AO,MATCH($B132,SRMC!$B:$B,0),MATCH(CQ$1,SRMC!$1:$1,0))</f>
        <v>257.56272877984782</v>
      </c>
      <c r="CR132" s="60">
        <f>INDEX(SRMC!$A:$AO,MATCH($B132,SRMC!$B:$B,0),MATCH(CR$1,SRMC!$1:$1,0))</f>
        <v>257.56272877984782</v>
      </c>
      <c r="CS132" s="60">
        <f>INDEX(SRMC!$A:$AO,MATCH($B132,SRMC!$B:$B,0),MATCH(CS$1,SRMC!$1:$1,0))</f>
        <v>257.56272877984782</v>
      </c>
      <c r="CT132" s="60">
        <f>INDEX(SRMC!$A:$AO,MATCH($B132,SRMC!$B:$B,0),MATCH(CT$1,SRMC!$1:$1,0))</f>
        <v>257.56272877984782</v>
      </c>
      <c r="CU132" s="60">
        <f>INDEX(SRMC!$A:$AO,MATCH($B132,SRMC!$B:$B,0),MATCH(CU$1,SRMC!$1:$1,0))</f>
        <v>257.56272877984782</v>
      </c>
      <c r="CV132" s="60">
        <f>INDEX(SRMC!$A:$AO,MATCH($B132,SRMC!$B:$B,0),MATCH(CV$1,SRMC!$1:$1,0))</f>
        <v>257.56272877984782</v>
      </c>
      <c r="CW132" s="60">
        <f>INDEX(SRMC!$A:$AO,MATCH($B132,SRMC!$B:$B,0),MATCH(CW$1,SRMC!$1:$1,0))</f>
        <v>257.56272877984782</v>
      </c>
      <c r="CX132" s="60">
        <f>INDEX(SRMC!$A:$AO,MATCH($B132,SRMC!$B:$B,0),MATCH(CX$1,SRMC!$1:$1,0))</f>
        <v>257.56272877984782</v>
      </c>
      <c r="CY132" s="60">
        <f>INDEX(SRMC!$A:$AO,MATCH($B132,SRMC!$B:$B,0),MATCH(CY$1,SRMC!$1:$1,0))</f>
        <v>257.56272877984782</v>
      </c>
    </row>
    <row r="133" spans="1:133" x14ac:dyDescent="0.3">
      <c r="A133" t="s">
        <v>675</v>
      </c>
      <c r="B133" t="s">
        <v>137</v>
      </c>
      <c r="C133" t="s">
        <v>692</v>
      </c>
      <c r="D133">
        <v>3</v>
      </c>
      <c r="E133">
        <v>50</v>
      </c>
      <c r="F133">
        <v>1.4458584615384615</v>
      </c>
      <c r="G133">
        <v>0.08</v>
      </c>
      <c r="H133" t="s">
        <v>359</v>
      </c>
      <c r="I133">
        <v>3</v>
      </c>
      <c r="J133" s="56">
        <v>1</v>
      </c>
      <c r="K133" s="57">
        <v>0</v>
      </c>
      <c r="L133" s="57">
        <v>0</v>
      </c>
      <c r="M133" s="57">
        <v>0</v>
      </c>
      <c r="N133" s="57">
        <v>0</v>
      </c>
      <c r="O133" s="57">
        <v>0</v>
      </c>
      <c r="P133" t="s">
        <v>623</v>
      </c>
      <c r="Q133">
        <v>2</v>
      </c>
      <c r="R133">
        <v>12.81138790035587</v>
      </c>
      <c r="S133" s="95">
        <v>0</v>
      </c>
      <c r="T133">
        <v>1</v>
      </c>
      <c r="U133">
        <v>4</v>
      </c>
      <c r="V133">
        <v>4</v>
      </c>
      <c r="W133" t="e">
        <v>#N/A</v>
      </c>
      <c r="X133" t="e">
        <v>#N/A</v>
      </c>
      <c r="Y133">
        <v>0</v>
      </c>
      <c r="Z133" t="e">
        <v>#N/A</v>
      </c>
      <c r="AA133" t="e">
        <v>#N/A</v>
      </c>
      <c r="AB133">
        <v>1</v>
      </c>
      <c r="AC133" t="e">
        <v>#N/A</v>
      </c>
      <c r="AD133" t="e">
        <v>#N/A</v>
      </c>
      <c r="AE133">
        <v>1</v>
      </c>
      <c r="AF133">
        <v>1</v>
      </c>
      <c r="AG133" t="e">
        <v>#N/A</v>
      </c>
      <c r="AH133" t="e">
        <v>#N/A</v>
      </c>
      <c r="AI133">
        <v>0</v>
      </c>
      <c r="AJ133">
        <v>1</v>
      </c>
      <c r="AK133" s="42">
        <f>INDEX(BV133:CY133,MATCH(Settings!$B$5,$BV$1:$CY$1))</f>
        <v>388.15819179812905</v>
      </c>
      <c r="AP133" t="b" cm="1">
        <f t="array" ref="AP133">NOT(OR(ISNA(AI133:AK133),ISNA(AE133:AF133),ISNA(AB133),ISNA(Y133),ISNA(S133:V133),ISNA(Q133),ISNA(J133),ISNA(I133),ISNA(A133:G133), ISBLANK(AI133:AK133), ISBLANK(AE133:AF133),ISBLANK(AB133),ISBLANK(Y133),ISBLANK(S133:V133),ISBLANK(Q133),ISBLANK(J133),ISBLANK(I133),ISBLANK(A133:G133)))</f>
        <v>1</v>
      </c>
      <c r="AQ133" s="42">
        <f>_xlfn.IFNA(IF(E133&gt;0,INDEX(AR133:BU133,MATCH(Settings!$B$1,$AR$1:$BU$1)),0),0)</f>
        <v>0</v>
      </c>
      <c r="AR133" s="59">
        <f>INDEX('E-E'!$A:$AH,MATCH($B133,'E-E'!$B:$B,0),MATCH(AR$1,'E-E'!$1:$1,0))</f>
        <v>1</v>
      </c>
      <c r="AS133" s="59">
        <f>INDEX('E-E'!$A:$AH,MATCH($B133,'E-E'!$B:$B,0),MATCH(AS$1,'E-E'!$1:$1,0))</f>
        <v>1</v>
      </c>
      <c r="AT133" s="59">
        <f>INDEX('E-E'!$A:$AH,MATCH($B133,'E-E'!$B:$B,0),MATCH(AT$1,'E-E'!$1:$1,0))</f>
        <v>1</v>
      </c>
      <c r="AU133" s="59">
        <f>INDEX('E-E'!$A:$AH,MATCH($B133,'E-E'!$B:$B,0),MATCH(AU$1,'E-E'!$1:$1,0))</f>
        <v>1</v>
      </c>
      <c r="AV133" s="59">
        <f>INDEX('E-E'!$A:$AH,MATCH($B133,'E-E'!$B:$B,0),MATCH(AV$1,'E-E'!$1:$1,0))</f>
        <v>1</v>
      </c>
      <c r="AW133" s="59">
        <f>INDEX('E-E'!$A:$AH,MATCH($B133,'E-E'!$B:$B,0),MATCH(AW$1,'E-E'!$1:$1,0))</f>
        <v>1</v>
      </c>
      <c r="AX133" s="59">
        <f>INDEX('E-E'!$A:$AH,MATCH($B133,'E-E'!$B:$B,0),MATCH(AX$1,'E-E'!$1:$1,0))</f>
        <v>1</v>
      </c>
      <c r="AY133" s="59">
        <f>INDEX('E-E'!$A:$AH,MATCH($B133,'E-E'!$B:$B,0),MATCH(AY$1,'E-E'!$1:$1,0))</f>
        <v>1</v>
      </c>
      <c r="AZ133" s="59">
        <f>INDEX('E-E'!$A:$AH,MATCH($B133,'E-E'!$B:$B,0),MATCH(AZ$1,'E-E'!$1:$1,0))</f>
        <v>1</v>
      </c>
      <c r="BA133" s="59">
        <f>INDEX('E-E'!$A:$AH,MATCH($B133,'E-E'!$B:$B,0),MATCH(BA$1,'E-E'!$1:$1,0))</f>
        <v>1</v>
      </c>
      <c r="BB133" s="59">
        <f>INDEX('E-E'!$A:$AH,MATCH($B133,'E-E'!$B:$B,0),MATCH(BB$1,'E-E'!$1:$1,0))</f>
        <v>0</v>
      </c>
      <c r="BC133" s="59">
        <f>INDEX('E-E'!$A:$AH,MATCH($B133,'E-E'!$B:$B,0),MATCH(BC$1,'E-E'!$1:$1,0))</f>
        <v>0</v>
      </c>
      <c r="BD133" s="59">
        <f>INDEX('E-E'!$A:$AH,MATCH($B133,'E-E'!$B:$B,0),MATCH(BD$1,'E-E'!$1:$1,0))</f>
        <v>0</v>
      </c>
      <c r="BE133" s="59">
        <f>INDEX('E-E'!$A:$AH,MATCH($B133,'E-E'!$B:$B,0),MATCH(BE$1,'E-E'!$1:$1,0))</f>
        <v>0</v>
      </c>
      <c r="BF133" s="59">
        <f>INDEX('E-E'!$A:$AH,MATCH($B133,'E-E'!$B:$B,0),MATCH(BF$1,'E-E'!$1:$1,0))</f>
        <v>0</v>
      </c>
      <c r="BG133" s="59">
        <f>INDEX('E-E'!$A:$AH,MATCH($B133,'E-E'!$B:$B,0),MATCH(BG$1,'E-E'!$1:$1,0))</f>
        <v>0</v>
      </c>
      <c r="BH133" s="59">
        <f>INDEX('E-E'!$A:$AH,MATCH($B133,'E-E'!$B:$B,0),MATCH(BH$1,'E-E'!$1:$1,0))</f>
        <v>0</v>
      </c>
      <c r="BI133" s="59">
        <f>INDEX('E-E'!$A:$AH,MATCH($B133,'E-E'!$B:$B,0),MATCH(BI$1,'E-E'!$1:$1,0))</f>
        <v>0</v>
      </c>
      <c r="BJ133" s="59">
        <f>INDEX('E-E'!$A:$AH,MATCH($B133,'E-E'!$B:$B,0),MATCH(BJ$1,'E-E'!$1:$1,0))</f>
        <v>0</v>
      </c>
      <c r="BK133" s="59">
        <f>INDEX('E-E'!$A:$AH,MATCH($B133,'E-E'!$B:$B,0),MATCH(BK$1,'E-E'!$1:$1,0))</f>
        <v>0</v>
      </c>
      <c r="BL133" s="59">
        <f>INDEX('E-E'!$A:$AH,MATCH($B133,'E-E'!$B:$B,0),MATCH(BL$1,'E-E'!$1:$1,0))</f>
        <v>0</v>
      </c>
      <c r="BM133" s="59">
        <f>INDEX('E-E'!$A:$AH,MATCH($B133,'E-E'!$B:$B,0),MATCH(BM$1,'E-E'!$1:$1,0))</f>
        <v>0</v>
      </c>
      <c r="BN133" s="59">
        <f>INDEX('E-E'!$A:$AH,MATCH($B133,'E-E'!$B:$B,0),MATCH(BN$1,'E-E'!$1:$1,0))</f>
        <v>0</v>
      </c>
      <c r="BO133" s="59">
        <f>INDEX('E-E'!$A:$AH,MATCH($B133,'E-E'!$B:$B,0),MATCH(BO$1,'E-E'!$1:$1,0))</f>
        <v>0</v>
      </c>
      <c r="BP133" s="59">
        <f>INDEX('E-E'!$A:$AH,MATCH($B133,'E-E'!$B:$B,0),MATCH(BP$1,'E-E'!$1:$1,0))</f>
        <v>0</v>
      </c>
      <c r="BQ133" s="59">
        <f>INDEX('E-E'!$A:$AH,MATCH($B133,'E-E'!$B:$B,0),MATCH(BQ$1,'E-E'!$1:$1,0))</f>
        <v>0</v>
      </c>
      <c r="BR133" s="59">
        <f>INDEX('E-E'!$A:$AH,MATCH($B133,'E-E'!$B:$B,0),MATCH(BR$1,'E-E'!$1:$1,0))</f>
        <v>0</v>
      </c>
      <c r="BS133" s="59">
        <f>INDEX('E-E'!$A:$AH,MATCH($B133,'E-E'!$B:$B,0),MATCH(BS$1,'E-E'!$1:$1,0))</f>
        <v>0</v>
      </c>
      <c r="BT133" s="59">
        <f>INDEX('E-E'!$A:$AH,MATCH($B133,'E-E'!$B:$B,0),MATCH(BT$1,'E-E'!$1:$1,0))</f>
        <v>0</v>
      </c>
      <c r="BU133" s="59">
        <f>INDEX('E-E'!$A:$AH,MATCH($B133,'E-E'!$B:$B,0),MATCH(BU$1,'E-E'!$1:$1,0))</f>
        <v>0</v>
      </c>
      <c r="BV133" s="60">
        <f>INDEX(SRMC!$A:$AO,MATCH($B133,SRMC!$B:$B,0),MATCH(BV$1,SRMC!$1:$1,0))</f>
        <v>479.43220519970538</v>
      </c>
      <c r="BW133" s="60">
        <f>INDEX(SRMC!$A:$AO,MATCH($B133,SRMC!$B:$B,0),MATCH(BW$1,SRMC!$1:$1,0))</f>
        <v>472.20505062154655</v>
      </c>
      <c r="BX133" s="60">
        <f>INDEX(SRMC!$A:$AO,MATCH($B133,SRMC!$B:$B,0),MATCH(BX$1,SRMC!$1:$1,0))</f>
        <v>464.95045160982346</v>
      </c>
      <c r="BY133" s="60">
        <f>INDEX(SRMC!$A:$AO,MATCH($B133,SRMC!$B:$B,0),MATCH(BY$1,SRMC!$1:$1,0))</f>
        <v>458.3095068608888</v>
      </c>
      <c r="BZ133" s="60">
        <f>INDEX(SRMC!$A:$AO,MATCH($B133,SRMC!$B:$B,0),MATCH(BZ$1,SRMC!$1:$1,0))</f>
        <v>452.1793240330619</v>
      </c>
      <c r="CA133" s="60">
        <f>INDEX(SRMC!$A:$AO,MATCH($B133,SRMC!$B:$B,0),MATCH(CA$1,SRMC!$1:$1,0))</f>
        <v>446.48660868809856</v>
      </c>
      <c r="CB133" s="60">
        <f>INDEX(SRMC!$A:$AO,MATCH($B133,SRMC!$B:$B,0),MATCH(CB$1,SRMC!$1:$1,0))</f>
        <v>441.49990095452932</v>
      </c>
      <c r="CC133" s="60">
        <f>INDEX(SRMC!$A:$AO,MATCH($B133,SRMC!$B:$B,0),MATCH(CC$1,SRMC!$1:$1,0))</f>
        <v>437.05979819918724</v>
      </c>
      <c r="CD133" s="60">
        <f>INDEX(SRMC!$A:$AO,MATCH($B133,SRMC!$B:$B,0),MATCH(CD$1,SRMC!$1:$1,0))</f>
        <v>432.58550663903276</v>
      </c>
      <c r="CE133" s="60">
        <f>INDEX(SRMC!$A:$AO,MATCH($B133,SRMC!$B:$B,0),MATCH(CE$1,SRMC!$1:$1,0))</f>
        <v>428.23900145464756</v>
      </c>
      <c r="CF133" s="60">
        <f>INDEX(SRMC!$A:$AO,MATCH($B133,SRMC!$B:$B,0),MATCH(CF$1,SRMC!$1:$1,0))</f>
        <v>424.22406579587823</v>
      </c>
      <c r="CG133" s="60">
        <f>INDEX(SRMC!$A:$AO,MATCH($B133,SRMC!$B:$B,0),MATCH(CG$1,SRMC!$1:$1,0))</f>
        <v>420.58894564455619</v>
      </c>
      <c r="CH133" s="60">
        <f>INDEX(SRMC!$A:$AO,MATCH($B133,SRMC!$B:$B,0),MATCH(CH$1,SRMC!$1:$1,0))</f>
        <v>417.27694982003118</v>
      </c>
      <c r="CI133" s="60">
        <f>INDEX(SRMC!$A:$AO,MATCH($B133,SRMC!$B:$B,0),MATCH(CI$1,SRMC!$1:$1,0))</f>
        <v>414.18989576898713</v>
      </c>
      <c r="CJ133" s="60">
        <f>INDEX(SRMC!$A:$AO,MATCH($B133,SRMC!$B:$B,0),MATCH(CJ$1,SRMC!$1:$1,0))</f>
        <v>411.26163661340098</v>
      </c>
      <c r="CK133" s="60">
        <f>INDEX(SRMC!$A:$AO,MATCH($B133,SRMC!$B:$B,0),MATCH(CK$1,SRMC!$1:$1,0))</f>
        <v>408.44213603128935</v>
      </c>
      <c r="CL133" s="60">
        <f>INDEX(SRMC!$A:$AO,MATCH($B133,SRMC!$B:$B,0),MATCH(CL$1,SRMC!$1:$1,0))</f>
        <v>405.71193782480191</v>
      </c>
      <c r="CM133" s="60">
        <f>INDEX(SRMC!$A:$AO,MATCH($B133,SRMC!$B:$B,0),MATCH(CM$1,SRMC!$1:$1,0))</f>
        <v>403.05613661189648</v>
      </c>
      <c r="CN133" s="60">
        <f>INDEX(SRMC!$A:$AO,MATCH($B133,SRMC!$B:$B,0),MATCH(CN$1,SRMC!$1:$1,0))</f>
        <v>400.44785385564842</v>
      </c>
      <c r="CO133" s="60">
        <f>INDEX(SRMC!$A:$AO,MATCH($B133,SRMC!$B:$B,0),MATCH(CO$1,SRMC!$1:$1,0))</f>
        <v>397.88502890657719</v>
      </c>
      <c r="CP133" s="60">
        <f>INDEX(SRMC!$A:$AO,MATCH($B133,SRMC!$B:$B,0),MATCH(CP$1,SRMC!$1:$1,0))</f>
        <v>392.98405279624211</v>
      </c>
      <c r="CQ133" s="60">
        <f>INDEX(SRMC!$A:$AO,MATCH($B133,SRMC!$B:$B,0),MATCH(CQ$1,SRMC!$1:$1,0))</f>
        <v>388.15819179812905</v>
      </c>
      <c r="CR133" s="60">
        <f>INDEX(SRMC!$A:$AO,MATCH($B133,SRMC!$B:$B,0),MATCH(CR$1,SRMC!$1:$1,0))</f>
        <v>388.15819179812905</v>
      </c>
      <c r="CS133" s="60">
        <f>INDEX(SRMC!$A:$AO,MATCH($B133,SRMC!$B:$B,0),MATCH(CS$1,SRMC!$1:$1,0))</f>
        <v>388.15819179812905</v>
      </c>
      <c r="CT133" s="60">
        <f>INDEX(SRMC!$A:$AO,MATCH($B133,SRMC!$B:$B,0),MATCH(CT$1,SRMC!$1:$1,0))</f>
        <v>388.15819179812905</v>
      </c>
      <c r="CU133" s="60">
        <f>INDEX(SRMC!$A:$AO,MATCH($B133,SRMC!$B:$B,0),MATCH(CU$1,SRMC!$1:$1,0))</f>
        <v>388.15819179812905</v>
      </c>
      <c r="CV133" s="60">
        <f>INDEX(SRMC!$A:$AO,MATCH($B133,SRMC!$B:$B,0),MATCH(CV$1,SRMC!$1:$1,0))</f>
        <v>388.15819179812905</v>
      </c>
      <c r="CW133" s="60">
        <f>INDEX(SRMC!$A:$AO,MATCH($B133,SRMC!$B:$B,0),MATCH(CW$1,SRMC!$1:$1,0))</f>
        <v>388.15819179812905</v>
      </c>
      <c r="CX133" s="60">
        <f>INDEX(SRMC!$A:$AO,MATCH($B133,SRMC!$B:$B,0),MATCH(CX$1,SRMC!$1:$1,0))</f>
        <v>388.15819179812905</v>
      </c>
      <c r="CY133" s="60">
        <f>INDEX(SRMC!$A:$AO,MATCH($B133,SRMC!$B:$B,0),MATCH(CY$1,SRMC!$1:$1,0))</f>
        <v>388.15819179812905</v>
      </c>
    </row>
    <row r="134" spans="1:133" x14ac:dyDescent="0.3">
      <c r="A134" t="s">
        <v>675</v>
      </c>
      <c r="B134" t="s">
        <v>136</v>
      </c>
      <c r="C134" t="s">
        <v>692</v>
      </c>
      <c r="D134">
        <v>3</v>
      </c>
      <c r="E134">
        <v>23.5</v>
      </c>
      <c r="F134">
        <v>1.4458584615384615</v>
      </c>
      <c r="G134">
        <v>0.08</v>
      </c>
      <c r="H134" t="s">
        <v>359</v>
      </c>
      <c r="I134">
        <v>3</v>
      </c>
      <c r="J134" s="56">
        <v>1</v>
      </c>
      <c r="K134" s="57">
        <v>0</v>
      </c>
      <c r="L134" s="57">
        <v>0</v>
      </c>
      <c r="M134" s="57">
        <v>0</v>
      </c>
      <c r="N134" s="57">
        <v>0</v>
      </c>
      <c r="O134" s="57">
        <v>0</v>
      </c>
      <c r="P134" t="s">
        <v>623</v>
      </c>
      <c r="Q134">
        <v>2</v>
      </c>
      <c r="R134">
        <v>12.81138790035587</v>
      </c>
      <c r="S134" s="95">
        <v>0</v>
      </c>
      <c r="T134">
        <v>1</v>
      </c>
      <c r="U134">
        <v>4</v>
      </c>
      <c r="V134">
        <v>4</v>
      </c>
      <c r="W134" t="e">
        <v>#N/A</v>
      </c>
      <c r="X134" t="e">
        <v>#N/A</v>
      </c>
      <c r="Y134">
        <v>0</v>
      </c>
      <c r="Z134" t="e">
        <v>#N/A</v>
      </c>
      <c r="AA134" t="e">
        <v>#N/A</v>
      </c>
      <c r="AB134">
        <v>1</v>
      </c>
      <c r="AC134" t="e">
        <v>#N/A</v>
      </c>
      <c r="AD134" t="e">
        <v>#N/A</v>
      </c>
      <c r="AE134">
        <v>1</v>
      </c>
      <c r="AF134">
        <v>1</v>
      </c>
      <c r="AG134" t="e">
        <v>#N/A</v>
      </c>
      <c r="AH134" t="e">
        <v>#N/A</v>
      </c>
      <c r="AI134">
        <v>0</v>
      </c>
      <c r="AJ134">
        <v>1</v>
      </c>
      <c r="AK134" s="42">
        <f>INDEX(BV134:CY134,MATCH(Settings!$B$5,$BV$1:$CY$1))</f>
        <v>388.15819179812905</v>
      </c>
      <c r="AP134" t="b" cm="1">
        <f t="array" ref="AP134">NOT(OR(ISNA(AI134:AK134),ISNA(AE134:AF134),ISNA(AB134),ISNA(Y134),ISNA(S134:V134),ISNA(Q134),ISNA(J134),ISNA(I134),ISNA(A134:G134), ISBLANK(AI134:AK134), ISBLANK(AE134:AF134),ISBLANK(AB134),ISBLANK(Y134),ISBLANK(S134:V134),ISBLANK(Q134),ISBLANK(J134),ISBLANK(I134),ISBLANK(A134:G134)))</f>
        <v>1</v>
      </c>
      <c r="AQ134" s="42">
        <f>_xlfn.IFNA(IF(E134&gt;0,INDEX(AR134:BU134,MATCH(Settings!$B$1,$AR$1:$BU$1)),0),0)</f>
        <v>0</v>
      </c>
      <c r="AR134" s="59">
        <f>INDEX('E-E'!$A:$AH,MATCH($B134,'E-E'!$B:$B,0),MATCH(AR$1,'E-E'!$1:$1,0))</f>
        <v>1</v>
      </c>
      <c r="AS134" s="59">
        <f>INDEX('E-E'!$A:$AH,MATCH($B134,'E-E'!$B:$B,0),MATCH(AS$1,'E-E'!$1:$1,0))</f>
        <v>1</v>
      </c>
      <c r="AT134" s="59">
        <f>INDEX('E-E'!$A:$AH,MATCH($B134,'E-E'!$B:$B,0),MATCH(AT$1,'E-E'!$1:$1,0))</f>
        <v>1</v>
      </c>
      <c r="AU134" s="59">
        <f>INDEX('E-E'!$A:$AH,MATCH($B134,'E-E'!$B:$B,0),MATCH(AU$1,'E-E'!$1:$1,0))</f>
        <v>1</v>
      </c>
      <c r="AV134" s="59">
        <f>INDEX('E-E'!$A:$AH,MATCH($B134,'E-E'!$B:$B,0),MATCH(AV$1,'E-E'!$1:$1,0))</f>
        <v>1</v>
      </c>
      <c r="AW134" s="59">
        <f>INDEX('E-E'!$A:$AH,MATCH($B134,'E-E'!$B:$B,0),MATCH(AW$1,'E-E'!$1:$1,0))</f>
        <v>1</v>
      </c>
      <c r="AX134" s="59">
        <f>INDEX('E-E'!$A:$AH,MATCH($B134,'E-E'!$B:$B,0),MATCH(AX$1,'E-E'!$1:$1,0))</f>
        <v>1</v>
      </c>
      <c r="AY134" s="59">
        <f>INDEX('E-E'!$A:$AH,MATCH($B134,'E-E'!$B:$B,0),MATCH(AY$1,'E-E'!$1:$1,0))</f>
        <v>1</v>
      </c>
      <c r="AZ134" s="59">
        <f>INDEX('E-E'!$A:$AH,MATCH($B134,'E-E'!$B:$B,0),MATCH(AZ$1,'E-E'!$1:$1,0))</f>
        <v>1</v>
      </c>
      <c r="BA134" s="59">
        <f>INDEX('E-E'!$A:$AH,MATCH($B134,'E-E'!$B:$B,0),MATCH(BA$1,'E-E'!$1:$1,0))</f>
        <v>1</v>
      </c>
      <c r="BB134" s="59">
        <f>INDEX('E-E'!$A:$AH,MATCH($B134,'E-E'!$B:$B,0),MATCH(BB$1,'E-E'!$1:$1,0))</f>
        <v>0</v>
      </c>
      <c r="BC134" s="59">
        <f>INDEX('E-E'!$A:$AH,MATCH($B134,'E-E'!$B:$B,0),MATCH(BC$1,'E-E'!$1:$1,0))</f>
        <v>0</v>
      </c>
      <c r="BD134" s="59">
        <f>INDEX('E-E'!$A:$AH,MATCH($B134,'E-E'!$B:$B,0),MATCH(BD$1,'E-E'!$1:$1,0))</f>
        <v>0</v>
      </c>
      <c r="BE134" s="59">
        <f>INDEX('E-E'!$A:$AH,MATCH($B134,'E-E'!$B:$B,0),MATCH(BE$1,'E-E'!$1:$1,0))</f>
        <v>0</v>
      </c>
      <c r="BF134" s="59">
        <f>INDEX('E-E'!$A:$AH,MATCH($B134,'E-E'!$B:$B,0),MATCH(BF$1,'E-E'!$1:$1,0))</f>
        <v>0</v>
      </c>
      <c r="BG134" s="59">
        <f>INDEX('E-E'!$A:$AH,MATCH($B134,'E-E'!$B:$B,0),MATCH(BG$1,'E-E'!$1:$1,0))</f>
        <v>0</v>
      </c>
      <c r="BH134" s="59">
        <f>INDEX('E-E'!$A:$AH,MATCH($B134,'E-E'!$B:$B,0),MATCH(BH$1,'E-E'!$1:$1,0))</f>
        <v>0</v>
      </c>
      <c r="BI134" s="59">
        <f>INDEX('E-E'!$A:$AH,MATCH($B134,'E-E'!$B:$B,0),MATCH(BI$1,'E-E'!$1:$1,0))</f>
        <v>0</v>
      </c>
      <c r="BJ134" s="59">
        <f>INDEX('E-E'!$A:$AH,MATCH($B134,'E-E'!$B:$B,0),MATCH(BJ$1,'E-E'!$1:$1,0))</f>
        <v>0</v>
      </c>
      <c r="BK134" s="59">
        <f>INDEX('E-E'!$A:$AH,MATCH($B134,'E-E'!$B:$B,0),MATCH(BK$1,'E-E'!$1:$1,0))</f>
        <v>0</v>
      </c>
      <c r="BL134" s="59">
        <f>INDEX('E-E'!$A:$AH,MATCH($B134,'E-E'!$B:$B,0),MATCH(BL$1,'E-E'!$1:$1,0))</f>
        <v>0</v>
      </c>
      <c r="BM134" s="59">
        <f>INDEX('E-E'!$A:$AH,MATCH($B134,'E-E'!$B:$B,0),MATCH(BM$1,'E-E'!$1:$1,0))</f>
        <v>0</v>
      </c>
      <c r="BN134" s="59">
        <f>INDEX('E-E'!$A:$AH,MATCH($B134,'E-E'!$B:$B,0),MATCH(BN$1,'E-E'!$1:$1,0))</f>
        <v>0</v>
      </c>
      <c r="BO134" s="59">
        <f>INDEX('E-E'!$A:$AH,MATCH($B134,'E-E'!$B:$B,0),MATCH(BO$1,'E-E'!$1:$1,0))</f>
        <v>0</v>
      </c>
      <c r="BP134" s="59">
        <f>INDEX('E-E'!$A:$AH,MATCH($B134,'E-E'!$B:$B,0),MATCH(BP$1,'E-E'!$1:$1,0))</f>
        <v>0</v>
      </c>
      <c r="BQ134" s="59">
        <f>INDEX('E-E'!$A:$AH,MATCH($B134,'E-E'!$B:$B,0),MATCH(BQ$1,'E-E'!$1:$1,0))</f>
        <v>0</v>
      </c>
      <c r="BR134" s="59">
        <f>INDEX('E-E'!$A:$AH,MATCH($B134,'E-E'!$B:$B,0),MATCH(BR$1,'E-E'!$1:$1,0))</f>
        <v>0</v>
      </c>
      <c r="BS134" s="59">
        <f>INDEX('E-E'!$A:$AH,MATCH($B134,'E-E'!$B:$B,0),MATCH(BS$1,'E-E'!$1:$1,0))</f>
        <v>0</v>
      </c>
      <c r="BT134" s="59">
        <f>INDEX('E-E'!$A:$AH,MATCH($B134,'E-E'!$B:$B,0),MATCH(BT$1,'E-E'!$1:$1,0))</f>
        <v>0</v>
      </c>
      <c r="BU134" s="59">
        <f>INDEX('E-E'!$A:$AH,MATCH($B134,'E-E'!$B:$B,0),MATCH(BU$1,'E-E'!$1:$1,0))</f>
        <v>0</v>
      </c>
      <c r="BV134" s="60">
        <f>INDEX(SRMC!$A:$AO,MATCH($B134,SRMC!$B:$B,0),MATCH(BV$1,SRMC!$1:$1,0))</f>
        <v>479.43220519970538</v>
      </c>
      <c r="BW134" s="60">
        <f>INDEX(SRMC!$A:$AO,MATCH($B134,SRMC!$B:$B,0),MATCH(BW$1,SRMC!$1:$1,0))</f>
        <v>472.20505062154655</v>
      </c>
      <c r="BX134" s="60">
        <f>INDEX(SRMC!$A:$AO,MATCH($B134,SRMC!$B:$B,0),MATCH(BX$1,SRMC!$1:$1,0))</f>
        <v>464.95045160982346</v>
      </c>
      <c r="BY134" s="60">
        <f>INDEX(SRMC!$A:$AO,MATCH($B134,SRMC!$B:$B,0),MATCH(BY$1,SRMC!$1:$1,0))</f>
        <v>458.3095068608888</v>
      </c>
      <c r="BZ134" s="60">
        <f>INDEX(SRMC!$A:$AO,MATCH($B134,SRMC!$B:$B,0),MATCH(BZ$1,SRMC!$1:$1,0))</f>
        <v>452.1793240330619</v>
      </c>
      <c r="CA134" s="60">
        <f>INDEX(SRMC!$A:$AO,MATCH($B134,SRMC!$B:$B,0),MATCH(CA$1,SRMC!$1:$1,0))</f>
        <v>446.48660868809856</v>
      </c>
      <c r="CB134" s="60">
        <f>INDEX(SRMC!$A:$AO,MATCH($B134,SRMC!$B:$B,0),MATCH(CB$1,SRMC!$1:$1,0))</f>
        <v>441.49990095452932</v>
      </c>
      <c r="CC134" s="60">
        <f>INDEX(SRMC!$A:$AO,MATCH($B134,SRMC!$B:$B,0),MATCH(CC$1,SRMC!$1:$1,0))</f>
        <v>437.05979819918724</v>
      </c>
      <c r="CD134" s="60">
        <f>INDEX(SRMC!$A:$AO,MATCH($B134,SRMC!$B:$B,0),MATCH(CD$1,SRMC!$1:$1,0))</f>
        <v>432.58550663903276</v>
      </c>
      <c r="CE134" s="60">
        <f>INDEX(SRMC!$A:$AO,MATCH($B134,SRMC!$B:$B,0),MATCH(CE$1,SRMC!$1:$1,0))</f>
        <v>428.23900145464756</v>
      </c>
      <c r="CF134" s="60">
        <f>INDEX(SRMC!$A:$AO,MATCH($B134,SRMC!$B:$B,0),MATCH(CF$1,SRMC!$1:$1,0))</f>
        <v>424.22406579587823</v>
      </c>
      <c r="CG134" s="60">
        <f>INDEX(SRMC!$A:$AO,MATCH($B134,SRMC!$B:$B,0),MATCH(CG$1,SRMC!$1:$1,0))</f>
        <v>420.58894564455619</v>
      </c>
      <c r="CH134" s="60">
        <f>INDEX(SRMC!$A:$AO,MATCH($B134,SRMC!$B:$B,0),MATCH(CH$1,SRMC!$1:$1,0))</f>
        <v>417.27694982003118</v>
      </c>
      <c r="CI134" s="60">
        <f>INDEX(SRMC!$A:$AO,MATCH($B134,SRMC!$B:$B,0),MATCH(CI$1,SRMC!$1:$1,0))</f>
        <v>414.18989576898713</v>
      </c>
      <c r="CJ134" s="60">
        <f>INDEX(SRMC!$A:$AO,MATCH($B134,SRMC!$B:$B,0),MATCH(CJ$1,SRMC!$1:$1,0))</f>
        <v>411.26163661340098</v>
      </c>
      <c r="CK134" s="60">
        <f>INDEX(SRMC!$A:$AO,MATCH($B134,SRMC!$B:$B,0),MATCH(CK$1,SRMC!$1:$1,0))</f>
        <v>408.44213603128935</v>
      </c>
      <c r="CL134" s="60">
        <f>INDEX(SRMC!$A:$AO,MATCH($B134,SRMC!$B:$B,0),MATCH(CL$1,SRMC!$1:$1,0))</f>
        <v>405.71193782480191</v>
      </c>
      <c r="CM134" s="60">
        <f>INDEX(SRMC!$A:$AO,MATCH($B134,SRMC!$B:$B,0),MATCH(CM$1,SRMC!$1:$1,0))</f>
        <v>403.05613661189648</v>
      </c>
      <c r="CN134" s="60">
        <f>INDEX(SRMC!$A:$AO,MATCH($B134,SRMC!$B:$B,0),MATCH(CN$1,SRMC!$1:$1,0))</f>
        <v>400.44785385564842</v>
      </c>
      <c r="CO134" s="60">
        <f>INDEX(SRMC!$A:$AO,MATCH($B134,SRMC!$B:$B,0),MATCH(CO$1,SRMC!$1:$1,0))</f>
        <v>397.88502890657719</v>
      </c>
      <c r="CP134" s="60">
        <f>INDEX(SRMC!$A:$AO,MATCH($B134,SRMC!$B:$B,0),MATCH(CP$1,SRMC!$1:$1,0))</f>
        <v>392.98405279624211</v>
      </c>
      <c r="CQ134" s="60">
        <f>INDEX(SRMC!$A:$AO,MATCH($B134,SRMC!$B:$B,0),MATCH(CQ$1,SRMC!$1:$1,0))</f>
        <v>388.15819179812905</v>
      </c>
      <c r="CR134" s="60">
        <f>INDEX(SRMC!$A:$AO,MATCH($B134,SRMC!$B:$B,0),MATCH(CR$1,SRMC!$1:$1,0))</f>
        <v>388.15819179812905</v>
      </c>
      <c r="CS134" s="60">
        <f>INDEX(SRMC!$A:$AO,MATCH($B134,SRMC!$B:$B,0),MATCH(CS$1,SRMC!$1:$1,0))</f>
        <v>388.15819179812905</v>
      </c>
      <c r="CT134" s="60">
        <f>INDEX(SRMC!$A:$AO,MATCH($B134,SRMC!$B:$B,0),MATCH(CT$1,SRMC!$1:$1,0))</f>
        <v>388.15819179812905</v>
      </c>
      <c r="CU134" s="60">
        <f>INDEX(SRMC!$A:$AO,MATCH($B134,SRMC!$B:$B,0),MATCH(CU$1,SRMC!$1:$1,0))</f>
        <v>388.15819179812905</v>
      </c>
      <c r="CV134" s="60">
        <f>INDEX(SRMC!$A:$AO,MATCH($B134,SRMC!$B:$B,0),MATCH(CV$1,SRMC!$1:$1,0))</f>
        <v>388.15819179812905</v>
      </c>
      <c r="CW134" s="60">
        <f>INDEX(SRMC!$A:$AO,MATCH($B134,SRMC!$B:$B,0),MATCH(CW$1,SRMC!$1:$1,0))</f>
        <v>388.15819179812905</v>
      </c>
      <c r="CX134" s="60">
        <f>INDEX(SRMC!$A:$AO,MATCH($B134,SRMC!$B:$B,0),MATCH(CX$1,SRMC!$1:$1,0))</f>
        <v>388.15819179812905</v>
      </c>
      <c r="CY134" s="60">
        <f>INDEX(SRMC!$A:$AO,MATCH($B134,SRMC!$B:$B,0),MATCH(CY$1,SRMC!$1:$1,0))</f>
        <v>388.15819179812905</v>
      </c>
    </row>
    <row r="135" spans="1:133" x14ac:dyDescent="0.3">
      <c r="A135" t="s">
        <v>676</v>
      </c>
      <c r="B135" t="s">
        <v>140</v>
      </c>
      <c r="C135" t="s">
        <v>692</v>
      </c>
      <c r="D135">
        <v>3</v>
      </c>
      <c r="E135">
        <v>57.6</v>
      </c>
      <c r="F135">
        <v>1.4918</v>
      </c>
      <c r="G135">
        <v>2.5000000000000001E-2</v>
      </c>
      <c r="H135" t="s">
        <v>611</v>
      </c>
      <c r="I135">
        <v>3</v>
      </c>
      <c r="J135" s="56">
        <v>1</v>
      </c>
      <c r="K135" s="57">
        <v>0</v>
      </c>
      <c r="L135" s="57">
        <v>0</v>
      </c>
      <c r="M135" s="57">
        <v>0</v>
      </c>
      <c r="N135" s="57">
        <v>0</v>
      </c>
      <c r="O135" s="57">
        <v>0</v>
      </c>
      <c r="P135" t="s">
        <v>623</v>
      </c>
      <c r="Q135" s="89">
        <v>2</v>
      </c>
      <c r="R135" s="89">
        <v>7.8947368421052628</v>
      </c>
      <c r="S135" s="95">
        <v>0</v>
      </c>
      <c r="T135">
        <v>1</v>
      </c>
      <c r="U135">
        <v>1</v>
      </c>
      <c r="V135">
        <v>1</v>
      </c>
      <c r="W135" t="e">
        <v>#N/A</v>
      </c>
      <c r="X135">
        <v>0</v>
      </c>
      <c r="Y135">
        <v>0</v>
      </c>
      <c r="Z135" t="e">
        <v>#N/A</v>
      </c>
      <c r="AA135">
        <v>10.666666666666666</v>
      </c>
      <c r="AB135">
        <v>1</v>
      </c>
      <c r="AC135" t="e">
        <v>#N/A</v>
      </c>
      <c r="AD135">
        <v>10.666666666666666</v>
      </c>
      <c r="AE135">
        <v>1</v>
      </c>
      <c r="AF135">
        <v>1</v>
      </c>
      <c r="AG135" t="e">
        <v>#N/A</v>
      </c>
      <c r="AH135">
        <v>6</v>
      </c>
      <c r="AI135">
        <v>6</v>
      </c>
      <c r="AJ135">
        <v>1</v>
      </c>
      <c r="AK135" s="42">
        <f>INDEX(BV135:CY135,MATCH(Settings!$B$5,$BV$1:$CY$1))</f>
        <v>257.56272877984782</v>
      </c>
      <c r="AP135" t="b" cm="1">
        <f t="array" ref="AP135">NOT(OR(ISNA(AI135:AK135),ISNA(AE135:AF135),ISNA(AB135),ISNA(Y135),ISNA(S135:V135),ISNA(Q135),ISNA(J135),ISNA(I135),ISNA(A135:G135), ISBLANK(AI135:AK135), ISBLANK(AE135:AF135),ISBLANK(AB135),ISBLANK(Y135),ISBLANK(S135:V135),ISBLANK(Q135),ISBLANK(J135),ISBLANK(I135),ISBLANK(A135:G135)))</f>
        <v>1</v>
      </c>
      <c r="AQ135" s="42">
        <f>_xlfn.IFNA(IF(E135&gt;0,INDEX(AR135:BU135,MATCH(Settings!$B$1,$AR$1:$BU$1)),0),0)</f>
        <v>1</v>
      </c>
      <c r="AR135" s="59">
        <f>INDEX('E-E'!$A:$AH,MATCH($B135,'E-E'!$B:$B,0),MATCH(AR$1,'E-E'!$1:$1,0))</f>
        <v>1</v>
      </c>
      <c r="AS135" s="59">
        <f>INDEX('E-E'!$A:$AH,MATCH($B135,'E-E'!$B:$B,0),MATCH(AS$1,'E-E'!$1:$1,0))</f>
        <v>1</v>
      </c>
      <c r="AT135" s="59">
        <f>INDEX('E-E'!$A:$AH,MATCH($B135,'E-E'!$B:$B,0),MATCH(AT$1,'E-E'!$1:$1,0))</f>
        <v>1</v>
      </c>
      <c r="AU135" s="59">
        <f>INDEX('E-E'!$A:$AH,MATCH($B135,'E-E'!$B:$B,0),MATCH(AU$1,'E-E'!$1:$1,0))</f>
        <v>1</v>
      </c>
      <c r="AV135" s="59">
        <f>INDEX('E-E'!$A:$AH,MATCH($B135,'E-E'!$B:$B,0),MATCH(AV$1,'E-E'!$1:$1,0))</f>
        <v>1</v>
      </c>
      <c r="AW135" s="59">
        <f>INDEX('E-E'!$A:$AH,MATCH($B135,'E-E'!$B:$B,0),MATCH(AW$1,'E-E'!$1:$1,0))</f>
        <v>1</v>
      </c>
      <c r="AX135" s="59">
        <f>INDEX('E-E'!$A:$AH,MATCH($B135,'E-E'!$B:$B,0),MATCH(AX$1,'E-E'!$1:$1,0))</f>
        <v>1</v>
      </c>
      <c r="AY135" s="59">
        <f>INDEX('E-E'!$A:$AH,MATCH($B135,'E-E'!$B:$B,0),MATCH(AY$1,'E-E'!$1:$1,0))</f>
        <v>1</v>
      </c>
      <c r="AZ135" s="59">
        <f>INDEX('E-E'!$A:$AH,MATCH($B135,'E-E'!$B:$B,0),MATCH(AZ$1,'E-E'!$1:$1,0))</f>
        <v>1</v>
      </c>
      <c r="BA135" s="59">
        <f>INDEX('E-E'!$A:$AH,MATCH($B135,'E-E'!$B:$B,0),MATCH(BA$1,'E-E'!$1:$1,0))</f>
        <v>1</v>
      </c>
      <c r="BB135" s="59">
        <f>INDEX('E-E'!$A:$AH,MATCH($B135,'E-E'!$B:$B,0),MATCH(BB$1,'E-E'!$1:$1,0))</f>
        <v>1</v>
      </c>
      <c r="BC135" s="59">
        <f>INDEX('E-E'!$A:$AH,MATCH($B135,'E-E'!$B:$B,0),MATCH(BC$1,'E-E'!$1:$1,0))</f>
        <v>1</v>
      </c>
      <c r="BD135" s="59">
        <f>INDEX('E-E'!$A:$AH,MATCH($B135,'E-E'!$B:$B,0),MATCH(BD$1,'E-E'!$1:$1,0))</f>
        <v>1</v>
      </c>
      <c r="BE135" s="59">
        <f>INDEX('E-E'!$A:$AH,MATCH($B135,'E-E'!$B:$B,0),MATCH(BE$1,'E-E'!$1:$1,0))</f>
        <v>1</v>
      </c>
      <c r="BF135" s="59">
        <f>INDEX('E-E'!$A:$AH,MATCH($B135,'E-E'!$B:$B,0),MATCH(BF$1,'E-E'!$1:$1,0))</f>
        <v>1</v>
      </c>
      <c r="BG135" s="59">
        <f>INDEX('E-E'!$A:$AH,MATCH($B135,'E-E'!$B:$B,0),MATCH(BG$1,'E-E'!$1:$1,0))</f>
        <v>1</v>
      </c>
      <c r="BH135" s="59">
        <f>INDEX('E-E'!$A:$AH,MATCH($B135,'E-E'!$B:$B,0),MATCH(BH$1,'E-E'!$1:$1,0))</f>
        <v>1</v>
      </c>
      <c r="BI135" s="59">
        <f>INDEX('E-E'!$A:$AH,MATCH($B135,'E-E'!$B:$B,0),MATCH(BI$1,'E-E'!$1:$1,0))</f>
        <v>1</v>
      </c>
      <c r="BJ135" s="59">
        <f>INDEX('E-E'!$A:$AH,MATCH($B135,'E-E'!$B:$B,0),MATCH(BJ$1,'E-E'!$1:$1,0))</f>
        <v>1</v>
      </c>
      <c r="BK135" s="59">
        <f>INDEX('E-E'!$A:$AH,MATCH($B135,'E-E'!$B:$B,0),MATCH(BK$1,'E-E'!$1:$1,0))</f>
        <v>1</v>
      </c>
      <c r="BL135" s="59">
        <f>INDEX('E-E'!$A:$AH,MATCH($B135,'E-E'!$B:$B,0),MATCH(BL$1,'E-E'!$1:$1,0))</f>
        <v>1</v>
      </c>
      <c r="BM135" s="59">
        <f>INDEX('E-E'!$A:$AH,MATCH($B135,'E-E'!$B:$B,0),MATCH(BM$1,'E-E'!$1:$1,0))</f>
        <v>1</v>
      </c>
      <c r="BN135" s="59">
        <f>INDEX('E-E'!$A:$AH,MATCH($B135,'E-E'!$B:$B,0),MATCH(BN$1,'E-E'!$1:$1,0))</f>
        <v>1</v>
      </c>
      <c r="BO135" s="59">
        <f>INDEX('E-E'!$A:$AH,MATCH($B135,'E-E'!$B:$B,0),MATCH(BO$1,'E-E'!$1:$1,0))</f>
        <v>1</v>
      </c>
      <c r="BP135" s="59">
        <f>INDEX('E-E'!$A:$AH,MATCH($B135,'E-E'!$B:$B,0),MATCH(BP$1,'E-E'!$1:$1,0))</f>
        <v>1</v>
      </c>
      <c r="BQ135" s="59">
        <f>INDEX('E-E'!$A:$AH,MATCH($B135,'E-E'!$B:$B,0),MATCH(BQ$1,'E-E'!$1:$1,0))</f>
        <v>1</v>
      </c>
      <c r="BR135" s="59">
        <f>INDEX('E-E'!$A:$AH,MATCH($B135,'E-E'!$B:$B,0),MATCH(BR$1,'E-E'!$1:$1,0))</f>
        <v>1</v>
      </c>
      <c r="BS135" s="59">
        <f>INDEX('E-E'!$A:$AH,MATCH($B135,'E-E'!$B:$B,0),MATCH(BS$1,'E-E'!$1:$1,0))</f>
        <v>1</v>
      </c>
      <c r="BT135" s="59">
        <f>INDEX('E-E'!$A:$AH,MATCH($B135,'E-E'!$B:$B,0),MATCH(BT$1,'E-E'!$1:$1,0))</f>
        <v>1</v>
      </c>
      <c r="BU135" s="59">
        <f>INDEX('E-E'!$A:$AH,MATCH($B135,'E-E'!$B:$B,0),MATCH(BU$1,'E-E'!$1:$1,0))</f>
        <v>1</v>
      </c>
      <c r="BV135" s="60">
        <f>INDEX(SRMC!$A:$AO,MATCH($B135,SRMC!$B:$B,0),MATCH(BV$1,SRMC!$1:$1,0))</f>
        <v>317.06294970132745</v>
      </c>
      <c r="BW135" s="60">
        <f>INDEX(SRMC!$A:$AO,MATCH($B135,SRMC!$B:$B,0),MATCH(BW$1,SRMC!$1:$1,0))</f>
        <v>312.35167123324703</v>
      </c>
      <c r="BX135" s="60">
        <f>INDEX(SRMC!$A:$AO,MATCH($B135,SRMC!$B:$B,0),MATCH(BX$1,SRMC!$1:$1,0))</f>
        <v>307.62250213234256</v>
      </c>
      <c r="BY135" s="60">
        <f>INDEX(SRMC!$A:$AO,MATCH($B135,SRMC!$B:$B,0),MATCH(BY$1,SRMC!$1:$1,0))</f>
        <v>303.29336544860246</v>
      </c>
      <c r="BZ135" s="60">
        <f>INDEX(SRMC!$A:$AO,MATCH($B135,SRMC!$B:$B,0),MATCH(BZ$1,SRMC!$1:$1,0))</f>
        <v>299.29718713944902</v>
      </c>
      <c r="CA135" s="60">
        <f>INDEX(SRMC!$A:$AO,MATCH($B135,SRMC!$B:$B,0),MATCH(CA$1,SRMC!$1:$1,0))</f>
        <v>295.58618761126814</v>
      </c>
      <c r="CB135" s="60">
        <f>INDEX(SRMC!$A:$AO,MATCH($B135,SRMC!$B:$B,0),MATCH(CB$1,SRMC!$1:$1,0))</f>
        <v>292.33542432432046</v>
      </c>
      <c r="CC135" s="60">
        <f>INDEX(SRMC!$A:$AO,MATCH($B135,SRMC!$B:$B,0),MATCH(CC$1,SRMC!$1:$1,0))</f>
        <v>289.44098498708445</v>
      </c>
      <c r="CD135" s="60">
        <f>INDEX(SRMC!$A:$AO,MATCH($B135,SRMC!$B:$B,0),MATCH(CD$1,SRMC!$1:$1,0))</f>
        <v>286.52425845808864</v>
      </c>
      <c r="CE135" s="60">
        <f>INDEX(SRMC!$A:$AO,MATCH($B135,SRMC!$B:$B,0),MATCH(CE$1,SRMC!$1:$1,0))</f>
        <v>283.69083403563621</v>
      </c>
      <c r="CF135" s="60">
        <f>INDEX(SRMC!$A:$AO,MATCH($B135,SRMC!$B:$B,0),MATCH(CF$1,SRMC!$1:$1,0))</f>
        <v>281.07355503387629</v>
      </c>
      <c r="CG135" s="60">
        <f>INDEX(SRMC!$A:$AO,MATCH($B135,SRMC!$B:$B,0),MATCH(CG$1,SRMC!$1:$1,0))</f>
        <v>278.70387231675744</v>
      </c>
      <c r="CH135" s="60">
        <f>INDEX(SRMC!$A:$AO,MATCH($B135,SRMC!$B:$B,0),MATCH(CH$1,SRMC!$1:$1,0))</f>
        <v>276.54482971628329</v>
      </c>
      <c r="CI135" s="60">
        <f>INDEX(SRMC!$A:$AO,MATCH($B135,SRMC!$B:$B,0),MATCH(CI$1,SRMC!$1:$1,0))</f>
        <v>274.53242343339599</v>
      </c>
      <c r="CJ135" s="60">
        <f>INDEX(SRMC!$A:$AO,MATCH($B135,SRMC!$B:$B,0),MATCH(CJ$1,SRMC!$1:$1,0))</f>
        <v>272.62353326652936</v>
      </c>
      <c r="CK135" s="60">
        <f>INDEX(SRMC!$A:$AO,MATCH($B135,SRMC!$B:$B,0),MATCH(CK$1,SRMC!$1:$1,0))</f>
        <v>270.78554125465422</v>
      </c>
      <c r="CL135" s="60">
        <f>INDEX(SRMC!$A:$AO,MATCH($B135,SRMC!$B:$B,0),MATCH(CL$1,SRMC!$1:$1,0))</f>
        <v>269.00576418129691</v>
      </c>
      <c r="CM135" s="60">
        <f>INDEX(SRMC!$A:$AO,MATCH($B135,SRMC!$B:$B,0),MATCH(CM$1,SRMC!$1:$1,0))</f>
        <v>267.27448544157318</v>
      </c>
      <c r="CN135" s="60">
        <f>INDEX(SRMC!$A:$AO,MATCH($B135,SRMC!$B:$B,0),MATCH(CN$1,SRMC!$1:$1,0))</f>
        <v>265.57418330256633</v>
      </c>
      <c r="CO135" s="60">
        <f>INDEX(SRMC!$A:$AO,MATCH($B135,SRMC!$B:$B,0),MATCH(CO$1,SRMC!$1:$1,0))</f>
        <v>263.90351445641932</v>
      </c>
      <c r="CP135" s="60">
        <f>INDEX(SRMC!$A:$AO,MATCH($B135,SRMC!$B:$B,0),MATCH(CP$1,SRMC!$1:$1,0))</f>
        <v>260.70863838569318</v>
      </c>
      <c r="CQ135" s="60">
        <f>INDEX(SRMC!$A:$AO,MATCH($B135,SRMC!$B:$B,0),MATCH(CQ$1,SRMC!$1:$1,0))</f>
        <v>257.56272877984782</v>
      </c>
      <c r="CR135" s="60">
        <f>INDEX(SRMC!$A:$AO,MATCH($B135,SRMC!$B:$B,0),MATCH(CR$1,SRMC!$1:$1,0))</f>
        <v>257.56272877984782</v>
      </c>
      <c r="CS135" s="60">
        <f>INDEX(SRMC!$A:$AO,MATCH($B135,SRMC!$B:$B,0),MATCH(CS$1,SRMC!$1:$1,0))</f>
        <v>257.56272877984782</v>
      </c>
      <c r="CT135" s="60">
        <f>INDEX(SRMC!$A:$AO,MATCH($B135,SRMC!$B:$B,0),MATCH(CT$1,SRMC!$1:$1,0))</f>
        <v>257.56272877984782</v>
      </c>
      <c r="CU135" s="60">
        <f>INDEX(SRMC!$A:$AO,MATCH($B135,SRMC!$B:$B,0),MATCH(CU$1,SRMC!$1:$1,0))</f>
        <v>257.56272877984782</v>
      </c>
      <c r="CV135" s="60">
        <f>INDEX(SRMC!$A:$AO,MATCH($B135,SRMC!$B:$B,0),MATCH(CV$1,SRMC!$1:$1,0))</f>
        <v>257.56272877984782</v>
      </c>
      <c r="CW135" s="60">
        <f>INDEX(SRMC!$A:$AO,MATCH($B135,SRMC!$B:$B,0),MATCH(CW$1,SRMC!$1:$1,0))</f>
        <v>257.56272877984782</v>
      </c>
      <c r="CX135" s="60">
        <f>INDEX(SRMC!$A:$AO,MATCH($B135,SRMC!$B:$B,0),MATCH(CX$1,SRMC!$1:$1,0))</f>
        <v>257.56272877984782</v>
      </c>
      <c r="CY135" s="60">
        <f>INDEX(SRMC!$A:$AO,MATCH($B135,SRMC!$B:$B,0),MATCH(CY$1,SRMC!$1:$1,0))</f>
        <v>257.56272877984782</v>
      </c>
    </row>
    <row r="136" spans="1:133" x14ac:dyDescent="0.3">
      <c r="A136" t="s">
        <v>677</v>
      </c>
      <c r="B136" t="s">
        <v>141</v>
      </c>
      <c r="C136" t="s">
        <v>692</v>
      </c>
      <c r="D136">
        <v>3</v>
      </c>
      <c r="E136">
        <v>63</v>
      </c>
      <c r="F136">
        <v>1.4483507692307691</v>
      </c>
      <c r="G136">
        <v>0.03</v>
      </c>
      <c r="H136" t="s">
        <v>359</v>
      </c>
      <c r="I136">
        <v>3</v>
      </c>
      <c r="J136" s="56">
        <v>1</v>
      </c>
      <c r="K136" s="57">
        <v>0</v>
      </c>
      <c r="L136" s="57">
        <v>0</v>
      </c>
      <c r="M136" s="57">
        <v>0</v>
      </c>
      <c r="N136" s="57">
        <v>0</v>
      </c>
      <c r="O136" s="57">
        <v>0</v>
      </c>
      <c r="P136" t="s">
        <v>623</v>
      </c>
      <c r="Q136" s="89">
        <v>2</v>
      </c>
      <c r="R136" s="89">
        <v>13.432835820895521</v>
      </c>
      <c r="S136" s="95">
        <v>0</v>
      </c>
      <c r="T136">
        <v>1</v>
      </c>
      <c r="U136">
        <v>4</v>
      </c>
      <c r="V136">
        <v>4</v>
      </c>
      <c r="W136" t="e">
        <v>#N/A</v>
      </c>
      <c r="X136">
        <v>0</v>
      </c>
      <c r="Y136">
        <v>0</v>
      </c>
      <c r="Z136" t="e">
        <v>#N/A</v>
      </c>
      <c r="AA136">
        <v>3</v>
      </c>
      <c r="AB136">
        <v>1</v>
      </c>
      <c r="AC136" t="e">
        <v>#N/A</v>
      </c>
      <c r="AD136">
        <v>3</v>
      </c>
      <c r="AE136">
        <v>1</v>
      </c>
      <c r="AF136">
        <v>1</v>
      </c>
      <c r="AG136" t="e">
        <v>#N/A</v>
      </c>
      <c r="AH136">
        <v>6</v>
      </c>
      <c r="AI136">
        <v>6</v>
      </c>
      <c r="AJ136">
        <v>1</v>
      </c>
      <c r="AK136" s="42">
        <f>INDEX(BV136:CY136,MATCH(Settings!$B$5,$BV$1:$CY$1))</f>
        <v>407.64306171533076</v>
      </c>
      <c r="AP136" t="b" cm="1">
        <f t="array" ref="AP136">NOT(OR(ISNA(AI136:AK136),ISNA(AE136:AF136),ISNA(AB136),ISNA(Y136),ISNA(S136:V136),ISNA(Q136),ISNA(J136),ISNA(I136),ISNA(A136:G136), ISBLANK(AI136:AK136), ISBLANK(AE136:AF136),ISBLANK(AB136),ISBLANK(Y136),ISBLANK(S136:V136),ISBLANK(Q136),ISBLANK(J136),ISBLANK(I136),ISBLANK(A136:G136)))</f>
        <v>1</v>
      </c>
      <c r="AQ136" s="42">
        <f>_xlfn.IFNA(IF(E136&gt;0,INDEX(AR136:BU136,MATCH(Settings!$B$1,$AR$1:$BU$1)),0),0)</f>
        <v>0</v>
      </c>
      <c r="AR136" s="59">
        <f>INDEX('E-E'!$A:$AH,MATCH($B136,'E-E'!$B:$B,0),MATCH(AR$1,'E-E'!$1:$1,0))</f>
        <v>1</v>
      </c>
      <c r="AS136" s="59">
        <f>INDEX('E-E'!$A:$AH,MATCH($B136,'E-E'!$B:$B,0),MATCH(AS$1,'E-E'!$1:$1,0))</f>
        <v>1</v>
      </c>
      <c r="AT136" s="59">
        <f>INDEX('E-E'!$A:$AH,MATCH($B136,'E-E'!$B:$B,0),MATCH(AT$1,'E-E'!$1:$1,0))</f>
        <v>1</v>
      </c>
      <c r="AU136" s="59">
        <f>INDEX('E-E'!$A:$AH,MATCH($B136,'E-E'!$B:$B,0),MATCH(AU$1,'E-E'!$1:$1,0))</f>
        <v>1</v>
      </c>
      <c r="AV136" s="59">
        <f>INDEX('E-E'!$A:$AH,MATCH($B136,'E-E'!$B:$B,0),MATCH(AV$1,'E-E'!$1:$1,0))</f>
        <v>1</v>
      </c>
      <c r="AW136" s="59">
        <f>INDEX('E-E'!$A:$AH,MATCH($B136,'E-E'!$B:$B,0),MATCH(AW$1,'E-E'!$1:$1,0))</f>
        <v>1</v>
      </c>
      <c r="AX136" s="59">
        <f>INDEX('E-E'!$A:$AH,MATCH($B136,'E-E'!$B:$B,0),MATCH(AX$1,'E-E'!$1:$1,0))</f>
        <v>1</v>
      </c>
      <c r="AY136" s="59">
        <f>INDEX('E-E'!$A:$AH,MATCH($B136,'E-E'!$B:$B,0),MATCH(AY$1,'E-E'!$1:$1,0))</f>
        <v>1</v>
      </c>
      <c r="AZ136" s="59">
        <f>INDEX('E-E'!$A:$AH,MATCH($B136,'E-E'!$B:$B,0),MATCH(AZ$1,'E-E'!$1:$1,0))</f>
        <v>1</v>
      </c>
      <c r="BA136" s="59">
        <f>INDEX('E-E'!$A:$AH,MATCH($B136,'E-E'!$B:$B,0),MATCH(BA$1,'E-E'!$1:$1,0))</f>
        <v>1</v>
      </c>
      <c r="BB136" s="59">
        <f>INDEX('E-E'!$A:$AH,MATCH($B136,'E-E'!$B:$B,0),MATCH(BB$1,'E-E'!$1:$1,0))</f>
        <v>0</v>
      </c>
      <c r="BC136" s="59">
        <f>INDEX('E-E'!$A:$AH,MATCH($B136,'E-E'!$B:$B,0),MATCH(BC$1,'E-E'!$1:$1,0))</f>
        <v>0</v>
      </c>
      <c r="BD136" s="59">
        <f>INDEX('E-E'!$A:$AH,MATCH($B136,'E-E'!$B:$B,0),MATCH(BD$1,'E-E'!$1:$1,0))</f>
        <v>0</v>
      </c>
      <c r="BE136" s="59">
        <f>INDEX('E-E'!$A:$AH,MATCH($B136,'E-E'!$B:$B,0),MATCH(BE$1,'E-E'!$1:$1,0))</f>
        <v>0</v>
      </c>
      <c r="BF136" s="59">
        <f>INDEX('E-E'!$A:$AH,MATCH($B136,'E-E'!$B:$B,0),MATCH(BF$1,'E-E'!$1:$1,0))</f>
        <v>0</v>
      </c>
      <c r="BG136" s="59">
        <f>INDEX('E-E'!$A:$AH,MATCH($B136,'E-E'!$B:$B,0),MATCH(BG$1,'E-E'!$1:$1,0))</f>
        <v>0</v>
      </c>
      <c r="BH136" s="59">
        <f>INDEX('E-E'!$A:$AH,MATCH($B136,'E-E'!$B:$B,0),MATCH(BH$1,'E-E'!$1:$1,0))</f>
        <v>0</v>
      </c>
      <c r="BI136" s="59">
        <f>INDEX('E-E'!$A:$AH,MATCH($B136,'E-E'!$B:$B,0),MATCH(BI$1,'E-E'!$1:$1,0))</f>
        <v>0</v>
      </c>
      <c r="BJ136" s="59">
        <f>INDEX('E-E'!$A:$AH,MATCH($B136,'E-E'!$B:$B,0),MATCH(BJ$1,'E-E'!$1:$1,0))</f>
        <v>0</v>
      </c>
      <c r="BK136" s="59">
        <f>INDEX('E-E'!$A:$AH,MATCH($B136,'E-E'!$B:$B,0),MATCH(BK$1,'E-E'!$1:$1,0))</f>
        <v>0</v>
      </c>
      <c r="BL136" s="59">
        <f>INDEX('E-E'!$A:$AH,MATCH($B136,'E-E'!$B:$B,0),MATCH(BL$1,'E-E'!$1:$1,0))</f>
        <v>0</v>
      </c>
      <c r="BM136" s="59">
        <f>INDEX('E-E'!$A:$AH,MATCH($B136,'E-E'!$B:$B,0),MATCH(BM$1,'E-E'!$1:$1,0))</f>
        <v>0</v>
      </c>
      <c r="BN136" s="59">
        <f>INDEX('E-E'!$A:$AH,MATCH($B136,'E-E'!$B:$B,0),MATCH(BN$1,'E-E'!$1:$1,0))</f>
        <v>0</v>
      </c>
      <c r="BO136" s="59">
        <f>INDEX('E-E'!$A:$AH,MATCH($B136,'E-E'!$B:$B,0),MATCH(BO$1,'E-E'!$1:$1,0))</f>
        <v>0</v>
      </c>
      <c r="BP136" s="59">
        <f>INDEX('E-E'!$A:$AH,MATCH($B136,'E-E'!$B:$B,0),MATCH(BP$1,'E-E'!$1:$1,0))</f>
        <v>0</v>
      </c>
      <c r="BQ136" s="59">
        <f>INDEX('E-E'!$A:$AH,MATCH($B136,'E-E'!$B:$B,0),MATCH(BQ$1,'E-E'!$1:$1,0))</f>
        <v>0</v>
      </c>
      <c r="BR136" s="59">
        <f>INDEX('E-E'!$A:$AH,MATCH($B136,'E-E'!$B:$B,0),MATCH(BR$1,'E-E'!$1:$1,0))</f>
        <v>0</v>
      </c>
      <c r="BS136" s="59">
        <f>INDEX('E-E'!$A:$AH,MATCH($B136,'E-E'!$B:$B,0),MATCH(BS$1,'E-E'!$1:$1,0))</f>
        <v>0</v>
      </c>
      <c r="BT136" s="59">
        <f>INDEX('E-E'!$A:$AH,MATCH($B136,'E-E'!$B:$B,0),MATCH(BT$1,'E-E'!$1:$1,0))</f>
        <v>0</v>
      </c>
      <c r="BU136" s="59">
        <f>INDEX('E-E'!$A:$AH,MATCH($B136,'E-E'!$B:$B,0),MATCH(BU$1,'E-E'!$1:$1,0))</f>
        <v>0</v>
      </c>
      <c r="BV136" s="60">
        <f>INDEX(SRMC!$A:$AO,MATCH($B136,SRMC!$B:$B,0),MATCH(BV$1,SRMC!$1:$1,0))</f>
        <v>503.62646507011698</v>
      </c>
      <c r="BW136" s="60">
        <f>INDEX(SRMC!$A:$AO,MATCH($B136,SRMC!$B:$B,0),MATCH(BW$1,SRMC!$1:$1,0))</f>
        <v>496.02641696079564</v>
      </c>
      <c r="BX136" s="60">
        <f>INDEX(SRMC!$A:$AO,MATCH($B136,SRMC!$B:$B,0),MATCH(BX$1,SRMC!$1:$1,0))</f>
        <v>488.39750839011782</v>
      </c>
      <c r="BY136" s="60">
        <f>INDEX(SRMC!$A:$AO,MATCH($B136,SRMC!$B:$B,0),MATCH(BY$1,SRMC!$1:$1,0))</f>
        <v>481.4139162948585</v>
      </c>
      <c r="BZ136" s="60">
        <f>INDEX(SRMC!$A:$AO,MATCH($B136,SRMC!$B:$B,0),MATCH(BZ$1,SRMC!$1:$1,0))</f>
        <v>474.96743948208666</v>
      </c>
      <c r="CA136" s="60">
        <f>INDEX(SRMC!$A:$AO,MATCH($B136,SRMC!$B:$B,0),MATCH(CA$1,SRMC!$1:$1,0))</f>
        <v>468.98100180090796</v>
      </c>
      <c r="CB136" s="60">
        <f>INDEX(SRMC!$A:$AO,MATCH($B136,SRMC!$B:$B,0),MATCH(CB$1,SRMC!$1:$1,0))</f>
        <v>463.73699902327468</v>
      </c>
      <c r="CC136" s="60">
        <f>INDEX(SRMC!$A:$AO,MATCH($B136,SRMC!$B:$B,0),MATCH(CC$1,SRMC!$1:$1,0))</f>
        <v>459.06780394988988</v>
      </c>
      <c r="CD136" s="60">
        <f>INDEX(SRMC!$A:$AO,MATCH($B136,SRMC!$B:$B,0),MATCH(CD$1,SRMC!$1:$1,0))</f>
        <v>454.36265606014229</v>
      </c>
      <c r="CE136" s="60">
        <f>INDEX(SRMC!$A:$AO,MATCH($B136,SRMC!$B:$B,0),MATCH(CE$1,SRMC!$1:$1,0))</f>
        <v>449.79188783434944</v>
      </c>
      <c r="CF136" s="60">
        <f>INDEX(SRMC!$A:$AO,MATCH($B136,SRMC!$B:$B,0),MATCH(CF$1,SRMC!$1:$1,0))</f>
        <v>445.56979685338558</v>
      </c>
      <c r="CG136" s="60">
        <f>INDEX(SRMC!$A:$AO,MATCH($B136,SRMC!$B:$B,0),MATCH(CG$1,SRMC!$1:$1,0))</f>
        <v>441.74711840719567</v>
      </c>
      <c r="CH136" s="60">
        <f>INDEX(SRMC!$A:$AO,MATCH($B136,SRMC!$B:$B,0),MATCH(CH$1,SRMC!$1:$1,0))</f>
        <v>438.26423626706111</v>
      </c>
      <c r="CI136" s="60">
        <f>INDEX(SRMC!$A:$AO,MATCH($B136,SRMC!$B:$B,0),MATCH(CI$1,SRMC!$1:$1,0))</f>
        <v>435.01790203547944</v>
      </c>
      <c r="CJ136" s="60">
        <f>INDEX(SRMC!$A:$AO,MATCH($B136,SRMC!$B:$B,0),MATCH(CJ$1,SRMC!$1:$1,0))</f>
        <v>431.93855590854423</v>
      </c>
      <c r="CK136" s="60">
        <f>INDEX(SRMC!$A:$AO,MATCH($B136,SRMC!$B:$B,0),MATCH(CK$1,SRMC!$1:$1,0))</f>
        <v>428.97357988145529</v>
      </c>
      <c r="CL136" s="60">
        <f>INDEX(SRMC!$A:$AO,MATCH($B136,SRMC!$B:$B,0),MATCH(CL$1,SRMC!$1:$1,0))</f>
        <v>426.10251389097613</v>
      </c>
      <c r="CM136" s="60">
        <f>INDEX(SRMC!$A:$AO,MATCH($B136,SRMC!$B:$B,0),MATCH(CM$1,SRMC!$1:$1,0))</f>
        <v>423.30968349436699</v>
      </c>
      <c r="CN136" s="60">
        <f>INDEX(SRMC!$A:$AO,MATCH($B136,SRMC!$B:$B,0),MATCH(CN$1,SRMC!$1:$1,0))</f>
        <v>420.56682332501276</v>
      </c>
      <c r="CO136" s="60">
        <f>INDEX(SRMC!$A:$AO,MATCH($B136,SRMC!$B:$B,0),MATCH(CO$1,SRMC!$1:$1,0))</f>
        <v>417.87176641180196</v>
      </c>
      <c r="CP136" s="60">
        <f>INDEX(SRMC!$A:$AO,MATCH($B136,SRMC!$B:$B,0),MATCH(CP$1,SRMC!$1:$1,0))</f>
        <v>412.71791868122392</v>
      </c>
      <c r="CQ136" s="60">
        <f>INDEX(SRMC!$A:$AO,MATCH($B136,SRMC!$B:$B,0),MATCH(CQ$1,SRMC!$1:$1,0))</f>
        <v>407.64306171533076</v>
      </c>
      <c r="CR136" s="60">
        <f>INDEX(SRMC!$A:$AO,MATCH($B136,SRMC!$B:$B,0),MATCH(CR$1,SRMC!$1:$1,0))</f>
        <v>407.64306171533076</v>
      </c>
      <c r="CS136" s="60">
        <f>INDEX(SRMC!$A:$AO,MATCH($B136,SRMC!$B:$B,0),MATCH(CS$1,SRMC!$1:$1,0))</f>
        <v>407.64306171533076</v>
      </c>
      <c r="CT136" s="60">
        <f>INDEX(SRMC!$A:$AO,MATCH($B136,SRMC!$B:$B,0),MATCH(CT$1,SRMC!$1:$1,0))</f>
        <v>407.64306171533076</v>
      </c>
      <c r="CU136" s="60">
        <f>INDEX(SRMC!$A:$AO,MATCH($B136,SRMC!$B:$B,0),MATCH(CU$1,SRMC!$1:$1,0))</f>
        <v>407.64306171533076</v>
      </c>
      <c r="CV136" s="60">
        <f>INDEX(SRMC!$A:$AO,MATCH($B136,SRMC!$B:$B,0),MATCH(CV$1,SRMC!$1:$1,0))</f>
        <v>407.64306171533076</v>
      </c>
      <c r="CW136" s="60">
        <f>INDEX(SRMC!$A:$AO,MATCH($B136,SRMC!$B:$B,0),MATCH(CW$1,SRMC!$1:$1,0))</f>
        <v>407.64306171533076</v>
      </c>
      <c r="CX136" s="60">
        <f>INDEX(SRMC!$A:$AO,MATCH($B136,SRMC!$B:$B,0),MATCH(CX$1,SRMC!$1:$1,0))</f>
        <v>407.64306171533076</v>
      </c>
      <c r="CY136" s="60">
        <f>INDEX(SRMC!$A:$AO,MATCH($B136,SRMC!$B:$B,0),MATCH(CY$1,SRMC!$1:$1,0))</f>
        <v>407.64306171533076</v>
      </c>
    </row>
    <row r="137" spans="1:133" x14ac:dyDescent="0.3">
      <c r="A137" t="s">
        <v>678</v>
      </c>
      <c r="B137" t="s">
        <v>679</v>
      </c>
      <c r="C137" t="s">
        <v>692</v>
      </c>
      <c r="D137">
        <v>3</v>
      </c>
      <c r="E137">
        <v>210</v>
      </c>
      <c r="F137">
        <v>0.50309999999999999</v>
      </c>
      <c r="G137">
        <v>0.03</v>
      </c>
      <c r="H137" t="s">
        <v>611</v>
      </c>
      <c r="I137">
        <v>3</v>
      </c>
      <c r="J137" s="56">
        <v>1</v>
      </c>
      <c r="K137" s="57">
        <v>0</v>
      </c>
      <c r="L137" s="57">
        <v>0</v>
      </c>
      <c r="M137" s="57">
        <v>0</v>
      </c>
      <c r="N137" s="57">
        <v>0</v>
      </c>
      <c r="O137" s="57">
        <v>0</v>
      </c>
      <c r="P137" t="s">
        <v>570</v>
      </c>
      <c r="Q137" s="89">
        <v>1</v>
      </c>
      <c r="R137" s="89">
        <v>7.8947368421052628</v>
      </c>
      <c r="S137" s="95">
        <v>0</v>
      </c>
      <c r="T137">
        <v>1</v>
      </c>
      <c r="U137">
        <v>1</v>
      </c>
      <c r="V137">
        <v>1</v>
      </c>
      <c r="W137" t="e">
        <v>#N/A</v>
      </c>
      <c r="X137" t="e">
        <v>#N/A</v>
      </c>
      <c r="Y137">
        <v>0</v>
      </c>
      <c r="Z137" t="e">
        <v>#N/A</v>
      </c>
      <c r="AA137" t="e">
        <v>#N/A</v>
      </c>
      <c r="AB137">
        <v>1</v>
      </c>
      <c r="AC137" t="e">
        <v>#N/A</v>
      </c>
      <c r="AD137" t="e">
        <v>#N/A</v>
      </c>
      <c r="AE137">
        <v>1</v>
      </c>
      <c r="AF137">
        <v>1</v>
      </c>
      <c r="AG137" t="e">
        <v>#N/A</v>
      </c>
      <c r="AH137" t="e">
        <v>#N/A</v>
      </c>
      <c r="AI137">
        <v>0</v>
      </c>
      <c r="AJ137">
        <v>1</v>
      </c>
      <c r="AK137" s="42">
        <f>INDEX(BV137:CY137,MATCH(Settings!$B$5,$BV$1:$CY$1))</f>
        <v>103.91318576802468</v>
      </c>
      <c r="AP137" t="b" cm="1">
        <f t="array" ref="AP137">NOT(OR(ISNA(AI137:AK137),ISNA(AE137:AF137),ISNA(AB137),ISNA(Y137),ISNA(S137:V137),ISNA(Q137),ISNA(J137),ISNA(I137),ISNA(A137:G137), ISBLANK(AI137:AK137), ISBLANK(AE137:AF137),ISBLANK(AB137),ISBLANK(Y137),ISBLANK(S137:V137),ISBLANK(Q137),ISBLANK(J137),ISBLANK(I137),ISBLANK(A137:G137)))</f>
        <v>1</v>
      </c>
      <c r="AQ137" s="42">
        <f>_xlfn.IFNA(IF(E137&gt;0,INDEX(AR137:BU137,MATCH(Settings!$B$1,$AR$1:$BU$1)),0),0)</f>
        <v>0</v>
      </c>
      <c r="AR137" s="59">
        <f>INDEX('E-E'!$A:$AH,MATCH($B137,'E-E'!$B:$B,0),MATCH(AR$1,'E-E'!$1:$1,0))</f>
        <v>1</v>
      </c>
      <c r="AS137" s="59">
        <f>INDEX('E-E'!$A:$AH,MATCH($B137,'E-E'!$B:$B,0),MATCH(AS$1,'E-E'!$1:$1,0))</f>
        <v>1</v>
      </c>
      <c r="AT137" s="59">
        <f>INDEX('E-E'!$A:$AH,MATCH($B137,'E-E'!$B:$B,0),MATCH(AT$1,'E-E'!$1:$1,0))</f>
        <v>1</v>
      </c>
      <c r="AU137" s="59">
        <f>INDEX('E-E'!$A:$AH,MATCH($B137,'E-E'!$B:$B,0),MATCH(AU$1,'E-E'!$1:$1,0))</f>
        <v>1</v>
      </c>
      <c r="AV137" s="59">
        <f>INDEX('E-E'!$A:$AH,MATCH($B137,'E-E'!$B:$B,0),MATCH(AV$1,'E-E'!$1:$1,0))</f>
        <v>1</v>
      </c>
      <c r="AW137" s="59">
        <f>INDEX('E-E'!$A:$AH,MATCH($B137,'E-E'!$B:$B,0),MATCH(AW$1,'E-E'!$1:$1,0))</f>
        <v>1</v>
      </c>
      <c r="AX137" s="59">
        <f>INDEX('E-E'!$A:$AH,MATCH($B137,'E-E'!$B:$B,0),MATCH(AX$1,'E-E'!$1:$1,0))</f>
        <v>1</v>
      </c>
      <c r="AY137" s="59">
        <f>INDEX('E-E'!$A:$AH,MATCH($B137,'E-E'!$B:$B,0),MATCH(AY$1,'E-E'!$1:$1,0))</f>
        <v>1</v>
      </c>
      <c r="AZ137" s="59">
        <f>INDEX('E-E'!$A:$AH,MATCH($B137,'E-E'!$B:$B,0),MATCH(AZ$1,'E-E'!$1:$1,0))</f>
        <v>1</v>
      </c>
      <c r="BA137" s="59">
        <f>INDEX('E-E'!$A:$AH,MATCH($B137,'E-E'!$B:$B,0),MATCH(BA$1,'E-E'!$1:$1,0))</f>
        <v>1</v>
      </c>
      <c r="BB137" s="59">
        <f>INDEX('E-E'!$A:$AH,MATCH($B137,'E-E'!$B:$B,0),MATCH(BB$1,'E-E'!$1:$1,0))</f>
        <v>1</v>
      </c>
      <c r="BC137" s="59">
        <f>INDEX('E-E'!$A:$AH,MATCH($B137,'E-E'!$B:$B,0),MATCH(BC$1,'E-E'!$1:$1,0))</f>
        <v>1</v>
      </c>
      <c r="BD137" s="59">
        <f>INDEX('E-E'!$A:$AH,MATCH($B137,'E-E'!$B:$B,0),MATCH(BD$1,'E-E'!$1:$1,0))</f>
        <v>1</v>
      </c>
      <c r="BE137" s="59">
        <f>INDEX('E-E'!$A:$AH,MATCH($B137,'E-E'!$B:$B,0),MATCH(BE$1,'E-E'!$1:$1,0))</f>
        <v>1</v>
      </c>
      <c r="BF137" s="59">
        <f>INDEX('E-E'!$A:$AH,MATCH($B137,'E-E'!$B:$B,0),MATCH(BF$1,'E-E'!$1:$1,0))</f>
        <v>1</v>
      </c>
      <c r="BG137" s="59">
        <f>INDEX('E-E'!$A:$AH,MATCH($B137,'E-E'!$B:$B,0),MATCH(BG$1,'E-E'!$1:$1,0))</f>
        <v>1</v>
      </c>
      <c r="BH137" s="59">
        <f>INDEX('E-E'!$A:$AH,MATCH($B137,'E-E'!$B:$B,0),MATCH(BH$1,'E-E'!$1:$1,0))</f>
        <v>1</v>
      </c>
      <c r="BI137" s="59">
        <f>INDEX('E-E'!$A:$AH,MATCH($B137,'E-E'!$B:$B,0),MATCH(BI$1,'E-E'!$1:$1,0))</f>
        <v>1</v>
      </c>
      <c r="BJ137" s="59">
        <f>INDEX('E-E'!$A:$AH,MATCH($B137,'E-E'!$B:$B,0),MATCH(BJ$1,'E-E'!$1:$1,0))</f>
        <v>1</v>
      </c>
      <c r="BK137" s="59">
        <f>INDEX('E-E'!$A:$AH,MATCH($B137,'E-E'!$B:$B,0),MATCH(BK$1,'E-E'!$1:$1,0))</f>
        <v>1</v>
      </c>
      <c r="BL137" s="59">
        <f>INDEX('E-E'!$A:$AH,MATCH($B137,'E-E'!$B:$B,0),MATCH(BL$1,'E-E'!$1:$1,0))</f>
        <v>1</v>
      </c>
      <c r="BM137" s="59">
        <f>INDEX('E-E'!$A:$AH,MATCH($B137,'E-E'!$B:$B,0),MATCH(BM$1,'E-E'!$1:$1,0))</f>
        <v>1</v>
      </c>
      <c r="BN137" s="59">
        <f>INDEX('E-E'!$A:$AH,MATCH($B137,'E-E'!$B:$B,0),MATCH(BN$1,'E-E'!$1:$1,0))</f>
        <v>1</v>
      </c>
      <c r="BO137" s="59">
        <f>INDEX('E-E'!$A:$AH,MATCH($B137,'E-E'!$B:$B,0),MATCH(BO$1,'E-E'!$1:$1,0))</f>
        <v>1</v>
      </c>
      <c r="BP137" s="59">
        <f>INDEX('E-E'!$A:$AH,MATCH($B137,'E-E'!$B:$B,0),MATCH(BP$1,'E-E'!$1:$1,0))</f>
        <v>0</v>
      </c>
      <c r="BQ137" s="59">
        <f>INDEX('E-E'!$A:$AH,MATCH($B137,'E-E'!$B:$B,0),MATCH(BQ$1,'E-E'!$1:$1,0))</f>
        <v>0</v>
      </c>
      <c r="BR137" s="59">
        <f>INDEX('E-E'!$A:$AH,MATCH($B137,'E-E'!$B:$B,0),MATCH(BR$1,'E-E'!$1:$1,0))</f>
        <v>0</v>
      </c>
      <c r="BS137" s="59">
        <f>INDEX('E-E'!$A:$AH,MATCH($B137,'E-E'!$B:$B,0),MATCH(BS$1,'E-E'!$1:$1,0))</f>
        <v>0</v>
      </c>
      <c r="BT137" s="59">
        <f>INDEX('E-E'!$A:$AH,MATCH($B137,'E-E'!$B:$B,0),MATCH(BT$1,'E-E'!$1:$1,0))</f>
        <v>0</v>
      </c>
      <c r="BU137" s="59">
        <f>INDEX('E-E'!$A:$AH,MATCH($B137,'E-E'!$B:$B,0),MATCH(BU$1,'E-E'!$1:$1,0))</f>
        <v>0</v>
      </c>
      <c r="BV137" s="60">
        <f>INDEX(SRMC!$A:$AO,MATCH($B137,SRMC!$B:$B,0),MATCH(BV$1,SRMC!$1:$1,0))</f>
        <v>99.402908071963097</v>
      </c>
      <c r="BW137" s="60">
        <f>INDEX(SRMC!$A:$AO,MATCH($B137,SRMC!$B:$B,0),MATCH(BW$1,SRMC!$1:$1,0))</f>
        <v>101.22053127974158</v>
      </c>
      <c r="BX137" s="60">
        <f>INDEX(SRMC!$A:$AO,MATCH($B137,SRMC!$B:$B,0),MATCH(BX$1,SRMC!$1:$1,0))</f>
        <v>98.452981469413885</v>
      </c>
      <c r="BY137" s="60">
        <f>INDEX(SRMC!$A:$AO,MATCH($B137,SRMC!$B:$B,0),MATCH(BY$1,SRMC!$1:$1,0))</f>
        <v>97.670613777190695</v>
      </c>
      <c r="BZ137" s="60">
        <f>INDEX(SRMC!$A:$AO,MATCH($B137,SRMC!$B:$B,0),MATCH(BZ$1,SRMC!$1:$1,0))</f>
        <v>98.985596971212786</v>
      </c>
      <c r="CA137" s="60">
        <f>INDEX(SRMC!$A:$AO,MATCH($B137,SRMC!$B:$B,0),MATCH(CA$1,SRMC!$1:$1,0))</f>
        <v>100.71657052249491</v>
      </c>
      <c r="CB137" s="60">
        <f>INDEX(SRMC!$A:$AO,MATCH($B137,SRMC!$B:$B,0),MATCH(CB$1,SRMC!$1:$1,0))</f>
        <v>101.82351453462704</v>
      </c>
      <c r="CC137" s="60">
        <f>INDEX(SRMC!$A:$AO,MATCH($B137,SRMC!$B:$B,0),MATCH(CC$1,SRMC!$1:$1,0))</f>
        <v>102.56593222181787</v>
      </c>
      <c r="CD137" s="60">
        <f>INDEX(SRMC!$A:$AO,MATCH($B137,SRMC!$B:$B,0),MATCH(CD$1,SRMC!$1:$1,0))</f>
        <v>103.33963549699698</v>
      </c>
      <c r="CE137" s="60">
        <f>INDEX(SRMC!$A:$AO,MATCH($B137,SRMC!$B:$B,0),MATCH(CE$1,SRMC!$1:$1,0))</f>
        <v>103.94640741797625</v>
      </c>
      <c r="CF137" s="60">
        <f>INDEX(SRMC!$A:$AO,MATCH($B137,SRMC!$B:$B,0),MATCH(CF$1,SRMC!$1:$1,0))</f>
        <v>104.31364430076412</v>
      </c>
      <c r="CG137" s="60">
        <f>INDEX(SRMC!$A:$AO,MATCH($B137,SRMC!$B:$B,0),MATCH(CG$1,SRMC!$1:$1,0))</f>
        <v>104.41277314342018</v>
      </c>
      <c r="CH137" s="60">
        <f>INDEX(SRMC!$A:$AO,MATCH($B137,SRMC!$B:$B,0),MATCH(CH$1,SRMC!$1:$1,0))</f>
        <v>104.1305031960048</v>
      </c>
      <c r="CI137" s="60">
        <f>INDEX(SRMC!$A:$AO,MATCH($B137,SRMC!$B:$B,0),MATCH(CI$1,SRMC!$1:$1,0))</f>
        <v>103.92052971475235</v>
      </c>
      <c r="CJ137" s="60">
        <f>INDEX(SRMC!$A:$AO,MATCH($B137,SRMC!$B:$B,0),MATCH(CJ$1,SRMC!$1:$1,0))</f>
        <v>104.0867785053718</v>
      </c>
      <c r="CK137" s="60">
        <f>INDEX(SRMC!$A:$AO,MATCH($B137,SRMC!$B:$B,0),MATCH(CK$1,SRMC!$1:$1,0))</f>
        <v>104.15338277468433</v>
      </c>
      <c r="CL137" s="60">
        <f>INDEX(SRMC!$A:$AO,MATCH($B137,SRMC!$B:$B,0),MATCH(CL$1,SRMC!$1:$1,0))</f>
        <v>104.04518648729619</v>
      </c>
      <c r="CM137" s="60">
        <f>INDEX(SRMC!$A:$AO,MATCH($B137,SRMC!$B:$B,0),MATCH(CM$1,SRMC!$1:$1,0))</f>
        <v>104.00848192038373</v>
      </c>
      <c r="CN137" s="60">
        <f>INDEX(SRMC!$A:$AO,MATCH($B137,SRMC!$B:$B,0),MATCH(CN$1,SRMC!$1:$1,0))</f>
        <v>104.01801966822762</v>
      </c>
      <c r="CO137" s="60">
        <f>INDEX(SRMC!$A:$AO,MATCH($B137,SRMC!$B:$B,0),MATCH(CO$1,SRMC!$1:$1,0))</f>
        <v>104.01884465049748</v>
      </c>
      <c r="CP137" s="60">
        <f>INDEX(SRMC!$A:$AO,MATCH($B137,SRMC!$B:$B,0),MATCH(CP$1,SRMC!$1:$1,0))</f>
        <v>104.00827876225023</v>
      </c>
      <c r="CQ137" s="60">
        <f>INDEX(SRMC!$A:$AO,MATCH($B137,SRMC!$B:$B,0),MATCH(CQ$1,SRMC!$1:$1,0))</f>
        <v>103.99771287400293</v>
      </c>
      <c r="CR137" s="60">
        <f>INDEX(SRMC!$A:$AO,MATCH($B137,SRMC!$B:$B,0),MATCH(CR$1,SRMC!$1:$1,0))</f>
        <v>103.98714698575566</v>
      </c>
      <c r="CS137" s="60">
        <f>INDEX(SRMC!$A:$AO,MATCH($B137,SRMC!$B:$B,0),MATCH(CS$1,SRMC!$1:$1,0))</f>
        <v>103.97658109750837</v>
      </c>
      <c r="CT137" s="60">
        <f>INDEX(SRMC!$A:$AO,MATCH($B137,SRMC!$B:$B,0),MATCH(CT$1,SRMC!$1:$1,0))</f>
        <v>103.96601520926107</v>
      </c>
      <c r="CU137" s="60">
        <f>INDEX(SRMC!$A:$AO,MATCH($B137,SRMC!$B:$B,0),MATCH(CU$1,SRMC!$1:$1,0))</f>
        <v>103.95544932101382</v>
      </c>
      <c r="CV137" s="60">
        <f>INDEX(SRMC!$A:$AO,MATCH($B137,SRMC!$B:$B,0),MATCH(CV$1,SRMC!$1:$1,0))</f>
        <v>103.94488343276652</v>
      </c>
      <c r="CW137" s="60">
        <f>INDEX(SRMC!$A:$AO,MATCH($B137,SRMC!$B:$B,0),MATCH(CW$1,SRMC!$1:$1,0))</f>
        <v>103.93431754451926</v>
      </c>
      <c r="CX137" s="60">
        <f>INDEX(SRMC!$A:$AO,MATCH($B137,SRMC!$B:$B,0),MATCH(CX$1,SRMC!$1:$1,0))</f>
        <v>103.92375165627197</v>
      </c>
      <c r="CY137" s="60">
        <f>INDEX(SRMC!$A:$AO,MATCH($B137,SRMC!$B:$B,0),MATCH(CY$1,SRMC!$1:$1,0))</f>
        <v>103.91318576802468</v>
      </c>
    </row>
    <row r="138" spans="1:133" x14ac:dyDescent="0.3">
      <c r="A138" t="s">
        <v>755</v>
      </c>
      <c r="B138" t="s">
        <v>756</v>
      </c>
      <c r="C138" t="s">
        <v>692</v>
      </c>
      <c r="D138">
        <v>3</v>
      </c>
      <c r="E138">
        <v>123</v>
      </c>
      <c r="F138">
        <v>0.53239353299999992</v>
      </c>
      <c r="G138">
        <v>6.4000000000000003E-3</v>
      </c>
      <c r="H138" t="s">
        <v>359</v>
      </c>
      <c r="I138">
        <v>3</v>
      </c>
      <c r="J138" s="56">
        <v>1</v>
      </c>
      <c r="K138" s="57">
        <v>0</v>
      </c>
      <c r="L138" s="57">
        <v>0</v>
      </c>
      <c r="M138" s="57">
        <v>0</v>
      </c>
      <c r="N138" s="57">
        <v>0</v>
      </c>
      <c r="O138" s="57">
        <v>0</v>
      </c>
      <c r="P138" t="s">
        <v>623</v>
      </c>
      <c r="Q138" s="90">
        <v>2</v>
      </c>
      <c r="R138" s="89">
        <v>10.19</v>
      </c>
      <c r="S138" s="95">
        <v>0</v>
      </c>
      <c r="T138">
        <v>1</v>
      </c>
      <c r="U138">
        <v>4</v>
      </c>
      <c r="V138">
        <v>4</v>
      </c>
      <c r="Y138">
        <v>0</v>
      </c>
      <c r="AB138">
        <v>1</v>
      </c>
      <c r="AE138">
        <v>1</v>
      </c>
      <c r="AF138">
        <v>1</v>
      </c>
      <c r="AI138">
        <v>6</v>
      </c>
      <c r="AJ138">
        <v>1</v>
      </c>
      <c r="AK138" s="42">
        <f>INDEX(BV138:CY138,MATCH(Settings!$B$5,$BV$1:$CY$1))</f>
        <v>320.40278134390002</v>
      </c>
      <c r="AP138" t="b" cm="1">
        <f t="array" ref="AP138">NOT(OR(ISNA(AI138:AK138),ISNA(AE138:AF138),ISNA(AB138),ISNA(Y138),ISNA(S138:V138),ISNA(Q138),ISNA(J138),ISNA(I138),ISNA(A138:G138), ISBLANK(AI138:AK138), ISBLANK(AE138:AF138),ISBLANK(AB138),ISBLANK(Y138),ISBLANK(S138:V138),ISBLANK(Q138),ISBLANK(J138),ISBLANK(I138),ISBLANK(A138:G138)))</f>
        <v>1</v>
      </c>
      <c r="AQ138" s="42">
        <f>_xlfn.IFNA(IF(E138&gt;0,INDEX(AR138:BU138,MATCH(Settings!$B$1,$AR$1:$BU$1)),0),0)</f>
        <v>1</v>
      </c>
      <c r="AR138" s="59">
        <f>INDEX('E-E'!$A:$AH,MATCH($B138,'E-E'!$B:$B,0),MATCH(AR$1,'E-E'!$1:$1,0))</f>
        <v>1</v>
      </c>
      <c r="AS138" s="59">
        <f>INDEX('E-E'!$A:$AH,MATCH($B138,'E-E'!$B:$B,0),MATCH(AS$1,'E-E'!$1:$1,0))</f>
        <v>1</v>
      </c>
      <c r="AT138" s="59">
        <f>INDEX('E-E'!$A:$AH,MATCH($B138,'E-E'!$B:$B,0),MATCH(AT$1,'E-E'!$1:$1,0))</f>
        <v>1</v>
      </c>
      <c r="AU138" s="59">
        <f>INDEX('E-E'!$A:$AH,MATCH($B138,'E-E'!$B:$B,0),MATCH(AU$1,'E-E'!$1:$1,0))</f>
        <v>1</v>
      </c>
      <c r="AV138" s="59">
        <f>INDEX('E-E'!$A:$AH,MATCH($B138,'E-E'!$B:$B,0),MATCH(AV$1,'E-E'!$1:$1,0))</f>
        <v>1</v>
      </c>
      <c r="AW138" s="59">
        <f>INDEX('E-E'!$A:$AH,MATCH($B138,'E-E'!$B:$B,0),MATCH(AW$1,'E-E'!$1:$1,0))</f>
        <v>1</v>
      </c>
      <c r="AX138" s="59">
        <f>INDEX('E-E'!$A:$AH,MATCH($B138,'E-E'!$B:$B,0),MATCH(AX$1,'E-E'!$1:$1,0))</f>
        <v>1</v>
      </c>
      <c r="AY138" s="59">
        <f>INDEX('E-E'!$A:$AH,MATCH($B138,'E-E'!$B:$B,0),MATCH(AY$1,'E-E'!$1:$1,0))</f>
        <v>1</v>
      </c>
      <c r="AZ138" s="59">
        <f>INDEX('E-E'!$A:$AH,MATCH($B138,'E-E'!$B:$B,0),MATCH(AZ$1,'E-E'!$1:$1,0))</f>
        <v>1</v>
      </c>
      <c r="BA138" s="59">
        <f>INDEX('E-E'!$A:$AH,MATCH($B138,'E-E'!$B:$B,0),MATCH(BA$1,'E-E'!$1:$1,0))</f>
        <v>1</v>
      </c>
      <c r="BB138" s="59">
        <f>INDEX('E-E'!$A:$AH,MATCH($B138,'E-E'!$B:$B,0),MATCH(BB$1,'E-E'!$1:$1,0))</f>
        <v>1</v>
      </c>
      <c r="BC138" s="59">
        <f>INDEX('E-E'!$A:$AH,MATCH($B138,'E-E'!$B:$B,0),MATCH(BC$1,'E-E'!$1:$1,0))</f>
        <v>1</v>
      </c>
      <c r="BD138" s="59">
        <f>INDEX('E-E'!$A:$AH,MATCH($B138,'E-E'!$B:$B,0),MATCH(BD$1,'E-E'!$1:$1,0))</f>
        <v>1</v>
      </c>
      <c r="BE138" s="59">
        <f>INDEX('E-E'!$A:$AH,MATCH($B138,'E-E'!$B:$B,0),MATCH(BE$1,'E-E'!$1:$1,0))</f>
        <v>1</v>
      </c>
      <c r="BF138" s="59">
        <f>INDEX('E-E'!$A:$AH,MATCH($B138,'E-E'!$B:$B,0),MATCH(BF$1,'E-E'!$1:$1,0))</f>
        <v>1</v>
      </c>
      <c r="BG138" s="59">
        <f>INDEX('E-E'!$A:$AH,MATCH($B138,'E-E'!$B:$B,0),MATCH(BG$1,'E-E'!$1:$1,0))</f>
        <v>1</v>
      </c>
      <c r="BH138" s="59">
        <f>INDEX('E-E'!$A:$AH,MATCH($B138,'E-E'!$B:$B,0),MATCH(BH$1,'E-E'!$1:$1,0))</f>
        <v>1</v>
      </c>
      <c r="BI138" s="59">
        <f>INDEX('E-E'!$A:$AH,MATCH($B138,'E-E'!$B:$B,0),MATCH(BI$1,'E-E'!$1:$1,0))</f>
        <v>1</v>
      </c>
      <c r="BJ138" s="59">
        <f>INDEX('E-E'!$A:$AH,MATCH($B138,'E-E'!$B:$B,0),MATCH(BJ$1,'E-E'!$1:$1,0))</f>
        <v>1</v>
      </c>
      <c r="BK138" s="59">
        <f>INDEX('E-E'!$A:$AH,MATCH($B138,'E-E'!$B:$B,0),MATCH(BK$1,'E-E'!$1:$1,0))</f>
        <v>1</v>
      </c>
      <c r="BL138" s="59">
        <f>INDEX('E-E'!$A:$AH,MATCH($B138,'E-E'!$B:$B,0),MATCH(BL$1,'E-E'!$1:$1,0))</f>
        <v>1</v>
      </c>
      <c r="BM138" s="59">
        <f>INDEX('E-E'!$A:$AH,MATCH($B138,'E-E'!$B:$B,0),MATCH(BM$1,'E-E'!$1:$1,0))</f>
        <v>1</v>
      </c>
      <c r="BN138" s="59">
        <f>INDEX('E-E'!$A:$AH,MATCH($B138,'E-E'!$B:$B,0),MATCH(BN$1,'E-E'!$1:$1,0))</f>
        <v>1</v>
      </c>
      <c r="BO138" s="59">
        <f>INDEX('E-E'!$A:$AH,MATCH($B138,'E-E'!$B:$B,0),MATCH(BO$1,'E-E'!$1:$1,0))</f>
        <v>1</v>
      </c>
      <c r="BP138" s="59">
        <f>INDEX('E-E'!$A:$AH,MATCH($B138,'E-E'!$B:$B,0),MATCH(BP$1,'E-E'!$1:$1,0))</f>
        <v>1</v>
      </c>
      <c r="BQ138" s="59">
        <f>INDEX('E-E'!$A:$AH,MATCH($B138,'E-E'!$B:$B,0),MATCH(BQ$1,'E-E'!$1:$1,0))</f>
        <v>1</v>
      </c>
      <c r="BR138" s="59">
        <f>INDEX('E-E'!$A:$AH,MATCH($B138,'E-E'!$B:$B,0),MATCH(BR$1,'E-E'!$1:$1,0))</f>
        <v>1</v>
      </c>
      <c r="BS138" s="59">
        <f>INDEX('E-E'!$A:$AH,MATCH($B138,'E-E'!$B:$B,0),MATCH(BS$1,'E-E'!$1:$1,0))</f>
        <v>1</v>
      </c>
      <c r="BT138" s="59">
        <f>INDEX('E-E'!$A:$AH,MATCH($B138,'E-E'!$B:$B,0),MATCH(BT$1,'E-E'!$1:$1,0))</f>
        <v>1</v>
      </c>
      <c r="BU138" s="59">
        <f>INDEX('E-E'!$A:$AH,MATCH($B138,'E-E'!$B:$B,0),MATCH(BU$1,'E-E'!$1:$1,0))</f>
        <v>1</v>
      </c>
      <c r="BV138" s="60">
        <f>INDEX(SRMC!$A:$AO,MATCH($B138,SRMC!$B:$B,0),MATCH(BV$1,SRMC!$1:$1,0))</f>
        <v>396.94201178931797</v>
      </c>
      <c r="BW138" s="60">
        <f>INDEX(SRMC!$A:$AO,MATCH($B138,SRMC!$B:$B,0),MATCH(BW$1,SRMC!$1:$1,0))</f>
        <v>390.88156994933195</v>
      </c>
      <c r="BX138" s="60">
        <f>INDEX(SRMC!$A:$AO,MATCH($B138,SRMC!$B:$B,0),MATCH(BX$1,SRMC!$1:$1,0))</f>
        <v>384.79811415666944</v>
      </c>
      <c r="BY138" s="60">
        <f>INDEX(SRMC!$A:$AO,MATCH($B138,SRMC!$B:$B,0),MATCH(BY$1,SRMC!$1:$1,0))</f>
        <v>379.22924760231217</v>
      </c>
      <c r="BZ138" s="60">
        <f>INDEX(SRMC!$A:$AO,MATCH($B138,SRMC!$B:$B,0),MATCH(BZ$1,SRMC!$1:$1,0))</f>
        <v>374.08868832760095</v>
      </c>
      <c r="CA138" s="60">
        <f>INDEX(SRMC!$A:$AO,MATCH($B138,SRMC!$B:$B,0),MATCH(CA$1,SRMC!$1:$1,0))</f>
        <v>369.31497415189898</v>
      </c>
      <c r="CB138" s="60">
        <f>INDEX(SRMC!$A:$AO,MATCH($B138,SRMC!$B:$B,0),MATCH(CB$1,SRMC!$1:$1,0))</f>
        <v>365.13329353811531</v>
      </c>
      <c r="CC138" s="60">
        <f>INDEX(SRMC!$A:$AO,MATCH($B138,SRMC!$B:$B,0),MATCH(CC$1,SRMC!$1:$1,0))</f>
        <v>361.40997695185689</v>
      </c>
      <c r="CD138" s="60">
        <f>INDEX(SRMC!$A:$AO,MATCH($B138,SRMC!$B:$B,0),MATCH(CD$1,SRMC!$1:$1,0))</f>
        <v>357.65799081648294</v>
      </c>
      <c r="CE138" s="60">
        <f>INDEX(SRMC!$A:$AO,MATCH($B138,SRMC!$B:$B,0),MATCH(CE$1,SRMC!$1:$1,0))</f>
        <v>354.01316191566332</v>
      </c>
      <c r="CF138" s="60">
        <f>INDEX(SRMC!$A:$AO,MATCH($B138,SRMC!$B:$B,0),MATCH(CF$1,SRMC!$1:$1,0))</f>
        <v>350.64637574994435</v>
      </c>
      <c r="CG138" s="60">
        <f>INDEX(SRMC!$A:$AO,MATCH($B138,SRMC!$B:$B,0),MATCH(CG$1,SRMC!$1:$1,0))</f>
        <v>347.59808973084819</v>
      </c>
      <c r="CH138" s="60">
        <f>INDEX(SRMC!$A:$AO,MATCH($B138,SRMC!$B:$B,0),MATCH(CH$1,SRMC!$1:$1,0))</f>
        <v>344.82076459524507</v>
      </c>
      <c r="CI138" s="60">
        <f>INDEX(SRMC!$A:$AO,MATCH($B138,SRMC!$B:$B,0),MATCH(CI$1,SRMC!$1:$1,0))</f>
        <v>342.23206785008534</v>
      </c>
      <c r="CJ138" s="60">
        <f>INDEX(SRMC!$A:$AO,MATCH($B138,SRMC!$B:$B,0),MATCH(CJ$1,SRMC!$1:$1,0))</f>
        <v>339.7765310114977</v>
      </c>
      <c r="CK138" s="60">
        <f>INDEX(SRMC!$A:$AO,MATCH($B138,SRMC!$B:$B,0),MATCH(CK$1,SRMC!$1:$1,0))</f>
        <v>337.41219535063692</v>
      </c>
      <c r="CL138" s="60">
        <f>INDEX(SRMC!$A:$AO,MATCH($B138,SRMC!$B:$B,0),MATCH(CL$1,SRMC!$1:$1,0))</f>
        <v>335.12274557298093</v>
      </c>
      <c r="CM138" s="60">
        <f>INDEX(SRMC!$A:$AO,MATCH($B138,SRMC!$B:$B,0),MATCH(CM$1,SRMC!$1:$1,0))</f>
        <v>332.89568254073038</v>
      </c>
      <c r="CN138" s="60">
        <f>INDEX(SRMC!$A:$AO,MATCH($B138,SRMC!$B:$B,0),MATCH(CN$1,SRMC!$1:$1,0))</f>
        <v>330.70846684255628</v>
      </c>
      <c r="CO138" s="60">
        <f>INDEX(SRMC!$A:$AO,MATCH($B138,SRMC!$B:$B,0),MATCH(CO$1,SRMC!$1:$1,0))</f>
        <v>328.55937048908271</v>
      </c>
      <c r="CP138" s="60">
        <f>INDEX(SRMC!$A:$AO,MATCH($B138,SRMC!$B:$B,0),MATCH(CP$1,SRMC!$1:$1,0))</f>
        <v>324.4495814490628</v>
      </c>
      <c r="CQ138" s="60">
        <f>INDEX(SRMC!$A:$AO,MATCH($B138,SRMC!$B:$B,0),MATCH(CQ$1,SRMC!$1:$1,0))</f>
        <v>320.40278134390002</v>
      </c>
      <c r="CR138" s="60">
        <f>INDEX(SRMC!$A:$AO,MATCH($B138,SRMC!$B:$B,0),MATCH(CR$1,SRMC!$1:$1,0))</f>
        <v>320.40278134390002</v>
      </c>
      <c r="CS138" s="60">
        <f>INDEX(SRMC!$A:$AO,MATCH($B138,SRMC!$B:$B,0),MATCH(CS$1,SRMC!$1:$1,0))</f>
        <v>320.40278134390002</v>
      </c>
      <c r="CT138" s="60">
        <f>INDEX(SRMC!$A:$AO,MATCH($B138,SRMC!$B:$B,0),MATCH(CT$1,SRMC!$1:$1,0))</f>
        <v>320.40278134390002</v>
      </c>
      <c r="CU138" s="60">
        <f>INDEX(SRMC!$A:$AO,MATCH($B138,SRMC!$B:$B,0),MATCH(CU$1,SRMC!$1:$1,0))</f>
        <v>320.40278134390002</v>
      </c>
      <c r="CV138" s="60">
        <f>INDEX(SRMC!$A:$AO,MATCH($B138,SRMC!$B:$B,0),MATCH(CV$1,SRMC!$1:$1,0))</f>
        <v>320.40278134390002</v>
      </c>
      <c r="CW138" s="60">
        <f>INDEX(SRMC!$A:$AO,MATCH($B138,SRMC!$B:$B,0),MATCH(CW$1,SRMC!$1:$1,0))</f>
        <v>320.40278134390002</v>
      </c>
      <c r="CX138" s="60">
        <f>INDEX(SRMC!$A:$AO,MATCH($B138,SRMC!$B:$B,0),MATCH(CX$1,SRMC!$1:$1,0))</f>
        <v>320.40278134390002</v>
      </c>
      <c r="CY138" s="60">
        <f>INDEX(SRMC!$A:$AO,MATCH($B138,SRMC!$B:$B,0),MATCH(CY$1,SRMC!$1:$1,0))</f>
        <v>320.40278134390002</v>
      </c>
    </row>
    <row r="139" spans="1:133" x14ac:dyDescent="0.3">
      <c r="A139" t="s">
        <v>1273</v>
      </c>
      <c r="B139" s="62" t="s">
        <v>1129</v>
      </c>
      <c r="C139" t="s">
        <v>689</v>
      </c>
      <c r="D139">
        <v>1</v>
      </c>
      <c r="E139">
        <v>375</v>
      </c>
      <c r="F139">
        <v>0.57459383900000005</v>
      </c>
      <c r="G139">
        <v>7.1999999999999998E-3</v>
      </c>
      <c r="H139" t="s">
        <v>359</v>
      </c>
      <c r="I139">
        <v>3</v>
      </c>
      <c r="J139" s="56">
        <v>1</v>
      </c>
      <c r="K139" s="57">
        <v>0</v>
      </c>
      <c r="L139" s="57">
        <v>0</v>
      </c>
      <c r="M139" s="57">
        <v>0</v>
      </c>
      <c r="N139" s="57">
        <v>0</v>
      </c>
      <c r="O139" s="57">
        <v>0</v>
      </c>
      <c r="P139" t="s">
        <v>570</v>
      </c>
      <c r="Q139" s="90">
        <v>1</v>
      </c>
      <c r="R139" s="89">
        <v>10.931243680485339</v>
      </c>
      <c r="S139" s="95">
        <v>0</v>
      </c>
      <c r="T139">
        <v>1</v>
      </c>
      <c r="U139">
        <v>4</v>
      </c>
      <c r="V139">
        <v>4</v>
      </c>
      <c r="Y139">
        <v>0</v>
      </c>
      <c r="AB139">
        <v>1</v>
      </c>
      <c r="AE139">
        <v>1</v>
      </c>
      <c r="AF139">
        <v>1</v>
      </c>
      <c r="AI139">
        <v>6</v>
      </c>
      <c r="AJ139">
        <v>1</v>
      </c>
      <c r="AK139" s="42">
        <f>INDEX(BV139:CY139,MATCH(Settings!$B$5,$BV$1:$CY$1))</f>
        <v>138.43036239546217</v>
      </c>
      <c r="AP139" t="b" cm="1">
        <f t="array" ref="AP139">NOT(OR(ISNA(AI139:AK139),ISNA(AE139:AF139),ISNA(AB139),ISNA(Y139),ISNA(S139:V139),ISNA(Q139),ISNA(J139),ISNA(I139),ISNA(A139:G139), ISBLANK(AI139:AK139), ISBLANK(AE139:AF139),ISBLANK(AB139),ISBLANK(Y139),ISBLANK(S139:V139),ISBLANK(Q139),ISBLANK(J139),ISBLANK(I139),ISBLANK(A139:G139)))</f>
        <v>1</v>
      </c>
      <c r="AQ139" s="42">
        <f>_xlfn.IFNA(IF(E139&gt;0,INDEX(AR139:BU139,MATCH(Settings!$B$1,$AR$1:$BU$1)),0),0)</f>
        <v>1</v>
      </c>
      <c r="AR139" s="59">
        <f>INDEX('E-E'!$A:$AH,MATCH($B139,'E-E'!$B:$B,0),MATCH(AR$1,'E-E'!$1:$1,0))</f>
        <v>0</v>
      </c>
      <c r="AS139" s="59">
        <f>INDEX('E-E'!$A:$AH,MATCH($B139,'E-E'!$B:$B,0),MATCH(AS$1,'E-E'!$1:$1,0))</f>
        <v>0</v>
      </c>
      <c r="AT139" s="59">
        <f>INDEX('E-E'!$A:$AH,MATCH($B139,'E-E'!$B:$B,0),MATCH(AT$1,'E-E'!$1:$1,0))</f>
        <v>1</v>
      </c>
      <c r="AU139" s="59">
        <f>INDEX('E-E'!$A:$AH,MATCH($B139,'E-E'!$B:$B,0),MATCH(AU$1,'E-E'!$1:$1,0))</f>
        <v>1</v>
      </c>
      <c r="AV139" s="59">
        <f>INDEX('E-E'!$A:$AH,MATCH($B139,'E-E'!$B:$B,0),MATCH(AV$1,'E-E'!$1:$1,0))</f>
        <v>1</v>
      </c>
      <c r="AW139" s="59">
        <f>INDEX('E-E'!$A:$AH,MATCH($B139,'E-E'!$B:$B,0),MATCH(AW$1,'E-E'!$1:$1,0))</f>
        <v>1</v>
      </c>
      <c r="AX139" s="59">
        <f>INDEX('E-E'!$A:$AH,MATCH($B139,'E-E'!$B:$B,0),MATCH(AX$1,'E-E'!$1:$1,0))</f>
        <v>1</v>
      </c>
      <c r="AY139" s="59">
        <f>INDEX('E-E'!$A:$AH,MATCH($B139,'E-E'!$B:$B,0),MATCH(AY$1,'E-E'!$1:$1,0))</f>
        <v>1</v>
      </c>
      <c r="AZ139" s="59">
        <f>INDEX('E-E'!$A:$AH,MATCH($B139,'E-E'!$B:$B,0),MATCH(AZ$1,'E-E'!$1:$1,0))</f>
        <v>1</v>
      </c>
      <c r="BA139" s="59">
        <f>INDEX('E-E'!$A:$AH,MATCH($B139,'E-E'!$B:$B,0),MATCH(BA$1,'E-E'!$1:$1,0))</f>
        <v>1</v>
      </c>
      <c r="BB139" s="59">
        <f>INDEX('E-E'!$A:$AH,MATCH($B139,'E-E'!$B:$B,0),MATCH(BB$1,'E-E'!$1:$1,0))</f>
        <v>1</v>
      </c>
      <c r="BC139" s="59">
        <f>INDEX('E-E'!$A:$AH,MATCH($B139,'E-E'!$B:$B,0),MATCH(BC$1,'E-E'!$1:$1,0))</f>
        <v>1</v>
      </c>
      <c r="BD139" s="59">
        <f>INDEX('E-E'!$A:$AH,MATCH($B139,'E-E'!$B:$B,0),MATCH(BD$1,'E-E'!$1:$1,0))</f>
        <v>1</v>
      </c>
      <c r="BE139" s="59">
        <f>INDEX('E-E'!$A:$AH,MATCH($B139,'E-E'!$B:$B,0),MATCH(BE$1,'E-E'!$1:$1,0))</f>
        <v>1</v>
      </c>
      <c r="BF139" s="59">
        <f>INDEX('E-E'!$A:$AH,MATCH($B139,'E-E'!$B:$B,0),MATCH(BF$1,'E-E'!$1:$1,0))</f>
        <v>1</v>
      </c>
      <c r="BG139" s="59">
        <f>INDEX('E-E'!$A:$AH,MATCH($B139,'E-E'!$B:$B,0),MATCH(BG$1,'E-E'!$1:$1,0))</f>
        <v>1</v>
      </c>
      <c r="BH139" s="59">
        <f>INDEX('E-E'!$A:$AH,MATCH($B139,'E-E'!$B:$B,0),MATCH(BH$1,'E-E'!$1:$1,0))</f>
        <v>1</v>
      </c>
      <c r="BI139" s="59">
        <f>INDEX('E-E'!$A:$AH,MATCH($B139,'E-E'!$B:$B,0),MATCH(BI$1,'E-E'!$1:$1,0))</f>
        <v>1</v>
      </c>
      <c r="BJ139" s="59">
        <f>INDEX('E-E'!$A:$AH,MATCH($B139,'E-E'!$B:$B,0),MATCH(BJ$1,'E-E'!$1:$1,0))</f>
        <v>1</v>
      </c>
      <c r="BK139" s="59">
        <f>INDEX('E-E'!$A:$AH,MATCH($B139,'E-E'!$B:$B,0),MATCH(BK$1,'E-E'!$1:$1,0))</f>
        <v>1</v>
      </c>
      <c r="BL139" s="59">
        <f>INDEX('E-E'!$A:$AH,MATCH($B139,'E-E'!$B:$B,0),MATCH(BL$1,'E-E'!$1:$1,0))</f>
        <v>1</v>
      </c>
      <c r="BM139" s="59">
        <f>INDEX('E-E'!$A:$AH,MATCH($B139,'E-E'!$B:$B,0),MATCH(BM$1,'E-E'!$1:$1,0))</f>
        <v>1</v>
      </c>
      <c r="BN139" s="59">
        <f>INDEX('E-E'!$A:$AH,MATCH($B139,'E-E'!$B:$B,0),MATCH(BN$1,'E-E'!$1:$1,0))</f>
        <v>1</v>
      </c>
      <c r="BO139" s="59">
        <f>INDEX('E-E'!$A:$AH,MATCH($B139,'E-E'!$B:$B,0),MATCH(BO$1,'E-E'!$1:$1,0))</f>
        <v>1</v>
      </c>
      <c r="BP139" s="59">
        <f>INDEX('E-E'!$A:$AH,MATCH($B139,'E-E'!$B:$B,0),MATCH(BP$1,'E-E'!$1:$1,0))</f>
        <v>1</v>
      </c>
      <c r="BQ139" s="59">
        <f>INDEX('E-E'!$A:$AH,MATCH($B139,'E-E'!$B:$B,0),MATCH(BQ$1,'E-E'!$1:$1,0))</f>
        <v>1</v>
      </c>
      <c r="BR139" s="59">
        <f>INDEX('E-E'!$A:$AH,MATCH($B139,'E-E'!$B:$B,0),MATCH(BR$1,'E-E'!$1:$1,0))</f>
        <v>1</v>
      </c>
      <c r="BS139" s="59">
        <f>INDEX('E-E'!$A:$AH,MATCH($B139,'E-E'!$B:$B,0),MATCH(BS$1,'E-E'!$1:$1,0))</f>
        <v>1</v>
      </c>
      <c r="BT139" s="59">
        <f>INDEX('E-E'!$A:$AH,MATCH($B139,'E-E'!$B:$B,0),MATCH(BT$1,'E-E'!$1:$1,0))</f>
        <v>1</v>
      </c>
      <c r="BU139" s="59">
        <f>INDEX('E-E'!$A:$AH,MATCH($B139,'E-E'!$B:$B,0),MATCH(BU$1,'E-E'!$1:$1,0))</f>
        <v>1</v>
      </c>
      <c r="BV139" s="60">
        <f>INDEX(SRMC!$A:$AO,MATCH($B139,SRMC!$B:$B,0),MATCH(BV$1,SRMC!$1:$1,0))</f>
        <v>129.40007225239057</v>
      </c>
      <c r="BW139" s="60">
        <f>INDEX(SRMC!$A:$AO,MATCH($B139,SRMC!$B:$B,0),MATCH(BW$1,SRMC!$1:$1,0))</f>
        <v>132.82585666080593</v>
      </c>
      <c r="BX139" s="60">
        <f>INDEX(SRMC!$A:$AO,MATCH($B139,SRMC!$B:$B,0),MATCH(BX$1,SRMC!$1:$1,0))</f>
        <v>130.43702849684783</v>
      </c>
      <c r="BY139" s="60">
        <f>INDEX(SRMC!$A:$AO,MATCH($B139,SRMC!$B:$B,0),MATCH(BY$1,SRMC!$1:$1,0))</f>
        <v>129.55900517220394</v>
      </c>
      <c r="BZ139" s="60">
        <f>INDEX(SRMC!$A:$AO,MATCH($B139,SRMC!$B:$B,0),MATCH(BZ$1,SRMC!$1:$1,0))</f>
        <v>130.407378022892</v>
      </c>
      <c r="CA139" s="60">
        <f>INDEX(SRMC!$A:$AO,MATCH($B139,SRMC!$B:$B,0),MATCH(CA$1,SRMC!$1:$1,0))</f>
        <v>131.70199776684873</v>
      </c>
      <c r="CB139" s="60">
        <f>INDEX(SRMC!$A:$AO,MATCH($B139,SRMC!$B:$B,0),MATCH(CB$1,SRMC!$1:$1,0))</f>
        <v>132.86577039480383</v>
      </c>
      <c r="CC139" s="60">
        <f>INDEX(SRMC!$A:$AO,MATCH($B139,SRMC!$B:$B,0),MATCH(CC$1,SRMC!$1:$1,0))</f>
        <v>133.92121253045971</v>
      </c>
      <c r="CD139" s="60">
        <f>INDEX(SRMC!$A:$AO,MATCH($B139,SRMC!$B:$B,0),MATCH(CD$1,SRMC!$1:$1,0))</f>
        <v>134.99928114363343</v>
      </c>
      <c r="CE139" s="60">
        <f>INDEX(SRMC!$A:$AO,MATCH($B139,SRMC!$B:$B,0),MATCH(CE$1,SRMC!$1:$1,0))</f>
        <v>135.87754280120143</v>
      </c>
      <c r="CF139" s="60">
        <f>INDEX(SRMC!$A:$AO,MATCH($B139,SRMC!$B:$B,0),MATCH(CF$1,SRMC!$1:$1,0))</f>
        <v>136.70585705276983</v>
      </c>
      <c r="CG139" s="60">
        <f>INDEX(SRMC!$A:$AO,MATCH($B139,SRMC!$B:$B,0),MATCH(CG$1,SRMC!$1:$1,0))</f>
        <v>137.40865262785627</v>
      </c>
      <c r="CH139" s="60">
        <f>INDEX(SRMC!$A:$AO,MATCH($B139,SRMC!$B:$B,0),MATCH(CH$1,SRMC!$1:$1,0))</f>
        <v>137.77636850822194</v>
      </c>
      <c r="CI139" s="60">
        <f>INDEX(SRMC!$A:$AO,MATCH($B139,SRMC!$B:$B,0),MATCH(CI$1,SRMC!$1:$1,0))</f>
        <v>137.96567596004408</v>
      </c>
      <c r="CJ139" s="60">
        <f>INDEX(SRMC!$A:$AO,MATCH($B139,SRMC!$B:$B,0),MATCH(CJ$1,SRMC!$1:$1,0))</f>
        <v>138.19096493420551</v>
      </c>
      <c r="CK139" s="60">
        <f>INDEX(SRMC!$A:$AO,MATCH($B139,SRMC!$B:$B,0),MATCH(CK$1,SRMC!$1:$1,0))</f>
        <v>138.38834904088171</v>
      </c>
      <c r="CL139" s="60">
        <f>INDEX(SRMC!$A:$AO,MATCH($B139,SRMC!$B:$B,0),MATCH(CL$1,SRMC!$1:$1,0))</f>
        <v>138.48711630758393</v>
      </c>
      <c r="CM139" s="60">
        <f>INDEX(SRMC!$A:$AO,MATCH($B139,SRMC!$B:$B,0),MATCH(CM$1,SRMC!$1:$1,0))</f>
        <v>138.53869157855522</v>
      </c>
      <c r="CN139" s="60">
        <f>INDEX(SRMC!$A:$AO,MATCH($B139,SRMC!$B:$B,0),MATCH(CN$1,SRMC!$1:$1,0))</f>
        <v>138.56998181386737</v>
      </c>
      <c r="CO139" s="60">
        <f>INDEX(SRMC!$A:$AO,MATCH($B139,SRMC!$B:$B,0),MATCH(CO$1,SRMC!$1:$1,0))</f>
        <v>138.57243023666084</v>
      </c>
      <c r="CP139" s="60">
        <f>INDEX(SRMC!$A:$AO,MATCH($B139,SRMC!$B:$B,0),MATCH(CP$1,SRMC!$1:$1,0))</f>
        <v>138.55822345254097</v>
      </c>
      <c r="CQ139" s="60">
        <f>INDEX(SRMC!$A:$AO,MATCH($B139,SRMC!$B:$B,0),MATCH(CQ$1,SRMC!$1:$1,0))</f>
        <v>138.54401666842108</v>
      </c>
      <c r="CR139" s="60">
        <f>INDEX(SRMC!$A:$AO,MATCH($B139,SRMC!$B:$B,0),MATCH(CR$1,SRMC!$1:$1,0))</f>
        <v>138.52980988430124</v>
      </c>
      <c r="CS139" s="60">
        <f>INDEX(SRMC!$A:$AO,MATCH($B139,SRMC!$B:$B,0),MATCH(CS$1,SRMC!$1:$1,0))</f>
        <v>138.51560310018138</v>
      </c>
      <c r="CT139" s="60">
        <f>INDEX(SRMC!$A:$AO,MATCH($B139,SRMC!$B:$B,0),MATCH(CT$1,SRMC!$1:$1,0))</f>
        <v>138.50139631606152</v>
      </c>
      <c r="CU139" s="60">
        <f>INDEX(SRMC!$A:$AO,MATCH($B139,SRMC!$B:$B,0),MATCH(CU$1,SRMC!$1:$1,0))</f>
        <v>138.48718953194165</v>
      </c>
      <c r="CV139" s="60">
        <f>INDEX(SRMC!$A:$AO,MATCH($B139,SRMC!$B:$B,0),MATCH(CV$1,SRMC!$1:$1,0))</f>
        <v>138.47298274782179</v>
      </c>
      <c r="CW139" s="60">
        <f>INDEX(SRMC!$A:$AO,MATCH($B139,SRMC!$B:$B,0),MATCH(CW$1,SRMC!$1:$1,0))</f>
        <v>138.45877596370192</v>
      </c>
      <c r="CX139" s="60">
        <f>INDEX(SRMC!$A:$AO,MATCH($B139,SRMC!$B:$B,0),MATCH(CX$1,SRMC!$1:$1,0))</f>
        <v>138.44456917958203</v>
      </c>
      <c r="CY139" s="60">
        <f>INDEX(SRMC!$A:$AO,MATCH($B139,SRMC!$B:$B,0),MATCH(CY$1,SRMC!$1:$1,0))</f>
        <v>138.43036239546217</v>
      </c>
    </row>
    <row r="140" spans="1:133" x14ac:dyDescent="0.3">
      <c r="A140" t="s">
        <v>1273</v>
      </c>
      <c r="B140" s="62" t="s">
        <v>1130</v>
      </c>
      <c r="C140" t="s">
        <v>689</v>
      </c>
      <c r="D140">
        <v>1</v>
      </c>
      <c r="E140">
        <v>375</v>
      </c>
      <c r="F140">
        <v>0.57459383900000005</v>
      </c>
      <c r="G140">
        <v>7.1999999999999998E-3</v>
      </c>
      <c r="H140" t="s">
        <v>359</v>
      </c>
      <c r="I140">
        <v>3</v>
      </c>
      <c r="J140" s="56">
        <v>1</v>
      </c>
      <c r="K140" s="57">
        <v>0</v>
      </c>
      <c r="L140" s="57">
        <v>0</v>
      </c>
      <c r="M140" s="57">
        <v>0</v>
      </c>
      <c r="N140" s="57">
        <v>0</v>
      </c>
      <c r="O140" s="57">
        <v>0</v>
      </c>
      <c r="P140" t="s">
        <v>570</v>
      </c>
      <c r="Q140" s="90">
        <v>1</v>
      </c>
      <c r="R140" s="89">
        <v>10.931243680485339</v>
      </c>
      <c r="S140" s="95">
        <v>0</v>
      </c>
      <c r="T140">
        <v>1</v>
      </c>
      <c r="U140">
        <v>4</v>
      </c>
      <c r="V140">
        <v>4</v>
      </c>
      <c r="Y140">
        <v>0</v>
      </c>
      <c r="AB140">
        <v>1</v>
      </c>
      <c r="AE140">
        <v>1</v>
      </c>
      <c r="AF140">
        <v>1</v>
      </c>
      <c r="AI140">
        <v>6</v>
      </c>
      <c r="AJ140">
        <v>1</v>
      </c>
      <c r="AK140" s="42">
        <f>INDEX(BV140:CY140,MATCH(Settings!$B$5,$BV$1:$CY$1))</f>
        <v>138.43036239546217</v>
      </c>
      <c r="AL140" s="56"/>
      <c r="AM140" s="56"/>
      <c r="AN140" s="56"/>
      <c r="AO140" s="56"/>
      <c r="AP140" t="b" cm="1">
        <f t="array" ref="AP140">NOT(OR(ISNA(AI140:AK140),ISNA(AE140:AF140),ISNA(AB140),ISNA(Y140),ISNA(S140:V140),ISNA(Q140),ISNA(J140),ISNA(I140),ISNA(A140:G140), ISBLANK(AI140:AK140), ISBLANK(AE140:AF140),ISBLANK(AB140),ISBLANK(Y140),ISBLANK(S140:V140),ISBLANK(Q140),ISBLANK(J140),ISBLANK(I140),ISBLANK(A140:G140)))</f>
        <v>1</v>
      </c>
      <c r="AQ140" s="42">
        <f>_xlfn.IFNA(IF(E140&gt;0,INDEX(AR140:BU140,MATCH(Settings!$B$1,$AR$1:$BU$1)),0),0)</f>
        <v>1</v>
      </c>
      <c r="AR140" s="59">
        <f>INDEX('E-E'!$A:$AH,MATCH($B140,'E-E'!$B:$B,0),MATCH(AR$1,'E-E'!$1:$1,0))</f>
        <v>0</v>
      </c>
      <c r="AS140" s="59">
        <f>INDEX('E-E'!$A:$AH,MATCH($B140,'E-E'!$B:$B,0),MATCH(AS$1,'E-E'!$1:$1,0))</f>
        <v>0</v>
      </c>
      <c r="AT140" s="59">
        <f>INDEX('E-E'!$A:$AH,MATCH($B140,'E-E'!$B:$B,0),MATCH(AT$1,'E-E'!$1:$1,0))</f>
        <v>1</v>
      </c>
      <c r="AU140" s="59">
        <f>INDEX('E-E'!$A:$AH,MATCH($B140,'E-E'!$B:$B,0),MATCH(AU$1,'E-E'!$1:$1,0))</f>
        <v>1</v>
      </c>
      <c r="AV140" s="59">
        <f>INDEX('E-E'!$A:$AH,MATCH($B140,'E-E'!$B:$B,0),MATCH(AV$1,'E-E'!$1:$1,0))</f>
        <v>1</v>
      </c>
      <c r="AW140" s="59">
        <f>INDEX('E-E'!$A:$AH,MATCH($B140,'E-E'!$B:$B,0),MATCH(AW$1,'E-E'!$1:$1,0))</f>
        <v>1</v>
      </c>
      <c r="AX140" s="59">
        <f>INDEX('E-E'!$A:$AH,MATCH($B140,'E-E'!$B:$B,0),MATCH(AX$1,'E-E'!$1:$1,0))</f>
        <v>1</v>
      </c>
      <c r="AY140" s="59">
        <f>INDEX('E-E'!$A:$AH,MATCH($B140,'E-E'!$B:$B,0),MATCH(AY$1,'E-E'!$1:$1,0))</f>
        <v>1</v>
      </c>
      <c r="AZ140" s="59">
        <f>INDEX('E-E'!$A:$AH,MATCH($B140,'E-E'!$B:$B,0),MATCH(AZ$1,'E-E'!$1:$1,0))</f>
        <v>1</v>
      </c>
      <c r="BA140" s="59">
        <f>INDEX('E-E'!$A:$AH,MATCH($B140,'E-E'!$B:$B,0),MATCH(BA$1,'E-E'!$1:$1,0))</f>
        <v>1</v>
      </c>
      <c r="BB140" s="59">
        <f>INDEX('E-E'!$A:$AH,MATCH($B140,'E-E'!$B:$B,0),MATCH(BB$1,'E-E'!$1:$1,0))</f>
        <v>1</v>
      </c>
      <c r="BC140" s="59">
        <f>INDEX('E-E'!$A:$AH,MATCH($B140,'E-E'!$B:$B,0),MATCH(BC$1,'E-E'!$1:$1,0))</f>
        <v>1</v>
      </c>
      <c r="BD140" s="59">
        <f>INDEX('E-E'!$A:$AH,MATCH($B140,'E-E'!$B:$B,0),MATCH(BD$1,'E-E'!$1:$1,0))</f>
        <v>1</v>
      </c>
      <c r="BE140" s="59">
        <f>INDEX('E-E'!$A:$AH,MATCH($B140,'E-E'!$B:$B,0),MATCH(BE$1,'E-E'!$1:$1,0))</f>
        <v>1</v>
      </c>
      <c r="BF140" s="59">
        <f>INDEX('E-E'!$A:$AH,MATCH($B140,'E-E'!$B:$B,0),MATCH(BF$1,'E-E'!$1:$1,0))</f>
        <v>1</v>
      </c>
      <c r="BG140" s="59">
        <f>INDEX('E-E'!$A:$AH,MATCH($B140,'E-E'!$B:$B,0),MATCH(BG$1,'E-E'!$1:$1,0))</f>
        <v>1</v>
      </c>
      <c r="BH140" s="59">
        <f>INDEX('E-E'!$A:$AH,MATCH($B140,'E-E'!$B:$B,0),MATCH(BH$1,'E-E'!$1:$1,0))</f>
        <v>1</v>
      </c>
      <c r="BI140" s="59">
        <f>INDEX('E-E'!$A:$AH,MATCH($B140,'E-E'!$B:$B,0),MATCH(BI$1,'E-E'!$1:$1,0))</f>
        <v>1</v>
      </c>
      <c r="BJ140" s="59">
        <f>INDEX('E-E'!$A:$AH,MATCH($B140,'E-E'!$B:$B,0),MATCH(BJ$1,'E-E'!$1:$1,0))</f>
        <v>1</v>
      </c>
      <c r="BK140" s="59">
        <f>INDEX('E-E'!$A:$AH,MATCH($B140,'E-E'!$B:$B,0),MATCH(BK$1,'E-E'!$1:$1,0))</f>
        <v>1</v>
      </c>
      <c r="BL140" s="59">
        <f>INDEX('E-E'!$A:$AH,MATCH($B140,'E-E'!$B:$B,0),MATCH(BL$1,'E-E'!$1:$1,0))</f>
        <v>1</v>
      </c>
      <c r="BM140" s="59">
        <f>INDEX('E-E'!$A:$AH,MATCH($B140,'E-E'!$B:$B,0),MATCH(BM$1,'E-E'!$1:$1,0))</f>
        <v>1</v>
      </c>
      <c r="BN140" s="59">
        <f>INDEX('E-E'!$A:$AH,MATCH($B140,'E-E'!$B:$B,0),MATCH(BN$1,'E-E'!$1:$1,0))</f>
        <v>1</v>
      </c>
      <c r="BO140" s="59">
        <f>INDEX('E-E'!$A:$AH,MATCH($B140,'E-E'!$B:$B,0),MATCH(BO$1,'E-E'!$1:$1,0))</f>
        <v>1</v>
      </c>
      <c r="BP140" s="59">
        <f>INDEX('E-E'!$A:$AH,MATCH($B140,'E-E'!$B:$B,0),MATCH(BP$1,'E-E'!$1:$1,0))</f>
        <v>1</v>
      </c>
      <c r="BQ140" s="59">
        <f>INDEX('E-E'!$A:$AH,MATCH($B140,'E-E'!$B:$B,0),MATCH(BQ$1,'E-E'!$1:$1,0))</f>
        <v>1</v>
      </c>
      <c r="BR140" s="59">
        <f>INDEX('E-E'!$A:$AH,MATCH($B140,'E-E'!$B:$B,0),MATCH(BR$1,'E-E'!$1:$1,0))</f>
        <v>1</v>
      </c>
      <c r="BS140" s="59">
        <f>INDEX('E-E'!$A:$AH,MATCH($B140,'E-E'!$B:$B,0),MATCH(BS$1,'E-E'!$1:$1,0))</f>
        <v>1</v>
      </c>
      <c r="BT140" s="59">
        <f>INDEX('E-E'!$A:$AH,MATCH($B140,'E-E'!$B:$B,0),MATCH(BT$1,'E-E'!$1:$1,0))</f>
        <v>1</v>
      </c>
      <c r="BU140" s="59">
        <f>INDEX('E-E'!$A:$AH,MATCH($B140,'E-E'!$B:$B,0),MATCH(BU$1,'E-E'!$1:$1,0))</f>
        <v>1</v>
      </c>
      <c r="BV140" s="60">
        <f>INDEX(SRMC!$A:$AO,MATCH($B140,SRMC!$B:$B,0),MATCH(BV$1,SRMC!$1:$1,0))</f>
        <v>129.40007225239057</v>
      </c>
      <c r="BW140" s="60">
        <f>INDEX(SRMC!$A:$AO,MATCH($B140,SRMC!$B:$B,0),MATCH(BW$1,SRMC!$1:$1,0))</f>
        <v>132.82585666080593</v>
      </c>
      <c r="BX140" s="60">
        <f>INDEX(SRMC!$A:$AO,MATCH($B140,SRMC!$B:$B,0),MATCH(BX$1,SRMC!$1:$1,0))</f>
        <v>130.43702849684783</v>
      </c>
      <c r="BY140" s="60">
        <f>INDEX(SRMC!$A:$AO,MATCH($B140,SRMC!$B:$B,0),MATCH(BY$1,SRMC!$1:$1,0))</f>
        <v>129.55900517220394</v>
      </c>
      <c r="BZ140" s="60">
        <f>INDEX(SRMC!$A:$AO,MATCH($B140,SRMC!$B:$B,0),MATCH(BZ$1,SRMC!$1:$1,0))</f>
        <v>130.407378022892</v>
      </c>
      <c r="CA140" s="60">
        <f>INDEX(SRMC!$A:$AO,MATCH($B140,SRMC!$B:$B,0),MATCH(CA$1,SRMC!$1:$1,0))</f>
        <v>131.70199776684873</v>
      </c>
      <c r="CB140" s="60">
        <f>INDEX(SRMC!$A:$AO,MATCH($B140,SRMC!$B:$B,0),MATCH(CB$1,SRMC!$1:$1,0))</f>
        <v>132.86577039480383</v>
      </c>
      <c r="CC140" s="60">
        <f>INDEX(SRMC!$A:$AO,MATCH($B140,SRMC!$B:$B,0),MATCH(CC$1,SRMC!$1:$1,0))</f>
        <v>133.92121253045971</v>
      </c>
      <c r="CD140" s="60">
        <f>INDEX(SRMC!$A:$AO,MATCH($B140,SRMC!$B:$B,0),MATCH(CD$1,SRMC!$1:$1,0))</f>
        <v>134.99928114363343</v>
      </c>
      <c r="CE140" s="60">
        <f>INDEX(SRMC!$A:$AO,MATCH($B140,SRMC!$B:$B,0),MATCH(CE$1,SRMC!$1:$1,0))</f>
        <v>135.87754280120143</v>
      </c>
      <c r="CF140" s="60">
        <f>INDEX(SRMC!$A:$AO,MATCH($B140,SRMC!$B:$B,0),MATCH(CF$1,SRMC!$1:$1,0))</f>
        <v>136.70585705276983</v>
      </c>
      <c r="CG140" s="60">
        <f>INDEX(SRMC!$A:$AO,MATCH($B140,SRMC!$B:$B,0),MATCH(CG$1,SRMC!$1:$1,0))</f>
        <v>137.40865262785627</v>
      </c>
      <c r="CH140" s="60">
        <f>INDEX(SRMC!$A:$AO,MATCH($B140,SRMC!$B:$B,0),MATCH(CH$1,SRMC!$1:$1,0))</f>
        <v>137.77636850822194</v>
      </c>
      <c r="CI140" s="60">
        <f>INDEX(SRMC!$A:$AO,MATCH($B140,SRMC!$B:$B,0),MATCH(CI$1,SRMC!$1:$1,0))</f>
        <v>137.96567596004408</v>
      </c>
      <c r="CJ140" s="60">
        <f>INDEX(SRMC!$A:$AO,MATCH($B140,SRMC!$B:$B,0),MATCH(CJ$1,SRMC!$1:$1,0))</f>
        <v>138.19096493420551</v>
      </c>
      <c r="CK140" s="60">
        <f>INDEX(SRMC!$A:$AO,MATCH($B140,SRMC!$B:$B,0),MATCH(CK$1,SRMC!$1:$1,0))</f>
        <v>138.38834904088171</v>
      </c>
      <c r="CL140" s="60">
        <f>INDEX(SRMC!$A:$AO,MATCH($B140,SRMC!$B:$B,0),MATCH(CL$1,SRMC!$1:$1,0))</f>
        <v>138.48711630758393</v>
      </c>
      <c r="CM140" s="60">
        <f>INDEX(SRMC!$A:$AO,MATCH($B140,SRMC!$B:$B,0),MATCH(CM$1,SRMC!$1:$1,0))</f>
        <v>138.53869157855522</v>
      </c>
      <c r="CN140" s="60">
        <f>INDEX(SRMC!$A:$AO,MATCH($B140,SRMC!$B:$B,0),MATCH(CN$1,SRMC!$1:$1,0))</f>
        <v>138.56998181386737</v>
      </c>
      <c r="CO140" s="60">
        <f>INDEX(SRMC!$A:$AO,MATCH($B140,SRMC!$B:$B,0),MATCH(CO$1,SRMC!$1:$1,0))</f>
        <v>138.57243023666084</v>
      </c>
      <c r="CP140" s="60">
        <f>INDEX(SRMC!$A:$AO,MATCH($B140,SRMC!$B:$B,0),MATCH(CP$1,SRMC!$1:$1,0))</f>
        <v>138.55822345254097</v>
      </c>
      <c r="CQ140" s="60">
        <f>INDEX(SRMC!$A:$AO,MATCH($B140,SRMC!$B:$B,0),MATCH(CQ$1,SRMC!$1:$1,0))</f>
        <v>138.54401666842108</v>
      </c>
      <c r="CR140" s="60">
        <f>INDEX(SRMC!$A:$AO,MATCH($B140,SRMC!$B:$B,0),MATCH(CR$1,SRMC!$1:$1,0))</f>
        <v>138.52980988430124</v>
      </c>
      <c r="CS140" s="60">
        <f>INDEX(SRMC!$A:$AO,MATCH($B140,SRMC!$B:$B,0),MATCH(CS$1,SRMC!$1:$1,0))</f>
        <v>138.51560310018138</v>
      </c>
      <c r="CT140" s="60">
        <f>INDEX(SRMC!$A:$AO,MATCH($B140,SRMC!$B:$B,0),MATCH(CT$1,SRMC!$1:$1,0))</f>
        <v>138.50139631606152</v>
      </c>
      <c r="CU140" s="60">
        <f>INDEX(SRMC!$A:$AO,MATCH($B140,SRMC!$B:$B,0),MATCH(CU$1,SRMC!$1:$1,0))</f>
        <v>138.48718953194165</v>
      </c>
      <c r="CV140" s="60">
        <f>INDEX(SRMC!$A:$AO,MATCH($B140,SRMC!$B:$B,0),MATCH(CV$1,SRMC!$1:$1,0))</f>
        <v>138.47298274782179</v>
      </c>
      <c r="CW140" s="60">
        <f>INDEX(SRMC!$A:$AO,MATCH($B140,SRMC!$B:$B,0),MATCH(CW$1,SRMC!$1:$1,0))</f>
        <v>138.45877596370192</v>
      </c>
      <c r="CX140" s="60">
        <f>INDEX(SRMC!$A:$AO,MATCH($B140,SRMC!$B:$B,0),MATCH(CX$1,SRMC!$1:$1,0))</f>
        <v>138.44456917958203</v>
      </c>
      <c r="CY140" s="60">
        <f>INDEX(SRMC!$A:$AO,MATCH($B140,SRMC!$B:$B,0),MATCH(CY$1,SRMC!$1:$1,0))</f>
        <v>138.43036239546217</v>
      </c>
    </row>
    <row r="141" spans="1:133" x14ac:dyDescent="0.3">
      <c r="A141" t="s">
        <v>1131</v>
      </c>
      <c r="B141" t="s">
        <v>1132</v>
      </c>
      <c r="C141" t="s">
        <v>692</v>
      </c>
      <c r="D141">
        <v>3</v>
      </c>
      <c r="E141">
        <v>123</v>
      </c>
      <c r="F141">
        <v>0.53239353299999992</v>
      </c>
      <c r="G141">
        <v>6.4000000000000003E-3</v>
      </c>
      <c r="H141" t="s">
        <v>359</v>
      </c>
      <c r="I141">
        <v>3</v>
      </c>
      <c r="J141" s="56">
        <v>1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t="s">
        <v>623</v>
      </c>
      <c r="Q141" s="90">
        <v>2</v>
      </c>
      <c r="R141" s="89">
        <v>10.190233977619531</v>
      </c>
      <c r="S141" s="95">
        <v>0</v>
      </c>
      <c r="T141">
        <v>1</v>
      </c>
      <c r="U141">
        <v>4</v>
      </c>
      <c r="V141">
        <v>4</v>
      </c>
      <c r="Y141">
        <v>0</v>
      </c>
      <c r="AB141">
        <v>1</v>
      </c>
      <c r="AE141">
        <v>1</v>
      </c>
      <c r="AF141">
        <v>1</v>
      </c>
      <c r="AI141">
        <v>6</v>
      </c>
      <c r="AJ141">
        <v>1</v>
      </c>
      <c r="AK141" s="42">
        <f>INDEX(BV141:CY141,MATCH(Settings!$B$5,$BV$1:$CY$1))</f>
        <v>135.75996903311912</v>
      </c>
      <c r="AL141" s="56"/>
      <c r="AM141" s="56"/>
      <c r="AN141" s="56"/>
      <c r="AO141" s="56"/>
      <c r="AP141" t="b" cm="1">
        <f t="array" ref="AP141">NOT(OR(ISNA(AI141:AK141),ISNA(AE141:AF141),ISNA(AB141),ISNA(Y141),ISNA(S141:V141),ISNA(Q141),ISNA(J141),ISNA(I141),ISNA(A141:G141), ISBLANK(AI141:AK141), ISBLANK(AE141:AF141),ISBLANK(AB141),ISBLANK(Y141),ISBLANK(S141:V141),ISBLANK(Q141),ISBLANK(J141),ISBLANK(I141),ISBLANK(A141:G141)))</f>
        <v>1</v>
      </c>
      <c r="AQ141" s="42">
        <f>_xlfn.IFNA(IF(E141&gt;0,INDEX(AR141:BU141,MATCH(Settings!$B$1,$AR$1:$BU$1)),0),0)</f>
        <v>0</v>
      </c>
      <c r="AR141" s="59">
        <f>INDEX('E-E'!$A:$AH,MATCH($B141,'E-E'!$B:$B,0),MATCH(AR$1,'E-E'!$1:$1,0))</f>
        <v>0</v>
      </c>
      <c r="AS141" s="59">
        <f>INDEX('E-E'!$A:$AH,MATCH($B141,'E-E'!$B:$B,0),MATCH(AS$1,'E-E'!$1:$1,0))</f>
        <v>0</v>
      </c>
      <c r="AT141" s="59">
        <f>INDEX('E-E'!$A:$AH,MATCH($B141,'E-E'!$B:$B,0),MATCH(AT$1,'E-E'!$1:$1,0))</f>
        <v>1</v>
      </c>
      <c r="AU141" s="59">
        <f>INDEX('E-E'!$A:$AH,MATCH($B141,'E-E'!$B:$B,0),MATCH(AU$1,'E-E'!$1:$1,0))</f>
        <v>1</v>
      </c>
      <c r="AV141" s="59">
        <f>INDEX('E-E'!$A:$AH,MATCH($B141,'E-E'!$B:$B,0),MATCH(AV$1,'E-E'!$1:$1,0))</f>
        <v>1</v>
      </c>
      <c r="AW141" s="59">
        <f>INDEX('E-E'!$A:$AH,MATCH($B141,'E-E'!$B:$B,0),MATCH(AW$1,'E-E'!$1:$1,0))</f>
        <v>1</v>
      </c>
      <c r="AX141" s="59">
        <f>INDEX('E-E'!$A:$AH,MATCH($B141,'E-E'!$B:$B,0),MATCH(AX$1,'E-E'!$1:$1,0))</f>
        <v>1</v>
      </c>
      <c r="AY141" s="59">
        <f>INDEX('E-E'!$A:$AH,MATCH($B141,'E-E'!$B:$B,0),MATCH(AY$1,'E-E'!$1:$1,0))</f>
        <v>1</v>
      </c>
      <c r="AZ141" s="59">
        <f>INDEX('E-E'!$A:$AH,MATCH($B141,'E-E'!$B:$B,0),MATCH(AZ$1,'E-E'!$1:$1,0))</f>
        <v>1</v>
      </c>
      <c r="BA141" s="59">
        <f>INDEX('E-E'!$A:$AH,MATCH($B141,'E-E'!$B:$B,0),MATCH(BA$1,'E-E'!$1:$1,0))</f>
        <v>1</v>
      </c>
      <c r="BB141" s="59">
        <f>INDEX('E-E'!$A:$AH,MATCH($B141,'E-E'!$B:$B,0),MATCH(BB$1,'E-E'!$1:$1,0))</f>
        <v>1</v>
      </c>
      <c r="BC141" s="59">
        <f>INDEX('E-E'!$A:$AH,MATCH($B141,'E-E'!$B:$B,0),MATCH(BC$1,'E-E'!$1:$1,0))</f>
        <v>1</v>
      </c>
      <c r="BD141" s="59">
        <f>INDEX('E-E'!$A:$AH,MATCH($B141,'E-E'!$B:$B,0),MATCH(BD$1,'E-E'!$1:$1,0))</f>
        <v>1</v>
      </c>
      <c r="BE141" s="59">
        <f>INDEX('E-E'!$A:$AH,MATCH($B141,'E-E'!$B:$B,0),MATCH(BE$1,'E-E'!$1:$1,0))</f>
        <v>1</v>
      </c>
      <c r="BF141" s="59">
        <f>INDEX('E-E'!$A:$AH,MATCH($B141,'E-E'!$B:$B,0),MATCH(BF$1,'E-E'!$1:$1,0))</f>
        <v>1</v>
      </c>
      <c r="BG141" s="59">
        <f>INDEX('E-E'!$A:$AH,MATCH($B141,'E-E'!$B:$B,0),MATCH(BG$1,'E-E'!$1:$1,0))</f>
        <v>1</v>
      </c>
      <c r="BH141" s="59">
        <f>INDEX('E-E'!$A:$AH,MATCH($B141,'E-E'!$B:$B,0),MATCH(BH$1,'E-E'!$1:$1,0))</f>
        <v>1</v>
      </c>
      <c r="BI141" s="59">
        <f>INDEX('E-E'!$A:$AH,MATCH($B141,'E-E'!$B:$B,0),MATCH(BI$1,'E-E'!$1:$1,0))</f>
        <v>1</v>
      </c>
      <c r="BJ141" s="59">
        <f>INDEX('E-E'!$A:$AH,MATCH($B141,'E-E'!$B:$B,0),MATCH(BJ$1,'E-E'!$1:$1,0))</f>
        <v>1</v>
      </c>
      <c r="BK141" s="59">
        <f>INDEX('E-E'!$A:$AH,MATCH($B141,'E-E'!$B:$B,0),MATCH(BK$1,'E-E'!$1:$1,0))</f>
        <v>1</v>
      </c>
      <c r="BL141" s="59">
        <f>INDEX('E-E'!$A:$AH,MATCH($B141,'E-E'!$B:$B,0),MATCH(BL$1,'E-E'!$1:$1,0))</f>
        <v>1</v>
      </c>
      <c r="BM141" s="59">
        <f>INDEX('E-E'!$A:$AH,MATCH($B141,'E-E'!$B:$B,0),MATCH(BM$1,'E-E'!$1:$1,0))</f>
        <v>1</v>
      </c>
      <c r="BN141" s="59">
        <f>INDEX('E-E'!$A:$AH,MATCH($B141,'E-E'!$B:$B,0),MATCH(BN$1,'E-E'!$1:$1,0))</f>
        <v>1</v>
      </c>
      <c r="BO141" s="59">
        <f>INDEX('E-E'!$A:$AH,MATCH($B141,'E-E'!$B:$B,0),MATCH(BO$1,'E-E'!$1:$1,0))</f>
        <v>1</v>
      </c>
      <c r="BP141" s="59">
        <f>INDEX('E-E'!$A:$AH,MATCH($B141,'E-E'!$B:$B,0),MATCH(BP$1,'E-E'!$1:$1,0))</f>
        <v>1</v>
      </c>
      <c r="BQ141" s="59">
        <f>INDEX('E-E'!$A:$AH,MATCH($B141,'E-E'!$B:$B,0),MATCH(BQ$1,'E-E'!$1:$1,0))</f>
        <v>1</v>
      </c>
      <c r="BR141" s="59">
        <f>INDEX('E-E'!$A:$AH,MATCH($B141,'E-E'!$B:$B,0),MATCH(BR$1,'E-E'!$1:$1,0))</f>
        <v>0</v>
      </c>
      <c r="BS141" s="59">
        <f>INDEX('E-E'!$A:$AH,MATCH($B141,'E-E'!$B:$B,0),MATCH(BS$1,'E-E'!$1:$1,0))</f>
        <v>0</v>
      </c>
      <c r="BT141" s="59">
        <f>INDEX('E-E'!$A:$AH,MATCH($B141,'E-E'!$B:$B,0),MATCH(BT$1,'E-E'!$1:$1,0))</f>
        <v>0</v>
      </c>
      <c r="BU141" s="59">
        <f>INDEX('E-E'!$A:$AH,MATCH($B141,'E-E'!$B:$B,0),MATCH(BU$1,'E-E'!$1:$1,0))</f>
        <v>0</v>
      </c>
      <c r="BV141" s="60">
        <f>INDEX(SRMC!$A:$AO,MATCH($B141,SRMC!$B:$B,0),MATCH(BV$1,SRMC!$1:$1,0))</f>
        <v>129.93710490708352</v>
      </c>
      <c r="BW141" s="60">
        <f>INDEX(SRMC!$A:$AO,MATCH($B141,SRMC!$B:$B,0),MATCH(BW$1,SRMC!$1:$1,0))</f>
        <v>132.28369500295835</v>
      </c>
      <c r="BX141" s="60">
        <f>INDEX(SRMC!$A:$AO,MATCH($B141,SRMC!$B:$B,0),MATCH(BX$1,SRMC!$1:$1,0))</f>
        <v>128.71072952421503</v>
      </c>
      <c r="BY141" s="60">
        <f>INDEX(SRMC!$A:$AO,MATCH($B141,SRMC!$B:$B,0),MATCH(BY$1,SRMC!$1:$1,0))</f>
        <v>127.70067624692045</v>
      </c>
      <c r="BZ141" s="60">
        <f>INDEX(SRMC!$A:$AO,MATCH($B141,SRMC!$B:$B,0),MATCH(BZ$1,SRMC!$1:$1,0))</f>
        <v>129.39834742878517</v>
      </c>
      <c r="CA141" s="60">
        <f>INDEX(SRMC!$A:$AO,MATCH($B141,SRMC!$B:$B,0),MATCH(CA$1,SRMC!$1:$1,0))</f>
        <v>131.63307098110181</v>
      </c>
      <c r="CB141" s="60">
        <f>INDEX(SRMC!$A:$AO,MATCH($B141,SRMC!$B:$B,0),MATCH(CB$1,SRMC!$1:$1,0))</f>
        <v>133.06215916859909</v>
      </c>
      <c r="CC141" s="60">
        <f>INDEX(SRMC!$A:$AO,MATCH($B141,SRMC!$B:$B,0),MATCH(CC$1,SRMC!$1:$1,0))</f>
        <v>134.02063614243437</v>
      </c>
      <c r="CD141" s="60">
        <f>INDEX(SRMC!$A:$AO,MATCH($B141,SRMC!$B:$B,0),MATCH(CD$1,SRMC!$1:$1,0))</f>
        <v>135.0195034736345</v>
      </c>
      <c r="CE141" s="60">
        <f>INDEX(SRMC!$A:$AO,MATCH($B141,SRMC!$B:$B,0),MATCH(CE$1,SRMC!$1:$1,0))</f>
        <v>135.80285888752425</v>
      </c>
      <c r="CF141" s="60">
        <f>INDEX(SRMC!$A:$AO,MATCH($B141,SRMC!$B:$B,0),MATCH(CF$1,SRMC!$1:$1,0))</f>
        <v>136.27696948883153</v>
      </c>
      <c r="CG141" s="60">
        <f>INDEX(SRMC!$A:$AO,MATCH($B141,SRMC!$B:$B,0),MATCH(CG$1,SRMC!$1:$1,0))</f>
        <v>136.40494692628766</v>
      </c>
      <c r="CH141" s="60">
        <f>INDEX(SRMC!$A:$AO,MATCH($B141,SRMC!$B:$B,0),MATCH(CH$1,SRMC!$1:$1,0))</f>
        <v>136.04053043989299</v>
      </c>
      <c r="CI141" s="60">
        <f>INDEX(SRMC!$A:$AO,MATCH($B141,SRMC!$B:$B,0),MATCH(CI$1,SRMC!$1:$1,0))</f>
        <v>135.76945022404036</v>
      </c>
      <c r="CJ141" s="60">
        <f>INDEX(SRMC!$A:$AO,MATCH($B141,SRMC!$B:$B,0),MATCH(CJ$1,SRMC!$1:$1,0))</f>
        <v>135.98408093729776</v>
      </c>
      <c r="CK141" s="60">
        <f>INDEX(SRMC!$A:$AO,MATCH($B141,SRMC!$B:$B,0),MATCH(CK$1,SRMC!$1:$1,0))</f>
        <v>136.07006846102817</v>
      </c>
      <c r="CL141" s="60">
        <f>INDEX(SRMC!$A:$AO,MATCH($B141,SRMC!$B:$B,0),MATCH(CL$1,SRMC!$1:$1,0))</f>
        <v>135.93038476018808</v>
      </c>
      <c r="CM141" s="60">
        <f>INDEX(SRMC!$A:$AO,MATCH($B141,SRMC!$B:$B,0),MATCH(CM$1,SRMC!$1:$1,0))</f>
        <v>135.88299838614662</v>
      </c>
      <c r="CN141" s="60">
        <f>INDEX(SRMC!$A:$AO,MATCH($B141,SRMC!$B:$B,0),MATCH(CN$1,SRMC!$1:$1,0))</f>
        <v>135.89531182081868</v>
      </c>
      <c r="CO141" s="60">
        <f>INDEX(SRMC!$A:$AO,MATCH($B141,SRMC!$B:$B,0),MATCH(CO$1,SRMC!$1:$1,0))</f>
        <v>135.89637689041919</v>
      </c>
      <c r="CP141" s="60">
        <f>INDEX(SRMC!$A:$AO,MATCH($B141,SRMC!$B:$B,0),MATCH(CP$1,SRMC!$1:$1,0))</f>
        <v>135.88273610468917</v>
      </c>
      <c r="CQ141" s="60">
        <f>INDEX(SRMC!$A:$AO,MATCH($B141,SRMC!$B:$B,0),MATCH(CQ$1,SRMC!$1:$1,0))</f>
        <v>135.86909531895921</v>
      </c>
      <c r="CR141" s="60">
        <f>INDEX(SRMC!$A:$AO,MATCH($B141,SRMC!$B:$B,0),MATCH(CR$1,SRMC!$1:$1,0))</f>
        <v>135.85545453322919</v>
      </c>
      <c r="CS141" s="60">
        <f>INDEX(SRMC!$A:$AO,MATCH($B141,SRMC!$B:$B,0),MATCH(CS$1,SRMC!$1:$1,0))</f>
        <v>135.84181374749915</v>
      </c>
      <c r="CT141" s="60">
        <f>INDEX(SRMC!$A:$AO,MATCH($B141,SRMC!$B:$B,0),MATCH(CT$1,SRMC!$1:$1,0))</f>
        <v>135.82817296176916</v>
      </c>
      <c r="CU141" s="60">
        <f>INDEX(SRMC!$A:$AO,MATCH($B141,SRMC!$B:$B,0),MATCH(CU$1,SRMC!$1:$1,0))</f>
        <v>135.81453217603917</v>
      </c>
      <c r="CV141" s="60">
        <f>INDEX(SRMC!$A:$AO,MATCH($B141,SRMC!$B:$B,0),MATCH(CV$1,SRMC!$1:$1,0))</f>
        <v>135.80089139030915</v>
      </c>
      <c r="CW141" s="60">
        <f>INDEX(SRMC!$A:$AO,MATCH($B141,SRMC!$B:$B,0),MATCH(CW$1,SRMC!$1:$1,0))</f>
        <v>135.78725060457913</v>
      </c>
      <c r="CX141" s="60">
        <f>INDEX(SRMC!$A:$AO,MATCH($B141,SRMC!$B:$B,0),MATCH(CX$1,SRMC!$1:$1,0))</f>
        <v>135.77360981884914</v>
      </c>
      <c r="CY141" s="60">
        <f>INDEX(SRMC!$A:$AO,MATCH($B141,SRMC!$B:$B,0),MATCH(CY$1,SRMC!$1:$1,0))</f>
        <v>135.75996903311912</v>
      </c>
    </row>
    <row r="142" spans="1:133" x14ac:dyDescent="0.3">
      <c r="A142" t="s">
        <v>1195</v>
      </c>
      <c r="B142" s="89" t="s">
        <v>1195</v>
      </c>
      <c r="C142" t="s">
        <v>689</v>
      </c>
      <c r="D142">
        <v>1</v>
      </c>
      <c r="E142">
        <v>314</v>
      </c>
      <c r="F142">
        <v>0.57459383900000005</v>
      </c>
      <c r="G142">
        <v>7.1999999999999998E-3</v>
      </c>
      <c r="H142" t="s">
        <v>359</v>
      </c>
      <c r="I142">
        <v>3</v>
      </c>
      <c r="J142" s="56">
        <v>1</v>
      </c>
      <c r="K142" s="57">
        <v>0</v>
      </c>
      <c r="L142" s="57">
        <v>0</v>
      </c>
      <c r="M142" s="57">
        <v>0</v>
      </c>
      <c r="N142" s="57">
        <v>0</v>
      </c>
      <c r="O142" s="57">
        <v>0</v>
      </c>
      <c r="P142" t="s">
        <v>570</v>
      </c>
      <c r="Q142" s="90">
        <v>1</v>
      </c>
      <c r="R142" s="89">
        <v>10.931243680485339</v>
      </c>
      <c r="S142" s="95">
        <v>0</v>
      </c>
      <c r="T142">
        <v>1</v>
      </c>
      <c r="U142">
        <v>4</v>
      </c>
      <c r="V142">
        <v>4</v>
      </c>
      <c r="Y142">
        <v>0</v>
      </c>
      <c r="AB142">
        <v>1</v>
      </c>
      <c r="AE142">
        <v>1</v>
      </c>
      <c r="AF142">
        <v>1</v>
      </c>
      <c r="AI142">
        <v>6</v>
      </c>
      <c r="AJ142">
        <v>1</v>
      </c>
      <c r="AK142" s="42">
        <f>INDEX(BV142:CY142,MATCH(Settings!$B$5,$BV$1:$CY$1))</f>
        <v>139.28755984811906</v>
      </c>
      <c r="AL142" s="56"/>
      <c r="AM142" s="56"/>
      <c r="AN142" s="56"/>
      <c r="AO142" s="56"/>
      <c r="AP142" t="b" cm="1">
        <f t="array" ref="AP142">NOT(OR(ISNA(AI142:AK142),ISNA(AE142:AF142),ISNA(AB142),ISNA(Y142),ISNA(S142:V142),ISNA(Q142),ISNA(J142),ISNA(I142),ISNA(A142:G142), ISBLANK(AI142:AK142), ISBLANK(AE142:AF142),ISBLANK(AB142),ISBLANK(Y142),ISBLANK(S142:V142),ISBLANK(Q142),ISBLANK(J142),ISBLANK(I142),ISBLANK(A142:G142)))</f>
        <v>1</v>
      </c>
      <c r="AQ142" s="42">
        <f>_xlfn.IFNA(IF(E142&gt;0,INDEX(AR142:BU142,MATCH(Settings!$B$1,$AR$1:$BU$1)),0),0)</f>
        <v>1</v>
      </c>
      <c r="AR142" s="59">
        <f>INDEX('E-E'!$A:$AH,MATCH($B142,'E-E'!$B:$B,0),MATCH(AR$1,'E-E'!$1:$1,0))</f>
        <v>0</v>
      </c>
      <c r="AS142" s="59">
        <f>INDEX('E-E'!$A:$AH,MATCH($B142,'E-E'!$B:$B,0),MATCH(AS$1,'E-E'!$1:$1,0))</f>
        <v>0</v>
      </c>
      <c r="AT142" s="59">
        <f>INDEX('E-E'!$A:$AH,MATCH($B142,'E-E'!$B:$B,0),MATCH(AT$1,'E-E'!$1:$1,0))</f>
        <v>1</v>
      </c>
      <c r="AU142" s="59">
        <f>INDEX('E-E'!$A:$AH,MATCH($B142,'E-E'!$B:$B,0),MATCH(AU$1,'E-E'!$1:$1,0))</f>
        <v>1</v>
      </c>
      <c r="AV142" s="59">
        <f>INDEX('E-E'!$A:$AH,MATCH($B142,'E-E'!$B:$B,0),MATCH(AV$1,'E-E'!$1:$1,0))</f>
        <v>1</v>
      </c>
      <c r="AW142" s="59">
        <f>INDEX('E-E'!$A:$AH,MATCH($B142,'E-E'!$B:$B,0),MATCH(AW$1,'E-E'!$1:$1,0))</f>
        <v>1</v>
      </c>
      <c r="AX142" s="59">
        <f>INDEX('E-E'!$A:$AH,MATCH($B142,'E-E'!$B:$B,0),MATCH(AX$1,'E-E'!$1:$1,0))</f>
        <v>1</v>
      </c>
      <c r="AY142" s="59">
        <f>INDEX('E-E'!$A:$AH,MATCH($B142,'E-E'!$B:$B,0),MATCH(AY$1,'E-E'!$1:$1,0))</f>
        <v>1</v>
      </c>
      <c r="AZ142" s="59">
        <f>INDEX('E-E'!$A:$AH,MATCH($B142,'E-E'!$B:$B,0),MATCH(AZ$1,'E-E'!$1:$1,0))</f>
        <v>1</v>
      </c>
      <c r="BA142" s="59">
        <f>INDEX('E-E'!$A:$AH,MATCH($B142,'E-E'!$B:$B,0),MATCH(BA$1,'E-E'!$1:$1,0))</f>
        <v>1</v>
      </c>
      <c r="BB142" s="59">
        <f>INDEX('E-E'!$A:$AH,MATCH($B142,'E-E'!$B:$B,0),MATCH(BB$1,'E-E'!$1:$1,0))</f>
        <v>1</v>
      </c>
      <c r="BC142" s="59">
        <f>INDEX('E-E'!$A:$AH,MATCH($B142,'E-E'!$B:$B,0),MATCH(BC$1,'E-E'!$1:$1,0))</f>
        <v>1</v>
      </c>
      <c r="BD142" s="59">
        <f>INDEX('E-E'!$A:$AH,MATCH($B142,'E-E'!$B:$B,0),MATCH(BD$1,'E-E'!$1:$1,0))</f>
        <v>1</v>
      </c>
      <c r="BE142" s="59">
        <f>INDEX('E-E'!$A:$AH,MATCH($B142,'E-E'!$B:$B,0),MATCH(BE$1,'E-E'!$1:$1,0))</f>
        <v>1</v>
      </c>
      <c r="BF142" s="59">
        <f>INDEX('E-E'!$A:$AH,MATCH($B142,'E-E'!$B:$B,0),MATCH(BF$1,'E-E'!$1:$1,0))</f>
        <v>1</v>
      </c>
      <c r="BG142" s="59">
        <f>INDEX('E-E'!$A:$AH,MATCH($B142,'E-E'!$B:$B,0),MATCH(BG$1,'E-E'!$1:$1,0))</f>
        <v>1</v>
      </c>
      <c r="BH142" s="59">
        <f>INDEX('E-E'!$A:$AH,MATCH($B142,'E-E'!$B:$B,0),MATCH(BH$1,'E-E'!$1:$1,0))</f>
        <v>1</v>
      </c>
      <c r="BI142" s="59">
        <f>INDEX('E-E'!$A:$AH,MATCH($B142,'E-E'!$B:$B,0),MATCH(BI$1,'E-E'!$1:$1,0))</f>
        <v>1</v>
      </c>
      <c r="BJ142" s="59">
        <f>INDEX('E-E'!$A:$AH,MATCH($B142,'E-E'!$B:$B,0),MATCH(BJ$1,'E-E'!$1:$1,0))</f>
        <v>1</v>
      </c>
      <c r="BK142" s="59">
        <f>INDEX('E-E'!$A:$AH,MATCH($B142,'E-E'!$B:$B,0),MATCH(BK$1,'E-E'!$1:$1,0))</f>
        <v>1</v>
      </c>
      <c r="BL142" s="59">
        <f>INDEX('E-E'!$A:$AH,MATCH($B142,'E-E'!$B:$B,0),MATCH(BL$1,'E-E'!$1:$1,0))</f>
        <v>1</v>
      </c>
      <c r="BM142" s="59">
        <f>INDEX('E-E'!$A:$AH,MATCH($B142,'E-E'!$B:$B,0),MATCH(BM$1,'E-E'!$1:$1,0))</f>
        <v>1</v>
      </c>
      <c r="BN142" s="59">
        <f>INDEX('E-E'!$A:$AH,MATCH($B142,'E-E'!$B:$B,0),MATCH(BN$1,'E-E'!$1:$1,0))</f>
        <v>1</v>
      </c>
      <c r="BO142" s="59">
        <f>INDEX('E-E'!$A:$AH,MATCH($B142,'E-E'!$B:$B,0),MATCH(BO$1,'E-E'!$1:$1,0))</f>
        <v>1</v>
      </c>
      <c r="BP142" s="59">
        <f>INDEX('E-E'!$A:$AH,MATCH($B142,'E-E'!$B:$B,0),MATCH(BP$1,'E-E'!$1:$1,0))</f>
        <v>1</v>
      </c>
      <c r="BQ142" s="59">
        <f>INDEX('E-E'!$A:$AH,MATCH($B142,'E-E'!$B:$B,0),MATCH(BQ$1,'E-E'!$1:$1,0))</f>
        <v>1</v>
      </c>
      <c r="BR142" s="59">
        <f>INDEX('E-E'!$A:$AH,MATCH($B142,'E-E'!$B:$B,0),MATCH(BR$1,'E-E'!$1:$1,0))</f>
        <v>1</v>
      </c>
      <c r="BS142" s="59">
        <f>INDEX('E-E'!$A:$AH,MATCH($B142,'E-E'!$B:$B,0),MATCH(BS$1,'E-E'!$1:$1,0))</f>
        <v>1</v>
      </c>
      <c r="BT142" s="59">
        <f>INDEX('E-E'!$A:$AH,MATCH($B142,'E-E'!$B:$B,0),MATCH(BT$1,'E-E'!$1:$1,0))</f>
        <v>1</v>
      </c>
      <c r="BU142" s="59">
        <f>INDEX('E-E'!$A:$AH,MATCH($B142,'E-E'!$B:$B,0),MATCH(BU$1,'E-E'!$1:$1,0))</f>
        <v>1</v>
      </c>
      <c r="BV142" s="60">
        <f>INDEX(SRMC!$A:$AO,MATCH($B142,SRMC!$B:$B,0),MATCH(BV$1,SRMC!$1:$1,0))</f>
        <v>130.20135175776016</v>
      </c>
      <c r="BW142" s="60">
        <f>INDEX(SRMC!$A:$AO,MATCH($B142,SRMC!$B:$B,0),MATCH(BW$1,SRMC!$1:$1,0))</f>
        <v>133.64834953019067</v>
      </c>
      <c r="BX142" s="60">
        <f>INDEX(SRMC!$A:$AO,MATCH($B142,SRMC!$B:$B,0),MATCH(BX$1,SRMC!$1:$1,0))</f>
        <v>131.24472910981177</v>
      </c>
      <c r="BY142" s="60">
        <f>INDEX(SRMC!$A:$AO,MATCH($B142,SRMC!$B:$B,0),MATCH(BY$1,SRMC!$1:$1,0))</f>
        <v>130.36126883228965</v>
      </c>
      <c r="BZ142" s="60">
        <f>INDEX(SRMC!$A:$AO,MATCH($B142,SRMC!$B:$B,0),MATCH(BZ$1,SRMC!$1:$1,0))</f>
        <v>131.21489503227139</v>
      </c>
      <c r="CA142" s="60">
        <f>INDEX(SRMC!$A:$AO,MATCH($B142,SRMC!$B:$B,0),MATCH(CA$1,SRMC!$1:$1,0))</f>
        <v>132.51753140442639</v>
      </c>
      <c r="CB142" s="60">
        <f>INDEX(SRMC!$A:$AO,MATCH($B142,SRMC!$B:$B,0),MATCH(CB$1,SRMC!$1:$1,0))</f>
        <v>133.68851042059646</v>
      </c>
      <c r="CC142" s="60">
        <f>INDEX(SRMC!$A:$AO,MATCH($B142,SRMC!$B:$B,0),MATCH(CC$1,SRMC!$1:$1,0))</f>
        <v>134.75048813337904</v>
      </c>
      <c r="CD142" s="60">
        <f>INDEX(SRMC!$A:$AO,MATCH($B142,SRMC!$B:$B,0),MATCH(CD$1,SRMC!$1:$1,0))</f>
        <v>135.83523243281843</v>
      </c>
      <c r="CE142" s="60">
        <f>INDEX(SRMC!$A:$AO,MATCH($B142,SRMC!$B:$B,0),MATCH(CE$1,SRMC!$1:$1,0))</f>
        <v>136.71893251908523</v>
      </c>
      <c r="CF142" s="60">
        <f>INDEX(SRMC!$A:$AO,MATCH($B142,SRMC!$B:$B,0),MATCH(CF$1,SRMC!$1:$1,0))</f>
        <v>137.55237591179116</v>
      </c>
      <c r="CG142" s="60">
        <f>INDEX(SRMC!$A:$AO,MATCH($B142,SRMC!$B:$B,0),MATCH(CG$1,SRMC!$1:$1,0))</f>
        <v>138.25952338313991</v>
      </c>
      <c r="CH142" s="60">
        <f>INDEX(SRMC!$A:$AO,MATCH($B142,SRMC!$B:$B,0),MATCH(CH$1,SRMC!$1:$1,0))</f>
        <v>138.62951625758762</v>
      </c>
      <c r="CI142" s="60">
        <f>INDEX(SRMC!$A:$AO,MATCH($B142,SRMC!$B:$B,0),MATCH(CI$1,SRMC!$1:$1,0))</f>
        <v>138.81999595126962</v>
      </c>
      <c r="CJ142" s="60">
        <f>INDEX(SRMC!$A:$AO,MATCH($B142,SRMC!$B:$B,0),MATCH(CJ$1,SRMC!$1:$1,0))</f>
        <v>139.04667997440311</v>
      </c>
      <c r="CK142" s="60">
        <f>INDEX(SRMC!$A:$AO,MATCH($B142,SRMC!$B:$B,0),MATCH(CK$1,SRMC!$1:$1,0))</f>
        <v>139.24528633572424</v>
      </c>
      <c r="CL142" s="60">
        <f>INDEX(SRMC!$A:$AO,MATCH($B142,SRMC!$B:$B,0),MATCH(CL$1,SRMC!$1:$1,0))</f>
        <v>139.34466519548999</v>
      </c>
      <c r="CM142" s="60">
        <f>INDEX(SRMC!$A:$AO,MATCH($B142,SRMC!$B:$B,0),MATCH(CM$1,SRMC!$1:$1,0))</f>
        <v>139.3965598341934</v>
      </c>
      <c r="CN142" s="60">
        <f>INDEX(SRMC!$A:$AO,MATCH($B142,SRMC!$B:$B,0),MATCH(CN$1,SRMC!$1:$1,0))</f>
        <v>139.42804382692657</v>
      </c>
      <c r="CO142" s="60">
        <f>INDEX(SRMC!$A:$AO,MATCH($B142,SRMC!$B:$B,0),MATCH(CO$1,SRMC!$1:$1,0))</f>
        <v>139.43050741100214</v>
      </c>
      <c r="CP142" s="60">
        <f>INDEX(SRMC!$A:$AO,MATCH($B142,SRMC!$B:$B,0),MATCH(CP$1,SRMC!$1:$1,0))</f>
        <v>139.41621265471383</v>
      </c>
      <c r="CQ142" s="60">
        <f>INDEX(SRMC!$A:$AO,MATCH($B142,SRMC!$B:$B,0),MATCH(CQ$1,SRMC!$1:$1,0))</f>
        <v>139.40191789842549</v>
      </c>
      <c r="CR142" s="60">
        <f>INDEX(SRMC!$A:$AO,MATCH($B142,SRMC!$B:$B,0),MATCH(CR$1,SRMC!$1:$1,0))</f>
        <v>139.38762314213724</v>
      </c>
      <c r="CS142" s="60">
        <f>INDEX(SRMC!$A:$AO,MATCH($B142,SRMC!$B:$B,0),MATCH(CS$1,SRMC!$1:$1,0))</f>
        <v>139.37332838584894</v>
      </c>
      <c r="CT142" s="60">
        <f>INDEX(SRMC!$A:$AO,MATCH($B142,SRMC!$B:$B,0),MATCH(CT$1,SRMC!$1:$1,0))</f>
        <v>139.35903362956063</v>
      </c>
      <c r="CU142" s="60">
        <f>INDEX(SRMC!$A:$AO,MATCH($B142,SRMC!$B:$B,0),MATCH(CU$1,SRMC!$1:$1,0))</f>
        <v>139.34473887327232</v>
      </c>
      <c r="CV142" s="60">
        <f>INDEX(SRMC!$A:$AO,MATCH($B142,SRMC!$B:$B,0),MATCH(CV$1,SRMC!$1:$1,0))</f>
        <v>139.33044411698401</v>
      </c>
      <c r="CW142" s="60">
        <f>INDEX(SRMC!$A:$AO,MATCH($B142,SRMC!$B:$B,0),MATCH(CW$1,SRMC!$1:$1,0))</f>
        <v>139.3161493606957</v>
      </c>
      <c r="CX142" s="60">
        <f>INDEX(SRMC!$A:$AO,MATCH($B142,SRMC!$B:$B,0),MATCH(CX$1,SRMC!$1:$1,0))</f>
        <v>139.30185460440737</v>
      </c>
      <c r="CY142" s="60">
        <f>INDEX(SRMC!$A:$AO,MATCH($B142,SRMC!$B:$B,0),MATCH(CY$1,SRMC!$1:$1,0))</f>
        <v>139.28755984811906</v>
      </c>
    </row>
    <row r="143" spans="1:133" s="47" customFormat="1" x14ac:dyDescent="0.3">
      <c r="A143" s="47" t="s">
        <v>1402</v>
      </c>
      <c r="B143" s="47" t="s">
        <v>1402</v>
      </c>
      <c r="C143" s="47" t="s">
        <v>689</v>
      </c>
      <c r="D143" s="47">
        <v>1</v>
      </c>
      <c r="E143" s="57">
        <f>INDEX($CZ143:$EC143,1,MATCH(Settings!$B$6,$CZ$1:$EC$1,0))</f>
        <v>1479.6323000000002</v>
      </c>
      <c r="F143" s="47">
        <v>0.57459383900000005</v>
      </c>
      <c r="G143" s="95">
        <v>7.1999999999999998E-3</v>
      </c>
      <c r="H143" s="95" t="s">
        <v>359</v>
      </c>
      <c r="I143" s="95">
        <v>3</v>
      </c>
      <c r="J143" s="56">
        <v>1</v>
      </c>
      <c r="K143" s="57">
        <v>0</v>
      </c>
      <c r="L143" s="57">
        <v>0</v>
      </c>
      <c r="M143" s="57">
        <v>0</v>
      </c>
      <c r="N143" s="57">
        <v>0</v>
      </c>
      <c r="O143" s="57">
        <v>0</v>
      </c>
      <c r="P143" s="95" t="s">
        <v>570</v>
      </c>
      <c r="Q143" s="90">
        <v>1</v>
      </c>
      <c r="R143" s="89">
        <v>10.931243680485339</v>
      </c>
      <c r="S143" s="95">
        <v>0</v>
      </c>
      <c r="T143" s="95">
        <v>1</v>
      </c>
      <c r="U143" s="95">
        <v>4</v>
      </c>
      <c r="V143" s="95">
        <v>4</v>
      </c>
      <c r="W143" s="95"/>
      <c r="X143" s="95"/>
      <c r="Y143" s="95">
        <v>0</v>
      </c>
      <c r="Z143" s="95"/>
      <c r="AA143" s="95"/>
      <c r="AB143" s="95">
        <v>1</v>
      </c>
      <c r="AC143" s="95"/>
      <c r="AD143" s="95"/>
      <c r="AE143" s="95">
        <v>1</v>
      </c>
      <c r="AF143" s="95">
        <v>1</v>
      </c>
      <c r="AG143" s="95"/>
      <c r="AH143" s="95"/>
      <c r="AI143" s="95">
        <v>6</v>
      </c>
      <c r="AJ143" s="95">
        <v>1</v>
      </c>
      <c r="AK143" s="42">
        <f>INDEX(BV143:CY143,MATCH(Settings!$B$5,$BV$1:$CY$1))</f>
        <v>139.28755984811906</v>
      </c>
      <c r="AL143" s="57"/>
      <c r="AM143" s="57"/>
      <c r="AN143" s="57"/>
      <c r="AO143" s="57"/>
      <c r="AP143" s="95" t="b" cm="1">
        <f t="array" ref="AP143">NOT(OR(ISNA(AI143:AK143),ISNA(AE143:AF143),ISNA(AB143),ISNA(Y143),ISNA(S143:V143),ISNA(Q143),ISNA(J143),ISNA(I143),ISNA(A143:G143), ISBLANK(AI143:AK143), ISBLANK(AE143:AF143),ISBLANK(AB143),ISBLANK(Y143),ISBLANK(S143:V143),ISBLANK(Q143),ISBLANK(J143),ISBLANK(I143),ISBLANK(A143:G143)))</f>
        <v>1</v>
      </c>
      <c r="AQ143" s="42">
        <f>_xlfn.IFNA(IF(E143&gt;0,INDEX(AR143:BU143,MATCH(Settings!$B$1,$AR$1:$BU$1)),0),0)</f>
        <v>1</v>
      </c>
      <c r="AR143" s="59">
        <f>INDEX('E-E'!$A:$AH,MATCH($B143,'E-E'!$B:$B,0),MATCH(AR$1,'E-E'!$1:$1,0))</f>
        <v>1</v>
      </c>
      <c r="AS143" s="59">
        <f>INDEX('E-E'!$A:$AH,MATCH($B143,'E-E'!$B:$B,0),MATCH(AS$1,'E-E'!$1:$1,0))</f>
        <v>1</v>
      </c>
      <c r="AT143" s="59">
        <f>INDEX('E-E'!$A:$AH,MATCH($B143,'E-E'!$B:$B,0),MATCH(AT$1,'E-E'!$1:$1,0))</f>
        <v>1</v>
      </c>
      <c r="AU143" s="59">
        <f>INDEX('E-E'!$A:$AH,MATCH($B143,'E-E'!$B:$B,0),MATCH(AU$1,'E-E'!$1:$1,0))</f>
        <v>1</v>
      </c>
      <c r="AV143" s="59">
        <f>INDEX('E-E'!$A:$AH,MATCH($B143,'E-E'!$B:$B,0),MATCH(AV$1,'E-E'!$1:$1,0))</f>
        <v>1</v>
      </c>
      <c r="AW143" s="59">
        <f>INDEX('E-E'!$A:$AH,MATCH($B143,'E-E'!$B:$B,0),MATCH(AW$1,'E-E'!$1:$1,0))</f>
        <v>1</v>
      </c>
      <c r="AX143" s="59">
        <f>INDEX('E-E'!$A:$AH,MATCH($B143,'E-E'!$B:$B,0),MATCH(AX$1,'E-E'!$1:$1,0))</f>
        <v>1</v>
      </c>
      <c r="AY143" s="59">
        <f>INDEX('E-E'!$A:$AH,MATCH($B143,'E-E'!$B:$B,0),MATCH(AY$1,'E-E'!$1:$1,0))</f>
        <v>1</v>
      </c>
      <c r="AZ143" s="59">
        <f>INDEX('E-E'!$A:$AH,MATCH($B143,'E-E'!$B:$B,0),MATCH(AZ$1,'E-E'!$1:$1,0))</f>
        <v>1</v>
      </c>
      <c r="BA143" s="59">
        <f>INDEX('E-E'!$A:$AH,MATCH($B143,'E-E'!$B:$B,0),MATCH(BA$1,'E-E'!$1:$1,0))</f>
        <v>1</v>
      </c>
      <c r="BB143" s="59">
        <f>INDEX('E-E'!$A:$AH,MATCH($B143,'E-E'!$B:$B,0),MATCH(BB$1,'E-E'!$1:$1,0))</f>
        <v>1</v>
      </c>
      <c r="BC143" s="59">
        <f>INDEX('E-E'!$A:$AH,MATCH($B143,'E-E'!$B:$B,0),MATCH(BC$1,'E-E'!$1:$1,0))</f>
        <v>1</v>
      </c>
      <c r="BD143" s="59">
        <f>INDEX('E-E'!$A:$AH,MATCH($B143,'E-E'!$B:$B,0),MATCH(BD$1,'E-E'!$1:$1,0))</f>
        <v>1</v>
      </c>
      <c r="BE143" s="59">
        <f>INDEX('E-E'!$A:$AH,MATCH($B143,'E-E'!$B:$B,0),MATCH(BE$1,'E-E'!$1:$1,0))</f>
        <v>1</v>
      </c>
      <c r="BF143" s="59">
        <f>INDEX('E-E'!$A:$AH,MATCH($B143,'E-E'!$B:$B,0),MATCH(BF$1,'E-E'!$1:$1,0))</f>
        <v>1</v>
      </c>
      <c r="BG143" s="59">
        <f>INDEX('E-E'!$A:$AH,MATCH($B143,'E-E'!$B:$B,0),MATCH(BG$1,'E-E'!$1:$1,0))</f>
        <v>1</v>
      </c>
      <c r="BH143" s="59">
        <f>INDEX('E-E'!$A:$AH,MATCH($B143,'E-E'!$B:$B,0),MATCH(BH$1,'E-E'!$1:$1,0))</f>
        <v>1</v>
      </c>
      <c r="BI143" s="59">
        <f>INDEX('E-E'!$A:$AH,MATCH($B143,'E-E'!$B:$B,0),MATCH(BI$1,'E-E'!$1:$1,0))</f>
        <v>1</v>
      </c>
      <c r="BJ143" s="59">
        <f>INDEX('E-E'!$A:$AH,MATCH($B143,'E-E'!$B:$B,0),MATCH(BJ$1,'E-E'!$1:$1,0))</f>
        <v>1</v>
      </c>
      <c r="BK143" s="59">
        <f>INDEX('E-E'!$A:$AH,MATCH($B143,'E-E'!$B:$B,0),MATCH(BK$1,'E-E'!$1:$1,0))</f>
        <v>1</v>
      </c>
      <c r="BL143" s="59">
        <f>INDEX('E-E'!$A:$AH,MATCH($B143,'E-E'!$B:$B,0),MATCH(BL$1,'E-E'!$1:$1,0))</f>
        <v>1</v>
      </c>
      <c r="BM143" s="59">
        <f>INDEX('E-E'!$A:$AH,MATCH($B143,'E-E'!$B:$B,0),MATCH(BM$1,'E-E'!$1:$1,0))</f>
        <v>1</v>
      </c>
      <c r="BN143" s="59">
        <f>INDEX('E-E'!$A:$AH,MATCH($B143,'E-E'!$B:$B,0),MATCH(BN$1,'E-E'!$1:$1,0))</f>
        <v>1</v>
      </c>
      <c r="BO143" s="59">
        <f>INDEX('E-E'!$A:$AH,MATCH($B143,'E-E'!$B:$B,0),MATCH(BO$1,'E-E'!$1:$1,0))</f>
        <v>1</v>
      </c>
      <c r="BP143" s="59">
        <f>INDEX('E-E'!$A:$AH,MATCH($B143,'E-E'!$B:$B,0),MATCH(BP$1,'E-E'!$1:$1,0))</f>
        <v>1</v>
      </c>
      <c r="BQ143" s="59">
        <f>INDEX('E-E'!$A:$AH,MATCH($B143,'E-E'!$B:$B,0),MATCH(BQ$1,'E-E'!$1:$1,0))</f>
        <v>1</v>
      </c>
      <c r="BR143" s="59">
        <f>INDEX('E-E'!$A:$AH,MATCH($B143,'E-E'!$B:$B,0),MATCH(BR$1,'E-E'!$1:$1,0))</f>
        <v>1</v>
      </c>
      <c r="BS143" s="59">
        <f>INDEX('E-E'!$A:$AH,MATCH($B143,'E-E'!$B:$B,0),MATCH(BS$1,'E-E'!$1:$1,0))</f>
        <v>1</v>
      </c>
      <c r="BT143" s="59">
        <f>INDEX('E-E'!$A:$AH,MATCH($B143,'E-E'!$B:$B,0),MATCH(BT$1,'E-E'!$1:$1,0))</f>
        <v>1</v>
      </c>
      <c r="BU143" s="59">
        <f>INDEX('E-E'!$A:$AH,MATCH($B143,'E-E'!$B:$B,0),MATCH(BU$1,'E-E'!$1:$1,0))</f>
        <v>1</v>
      </c>
      <c r="BV143" s="93">
        <v>130.20135175776016</v>
      </c>
      <c r="BW143" s="93">
        <v>133.64834953019067</v>
      </c>
      <c r="BX143" s="93">
        <v>131.24472910981177</v>
      </c>
      <c r="BY143" s="93">
        <v>130.36126883228965</v>
      </c>
      <c r="BZ143" s="93">
        <v>131.21489503227139</v>
      </c>
      <c r="CA143" s="93">
        <v>132.51753140442639</v>
      </c>
      <c r="CB143" s="93">
        <v>133.68851042059646</v>
      </c>
      <c r="CC143" s="93">
        <v>134.75048813337904</v>
      </c>
      <c r="CD143" s="93">
        <v>135.83523243281843</v>
      </c>
      <c r="CE143" s="93">
        <v>136.71893251908523</v>
      </c>
      <c r="CF143" s="93">
        <v>137.55237591179116</v>
      </c>
      <c r="CG143" s="93">
        <v>138.25952338313991</v>
      </c>
      <c r="CH143" s="93">
        <v>138.62951625758762</v>
      </c>
      <c r="CI143" s="93">
        <v>138.81999595126962</v>
      </c>
      <c r="CJ143" s="93">
        <v>139.04667997440311</v>
      </c>
      <c r="CK143" s="93">
        <v>139.24528633572424</v>
      </c>
      <c r="CL143" s="93">
        <v>139.34466519548999</v>
      </c>
      <c r="CM143" s="93">
        <v>139.3965598341934</v>
      </c>
      <c r="CN143" s="93">
        <v>139.42804382692657</v>
      </c>
      <c r="CO143" s="93">
        <v>139.43050741100214</v>
      </c>
      <c r="CP143" s="93">
        <v>139.41621265471383</v>
      </c>
      <c r="CQ143" s="93">
        <v>139.40191789842549</v>
      </c>
      <c r="CR143" s="93">
        <v>139.38762314213724</v>
      </c>
      <c r="CS143" s="93">
        <v>139.37332838584894</v>
      </c>
      <c r="CT143" s="93">
        <v>139.35903362956063</v>
      </c>
      <c r="CU143" s="93">
        <v>139.34473887327232</v>
      </c>
      <c r="CV143" s="93">
        <v>139.33044411698401</v>
      </c>
      <c r="CW143" s="93">
        <v>139.3161493606957</v>
      </c>
      <c r="CX143" s="93">
        <v>139.30185460440737</v>
      </c>
      <c r="CY143" s="93">
        <v>139.28755984811906</v>
      </c>
      <c r="CZ143" s="94"/>
      <c r="DA143" s="94">
        <f>SUMIFS(Capacity!F$134:F$218,Capacity!$A$134:$A$218,$A143,Capacity!$E$134:$E$218,Settings!$B$2)</f>
        <v>0</v>
      </c>
      <c r="DB143" s="94">
        <f>SUMIFS(Capacity!G$134:G$218,Capacity!$A$134:$A$218,$A143,Capacity!$E$134:$E$218,Settings!$B$2)</f>
        <v>0</v>
      </c>
      <c r="DC143" s="94">
        <f>SUMIFS(Capacity!H$134:H$218,Capacity!$A$134:$A$218,$A143,Capacity!$E$134:$E$218,Settings!$B$2)</f>
        <v>0</v>
      </c>
      <c r="DD143" s="94">
        <f>SUMIFS(Capacity!I$134:I$218,Capacity!$A$134:$A$218,$A143,Capacity!$E$134:$E$218,Settings!$B$2)</f>
        <v>0</v>
      </c>
      <c r="DE143" s="94">
        <f>SUMIFS(Capacity!J$134:J$218,Capacity!$A$134:$A$218,$A143,Capacity!$E$134:$E$218,Settings!$B$2)</f>
        <v>0</v>
      </c>
      <c r="DF143" s="94">
        <f>SUMIFS(Capacity!K$134:K$218,Capacity!$A$134:$A$218,$A143,Capacity!$E$134:$E$218,Settings!$B$2)</f>
        <v>0</v>
      </c>
      <c r="DG143" s="94">
        <f>SUMIFS(Capacity!L$134:L$218,Capacity!$A$134:$A$218,$A143,Capacity!$E$134:$E$218,Settings!$B$2)</f>
        <v>0</v>
      </c>
      <c r="DH143" s="94">
        <f>SUMIFS(Capacity!M$134:M$218,Capacity!$A$134:$A$218,$A143,Capacity!$E$134:$E$218,Settings!$B$2)</f>
        <v>0</v>
      </c>
      <c r="DI143" s="94">
        <f>SUMIFS(Capacity!N$134:N$218,Capacity!$A$134:$A$218,$A143,Capacity!$E$134:$E$218,Settings!$B$2)</f>
        <v>0</v>
      </c>
      <c r="DJ143" s="94">
        <f>SUMIFS(Capacity!O$134:O$218,Capacity!$A$134:$A$218,$A143,Capacity!$E$134:$E$218,Settings!$B$2)</f>
        <v>0</v>
      </c>
      <c r="DK143" s="94">
        <f>SUMIFS(Capacity!P$134:P$218,Capacity!$A$134:$A$218,$A143,Capacity!$E$134:$E$218,Settings!$B$2)</f>
        <v>0</v>
      </c>
      <c r="DL143" s="94">
        <f>SUMIFS(Capacity!Q$134:Q$218,Capacity!$A$134:$A$218,$A143,Capacity!$E$134:$E$218,Settings!$B$2)</f>
        <v>0</v>
      </c>
      <c r="DM143" s="94">
        <f>SUMIFS(Capacity!R$134:R$218,Capacity!$A$134:$A$218,$A143,Capacity!$E$134:$E$218,Settings!$B$2)</f>
        <v>0</v>
      </c>
      <c r="DN143" s="94">
        <f>SUMIFS(Capacity!S$134:S$218,Capacity!$A$134:$A$218,$A143,Capacity!$E$134:$E$218,Settings!$B$2)</f>
        <v>0</v>
      </c>
      <c r="DO143" s="94">
        <f>SUMIFS(Capacity!T$134:T$218,Capacity!$A$134:$A$218,$A143,Capacity!$E$134:$E$218,Settings!$B$2)</f>
        <v>0</v>
      </c>
      <c r="DP143" s="94">
        <f>SUMIFS(Capacity!U$134:U$218,Capacity!$A$134:$A$218,$A143,Capacity!$E$134:$E$218,Settings!$B$2)</f>
        <v>0</v>
      </c>
      <c r="DQ143" s="94">
        <f>SUMIFS(Capacity!V$134:V$218,Capacity!$A$134:$A$218,$A143,Capacity!$E$134:$E$218,Settings!$B$2)</f>
        <v>0</v>
      </c>
      <c r="DR143" s="94">
        <f>SUMIFS(Capacity!W$134:W$218,Capacity!$A$134:$A$218,$A143,Capacity!$E$134:$E$218,Settings!$B$2)</f>
        <v>0</v>
      </c>
      <c r="DS143" s="94">
        <f>SUMIFS(Capacity!X$134:X$218,Capacity!$A$134:$A$218,$A143,Capacity!$E$134:$E$218,Settings!$B$2)</f>
        <v>0</v>
      </c>
      <c r="DT143" s="94">
        <f>SUMIFS(Capacity!Y$134:Y$218,Capacity!$A$134:$A$218,$A143,Capacity!$E$134:$E$218,Settings!$B$2)</f>
        <v>0</v>
      </c>
      <c r="DU143" s="94">
        <f>SUMIFS(Capacity!Z$134:Z$218,Capacity!$A$134:$A$218,$A143,Capacity!$E$134:$E$218,Settings!$B$2)</f>
        <v>0</v>
      </c>
      <c r="DV143" s="94">
        <f>SUMIFS(Capacity!AA$134:AA$218,Capacity!$A$134:$A$218,$A143,Capacity!$E$134:$E$218,Settings!$B$2)</f>
        <v>0</v>
      </c>
      <c r="DW143" s="94">
        <f>SUMIFS(Capacity!AB$134:AB$218,Capacity!$A$134:$A$218,$A143,Capacity!$E$134:$E$218,Settings!$B$2)</f>
        <v>683.10239999999976</v>
      </c>
      <c r="DX143" s="94">
        <f>SUMIFS(Capacity!AC$134:AC$218,Capacity!$A$134:$A$218,$A143,Capacity!$E$134:$E$218,Settings!$B$2)</f>
        <v>633.16899999999987</v>
      </c>
      <c r="DY143" s="94">
        <f>SUMIFS(Capacity!AD$134:AD$218,Capacity!$A$134:$A$218,$A143,Capacity!$E$134:$E$218,Settings!$B$2)</f>
        <v>1442.4189999999999</v>
      </c>
      <c r="DZ143" s="94">
        <f>SUMIFS(Capacity!AE$134:AE$218,Capacity!$A$134:$A$218,$A143,Capacity!$E$134:$E$218,Settings!$B$2)</f>
        <v>1442.4189999999999</v>
      </c>
      <c r="EA143" s="94">
        <f>SUMIFS(Capacity!AF$134:AF$218,Capacity!$A$134:$A$218,$A143,Capacity!$E$134:$E$218,Settings!$B$2)</f>
        <v>1442.4189999999999</v>
      </c>
      <c r="EB143" s="94">
        <f>SUMIFS(Capacity!AG$134:AG$218,Capacity!$A$134:$A$218,$A143,Capacity!$E$134:$E$218,Settings!$B$2)</f>
        <v>1479.6323000000002</v>
      </c>
      <c r="EC143" s="94">
        <f>SUMIFS(Capacity!AH$134:AH$218,Capacity!$A$134:$A$218,$A143,Capacity!$E$134:$E$218,Settings!$B$2)</f>
        <v>1479.6323000000002</v>
      </c>
    </row>
    <row r="144" spans="1:133" s="47" customFormat="1" x14ac:dyDescent="0.3">
      <c r="A144" s="47" t="s">
        <v>1403</v>
      </c>
      <c r="B144" s="47" t="s">
        <v>1403</v>
      </c>
      <c r="C144" s="47" t="s">
        <v>690</v>
      </c>
      <c r="D144" s="47">
        <v>2</v>
      </c>
      <c r="E144" s="57">
        <f>INDEX($CZ144:$EC144,1,MATCH(Settings!$B$6,$CZ$1:$EC$1,0))</f>
        <v>3675.6904000000004</v>
      </c>
      <c r="F144" s="47">
        <v>0.57459383900000005</v>
      </c>
      <c r="G144" s="95">
        <v>7.1999999999999998E-3</v>
      </c>
      <c r="H144" s="95" t="s">
        <v>359</v>
      </c>
      <c r="I144" s="95">
        <v>3</v>
      </c>
      <c r="J144" s="56">
        <v>1</v>
      </c>
      <c r="K144" s="57">
        <v>0</v>
      </c>
      <c r="L144" s="57">
        <v>0</v>
      </c>
      <c r="M144" s="57">
        <v>0</v>
      </c>
      <c r="N144" s="57">
        <v>0</v>
      </c>
      <c r="O144" s="57">
        <v>0</v>
      </c>
      <c r="P144" s="95" t="s">
        <v>570</v>
      </c>
      <c r="Q144" s="90">
        <v>1</v>
      </c>
      <c r="R144" s="89">
        <v>10.931243680485339</v>
      </c>
      <c r="S144" s="95">
        <v>0</v>
      </c>
      <c r="T144" s="95">
        <v>1</v>
      </c>
      <c r="U144" s="95">
        <v>4</v>
      </c>
      <c r="V144" s="95">
        <v>4</v>
      </c>
      <c r="W144" s="95"/>
      <c r="X144" s="95"/>
      <c r="Y144" s="95">
        <v>0</v>
      </c>
      <c r="Z144" s="95"/>
      <c r="AA144" s="95"/>
      <c r="AB144" s="95">
        <v>1</v>
      </c>
      <c r="AC144" s="95"/>
      <c r="AD144" s="95"/>
      <c r="AE144" s="95">
        <v>1</v>
      </c>
      <c r="AF144" s="95">
        <v>1</v>
      </c>
      <c r="AG144" s="95"/>
      <c r="AH144" s="95"/>
      <c r="AI144" s="95">
        <v>6</v>
      </c>
      <c r="AJ144" s="95">
        <v>1</v>
      </c>
      <c r="AK144" s="42">
        <f>INDEX(BV144:CY144,MATCH(Settings!$B$5,$BV$1:$CY$1))</f>
        <v>139.28755984811906</v>
      </c>
      <c r="AL144" s="57"/>
      <c r="AM144" s="57"/>
      <c r="AN144" s="57"/>
      <c r="AO144" s="57"/>
      <c r="AP144" s="95" t="b" cm="1">
        <f t="array" ref="AP144">NOT(OR(ISNA(AI144:AK144),ISNA(AE144:AF144),ISNA(AB144),ISNA(Y144),ISNA(S144:V144),ISNA(Q144),ISNA(J144),ISNA(I144),ISNA(A144:G144), ISBLANK(AI144:AK144), ISBLANK(AE144:AF144),ISBLANK(AB144),ISBLANK(Y144),ISBLANK(S144:V144),ISBLANK(Q144),ISBLANK(J144),ISBLANK(I144),ISBLANK(A144:G144)))</f>
        <v>1</v>
      </c>
      <c r="AQ144" s="42">
        <f>_xlfn.IFNA(IF(E144&gt;0,INDEX(AR144:BU144,MATCH(Settings!$B$1,$AR$1:$BU$1)),0),0)</f>
        <v>1</v>
      </c>
      <c r="AR144" s="59">
        <f>INDEX('E-E'!$A:$AH,MATCH($B144,'E-E'!$B:$B,0),MATCH(AR$1,'E-E'!$1:$1,0))</f>
        <v>1</v>
      </c>
      <c r="AS144" s="59">
        <f>INDEX('E-E'!$A:$AH,MATCH($B144,'E-E'!$B:$B,0),MATCH(AS$1,'E-E'!$1:$1,0))</f>
        <v>1</v>
      </c>
      <c r="AT144" s="59">
        <f>INDEX('E-E'!$A:$AH,MATCH($B144,'E-E'!$B:$B,0),MATCH(AT$1,'E-E'!$1:$1,0))</f>
        <v>1</v>
      </c>
      <c r="AU144" s="59">
        <f>INDEX('E-E'!$A:$AH,MATCH($B144,'E-E'!$B:$B,0),MATCH(AU$1,'E-E'!$1:$1,0))</f>
        <v>1</v>
      </c>
      <c r="AV144" s="59">
        <f>INDEX('E-E'!$A:$AH,MATCH($B144,'E-E'!$B:$B,0),MATCH(AV$1,'E-E'!$1:$1,0))</f>
        <v>1</v>
      </c>
      <c r="AW144" s="59">
        <f>INDEX('E-E'!$A:$AH,MATCH($B144,'E-E'!$B:$B,0),MATCH(AW$1,'E-E'!$1:$1,0))</f>
        <v>1</v>
      </c>
      <c r="AX144" s="59">
        <f>INDEX('E-E'!$A:$AH,MATCH($B144,'E-E'!$B:$B,0),MATCH(AX$1,'E-E'!$1:$1,0))</f>
        <v>1</v>
      </c>
      <c r="AY144" s="59">
        <f>INDEX('E-E'!$A:$AH,MATCH($B144,'E-E'!$B:$B,0),MATCH(AY$1,'E-E'!$1:$1,0))</f>
        <v>1</v>
      </c>
      <c r="AZ144" s="59">
        <f>INDEX('E-E'!$A:$AH,MATCH($B144,'E-E'!$B:$B,0),MATCH(AZ$1,'E-E'!$1:$1,0))</f>
        <v>1</v>
      </c>
      <c r="BA144" s="59">
        <f>INDEX('E-E'!$A:$AH,MATCH($B144,'E-E'!$B:$B,0),MATCH(BA$1,'E-E'!$1:$1,0))</f>
        <v>1</v>
      </c>
      <c r="BB144" s="59">
        <f>INDEX('E-E'!$A:$AH,MATCH($B144,'E-E'!$B:$B,0),MATCH(BB$1,'E-E'!$1:$1,0))</f>
        <v>1</v>
      </c>
      <c r="BC144" s="59">
        <f>INDEX('E-E'!$A:$AH,MATCH($B144,'E-E'!$B:$B,0),MATCH(BC$1,'E-E'!$1:$1,0))</f>
        <v>1</v>
      </c>
      <c r="BD144" s="59">
        <f>INDEX('E-E'!$A:$AH,MATCH($B144,'E-E'!$B:$B,0),MATCH(BD$1,'E-E'!$1:$1,0))</f>
        <v>1</v>
      </c>
      <c r="BE144" s="59">
        <f>INDEX('E-E'!$A:$AH,MATCH($B144,'E-E'!$B:$B,0),MATCH(BE$1,'E-E'!$1:$1,0))</f>
        <v>1</v>
      </c>
      <c r="BF144" s="59">
        <f>INDEX('E-E'!$A:$AH,MATCH($B144,'E-E'!$B:$B,0),MATCH(BF$1,'E-E'!$1:$1,0))</f>
        <v>1</v>
      </c>
      <c r="BG144" s="59">
        <f>INDEX('E-E'!$A:$AH,MATCH($B144,'E-E'!$B:$B,0),MATCH(BG$1,'E-E'!$1:$1,0))</f>
        <v>1</v>
      </c>
      <c r="BH144" s="59">
        <f>INDEX('E-E'!$A:$AH,MATCH($B144,'E-E'!$B:$B,0),MATCH(BH$1,'E-E'!$1:$1,0))</f>
        <v>1</v>
      </c>
      <c r="BI144" s="59">
        <f>INDEX('E-E'!$A:$AH,MATCH($B144,'E-E'!$B:$B,0),MATCH(BI$1,'E-E'!$1:$1,0))</f>
        <v>1</v>
      </c>
      <c r="BJ144" s="59">
        <f>INDEX('E-E'!$A:$AH,MATCH($B144,'E-E'!$B:$B,0),MATCH(BJ$1,'E-E'!$1:$1,0))</f>
        <v>1</v>
      </c>
      <c r="BK144" s="59">
        <f>INDEX('E-E'!$A:$AH,MATCH($B144,'E-E'!$B:$B,0),MATCH(BK$1,'E-E'!$1:$1,0))</f>
        <v>1</v>
      </c>
      <c r="BL144" s="59">
        <f>INDEX('E-E'!$A:$AH,MATCH($B144,'E-E'!$B:$B,0),MATCH(BL$1,'E-E'!$1:$1,0))</f>
        <v>1</v>
      </c>
      <c r="BM144" s="59">
        <f>INDEX('E-E'!$A:$AH,MATCH($B144,'E-E'!$B:$B,0),MATCH(BM$1,'E-E'!$1:$1,0))</f>
        <v>1</v>
      </c>
      <c r="BN144" s="59">
        <f>INDEX('E-E'!$A:$AH,MATCH($B144,'E-E'!$B:$B,0),MATCH(BN$1,'E-E'!$1:$1,0))</f>
        <v>1</v>
      </c>
      <c r="BO144" s="59">
        <f>INDEX('E-E'!$A:$AH,MATCH($B144,'E-E'!$B:$B,0),MATCH(BO$1,'E-E'!$1:$1,0))</f>
        <v>1</v>
      </c>
      <c r="BP144" s="59">
        <f>INDEX('E-E'!$A:$AH,MATCH($B144,'E-E'!$B:$B,0),MATCH(BP$1,'E-E'!$1:$1,0))</f>
        <v>1</v>
      </c>
      <c r="BQ144" s="59">
        <f>INDEX('E-E'!$A:$AH,MATCH($B144,'E-E'!$B:$B,0),MATCH(BQ$1,'E-E'!$1:$1,0))</f>
        <v>1</v>
      </c>
      <c r="BR144" s="59">
        <f>INDEX('E-E'!$A:$AH,MATCH($B144,'E-E'!$B:$B,0),MATCH(BR$1,'E-E'!$1:$1,0))</f>
        <v>1</v>
      </c>
      <c r="BS144" s="59">
        <f>INDEX('E-E'!$A:$AH,MATCH($B144,'E-E'!$B:$B,0),MATCH(BS$1,'E-E'!$1:$1,0))</f>
        <v>1</v>
      </c>
      <c r="BT144" s="59">
        <f>INDEX('E-E'!$A:$AH,MATCH($B144,'E-E'!$B:$B,0),MATCH(BT$1,'E-E'!$1:$1,0))</f>
        <v>1</v>
      </c>
      <c r="BU144" s="59">
        <f>INDEX('E-E'!$A:$AH,MATCH($B144,'E-E'!$B:$B,0),MATCH(BU$1,'E-E'!$1:$1,0))</f>
        <v>1</v>
      </c>
      <c r="BV144" s="93">
        <v>130.20135175776016</v>
      </c>
      <c r="BW144" s="93">
        <v>133.64834953019067</v>
      </c>
      <c r="BX144" s="93">
        <v>131.24472910981177</v>
      </c>
      <c r="BY144" s="93">
        <v>130.36126883228965</v>
      </c>
      <c r="BZ144" s="93">
        <v>131.21489503227139</v>
      </c>
      <c r="CA144" s="93">
        <v>132.51753140442639</v>
      </c>
      <c r="CB144" s="93">
        <v>133.68851042059646</v>
      </c>
      <c r="CC144" s="93">
        <v>134.75048813337904</v>
      </c>
      <c r="CD144" s="93">
        <v>135.83523243281843</v>
      </c>
      <c r="CE144" s="93">
        <v>136.71893251908523</v>
      </c>
      <c r="CF144" s="93">
        <v>137.55237591179116</v>
      </c>
      <c r="CG144" s="93">
        <v>138.25952338313991</v>
      </c>
      <c r="CH144" s="93">
        <v>138.62951625758762</v>
      </c>
      <c r="CI144" s="93">
        <v>138.81999595126962</v>
      </c>
      <c r="CJ144" s="93">
        <v>139.04667997440311</v>
      </c>
      <c r="CK144" s="93">
        <v>139.24528633572424</v>
      </c>
      <c r="CL144" s="93">
        <v>139.34466519548999</v>
      </c>
      <c r="CM144" s="93">
        <v>139.3965598341934</v>
      </c>
      <c r="CN144" s="93">
        <v>139.42804382692657</v>
      </c>
      <c r="CO144" s="93">
        <v>139.43050741100214</v>
      </c>
      <c r="CP144" s="93">
        <v>139.41621265471383</v>
      </c>
      <c r="CQ144" s="93">
        <v>139.40191789842549</v>
      </c>
      <c r="CR144" s="93">
        <v>139.38762314213724</v>
      </c>
      <c r="CS144" s="93">
        <v>139.37332838584894</v>
      </c>
      <c r="CT144" s="93">
        <v>139.35903362956063</v>
      </c>
      <c r="CU144" s="93">
        <v>139.34473887327232</v>
      </c>
      <c r="CV144" s="93">
        <v>139.33044411698401</v>
      </c>
      <c r="CW144" s="93">
        <v>139.3161493606957</v>
      </c>
      <c r="CX144" s="93">
        <v>139.30185460440737</v>
      </c>
      <c r="CY144" s="93">
        <v>139.28755984811906</v>
      </c>
      <c r="CZ144" s="94"/>
      <c r="DA144" s="94">
        <f>SUMIFS(Capacity!F$134:F$218,Capacity!$A$134:$A$218,$A144,Capacity!$E$134:$E$218,Settings!$B$2)</f>
        <v>0</v>
      </c>
      <c r="DB144" s="94">
        <f>SUMIFS(Capacity!G$134:G$218,Capacity!$A$134:$A$218,$A144,Capacity!$E$134:$E$218,Settings!$B$2)</f>
        <v>0</v>
      </c>
      <c r="DC144" s="94">
        <f>SUMIFS(Capacity!H$134:H$218,Capacity!$A$134:$A$218,$A144,Capacity!$E$134:$E$218,Settings!$B$2)</f>
        <v>0</v>
      </c>
      <c r="DD144" s="94">
        <f>SUMIFS(Capacity!I$134:I$218,Capacity!$A$134:$A$218,$A144,Capacity!$E$134:$E$218,Settings!$B$2)</f>
        <v>0</v>
      </c>
      <c r="DE144" s="94">
        <f>SUMIFS(Capacity!J$134:J$218,Capacity!$A$134:$A$218,$A144,Capacity!$E$134:$E$218,Settings!$B$2)</f>
        <v>0</v>
      </c>
      <c r="DF144" s="94">
        <f>SUMIFS(Capacity!K$134:K$218,Capacity!$A$134:$A$218,$A144,Capacity!$E$134:$E$218,Settings!$B$2)</f>
        <v>0</v>
      </c>
      <c r="DG144" s="94">
        <f>SUMIFS(Capacity!L$134:L$218,Capacity!$A$134:$A$218,$A144,Capacity!$E$134:$E$218,Settings!$B$2)</f>
        <v>0</v>
      </c>
      <c r="DH144" s="94">
        <f>SUMIFS(Capacity!M$134:M$218,Capacity!$A$134:$A$218,$A144,Capacity!$E$134:$E$218,Settings!$B$2)</f>
        <v>0</v>
      </c>
      <c r="DI144" s="94">
        <f>SUMIFS(Capacity!N$134:N$218,Capacity!$A$134:$A$218,$A144,Capacity!$E$134:$E$218,Settings!$B$2)</f>
        <v>0</v>
      </c>
      <c r="DJ144" s="94">
        <f>SUMIFS(Capacity!O$134:O$218,Capacity!$A$134:$A$218,$A144,Capacity!$E$134:$E$218,Settings!$B$2)</f>
        <v>0</v>
      </c>
      <c r="DK144" s="94">
        <f>SUMIFS(Capacity!P$134:P$218,Capacity!$A$134:$A$218,$A144,Capacity!$E$134:$E$218,Settings!$B$2)</f>
        <v>0</v>
      </c>
      <c r="DL144" s="94">
        <f>SUMIFS(Capacity!Q$134:Q$218,Capacity!$A$134:$A$218,$A144,Capacity!$E$134:$E$218,Settings!$B$2)</f>
        <v>0</v>
      </c>
      <c r="DM144" s="94">
        <f>SUMIFS(Capacity!R$134:R$218,Capacity!$A$134:$A$218,$A144,Capacity!$E$134:$E$218,Settings!$B$2)</f>
        <v>0</v>
      </c>
      <c r="DN144" s="94">
        <f>SUMIFS(Capacity!S$134:S$218,Capacity!$A$134:$A$218,$A144,Capacity!$E$134:$E$218,Settings!$B$2)</f>
        <v>0</v>
      </c>
      <c r="DO144" s="94">
        <f>SUMIFS(Capacity!T$134:T$218,Capacity!$A$134:$A$218,$A144,Capacity!$E$134:$E$218,Settings!$B$2)</f>
        <v>0</v>
      </c>
      <c r="DP144" s="94">
        <f>SUMIFS(Capacity!U$134:U$218,Capacity!$A$134:$A$218,$A144,Capacity!$E$134:$E$218,Settings!$B$2)</f>
        <v>0</v>
      </c>
      <c r="DQ144" s="94">
        <f>SUMIFS(Capacity!V$134:V$218,Capacity!$A$134:$A$218,$A144,Capacity!$E$134:$E$218,Settings!$B$2)</f>
        <v>0</v>
      </c>
      <c r="DR144" s="94">
        <f>SUMIFS(Capacity!W$134:W$218,Capacity!$A$134:$A$218,$A144,Capacity!$E$134:$E$218,Settings!$B$2)</f>
        <v>0</v>
      </c>
      <c r="DS144" s="94">
        <f>SUMIFS(Capacity!X$134:X$218,Capacity!$A$134:$A$218,$A144,Capacity!$E$134:$E$218,Settings!$B$2)</f>
        <v>851.1260000000002</v>
      </c>
      <c r="DT144" s="94">
        <f>SUMIFS(Capacity!Y$134:Y$218,Capacity!$A$134:$A$218,$A144,Capacity!$E$134:$E$218,Settings!$B$2)</f>
        <v>851.1260000000002</v>
      </c>
      <c r="DU144" s="94">
        <f>SUMIFS(Capacity!Z$134:Z$218,Capacity!$A$134:$A$218,$A144,Capacity!$E$134:$E$218,Settings!$B$2)</f>
        <v>851.1260000000002</v>
      </c>
      <c r="DV144" s="94">
        <f>SUMIFS(Capacity!AA$134:AA$218,Capacity!$A$134:$A$218,$A144,Capacity!$E$134:$E$218,Settings!$B$2)</f>
        <v>981.70949999999993</v>
      </c>
      <c r="DW144" s="94">
        <f>SUMIFS(Capacity!AB$134:AB$218,Capacity!$A$134:$A$218,$A144,Capacity!$E$134:$E$218,Settings!$B$2)</f>
        <v>981.70949999999993</v>
      </c>
      <c r="DX144" s="94">
        <f>SUMIFS(Capacity!AC$134:AC$218,Capacity!$A$134:$A$218,$A144,Capacity!$E$134:$E$218,Settings!$B$2)</f>
        <v>849.70949999999993</v>
      </c>
      <c r="DY144" s="94">
        <f>SUMIFS(Capacity!AD$134:AD$218,Capacity!$A$134:$A$218,$A144,Capacity!$E$134:$E$218,Settings!$B$2)</f>
        <v>981.20949999999993</v>
      </c>
      <c r="DZ144" s="94">
        <f>SUMIFS(Capacity!AE$134:AE$218,Capacity!$A$134:$A$218,$A144,Capacity!$E$134:$E$218,Settings!$B$2)</f>
        <v>2858.5706</v>
      </c>
      <c r="EA144" s="94">
        <f>SUMIFS(Capacity!AF$134:AF$218,Capacity!$A$134:$A$218,$A144,Capacity!$E$134:$E$218,Settings!$B$2)</f>
        <v>3407.5706</v>
      </c>
      <c r="EB144" s="94">
        <f>SUMIFS(Capacity!AG$134:AG$218,Capacity!$A$134:$A$218,$A144,Capacity!$E$134:$E$218,Settings!$B$2)</f>
        <v>4194.6904000000004</v>
      </c>
      <c r="EC144" s="94">
        <f>SUMIFS(Capacity!AH$134:AH$218,Capacity!$A$134:$A$218,$A144,Capacity!$E$134:$E$218,Settings!$B$2)</f>
        <v>3675.6904000000004</v>
      </c>
    </row>
    <row r="145" spans="1:133" s="47" customFormat="1" x14ac:dyDescent="0.3">
      <c r="A145" s="47" t="s">
        <v>1404</v>
      </c>
      <c r="B145" s="47" t="s">
        <v>1404</v>
      </c>
      <c r="C145" s="47" t="s">
        <v>692</v>
      </c>
      <c r="D145" s="47">
        <v>3</v>
      </c>
      <c r="E145" s="57">
        <f>INDEX($CZ145:$EC145,1,MATCH(Settings!$B$6,$CZ$1:$EC$1,0))</f>
        <v>711.64654542236303</v>
      </c>
      <c r="F145" s="47">
        <v>0.57459383900000005</v>
      </c>
      <c r="G145" s="95">
        <v>7.1999999999999998E-3</v>
      </c>
      <c r="H145" s="95" t="s">
        <v>359</v>
      </c>
      <c r="I145" s="95">
        <v>3</v>
      </c>
      <c r="J145" s="56">
        <v>1</v>
      </c>
      <c r="K145" s="57">
        <v>0</v>
      </c>
      <c r="L145" s="57">
        <v>0</v>
      </c>
      <c r="M145" s="57">
        <v>0</v>
      </c>
      <c r="N145" s="57">
        <v>0</v>
      </c>
      <c r="O145" s="57">
        <v>0</v>
      </c>
      <c r="P145" s="95" t="s">
        <v>570</v>
      </c>
      <c r="Q145" s="90">
        <v>1</v>
      </c>
      <c r="R145" s="89">
        <v>10.931243680485339</v>
      </c>
      <c r="S145" s="95">
        <v>0</v>
      </c>
      <c r="T145" s="95">
        <v>1</v>
      </c>
      <c r="U145" s="95">
        <v>4</v>
      </c>
      <c r="V145" s="95">
        <v>4</v>
      </c>
      <c r="W145" s="95"/>
      <c r="X145" s="95"/>
      <c r="Y145" s="95">
        <v>0</v>
      </c>
      <c r="Z145" s="95"/>
      <c r="AA145" s="95"/>
      <c r="AB145" s="95">
        <v>1</v>
      </c>
      <c r="AC145" s="95"/>
      <c r="AD145" s="95"/>
      <c r="AE145" s="95">
        <v>1</v>
      </c>
      <c r="AF145" s="95">
        <v>1</v>
      </c>
      <c r="AG145" s="95"/>
      <c r="AH145" s="95"/>
      <c r="AI145" s="95">
        <v>6</v>
      </c>
      <c r="AJ145" s="95">
        <v>1</v>
      </c>
      <c r="AK145" s="42">
        <f>INDEX(BV145:CY145,MATCH(Settings!$B$5,$BV$1:$CY$1))</f>
        <v>139.28755984811906</v>
      </c>
      <c r="AL145" s="57"/>
      <c r="AM145" s="57"/>
      <c r="AN145" s="57"/>
      <c r="AO145" s="57"/>
      <c r="AP145" s="95" t="b" cm="1">
        <f t="array" ref="AP145">NOT(OR(ISNA(AI145:AK145),ISNA(AE145:AF145),ISNA(AB145),ISNA(Y145),ISNA(S145:V145),ISNA(Q145),ISNA(J145),ISNA(I145),ISNA(A145:G145), ISBLANK(AI145:AK145), ISBLANK(AE145:AF145),ISBLANK(AB145),ISBLANK(Y145),ISBLANK(S145:V145),ISBLANK(Q145),ISBLANK(J145),ISBLANK(I145),ISBLANK(A145:G145)))</f>
        <v>1</v>
      </c>
      <c r="AQ145" s="42">
        <f>_xlfn.IFNA(IF(E145&gt;0,INDEX(AR145:BU145,MATCH(Settings!$B$1,$AR$1:$BU$1)),0),0)</f>
        <v>1</v>
      </c>
      <c r="AR145" s="59">
        <f>INDEX('E-E'!$A:$AH,MATCH($B145,'E-E'!$B:$B,0),MATCH(AR$1,'E-E'!$1:$1,0))</f>
        <v>1</v>
      </c>
      <c r="AS145" s="59">
        <f>INDEX('E-E'!$A:$AH,MATCH($B145,'E-E'!$B:$B,0),MATCH(AS$1,'E-E'!$1:$1,0))</f>
        <v>1</v>
      </c>
      <c r="AT145" s="59">
        <f>INDEX('E-E'!$A:$AH,MATCH($B145,'E-E'!$B:$B,0),MATCH(AT$1,'E-E'!$1:$1,0))</f>
        <v>1</v>
      </c>
      <c r="AU145" s="59">
        <f>INDEX('E-E'!$A:$AH,MATCH($B145,'E-E'!$B:$B,0),MATCH(AU$1,'E-E'!$1:$1,0))</f>
        <v>1</v>
      </c>
      <c r="AV145" s="59">
        <f>INDEX('E-E'!$A:$AH,MATCH($B145,'E-E'!$B:$B,0),MATCH(AV$1,'E-E'!$1:$1,0))</f>
        <v>1</v>
      </c>
      <c r="AW145" s="59">
        <f>INDEX('E-E'!$A:$AH,MATCH($B145,'E-E'!$B:$B,0),MATCH(AW$1,'E-E'!$1:$1,0))</f>
        <v>1</v>
      </c>
      <c r="AX145" s="59">
        <f>INDEX('E-E'!$A:$AH,MATCH($B145,'E-E'!$B:$B,0),MATCH(AX$1,'E-E'!$1:$1,0))</f>
        <v>1</v>
      </c>
      <c r="AY145" s="59">
        <f>INDEX('E-E'!$A:$AH,MATCH($B145,'E-E'!$B:$B,0),MATCH(AY$1,'E-E'!$1:$1,0))</f>
        <v>1</v>
      </c>
      <c r="AZ145" s="59">
        <f>INDEX('E-E'!$A:$AH,MATCH($B145,'E-E'!$B:$B,0),MATCH(AZ$1,'E-E'!$1:$1,0))</f>
        <v>1</v>
      </c>
      <c r="BA145" s="59">
        <f>INDEX('E-E'!$A:$AH,MATCH($B145,'E-E'!$B:$B,0),MATCH(BA$1,'E-E'!$1:$1,0))</f>
        <v>1</v>
      </c>
      <c r="BB145" s="59">
        <f>INDEX('E-E'!$A:$AH,MATCH($B145,'E-E'!$B:$B,0),MATCH(BB$1,'E-E'!$1:$1,0))</f>
        <v>1</v>
      </c>
      <c r="BC145" s="59">
        <f>INDEX('E-E'!$A:$AH,MATCH($B145,'E-E'!$B:$B,0),MATCH(BC$1,'E-E'!$1:$1,0))</f>
        <v>1</v>
      </c>
      <c r="BD145" s="59">
        <f>INDEX('E-E'!$A:$AH,MATCH($B145,'E-E'!$B:$B,0),MATCH(BD$1,'E-E'!$1:$1,0))</f>
        <v>1</v>
      </c>
      <c r="BE145" s="59">
        <f>INDEX('E-E'!$A:$AH,MATCH($B145,'E-E'!$B:$B,0),MATCH(BE$1,'E-E'!$1:$1,0))</f>
        <v>1</v>
      </c>
      <c r="BF145" s="59">
        <f>INDEX('E-E'!$A:$AH,MATCH($B145,'E-E'!$B:$B,0),MATCH(BF$1,'E-E'!$1:$1,0))</f>
        <v>1</v>
      </c>
      <c r="BG145" s="59">
        <f>INDEX('E-E'!$A:$AH,MATCH($B145,'E-E'!$B:$B,0),MATCH(BG$1,'E-E'!$1:$1,0))</f>
        <v>1</v>
      </c>
      <c r="BH145" s="59">
        <f>INDEX('E-E'!$A:$AH,MATCH($B145,'E-E'!$B:$B,0),MATCH(BH$1,'E-E'!$1:$1,0))</f>
        <v>1</v>
      </c>
      <c r="BI145" s="59">
        <f>INDEX('E-E'!$A:$AH,MATCH($B145,'E-E'!$B:$B,0),MATCH(BI$1,'E-E'!$1:$1,0))</f>
        <v>1</v>
      </c>
      <c r="BJ145" s="59">
        <f>INDEX('E-E'!$A:$AH,MATCH($B145,'E-E'!$B:$B,0),MATCH(BJ$1,'E-E'!$1:$1,0))</f>
        <v>1</v>
      </c>
      <c r="BK145" s="59">
        <f>INDEX('E-E'!$A:$AH,MATCH($B145,'E-E'!$B:$B,0),MATCH(BK$1,'E-E'!$1:$1,0))</f>
        <v>1</v>
      </c>
      <c r="BL145" s="59">
        <f>INDEX('E-E'!$A:$AH,MATCH($B145,'E-E'!$B:$B,0),MATCH(BL$1,'E-E'!$1:$1,0))</f>
        <v>1</v>
      </c>
      <c r="BM145" s="59">
        <f>INDEX('E-E'!$A:$AH,MATCH($B145,'E-E'!$B:$B,0),MATCH(BM$1,'E-E'!$1:$1,0))</f>
        <v>1</v>
      </c>
      <c r="BN145" s="59">
        <f>INDEX('E-E'!$A:$AH,MATCH($B145,'E-E'!$B:$B,0),MATCH(BN$1,'E-E'!$1:$1,0))</f>
        <v>1</v>
      </c>
      <c r="BO145" s="59">
        <f>INDEX('E-E'!$A:$AH,MATCH($B145,'E-E'!$B:$B,0),MATCH(BO$1,'E-E'!$1:$1,0))</f>
        <v>1</v>
      </c>
      <c r="BP145" s="59">
        <f>INDEX('E-E'!$A:$AH,MATCH($B145,'E-E'!$B:$B,0),MATCH(BP$1,'E-E'!$1:$1,0))</f>
        <v>1</v>
      </c>
      <c r="BQ145" s="59">
        <f>INDEX('E-E'!$A:$AH,MATCH($B145,'E-E'!$B:$B,0),MATCH(BQ$1,'E-E'!$1:$1,0))</f>
        <v>1</v>
      </c>
      <c r="BR145" s="59">
        <f>INDEX('E-E'!$A:$AH,MATCH($B145,'E-E'!$B:$B,0),MATCH(BR$1,'E-E'!$1:$1,0))</f>
        <v>1</v>
      </c>
      <c r="BS145" s="59">
        <f>INDEX('E-E'!$A:$AH,MATCH($B145,'E-E'!$B:$B,0),MATCH(BS$1,'E-E'!$1:$1,0))</f>
        <v>1</v>
      </c>
      <c r="BT145" s="59">
        <f>INDEX('E-E'!$A:$AH,MATCH($B145,'E-E'!$B:$B,0),MATCH(BT$1,'E-E'!$1:$1,0))</f>
        <v>1</v>
      </c>
      <c r="BU145" s="59">
        <f>INDEX('E-E'!$A:$AH,MATCH($B145,'E-E'!$B:$B,0),MATCH(BU$1,'E-E'!$1:$1,0))</f>
        <v>1</v>
      </c>
      <c r="BV145" s="93">
        <v>130.20135175776016</v>
      </c>
      <c r="BW145" s="93">
        <v>133.64834953019067</v>
      </c>
      <c r="BX145" s="93">
        <v>131.24472910981177</v>
      </c>
      <c r="BY145" s="93">
        <v>130.36126883228965</v>
      </c>
      <c r="BZ145" s="93">
        <v>131.21489503227139</v>
      </c>
      <c r="CA145" s="93">
        <v>132.51753140442639</v>
      </c>
      <c r="CB145" s="93">
        <v>133.68851042059646</v>
      </c>
      <c r="CC145" s="93">
        <v>134.75048813337904</v>
      </c>
      <c r="CD145" s="93">
        <v>135.83523243281843</v>
      </c>
      <c r="CE145" s="93">
        <v>136.71893251908523</v>
      </c>
      <c r="CF145" s="93">
        <v>137.55237591179116</v>
      </c>
      <c r="CG145" s="93">
        <v>138.25952338313991</v>
      </c>
      <c r="CH145" s="93">
        <v>138.62951625758762</v>
      </c>
      <c r="CI145" s="93">
        <v>138.81999595126962</v>
      </c>
      <c r="CJ145" s="93">
        <v>139.04667997440311</v>
      </c>
      <c r="CK145" s="93">
        <v>139.24528633572424</v>
      </c>
      <c r="CL145" s="93">
        <v>139.34466519548999</v>
      </c>
      <c r="CM145" s="93">
        <v>139.3965598341934</v>
      </c>
      <c r="CN145" s="93">
        <v>139.42804382692657</v>
      </c>
      <c r="CO145" s="93">
        <v>139.43050741100214</v>
      </c>
      <c r="CP145" s="93">
        <v>139.41621265471383</v>
      </c>
      <c r="CQ145" s="93">
        <v>139.40191789842549</v>
      </c>
      <c r="CR145" s="93">
        <v>139.38762314213724</v>
      </c>
      <c r="CS145" s="93">
        <v>139.37332838584894</v>
      </c>
      <c r="CT145" s="93">
        <v>139.35903362956063</v>
      </c>
      <c r="CU145" s="93">
        <v>139.34473887327232</v>
      </c>
      <c r="CV145" s="93">
        <v>139.33044411698401</v>
      </c>
      <c r="CW145" s="93">
        <v>139.3161493606957</v>
      </c>
      <c r="CX145" s="93">
        <v>139.30185460440737</v>
      </c>
      <c r="CY145" s="93">
        <v>139.28755984811906</v>
      </c>
      <c r="CZ145" s="94"/>
      <c r="DA145" s="94">
        <f>SUMIFS(Capacity!F$134:F$218,Capacity!$A$134:$A$218,$A145,Capacity!$E$134:$E$218,Settings!$B$2)</f>
        <v>0</v>
      </c>
      <c r="DB145" s="94">
        <f>SUMIFS(Capacity!G$134:G$218,Capacity!$A$134:$A$218,$A145,Capacity!$E$134:$E$218,Settings!$B$2)</f>
        <v>0</v>
      </c>
      <c r="DC145" s="94">
        <f>SUMIFS(Capacity!H$134:H$218,Capacity!$A$134:$A$218,$A145,Capacity!$E$134:$E$218,Settings!$B$2)</f>
        <v>0</v>
      </c>
      <c r="DD145" s="94">
        <f>SUMIFS(Capacity!I$134:I$218,Capacity!$A$134:$A$218,$A145,Capacity!$E$134:$E$218,Settings!$B$2)</f>
        <v>0</v>
      </c>
      <c r="DE145" s="94">
        <f>SUMIFS(Capacity!J$134:J$218,Capacity!$A$134:$A$218,$A145,Capacity!$E$134:$E$218,Settings!$B$2)</f>
        <v>0</v>
      </c>
      <c r="DF145" s="94">
        <f>SUMIFS(Capacity!K$134:K$218,Capacity!$A$134:$A$218,$A145,Capacity!$E$134:$E$218,Settings!$B$2)</f>
        <v>0</v>
      </c>
      <c r="DG145" s="94">
        <f>SUMIFS(Capacity!L$134:L$218,Capacity!$A$134:$A$218,$A145,Capacity!$E$134:$E$218,Settings!$B$2)</f>
        <v>0</v>
      </c>
      <c r="DH145" s="94">
        <f>SUMIFS(Capacity!M$134:M$218,Capacity!$A$134:$A$218,$A145,Capacity!$E$134:$E$218,Settings!$B$2)</f>
        <v>0</v>
      </c>
      <c r="DI145" s="94">
        <f>SUMIFS(Capacity!N$134:N$218,Capacity!$A$134:$A$218,$A145,Capacity!$E$134:$E$218,Settings!$B$2)</f>
        <v>0</v>
      </c>
      <c r="DJ145" s="94">
        <f>SUMIFS(Capacity!O$134:O$218,Capacity!$A$134:$A$218,$A145,Capacity!$E$134:$E$218,Settings!$B$2)</f>
        <v>0</v>
      </c>
      <c r="DK145" s="94">
        <f>SUMIFS(Capacity!P$134:P$218,Capacity!$A$134:$A$218,$A145,Capacity!$E$134:$E$218,Settings!$B$2)</f>
        <v>0</v>
      </c>
      <c r="DL145" s="94">
        <f>SUMIFS(Capacity!Q$134:Q$218,Capacity!$A$134:$A$218,$A145,Capacity!$E$134:$E$218,Settings!$B$2)</f>
        <v>0</v>
      </c>
      <c r="DM145" s="94">
        <f>SUMIFS(Capacity!R$134:R$218,Capacity!$A$134:$A$218,$A145,Capacity!$E$134:$E$218,Settings!$B$2)</f>
        <v>0</v>
      </c>
      <c r="DN145" s="94">
        <f>SUMIFS(Capacity!S$134:S$218,Capacity!$A$134:$A$218,$A145,Capacity!$E$134:$E$218,Settings!$B$2)</f>
        <v>0</v>
      </c>
      <c r="DO145" s="94">
        <f>SUMIFS(Capacity!T$134:T$218,Capacity!$A$134:$A$218,$A145,Capacity!$E$134:$E$218,Settings!$B$2)</f>
        <v>0</v>
      </c>
      <c r="DP145" s="94">
        <f>SUMIFS(Capacity!U$134:U$218,Capacity!$A$134:$A$218,$A145,Capacity!$E$134:$E$218,Settings!$B$2)</f>
        <v>0</v>
      </c>
      <c r="DQ145" s="94">
        <f>SUMIFS(Capacity!V$134:V$218,Capacity!$A$134:$A$218,$A145,Capacity!$E$134:$E$218,Settings!$B$2)</f>
        <v>6.246745422362892</v>
      </c>
      <c r="DR145" s="94">
        <f>SUMIFS(Capacity!W$134:W$218,Capacity!$A$134:$A$218,$A145,Capacity!$E$134:$E$218,Settings!$B$2)</f>
        <v>6.246745422362892</v>
      </c>
      <c r="DS145" s="94">
        <f>SUMIFS(Capacity!X$134:X$218,Capacity!$A$134:$A$218,$A145,Capacity!$E$134:$E$218,Settings!$B$2)</f>
        <v>6.246745422362892</v>
      </c>
      <c r="DT145" s="94">
        <f>SUMIFS(Capacity!Y$134:Y$218,Capacity!$A$134:$A$218,$A145,Capacity!$E$134:$E$218,Settings!$B$2)</f>
        <v>6.246745422362892</v>
      </c>
      <c r="DU145" s="94">
        <f>SUMIFS(Capacity!Z$134:Z$218,Capacity!$A$134:$A$218,$A145,Capacity!$E$134:$E$218,Settings!$B$2)</f>
        <v>321.2841154223629</v>
      </c>
      <c r="DV145" s="94">
        <f>SUMIFS(Capacity!AA$134:AA$218,Capacity!$A$134:$A$218,$A145,Capacity!$E$134:$E$218,Settings!$B$2)</f>
        <v>321.2841154223629</v>
      </c>
      <c r="DW145" s="94">
        <f>SUMIFS(Capacity!AB$134:AB$218,Capacity!$A$134:$A$218,$A145,Capacity!$E$134:$E$218,Settings!$B$2)</f>
        <v>588.64654542236281</v>
      </c>
      <c r="DX145" s="94">
        <f>SUMIFS(Capacity!AC$134:AC$218,Capacity!$A$134:$A$218,$A145,Capacity!$E$134:$E$218,Settings!$B$2)</f>
        <v>250.64654542236303</v>
      </c>
      <c r="DY145" s="94">
        <f>SUMIFS(Capacity!AD$134:AD$218,Capacity!$A$134:$A$218,$A145,Capacity!$E$134:$E$218,Settings!$B$2)</f>
        <v>588.64654542236303</v>
      </c>
      <c r="DZ145" s="94">
        <f>SUMIFS(Capacity!AE$134:AE$218,Capacity!$A$134:$A$218,$A145,Capacity!$E$134:$E$218,Settings!$B$2)</f>
        <v>588.64654542236303</v>
      </c>
      <c r="EA145" s="94">
        <f>SUMIFS(Capacity!AF$134:AF$218,Capacity!$A$134:$A$218,$A145,Capacity!$E$134:$E$218,Settings!$B$2)</f>
        <v>711.64654542236303</v>
      </c>
      <c r="EB145" s="94">
        <f>SUMIFS(Capacity!AG$134:AG$218,Capacity!$A$134:$A$218,$A145,Capacity!$E$134:$E$218,Settings!$B$2)</f>
        <v>711.64654542236303</v>
      </c>
      <c r="EC145" s="94">
        <f>SUMIFS(Capacity!AH$134:AH$218,Capacity!$A$134:$A$218,$A145,Capacity!$E$134:$E$218,Settings!$B$2)</f>
        <v>711.64654542236303</v>
      </c>
    </row>
    <row r="146" spans="1:133" s="47" customFormat="1" x14ac:dyDescent="0.3">
      <c r="A146" s="47" t="s">
        <v>1405</v>
      </c>
      <c r="B146" s="47" t="s">
        <v>1405</v>
      </c>
      <c r="C146" s="47" t="s">
        <v>351</v>
      </c>
      <c r="D146" s="47">
        <v>4</v>
      </c>
      <c r="E146" s="57">
        <f>INDEX($CZ146:$EC146,1,MATCH(Settings!$B$6,$CZ$1:$EC$1,0))</f>
        <v>0</v>
      </c>
      <c r="F146" s="47">
        <v>0.57459383900000005</v>
      </c>
      <c r="G146" s="95">
        <v>7.1999999999999998E-3</v>
      </c>
      <c r="H146" s="95" t="s">
        <v>359</v>
      </c>
      <c r="I146" s="95">
        <v>3</v>
      </c>
      <c r="J146" s="56">
        <v>1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95" t="s">
        <v>570</v>
      </c>
      <c r="Q146" s="90">
        <v>1</v>
      </c>
      <c r="R146" s="89">
        <v>10.931243680485339</v>
      </c>
      <c r="S146" s="95">
        <v>0</v>
      </c>
      <c r="T146" s="95">
        <v>1</v>
      </c>
      <c r="U146" s="95">
        <v>4</v>
      </c>
      <c r="V146" s="95">
        <v>4</v>
      </c>
      <c r="W146" s="95"/>
      <c r="X146" s="95"/>
      <c r="Y146" s="95">
        <v>0</v>
      </c>
      <c r="Z146" s="95"/>
      <c r="AA146" s="95"/>
      <c r="AB146" s="95">
        <v>1</v>
      </c>
      <c r="AC146" s="95"/>
      <c r="AD146" s="95"/>
      <c r="AE146" s="95">
        <v>1</v>
      </c>
      <c r="AF146" s="95">
        <v>1</v>
      </c>
      <c r="AG146" s="95"/>
      <c r="AH146" s="95"/>
      <c r="AI146" s="95">
        <v>6</v>
      </c>
      <c r="AJ146" s="95">
        <v>1</v>
      </c>
      <c r="AK146" s="42">
        <f>INDEX(BV146:CY146,MATCH(Settings!$B$5,$BV$1:$CY$1))</f>
        <v>139.28755984811906</v>
      </c>
      <c r="AL146" s="57"/>
      <c r="AM146" s="57"/>
      <c r="AN146" s="57"/>
      <c r="AO146" s="57"/>
      <c r="AP146" s="95" t="b" cm="1">
        <f t="array" ref="AP146">NOT(OR(ISNA(AI146:AK146),ISNA(AE146:AF146),ISNA(AB146),ISNA(Y146),ISNA(S146:V146),ISNA(Q146),ISNA(J146),ISNA(I146),ISNA(A146:G146), ISBLANK(AI146:AK146), ISBLANK(AE146:AF146),ISBLANK(AB146),ISBLANK(Y146),ISBLANK(S146:V146),ISBLANK(Q146),ISBLANK(J146),ISBLANK(I146),ISBLANK(A146:G146)))</f>
        <v>1</v>
      </c>
      <c r="AQ146" s="42">
        <f>_xlfn.IFNA(IF(E146&gt;0,INDEX(AR146:BU146,MATCH(Settings!$B$1,$AR$1:$BU$1)),0),0)</f>
        <v>0</v>
      </c>
      <c r="AR146" s="59">
        <f>INDEX('E-E'!$A:$AH,MATCH($B146,'E-E'!$B:$B,0),MATCH(AR$1,'E-E'!$1:$1,0))</f>
        <v>1</v>
      </c>
      <c r="AS146" s="59">
        <f>INDEX('E-E'!$A:$AH,MATCH($B146,'E-E'!$B:$B,0),MATCH(AS$1,'E-E'!$1:$1,0))</f>
        <v>1</v>
      </c>
      <c r="AT146" s="59">
        <f>INDEX('E-E'!$A:$AH,MATCH($B146,'E-E'!$B:$B,0),MATCH(AT$1,'E-E'!$1:$1,0))</f>
        <v>1</v>
      </c>
      <c r="AU146" s="59">
        <f>INDEX('E-E'!$A:$AH,MATCH($B146,'E-E'!$B:$B,0),MATCH(AU$1,'E-E'!$1:$1,0))</f>
        <v>1</v>
      </c>
      <c r="AV146" s="59">
        <f>INDEX('E-E'!$A:$AH,MATCH($B146,'E-E'!$B:$B,0),MATCH(AV$1,'E-E'!$1:$1,0))</f>
        <v>1</v>
      </c>
      <c r="AW146" s="59">
        <f>INDEX('E-E'!$A:$AH,MATCH($B146,'E-E'!$B:$B,0),MATCH(AW$1,'E-E'!$1:$1,0))</f>
        <v>1</v>
      </c>
      <c r="AX146" s="59">
        <f>INDEX('E-E'!$A:$AH,MATCH($B146,'E-E'!$B:$B,0),MATCH(AX$1,'E-E'!$1:$1,0))</f>
        <v>1</v>
      </c>
      <c r="AY146" s="59">
        <f>INDEX('E-E'!$A:$AH,MATCH($B146,'E-E'!$B:$B,0),MATCH(AY$1,'E-E'!$1:$1,0))</f>
        <v>1</v>
      </c>
      <c r="AZ146" s="59">
        <f>INDEX('E-E'!$A:$AH,MATCH($B146,'E-E'!$B:$B,0),MATCH(AZ$1,'E-E'!$1:$1,0))</f>
        <v>1</v>
      </c>
      <c r="BA146" s="59">
        <f>INDEX('E-E'!$A:$AH,MATCH($B146,'E-E'!$B:$B,0),MATCH(BA$1,'E-E'!$1:$1,0))</f>
        <v>1</v>
      </c>
      <c r="BB146" s="59">
        <f>INDEX('E-E'!$A:$AH,MATCH($B146,'E-E'!$B:$B,0),MATCH(BB$1,'E-E'!$1:$1,0))</f>
        <v>1</v>
      </c>
      <c r="BC146" s="59">
        <f>INDEX('E-E'!$A:$AH,MATCH($B146,'E-E'!$B:$B,0),MATCH(BC$1,'E-E'!$1:$1,0))</f>
        <v>1</v>
      </c>
      <c r="BD146" s="59">
        <f>INDEX('E-E'!$A:$AH,MATCH($B146,'E-E'!$B:$B,0),MATCH(BD$1,'E-E'!$1:$1,0))</f>
        <v>1</v>
      </c>
      <c r="BE146" s="59">
        <f>INDEX('E-E'!$A:$AH,MATCH($B146,'E-E'!$B:$B,0),MATCH(BE$1,'E-E'!$1:$1,0))</f>
        <v>1</v>
      </c>
      <c r="BF146" s="59">
        <f>INDEX('E-E'!$A:$AH,MATCH($B146,'E-E'!$B:$B,0),MATCH(BF$1,'E-E'!$1:$1,0))</f>
        <v>1</v>
      </c>
      <c r="BG146" s="59">
        <f>INDEX('E-E'!$A:$AH,MATCH($B146,'E-E'!$B:$B,0),MATCH(BG$1,'E-E'!$1:$1,0))</f>
        <v>1</v>
      </c>
      <c r="BH146" s="59">
        <f>INDEX('E-E'!$A:$AH,MATCH($B146,'E-E'!$B:$B,0),MATCH(BH$1,'E-E'!$1:$1,0))</f>
        <v>1</v>
      </c>
      <c r="BI146" s="59">
        <f>INDEX('E-E'!$A:$AH,MATCH($B146,'E-E'!$B:$B,0),MATCH(BI$1,'E-E'!$1:$1,0))</f>
        <v>1</v>
      </c>
      <c r="BJ146" s="59">
        <f>INDEX('E-E'!$A:$AH,MATCH($B146,'E-E'!$B:$B,0),MATCH(BJ$1,'E-E'!$1:$1,0))</f>
        <v>1</v>
      </c>
      <c r="BK146" s="59">
        <f>INDEX('E-E'!$A:$AH,MATCH($B146,'E-E'!$B:$B,0),MATCH(BK$1,'E-E'!$1:$1,0))</f>
        <v>1</v>
      </c>
      <c r="BL146" s="59">
        <f>INDEX('E-E'!$A:$AH,MATCH($B146,'E-E'!$B:$B,0),MATCH(BL$1,'E-E'!$1:$1,0))</f>
        <v>1</v>
      </c>
      <c r="BM146" s="59">
        <f>INDEX('E-E'!$A:$AH,MATCH($B146,'E-E'!$B:$B,0),MATCH(BM$1,'E-E'!$1:$1,0))</f>
        <v>1</v>
      </c>
      <c r="BN146" s="59">
        <f>INDEX('E-E'!$A:$AH,MATCH($B146,'E-E'!$B:$B,0),MATCH(BN$1,'E-E'!$1:$1,0))</f>
        <v>1</v>
      </c>
      <c r="BO146" s="59">
        <f>INDEX('E-E'!$A:$AH,MATCH($B146,'E-E'!$B:$B,0),MATCH(BO$1,'E-E'!$1:$1,0))</f>
        <v>1</v>
      </c>
      <c r="BP146" s="59">
        <f>INDEX('E-E'!$A:$AH,MATCH($B146,'E-E'!$B:$B,0),MATCH(BP$1,'E-E'!$1:$1,0))</f>
        <v>1</v>
      </c>
      <c r="BQ146" s="59">
        <f>INDEX('E-E'!$A:$AH,MATCH($B146,'E-E'!$B:$B,0),MATCH(BQ$1,'E-E'!$1:$1,0))</f>
        <v>1</v>
      </c>
      <c r="BR146" s="59">
        <f>INDEX('E-E'!$A:$AH,MATCH($B146,'E-E'!$B:$B,0),MATCH(BR$1,'E-E'!$1:$1,0))</f>
        <v>1</v>
      </c>
      <c r="BS146" s="59">
        <f>INDEX('E-E'!$A:$AH,MATCH($B146,'E-E'!$B:$B,0),MATCH(BS$1,'E-E'!$1:$1,0))</f>
        <v>1</v>
      </c>
      <c r="BT146" s="59">
        <f>INDEX('E-E'!$A:$AH,MATCH($B146,'E-E'!$B:$B,0),MATCH(BT$1,'E-E'!$1:$1,0))</f>
        <v>1</v>
      </c>
      <c r="BU146" s="59">
        <f>INDEX('E-E'!$A:$AH,MATCH($B146,'E-E'!$B:$B,0),MATCH(BU$1,'E-E'!$1:$1,0))</f>
        <v>1</v>
      </c>
      <c r="BV146" s="93">
        <v>130.20135175776016</v>
      </c>
      <c r="BW146" s="93">
        <v>133.64834953019067</v>
      </c>
      <c r="BX146" s="93">
        <v>131.24472910981177</v>
      </c>
      <c r="BY146" s="93">
        <v>130.36126883228965</v>
      </c>
      <c r="BZ146" s="93">
        <v>131.21489503227139</v>
      </c>
      <c r="CA146" s="93">
        <v>132.51753140442639</v>
      </c>
      <c r="CB146" s="93">
        <v>133.68851042059646</v>
      </c>
      <c r="CC146" s="93">
        <v>134.75048813337904</v>
      </c>
      <c r="CD146" s="93">
        <v>135.83523243281843</v>
      </c>
      <c r="CE146" s="93">
        <v>136.71893251908523</v>
      </c>
      <c r="CF146" s="93">
        <v>137.55237591179116</v>
      </c>
      <c r="CG146" s="93">
        <v>138.25952338313991</v>
      </c>
      <c r="CH146" s="93">
        <v>138.62951625758762</v>
      </c>
      <c r="CI146" s="93">
        <v>138.81999595126962</v>
      </c>
      <c r="CJ146" s="93">
        <v>139.04667997440311</v>
      </c>
      <c r="CK146" s="93">
        <v>139.24528633572424</v>
      </c>
      <c r="CL146" s="93">
        <v>139.34466519548999</v>
      </c>
      <c r="CM146" s="93">
        <v>139.3965598341934</v>
      </c>
      <c r="CN146" s="93">
        <v>139.42804382692657</v>
      </c>
      <c r="CO146" s="93">
        <v>139.43050741100214</v>
      </c>
      <c r="CP146" s="93">
        <v>139.41621265471383</v>
      </c>
      <c r="CQ146" s="93">
        <v>139.40191789842549</v>
      </c>
      <c r="CR146" s="93">
        <v>139.38762314213724</v>
      </c>
      <c r="CS146" s="93">
        <v>139.37332838584894</v>
      </c>
      <c r="CT146" s="93">
        <v>139.35903362956063</v>
      </c>
      <c r="CU146" s="93">
        <v>139.34473887327232</v>
      </c>
      <c r="CV146" s="93">
        <v>139.33044411698401</v>
      </c>
      <c r="CW146" s="93">
        <v>139.3161493606957</v>
      </c>
      <c r="CX146" s="93">
        <v>139.30185460440737</v>
      </c>
      <c r="CY146" s="93">
        <v>139.28755984811906</v>
      </c>
      <c r="CZ146" s="94"/>
      <c r="DA146" s="94">
        <f>SUMIFS(Capacity!F$134:F$218,Capacity!$A$134:$A$218,$A146,Capacity!$E$134:$E$218,Settings!$B$2)</f>
        <v>0</v>
      </c>
      <c r="DB146" s="94">
        <f>SUMIFS(Capacity!G$134:G$218,Capacity!$A$134:$A$218,$A146,Capacity!$E$134:$E$218,Settings!$B$2)</f>
        <v>0</v>
      </c>
      <c r="DC146" s="94">
        <f>SUMIFS(Capacity!H$134:H$218,Capacity!$A$134:$A$218,$A146,Capacity!$E$134:$E$218,Settings!$B$2)</f>
        <v>0</v>
      </c>
      <c r="DD146" s="94">
        <f>SUMIFS(Capacity!I$134:I$218,Capacity!$A$134:$A$218,$A146,Capacity!$E$134:$E$218,Settings!$B$2)</f>
        <v>0</v>
      </c>
      <c r="DE146" s="94">
        <f>SUMIFS(Capacity!J$134:J$218,Capacity!$A$134:$A$218,$A146,Capacity!$E$134:$E$218,Settings!$B$2)</f>
        <v>0</v>
      </c>
      <c r="DF146" s="94">
        <f>SUMIFS(Capacity!K$134:K$218,Capacity!$A$134:$A$218,$A146,Capacity!$E$134:$E$218,Settings!$B$2)</f>
        <v>0</v>
      </c>
      <c r="DG146" s="94">
        <f>SUMIFS(Capacity!L$134:L$218,Capacity!$A$134:$A$218,$A146,Capacity!$E$134:$E$218,Settings!$B$2)</f>
        <v>0</v>
      </c>
      <c r="DH146" s="94">
        <f>SUMIFS(Capacity!M$134:M$218,Capacity!$A$134:$A$218,$A146,Capacity!$E$134:$E$218,Settings!$B$2)</f>
        <v>0</v>
      </c>
      <c r="DI146" s="94">
        <f>SUMIFS(Capacity!N$134:N$218,Capacity!$A$134:$A$218,$A146,Capacity!$E$134:$E$218,Settings!$B$2)</f>
        <v>0</v>
      </c>
      <c r="DJ146" s="94">
        <f>SUMIFS(Capacity!O$134:O$218,Capacity!$A$134:$A$218,$A146,Capacity!$E$134:$E$218,Settings!$B$2)</f>
        <v>0</v>
      </c>
      <c r="DK146" s="94">
        <f>SUMIFS(Capacity!P$134:P$218,Capacity!$A$134:$A$218,$A146,Capacity!$E$134:$E$218,Settings!$B$2)</f>
        <v>0</v>
      </c>
      <c r="DL146" s="94">
        <f>SUMIFS(Capacity!Q$134:Q$218,Capacity!$A$134:$A$218,$A146,Capacity!$E$134:$E$218,Settings!$B$2)</f>
        <v>0</v>
      </c>
      <c r="DM146" s="94">
        <f>SUMIFS(Capacity!R$134:R$218,Capacity!$A$134:$A$218,$A146,Capacity!$E$134:$E$218,Settings!$B$2)</f>
        <v>0</v>
      </c>
      <c r="DN146" s="94">
        <f>SUMIFS(Capacity!S$134:S$218,Capacity!$A$134:$A$218,$A146,Capacity!$E$134:$E$218,Settings!$B$2)</f>
        <v>0</v>
      </c>
      <c r="DO146" s="94">
        <f>SUMIFS(Capacity!T$134:T$218,Capacity!$A$134:$A$218,$A146,Capacity!$E$134:$E$218,Settings!$B$2)</f>
        <v>0</v>
      </c>
      <c r="DP146" s="94">
        <f>SUMIFS(Capacity!U$134:U$218,Capacity!$A$134:$A$218,$A146,Capacity!$E$134:$E$218,Settings!$B$2)</f>
        <v>0</v>
      </c>
      <c r="DQ146" s="94">
        <f>SUMIFS(Capacity!V$134:V$218,Capacity!$A$134:$A$218,$A146,Capacity!$E$134:$E$218,Settings!$B$2)</f>
        <v>0</v>
      </c>
      <c r="DR146" s="94">
        <f>SUMIFS(Capacity!W$134:W$218,Capacity!$A$134:$A$218,$A146,Capacity!$E$134:$E$218,Settings!$B$2)</f>
        <v>0</v>
      </c>
      <c r="DS146" s="94">
        <f>SUMIFS(Capacity!X$134:X$218,Capacity!$A$134:$A$218,$A146,Capacity!$E$134:$E$218,Settings!$B$2)</f>
        <v>0</v>
      </c>
      <c r="DT146" s="94">
        <f>SUMIFS(Capacity!Y$134:Y$218,Capacity!$A$134:$A$218,$A146,Capacity!$E$134:$E$218,Settings!$B$2)</f>
        <v>0</v>
      </c>
      <c r="DU146" s="94">
        <f>SUMIFS(Capacity!Z$134:Z$218,Capacity!$A$134:$A$218,$A146,Capacity!$E$134:$E$218,Settings!$B$2)</f>
        <v>0</v>
      </c>
      <c r="DV146" s="94">
        <f>SUMIFS(Capacity!AA$134:AA$218,Capacity!$A$134:$A$218,$A146,Capacity!$E$134:$E$218,Settings!$B$2)</f>
        <v>0</v>
      </c>
      <c r="DW146" s="94">
        <f>SUMIFS(Capacity!AB$134:AB$218,Capacity!$A$134:$A$218,$A146,Capacity!$E$134:$E$218,Settings!$B$2)</f>
        <v>0</v>
      </c>
      <c r="DX146" s="94">
        <f>SUMIFS(Capacity!AC$134:AC$218,Capacity!$A$134:$A$218,$A146,Capacity!$E$134:$E$218,Settings!$B$2)</f>
        <v>0</v>
      </c>
      <c r="DY146" s="94">
        <f>SUMIFS(Capacity!AD$134:AD$218,Capacity!$A$134:$A$218,$A146,Capacity!$E$134:$E$218,Settings!$B$2)</f>
        <v>0</v>
      </c>
      <c r="DZ146" s="94">
        <f>SUMIFS(Capacity!AE$134:AE$218,Capacity!$A$134:$A$218,$A146,Capacity!$E$134:$E$218,Settings!$B$2)</f>
        <v>0</v>
      </c>
      <c r="EA146" s="94">
        <f>SUMIFS(Capacity!AF$134:AF$218,Capacity!$A$134:$A$218,$A146,Capacity!$E$134:$E$218,Settings!$B$2)</f>
        <v>0</v>
      </c>
      <c r="EB146" s="94">
        <f>SUMIFS(Capacity!AG$134:AG$218,Capacity!$A$134:$A$218,$A146,Capacity!$E$134:$E$218,Settings!$B$2)</f>
        <v>0</v>
      </c>
      <c r="EC146" s="94">
        <f>SUMIFS(Capacity!AH$134:AH$218,Capacity!$A$134:$A$218,$A146,Capacity!$E$134:$E$218,Settings!$B$2)</f>
        <v>0</v>
      </c>
    </row>
    <row r="147" spans="1:133" s="47" customFormat="1" x14ac:dyDescent="0.3">
      <c r="A147" s="47" t="s">
        <v>1406</v>
      </c>
      <c r="B147" s="47" t="s">
        <v>1406</v>
      </c>
      <c r="C147" s="47" t="s">
        <v>691</v>
      </c>
      <c r="D147" s="47">
        <v>5</v>
      </c>
      <c r="E147" s="57">
        <f>INDEX($CZ147:$EC147,1,MATCH(Settings!$B$6,$CZ$1:$EC$1,0))</f>
        <v>3229.7141061228799</v>
      </c>
      <c r="F147" s="47">
        <v>0.57459383900000005</v>
      </c>
      <c r="G147" s="95">
        <v>7.1999999999999998E-3</v>
      </c>
      <c r="H147" s="95" t="s">
        <v>359</v>
      </c>
      <c r="I147" s="95">
        <v>3</v>
      </c>
      <c r="J147" s="56">
        <v>1</v>
      </c>
      <c r="K147" s="57">
        <v>0</v>
      </c>
      <c r="L147" s="57">
        <v>0</v>
      </c>
      <c r="M147" s="57">
        <v>0</v>
      </c>
      <c r="N147" s="57">
        <v>0</v>
      </c>
      <c r="O147" s="57">
        <v>0</v>
      </c>
      <c r="P147" s="95" t="s">
        <v>570</v>
      </c>
      <c r="Q147" s="90">
        <v>1</v>
      </c>
      <c r="R147" s="89">
        <v>10.931243680485339</v>
      </c>
      <c r="S147" s="95">
        <v>0</v>
      </c>
      <c r="T147" s="95">
        <v>1</v>
      </c>
      <c r="U147" s="95">
        <v>4</v>
      </c>
      <c r="V147" s="95">
        <v>4</v>
      </c>
      <c r="W147" s="95"/>
      <c r="X147" s="95"/>
      <c r="Y147" s="95">
        <v>0</v>
      </c>
      <c r="Z147" s="95"/>
      <c r="AA147" s="95"/>
      <c r="AB147" s="95">
        <v>1</v>
      </c>
      <c r="AC147" s="95"/>
      <c r="AD147" s="95"/>
      <c r="AE147" s="95">
        <v>1</v>
      </c>
      <c r="AF147" s="95">
        <v>1</v>
      </c>
      <c r="AG147" s="95"/>
      <c r="AH147" s="95"/>
      <c r="AI147" s="95">
        <v>6</v>
      </c>
      <c r="AJ147" s="95">
        <v>1</v>
      </c>
      <c r="AK147" s="42">
        <f>INDEX(BV147:CY147,MATCH(Settings!$B$5,$BV$1:$CY$1))</f>
        <v>139.28755984811906</v>
      </c>
      <c r="AL147" s="57"/>
      <c r="AM147" s="57"/>
      <c r="AN147" s="57"/>
      <c r="AO147" s="57"/>
      <c r="AP147" s="95" t="b" cm="1">
        <f t="array" ref="AP147">NOT(OR(ISNA(AI147:AK147),ISNA(AE147:AF147),ISNA(AB147),ISNA(Y147),ISNA(S147:V147),ISNA(Q147),ISNA(J147),ISNA(I147),ISNA(A147:G147), ISBLANK(AI147:AK147), ISBLANK(AE147:AF147),ISBLANK(AB147),ISBLANK(Y147),ISBLANK(S147:V147),ISBLANK(Q147),ISBLANK(J147),ISBLANK(I147),ISBLANK(A147:G147)))</f>
        <v>1</v>
      </c>
      <c r="AQ147" s="42">
        <f>_xlfn.IFNA(IF(E147&gt;0,INDEX(AR147:BU147,MATCH(Settings!$B$1,$AR$1:$BU$1)),0),0)</f>
        <v>1</v>
      </c>
      <c r="AR147" s="59">
        <f>INDEX('E-E'!$A:$AH,MATCH($B147,'E-E'!$B:$B,0),MATCH(AR$1,'E-E'!$1:$1,0))</f>
        <v>1</v>
      </c>
      <c r="AS147" s="59">
        <f>INDEX('E-E'!$A:$AH,MATCH($B147,'E-E'!$B:$B,0),MATCH(AS$1,'E-E'!$1:$1,0))</f>
        <v>1</v>
      </c>
      <c r="AT147" s="59">
        <f>INDEX('E-E'!$A:$AH,MATCH($B147,'E-E'!$B:$B,0),MATCH(AT$1,'E-E'!$1:$1,0))</f>
        <v>1</v>
      </c>
      <c r="AU147" s="59">
        <f>INDEX('E-E'!$A:$AH,MATCH($B147,'E-E'!$B:$B,0),MATCH(AU$1,'E-E'!$1:$1,0))</f>
        <v>1</v>
      </c>
      <c r="AV147" s="59">
        <f>INDEX('E-E'!$A:$AH,MATCH($B147,'E-E'!$B:$B,0),MATCH(AV$1,'E-E'!$1:$1,0))</f>
        <v>1</v>
      </c>
      <c r="AW147" s="59">
        <f>INDEX('E-E'!$A:$AH,MATCH($B147,'E-E'!$B:$B,0),MATCH(AW$1,'E-E'!$1:$1,0))</f>
        <v>1</v>
      </c>
      <c r="AX147" s="59">
        <f>INDEX('E-E'!$A:$AH,MATCH($B147,'E-E'!$B:$B,0),MATCH(AX$1,'E-E'!$1:$1,0))</f>
        <v>1</v>
      </c>
      <c r="AY147" s="59">
        <f>INDEX('E-E'!$A:$AH,MATCH($B147,'E-E'!$B:$B,0),MATCH(AY$1,'E-E'!$1:$1,0))</f>
        <v>1</v>
      </c>
      <c r="AZ147" s="59">
        <f>INDEX('E-E'!$A:$AH,MATCH($B147,'E-E'!$B:$B,0),MATCH(AZ$1,'E-E'!$1:$1,0))</f>
        <v>1</v>
      </c>
      <c r="BA147" s="59">
        <f>INDEX('E-E'!$A:$AH,MATCH($B147,'E-E'!$B:$B,0),MATCH(BA$1,'E-E'!$1:$1,0))</f>
        <v>1</v>
      </c>
      <c r="BB147" s="59">
        <f>INDEX('E-E'!$A:$AH,MATCH($B147,'E-E'!$B:$B,0),MATCH(BB$1,'E-E'!$1:$1,0))</f>
        <v>1</v>
      </c>
      <c r="BC147" s="59">
        <f>INDEX('E-E'!$A:$AH,MATCH($B147,'E-E'!$B:$B,0),MATCH(BC$1,'E-E'!$1:$1,0))</f>
        <v>1</v>
      </c>
      <c r="BD147" s="59">
        <f>INDEX('E-E'!$A:$AH,MATCH($B147,'E-E'!$B:$B,0),MATCH(BD$1,'E-E'!$1:$1,0))</f>
        <v>1</v>
      </c>
      <c r="BE147" s="59">
        <f>INDEX('E-E'!$A:$AH,MATCH($B147,'E-E'!$B:$B,0),MATCH(BE$1,'E-E'!$1:$1,0))</f>
        <v>1</v>
      </c>
      <c r="BF147" s="59">
        <f>INDEX('E-E'!$A:$AH,MATCH($B147,'E-E'!$B:$B,0),MATCH(BF$1,'E-E'!$1:$1,0))</f>
        <v>1</v>
      </c>
      <c r="BG147" s="59">
        <f>INDEX('E-E'!$A:$AH,MATCH($B147,'E-E'!$B:$B,0),MATCH(BG$1,'E-E'!$1:$1,0))</f>
        <v>1</v>
      </c>
      <c r="BH147" s="59">
        <f>INDEX('E-E'!$A:$AH,MATCH($B147,'E-E'!$B:$B,0),MATCH(BH$1,'E-E'!$1:$1,0))</f>
        <v>1</v>
      </c>
      <c r="BI147" s="59">
        <f>INDEX('E-E'!$A:$AH,MATCH($B147,'E-E'!$B:$B,0),MATCH(BI$1,'E-E'!$1:$1,0))</f>
        <v>1</v>
      </c>
      <c r="BJ147" s="59">
        <f>INDEX('E-E'!$A:$AH,MATCH($B147,'E-E'!$B:$B,0),MATCH(BJ$1,'E-E'!$1:$1,0))</f>
        <v>1</v>
      </c>
      <c r="BK147" s="59">
        <f>INDEX('E-E'!$A:$AH,MATCH($B147,'E-E'!$B:$B,0),MATCH(BK$1,'E-E'!$1:$1,0))</f>
        <v>1</v>
      </c>
      <c r="BL147" s="59">
        <f>INDEX('E-E'!$A:$AH,MATCH($B147,'E-E'!$B:$B,0),MATCH(BL$1,'E-E'!$1:$1,0))</f>
        <v>1</v>
      </c>
      <c r="BM147" s="59">
        <f>INDEX('E-E'!$A:$AH,MATCH($B147,'E-E'!$B:$B,0),MATCH(BM$1,'E-E'!$1:$1,0))</f>
        <v>1</v>
      </c>
      <c r="BN147" s="59">
        <f>INDEX('E-E'!$A:$AH,MATCH($B147,'E-E'!$B:$B,0),MATCH(BN$1,'E-E'!$1:$1,0))</f>
        <v>1</v>
      </c>
      <c r="BO147" s="59">
        <f>INDEX('E-E'!$A:$AH,MATCH($B147,'E-E'!$B:$B,0),MATCH(BO$1,'E-E'!$1:$1,0))</f>
        <v>1</v>
      </c>
      <c r="BP147" s="59">
        <f>INDEX('E-E'!$A:$AH,MATCH($B147,'E-E'!$B:$B,0),MATCH(BP$1,'E-E'!$1:$1,0))</f>
        <v>1</v>
      </c>
      <c r="BQ147" s="59">
        <f>INDEX('E-E'!$A:$AH,MATCH($B147,'E-E'!$B:$B,0),MATCH(BQ$1,'E-E'!$1:$1,0))</f>
        <v>1</v>
      </c>
      <c r="BR147" s="59">
        <f>INDEX('E-E'!$A:$AH,MATCH($B147,'E-E'!$B:$B,0),MATCH(BR$1,'E-E'!$1:$1,0))</f>
        <v>1</v>
      </c>
      <c r="BS147" s="59">
        <f>INDEX('E-E'!$A:$AH,MATCH($B147,'E-E'!$B:$B,0),MATCH(BS$1,'E-E'!$1:$1,0))</f>
        <v>1</v>
      </c>
      <c r="BT147" s="59">
        <f>INDEX('E-E'!$A:$AH,MATCH($B147,'E-E'!$B:$B,0),MATCH(BT$1,'E-E'!$1:$1,0))</f>
        <v>1</v>
      </c>
      <c r="BU147" s="59">
        <f>INDEX('E-E'!$A:$AH,MATCH($B147,'E-E'!$B:$B,0),MATCH(BU$1,'E-E'!$1:$1,0))</f>
        <v>1</v>
      </c>
      <c r="BV147" s="93">
        <v>130.20135175776016</v>
      </c>
      <c r="BW147" s="93">
        <v>133.64834953019067</v>
      </c>
      <c r="BX147" s="93">
        <v>131.24472910981177</v>
      </c>
      <c r="BY147" s="93">
        <v>130.36126883228965</v>
      </c>
      <c r="BZ147" s="93">
        <v>131.21489503227139</v>
      </c>
      <c r="CA147" s="93">
        <v>132.51753140442639</v>
      </c>
      <c r="CB147" s="93">
        <v>133.68851042059646</v>
      </c>
      <c r="CC147" s="93">
        <v>134.75048813337904</v>
      </c>
      <c r="CD147" s="93">
        <v>135.83523243281843</v>
      </c>
      <c r="CE147" s="93">
        <v>136.71893251908523</v>
      </c>
      <c r="CF147" s="93">
        <v>137.55237591179116</v>
      </c>
      <c r="CG147" s="93">
        <v>138.25952338313991</v>
      </c>
      <c r="CH147" s="93">
        <v>138.62951625758762</v>
      </c>
      <c r="CI147" s="93">
        <v>138.81999595126962</v>
      </c>
      <c r="CJ147" s="93">
        <v>139.04667997440311</v>
      </c>
      <c r="CK147" s="93">
        <v>139.24528633572424</v>
      </c>
      <c r="CL147" s="93">
        <v>139.34466519548999</v>
      </c>
      <c r="CM147" s="93">
        <v>139.3965598341934</v>
      </c>
      <c r="CN147" s="93">
        <v>139.42804382692657</v>
      </c>
      <c r="CO147" s="93">
        <v>139.43050741100214</v>
      </c>
      <c r="CP147" s="93">
        <v>139.41621265471383</v>
      </c>
      <c r="CQ147" s="93">
        <v>139.40191789842549</v>
      </c>
      <c r="CR147" s="93">
        <v>139.38762314213724</v>
      </c>
      <c r="CS147" s="93">
        <v>139.37332838584894</v>
      </c>
      <c r="CT147" s="93">
        <v>139.35903362956063</v>
      </c>
      <c r="CU147" s="93">
        <v>139.34473887327232</v>
      </c>
      <c r="CV147" s="93">
        <v>139.33044411698401</v>
      </c>
      <c r="CW147" s="93">
        <v>139.3161493606957</v>
      </c>
      <c r="CX147" s="93">
        <v>139.30185460440737</v>
      </c>
      <c r="CY147" s="93">
        <v>139.28755984811906</v>
      </c>
      <c r="CZ147" s="94"/>
      <c r="DA147" s="94">
        <f>SUMIFS(Capacity!F$134:F$218,Capacity!$A$134:$A$218,$A147,Capacity!$E$134:$E$218,Settings!$B$2)</f>
        <v>0</v>
      </c>
      <c r="DB147" s="94">
        <f>SUMIFS(Capacity!G$134:G$218,Capacity!$A$134:$A$218,$A147,Capacity!$E$134:$E$218,Settings!$B$2)</f>
        <v>0</v>
      </c>
      <c r="DC147" s="94">
        <f>SUMIFS(Capacity!H$134:H$218,Capacity!$A$134:$A$218,$A147,Capacity!$E$134:$E$218,Settings!$B$2)</f>
        <v>0</v>
      </c>
      <c r="DD147" s="94">
        <f>SUMIFS(Capacity!I$134:I$218,Capacity!$A$134:$A$218,$A147,Capacity!$E$134:$E$218,Settings!$B$2)</f>
        <v>0</v>
      </c>
      <c r="DE147" s="94">
        <f>SUMIFS(Capacity!J$134:J$218,Capacity!$A$134:$A$218,$A147,Capacity!$E$134:$E$218,Settings!$B$2)</f>
        <v>0</v>
      </c>
      <c r="DF147" s="94">
        <f>SUMIFS(Capacity!K$134:K$218,Capacity!$A$134:$A$218,$A147,Capacity!$E$134:$E$218,Settings!$B$2)</f>
        <v>0</v>
      </c>
      <c r="DG147" s="94">
        <f>SUMIFS(Capacity!L$134:L$218,Capacity!$A$134:$A$218,$A147,Capacity!$E$134:$E$218,Settings!$B$2)</f>
        <v>0</v>
      </c>
      <c r="DH147" s="94">
        <f>SUMIFS(Capacity!M$134:M$218,Capacity!$A$134:$A$218,$A147,Capacity!$E$134:$E$218,Settings!$B$2)</f>
        <v>0</v>
      </c>
      <c r="DI147" s="94">
        <f>SUMIFS(Capacity!N$134:N$218,Capacity!$A$134:$A$218,$A147,Capacity!$E$134:$E$218,Settings!$B$2)</f>
        <v>0</v>
      </c>
      <c r="DJ147" s="94">
        <f>SUMIFS(Capacity!O$134:O$218,Capacity!$A$134:$A$218,$A147,Capacity!$E$134:$E$218,Settings!$B$2)</f>
        <v>0</v>
      </c>
      <c r="DK147" s="94">
        <f>SUMIFS(Capacity!P$134:P$218,Capacity!$A$134:$A$218,$A147,Capacity!$E$134:$E$218,Settings!$B$2)</f>
        <v>0</v>
      </c>
      <c r="DL147" s="94">
        <f>SUMIFS(Capacity!Q$134:Q$218,Capacity!$A$134:$A$218,$A147,Capacity!$E$134:$E$218,Settings!$B$2)</f>
        <v>0</v>
      </c>
      <c r="DM147" s="94">
        <f>SUMIFS(Capacity!R$134:R$218,Capacity!$A$134:$A$218,$A147,Capacity!$E$134:$E$218,Settings!$B$2)</f>
        <v>0</v>
      </c>
      <c r="DN147" s="94">
        <f>SUMIFS(Capacity!S$134:S$218,Capacity!$A$134:$A$218,$A147,Capacity!$E$134:$E$218,Settings!$B$2)</f>
        <v>0</v>
      </c>
      <c r="DO147" s="94">
        <f>SUMIFS(Capacity!T$134:T$218,Capacity!$A$134:$A$218,$A147,Capacity!$E$134:$E$218,Settings!$B$2)</f>
        <v>0</v>
      </c>
      <c r="DP147" s="94">
        <f>SUMIFS(Capacity!U$134:U$218,Capacity!$A$134:$A$218,$A147,Capacity!$E$134:$E$218,Settings!$B$2)</f>
        <v>0</v>
      </c>
      <c r="DQ147" s="94">
        <f>SUMIFS(Capacity!V$134:V$218,Capacity!$A$134:$A$218,$A147,Capacity!$E$134:$E$218,Settings!$B$2)</f>
        <v>0</v>
      </c>
      <c r="DR147" s="94">
        <f>SUMIFS(Capacity!W$134:W$218,Capacity!$A$134:$A$218,$A147,Capacity!$E$134:$E$218,Settings!$B$2)</f>
        <v>0</v>
      </c>
      <c r="DS147" s="94">
        <f>SUMIFS(Capacity!X$134:X$218,Capacity!$A$134:$A$218,$A147,Capacity!$E$134:$E$218,Settings!$B$2)</f>
        <v>0</v>
      </c>
      <c r="DT147" s="94">
        <f>SUMIFS(Capacity!Y$134:Y$218,Capacity!$A$134:$A$218,$A147,Capacity!$E$134:$E$218,Settings!$B$2)</f>
        <v>0</v>
      </c>
      <c r="DU147" s="94">
        <f>SUMIFS(Capacity!Z$134:Z$218,Capacity!$A$134:$A$218,$A147,Capacity!$E$134:$E$218,Settings!$B$2)</f>
        <v>967.33230000000003</v>
      </c>
      <c r="DV147" s="94">
        <f>SUMIFS(Capacity!AA$134:AA$218,Capacity!$A$134:$A$218,$A147,Capacity!$E$134:$E$218,Settings!$B$2)</f>
        <v>873.33230000000003</v>
      </c>
      <c r="DW147" s="94">
        <f>SUMIFS(Capacity!AB$134:AB$218,Capacity!$A$134:$A$218,$A147,Capacity!$E$134:$E$218,Settings!$B$2)</f>
        <v>1337.3937000000001</v>
      </c>
      <c r="DX147" s="94">
        <f>SUMIFS(Capacity!AC$134:AC$218,Capacity!$A$134:$A$218,$A147,Capacity!$E$134:$E$218,Settings!$B$2)</f>
        <v>2317.9259999999999</v>
      </c>
      <c r="DY147" s="94">
        <f>SUMIFS(Capacity!AD$134:AD$218,Capacity!$A$134:$A$218,$A147,Capacity!$E$134:$E$218,Settings!$B$2)</f>
        <v>2317.9259999999999</v>
      </c>
      <c r="DZ147" s="94">
        <f>SUMIFS(Capacity!AE$134:AE$218,Capacity!$A$134:$A$218,$A147,Capacity!$E$134:$E$218,Settings!$B$2)</f>
        <v>2317.9259999999999</v>
      </c>
      <c r="EA147" s="94">
        <f>SUMIFS(Capacity!AF$134:AF$218,Capacity!$A$134:$A$218,$A147,Capacity!$E$134:$E$218,Settings!$B$2)</f>
        <v>1733.9259999999999</v>
      </c>
      <c r="EB147" s="94">
        <f>SUMIFS(Capacity!AG$134:AG$218,Capacity!$A$134:$A$218,$A147,Capacity!$E$134:$E$218,Settings!$B$2)</f>
        <v>2317.9259999999999</v>
      </c>
      <c r="EC147" s="94">
        <f>SUMIFS(Capacity!AH$134:AH$218,Capacity!$A$134:$A$218,$A147,Capacity!$E$134:$E$218,Settings!$B$2)</f>
        <v>3229.7141061228799</v>
      </c>
    </row>
    <row r="148" spans="1:133" s="56" customFormat="1" x14ac:dyDescent="0.3">
      <c r="A148" s="83" t="s">
        <v>173</v>
      </c>
      <c r="B148" s="91" t="s">
        <v>1136</v>
      </c>
      <c r="C148" s="83" t="s">
        <v>689</v>
      </c>
      <c r="D148" s="83">
        <v>1</v>
      </c>
      <c r="E148" s="83">
        <v>2040</v>
      </c>
      <c r="F148" s="83">
        <v>0</v>
      </c>
      <c r="G148" s="83">
        <v>0.25</v>
      </c>
      <c r="H148" s="83" t="s">
        <v>612</v>
      </c>
      <c r="I148" s="83">
        <v>7</v>
      </c>
      <c r="J148" s="83">
        <v>2</v>
      </c>
      <c r="K148" s="84">
        <v>0</v>
      </c>
      <c r="L148" s="84">
        <v>0</v>
      </c>
      <c r="M148" s="84">
        <v>0</v>
      </c>
      <c r="N148" s="84">
        <v>0</v>
      </c>
      <c r="O148" s="84">
        <v>0</v>
      </c>
      <c r="P148" s="83" t="s">
        <v>1399</v>
      </c>
      <c r="Q148" s="91">
        <v>5</v>
      </c>
      <c r="R148" s="91">
        <v>0</v>
      </c>
      <c r="S148" s="95">
        <v>0</v>
      </c>
      <c r="T148" s="83">
        <v>1</v>
      </c>
      <c r="U148" s="83">
        <v>1</v>
      </c>
      <c r="V148" s="83">
        <v>1</v>
      </c>
      <c r="W148" s="83" t="e">
        <v>#N/A</v>
      </c>
      <c r="X148" s="83" t="e">
        <v>#N/A</v>
      </c>
      <c r="Y148" s="83">
        <v>0</v>
      </c>
      <c r="Z148" s="83" t="e">
        <v>#N/A</v>
      </c>
      <c r="AA148" s="83" t="e">
        <v>#N/A</v>
      </c>
      <c r="AB148" s="83">
        <v>1</v>
      </c>
      <c r="AC148" s="83" t="e">
        <v>#N/A</v>
      </c>
      <c r="AD148" s="83" t="e">
        <v>#N/A</v>
      </c>
      <c r="AE148" s="83">
        <v>1</v>
      </c>
      <c r="AF148" s="83">
        <v>1</v>
      </c>
      <c r="AG148" s="83" t="e">
        <v>#N/A</v>
      </c>
      <c r="AH148" s="83" t="e">
        <v>#N/A</v>
      </c>
      <c r="AI148" s="83">
        <v>0</v>
      </c>
      <c r="AJ148" s="83">
        <v>1</v>
      </c>
      <c r="AK148" s="42">
        <f>INDEX(BV148:CY148,MATCH(Settings!$B$5,$BV$1:$CY$1))</f>
        <v>0</v>
      </c>
      <c r="AL148" s="83">
        <f>0.5*AO148</f>
        <v>171360</v>
      </c>
      <c r="AM148" s="83">
        <v>168</v>
      </c>
      <c r="AN148" s="83">
        <v>0</v>
      </c>
      <c r="AO148" s="83">
        <v>342720</v>
      </c>
      <c r="AP148" s="83" t="b" cm="1">
        <f t="array" ref="AP148">NOT(OR(ISNA(AI148:AK148),ISNA(AE148:AF148),ISNA(AB148),ISNA(Y148),ISNA(S148:V148),ISNA(Q148),ISNA(J148),ISNA(I148),ISNA(A148:G148), ISBLANK(AI148:AK148), ISBLANK(AE148:AF148),ISBLANK(AB148),ISBLANK(Y148),ISBLANK(S148:V148),ISBLANK(Q148),ISBLANK(J148),ISBLANK(I148),ISBLANK(A148:G148)))</f>
        <v>1</v>
      </c>
      <c r="AQ148" s="42">
        <f>_xlfn.IFNA(IF(E148&gt;0,INDEX(AR148:BU148,MATCH(Settings!$B$1,$AR$1:$BU$1)),0),0)</f>
        <v>1</v>
      </c>
      <c r="AR148" s="59">
        <f>INDEX('E-E'!$A:$AH,MATCH($B148,'E-E'!$B:$B,0),MATCH(AR$1,'E-E'!$1:$1,0))</f>
        <v>0</v>
      </c>
      <c r="AS148" s="59">
        <f>INDEX('E-E'!$A:$AH,MATCH($B148,'E-E'!$B:$B,0),MATCH(AS$1,'E-E'!$1:$1,0))</f>
        <v>0</v>
      </c>
      <c r="AT148" s="59">
        <f>INDEX('E-E'!$A:$AH,MATCH($B148,'E-E'!$B:$B,0),MATCH(AT$1,'E-E'!$1:$1,0))</f>
        <v>0</v>
      </c>
      <c r="AU148" s="59">
        <f>INDEX('E-E'!$A:$AH,MATCH($B148,'E-E'!$B:$B,0),MATCH(AU$1,'E-E'!$1:$1,0))</f>
        <v>0</v>
      </c>
      <c r="AV148" s="59">
        <f>INDEX('E-E'!$A:$AH,MATCH($B148,'E-E'!$B:$B,0),MATCH(AV$1,'E-E'!$1:$1,0))</f>
        <v>1</v>
      </c>
      <c r="AW148" s="59">
        <f>INDEX('E-E'!$A:$AH,MATCH($B148,'E-E'!$B:$B,0),MATCH(AW$1,'E-E'!$1:$1,0))</f>
        <v>1</v>
      </c>
      <c r="AX148" s="59">
        <f>INDEX('E-E'!$A:$AH,MATCH($B148,'E-E'!$B:$B,0),MATCH(AX$1,'E-E'!$1:$1,0))</f>
        <v>1</v>
      </c>
      <c r="AY148" s="59">
        <f>INDEX('E-E'!$A:$AH,MATCH($B148,'E-E'!$B:$B,0),MATCH(AY$1,'E-E'!$1:$1,0))</f>
        <v>1</v>
      </c>
      <c r="AZ148" s="59">
        <f>INDEX('E-E'!$A:$AH,MATCH($B148,'E-E'!$B:$B,0),MATCH(AZ$1,'E-E'!$1:$1,0))</f>
        <v>1</v>
      </c>
      <c r="BA148" s="59">
        <f>INDEX('E-E'!$A:$AH,MATCH($B148,'E-E'!$B:$B,0),MATCH(BA$1,'E-E'!$1:$1,0))</f>
        <v>1</v>
      </c>
      <c r="BB148" s="59">
        <f>INDEX('E-E'!$A:$AH,MATCH($B148,'E-E'!$B:$B,0),MATCH(BB$1,'E-E'!$1:$1,0))</f>
        <v>1</v>
      </c>
      <c r="BC148" s="59">
        <f>INDEX('E-E'!$A:$AH,MATCH($B148,'E-E'!$B:$B,0),MATCH(BC$1,'E-E'!$1:$1,0))</f>
        <v>1</v>
      </c>
      <c r="BD148" s="59">
        <f>INDEX('E-E'!$A:$AH,MATCH($B148,'E-E'!$B:$B,0),MATCH(BD$1,'E-E'!$1:$1,0))</f>
        <v>1</v>
      </c>
      <c r="BE148" s="59">
        <f>INDEX('E-E'!$A:$AH,MATCH($B148,'E-E'!$B:$B,0),MATCH(BE$1,'E-E'!$1:$1,0))</f>
        <v>1</v>
      </c>
      <c r="BF148" s="59">
        <f>INDEX('E-E'!$A:$AH,MATCH($B148,'E-E'!$B:$B,0),MATCH(BF$1,'E-E'!$1:$1,0))</f>
        <v>1</v>
      </c>
      <c r="BG148" s="59">
        <f>INDEX('E-E'!$A:$AH,MATCH($B148,'E-E'!$B:$B,0),MATCH(BG$1,'E-E'!$1:$1,0))</f>
        <v>1</v>
      </c>
      <c r="BH148" s="59">
        <f>INDEX('E-E'!$A:$AH,MATCH($B148,'E-E'!$B:$B,0),MATCH(BH$1,'E-E'!$1:$1,0))</f>
        <v>1</v>
      </c>
      <c r="BI148" s="59">
        <f>INDEX('E-E'!$A:$AH,MATCH($B148,'E-E'!$B:$B,0),MATCH(BI$1,'E-E'!$1:$1,0))</f>
        <v>1</v>
      </c>
      <c r="BJ148" s="59">
        <f>INDEX('E-E'!$A:$AH,MATCH($B148,'E-E'!$B:$B,0),MATCH(BJ$1,'E-E'!$1:$1,0))</f>
        <v>1</v>
      </c>
      <c r="BK148" s="59">
        <f>INDEX('E-E'!$A:$AH,MATCH($B148,'E-E'!$B:$B,0),MATCH(BK$1,'E-E'!$1:$1,0))</f>
        <v>1</v>
      </c>
      <c r="BL148" s="59">
        <f>INDEX('E-E'!$A:$AH,MATCH($B148,'E-E'!$B:$B,0),MATCH(BL$1,'E-E'!$1:$1,0))</f>
        <v>1</v>
      </c>
      <c r="BM148" s="59">
        <f>INDEX('E-E'!$A:$AH,MATCH($B148,'E-E'!$B:$B,0),MATCH(BM$1,'E-E'!$1:$1,0))</f>
        <v>1</v>
      </c>
      <c r="BN148" s="59">
        <f>INDEX('E-E'!$A:$AH,MATCH($B148,'E-E'!$B:$B,0),MATCH(BN$1,'E-E'!$1:$1,0))</f>
        <v>1</v>
      </c>
      <c r="BO148" s="59">
        <f>INDEX('E-E'!$A:$AH,MATCH($B148,'E-E'!$B:$B,0),MATCH(BO$1,'E-E'!$1:$1,0))</f>
        <v>1</v>
      </c>
      <c r="BP148" s="59">
        <f>INDEX('E-E'!$A:$AH,MATCH($B148,'E-E'!$B:$B,0),MATCH(BP$1,'E-E'!$1:$1,0))</f>
        <v>1</v>
      </c>
      <c r="BQ148" s="59">
        <f>INDEX('E-E'!$A:$AH,MATCH($B148,'E-E'!$B:$B,0),MATCH(BQ$1,'E-E'!$1:$1,0))</f>
        <v>1</v>
      </c>
      <c r="BR148" s="59">
        <f>INDEX('E-E'!$A:$AH,MATCH($B148,'E-E'!$B:$B,0),MATCH(BR$1,'E-E'!$1:$1,0))</f>
        <v>1</v>
      </c>
      <c r="BS148" s="59">
        <f>INDEX('E-E'!$A:$AH,MATCH($B148,'E-E'!$B:$B,0),MATCH(BS$1,'E-E'!$1:$1,0))</f>
        <v>1</v>
      </c>
      <c r="BT148" s="59">
        <f>INDEX('E-E'!$A:$AH,MATCH($B148,'E-E'!$B:$B,0),MATCH(BT$1,'E-E'!$1:$1,0))</f>
        <v>1</v>
      </c>
      <c r="BU148" s="59">
        <f>INDEX('E-E'!$A:$AH,MATCH($B148,'E-E'!$B:$B,0),MATCH(BU$1,'E-E'!$1:$1,0))</f>
        <v>1</v>
      </c>
      <c r="BV148" s="60">
        <f>INDEX(SRMC!$A:$AO,MATCH($B148,SRMC!$B:$B,0),MATCH(BV$1,SRMC!$1:$1,0))</f>
        <v>0</v>
      </c>
      <c r="BW148" s="60">
        <f>INDEX(SRMC!$A:$AO,MATCH($B148,SRMC!$B:$B,0),MATCH(BW$1,SRMC!$1:$1,0))</f>
        <v>0</v>
      </c>
      <c r="BX148" s="60">
        <f>INDEX(SRMC!$A:$AO,MATCH($B148,SRMC!$B:$B,0),MATCH(BX$1,SRMC!$1:$1,0))</f>
        <v>0</v>
      </c>
      <c r="BY148" s="60">
        <f>INDEX(SRMC!$A:$AO,MATCH($B148,SRMC!$B:$B,0),MATCH(BY$1,SRMC!$1:$1,0))</f>
        <v>0</v>
      </c>
      <c r="BZ148" s="60">
        <f>INDEX(SRMC!$A:$AO,MATCH($B148,SRMC!$B:$B,0),MATCH(BZ$1,SRMC!$1:$1,0))</f>
        <v>0</v>
      </c>
      <c r="CA148" s="60">
        <f>INDEX(SRMC!$A:$AO,MATCH($B148,SRMC!$B:$B,0),MATCH(CA$1,SRMC!$1:$1,0))</f>
        <v>0</v>
      </c>
      <c r="CB148" s="60">
        <f>INDEX(SRMC!$A:$AO,MATCH($B148,SRMC!$B:$B,0),MATCH(CB$1,SRMC!$1:$1,0))</f>
        <v>0</v>
      </c>
      <c r="CC148" s="60">
        <f>INDEX(SRMC!$A:$AO,MATCH($B148,SRMC!$B:$B,0),MATCH(CC$1,SRMC!$1:$1,0))</f>
        <v>0</v>
      </c>
      <c r="CD148" s="60">
        <f>INDEX(SRMC!$A:$AO,MATCH($B148,SRMC!$B:$B,0),MATCH(CD$1,SRMC!$1:$1,0))</f>
        <v>0</v>
      </c>
      <c r="CE148" s="60">
        <f>INDEX(SRMC!$A:$AO,MATCH($B148,SRMC!$B:$B,0),MATCH(CE$1,SRMC!$1:$1,0))</f>
        <v>0</v>
      </c>
      <c r="CF148" s="60">
        <f>INDEX(SRMC!$A:$AO,MATCH($B148,SRMC!$B:$B,0),MATCH(CF$1,SRMC!$1:$1,0))</f>
        <v>0</v>
      </c>
      <c r="CG148" s="60">
        <f>INDEX(SRMC!$A:$AO,MATCH($B148,SRMC!$B:$B,0),MATCH(CG$1,SRMC!$1:$1,0))</f>
        <v>0</v>
      </c>
      <c r="CH148" s="60">
        <f>INDEX(SRMC!$A:$AO,MATCH($B148,SRMC!$B:$B,0),MATCH(CH$1,SRMC!$1:$1,0))</f>
        <v>0</v>
      </c>
      <c r="CI148" s="60">
        <f>INDEX(SRMC!$A:$AO,MATCH($B148,SRMC!$B:$B,0),MATCH(CI$1,SRMC!$1:$1,0))</f>
        <v>0</v>
      </c>
      <c r="CJ148" s="60">
        <f>INDEX(SRMC!$A:$AO,MATCH($B148,SRMC!$B:$B,0),MATCH(CJ$1,SRMC!$1:$1,0))</f>
        <v>0</v>
      </c>
      <c r="CK148" s="60">
        <f>INDEX(SRMC!$A:$AO,MATCH($B148,SRMC!$B:$B,0),MATCH(CK$1,SRMC!$1:$1,0))</f>
        <v>0</v>
      </c>
      <c r="CL148" s="60">
        <f>INDEX(SRMC!$A:$AO,MATCH($B148,SRMC!$B:$B,0),MATCH(CL$1,SRMC!$1:$1,0))</f>
        <v>0</v>
      </c>
      <c r="CM148" s="60">
        <f>INDEX(SRMC!$A:$AO,MATCH($B148,SRMC!$B:$B,0),MATCH(CM$1,SRMC!$1:$1,0))</f>
        <v>0</v>
      </c>
      <c r="CN148" s="60">
        <f>INDEX(SRMC!$A:$AO,MATCH($B148,SRMC!$B:$B,0),MATCH(CN$1,SRMC!$1:$1,0))</f>
        <v>0</v>
      </c>
      <c r="CO148" s="60">
        <f>INDEX(SRMC!$A:$AO,MATCH($B148,SRMC!$B:$B,0),MATCH(CO$1,SRMC!$1:$1,0))</f>
        <v>0</v>
      </c>
      <c r="CP148" s="60">
        <f>INDEX(SRMC!$A:$AO,MATCH($B148,SRMC!$B:$B,0),MATCH(CP$1,SRMC!$1:$1,0))</f>
        <v>0</v>
      </c>
      <c r="CQ148" s="60">
        <f>INDEX(SRMC!$A:$AO,MATCH($B148,SRMC!$B:$B,0),MATCH(CQ$1,SRMC!$1:$1,0))</f>
        <v>0</v>
      </c>
      <c r="CR148" s="60">
        <f>INDEX(SRMC!$A:$AO,MATCH($B148,SRMC!$B:$B,0),MATCH(CR$1,SRMC!$1:$1,0))</f>
        <v>0</v>
      </c>
      <c r="CS148" s="60">
        <f>INDEX(SRMC!$A:$AO,MATCH($B148,SRMC!$B:$B,0),MATCH(CS$1,SRMC!$1:$1,0))</f>
        <v>0</v>
      </c>
      <c r="CT148" s="60">
        <f>INDEX(SRMC!$A:$AO,MATCH($B148,SRMC!$B:$B,0),MATCH(CT$1,SRMC!$1:$1,0))</f>
        <v>0</v>
      </c>
      <c r="CU148" s="60">
        <f>INDEX(SRMC!$A:$AO,MATCH($B148,SRMC!$B:$B,0),MATCH(CU$1,SRMC!$1:$1,0))</f>
        <v>0</v>
      </c>
      <c r="CV148" s="60">
        <f>INDEX(SRMC!$A:$AO,MATCH($B148,SRMC!$B:$B,0),MATCH(CV$1,SRMC!$1:$1,0))</f>
        <v>0</v>
      </c>
      <c r="CW148" s="60">
        <f>INDEX(SRMC!$A:$AO,MATCH($B148,SRMC!$B:$B,0),MATCH(CW$1,SRMC!$1:$1,0))</f>
        <v>0</v>
      </c>
      <c r="CX148" s="60">
        <f>INDEX(SRMC!$A:$AO,MATCH($B148,SRMC!$B:$B,0),MATCH(CX$1,SRMC!$1:$1,0))</f>
        <v>0</v>
      </c>
      <c r="CY148" s="60">
        <f>INDEX(SRMC!$A:$AO,MATCH($B148,SRMC!$B:$B,0),MATCH(CY$1,SRMC!$1:$1,0))</f>
        <v>0</v>
      </c>
      <c r="CZ148" s="77"/>
      <c r="DA148" s="77"/>
      <c r="DB148" s="77"/>
      <c r="DC148" s="77"/>
      <c r="DD148" s="77"/>
      <c r="DE148" s="77"/>
      <c r="DF148" s="77"/>
      <c r="DG148" s="77"/>
      <c r="DH148" s="77"/>
      <c r="DI148" s="77"/>
      <c r="DJ148" s="77"/>
      <c r="DK148" s="77"/>
      <c r="DL148" s="77"/>
      <c r="DM148" s="77"/>
      <c r="DN148" s="77"/>
      <c r="DO148" s="77"/>
      <c r="DP148" s="77"/>
      <c r="DQ148" s="77"/>
      <c r="DR148" s="77"/>
      <c r="DS148" s="77"/>
      <c r="DT148" s="77"/>
      <c r="DU148" s="77"/>
      <c r="DV148" s="77"/>
      <c r="DW148" s="77"/>
      <c r="DX148" s="77"/>
      <c r="DY148" s="77"/>
      <c r="DZ148" s="77"/>
      <c r="EA148" s="77"/>
      <c r="EB148" s="77"/>
      <c r="EC148" s="77"/>
    </row>
    <row r="149" spans="1:133" x14ac:dyDescent="0.3">
      <c r="A149" s="83" t="s">
        <v>1133</v>
      </c>
      <c r="B149" s="91" t="s">
        <v>1134</v>
      </c>
      <c r="C149" s="83" t="s">
        <v>690</v>
      </c>
      <c r="D149" s="83">
        <v>2</v>
      </c>
      <c r="E149" s="83">
        <v>250</v>
      </c>
      <c r="F149" s="83">
        <v>0</v>
      </c>
      <c r="G149" s="83">
        <v>0.25</v>
      </c>
      <c r="H149" s="83" t="s">
        <v>612</v>
      </c>
      <c r="I149" s="83">
        <v>7</v>
      </c>
      <c r="J149" s="83">
        <v>2</v>
      </c>
      <c r="K149" s="84">
        <v>0</v>
      </c>
      <c r="L149" s="84">
        <v>0</v>
      </c>
      <c r="M149" s="84">
        <v>0</v>
      </c>
      <c r="N149" s="84">
        <v>0</v>
      </c>
      <c r="O149" s="84">
        <v>0</v>
      </c>
      <c r="P149" s="83" t="s">
        <v>1399</v>
      </c>
      <c r="Q149" s="91">
        <v>5</v>
      </c>
      <c r="R149" s="91">
        <v>0</v>
      </c>
      <c r="S149" s="95">
        <v>0</v>
      </c>
      <c r="T149" s="83">
        <v>1</v>
      </c>
      <c r="U149" s="83">
        <v>1</v>
      </c>
      <c r="V149" s="83">
        <v>1</v>
      </c>
      <c r="W149" s="83"/>
      <c r="X149" s="83"/>
      <c r="Y149" s="83">
        <v>0</v>
      </c>
      <c r="Z149" s="83"/>
      <c r="AA149" s="83"/>
      <c r="AB149" s="83">
        <v>1</v>
      </c>
      <c r="AC149" s="83"/>
      <c r="AD149" s="83"/>
      <c r="AE149" s="83">
        <v>1</v>
      </c>
      <c r="AF149" s="83">
        <v>1</v>
      </c>
      <c r="AG149" s="83"/>
      <c r="AH149" s="83"/>
      <c r="AI149" s="83">
        <v>0</v>
      </c>
      <c r="AJ149" s="83">
        <v>1</v>
      </c>
      <c r="AK149" s="42">
        <f>INDEX(BV149:CY149,MATCH(Settings!$B$5,$BV$1:$CY$1))</f>
        <v>0</v>
      </c>
      <c r="AL149" s="83">
        <f t="shared" ref="AL149:AL168" si="0">0.5*AO149</f>
        <v>1000</v>
      </c>
      <c r="AM149" s="83">
        <v>8</v>
      </c>
      <c r="AN149" s="83">
        <v>0</v>
      </c>
      <c r="AO149" s="83">
        <f>E149*AM149</f>
        <v>2000</v>
      </c>
      <c r="AP149" s="83" t="b" cm="1">
        <f t="array" ref="AP149">NOT(OR(ISNA(AI149:AK149),ISNA(AE149:AF149),ISNA(AB149),ISNA(Y149),ISNA(S149:V149),ISNA(Q149),ISNA(J149),ISNA(I149),ISNA(A149:G149), ISBLANK(AI149:AK149), ISBLANK(AE149:AF149),ISBLANK(AB149),ISBLANK(Y149),ISBLANK(S149:V149),ISBLANK(Q149),ISBLANK(J149),ISBLANK(I149),ISBLANK(A149:G149)))</f>
        <v>1</v>
      </c>
      <c r="AQ149" s="42">
        <f>_xlfn.IFNA(IF(E149&gt;0,INDEX(AR149:BU149,MATCH(Settings!$B$1,$AR$1:$BU$1)),0),0)</f>
        <v>1</v>
      </c>
      <c r="AR149" s="59">
        <f>INDEX('E-E'!$A:$AH,MATCH($B149,'E-E'!$B:$B,0),MATCH(AR$1,'E-E'!$1:$1,0))</f>
        <v>0</v>
      </c>
      <c r="AS149" s="59">
        <f>INDEX('E-E'!$A:$AH,MATCH($B149,'E-E'!$B:$B,0),MATCH(AS$1,'E-E'!$1:$1,0))</f>
        <v>0</v>
      </c>
      <c r="AT149" s="59">
        <f>INDEX('E-E'!$A:$AH,MATCH($B149,'E-E'!$B:$B,0),MATCH(AT$1,'E-E'!$1:$1,0))</f>
        <v>0</v>
      </c>
      <c r="AU149" s="59">
        <f>INDEX('E-E'!$A:$AH,MATCH($B149,'E-E'!$B:$B,0),MATCH(AU$1,'E-E'!$1:$1,0))</f>
        <v>1</v>
      </c>
      <c r="AV149" s="59">
        <f>INDEX('E-E'!$A:$AH,MATCH($B149,'E-E'!$B:$B,0),MATCH(AV$1,'E-E'!$1:$1,0))</f>
        <v>1</v>
      </c>
      <c r="AW149" s="59">
        <f>INDEX('E-E'!$A:$AH,MATCH($B149,'E-E'!$B:$B,0),MATCH(AW$1,'E-E'!$1:$1,0))</f>
        <v>1</v>
      </c>
      <c r="AX149" s="59">
        <f>INDEX('E-E'!$A:$AH,MATCH($B149,'E-E'!$B:$B,0),MATCH(AX$1,'E-E'!$1:$1,0))</f>
        <v>1</v>
      </c>
      <c r="AY149" s="59">
        <f>INDEX('E-E'!$A:$AH,MATCH($B149,'E-E'!$B:$B,0),MATCH(AY$1,'E-E'!$1:$1,0))</f>
        <v>1</v>
      </c>
      <c r="AZ149" s="59">
        <f>INDEX('E-E'!$A:$AH,MATCH($B149,'E-E'!$B:$B,0),MATCH(AZ$1,'E-E'!$1:$1,0))</f>
        <v>1</v>
      </c>
      <c r="BA149" s="59">
        <f>INDEX('E-E'!$A:$AH,MATCH($B149,'E-E'!$B:$B,0),MATCH(BA$1,'E-E'!$1:$1,0))</f>
        <v>1</v>
      </c>
      <c r="BB149" s="59">
        <f>INDEX('E-E'!$A:$AH,MATCH($B149,'E-E'!$B:$B,0),MATCH(BB$1,'E-E'!$1:$1,0))</f>
        <v>1</v>
      </c>
      <c r="BC149" s="59">
        <f>INDEX('E-E'!$A:$AH,MATCH($B149,'E-E'!$B:$B,0),MATCH(BC$1,'E-E'!$1:$1,0))</f>
        <v>1</v>
      </c>
      <c r="BD149" s="59">
        <f>INDEX('E-E'!$A:$AH,MATCH($B149,'E-E'!$B:$B,0),MATCH(BD$1,'E-E'!$1:$1,0))</f>
        <v>1</v>
      </c>
      <c r="BE149" s="59">
        <f>INDEX('E-E'!$A:$AH,MATCH($B149,'E-E'!$B:$B,0),MATCH(BE$1,'E-E'!$1:$1,0))</f>
        <v>1</v>
      </c>
      <c r="BF149" s="59">
        <f>INDEX('E-E'!$A:$AH,MATCH($B149,'E-E'!$B:$B,0),MATCH(BF$1,'E-E'!$1:$1,0))</f>
        <v>1</v>
      </c>
      <c r="BG149" s="59">
        <f>INDEX('E-E'!$A:$AH,MATCH($B149,'E-E'!$B:$B,0),MATCH(BG$1,'E-E'!$1:$1,0))</f>
        <v>1</v>
      </c>
      <c r="BH149" s="59">
        <f>INDEX('E-E'!$A:$AH,MATCH($B149,'E-E'!$B:$B,0),MATCH(BH$1,'E-E'!$1:$1,0))</f>
        <v>1</v>
      </c>
      <c r="BI149" s="59">
        <f>INDEX('E-E'!$A:$AH,MATCH($B149,'E-E'!$B:$B,0),MATCH(BI$1,'E-E'!$1:$1,0))</f>
        <v>1</v>
      </c>
      <c r="BJ149" s="59">
        <f>INDEX('E-E'!$A:$AH,MATCH($B149,'E-E'!$B:$B,0),MATCH(BJ$1,'E-E'!$1:$1,0))</f>
        <v>1</v>
      </c>
      <c r="BK149" s="59">
        <f>INDEX('E-E'!$A:$AH,MATCH($B149,'E-E'!$B:$B,0),MATCH(BK$1,'E-E'!$1:$1,0))</f>
        <v>1</v>
      </c>
      <c r="BL149" s="59">
        <f>INDEX('E-E'!$A:$AH,MATCH($B149,'E-E'!$B:$B,0),MATCH(BL$1,'E-E'!$1:$1,0))</f>
        <v>1</v>
      </c>
      <c r="BM149" s="59">
        <f>INDEX('E-E'!$A:$AH,MATCH($B149,'E-E'!$B:$B,0),MATCH(BM$1,'E-E'!$1:$1,0))</f>
        <v>1</v>
      </c>
      <c r="BN149" s="59">
        <f>INDEX('E-E'!$A:$AH,MATCH($B149,'E-E'!$B:$B,0),MATCH(BN$1,'E-E'!$1:$1,0))</f>
        <v>1</v>
      </c>
      <c r="BO149" s="59">
        <f>INDEX('E-E'!$A:$AH,MATCH($B149,'E-E'!$B:$B,0),MATCH(BO$1,'E-E'!$1:$1,0))</f>
        <v>1</v>
      </c>
      <c r="BP149" s="59">
        <f>INDEX('E-E'!$A:$AH,MATCH($B149,'E-E'!$B:$B,0),MATCH(BP$1,'E-E'!$1:$1,0))</f>
        <v>1</v>
      </c>
      <c r="BQ149" s="59">
        <f>INDEX('E-E'!$A:$AH,MATCH($B149,'E-E'!$B:$B,0),MATCH(BQ$1,'E-E'!$1:$1,0))</f>
        <v>1</v>
      </c>
      <c r="BR149" s="59">
        <f>INDEX('E-E'!$A:$AH,MATCH($B149,'E-E'!$B:$B,0),MATCH(BR$1,'E-E'!$1:$1,0))</f>
        <v>1</v>
      </c>
      <c r="BS149" s="59">
        <f>INDEX('E-E'!$A:$AH,MATCH($B149,'E-E'!$B:$B,0),MATCH(BS$1,'E-E'!$1:$1,0))</f>
        <v>1</v>
      </c>
      <c r="BT149" s="59">
        <f>INDEX('E-E'!$A:$AH,MATCH($B149,'E-E'!$B:$B,0),MATCH(BT$1,'E-E'!$1:$1,0))</f>
        <v>1</v>
      </c>
      <c r="BU149" s="59">
        <f>INDEX('E-E'!$A:$AH,MATCH($B149,'E-E'!$B:$B,0),MATCH(BU$1,'E-E'!$1:$1,0))</f>
        <v>1</v>
      </c>
      <c r="BV149" s="60">
        <f>INDEX(SRMC!$A:$AO,MATCH($B149,SRMC!$B:$B,0),MATCH(BV$1,SRMC!$1:$1,0))</f>
        <v>0</v>
      </c>
      <c r="BW149" s="60">
        <f>INDEX(SRMC!$A:$AO,MATCH($B149,SRMC!$B:$B,0),MATCH(BW$1,SRMC!$1:$1,0))</f>
        <v>0</v>
      </c>
      <c r="BX149" s="60">
        <f>INDEX(SRMC!$A:$AO,MATCH($B149,SRMC!$B:$B,0),MATCH(BX$1,SRMC!$1:$1,0))</f>
        <v>0</v>
      </c>
      <c r="BY149" s="60">
        <f>INDEX(SRMC!$A:$AO,MATCH($B149,SRMC!$B:$B,0),MATCH(BY$1,SRMC!$1:$1,0))</f>
        <v>0</v>
      </c>
      <c r="BZ149" s="60">
        <f>INDEX(SRMC!$A:$AO,MATCH($B149,SRMC!$B:$B,0),MATCH(BZ$1,SRMC!$1:$1,0))</f>
        <v>0</v>
      </c>
      <c r="CA149" s="60">
        <f>INDEX(SRMC!$A:$AO,MATCH($B149,SRMC!$B:$B,0),MATCH(CA$1,SRMC!$1:$1,0))</f>
        <v>0</v>
      </c>
      <c r="CB149" s="60">
        <f>INDEX(SRMC!$A:$AO,MATCH($B149,SRMC!$B:$B,0),MATCH(CB$1,SRMC!$1:$1,0))</f>
        <v>0</v>
      </c>
      <c r="CC149" s="60">
        <f>INDEX(SRMC!$A:$AO,MATCH($B149,SRMC!$B:$B,0),MATCH(CC$1,SRMC!$1:$1,0))</f>
        <v>0</v>
      </c>
      <c r="CD149" s="60">
        <f>INDEX(SRMC!$A:$AO,MATCH($B149,SRMC!$B:$B,0),MATCH(CD$1,SRMC!$1:$1,0))</f>
        <v>0</v>
      </c>
      <c r="CE149" s="60">
        <f>INDEX(SRMC!$A:$AO,MATCH($B149,SRMC!$B:$B,0),MATCH(CE$1,SRMC!$1:$1,0))</f>
        <v>0</v>
      </c>
      <c r="CF149" s="60">
        <f>INDEX(SRMC!$A:$AO,MATCH($B149,SRMC!$B:$B,0),MATCH(CF$1,SRMC!$1:$1,0))</f>
        <v>0</v>
      </c>
      <c r="CG149" s="60">
        <f>INDEX(SRMC!$A:$AO,MATCH($B149,SRMC!$B:$B,0),MATCH(CG$1,SRMC!$1:$1,0))</f>
        <v>0</v>
      </c>
      <c r="CH149" s="60">
        <f>INDEX(SRMC!$A:$AO,MATCH($B149,SRMC!$B:$B,0),MATCH(CH$1,SRMC!$1:$1,0))</f>
        <v>0</v>
      </c>
      <c r="CI149" s="60">
        <f>INDEX(SRMC!$A:$AO,MATCH($B149,SRMC!$B:$B,0),MATCH(CI$1,SRMC!$1:$1,0))</f>
        <v>0</v>
      </c>
      <c r="CJ149" s="60">
        <f>INDEX(SRMC!$A:$AO,MATCH($B149,SRMC!$B:$B,0),MATCH(CJ$1,SRMC!$1:$1,0))</f>
        <v>0</v>
      </c>
      <c r="CK149" s="60">
        <f>INDEX(SRMC!$A:$AO,MATCH($B149,SRMC!$B:$B,0),MATCH(CK$1,SRMC!$1:$1,0))</f>
        <v>0</v>
      </c>
      <c r="CL149" s="60">
        <f>INDEX(SRMC!$A:$AO,MATCH($B149,SRMC!$B:$B,0),MATCH(CL$1,SRMC!$1:$1,0))</f>
        <v>0</v>
      </c>
      <c r="CM149" s="60">
        <f>INDEX(SRMC!$A:$AO,MATCH($B149,SRMC!$B:$B,0),MATCH(CM$1,SRMC!$1:$1,0))</f>
        <v>0</v>
      </c>
      <c r="CN149" s="60">
        <f>INDEX(SRMC!$A:$AO,MATCH($B149,SRMC!$B:$B,0),MATCH(CN$1,SRMC!$1:$1,0))</f>
        <v>0</v>
      </c>
      <c r="CO149" s="60">
        <f>INDEX(SRMC!$A:$AO,MATCH($B149,SRMC!$B:$B,0),MATCH(CO$1,SRMC!$1:$1,0))</f>
        <v>0</v>
      </c>
      <c r="CP149" s="60">
        <f>INDEX(SRMC!$A:$AO,MATCH($B149,SRMC!$B:$B,0),MATCH(CP$1,SRMC!$1:$1,0))</f>
        <v>0</v>
      </c>
      <c r="CQ149" s="60">
        <f>INDEX(SRMC!$A:$AO,MATCH($B149,SRMC!$B:$B,0),MATCH(CQ$1,SRMC!$1:$1,0))</f>
        <v>0</v>
      </c>
      <c r="CR149" s="60">
        <f>INDEX(SRMC!$A:$AO,MATCH($B149,SRMC!$B:$B,0),MATCH(CR$1,SRMC!$1:$1,0))</f>
        <v>0</v>
      </c>
      <c r="CS149" s="60">
        <f>INDEX(SRMC!$A:$AO,MATCH($B149,SRMC!$B:$B,0),MATCH(CS$1,SRMC!$1:$1,0))</f>
        <v>0</v>
      </c>
      <c r="CT149" s="60">
        <f>INDEX(SRMC!$A:$AO,MATCH($B149,SRMC!$B:$B,0),MATCH(CT$1,SRMC!$1:$1,0))</f>
        <v>0</v>
      </c>
      <c r="CU149" s="60">
        <f>INDEX(SRMC!$A:$AO,MATCH($B149,SRMC!$B:$B,0),MATCH(CU$1,SRMC!$1:$1,0))</f>
        <v>0</v>
      </c>
      <c r="CV149" s="60">
        <f>INDEX(SRMC!$A:$AO,MATCH($B149,SRMC!$B:$B,0),MATCH(CV$1,SRMC!$1:$1,0))</f>
        <v>0</v>
      </c>
      <c r="CW149" s="60">
        <f>INDEX(SRMC!$A:$AO,MATCH($B149,SRMC!$B:$B,0),MATCH(CW$1,SRMC!$1:$1,0))</f>
        <v>0</v>
      </c>
      <c r="CX149" s="60">
        <f>INDEX(SRMC!$A:$AO,MATCH($B149,SRMC!$B:$B,0),MATCH(CX$1,SRMC!$1:$1,0))</f>
        <v>0</v>
      </c>
      <c r="CY149" s="60">
        <f>INDEX(SRMC!$A:$AO,MATCH($B149,SRMC!$B:$B,0),MATCH(CY$1,SRMC!$1:$1,0))</f>
        <v>0</v>
      </c>
    </row>
    <row r="150" spans="1:133" x14ac:dyDescent="0.3">
      <c r="A150" s="83" t="s">
        <v>170</v>
      </c>
      <c r="B150" s="91" t="s">
        <v>796</v>
      </c>
      <c r="C150" s="83" t="s">
        <v>690</v>
      </c>
      <c r="D150" s="83">
        <v>2</v>
      </c>
      <c r="E150" s="83">
        <v>285</v>
      </c>
      <c r="F150" s="83">
        <v>0</v>
      </c>
      <c r="G150" s="83">
        <v>0.3</v>
      </c>
      <c r="H150" s="83" t="s">
        <v>612</v>
      </c>
      <c r="I150" s="83">
        <v>7</v>
      </c>
      <c r="J150" s="83">
        <v>2</v>
      </c>
      <c r="K150" s="84">
        <v>0</v>
      </c>
      <c r="L150" s="84">
        <v>0</v>
      </c>
      <c r="M150" s="84">
        <v>0</v>
      </c>
      <c r="N150" s="84">
        <v>0</v>
      </c>
      <c r="O150" s="84">
        <v>0</v>
      </c>
      <c r="P150" s="83" t="s">
        <v>1399</v>
      </c>
      <c r="Q150" s="91">
        <v>5</v>
      </c>
      <c r="R150" s="91">
        <v>0</v>
      </c>
      <c r="S150" s="95">
        <v>0</v>
      </c>
      <c r="T150" s="83">
        <v>1</v>
      </c>
      <c r="U150" s="83">
        <v>1</v>
      </c>
      <c r="V150" s="83">
        <v>1</v>
      </c>
      <c r="W150" s="83"/>
      <c r="X150" s="83"/>
      <c r="Y150" s="83">
        <v>0</v>
      </c>
      <c r="Z150" s="83"/>
      <c r="AA150" s="83"/>
      <c r="AB150" s="83">
        <v>1</v>
      </c>
      <c r="AC150" s="83"/>
      <c r="AD150" s="83"/>
      <c r="AE150" s="83">
        <v>1</v>
      </c>
      <c r="AF150" s="83">
        <v>1</v>
      </c>
      <c r="AG150" s="83"/>
      <c r="AH150" s="83"/>
      <c r="AI150" s="83">
        <v>0</v>
      </c>
      <c r="AJ150" s="83">
        <v>1</v>
      </c>
      <c r="AK150" s="42">
        <f>INDEX(BV150:CY150,MATCH(Settings!$B$5,$BV$1:$CY$1))</f>
        <v>0</v>
      </c>
      <c r="AL150" s="83">
        <f t="shared" si="0"/>
        <v>1425</v>
      </c>
      <c r="AM150" s="83">
        <v>10</v>
      </c>
      <c r="AN150" s="83">
        <v>0</v>
      </c>
      <c r="AO150" s="83">
        <f t="shared" ref="AO150:AO168" si="1">E150*AM150</f>
        <v>2850</v>
      </c>
      <c r="AP150" s="83" t="b" cm="1">
        <f t="array" ref="AP150">NOT(OR(ISNA(AI150:AK150),ISNA(AE150:AF150),ISNA(AB150),ISNA(Y150),ISNA(S150:V150),ISNA(Q150),ISNA(J150),ISNA(I150),ISNA(A150:G150), ISBLANK(AI150:AK150), ISBLANK(AE150:AF150),ISBLANK(AB150),ISBLANK(Y150),ISBLANK(S150:V150),ISBLANK(Q150),ISBLANK(J150),ISBLANK(I150),ISBLANK(A150:G150)))</f>
        <v>1</v>
      </c>
      <c r="AQ150" s="42">
        <f>_xlfn.IFNA(IF(E150&gt;0,INDEX(AR150:BU150,MATCH(Settings!$B$1,$AR$1:$BU$1)),0),0)</f>
        <v>1</v>
      </c>
      <c r="AR150" s="59">
        <f>INDEX('E-E'!$A:$AH,MATCH($B150,'E-E'!$B:$B,0),MATCH(AR$1,'E-E'!$1:$1,0))</f>
        <v>1</v>
      </c>
      <c r="AS150" s="59">
        <f>INDEX('E-E'!$A:$AH,MATCH($B150,'E-E'!$B:$B,0),MATCH(AS$1,'E-E'!$1:$1,0))</f>
        <v>1</v>
      </c>
      <c r="AT150" s="59">
        <f>INDEX('E-E'!$A:$AH,MATCH($B150,'E-E'!$B:$B,0),MATCH(AT$1,'E-E'!$1:$1,0))</f>
        <v>1</v>
      </c>
      <c r="AU150" s="59">
        <f>INDEX('E-E'!$A:$AH,MATCH($B150,'E-E'!$B:$B,0),MATCH(AU$1,'E-E'!$1:$1,0))</f>
        <v>1</v>
      </c>
      <c r="AV150" s="59">
        <f>INDEX('E-E'!$A:$AH,MATCH($B150,'E-E'!$B:$B,0),MATCH(AV$1,'E-E'!$1:$1,0))</f>
        <v>1</v>
      </c>
      <c r="AW150" s="59">
        <f>INDEX('E-E'!$A:$AH,MATCH($B150,'E-E'!$B:$B,0),MATCH(AW$1,'E-E'!$1:$1,0))</f>
        <v>1</v>
      </c>
      <c r="AX150" s="59">
        <f>INDEX('E-E'!$A:$AH,MATCH($B150,'E-E'!$B:$B,0),MATCH(AX$1,'E-E'!$1:$1,0))</f>
        <v>1</v>
      </c>
      <c r="AY150" s="59">
        <f>INDEX('E-E'!$A:$AH,MATCH($B150,'E-E'!$B:$B,0),MATCH(AY$1,'E-E'!$1:$1,0))</f>
        <v>1</v>
      </c>
      <c r="AZ150" s="59">
        <f>INDEX('E-E'!$A:$AH,MATCH($B150,'E-E'!$B:$B,0),MATCH(AZ$1,'E-E'!$1:$1,0))</f>
        <v>1</v>
      </c>
      <c r="BA150" s="59">
        <f>INDEX('E-E'!$A:$AH,MATCH($B150,'E-E'!$B:$B,0),MATCH(BA$1,'E-E'!$1:$1,0))</f>
        <v>1</v>
      </c>
      <c r="BB150" s="59">
        <f>INDEX('E-E'!$A:$AH,MATCH($B150,'E-E'!$B:$B,0),MATCH(BB$1,'E-E'!$1:$1,0))</f>
        <v>1</v>
      </c>
      <c r="BC150" s="59">
        <f>INDEX('E-E'!$A:$AH,MATCH($B150,'E-E'!$B:$B,0),MATCH(BC$1,'E-E'!$1:$1,0))</f>
        <v>1</v>
      </c>
      <c r="BD150" s="59">
        <f>INDEX('E-E'!$A:$AH,MATCH($B150,'E-E'!$B:$B,0),MATCH(BD$1,'E-E'!$1:$1,0))</f>
        <v>1</v>
      </c>
      <c r="BE150" s="59">
        <f>INDEX('E-E'!$A:$AH,MATCH($B150,'E-E'!$B:$B,0),MATCH(BE$1,'E-E'!$1:$1,0))</f>
        <v>1</v>
      </c>
      <c r="BF150" s="59">
        <f>INDEX('E-E'!$A:$AH,MATCH($B150,'E-E'!$B:$B,0),MATCH(BF$1,'E-E'!$1:$1,0))</f>
        <v>1</v>
      </c>
      <c r="BG150" s="59">
        <f>INDEX('E-E'!$A:$AH,MATCH($B150,'E-E'!$B:$B,0),MATCH(BG$1,'E-E'!$1:$1,0))</f>
        <v>1</v>
      </c>
      <c r="BH150" s="59">
        <f>INDEX('E-E'!$A:$AH,MATCH($B150,'E-E'!$B:$B,0),MATCH(BH$1,'E-E'!$1:$1,0))</f>
        <v>1</v>
      </c>
      <c r="BI150" s="59">
        <f>INDEX('E-E'!$A:$AH,MATCH($B150,'E-E'!$B:$B,0),MATCH(BI$1,'E-E'!$1:$1,0))</f>
        <v>1</v>
      </c>
      <c r="BJ150" s="59">
        <f>INDEX('E-E'!$A:$AH,MATCH($B150,'E-E'!$B:$B,0),MATCH(BJ$1,'E-E'!$1:$1,0))</f>
        <v>1</v>
      </c>
      <c r="BK150" s="59">
        <f>INDEX('E-E'!$A:$AH,MATCH($B150,'E-E'!$B:$B,0),MATCH(BK$1,'E-E'!$1:$1,0))</f>
        <v>1</v>
      </c>
      <c r="BL150" s="59">
        <f>INDEX('E-E'!$A:$AH,MATCH($B150,'E-E'!$B:$B,0),MATCH(BL$1,'E-E'!$1:$1,0))</f>
        <v>1</v>
      </c>
      <c r="BM150" s="59">
        <f>INDEX('E-E'!$A:$AH,MATCH($B150,'E-E'!$B:$B,0),MATCH(BM$1,'E-E'!$1:$1,0))</f>
        <v>1</v>
      </c>
      <c r="BN150" s="59">
        <f>INDEX('E-E'!$A:$AH,MATCH($B150,'E-E'!$B:$B,0),MATCH(BN$1,'E-E'!$1:$1,0))</f>
        <v>1</v>
      </c>
      <c r="BO150" s="59">
        <f>INDEX('E-E'!$A:$AH,MATCH($B150,'E-E'!$B:$B,0),MATCH(BO$1,'E-E'!$1:$1,0))</f>
        <v>1</v>
      </c>
      <c r="BP150" s="59">
        <f>INDEX('E-E'!$A:$AH,MATCH($B150,'E-E'!$B:$B,0),MATCH(BP$1,'E-E'!$1:$1,0))</f>
        <v>1</v>
      </c>
      <c r="BQ150" s="59">
        <f>INDEX('E-E'!$A:$AH,MATCH($B150,'E-E'!$B:$B,0),MATCH(BQ$1,'E-E'!$1:$1,0))</f>
        <v>1</v>
      </c>
      <c r="BR150" s="59">
        <f>INDEX('E-E'!$A:$AH,MATCH($B150,'E-E'!$B:$B,0),MATCH(BR$1,'E-E'!$1:$1,0))</f>
        <v>1</v>
      </c>
      <c r="BS150" s="59">
        <f>INDEX('E-E'!$A:$AH,MATCH($B150,'E-E'!$B:$B,0),MATCH(BS$1,'E-E'!$1:$1,0))</f>
        <v>1</v>
      </c>
      <c r="BT150" s="59">
        <f>INDEX('E-E'!$A:$AH,MATCH($B150,'E-E'!$B:$B,0),MATCH(BT$1,'E-E'!$1:$1,0))</f>
        <v>1</v>
      </c>
      <c r="BU150" s="59">
        <f>INDEX('E-E'!$A:$AH,MATCH($B150,'E-E'!$B:$B,0),MATCH(BU$1,'E-E'!$1:$1,0))</f>
        <v>1</v>
      </c>
      <c r="BV150" s="60">
        <f>INDEX(SRMC!$A:$AO,MATCH($B150,SRMC!$B:$B,0),MATCH(BV$1,SRMC!$1:$1,0))</f>
        <v>0</v>
      </c>
      <c r="BW150" s="60">
        <f>INDEX(SRMC!$A:$AO,MATCH($B150,SRMC!$B:$B,0),MATCH(BW$1,SRMC!$1:$1,0))</f>
        <v>0</v>
      </c>
      <c r="BX150" s="60">
        <f>INDEX(SRMC!$A:$AO,MATCH($B150,SRMC!$B:$B,0),MATCH(BX$1,SRMC!$1:$1,0))</f>
        <v>0</v>
      </c>
      <c r="BY150" s="60">
        <f>INDEX(SRMC!$A:$AO,MATCH($B150,SRMC!$B:$B,0),MATCH(BY$1,SRMC!$1:$1,0))</f>
        <v>0</v>
      </c>
      <c r="BZ150" s="60">
        <f>INDEX(SRMC!$A:$AO,MATCH($B150,SRMC!$B:$B,0),MATCH(BZ$1,SRMC!$1:$1,0))</f>
        <v>0</v>
      </c>
      <c r="CA150" s="60">
        <f>INDEX(SRMC!$A:$AO,MATCH($B150,SRMC!$B:$B,0),MATCH(CA$1,SRMC!$1:$1,0))</f>
        <v>0</v>
      </c>
      <c r="CB150" s="60">
        <f>INDEX(SRMC!$A:$AO,MATCH($B150,SRMC!$B:$B,0),MATCH(CB$1,SRMC!$1:$1,0))</f>
        <v>0</v>
      </c>
      <c r="CC150" s="60">
        <f>INDEX(SRMC!$A:$AO,MATCH($B150,SRMC!$B:$B,0),MATCH(CC$1,SRMC!$1:$1,0))</f>
        <v>0</v>
      </c>
      <c r="CD150" s="60">
        <f>INDEX(SRMC!$A:$AO,MATCH($B150,SRMC!$B:$B,0),MATCH(CD$1,SRMC!$1:$1,0))</f>
        <v>0</v>
      </c>
      <c r="CE150" s="60">
        <f>INDEX(SRMC!$A:$AO,MATCH($B150,SRMC!$B:$B,0),MATCH(CE$1,SRMC!$1:$1,0))</f>
        <v>0</v>
      </c>
      <c r="CF150" s="60">
        <f>INDEX(SRMC!$A:$AO,MATCH($B150,SRMC!$B:$B,0),MATCH(CF$1,SRMC!$1:$1,0))</f>
        <v>0</v>
      </c>
      <c r="CG150" s="60">
        <f>INDEX(SRMC!$A:$AO,MATCH($B150,SRMC!$B:$B,0),MATCH(CG$1,SRMC!$1:$1,0))</f>
        <v>0</v>
      </c>
      <c r="CH150" s="60">
        <f>INDEX(SRMC!$A:$AO,MATCH($B150,SRMC!$B:$B,0),MATCH(CH$1,SRMC!$1:$1,0))</f>
        <v>0</v>
      </c>
      <c r="CI150" s="60">
        <f>INDEX(SRMC!$A:$AO,MATCH($B150,SRMC!$B:$B,0),MATCH(CI$1,SRMC!$1:$1,0))</f>
        <v>0</v>
      </c>
      <c r="CJ150" s="60">
        <f>INDEX(SRMC!$A:$AO,MATCH($B150,SRMC!$B:$B,0),MATCH(CJ$1,SRMC!$1:$1,0))</f>
        <v>0</v>
      </c>
      <c r="CK150" s="60">
        <f>INDEX(SRMC!$A:$AO,MATCH($B150,SRMC!$B:$B,0),MATCH(CK$1,SRMC!$1:$1,0))</f>
        <v>0</v>
      </c>
      <c r="CL150" s="60">
        <f>INDEX(SRMC!$A:$AO,MATCH($B150,SRMC!$B:$B,0),MATCH(CL$1,SRMC!$1:$1,0))</f>
        <v>0</v>
      </c>
      <c r="CM150" s="60">
        <f>INDEX(SRMC!$A:$AO,MATCH($B150,SRMC!$B:$B,0),MATCH(CM$1,SRMC!$1:$1,0))</f>
        <v>0</v>
      </c>
      <c r="CN150" s="60">
        <f>INDEX(SRMC!$A:$AO,MATCH($B150,SRMC!$B:$B,0),MATCH(CN$1,SRMC!$1:$1,0))</f>
        <v>0</v>
      </c>
      <c r="CO150" s="60">
        <f>INDEX(SRMC!$A:$AO,MATCH($B150,SRMC!$B:$B,0),MATCH(CO$1,SRMC!$1:$1,0))</f>
        <v>0</v>
      </c>
      <c r="CP150" s="60">
        <f>INDEX(SRMC!$A:$AO,MATCH($B150,SRMC!$B:$B,0),MATCH(CP$1,SRMC!$1:$1,0))</f>
        <v>0</v>
      </c>
      <c r="CQ150" s="60">
        <f>INDEX(SRMC!$A:$AO,MATCH($B150,SRMC!$B:$B,0),MATCH(CQ$1,SRMC!$1:$1,0))</f>
        <v>0</v>
      </c>
      <c r="CR150" s="60">
        <f>INDEX(SRMC!$A:$AO,MATCH($B150,SRMC!$B:$B,0),MATCH(CR$1,SRMC!$1:$1,0))</f>
        <v>0</v>
      </c>
      <c r="CS150" s="60">
        <f>INDEX(SRMC!$A:$AO,MATCH($B150,SRMC!$B:$B,0),MATCH(CS$1,SRMC!$1:$1,0))</f>
        <v>0</v>
      </c>
      <c r="CT150" s="60">
        <f>INDEX(SRMC!$A:$AO,MATCH($B150,SRMC!$B:$B,0),MATCH(CT$1,SRMC!$1:$1,0))</f>
        <v>0</v>
      </c>
      <c r="CU150" s="60">
        <f>INDEX(SRMC!$A:$AO,MATCH($B150,SRMC!$B:$B,0),MATCH(CU$1,SRMC!$1:$1,0))</f>
        <v>0</v>
      </c>
      <c r="CV150" s="60">
        <f>INDEX(SRMC!$A:$AO,MATCH($B150,SRMC!$B:$B,0),MATCH(CV$1,SRMC!$1:$1,0))</f>
        <v>0</v>
      </c>
      <c r="CW150" s="60">
        <f>INDEX(SRMC!$A:$AO,MATCH($B150,SRMC!$B:$B,0),MATCH(CW$1,SRMC!$1:$1,0))</f>
        <v>0</v>
      </c>
      <c r="CX150" s="60">
        <f>INDEX(SRMC!$A:$AO,MATCH($B150,SRMC!$B:$B,0),MATCH(CX$1,SRMC!$1:$1,0))</f>
        <v>0</v>
      </c>
      <c r="CY150" s="60">
        <f>INDEX(SRMC!$A:$AO,MATCH($B150,SRMC!$B:$B,0),MATCH(CY$1,SRMC!$1:$1,0))</f>
        <v>0</v>
      </c>
    </row>
    <row r="151" spans="1:133" x14ac:dyDescent="0.3">
      <c r="A151" s="85" t="s">
        <v>170</v>
      </c>
      <c r="B151" s="91" t="s">
        <v>797</v>
      </c>
      <c r="C151" s="83" t="s">
        <v>690</v>
      </c>
      <c r="D151" s="83">
        <v>2</v>
      </c>
      <c r="E151" s="83">
        <v>285</v>
      </c>
      <c r="F151" s="83">
        <v>0</v>
      </c>
      <c r="G151" s="83">
        <v>0.3</v>
      </c>
      <c r="H151" s="83" t="s">
        <v>612</v>
      </c>
      <c r="I151" s="83">
        <v>7</v>
      </c>
      <c r="J151" s="83">
        <v>2</v>
      </c>
      <c r="K151" s="84">
        <v>0</v>
      </c>
      <c r="L151" s="84">
        <v>0</v>
      </c>
      <c r="M151" s="84">
        <v>0</v>
      </c>
      <c r="N151" s="84">
        <v>0</v>
      </c>
      <c r="O151" s="84">
        <v>0</v>
      </c>
      <c r="P151" s="83" t="s">
        <v>1399</v>
      </c>
      <c r="Q151" s="91">
        <v>5</v>
      </c>
      <c r="R151" s="91">
        <v>0</v>
      </c>
      <c r="S151" s="95">
        <v>0</v>
      </c>
      <c r="T151" s="83">
        <v>1</v>
      </c>
      <c r="U151" s="83">
        <v>1</v>
      </c>
      <c r="V151" s="83">
        <v>1</v>
      </c>
      <c r="W151" s="83"/>
      <c r="X151" s="83"/>
      <c r="Y151" s="83">
        <v>0</v>
      </c>
      <c r="Z151" s="83"/>
      <c r="AA151" s="83"/>
      <c r="AB151" s="83">
        <v>1</v>
      </c>
      <c r="AC151" s="83"/>
      <c r="AD151" s="83"/>
      <c r="AE151" s="83">
        <v>1</v>
      </c>
      <c r="AF151" s="83">
        <v>1</v>
      </c>
      <c r="AG151" s="83"/>
      <c r="AH151" s="83"/>
      <c r="AI151" s="83">
        <v>0</v>
      </c>
      <c r="AJ151" s="83">
        <v>1</v>
      </c>
      <c r="AK151" s="42">
        <f>INDEX(BV151:CY151,MATCH(Settings!$B$5,$BV$1:$CY$1))</f>
        <v>0</v>
      </c>
      <c r="AL151" s="83">
        <f t="shared" si="0"/>
        <v>1425</v>
      </c>
      <c r="AM151" s="83">
        <v>10</v>
      </c>
      <c r="AN151" s="83">
        <v>0</v>
      </c>
      <c r="AO151" s="83">
        <f t="shared" si="1"/>
        <v>2850</v>
      </c>
      <c r="AP151" s="83" t="b" cm="1">
        <f t="array" ref="AP151">NOT(OR(ISNA(AI151:AK151),ISNA(AE151:AF151),ISNA(AB151),ISNA(Y151),ISNA(S151:V151),ISNA(Q151),ISNA(J151),ISNA(I151),ISNA(A151:G151), ISBLANK(AI151:AK151), ISBLANK(AE151:AF151),ISBLANK(AB151),ISBLANK(Y151),ISBLANK(S151:V151),ISBLANK(Q151),ISBLANK(J151),ISBLANK(I151),ISBLANK(A151:G151)))</f>
        <v>1</v>
      </c>
      <c r="AQ151" s="42">
        <f>_xlfn.IFNA(IF(E151&gt;0,INDEX(AR151:BU151,MATCH(Settings!$B$1,$AR$1:$BU$1)),0),0)</f>
        <v>1</v>
      </c>
      <c r="AR151" s="59">
        <f>INDEX('E-E'!$A:$AH,MATCH($B151,'E-E'!$B:$B,0),MATCH(AR$1,'E-E'!$1:$1,0))</f>
        <v>1</v>
      </c>
      <c r="AS151" s="59">
        <f>INDEX('E-E'!$A:$AH,MATCH($B151,'E-E'!$B:$B,0),MATCH(AS$1,'E-E'!$1:$1,0))</f>
        <v>1</v>
      </c>
      <c r="AT151" s="59">
        <f>INDEX('E-E'!$A:$AH,MATCH($B151,'E-E'!$B:$B,0),MATCH(AT$1,'E-E'!$1:$1,0))</f>
        <v>1</v>
      </c>
      <c r="AU151" s="59">
        <f>INDEX('E-E'!$A:$AH,MATCH($B151,'E-E'!$B:$B,0),MATCH(AU$1,'E-E'!$1:$1,0))</f>
        <v>1</v>
      </c>
      <c r="AV151" s="59">
        <f>INDEX('E-E'!$A:$AH,MATCH($B151,'E-E'!$B:$B,0),MATCH(AV$1,'E-E'!$1:$1,0))</f>
        <v>1</v>
      </c>
      <c r="AW151" s="59">
        <f>INDEX('E-E'!$A:$AH,MATCH($B151,'E-E'!$B:$B,0),MATCH(AW$1,'E-E'!$1:$1,0))</f>
        <v>1</v>
      </c>
      <c r="AX151" s="59">
        <f>INDEX('E-E'!$A:$AH,MATCH($B151,'E-E'!$B:$B,0),MATCH(AX$1,'E-E'!$1:$1,0))</f>
        <v>1</v>
      </c>
      <c r="AY151" s="59">
        <f>INDEX('E-E'!$A:$AH,MATCH($B151,'E-E'!$B:$B,0),MATCH(AY$1,'E-E'!$1:$1,0))</f>
        <v>1</v>
      </c>
      <c r="AZ151" s="59">
        <f>INDEX('E-E'!$A:$AH,MATCH($B151,'E-E'!$B:$B,0),MATCH(AZ$1,'E-E'!$1:$1,0))</f>
        <v>1</v>
      </c>
      <c r="BA151" s="59">
        <f>INDEX('E-E'!$A:$AH,MATCH($B151,'E-E'!$B:$B,0),MATCH(BA$1,'E-E'!$1:$1,0))</f>
        <v>1</v>
      </c>
      <c r="BB151" s="59">
        <f>INDEX('E-E'!$A:$AH,MATCH($B151,'E-E'!$B:$B,0),MATCH(BB$1,'E-E'!$1:$1,0))</f>
        <v>1</v>
      </c>
      <c r="BC151" s="59">
        <f>INDEX('E-E'!$A:$AH,MATCH($B151,'E-E'!$B:$B,0),MATCH(BC$1,'E-E'!$1:$1,0))</f>
        <v>1</v>
      </c>
      <c r="BD151" s="59">
        <f>INDEX('E-E'!$A:$AH,MATCH($B151,'E-E'!$B:$B,0),MATCH(BD$1,'E-E'!$1:$1,0))</f>
        <v>1</v>
      </c>
      <c r="BE151" s="59">
        <f>INDEX('E-E'!$A:$AH,MATCH($B151,'E-E'!$B:$B,0),MATCH(BE$1,'E-E'!$1:$1,0))</f>
        <v>1</v>
      </c>
      <c r="BF151" s="59">
        <f>INDEX('E-E'!$A:$AH,MATCH($B151,'E-E'!$B:$B,0),MATCH(BF$1,'E-E'!$1:$1,0))</f>
        <v>1</v>
      </c>
      <c r="BG151" s="59">
        <f>INDEX('E-E'!$A:$AH,MATCH($B151,'E-E'!$B:$B,0),MATCH(BG$1,'E-E'!$1:$1,0))</f>
        <v>1</v>
      </c>
      <c r="BH151" s="59">
        <f>INDEX('E-E'!$A:$AH,MATCH($B151,'E-E'!$B:$B,0),MATCH(BH$1,'E-E'!$1:$1,0))</f>
        <v>1</v>
      </c>
      <c r="BI151" s="59">
        <f>INDEX('E-E'!$A:$AH,MATCH($B151,'E-E'!$B:$B,0),MATCH(BI$1,'E-E'!$1:$1,0))</f>
        <v>1</v>
      </c>
      <c r="BJ151" s="59">
        <f>INDEX('E-E'!$A:$AH,MATCH($B151,'E-E'!$B:$B,0),MATCH(BJ$1,'E-E'!$1:$1,0))</f>
        <v>1</v>
      </c>
      <c r="BK151" s="59">
        <f>INDEX('E-E'!$A:$AH,MATCH($B151,'E-E'!$B:$B,0),MATCH(BK$1,'E-E'!$1:$1,0))</f>
        <v>1</v>
      </c>
      <c r="BL151" s="59">
        <f>INDEX('E-E'!$A:$AH,MATCH($B151,'E-E'!$B:$B,0),MATCH(BL$1,'E-E'!$1:$1,0))</f>
        <v>1</v>
      </c>
      <c r="BM151" s="59">
        <f>INDEX('E-E'!$A:$AH,MATCH($B151,'E-E'!$B:$B,0),MATCH(BM$1,'E-E'!$1:$1,0))</f>
        <v>1</v>
      </c>
      <c r="BN151" s="59">
        <f>INDEX('E-E'!$A:$AH,MATCH($B151,'E-E'!$B:$B,0),MATCH(BN$1,'E-E'!$1:$1,0))</f>
        <v>1</v>
      </c>
      <c r="BO151" s="59">
        <f>INDEX('E-E'!$A:$AH,MATCH($B151,'E-E'!$B:$B,0),MATCH(BO$1,'E-E'!$1:$1,0))</f>
        <v>1</v>
      </c>
      <c r="BP151" s="59">
        <f>INDEX('E-E'!$A:$AH,MATCH($B151,'E-E'!$B:$B,0),MATCH(BP$1,'E-E'!$1:$1,0))</f>
        <v>1</v>
      </c>
      <c r="BQ151" s="59">
        <f>INDEX('E-E'!$A:$AH,MATCH($B151,'E-E'!$B:$B,0),MATCH(BQ$1,'E-E'!$1:$1,0))</f>
        <v>1</v>
      </c>
      <c r="BR151" s="59">
        <f>INDEX('E-E'!$A:$AH,MATCH($B151,'E-E'!$B:$B,0),MATCH(BR$1,'E-E'!$1:$1,0))</f>
        <v>1</v>
      </c>
      <c r="BS151" s="59">
        <f>INDEX('E-E'!$A:$AH,MATCH($B151,'E-E'!$B:$B,0),MATCH(BS$1,'E-E'!$1:$1,0))</f>
        <v>1</v>
      </c>
      <c r="BT151" s="59">
        <f>INDEX('E-E'!$A:$AH,MATCH($B151,'E-E'!$B:$B,0),MATCH(BT$1,'E-E'!$1:$1,0))</f>
        <v>1</v>
      </c>
      <c r="BU151" s="59">
        <f>INDEX('E-E'!$A:$AH,MATCH($B151,'E-E'!$B:$B,0),MATCH(BU$1,'E-E'!$1:$1,0))</f>
        <v>1</v>
      </c>
      <c r="BV151" s="60">
        <f>INDEX(SRMC!$A:$AO,MATCH($B151,SRMC!$B:$B,0),MATCH(BV$1,SRMC!$1:$1,0))</f>
        <v>0</v>
      </c>
      <c r="BW151" s="60">
        <f>INDEX(SRMC!$A:$AO,MATCH($B151,SRMC!$B:$B,0),MATCH(BW$1,SRMC!$1:$1,0))</f>
        <v>0</v>
      </c>
      <c r="BX151" s="60">
        <f>INDEX(SRMC!$A:$AO,MATCH($B151,SRMC!$B:$B,0),MATCH(BX$1,SRMC!$1:$1,0))</f>
        <v>0</v>
      </c>
      <c r="BY151" s="60">
        <f>INDEX(SRMC!$A:$AO,MATCH($B151,SRMC!$B:$B,0),MATCH(BY$1,SRMC!$1:$1,0))</f>
        <v>0</v>
      </c>
      <c r="BZ151" s="60">
        <f>INDEX(SRMC!$A:$AO,MATCH($B151,SRMC!$B:$B,0),MATCH(BZ$1,SRMC!$1:$1,0))</f>
        <v>0</v>
      </c>
      <c r="CA151" s="60">
        <f>INDEX(SRMC!$A:$AO,MATCH($B151,SRMC!$B:$B,0),MATCH(CA$1,SRMC!$1:$1,0))</f>
        <v>0</v>
      </c>
      <c r="CB151" s="60">
        <f>INDEX(SRMC!$A:$AO,MATCH($B151,SRMC!$B:$B,0),MATCH(CB$1,SRMC!$1:$1,0))</f>
        <v>0</v>
      </c>
      <c r="CC151" s="60">
        <f>INDEX(SRMC!$A:$AO,MATCH($B151,SRMC!$B:$B,0),MATCH(CC$1,SRMC!$1:$1,0))</f>
        <v>0</v>
      </c>
      <c r="CD151" s="60">
        <f>INDEX(SRMC!$A:$AO,MATCH($B151,SRMC!$B:$B,0),MATCH(CD$1,SRMC!$1:$1,0))</f>
        <v>0</v>
      </c>
      <c r="CE151" s="60">
        <f>INDEX(SRMC!$A:$AO,MATCH($B151,SRMC!$B:$B,0),MATCH(CE$1,SRMC!$1:$1,0))</f>
        <v>0</v>
      </c>
      <c r="CF151" s="60">
        <f>INDEX(SRMC!$A:$AO,MATCH($B151,SRMC!$B:$B,0),MATCH(CF$1,SRMC!$1:$1,0))</f>
        <v>0</v>
      </c>
      <c r="CG151" s="60">
        <f>INDEX(SRMC!$A:$AO,MATCH($B151,SRMC!$B:$B,0),MATCH(CG$1,SRMC!$1:$1,0))</f>
        <v>0</v>
      </c>
      <c r="CH151" s="60">
        <f>INDEX(SRMC!$A:$AO,MATCH($B151,SRMC!$B:$B,0),MATCH(CH$1,SRMC!$1:$1,0))</f>
        <v>0</v>
      </c>
      <c r="CI151" s="60">
        <f>INDEX(SRMC!$A:$AO,MATCH($B151,SRMC!$B:$B,0),MATCH(CI$1,SRMC!$1:$1,0))</f>
        <v>0</v>
      </c>
      <c r="CJ151" s="60">
        <f>INDEX(SRMC!$A:$AO,MATCH($B151,SRMC!$B:$B,0),MATCH(CJ$1,SRMC!$1:$1,0))</f>
        <v>0</v>
      </c>
      <c r="CK151" s="60">
        <f>INDEX(SRMC!$A:$AO,MATCH($B151,SRMC!$B:$B,0),MATCH(CK$1,SRMC!$1:$1,0))</f>
        <v>0</v>
      </c>
      <c r="CL151" s="60">
        <f>INDEX(SRMC!$A:$AO,MATCH($B151,SRMC!$B:$B,0),MATCH(CL$1,SRMC!$1:$1,0))</f>
        <v>0</v>
      </c>
      <c r="CM151" s="60">
        <f>INDEX(SRMC!$A:$AO,MATCH($B151,SRMC!$B:$B,0),MATCH(CM$1,SRMC!$1:$1,0))</f>
        <v>0</v>
      </c>
      <c r="CN151" s="60">
        <f>INDEX(SRMC!$A:$AO,MATCH($B151,SRMC!$B:$B,0),MATCH(CN$1,SRMC!$1:$1,0))</f>
        <v>0</v>
      </c>
      <c r="CO151" s="60">
        <f>INDEX(SRMC!$A:$AO,MATCH($B151,SRMC!$B:$B,0),MATCH(CO$1,SRMC!$1:$1,0))</f>
        <v>0</v>
      </c>
      <c r="CP151" s="60">
        <f>INDEX(SRMC!$A:$AO,MATCH($B151,SRMC!$B:$B,0),MATCH(CP$1,SRMC!$1:$1,0))</f>
        <v>0</v>
      </c>
      <c r="CQ151" s="60">
        <f>INDEX(SRMC!$A:$AO,MATCH($B151,SRMC!$B:$B,0),MATCH(CQ$1,SRMC!$1:$1,0))</f>
        <v>0</v>
      </c>
      <c r="CR151" s="60">
        <f>INDEX(SRMC!$A:$AO,MATCH($B151,SRMC!$B:$B,0),MATCH(CR$1,SRMC!$1:$1,0))</f>
        <v>0</v>
      </c>
      <c r="CS151" s="60">
        <f>INDEX(SRMC!$A:$AO,MATCH($B151,SRMC!$B:$B,0),MATCH(CS$1,SRMC!$1:$1,0))</f>
        <v>0</v>
      </c>
      <c r="CT151" s="60">
        <f>INDEX(SRMC!$A:$AO,MATCH($B151,SRMC!$B:$B,0),MATCH(CT$1,SRMC!$1:$1,0))</f>
        <v>0</v>
      </c>
      <c r="CU151" s="60">
        <f>INDEX(SRMC!$A:$AO,MATCH($B151,SRMC!$B:$B,0),MATCH(CU$1,SRMC!$1:$1,0))</f>
        <v>0</v>
      </c>
      <c r="CV151" s="60">
        <f>INDEX(SRMC!$A:$AO,MATCH($B151,SRMC!$B:$B,0),MATCH(CV$1,SRMC!$1:$1,0))</f>
        <v>0</v>
      </c>
      <c r="CW151" s="60">
        <f>INDEX(SRMC!$A:$AO,MATCH($B151,SRMC!$B:$B,0),MATCH(CW$1,SRMC!$1:$1,0))</f>
        <v>0</v>
      </c>
      <c r="CX151" s="60">
        <f>INDEX(SRMC!$A:$AO,MATCH($B151,SRMC!$B:$B,0),MATCH(CX$1,SRMC!$1:$1,0))</f>
        <v>0</v>
      </c>
      <c r="CY151" s="60">
        <f>INDEX(SRMC!$A:$AO,MATCH($B151,SRMC!$B:$B,0),MATCH(CY$1,SRMC!$1:$1,0))</f>
        <v>0</v>
      </c>
    </row>
    <row r="152" spans="1:133" x14ac:dyDescent="0.3">
      <c r="A152" s="83" t="s">
        <v>169</v>
      </c>
      <c r="B152" s="91" t="s">
        <v>1281</v>
      </c>
      <c r="C152" s="83" t="s">
        <v>689</v>
      </c>
      <c r="D152" s="83">
        <v>1</v>
      </c>
      <c r="E152" s="83">
        <v>240</v>
      </c>
      <c r="F152" s="83">
        <v>0</v>
      </c>
      <c r="G152" s="83">
        <v>0.3</v>
      </c>
      <c r="H152" s="83" t="s">
        <v>612</v>
      </c>
      <c r="I152" s="83">
        <v>7</v>
      </c>
      <c r="J152" s="83">
        <v>2</v>
      </c>
      <c r="K152" s="84">
        <v>0</v>
      </c>
      <c r="L152" s="84">
        <v>0</v>
      </c>
      <c r="M152" s="84">
        <v>0</v>
      </c>
      <c r="N152" s="84">
        <v>0</v>
      </c>
      <c r="O152" s="84">
        <v>0</v>
      </c>
      <c r="P152" s="83" t="s">
        <v>1399</v>
      </c>
      <c r="Q152" s="91">
        <v>5</v>
      </c>
      <c r="R152" s="91">
        <v>0</v>
      </c>
      <c r="S152" s="95">
        <v>0</v>
      </c>
      <c r="T152" s="83">
        <v>1</v>
      </c>
      <c r="U152" s="83">
        <v>1</v>
      </c>
      <c r="V152" s="83">
        <v>1</v>
      </c>
      <c r="W152" s="83"/>
      <c r="X152" s="83"/>
      <c r="Y152" s="83">
        <v>0</v>
      </c>
      <c r="Z152" s="83"/>
      <c r="AA152" s="83"/>
      <c r="AB152" s="83">
        <v>1</v>
      </c>
      <c r="AC152" s="83"/>
      <c r="AD152" s="83"/>
      <c r="AE152" s="83">
        <v>1</v>
      </c>
      <c r="AF152" s="83">
        <v>1</v>
      </c>
      <c r="AG152" s="83"/>
      <c r="AH152" s="83"/>
      <c r="AI152" s="83">
        <v>0</v>
      </c>
      <c r="AJ152" s="83">
        <v>1</v>
      </c>
      <c r="AK152" s="42">
        <f>INDEX(BV152:CY152,MATCH(Settings!$B$5,$BV$1:$CY$1))</f>
        <v>7.3674708336283183</v>
      </c>
      <c r="AL152" s="83">
        <f t="shared" si="0"/>
        <v>7680</v>
      </c>
      <c r="AM152" s="83">
        <v>64</v>
      </c>
      <c r="AN152" s="83">
        <v>0</v>
      </c>
      <c r="AO152" s="83">
        <f t="shared" si="1"/>
        <v>15360</v>
      </c>
      <c r="AP152" s="83" t="b" cm="1">
        <f t="array" ref="AP152">NOT(OR(ISNA(AI152:AK152),ISNA(AE152:AF152),ISNA(AB152),ISNA(Y152),ISNA(S152:V152),ISNA(Q152),ISNA(J152),ISNA(I152),ISNA(A152:G152), ISBLANK(AI152:AK152), ISBLANK(AE152:AF152),ISBLANK(AB152),ISBLANK(Y152),ISBLANK(S152:V152),ISBLANK(Q152),ISBLANK(J152),ISBLANK(I152),ISBLANK(A152:G152)))</f>
        <v>1</v>
      </c>
      <c r="AQ152" s="42">
        <f>_xlfn.IFNA(IF(E152&gt;0,INDEX(AR152:BU152,MATCH(Settings!$B$1,$AR$1:$BU$1)),0),0)</f>
        <v>1</v>
      </c>
      <c r="AR152" s="59">
        <f>INDEX('E-E'!$A:$AH,MATCH($B152,'E-E'!$B:$B,0),MATCH(AR$1,'E-E'!$1:$1,0))</f>
        <v>1</v>
      </c>
      <c r="AS152" s="59">
        <f>INDEX('E-E'!$A:$AH,MATCH($B152,'E-E'!$B:$B,0),MATCH(AS$1,'E-E'!$1:$1,0))</f>
        <v>1</v>
      </c>
      <c r="AT152" s="59">
        <f>INDEX('E-E'!$A:$AH,MATCH($B152,'E-E'!$B:$B,0),MATCH(AT$1,'E-E'!$1:$1,0))</f>
        <v>1</v>
      </c>
      <c r="AU152" s="59">
        <f>INDEX('E-E'!$A:$AH,MATCH($B152,'E-E'!$B:$B,0),MATCH(AU$1,'E-E'!$1:$1,0))</f>
        <v>1</v>
      </c>
      <c r="AV152" s="59">
        <f>INDEX('E-E'!$A:$AH,MATCH($B152,'E-E'!$B:$B,0),MATCH(AV$1,'E-E'!$1:$1,0))</f>
        <v>1</v>
      </c>
      <c r="AW152" s="59">
        <f>INDEX('E-E'!$A:$AH,MATCH($B152,'E-E'!$B:$B,0),MATCH(AW$1,'E-E'!$1:$1,0))</f>
        <v>1</v>
      </c>
      <c r="AX152" s="59">
        <f>INDEX('E-E'!$A:$AH,MATCH($B152,'E-E'!$B:$B,0),MATCH(AX$1,'E-E'!$1:$1,0))</f>
        <v>1</v>
      </c>
      <c r="AY152" s="59">
        <f>INDEX('E-E'!$A:$AH,MATCH($B152,'E-E'!$B:$B,0),MATCH(AY$1,'E-E'!$1:$1,0))</f>
        <v>1</v>
      </c>
      <c r="AZ152" s="59">
        <f>INDEX('E-E'!$A:$AH,MATCH($B152,'E-E'!$B:$B,0),MATCH(AZ$1,'E-E'!$1:$1,0))</f>
        <v>1</v>
      </c>
      <c r="BA152" s="59">
        <f>INDEX('E-E'!$A:$AH,MATCH($B152,'E-E'!$B:$B,0),MATCH(BA$1,'E-E'!$1:$1,0))</f>
        <v>1</v>
      </c>
      <c r="BB152" s="59">
        <f>INDEX('E-E'!$A:$AH,MATCH($B152,'E-E'!$B:$B,0),MATCH(BB$1,'E-E'!$1:$1,0))</f>
        <v>1</v>
      </c>
      <c r="BC152" s="59">
        <f>INDEX('E-E'!$A:$AH,MATCH($B152,'E-E'!$B:$B,0),MATCH(BC$1,'E-E'!$1:$1,0))</f>
        <v>1</v>
      </c>
      <c r="BD152" s="59">
        <f>INDEX('E-E'!$A:$AH,MATCH($B152,'E-E'!$B:$B,0),MATCH(BD$1,'E-E'!$1:$1,0))</f>
        <v>1</v>
      </c>
      <c r="BE152" s="59">
        <f>INDEX('E-E'!$A:$AH,MATCH($B152,'E-E'!$B:$B,0),MATCH(BE$1,'E-E'!$1:$1,0))</f>
        <v>1</v>
      </c>
      <c r="BF152" s="59">
        <f>INDEX('E-E'!$A:$AH,MATCH($B152,'E-E'!$B:$B,0),MATCH(BF$1,'E-E'!$1:$1,0))</f>
        <v>1</v>
      </c>
      <c r="BG152" s="59">
        <f>INDEX('E-E'!$A:$AH,MATCH($B152,'E-E'!$B:$B,0),MATCH(BG$1,'E-E'!$1:$1,0))</f>
        <v>1</v>
      </c>
      <c r="BH152" s="59">
        <f>INDEX('E-E'!$A:$AH,MATCH($B152,'E-E'!$B:$B,0),MATCH(BH$1,'E-E'!$1:$1,0))</f>
        <v>1</v>
      </c>
      <c r="BI152" s="59">
        <f>INDEX('E-E'!$A:$AH,MATCH($B152,'E-E'!$B:$B,0),MATCH(BI$1,'E-E'!$1:$1,0))</f>
        <v>1</v>
      </c>
      <c r="BJ152" s="59">
        <f>INDEX('E-E'!$A:$AH,MATCH($B152,'E-E'!$B:$B,0),MATCH(BJ$1,'E-E'!$1:$1,0))</f>
        <v>1</v>
      </c>
      <c r="BK152" s="59">
        <f>INDEX('E-E'!$A:$AH,MATCH($B152,'E-E'!$B:$B,0),MATCH(BK$1,'E-E'!$1:$1,0))</f>
        <v>1</v>
      </c>
      <c r="BL152" s="59">
        <f>INDEX('E-E'!$A:$AH,MATCH($B152,'E-E'!$B:$B,0),MATCH(BL$1,'E-E'!$1:$1,0))</f>
        <v>1</v>
      </c>
      <c r="BM152" s="59">
        <f>INDEX('E-E'!$A:$AH,MATCH($B152,'E-E'!$B:$B,0),MATCH(BM$1,'E-E'!$1:$1,0))</f>
        <v>1</v>
      </c>
      <c r="BN152" s="59">
        <f>INDEX('E-E'!$A:$AH,MATCH($B152,'E-E'!$B:$B,0),MATCH(BN$1,'E-E'!$1:$1,0))</f>
        <v>1</v>
      </c>
      <c r="BO152" s="59">
        <f>INDEX('E-E'!$A:$AH,MATCH($B152,'E-E'!$B:$B,0),MATCH(BO$1,'E-E'!$1:$1,0))</f>
        <v>1</v>
      </c>
      <c r="BP152" s="59">
        <f>INDEX('E-E'!$A:$AH,MATCH($B152,'E-E'!$B:$B,0),MATCH(BP$1,'E-E'!$1:$1,0))</f>
        <v>1</v>
      </c>
      <c r="BQ152" s="59">
        <f>INDEX('E-E'!$A:$AH,MATCH($B152,'E-E'!$B:$B,0),MATCH(BQ$1,'E-E'!$1:$1,0))</f>
        <v>1</v>
      </c>
      <c r="BR152" s="59">
        <f>INDEX('E-E'!$A:$AH,MATCH($B152,'E-E'!$B:$B,0),MATCH(BR$1,'E-E'!$1:$1,0))</f>
        <v>1</v>
      </c>
      <c r="BS152" s="59">
        <f>INDEX('E-E'!$A:$AH,MATCH($B152,'E-E'!$B:$B,0),MATCH(BS$1,'E-E'!$1:$1,0))</f>
        <v>1</v>
      </c>
      <c r="BT152" s="59">
        <f>INDEX('E-E'!$A:$AH,MATCH($B152,'E-E'!$B:$B,0),MATCH(BT$1,'E-E'!$1:$1,0))</f>
        <v>1</v>
      </c>
      <c r="BU152" s="59">
        <f>INDEX('E-E'!$A:$AH,MATCH($B152,'E-E'!$B:$B,0),MATCH(BU$1,'E-E'!$1:$1,0))</f>
        <v>1</v>
      </c>
      <c r="BV152" s="60">
        <f>INDEX(SRMC!$A:$AO,MATCH($B152,SRMC!$B:$B,0),MATCH(BV$1,SRMC!$1:$1,0))</f>
        <v>7.3674708336283183</v>
      </c>
      <c r="BW152" s="60">
        <f>INDEX(SRMC!$A:$AO,MATCH($B152,SRMC!$B:$B,0),MATCH(BW$1,SRMC!$1:$1,0))</f>
        <v>7.3674708336283183</v>
      </c>
      <c r="BX152" s="60">
        <f>INDEX(SRMC!$A:$AO,MATCH($B152,SRMC!$B:$B,0),MATCH(BX$1,SRMC!$1:$1,0))</f>
        <v>7.3674708336283183</v>
      </c>
      <c r="BY152" s="60">
        <f>INDEX(SRMC!$A:$AO,MATCH($B152,SRMC!$B:$B,0),MATCH(BY$1,SRMC!$1:$1,0))</f>
        <v>7.3674708336283183</v>
      </c>
      <c r="BZ152" s="60">
        <f>INDEX(SRMC!$A:$AO,MATCH($B152,SRMC!$B:$B,0),MATCH(BZ$1,SRMC!$1:$1,0))</f>
        <v>7.3674708336283183</v>
      </c>
      <c r="CA152" s="60">
        <f>INDEX(SRMC!$A:$AO,MATCH($B152,SRMC!$B:$B,0),MATCH(CA$1,SRMC!$1:$1,0))</f>
        <v>7.3674708336283183</v>
      </c>
      <c r="CB152" s="60">
        <f>INDEX(SRMC!$A:$AO,MATCH($B152,SRMC!$B:$B,0),MATCH(CB$1,SRMC!$1:$1,0))</f>
        <v>7.3674708336283183</v>
      </c>
      <c r="CC152" s="60">
        <f>INDEX(SRMC!$A:$AO,MATCH($B152,SRMC!$B:$B,0),MATCH(CC$1,SRMC!$1:$1,0))</f>
        <v>7.3674708336283183</v>
      </c>
      <c r="CD152" s="60">
        <f>INDEX(SRMC!$A:$AO,MATCH($B152,SRMC!$B:$B,0),MATCH(CD$1,SRMC!$1:$1,0))</f>
        <v>7.3674708336283183</v>
      </c>
      <c r="CE152" s="60">
        <f>INDEX(SRMC!$A:$AO,MATCH($B152,SRMC!$B:$B,0),MATCH(CE$1,SRMC!$1:$1,0))</f>
        <v>7.3674708336283183</v>
      </c>
      <c r="CF152" s="60">
        <f>INDEX(SRMC!$A:$AO,MATCH($B152,SRMC!$B:$B,0),MATCH(CF$1,SRMC!$1:$1,0))</f>
        <v>7.3674708336283183</v>
      </c>
      <c r="CG152" s="60">
        <f>INDEX(SRMC!$A:$AO,MATCH($B152,SRMC!$B:$B,0),MATCH(CG$1,SRMC!$1:$1,0))</f>
        <v>7.3674708336283183</v>
      </c>
      <c r="CH152" s="60">
        <f>INDEX(SRMC!$A:$AO,MATCH($B152,SRMC!$B:$B,0),MATCH(CH$1,SRMC!$1:$1,0))</f>
        <v>7.3674708336283183</v>
      </c>
      <c r="CI152" s="60">
        <f>INDEX(SRMC!$A:$AO,MATCH($B152,SRMC!$B:$B,0),MATCH(CI$1,SRMC!$1:$1,0))</f>
        <v>7.3674708336283183</v>
      </c>
      <c r="CJ152" s="60">
        <f>INDEX(SRMC!$A:$AO,MATCH($B152,SRMC!$B:$B,0),MATCH(CJ$1,SRMC!$1:$1,0))</f>
        <v>7.3674708336283183</v>
      </c>
      <c r="CK152" s="60">
        <f>INDEX(SRMC!$A:$AO,MATCH($B152,SRMC!$B:$B,0),MATCH(CK$1,SRMC!$1:$1,0))</f>
        <v>7.3674708336283183</v>
      </c>
      <c r="CL152" s="60">
        <f>INDEX(SRMC!$A:$AO,MATCH($B152,SRMC!$B:$B,0),MATCH(CL$1,SRMC!$1:$1,0))</f>
        <v>7.3674708336283183</v>
      </c>
      <c r="CM152" s="60">
        <f>INDEX(SRMC!$A:$AO,MATCH($B152,SRMC!$B:$B,0),MATCH(CM$1,SRMC!$1:$1,0))</f>
        <v>7.3674708336283183</v>
      </c>
      <c r="CN152" s="60">
        <f>INDEX(SRMC!$A:$AO,MATCH($B152,SRMC!$B:$B,0),MATCH(CN$1,SRMC!$1:$1,0))</f>
        <v>7.3674708336283183</v>
      </c>
      <c r="CO152" s="60">
        <f>INDEX(SRMC!$A:$AO,MATCH($B152,SRMC!$B:$B,0),MATCH(CO$1,SRMC!$1:$1,0))</f>
        <v>7.3674708336283183</v>
      </c>
      <c r="CP152" s="60">
        <f>INDEX(SRMC!$A:$AO,MATCH($B152,SRMC!$B:$B,0),MATCH(CP$1,SRMC!$1:$1,0))</f>
        <v>7.3674708336283183</v>
      </c>
      <c r="CQ152" s="60">
        <f>INDEX(SRMC!$A:$AO,MATCH($B152,SRMC!$B:$B,0),MATCH(CQ$1,SRMC!$1:$1,0))</f>
        <v>7.3674708336283183</v>
      </c>
      <c r="CR152" s="60">
        <f>INDEX(SRMC!$A:$AO,MATCH($B152,SRMC!$B:$B,0),MATCH(CR$1,SRMC!$1:$1,0))</f>
        <v>7.3674708336283183</v>
      </c>
      <c r="CS152" s="60">
        <f>INDEX(SRMC!$A:$AO,MATCH($B152,SRMC!$B:$B,0),MATCH(CS$1,SRMC!$1:$1,0))</f>
        <v>7.3674708336283183</v>
      </c>
      <c r="CT152" s="60">
        <f>INDEX(SRMC!$A:$AO,MATCH($B152,SRMC!$B:$B,0),MATCH(CT$1,SRMC!$1:$1,0))</f>
        <v>7.3674708336283183</v>
      </c>
      <c r="CU152" s="60">
        <f>INDEX(SRMC!$A:$AO,MATCH($B152,SRMC!$B:$B,0),MATCH(CU$1,SRMC!$1:$1,0))</f>
        <v>7.3674708336283183</v>
      </c>
      <c r="CV152" s="60">
        <f>INDEX(SRMC!$A:$AO,MATCH($B152,SRMC!$B:$B,0),MATCH(CV$1,SRMC!$1:$1,0))</f>
        <v>7.3674708336283183</v>
      </c>
      <c r="CW152" s="60">
        <f>INDEX(SRMC!$A:$AO,MATCH($B152,SRMC!$B:$B,0),MATCH(CW$1,SRMC!$1:$1,0))</f>
        <v>7.3674708336283183</v>
      </c>
      <c r="CX152" s="60">
        <f>INDEX(SRMC!$A:$AO,MATCH($B152,SRMC!$B:$B,0),MATCH(CX$1,SRMC!$1:$1,0))</f>
        <v>7.3674708336283183</v>
      </c>
      <c r="CY152" s="60">
        <f>INDEX(SRMC!$A:$AO,MATCH($B152,SRMC!$B:$B,0),MATCH(CY$1,SRMC!$1:$1,0))</f>
        <v>7.3674708336283183</v>
      </c>
    </row>
    <row r="153" spans="1:133" x14ac:dyDescent="0.3">
      <c r="A153" s="83" t="s">
        <v>1282</v>
      </c>
      <c r="B153" s="91" t="s">
        <v>1282</v>
      </c>
      <c r="C153" s="83" t="s">
        <v>351</v>
      </c>
      <c r="D153" s="83">
        <v>4</v>
      </c>
      <c r="E153" s="83">
        <v>0</v>
      </c>
      <c r="F153" s="83">
        <v>0</v>
      </c>
      <c r="G153" s="83">
        <v>0.25</v>
      </c>
      <c r="H153" s="83" t="s">
        <v>612</v>
      </c>
      <c r="I153" s="83">
        <v>7</v>
      </c>
      <c r="J153" s="83">
        <v>2</v>
      </c>
      <c r="K153" s="84">
        <v>0</v>
      </c>
      <c r="L153" s="84">
        <v>0</v>
      </c>
      <c r="M153" s="84">
        <v>0</v>
      </c>
      <c r="N153" s="84">
        <v>0</v>
      </c>
      <c r="O153" s="84">
        <v>0</v>
      </c>
      <c r="P153" s="83" t="s">
        <v>1399</v>
      </c>
      <c r="Q153" s="91">
        <v>5</v>
      </c>
      <c r="R153" s="91">
        <v>0</v>
      </c>
      <c r="S153" s="95">
        <v>0</v>
      </c>
      <c r="T153" s="83">
        <v>1</v>
      </c>
      <c r="U153" s="83">
        <v>1</v>
      </c>
      <c r="V153" s="83">
        <v>1</v>
      </c>
      <c r="W153" s="83"/>
      <c r="X153" s="83"/>
      <c r="Y153" s="83">
        <v>0</v>
      </c>
      <c r="Z153" s="83"/>
      <c r="AA153" s="83"/>
      <c r="AB153" s="83">
        <v>1</v>
      </c>
      <c r="AC153" s="83"/>
      <c r="AD153" s="83"/>
      <c r="AE153" s="83">
        <v>1</v>
      </c>
      <c r="AF153" s="83">
        <v>1</v>
      </c>
      <c r="AG153" s="83"/>
      <c r="AH153" s="83"/>
      <c r="AI153" s="83">
        <v>0</v>
      </c>
      <c r="AJ153" s="83">
        <v>1</v>
      </c>
      <c r="AK153" s="42">
        <f>INDEX(BV153:CY153,MATCH(Settings!$B$5,$BV$1:$CY$1))</f>
        <v>0</v>
      </c>
      <c r="AL153" s="83">
        <f t="shared" si="0"/>
        <v>0</v>
      </c>
      <c r="AM153" s="83">
        <v>20</v>
      </c>
      <c r="AN153" s="83">
        <v>0</v>
      </c>
      <c r="AO153" s="83">
        <f t="shared" si="1"/>
        <v>0</v>
      </c>
      <c r="AP153" s="83" t="b" cm="1">
        <f t="array" ref="AP153">NOT(OR(ISNA(AI153:AK153),ISNA(AE153:AF153),ISNA(AB153),ISNA(Y153),ISNA(S153:V153),ISNA(Q153),ISNA(J153),ISNA(I153),ISNA(A153:G153), ISBLANK(AI153:AK153), ISBLANK(AE153:AF153),ISBLANK(AB153),ISBLANK(Y153),ISBLANK(S153:V153),ISBLANK(Q153),ISBLANK(J153),ISBLANK(I153),ISBLANK(A153:G153)))</f>
        <v>1</v>
      </c>
      <c r="AQ153" s="42">
        <f>_xlfn.IFNA(IF(E153&gt;0,INDEX(AR153:BU153,MATCH(Settings!$B$1,$AR$1:$BU$1)),0),0)</f>
        <v>0</v>
      </c>
      <c r="AR153" s="59">
        <f>INDEX('E-E'!$A:$AH,MATCH($B153,'E-E'!$B:$B,0),MATCH(AR$1,'E-E'!$1:$1,0))</f>
        <v>0</v>
      </c>
      <c r="AS153" s="59">
        <f>INDEX('E-E'!$A:$AH,MATCH($B153,'E-E'!$B:$B,0),MATCH(AS$1,'E-E'!$1:$1,0))</f>
        <v>0</v>
      </c>
      <c r="AT153" s="59">
        <f>INDEX('E-E'!$A:$AH,MATCH($B153,'E-E'!$B:$B,0),MATCH(AT$1,'E-E'!$1:$1,0))</f>
        <v>0</v>
      </c>
      <c r="AU153" s="59">
        <f>INDEX('E-E'!$A:$AH,MATCH($B153,'E-E'!$B:$B,0),MATCH(AU$1,'E-E'!$1:$1,0))</f>
        <v>0</v>
      </c>
      <c r="AV153" s="59">
        <f>INDEX('E-E'!$A:$AH,MATCH($B153,'E-E'!$B:$B,0),MATCH(AV$1,'E-E'!$1:$1,0))</f>
        <v>0</v>
      </c>
      <c r="AW153" s="59">
        <f>INDEX('E-E'!$A:$AH,MATCH($B153,'E-E'!$B:$B,0),MATCH(AW$1,'E-E'!$1:$1,0))</f>
        <v>0</v>
      </c>
      <c r="AX153" s="59">
        <f>INDEX('E-E'!$A:$AH,MATCH($B153,'E-E'!$B:$B,0),MATCH(AX$1,'E-E'!$1:$1,0))</f>
        <v>0</v>
      </c>
      <c r="AY153" s="59">
        <f>INDEX('E-E'!$A:$AH,MATCH($B153,'E-E'!$B:$B,0),MATCH(AY$1,'E-E'!$1:$1,0))</f>
        <v>0</v>
      </c>
      <c r="AZ153" s="59">
        <f>INDEX('E-E'!$A:$AH,MATCH($B153,'E-E'!$B:$B,0),MATCH(AZ$1,'E-E'!$1:$1,0))</f>
        <v>0</v>
      </c>
      <c r="BA153" s="59">
        <f>INDEX('E-E'!$A:$AH,MATCH($B153,'E-E'!$B:$B,0),MATCH(BA$1,'E-E'!$1:$1,0))</f>
        <v>0</v>
      </c>
      <c r="BB153" s="59">
        <f>INDEX('E-E'!$A:$AH,MATCH($B153,'E-E'!$B:$B,0),MATCH(BB$1,'E-E'!$1:$1,0))</f>
        <v>0</v>
      </c>
      <c r="BC153" s="59">
        <f>INDEX('E-E'!$A:$AH,MATCH($B153,'E-E'!$B:$B,0),MATCH(BC$1,'E-E'!$1:$1,0))</f>
        <v>0</v>
      </c>
      <c r="BD153" s="59">
        <f>INDEX('E-E'!$A:$AH,MATCH($B153,'E-E'!$B:$B,0),MATCH(BD$1,'E-E'!$1:$1,0))</f>
        <v>0</v>
      </c>
      <c r="BE153" s="59">
        <f>INDEX('E-E'!$A:$AH,MATCH($B153,'E-E'!$B:$B,0),MATCH(BE$1,'E-E'!$1:$1,0))</f>
        <v>0</v>
      </c>
      <c r="BF153" s="59">
        <f>INDEX('E-E'!$A:$AH,MATCH($B153,'E-E'!$B:$B,0),MATCH(BF$1,'E-E'!$1:$1,0))</f>
        <v>0</v>
      </c>
      <c r="BG153" s="59">
        <f>INDEX('E-E'!$A:$AH,MATCH($B153,'E-E'!$B:$B,0),MATCH(BG$1,'E-E'!$1:$1,0))</f>
        <v>0</v>
      </c>
      <c r="BH153" s="59">
        <f>INDEX('E-E'!$A:$AH,MATCH($B153,'E-E'!$B:$B,0),MATCH(BH$1,'E-E'!$1:$1,0))</f>
        <v>0</v>
      </c>
      <c r="BI153" s="59">
        <f>INDEX('E-E'!$A:$AH,MATCH($B153,'E-E'!$B:$B,0),MATCH(BI$1,'E-E'!$1:$1,0))</f>
        <v>0</v>
      </c>
      <c r="BJ153" s="59">
        <f>INDEX('E-E'!$A:$AH,MATCH($B153,'E-E'!$B:$B,0),MATCH(BJ$1,'E-E'!$1:$1,0))</f>
        <v>0</v>
      </c>
      <c r="BK153" s="59">
        <f>INDEX('E-E'!$A:$AH,MATCH($B153,'E-E'!$B:$B,0),MATCH(BK$1,'E-E'!$1:$1,0))</f>
        <v>0</v>
      </c>
      <c r="BL153" s="59">
        <f>INDEX('E-E'!$A:$AH,MATCH($B153,'E-E'!$B:$B,0),MATCH(BL$1,'E-E'!$1:$1,0))</f>
        <v>0</v>
      </c>
      <c r="BM153" s="59">
        <f>INDEX('E-E'!$A:$AH,MATCH($B153,'E-E'!$B:$B,0),MATCH(BM$1,'E-E'!$1:$1,0))</f>
        <v>0</v>
      </c>
      <c r="BN153" s="59">
        <f>INDEX('E-E'!$A:$AH,MATCH($B153,'E-E'!$B:$B,0),MATCH(BN$1,'E-E'!$1:$1,0))</f>
        <v>0</v>
      </c>
      <c r="BO153" s="59">
        <f>INDEX('E-E'!$A:$AH,MATCH($B153,'E-E'!$B:$B,0),MATCH(BO$1,'E-E'!$1:$1,0))</f>
        <v>0</v>
      </c>
      <c r="BP153" s="59">
        <f>INDEX('E-E'!$A:$AH,MATCH($B153,'E-E'!$B:$B,0),MATCH(BP$1,'E-E'!$1:$1,0))</f>
        <v>0</v>
      </c>
      <c r="BQ153" s="59">
        <f>INDEX('E-E'!$A:$AH,MATCH($B153,'E-E'!$B:$B,0),MATCH(BQ$1,'E-E'!$1:$1,0))</f>
        <v>0</v>
      </c>
      <c r="BR153" s="59">
        <f>INDEX('E-E'!$A:$AH,MATCH($B153,'E-E'!$B:$B,0),MATCH(BR$1,'E-E'!$1:$1,0))</f>
        <v>0</v>
      </c>
      <c r="BS153" s="59">
        <f>INDEX('E-E'!$A:$AH,MATCH($B153,'E-E'!$B:$B,0),MATCH(BS$1,'E-E'!$1:$1,0))</f>
        <v>0</v>
      </c>
      <c r="BT153" s="59">
        <f>INDEX('E-E'!$A:$AH,MATCH($B153,'E-E'!$B:$B,0),MATCH(BT$1,'E-E'!$1:$1,0))</f>
        <v>0</v>
      </c>
      <c r="BU153" s="59">
        <f>INDEX('E-E'!$A:$AH,MATCH($B153,'E-E'!$B:$B,0),MATCH(BU$1,'E-E'!$1:$1,0))</f>
        <v>0</v>
      </c>
      <c r="BV153" s="60">
        <f>INDEX(SRMC!$A:$AO,MATCH($B153,SRMC!$B:$B,0),MATCH(BV$1,SRMC!$1:$1,0))</f>
        <v>0</v>
      </c>
      <c r="BW153" s="60">
        <f>INDEX(SRMC!$A:$AO,MATCH($B153,SRMC!$B:$B,0),MATCH(BW$1,SRMC!$1:$1,0))</f>
        <v>0</v>
      </c>
      <c r="BX153" s="60">
        <f>INDEX(SRMC!$A:$AO,MATCH($B153,SRMC!$B:$B,0),MATCH(BX$1,SRMC!$1:$1,0))</f>
        <v>0</v>
      </c>
      <c r="BY153" s="60">
        <f>INDEX(SRMC!$A:$AO,MATCH($B153,SRMC!$B:$B,0),MATCH(BY$1,SRMC!$1:$1,0))</f>
        <v>0</v>
      </c>
      <c r="BZ153" s="60">
        <f>INDEX(SRMC!$A:$AO,MATCH($B153,SRMC!$B:$B,0),MATCH(BZ$1,SRMC!$1:$1,0))</f>
        <v>0</v>
      </c>
      <c r="CA153" s="60">
        <f>INDEX(SRMC!$A:$AO,MATCH($B153,SRMC!$B:$B,0),MATCH(CA$1,SRMC!$1:$1,0))</f>
        <v>0</v>
      </c>
      <c r="CB153" s="60">
        <f>INDEX(SRMC!$A:$AO,MATCH($B153,SRMC!$B:$B,0),MATCH(CB$1,SRMC!$1:$1,0))</f>
        <v>0</v>
      </c>
      <c r="CC153" s="60">
        <f>INDEX(SRMC!$A:$AO,MATCH($B153,SRMC!$B:$B,0),MATCH(CC$1,SRMC!$1:$1,0))</f>
        <v>0</v>
      </c>
      <c r="CD153" s="60">
        <f>INDEX(SRMC!$A:$AO,MATCH($B153,SRMC!$B:$B,0),MATCH(CD$1,SRMC!$1:$1,0))</f>
        <v>0</v>
      </c>
      <c r="CE153" s="60">
        <f>INDEX(SRMC!$A:$AO,MATCH($B153,SRMC!$B:$B,0),MATCH(CE$1,SRMC!$1:$1,0))</f>
        <v>0</v>
      </c>
      <c r="CF153" s="60">
        <f>INDEX(SRMC!$A:$AO,MATCH($B153,SRMC!$B:$B,0),MATCH(CF$1,SRMC!$1:$1,0))</f>
        <v>0</v>
      </c>
      <c r="CG153" s="60">
        <f>INDEX(SRMC!$A:$AO,MATCH($B153,SRMC!$B:$B,0),MATCH(CG$1,SRMC!$1:$1,0))</f>
        <v>0</v>
      </c>
      <c r="CH153" s="60">
        <f>INDEX(SRMC!$A:$AO,MATCH($B153,SRMC!$B:$B,0),MATCH(CH$1,SRMC!$1:$1,0))</f>
        <v>0</v>
      </c>
      <c r="CI153" s="60">
        <f>INDEX(SRMC!$A:$AO,MATCH($B153,SRMC!$B:$B,0),MATCH(CI$1,SRMC!$1:$1,0))</f>
        <v>0</v>
      </c>
      <c r="CJ153" s="60">
        <f>INDEX(SRMC!$A:$AO,MATCH($B153,SRMC!$B:$B,0),MATCH(CJ$1,SRMC!$1:$1,0))</f>
        <v>0</v>
      </c>
      <c r="CK153" s="60">
        <f>INDEX(SRMC!$A:$AO,MATCH($B153,SRMC!$B:$B,0),MATCH(CK$1,SRMC!$1:$1,0))</f>
        <v>0</v>
      </c>
      <c r="CL153" s="60">
        <f>INDEX(SRMC!$A:$AO,MATCH($B153,SRMC!$B:$B,0),MATCH(CL$1,SRMC!$1:$1,0))</f>
        <v>0</v>
      </c>
      <c r="CM153" s="60">
        <f>INDEX(SRMC!$A:$AO,MATCH($B153,SRMC!$B:$B,0),MATCH(CM$1,SRMC!$1:$1,0))</f>
        <v>0</v>
      </c>
      <c r="CN153" s="60">
        <f>INDEX(SRMC!$A:$AO,MATCH($B153,SRMC!$B:$B,0),MATCH(CN$1,SRMC!$1:$1,0))</f>
        <v>0</v>
      </c>
      <c r="CO153" s="60">
        <f>INDEX(SRMC!$A:$AO,MATCH($B153,SRMC!$B:$B,0),MATCH(CO$1,SRMC!$1:$1,0))</f>
        <v>0</v>
      </c>
      <c r="CP153" s="60">
        <f>INDEX(SRMC!$A:$AO,MATCH($B153,SRMC!$B:$B,0),MATCH(CP$1,SRMC!$1:$1,0))</f>
        <v>0</v>
      </c>
      <c r="CQ153" s="60">
        <f>INDEX(SRMC!$A:$AO,MATCH($B153,SRMC!$B:$B,0),MATCH(CQ$1,SRMC!$1:$1,0))</f>
        <v>0</v>
      </c>
      <c r="CR153" s="60">
        <f>INDEX(SRMC!$A:$AO,MATCH($B153,SRMC!$B:$B,0),MATCH(CR$1,SRMC!$1:$1,0))</f>
        <v>0</v>
      </c>
      <c r="CS153" s="60">
        <f>INDEX(SRMC!$A:$AO,MATCH($B153,SRMC!$B:$B,0),MATCH(CS$1,SRMC!$1:$1,0))</f>
        <v>0</v>
      </c>
      <c r="CT153" s="60">
        <f>INDEX(SRMC!$A:$AO,MATCH($B153,SRMC!$B:$B,0),MATCH(CT$1,SRMC!$1:$1,0))</f>
        <v>0</v>
      </c>
      <c r="CU153" s="60">
        <f>INDEX(SRMC!$A:$AO,MATCH($B153,SRMC!$B:$B,0),MATCH(CU$1,SRMC!$1:$1,0))</f>
        <v>0</v>
      </c>
      <c r="CV153" s="60">
        <f>INDEX(SRMC!$A:$AO,MATCH($B153,SRMC!$B:$B,0),MATCH(CV$1,SRMC!$1:$1,0))</f>
        <v>0</v>
      </c>
      <c r="CW153" s="60">
        <f>INDEX(SRMC!$A:$AO,MATCH($B153,SRMC!$B:$B,0),MATCH(CW$1,SRMC!$1:$1,0))</f>
        <v>0</v>
      </c>
      <c r="CX153" s="60">
        <f>INDEX(SRMC!$A:$AO,MATCH($B153,SRMC!$B:$B,0),MATCH(CX$1,SRMC!$1:$1,0))</f>
        <v>0</v>
      </c>
      <c r="CY153" s="60">
        <f>INDEX(SRMC!$A:$AO,MATCH($B153,SRMC!$B:$B,0),MATCH(CY$1,SRMC!$1:$1,0))</f>
        <v>0</v>
      </c>
    </row>
    <row r="154" spans="1:133" x14ac:dyDescent="0.3">
      <c r="A154" s="83" t="s">
        <v>1283</v>
      </c>
      <c r="B154" s="91" t="s">
        <v>1302</v>
      </c>
      <c r="C154" s="83" t="s">
        <v>689</v>
      </c>
      <c r="D154" s="83">
        <v>1</v>
      </c>
      <c r="E154" s="83">
        <f>IF(INDEX($CZ154:$EC154,1,MATCH(Settings!$B$6,$CZ$1:$EC$1,0))&gt;0, INDEX($CZ154:$EC154,1,MATCH(Settings!$B$6,$CZ$1:$EC$1,0)),0)</f>
        <v>1707.9153000000001</v>
      </c>
      <c r="F154" s="83">
        <v>0</v>
      </c>
      <c r="G154" s="83">
        <v>0.15</v>
      </c>
      <c r="H154" s="83" t="s">
        <v>363</v>
      </c>
      <c r="I154" s="83">
        <v>7</v>
      </c>
      <c r="J154" s="83">
        <v>2</v>
      </c>
      <c r="K154" s="84">
        <v>0</v>
      </c>
      <c r="L154" s="84">
        <v>0</v>
      </c>
      <c r="M154" s="84">
        <v>0</v>
      </c>
      <c r="N154" s="84">
        <v>0</v>
      </c>
      <c r="O154" s="84">
        <v>0</v>
      </c>
      <c r="P154" s="83" t="s">
        <v>370</v>
      </c>
      <c r="Q154" s="91">
        <v>6</v>
      </c>
      <c r="R154" s="91">
        <v>0</v>
      </c>
      <c r="S154" s="95">
        <v>0</v>
      </c>
      <c r="T154" s="83">
        <v>1</v>
      </c>
      <c r="U154" s="83">
        <v>1</v>
      </c>
      <c r="V154" s="83">
        <v>1</v>
      </c>
      <c r="W154" s="83"/>
      <c r="X154" s="83"/>
      <c r="Y154" s="83">
        <v>0</v>
      </c>
      <c r="Z154" s="83"/>
      <c r="AA154" s="83"/>
      <c r="AB154" s="83">
        <v>1</v>
      </c>
      <c r="AC154" s="83"/>
      <c r="AD154" s="83"/>
      <c r="AE154" s="83">
        <v>1</v>
      </c>
      <c r="AF154" s="83">
        <v>1</v>
      </c>
      <c r="AG154" s="83"/>
      <c r="AH154" s="83"/>
      <c r="AI154" s="83">
        <v>0</v>
      </c>
      <c r="AJ154" s="83">
        <v>1</v>
      </c>
      <c r="AK154" s="42">
        <f>INDEX(BV154:CY154,MATCH(Settings!$B$5,$BV$1:$CY$1))</f>
        <v>0</v>
      </c>
      <c r="AL154" s="83">
        <f t="shared" si="0"/>
        <v>3415.8306000000002</v>
      </c>
      <c r="AM154" s="83">
        <v>4</v>
      </c>
      <c r="AN154" s="83">
        <v>0</v>
      </c>
      <c r="AO154" s="83">
        <f t="shared" si="1"/>
        <v>6831.6612000000005</v>
      </c>
      <c r="AP154" s="83" t="b" cm="1">
        <f t="array" ref="AP154">NOT(OR(ISNA(AI154:AK154),ISNA(AE154:AF154),ISNA(AB154),ISNA(Y154),ISNA(S154:V154),ISNA(Q154),ISNA(J154),ISNA(I154),ISNA(A154:G154), ISBLANK(AI154:AK154), ISBLANK(AE154:AF154),ISBLANK(AB154),ISBLANK(Y154),ISBLANK(S154:V154),ISBLANK(Q154),ISBLANK(J154),ISBLANK(I154),ISBLANK(A154:G154)))</f>
        <v>1</v>
      </c>
      <c r="AQ154" s="42">
        <f>_xlfn.IFNA(IF(E154&gt;0,INDEX(AR154:BU154,MATCH(Settings!$B$1,$AR$1:$BU$1)),0),0)</f>
        <v>1</v>
      </c>
      <c r="AR154" s="59">
        <f>INDEX('E-E'!$A:$AH,MATCH($B154,'E-E'!$B:$B,0),MATCH(AR$1,'E-E'!$1:$1,0))</f>
        <v>1</v>
      </c>
      <c r="AS154" s="59">
        <f>INDEX('E-E'!$A:$AH,MATCH($B154,'E-E'!$B:$B,0),MATCH(AS$1,'E-E'!$1:$1,0))</f>
        <v>1</v>
      </c>
      <c r="AT154" s="59">
        <f>INDEX('E-E'!$A:$AH,MATCH($B154,'E-E'!$B:$B,0),MATCH(AT$1,'E-E'!$1:$1,0))</f>
        <v>1</v>
      </c>
      <c r="AU154" s="59">
        <f>INDEX('E-E'!$A:$AH,MATCH($B154,'E-E'!$B:$B,0),MATCH(AU$1,'E-E'!$1:$1,0))</f>
        <v>1</v>
      </c>
      <c r="AV154" s="59">
        <f>INDEX('E-E'!$A:$AH,MATCH($B154,'E-E'!$B:$B,0),MATCH(AV$1,'E-E'!$1:$1,0))</f>
        <v>1</v>
      </c>
      <c r="AW154" s="59">
        <f>INDEX('E-E'!$A:$AH,MATCH($B154,'E-E'!$B:$B,0),MATCH(AW$1,'E-E'!$1:$1,0))</f>
        <v>1</v>
      </c>
      <c r="AX154" s="59">
        <f>INDEX('E-E'!$A:$AH,MATCH($B154,'E-E'!$B:$B,0),MATCH(AX$1,'E-E'!$1:$1,0))</f>
        <v>1</v>
      </c>
      <c r="AY154" s="59">
        <f>INDEX('E-E'!$A:$AH,MATCH($B154,'E-E'!$B:$B,0),MATCH(AY$1,'E-E'!$1:$1,0))</f>
        <v>1</v>
      </c>
      <c r="AZ154" s="59">
        <f>INDEX('E-E'!$A:$AH,MATCH($B154,'E-E'!$B:$B,0),MATCH(AZ$1,'E-E'!$1:$1,0))</f>
        <v>1</v>
      </c>
      <c r="BA154" s="59">
        <f>INDEX('E-E'!$A:$AH,MATCH($B154,'E-E'!$B:$B,0),MATCH(BA$1,'E-E'!$1:$1,0))</f>
        <v>1</v>
      </c>
      <c r="BB154" s="59">
        <f>INDEX('E-E'!$A:$AH,MATCH($B154,'E-E'!$B:$B,0),MATCH(BB$1,'E-E'!$1:$1,0))</f>
        <v>1</v>
      </c>
      <c r="BC154" s="59">
        <f>INDEX('E-E'!$A:$AH,MATCH($B154,'E-E'!$B:$B,0),MATCH(BC$1,'E-E'!$1:$1,0))</f>
        <v>1</v>
      </c>
      <c r="BD154" s="59">
        <f>INDEX('E-E'!$A:$AH,MATCH($B154,'E-E'!$B:$B,0),MATCH(BD$1,'E-E'!$1:$1,0))</f>
        <v>1</v>
      </c>
      <c r="BE154" s="59">
        <f>INDEX('E-E'!$A:$AH,MATCH($B154,'E-E'!$B:$B,0),MATCH(BE$1,'E-E'!$1:$1,0))</f>
        <v>1</v>
      </c>
      <c r="BF154" s="59">
        <f>INDEX('E-E'!$A:$AH,MATCH($B154,'E-E'!$B:$B,0),MATCH(BF$1,'E-E'!$1:$1,0))</f>
        <v>1</v>
      </c>
      <c r="BG154" s="59">
        <f>INDEX('E-E'!$A:$AH,MATCH($B154,'E-E'!$B:$B,0),MATCH(BG$1,'E-E'!$1:$1,0))</f>
        <v>1</v>
      </c>
      <c r="BH154" s="59">
        <f>INDEX('E-E'!$A:$AH,MATCH($B154,'E-E'!$B:$B,0),MATCH(BH$1,'E-E'!$1:$1,0))</f>
        <v>1</v>
      </c>
      <c r="BI154" s="59">
        <f>INDEX('E-E'!$A:$AH,MATCH($B154,'E-E'!$B:$B,0),MATCH(BI$1,'E-E'!$1:$1,0))</f>
        <v>1</v>
      </c>
      <c r="BJ154" s="59">
        <f>INDEX('E-E'!$A:$AH,MATCH($B154,'E-E'!$B:$B,0),MATCH(BJ$1,'E-E'!$1:$1,0))</f>
        <v>1</v>
      </c>
      <c r="BK154" s="59">
        <f>INDEX('E-E'!$A:$AH,MATCH($B154,'E-E'!$B:$B,0),MATCH(BK$1,'E-E'!$1:$1,0))</f>
        <v>1</v>
      </c>
      <c r="BL154" s="59">
        <f>INDEX('E-E'!$A:$AH,MATCH($B154,'E-E'!$B:$B,0),MATCH(BL$1,'E-E'!$1:$1,0))</f>
        <v>1</v>
      </c>
      <c r="BM154" s="59">
        <f>INDEX('E-E'!$A:$AH,MATCH($B154,'E-E'!$B:$B,0),MATCH(BM$1,'E-E'!$1:$1,0))</f>
        <v>1</v>
      </c>
      <c r="BN154" s="59">
        <f>INDEX('E-E'!$A:$AH,MATCH($B154,'E-E'!$B:$B,0),MATCH(BN$1,'E-E'!$1:$1,0))</f>
        <v>1</v>
      </c>
      <c r="BO154" s="59">
        <f>INDEX('E-E'!$A:$AH,MATCH($B154,'E-E'!$B:$B,0),MATCH(BO$1,'E-E'!$1:$1,0))</f>
        <v>1</v>
      </c>
      <c r="BP154" s="59">
        <f>INDEX('E-E'!$A:$AH,MATCH($B154,'E-E'!$B:$B,0),MATCH(BP$1,'E-E'!$1:$1,0))</f>
        <v>1</v>
      </c>
      <c r="BQ154" s="59">
        <f>INDEX('E-E'!$A:$AH,MATCH($B154,'E-E'!$B:$B,0),MATCH(BQ$1,'E-E'!$1:$1,0))</f>
        <v>1</v>
      </c>
      <c r="BR154" s="59">
        <f>INDEX('E-E'!$A:$AH,MATCH($B154,'E-E'!$B:$B,0),MATCH(BR$1,'E-E'!$1:$1,0))</f>
        <v>1</v>
      </c>
      <c r="BS154" s="59">
        <f>INDEX('E-E'!$A:$AH,MATCH($B154,'E-E'!$B:$B,0),MATCH(BS$1,'E-E'!$1:$1,0))</f>
        <v>1</v>
      </c>
      <c r="BT154" s="59">
        <f>INDEX('E-E'!$A:$AH,MATCH($B154,'E-E'!$B:$B,0),MATCH(BT$1,'E-E'!$1:$1,0))</f>
        <v>1</v>
      </c>
      <c r="BU154" s="59">
        <f>INDEX('E-E'!$A:$AH,MATCH($B154,'E-E'!$B:$B,0),MATCH(BU$1,'E-E'!$1:$1,0))</f>
        <v>1</v>
      </c>
      <c r="BV154" s="60">
        <f>INDEX(SRMC!$A:$AO,MATCH($B154,SRMC!$B:$B,0),MATCH(BV$1,SRMC!$1:$1,0))</f>
        <v>0</v>
      </c>
      <c r="BW154" s="60">
        <f>INDEX(SRMC!$A:$AO,MATCH($B154,SRMC!$B:$B,0),MATCH(BW$1,SRMC!$1:$1,0))</f>
        <v>0</v>
      </c>
      <c r="BX154" s="60">
        <f>INDEX(SRMC!$A:$AO,MATCH($B154,SRMC!$B:$B,0),MATCH(BX$1,SRMC!$1:$1,0))</f>
        <v>0</v>
      </c>
      <c r="BY154" s="60">
        <f>INDEX(SRMC!$A:$AO,MATCH($B154,SRMC!$B:$B,0),MATCH(BY$1,SRMC!$1:$1,0))</f>
        <v>0</v>
      </c>
      <c r="BZ154" s="60">
        <f>INDEX(SRMC!$A:$AO,MATCH($B154,SRMC!$B:$B,0),MATCH(BZ$1,SRMC!$1:$1,0))</f>
        <v>0</v>
      </c>
      <c r="CA154" s="60">
        <f>INDEX(SRMC!$A:$AO,MATCH($B154,SRMC!$B:$B,0),MATCH(CA$1,SRMC!$1:$1,0))</f>
        <v>0</v>
      </c>
      <c r="CB154" s="60">
        <f>INDEX(SRMC!$A:$AO,MATCH($B154,SRMC!$B:$B,0),MATCH(CB$1,SRMC!$1:$1,0))</f>
        <v>0</v>
      </c>
      <c r="CC154" s="60">
        <f>INDEX(SRMC!$A:$AO,MATCH($B154,SRMC!$B:$B,0),MATCH(CC$1,SRMC!$1:$1,0))</f>
        <v>0</v>
      </c>
      <c r="CD154" s="60">
        <f>INDEX(SRMC!$A:$AO,MATCH($B154,SRMC!$B:$B,0),MATCH(CD$1,SRMC!$1:$1,0))</f>
        <v>0</v>
      </c>
      <c r="CE154" s="60">
        <f>INDEX(SRMC!$A:$AO,MATCH($B154,SRMC!$B:$B,0),MATCH(CE$1,SRMC!$1:$1,0))</f>
        <v>0</v>
      </c>
      <c r="CF154" s="60">
        <f>INDEX(SRMC!$A:$AO,MATCH($B154,SRMC!$B:$B,0),MATCH(CF$1,SRMC!$1:$1,0))</f>
        <v>0</v>
      </c>
      <c r="CG154" s="60">
        <f>INDEX(SRMC!$A:$AO,MATCH($B154,SRMC!$B:$B,0),MATCH(CG$1,SRMC!$1:$1,0))</f>
        <v>0</v>
      </c>
      <c r="CH154" s="60">
        <f>INDEX(SRMC!$A:$AO,MATCH($B154,SRMC!$B:$B,0),MATCH(CH$1,SRMC!$1:$1,0))</f>
        <v>0</v>
      </c>
      <c r="CI154" s="60">
        <f>INDEX(SRMC!$A:$AO,MATCH($B154,SRMC!$B:$B,0),MATCH(CI$1,SRMC!$1:$1,0))</f>
        <v>0</v>
      </c>
      <c r="CJ154" s="60">
        <f>INDEX(SRMC!$A:$AO,MATCH($B154,SRMC!$B:$B,0),MATCH(CJ$1,SRMC!$1:$1,0))</f>
        <v>0</v>
      </c>
      <c r="CK154" s="60">
        <f>INDEX(SRMC!$A:$AO,MATCH($B154,SRMC!$B:$B,0),MATCH(CK$1,SRMC!$1:$1,0))</f>
        <v>0</v>
      </c>
      <c r="CL154" s="60">
        <f>INDEX(SRMC!$A:$AO,MATCH($B154,SRMC!$B:$B,0),MATCH(CL$1,SRMC!$1:$1,0))</f>
        <v>0</v>
      </c>
      <c r="CM154" s="60">
        <f>INDEX(SRMC!$A:$AO,MATCH($B154,SRMC!$B:$B,0),MATCH(CM$1,SRMC!$1:$1,0))</f>
        <v>0</v>
      </c>
      <c r="CN154" s="60">
        <f>INDEX(SRMC!$A:$AO,MATCH($B154,SRMC!$B:$B,0),MATCH(CN$1,SRMC!$1:$1,0))</f>
        <v>0</v>
      </c>
      <c r="CO154" s="60">
        <f>INDEX(SRMC!$A:$AO,MATCH($B154,SRMC!$B:$B,0),MATCH(CO$1,SRMC!$1:$1,0))</f>
        <v>0</v>
      </c>
      <c r="CP154" s="60">
        <f>INDEX(SRMC!$A:$AO,MATCH($B154,SRMC!$B:$B,0),MATCH(CP$1,SRMC!$1:$1,0))</f>
        <v>0</v>
      </c>
      <c r="CQ154" s="60">
        <f>INDEX(SRMC!$A:$AO,MATCH($B154,SRMC!$B:$B,0),MATCH(CQ$1,SRMC!$1:$1,0))</f>
        <v>0</v>
      </c>
      <c r="CR154" s="60">
        <f>INDEX(SRMC!$A:$AO,MATCH($B154,SRMC!$B:$B,0),MATCH(CR$1,SRMC!$1:$1,0))</f>
        <v>0</v>
      </c>
      <c r="CS154" s="60">
        <f>INDEX(SRMC!$A:$AO,MATCH($B154,SRMC!$B:$B,0),MATCH(CS$1,SRMC!$1:$1,0))</f>
        <v>0</v>
      </c>
      <c r="CT154" s="60">
        <f>INDEX(SRMC!$A:$AO,MATCH($B154,SRMC!$B:$B,0),MATCH(CT$1,SRMC!$1:$1,0))</f>
        <v>0</v>
      </c>
      <c r="CU154" s="60">
        <f>INDEX(SRMC!$A:$AO,MATCH($B154,SRMC!$B:$B,0),MATCH(CU$1,SRMC!$1:$1,0))</f>
        <v>0</v>
      </c>
      <c r="CV154" s="60">
        <f>INDEX(SRMC!$A:$AO,MATCH($B154,SRMC!$B:$B,0),MATCH(CV$1,SRMC!$1:$1,0))</f>
        <v>0</v>
      </c>
      <c r="CW154" s="60">
        <f>INDEX(SRMC!$A:$AO,MATCH($B154,SRMC!$B:$B,0),MATCH(CW$1,SRMC!$1:$1,0))</f>
        <v>0</v>
      </c>
      <c r="CX154" s="60">
        <f>INDEX(SRMC!$A:$AO,MATCH($B154,SRMC!$B:$B,0),MATCH(CX$1,SRMC!$1:$1,0))</f>
        <v>0</v>
      </c>
      <c r="CY154" s="60">
        <f>INDEX(SRMC!$A:$AO,MATCH($B154,SRMC!$B:$B,0),MATCH(CY$1,SRMC!$1:$1,0))</f>
        <v>0</v>
      </c>
      <c r="DA154" s="77">
        <f>SUMIFS(Capacity!F$119:F$218,Capacity!$A$119:$A$218,$A154,Capacity!$E$119:$E$218,Settings!$B$2)</f>
        <v>0</v>
      </c>
      <c r="DB154" s="77">
        <f>SUMIFS(Capacity!G$119:G$218,Capacity!$A$119:$A$218,$A154,Capacity!$E$119:$E$218,Settings!$B$2)</f>
        <v>0</v>
      </c>
      <c r="DC154" s="77">
        <f>SUMIFS(Capacity!H$119:H$218,Capacity!$A$119:$A$218,$A154,Capacity!$E$119:$E$218,Settings!$B$2)</f>
        <v>0</v>
      </c>
      <c r="DD154" s="77">
        <f>SUMIFS(Capacity!I$119:I$218,Capacity!$A$119:$A$218,$A154,Capacity!$E$119:$E$218,Settings!$B$2)</f>
        <v>0</v>
      </c>
      <c r="DE154" s="77">
        <f>SUMIFS(Capacity!J$119:J$218,Capacity!$A$119:$A$218,$A154,Capacity!$E$119:$E$218,Settings!$B$2)</f>
        <v>0</v>
      </c>
      <c r="DF154" s="77">
        <f>SUMIFS(Capacity!K$119:K$218,Capacity!$A$119:$A$218,$A154,Capacity!$E$119:$E$218,Settings!$B$2)</f>
        <v>0</v>
      </c>
      <c r="DG154" s="77">
        <f>SUMIFS(Capacity!L$119:L$218,Capacity!$A$119:$A$218,$A154,Capacity!$E$119:$E$218,Settings!$B$2)</f>
        <v>0</v>
      </c>
      <c r="DH154" s="77">
        <f>SUMIFS(Capacity!M$119:M$218,Capacity!$A$119:$A$218,$A154,Capacity!$E$119:$E$218,Settings!$B$2)</f>
        <v>0</v>
      </c>
      <c r="DI154" s="77">
        <f>SUMIFS(Capacity!N$119:N$218,Capacity!$A$119:$A$218,$A154,Capacity!$E$119:$E$218,Settings!$B$2)</f>
        <v>0</v>
      </c>
      <c r="DJ154" s="77">
        <f>SUMIFS(Capacity!O$119:O$218,Capacity!$A$119:$A$218,$A154,Capacity!$E$119:$E$218,Settings!$B$2)</f>
        <v>0</v>
      </c>
      <c r="DK154" s="77">
        <f>SUMIFS(Capacity!P$119:P$218,Capacity!$A$119:$A$218,$A154,Capacity!$E$119:$E$218,Settings!$B$2)</f>
        <v>0</v>
      </c>
      <c r="DL154" s="77">
        <f>SUMIFS(Capacity!Q$119:Q$218,Capacity!$A$119:$A$218,$A154,Capacity!$E$119:$E$218,Settings!$B$2)</f>
        <v>1.3591777000000001E-4</v>
      </c>
      <c r="DM154" s="77">
        <f>SUMIFS(Capacity!R$119:R$218,Capacity!$A$119:$A$218,$A154,Capacity!$E$119:$E$218,Settings!$B$2)</f>
        <v>1.3596642000000001E-4</v>
      </c>
      <c r="DN154" s="77">
        <f>SUMIFS(Capacity!S$119:S$218,Capacity!$A$119:$A$218,$A154,Capacity!$E$119:$E$218,Settings!$B$2)</f>
        <v>1.3597281999999999E-4</v>
      </c>
      <c r="DO154" s="77">
        <f>SUMIFS(Capacity!T$119:T$218,Capacity!$A$119:$A$218,$A154,Capacity!$E$119:$E$218,Settings!$B$2)</f>
        <v>1.5765669999999999E-4</v>
      </c>
      <c r="DP154" s="77">
        <f>SUMIFS(Capacity!U$119:U$218,Capacity!$A$119:$A$218,$A154,Capacity!$E$119:$E$218,Settings!$B$2)</f>
        <v>1.5768406000000001E-4</v>
      </c>
      <c r="DQ154" s="77">
        <f>SUMIFS(Capacity!V$119:V$218,Capacity!$A$119:$A$218,$A154,Capacity!$E$119:$E$218,Settings!$B$2)</f>
        <v>1.5808188E-4</v>
      </c>
      <c r="DR154" s="77">
        <f>SUMIFS(Capacity!W$119:W$218,Capacity!$A$119:$A$218,$A154,Capacity!$E$119:$E$218,Settings!$B$2)</f>
        <v>1.5811826999999901E-4</v>
      </c>
      <c r="DS154" s="77">
        <f>SUMIFS(Capacity!X$119:X$218,Capacity!$A$119:$A$218,$A154,Capacity!$E$119:$E$218,Settings!$B$2)</f>
        <v>884.5738734529001</v>
      </c>
      <c r="DT154" s="77">
        <f>SUMIFS(Capacity!Y$119:Y$218,Capacity!$A$119:$A$218,$A154,Capacity!$E$119:$E$218,Settings!$B$2)</f>
        <v>884.57387347610006</v>
      </c>
      <c r="DU154" s="77">
        <f>SUMIFS(Capacity!Z$119:Z$218,Capacity!$A$119:$A$218,$A154,Capacity!$E$119:$E$218,Settings!$B$2)</f>
        <v>1408.5798</v>
      </c>
      <c r="DV154" s="77">
        <f>SUMIFS(Capacity!AA$119:AA$218,Capacity!$A$119:$A$218,$A154,Capacity!$E$119:$E$218,Settings!$B$2)</f>
        <v>1408.5798</v>
      </c>
      <c r="DW154" s="77">
        <f>SUMIFS(Capacity!AB$119:AB$218,Capacity!$A$119:$A$218,$A154,Capacity!$E$119:$E$218,Settings!$B$2)</f>
        <v>1408.5798</v>
      </c>
      <c r="DX154" s="77">
        <f>SUMIFS(Capacity!AC$119:AC$218,Capacity!$A$119:$A$218,$A154,Capacity!$E$119:$E$218,Settings!$B$2)</f>
        <v>1707.91534</v>
      </c>
      <c r="DY154" s="77">
        <f>SUMIFS(Capacity!AD$119:AD$218,Capacity!$A$119:$A$218,$A154,Capacity!$E$119:$E$218,Settings!$B$2)</f>
        <v>1707.91534</v>
      </c>
      <c r="DZ154" s="77">
        <f>SUMIFS(Capacity!AE$119:AE$218,Capacity!$A$119:$A$218,$A154,Capacity!$E$119:$E$218,Settings!$B$2)</f>
        <v>1707.91534</v>
      </c>
      <c r="EA154" s="77">
        <f>SUMIFS(Capacity!AF$119:AF$218,Capacity!$A$119:$A$218,$A154,Capacity!$E$119:$E$218,Settings!$B$2)</f>
        <v>1707.91534</v>
      </c>
      <c r="EB154" s="77">
        <f>SUMIFS(Capacity!AG$119:AG$218,Capacity!$A$119:$A$218,$A154,Capacity!$E$119:$E$218,Settings!$B$2)</f>
        <v>1707.91534</v>
      </c>
      <c r="EC154" s="77">
        <f>SUMIFS(Capacity!AH$119:AH$218,Capacity!$A$119:$A$218,$A154,Capacity!$E$119:$E$218,Settings!$B$2)</f>
        <v>1707.9153000000001</v>
      </c>
    </row>
    <row r="155" spans="1:133" x14ac:dyDescent="0.3">
      <c r="A155" s="83" t="s">
        <v>1284</v>
      </c>
      <c r="B155" s="91" t="s">
        <v>1303</v>
      </c>
      <c r="C155" s="83" t="s">
        <v>689</v>
      </c>
      <c r="D155" s="83">
        <v>1</v>
      </c>
      <c r="E155" s="83">
        <f>IF(INDEX($CZ155:$EC155,1,MATCH(Settings!$B$6,$CZ$1:$EC$1,0))&gt;0, INDEX($CZ155:$EC155,1,MATCH(Settings!$B$6,$CZ$1:$EC$1,0)),0)</f>
        <v>2600</v>
      </c>
      <c r="F155" s="83">
        <v>0</v>
      </c>
      <c r="G155" s="83">
        <v>0.25</v>
      </c>
      <c r="H155" s="83" t="s">
        <v>612</v>
      </c>
      <c r="I155" s="83">
        <v>7</v>
      </c>
      <c r="J155" s="83">
        <v>2</v>
      </c>
      <c r="K155" s="84">
        <v>0</v>
      </c>
      <c r="L155" s="84">
        <v>0</v>
      </c>
      <c r="M155" s="84">
        <v>0</v>
      </c>
      <c r="N155" s="84">
        <v>0</v>
      </c>
      <c r="O155" s="84">
        <v>0</v>
      </c>
      <c r="P155" s="83" t="s">
        <v>1399</v>
      </c>
      <c r="Q155" s="91">
        <v>5</v>
      </c>
      <c r="R155" s="91">
        <v>0</v>
      </c>
      <c r="S155" s="95">
        <v>0</v>
      </c>
      <c r="T155" s="83">
        <v>1</v>
      </c>
      <c r="U155" s="83">
        <v>1</v>
      </c>
      <c r="V155" s="83">
        <v>1</v>
      </c>
      <c r="W155" s="83"/>
      <c r="X155" s="83"/>
      <c r="Y155" s="83">
        <v>0</v>
      </c>
      <c r="Z155" s="83"/>
      <c r="AA155" s="83"/>
      <c r="AB155" s="83">
        <v>1</v>
      </c>
      <c r="AC155" s="83"/>
      <c r="AD155" s="83"/>
      <c r="AE155" s="83">
        <v>1</v>
      </c>
      <c r="AF155" s="83">
        <v>1</v>
      </c>
      <c r="AG155" s="83"/>
      <c r="AH155" s="83"/>
      <c r="AI155" s="83">
        <v>0</v>
      </c>
      <c r="AJ155" s="83">
        <v>1</v>
      </c>
      <c r="AK155" s="42">
        <f>INDEX(BV155:CY155,MATCH(Settings!$B$5,$BV$1:$CY$1))</f>
        <v>0</v>
      </c>
      <c r="AL155" s="83">
        <f t="shared" si="0"/>
        <v>31200</v>
      </c>
      <c r="AM155" s="83">
        <v>24</v>
      </c>
      <c r="AN155" s="83">
        <v>0</v>
      </c>
      <c r="AO155" s="83">
        <f t="shared" si="1"/>
        <v>62400</v>
      </c>
      <c r="AP155" s="83" t="b" cm="1">
        <f t="array" ref="AP155">NOT(OR(ISNA(AI155:AK155),ISNA(AE155:AF155),ISNA(AB155),ISNA(Y155),ISNA(S155:V155),ISNA(Q155),ISNA(J155),ISNA(I155),ISNA(A155:G155), ISBLANK(AI155:AK155), ISBLANK(AE155:AF155),ISBLANK(AB155),ISBLANK(Y155),ISBLANK(S155:V155),ISBLANK(Q155),ISBLANK(J155),ISBLANK(I155),ISBLANK(A155:G155)))</f>
        <v>1</v>
      </c>
      <c r="AQ155" s="42">
        <f>_xlfn.IFNA(IF(E155&gt;0,INDEX(AR155:BU155,MATCH(Settings!$B$1,$AR$1:$BU$1)),0),0)</f>
        <v>1</v>
      </c>
      <c r="AR155" s="59">
        <f>INDEX('E-E'!$A:$AH,MATCH($B155,'E-E'!$B:$B,0),MATCH(AR$1,'E-E'!$1:$1,0))</f>
        <v>1</v>
      </c>
      <c r="AS155" s="59">
        <f>INDEX('E-E'!$A:$AH,MATCH($B155,'E-E'!$B:$B,0),MATCH(AS$1,'E-E'!$1:$1,0))</f>
        <v>1</v>
      </c>
      <c r="AT155" s="59">
        <f>INDEX('E-E'!$A:$AH,MATCH($B155,'E-E'!$B:$B,0),MATCH(AT$1,'E-E'!$1:$1,0))</f>
        <v>1</v>
      </c>
      <c r="AU155" s="59">
        <f>INDEX('E-E'!$A:$AH,MATCH($B155,'E-E'!$B:$B,0),MATCH(AU$1,'E-E'!$1:$1,0))</f>
        <v>1</v>
      </c>
      <c r="AV155" s="59">
        <f>INDEX('E-E'!$A:$AH,MATCH($B155,'E-E'!$B:$B,0),MATCH(AV$1,'E-E'!$1:$1,0))</f>
        <v>1</v>
      </c>
      <c r="AW155" s="59">
        <f>INDEX('E-E'!$A:$AH,MATCH($B155,'E-E'!$B:$B,0),MATCH(AW$1,'E-E'!$1:$1,0))</f>
        <v>1</v>
      </c>
      <c r="AX155" s="59">
        <f>INDEX('E-E'!$A:$AH,MATCH($B155,'E-E'!$B:$B,0),MATCH(AX$1,'E-E'!$1:$1,0))</f>
        <v>1</v>
      </c>
      <c r="AY155" s="59">
        <f>INDEX('E-E'!$A:$AH,MATCH($B155,'E-E'!$B:$B,0),MATCH(AY$1,'E-E'!$1:$1,0))</f>
        <v>1</v>
      </c>
      <c r="AZ155" s="59">
        <f>INDEX('E-E'!$A:$AH,MATCH($B155,'E-E'!$B:$B,0),MATCH(AZ$1,'E-E'!$1:$1,0))</f>
        <v>1</v>
      </c>
      <c r="BA155" s="59">
        <f>INDEX('E-E'!$A:$AH,MATCH($B155,'E-E'!$B:$B,0),MATCH(BA$1,'E-E'!$1:$1,0))</f>
        <v>1</v>
      </c>
      <c r="BB155" s="59">
        <f>INDEX('E-E'!$A:$AH,MATCH($B155,'E-E'!$B:$B,0),MATCH(BB$1,'E-E'!$1:$1,0))</f>
        <v>1</v>
      </c>
      <c r="BC155" s="59">
        <f>INDEX('E-E'!$A:$AH,MATCH($B155,'E-E'!$B:$B,0),MATCH(BC$1,'E-E'!$1:$1,0))</f>
        <v>1</v>
      </c>
      <c r="BD155" s="59">
        <f>INDEX('E-E'!$A:$AH,MATCH($B155,'E-E'!$B:$B,0),MATCH(BD$1,'E-E'!$1:$1,0))</f>
        <v>1</v>
      </c>
      <c r="BE155" s="59">
        <f>INDEX('E-E'!$A:$AH,MATCH($B155,'E-E'!$B:$B,0),MATCH(BE$1,'E-E'!$1:$1,0))</f>
        <v>1</v>
      </c>
      <c r="BF155" s="59">
        <f>INDEX('E-E'!$A:$AH,MATCH($B155,'E-E'!$B:$B,0),MATCH(BF$1,'E-E'!$1:$1,0))</f>
        <v>1</v>
      </c>
      <c r="BG155" s="59">
        <f>INDEX('E-E'!$A:$AH,MATCH($B155,'E-E'!$B:$B,0),MATCH(BG$1,'E-E'!$1:$1,0))</f>
        <v>1</v>
      </c>
      <c r="BH155" s="59">
        <f>INDEX('E-E'!$A:$AH,MATCH($B155,'E-E'!$B:$B,0),MATCH(BH$1,'E-E'!$1:$1,0))</f>
        <v>1</v>
      </c>
      <c r="BI155" s="59">
        <f>INDEX('E-E'!$A:$AH,MATCH($B155,'E-E'!$B:$B,0),MATCH(BI$1,'E-E'!$1:$1,0))</f>
        <v>1</v>
      </c>
      <c r="BJ155" s="59">
        <f>INDEX('E-E'!$A:$AH,MATCH($B155,'E-E'!$B:$B,0),MATCH(BJ$1,'E-E'!$1:$1,0))</f>
        <v>1</v>
      </c>
      <c r="BK155" s="59">
        <f>INDEX('E-E'!$A:$AH,MATCH($B155,'E-E'!$B:$B,0),MATCH(BK$1,'E-E'!$1:$1,0))</f>
        <v>1</v>
      </c>
      <c r="BL155" s="59">
        <f>INDEX('E-E'!$A:$AH,MATCH($B155,'E-E'!$B:$B,0),MATCH(BL$1,'E-E'!$1:$1,0))</f>
        <v>1</v>
      </c>
      <c r="BM155" s="59">
        <f>INDEX('E-E'!$A:$AH,MATCH($B155,'E-E'!$B:$B,0),MATCH(BM$1,'E-E'!$1:$1,0))</f>
        <v>1</v>
      </c>
      <c r="BN155" s="59">
        <f>INDEX('E-E'!$A:$AH,MATCH($B155,'E-E'!$B:$B,0),MATCH(BN$1,'E-E'!$1:$1,0))</f>
        <v>1</v>
      </c>
      <c r="BO155" s="59">
        <f>INDEX('E-E'!$A:$AH,MATCH($B155,'E-E'!$B:$B,0),MATCH(BO$1,'E-E'!$1:$1,0))</f>
        <v>1</v>
      </c>
      <c r="BP155" s="59">
        <f>INDEX('E-E'!$A:$AH,MATCH($B155,'E-E'!$B:$B,0),MATCH(BP$1,'E-E'!$1:$1,0))</f>
        <v>1</v>
      </c>
      <c r="BQ155" s="59">
        <f>INDEX('E-E'!$A:$AH,MATCH($B155,'E-E'!$B:$B,0),MATCH(BQ$1,'E-E'!$1:$1,0))</f>
        <v>1</v>
      </c>
      <c r="BR155" s="59">
        <f>INDEX('E-E'!$A:$AH,MATCH($B155,'E-E'!$B:$B,0),MATCH(BR$1,'E-E'!$1:$1,0))</f>
        <v>1</v>
      </c>
      <c r="BS155" s="59">
        <f>INDEX('E-E'!$A:$AH,MATCH($B155,'E-E'!$B:$B,0),MATCH(BS$1,'E-E'!$1:$1,0))</f>
        <v>1</v>
      </c>
      <c r="BT155" s="59">
        <f>INDEX('E-E'!$A:$AH,MATCH($B155,'E-E'!$B:$B,0),MATCH(BT$1,'E-E'!$1:$1,0))</f>
        <v>1</v>
      </c>
      <c r="BU155" s="59">
        <f>INDEX('E-E'!$A:$AH,MATCH($B155,'E-E'!$B:$B,0),MATCH(BU$1,'E-E'!$1:$1,0))</f>
        <v>1</v>
      </c>
      <c r="BV155" s="60">
        <f>INDEX(SRMC!$A:$AO,MATCH($B155,SRMC!$B:$B,0),MATCH(BV$1,SRMC!$1:$1,0))</f>
        <v>0</v>
      </c>
      <c r="BW155" s="60">
        <f>INDEX(SRMC!$A:$AO,MATCH($B155,SRMC!$B:$B,0),MATCH(BW$1,SRMC!$1:$1,0))</f>
        <v>0</v>
      </c>
      <c r="BX155" s="60">
        <f>INDEX(SRMC!$A:$AO,MATCH($B155,SRMC!$B:$B,0),MATCH(BX$1,SRMC!$1:$1,0))</f>
        <v>0</v>
      </c>
      <c r="BY155" s="60">
        <f>INDEX(SRMC!$A:$AO,MATCH($B155,SRMC!$B:$B,0),MATCH(BY$1,SRMC!$1:$1,0))</f>
        <v>0</v>
      </c>
      <c r="BZ155" s="60">
        <f>INDEX(SRMC!$A:$AO,MATCH($B155,SRMC!$B:$B,0),MATCH(BZ$1,SRMC!$1:$1,0))</f>
        <v>0</v>
      </c>
      <c r="CA155" s="60">
        <f>INDEX(SRMC!$A:$AO,MATCH($B155,SRMC!$B:$B,0),MATCH(CA$1,SRMC!$1:$1,0))</f>
        <v>0</v>
      </c>
      <c r="CB155" s="60">
        <f>INDEX(SRMC!$A:$AO,MATCH($B155,SRMC!$B:$B,0),MATCH(CB$1,SRMC!$1:$1,0))</f>
        <v>0</v>
      </c>
      <c r="CC155" s="60">
        <f>INDEX(SRMC!$A:$AO,MATCH($B155,SRMC!$B:$B,0),MATCH(CC$1,SRMC!$1:$1,0))</f>
        <v>0</v>
      </c>
      <c r="CD155" s="60">
        <f>INDEX(SRMC!$A:$AO,MATCH($B155,SRMC!$B:$B,0),MATCH(CD$1,SRMC!$1:$1,0))</f>
        <v>0</v>
      </c>
      <c r="CE155" s="60">
        <f>INDEX(SRMC!$A:$AO,MATCH($B155,SRMC!$B:$B,0),MATCH(CE$1,SRMC!$1:$1,0))</f>
        <v>0</v>
      </c>
      <c r="CF155" s="60">
        <f>INDEX(SRMC!$A:$AO,MATCH($B155,SRMC!$B:$B,0),MATCH(CF$1,SRMC!$1:$1,0))</f>
        <v>0</v>
      </c>
      <c r="CG155" s="60">
        <f>INDEX(SRMC!$A:$AO,MATCH($B155,SRMC!$B:$B,0),MATCH(CG$1,SRMC!$1:$1,0))</f>
        <v>0</v>
      </c>
      <c r="CH155" s="60">
        <f>INDEX(SRMC!$A:$AO,MATCH($B155,SRMC!$B:$B,0),MATCH(CH$1,SRMC!$1:$1,0))</f>
        <v>0</v>
      </c>
      <c r="CI155" s="60">
        <f>INDEX(SRMC!$A:$AO,MATCH($B155,SRMC!$B:$B,0),MATCH(CI$1,SRMC!$1:$1,0))</f>
        <v>0</v>
      </c>
      <c r="CJ155" s="60">
        <f>INDEX(SRMC!$A:$AO,MATCH($B155,SRMC!$B:$B,0),MATCH(CJ$1,SRMC!$1:$1,0))</f>
        <v>0</v>
      </c>
      <c r="CK155" s="60">
        <f>INDEX(SRMC!$A:$AO,MATCH($B155,SRMC!$B:$B,0),MATCH(CK$1,SRMC!$1:$1,0))</f>
        <v>0</v>
      </c>
      <c r="CL155" s="60">
        <f>INDEX(SRMC!$A:$AO,MATCH($B155,SRMC!$B:$B,0),MATCH(CL$1,SRMC!$1:$1,0))</f>
        <v>0</v>
      </c>
      <c r="CM155" s="60">
        <f>INDEX(SRMC!$A:$AO,MATCH($B155,SRMC!$B:$B,0),MATCH(CM$1,SRMC!$1:$1,0))</f>
        <v>0</v>
      </c>
      <c r="CN155" s="60">
        <f>INDEX(SRMC!$A:$AO,MATCH($B155,SRMC!$B:$B,0),MATCH(CN$1,SRMC!$1:$1,0))</f>
        <v>0</v>
      </c>
      <c r="CO155" s="60">
        <f>INDEX(SRMC!$A:$AO,MATCH($B155,SRMC!$B:$B,0),MATCH(CO$1,SRMC!$1:$1,0))</f>
        <v>0</v>
      </c>
      <c r="CP155" s="60">
        <f>INDEX(SRMC!$A:$AO,MATCH($B155,SRMC!$B:$B,0),MATCH(CP$1,SRMC!$1:$1,0))</f>
        <v>0</v>
      </c>
      <c r="CQ155" s="60">
        <f>INDEX(SRMC!$A:$AO,MATCH($B155,SRMC!$B:$B,0),MATCH(CQ$1,SRMC!$1:$1,0))</f>
        <v>0</v>
      </c>
      <c r="CR155" s="60">
        <f>INDEX(SRMC!$A:$AO,MATCH($B155,SRMC!$B:$B,0),MATCH(CR$1,SRMC!$1:$1,0))</f>
        <v>0</v>
      </c>
      <c r="CS155" s="60">
        <f>INDEX(SRMC!$A:$AO,MATCH($B155,SRMC!$B:$B,0),MATCH(CS$1,SRMC!$1:$1,0))</f>
        <v>0</v>
      </c>
      <c r="CT155" s="60">
        <f>INDEX(SRMC!$A:$AO,MATCH($B155,SRMC!$B:$B,0),MATCH(CT$1,SRMC!$1:$1,0))</f>
        <v>0</v>
      </c>
      <c r="CU155" s="60">
        <f>INDEX(SRMC!$A:$AO,MATCH($B155,SRMC!$B:$B,0),MATCH(CU$1,SRMC!$1:$1,0))</f>
        <v>0</v>
      </c>
      <c r="CV155" s="60">
        <f>INDEX(SRMC!$A:$AO,MATCH($B155,SRMC!$B:$B,0),MATCH(CV$1,SRMC!$1:$1,0))</f>
        <v>0</v>
      </c>
      <c r="CW155" s="60">
        <f>INDEX(SRMC!$A:$AO,MATCH($B155,SRMC!$B:$B,0),MATCH(CW$1,SRMC!$1:$1,0))</f>
        <v>0</v>
      </c>
      <c r="CX155" s="60">
        <f>INDEX(SRMC!$A:$AO,MATCH($B155,SRMC!$B:$B,0),MATCH(CX$1,SRMC!$1:$1,0))</f>
        <v>0</v>
      </c>
      <c r="CY155" s="60">
        <f>INDEX(SRMC!$A:$AO,MATCH($B155,SRMC!$B:$B,0),MATCH(CY$1,SRMC!$1:$1,0))</f>
        <v>0</v>
      </c>
      <c r="DA155" s="77">
        <f>SUMIFS(Capacity!F$119:F$218,Capacity!$A$119:$A$218,$A155,Capacity!$E$119:$E$218,Settings!$B$2)</f>
        <v>0</v>
      </c>
      <c r="DB155" s="77">
        <f>SUMIFS(Capacity!G$119:G$218,Capacity!$A$119:$A$218,$A155,Capacity!$E$119:$E$218,Settings!$B$2)</f>
        <v>0</v>
      </c>
      <c r="DC155" s="77">
        <f>SUMIFS(Capacity!H$119:H$218,Capacity!$A$119:$A$218,$A155,Capacity!$E$119:$E$218,Settings!$B$2)</f>
        <v>0</v>
      </c>
      <c r="DD155" s="77">
        <f>SUMIFS(Capacity!I$119:I$218,Capacity!$A$119:$A$218,$A155,Capacity!$E$119:$E$218,Settings!$B$2)</f>
        <v>0</v>
      </c>
      <c r="DE155" s="77">
        <f>SUMIFS(Capacity!J$119:J$218,Capacity!$A$119:$A$218,$A155,Capacity!$E$119:$E$218,Settings!$B$2)</f>
        <v>0</v>
      </c>
      <c r="DF155" s="77">
        <f>SUMIFS(Capacity!K$119:K$218,Capacity!$A$119:$A$218,$A155,Capacity!$E$119:$E$218,Settings!$B$2)</f>
        <v>0</v>
      </c>
      <c r="DG155" s="77">
        <f>SUMIFS(Capacity!L$119:L$218,Capacity!$A$119:$A$218,$A155,Capacity!$E$119:$E$218,Settings!$B$2)</f>
        <v>0</v>
      </c>
      <c r="DH155" s="77">
        <f>SUMIFS(Capacity!M$119:M$218,Capacity!$A$119:$A$218,$A155,Capacity!$E$119:$E$218,Settings!$B$2)</f>
        <v>0</v>
      </c>
      <c r="DI155" s="77">
        <f>SUMIFS(Capacity!N$119:N$218,Capacity!$A$119:$A$218,$A155,Capacity!$E$119:$E$218,Settings!$B$2)</f>
        <v>1999.9998999999998</v>
      </c>
      <c r="DJ155" s="77">
        <f>SUMIFS(Capacity!O$119:O$218,Capacity!$A$119:$A$218,$A155,Capacity!$E$119:$E$218,Settings!$B$2)</f>
        <v>1999.9998999999998</v>
      </c>
      <c r="DK155" s="77">
        <f>SUMIFS(Capacity!P$119:P$218,Capacity!$A$119:$A$218,$A155,Capacity!$E$119:$E$218,Settings!$B$2)</f>
        <v>1999.9998999999998</v>
      </c>
      <c r="DL155" s="77">
        <f>SUMIFS(Capacity!Q$119:Q$218,Capacity!$A$119:$A$218,$A155,Capacity!$E$119:$E$218,Settings!$B$2)</f>
        <v>1999.9998999999998</v>
      </c>
      <c r="DM155" s="77">
        <f>SUMIFS(Capacity!R$119:R$218,Capacity!$A$119:$A$218,$A155,Capacity!$E$119:$E$218,Settings!$B$2)</f>
        <v>1999.9998999999998</v>
      </c>
      <c r="DN155" s="77">
        <f>SUMIFS(Capacity!S$119:S$218,Capacity!$A$119:$A$218,$A155,Capacity!$E$119:$E$218,Settings!$B$2)</f>
        <v>1999.9998999999998</v>
      </c>
      <c r="DO155" s="77">
        <f>SUMIFS(Capacity!T$119:T$218,Capacity!$A$119:$A$218,$A155,Capacity!$E$119:$E$218,Settings!$B$2)</f>
        <v>1999.9998999999998</v>
      </c>
      <c r="DP155" s="77">
        <f>SUMIFS(Capacity!U$119:U$218,Capacity!$A$119:$A$218,$A155,Capacity!$E$119:$E$218,Settings!$B$2)</f>
        <v>1999.9998999999998</v>
      </c>
      <c r="DQ155" s="77">
        <f>SUMIFS(Capacity!V$119:V$218,Capacity!$A$119:$A$218,$A155,Capacity!$E$119:$E$218,Settings!$B$2)</f>
        <v>1999.9998999999998</v>
      </c>
      <c r="DR155" s="77">
        <f>SUMIFS(Capacity!W$119:W$218,Capacity!$A$119:$A$218,$A155,Capacity!$E$119:$E$218,Settings!$B$2)</f>
        <v>1999.9998999999998</v>
      </c>
      <c r="DS155" s="77">
        <f>SUMIFS(Capacity!X$119:X$218,Capacity!$A$119:$A$218,$A155,Capacity!$E$119:$E$218,Settings!$B$2)</f>
        <v>2017.2664000000004</v>
      </c>
      <c r="DT155" s="77">
        <f>SUMIFS(Capacity!Y$119:Y$218,Capacity!$A$119:$A$218,$A155,Capacity!$E$119:$E$218,Settings!$B$2)</f>
        <v>2017.2664000000004</v>
      </c>
      <c r="DU155" s="77">
        <f>SUMIFS(Capacity!Z$119:Z$218,Capacity!$A$119:$A$218,$A155,Capacity!$E$119:$E$218,Settings!$B$2)</f>
        <v>2600</v>
      </c>
      <c r="DV155" s="77">
        <f>SUMIFS(Capacity!AA$119:AA$218,Capacity!$A$119:$A$218,$A155,Capacity!$E$119:$E$218,Settings!$B$2)</f>
        <v>2600</v>
      </c>
      <c r="DW155" s="77">
        <f>SUMIFS(Capacity!AB$119:AB$218,Capacity!$A$119:$A$218,$A155,Capacity!$E$119:$E$218,Settings!$B$2)</f>
        <v>2600</v>
      </c>
      <c r="DX155" s="77">
        <f>SUMIFS(Capacity!AC$119:AC$218,Capacity!$A$119:$A$218,$A155,Capacity!$E$119:$E$218,Settings!$B$2)</f>
        <v>2600</v>
      </c>
      <c r="DY155" s="77">
        <f>SUMIFS(Capacity!AD$119:AD$218,Capacity!$A$119:$A$218,$A155,Capacity!$E$119:$E$218,Settings!$B$2)</f>
        <v>2600</v>
      </c>
      <c r="DZ155" s="77">
        <f>SUMIFS(Capacity!AE$119:AE$218,Capacity!$A$119:$A$218,$A155,Capacity!$E$119:$E$218,Settings!$B$2)</f>
        <v>2600</v>
      </c>
      <c r="EA155" s="77">
        <f>SUMIFS(Capacity!AF$119:AF$218,Capacity!$A$119:$A$218,$A155,Capacity!$E$119:$E$218,Settings!$B$2)</f>
        <v>2600</v>
      </c>
      <c r="EB155" s="77">
        <f>SUMIFS(Capacity!AG$119:AG$218,Capacity!$A$119:$A$218,$A155,Capacity!$E$119:$E$218,Settings!$B$2)</f>
        <v>2600</v>
      </c>
      <c r="EC155" s="77">
        <f>SUMIFS(Capacity!AH$119:AH$218,Capacity!$A$119:$A$218,$A155,Capacity!$E$119:$E$218,Settings!$B$2)</f>
        <v>2600</v>
      </c>
    </row>
    <row r="156" spans="1:133" x14ac:dyDescent="0.3">
      <c r="A156" s="83" t="s">
        <v>1285</v>
      </c>
      <c r="B156" s="91" t="s">
        <v>1285</v>
      </c>
      <c r="C156" s="83" t="s">
        <v>689</v>
      </c>
      <c r="D156" s="83">
        <v>1</v>
      </c>
      <c r="E156" s="83">
        <f>IF(INDEX($CZ156:$EC156,1,MATCH(Settings!$B$6,$CZ$1:$EC$1,0))&gt;0, INDEX($CZ156:$EC156,1,MATCH(Settings!$B$6,$CZ$1:$EC$1,0)),0)</f>
        <v>5338.71484375</v>
      </c>
      <c r="F156" s="83">
        <v>0</v>
      </c>
      <c r="G156" s="83">
        <v>0.15</v>
      </c>
      <c r="H156" s="83" t="s">
        <v>1350</v>
      </c>
      <c r="I156" s="83">
        <v>7</v>
      </c>
      <c r="J156" s="83">
        <v>2</v>
      </c>
      <c r="K156" s="84">
        <v>0</v>
      </c>
      <c r="L156" s="84">
        <v>0</v>
      </c>
      <c r="M156" s="84">
        <v>0</v>
      </c>
      <c r="N156" s="84">
        <v>0</v>
      </c>
      <c r="O156" s="84">
        <v>0</v>
      </c>
      <c r="P156" s="83" t="s">
        <v>370</v>
      </c>
      <c r="Q156" s="91">
        <v>6</v>
      </c>
      <c r="R156" s="91">
        <v>0</v>
      </c>
      <c r="S156" s="95">
        <v>0</v>
      </c>
      <c r="T156" s="83">
        <v>1</v>
      </c>
      <c r="U156" s="83">
        <v>1</v>
      </c>
      <c r="V156" s="83">
        <v>1</v>
      </c>
      <c r="W156" s="83"/>
      <c r="X156" s="83"/>
      <c r="Y156" s="83">
        <v>0</v>
      </c>
      <c r="Z156" s="83"/>
      <c r="AA156" s="83"/>
      <c r="AB156" s="83">
        <v>1</v>
      </c>
      <c r="AC156" s="83"/>
      <c r="AD156" s="83"/>
      <c r="AE156" s="83">
        <v>1</v>
      </c>
      <c r="AF156" s="83">
        <v>1</v>
      </c>
      <c r="AG156" s="83"/>
      <c r="AH156" s="83"/>
      <c r="AI156" s="83">
        <v>0</v>
      </c>
      <c r="AJ156" s="83">
        <v>1</v>
      </c>
      <c r="AK156" s="42">
        <f>INDEX(BV156:CY156,MATCH(Settings!$B$5,$BV$1:$CY$1))</f>
        <v>0</v>
      </c>
      <c r="AL156" s="83">
        <f t="shared" si="0"/>
        <v>5872.5863281250004</v>
      </c>
      <c r="AM156" s="83">
        <v>2.2000000000000002</v>
      </c>
      <c r="AN156" s="83">
        <v>0</v>
      </c>
      <c r="AO156" s="83">
        <f t="shared" si="1"/>
        <v>11745.172656250001</v>
      </c>
      <c r="AP156" s="83" t="b" cm="1">
        <f t="array" ref="AP156">NOT(OR(ISNA(AI156:AK156),ISNA(AE156:AF156),ISNA(AB156),ISNA(Y156),ISNA(S156:V156),ISNA(Q156),ISNA(J156),ISNA(I156),ISNA(A156:G156), ISBLANK(AI156:AK156), ISBLANK(AE156:AF156),ISBLANK(AB156),ISBLANK(Y156),ISBLANK(S156:V156),ISBLANK(Q156),ISBLANK(J156),ISBLANK(I156),ISBLANK(A156:G156)))</f>
        <v>1</v>
      </c>
      <c r="AQ156" s="42">
        <f>_xlfn.IFNA(IF(E156&gt;0,INDEX(AR156:BU156,MATCH(Settings!$B$1,$AR$1:$BU$1)),0),0)</f>
        <v>1</v>
      </c>
      <c r="AR156" s="59">
        <f>INDEX('E-E'!$A:$AH,MATCH($B156,'E-E'!$B:$B,0),MATCH(AR$1,'E-E'!$1:$1,0))</f>
        <v>1</v>
      </c>
      <c r="AS156" s="59">
        <f>INDEX('E-E'!$A:$AH,MATCH($B156,'E-E'!$B:$B,0),MATCH(AS$1,'E-E'!$1:$1,0))</f>
        <v>1</v>
      </c>
      <c r="AT156" s="59">
        <f>INDEX('E-E'!$A:$AH,MATCH($B156,'E-E'!$B:$B,0),MATCH(AT$1,'E-E'!$1:$1,0))</f>
        <v>1</v>
      </c>
      <c r="AU156" s="59">
        <f>INDEX('E-E'!$A:$AH,MATCH($B156,'E-E'!$B:$B,0),MATCH(AU$1,'E-E'!$1:$1,0))</f>
        <v>1</v>
      </c>
      <c r="AV156" s="59">
        <f>INDEX('E-E'!$A:$AH,MATCH($B156,'E-E'!$B:$B,0),MATCH(AV$1,'E-E'!$1:$1,0))</f>
        <v>1</v>
      </c>
      <c r="AW156" s="59">
        <f>INDEX('E-E'!$A:$AH,MATCH($B156,'E-E'!$B:$B,0),MATCH(AW$1,'E-E'!$1:$1,0))</f>
        <v>1</v>
      </c>
      <c r="AX156" s="59">
        <f>INDEX('E-E'!$A:$AH,MATCH($B156,'E-E'!$B:$B,0),MATCH(AX$1,'E-E'!$1:$1,0))</f>
        <v>1</v>
      </c>
      <c r="AY156" s="59">
        <f>INDEX('E-E'!$A:$AH,MATCH($B156,'E-E'!$B:$B,0),MATCH(AY$1,'E-E'!$1:$1,0))</f>
        <v>1</v>
      </c>
      <c r="AZ156" s="59">
        <f>INDEX('E-E'!$A:$AH,MATCH($B156,'E-E'!$B:$B,0),MATCH(AZ$1,'E-E'!$1:$1,0))</f>
        <v>1</v>
      </c>
      <c r="BA156" s="59">
        <f>INDEX('E-E'!$A:$AH,MATCH($B156,'E-E'!$B:$B,0),MATCH(BA$1,'E-E'!$1:$1,0))</f>
        <v>1</v>
      </c>
      <c r="BB156" s="59">
        <f>INDEX('E-E'!$A:$AH,MATCH($B156,'E-E'!$B:$B,0),MATCH(BB$1,'E-E'!$1:$1,0))</f>
        <v>1</v>
      </c>
      <c r="BC156" s="59">
        <f>INDEX('E-E'!$A:$AH,MATCH($B156,'E-E'!$B:$B,0),MATCH(BC$1,'E-E'!$1:$1,0))</f>
        <v>1</v>
      </c>
      <c r="BD156" s="59">
        <f>INDEX('E-E'!$A:$AH,MATCH($B156,'E-E'!$B:$B,0),MATCH(BD$1,'E-E'!$1:$1,0))</f>
        <v>1</v>
      </c>
      <c r="BE156" s="59">
        <f>INDEX('E-E'!$A:$AH,MATCH($B156,'E-E'!$B:$B,0),MATCH(BE$1,'E-E'!$1:$1,0))</f>
        <v>1</v>
      </c>
      <c r="BF156" s="59">
        <f>INDEX('E-E'!$A:$AH,MATCH($B156,'E-E'!$B:$B,0),MATCH(BF$1,'E-E'!$1:$1,0))</f>
        <v>1</v>
      </c>
      <c r="BG156" s="59">
        <f>INDEX('E-E'!$A:$AH,MATCH($B156,'E-E'!$B:$B,0),MATCH(BG$1,'E-E'!$1:$1,0))</f>
        <v>1</v>
      </c>
      <c r="BH156" s="59">
        <f>INDEX('E-E'!$A:$AH,MATCH($B156,'E-E'!$B:$B,0),MATCH(BH$1,'E-E'!$1:$1,0))</f>
        <v>1</v>
      </c>
      <c r="BI156" s="59">
        <f>INDEX('E-E'!$A:$AH,MATCH($B156,'E-E'!$B:$B,0),MATCH(BI$1,'E-E'!$1:$1,0))</f>
        <v>1</v>
      </c>
      <c r="BJ156" s="59">
        <f>INDEX('E-E'!$A:$AH,MATCH($B156,'E-E'!$B:$B,0),MATCH(BJ$1,'E-E'!$1:$1,0))</f>
        <v>1</v>
      </c>
      <c r="BK156" s="59">
        <f>INDEX('E-E'!$A:$AH,MATCH($B156,'E-E'!$B:$B,0),MATCH(BK$1,'E-E'!$1:$1,0))</f>
        <v>1</v>
      </c>
      <c r="BL156" s="59">
        <f>INDEX('E-E'!$A:$AH,MATCH($B156,'E-E'!$B:$B,0),MATCH(BL$1,'E-E'!$1:$1,0))</f>
        <v>1</v>
      </c>
      <c r="BM156" s="59">
        <f>INDEX('E-E'!$A:$AH,MATCH($B156,'E-E'!$B:$B,0),MATCH(BM$1,'E-E'!$1:$1,0))</f>
        <v>1</v>
      </c>
      <c r="BN156" s="59">
        <f>INDEX('E-E'!$A:$AH,MATCH($B156,'E-E'!$B:$B,0),MATCH(BN$1,'E-E'!$1:$1,0))</f>
        <v>1</v>
      </c>
      <c r="BO156" s="59">
        <f>INDEX('E-E'!$A:$AH,MATCH($B156,'E-E'!$B:$B,0),MATCH(BO$1,'E-E'!$1:$1,0))</f>
        <v>1</v>
      </c>
      <c r="BP156" s="59">
        <f>INDEX('E-E'!$A:$AH,MATCH($B156,'E-E'!$B:$B,0),MATCH(BP$1,'E-E'!$1:$1,0))</f>
        <v>1</v>
      </c>
      <c r="BQ156" s="59">
        <f>INDEX('E-E'!$A:$AH,MATCH($B156,'E-E'!$B:$B,0),MATCH(BQ$1,'E-E'!$1:$1,0))</f>
        <v>1</v>
      </c>
      <c r="BR156" s="59">
        <f>INDEX('E-E'!$A:$AH,MATCH($B156,'E-E'!$B:$B,0),MATCH(BR$1,'E-E'!$1:$1,0))</f>
        <v>1</v>
      </c>
      <c r="BS156" s="59">
        <f>INDEX('E-E'!$A:$AH,MATCH($B156,'E-E'!$B:$B,0),MATCH(BS$1,'E-E'!$1:$1,0))</f>
        <v>1</v>
      </c>
      <c r="BT156" s="59">
        <f>INDEX('E-E'!$A:$AH,MATCH($B156,'E-E'!$B:$B,0),MATCH(BT$1,'E-E'!$1:$1,0))</f>
        <v>1</v>
      </c>
      <c r="BU156" s="59">
        <f>INDEX('E-E'!$A:$AH,MATCH($B156,'E-E'!$B:$B,0),MATCH(BU$1,'E-E'!$1:$1,0))</f>
        <v>1</v>
      </c>
      <c r="BV156" s="60">
        <f>INDEX(SRMC!$A:$AO,MATCH($B156,SRMC!$B:$B,0),MATCH(BV$1,SRMC!$1:$1,0))</f>
        <v>0</v>
      </c>
      <c r="BW156" s="60">
        <f>INDEX(SRMC!$A:$AO,MATCH($B156,SRMC!$B:$B,0),MATCH(BW$1,SRMC!$1:$1,0))</f>
        <v>0</v>
      </c>
      <c r="BX156" s="60">
        <f>INDEX(SRMC!$A:$AO,MATCH($B156,SRMC!$B:$B,0),MATCH(BX$1,SRMC!$1:$1,0))</f>
        <v>0</v>
      </c>
      <c r="BY156" s="60">
        <f>INDEX(SRMC!$A:$AO,MATCH($B156,SRMC!$B:$B,0),MATCH(BY$1,SRMC!$1:$1,0))</f>
        <v>0</v>
      </c>
      <c r="BZ156" s="60">
        <f>INDEX(SRMC!$A:$AO,MATCH($B156,SRMC!$B:$B,0),MATCH(BZ$1,SRMC!$1:$1,0))</f>
        <v>0</v>
      </c>
      <c r="CA156" s="60">
        <f>INDEX(SRMC!$A:$AO,MATCH($B156,SRMC!$B:$B,0),MATCH(CA$1,SRMC!$1:$1,0))</f>
        <v>0</v>
      </c>
      <c r="CB156" s="60">
        <f>INDEX(SRMC!$A:$AO,MATCH($B156,SRMC!$B:$B,0),MATCH(CB$1,SRMC!$1:$1,0))</f>
        <v>0</v>
      </c>
      <c r="CC156" s="60">
        <f>INDEX(SRMC!$A:$AO,MATCH($B156,SRMC!$B:$B,0),MATCH(CC$1,SRMC!$1:$1,0))</f>
        <v>0</v>
      </c>
      <c r="CD156" s="60">
        <f>INDEX(SRMC!$A:$AO,MATCH($B156,SRMC!$B:$B,0),MATCH(CD$1,SRMC!$1:$1,0))</f>
        <v>0</v>
      </c>
      <c r="CE156" s="60">
        <f>INDEX(SRMC!$A:$AO,MATCH($B156,SRMC!$B:$B,0),MATCH(CE$1,SRMC!$1:$1,0))</f>
        <v>0</v>
      </c>
      <c r="CF156" s="60">
        <f>INDEX(SRMC!$A:$AO,MATCH($B156,SRMC!$B:$B,0),MATCH(CF$1,SRMC!$1:$1,0))</f>
        <v>0</v>
      </c>
      <c r="CG156" s="60">
        <f>INDEX(SRMC!$A:$AO,MATCH($B156,SRMC!$B:$B,0),MATCH(CG$1,SRMC!$1:$1,0))</f>
        <v>0</v>
      </c>
      <c r="CH156" s="60">
        <f>INDEX(SRMC!$A:$AO,MATCH($B156,SRMC!$B:$B,0),MATCH(CH$1,SRMC!$1:$1,0))</f>
        <v>0</v>
      </c>
      <c r="CI156" s="60">
        <f>INDEX(SRMC!$A:$AO,MATCH($B156,SRMC!$B:$B,0),MATCH(CI$1,SRMC!$1:$1,0))</f>
        <v>0</v>
      </c>
      <c r="CJ156" s="60">
        <f>INDEX(SRMC!$A:$AO,MATCH($B156,SRMC!$B:$B,0),MATCH(CJ$1,SRMC!$1:$1,0))</f>
        <v>0</v>
      </c>
      <c r="CK156" s="60">
        <f>INDEX(SRMC!$A:$AO,MATCH($B156,SRMC!$B:$B,0),MATCH(CK$1,SRMC!$1:$1,0))</f>
        <v>0</v>
      </c>
      <c r="CL156" s="60">
        <f>INDEX(SRMC!$A:$AO,MATCH($B156,SRMC!$B:$B,0),MATCH(CL$1,SRMC!$1:$1,0))</f>
        <v>0</v>
      </c>
      <c r="CM156" s="60">
        <f>INDEX(SRMC!$A:$AO,MATCH($B156,SRMC!$B:$B,0),MATCH(CM$1,SRMC!$1:$1,0))</f>
        <v>0</v>
      </c>
      <c r="CN156" s="60">
        <f>INDEX(SRMC!$A:$AO,MATCH($B156,SRMC!$B:$B,0),MATCH(CN$1,SRMC!$1:$1,0))</f>
        <v>0</v>
      </c>
      <c r="CO156" s="60">
        <f>INDEX(SRMC!$A:$AO,MATCH($B156,SRMC!$B:$B,0),MATCH(CO$1,SRMC!$1:$1,0))</f>
        <v>0</v>
      </c>
      <c r="CP156" s="60">
        <f>INDEX(SRMC!$A:$AO,MATCH($B156,SRMC!$B:$B,0),MATCH(CP$1,SRMC!$1:$1,0))</f>
        <v>0</v>
      </c>
      <c r="CQ156" s="60">
        <f>INDEX(SRMC!$A:$AO,MATCH($B156,SRMC!$B:$B,0),MATCH(CQ$1,SRMC!$1:$1,0))</f>
        <v>0</v>
      </c>
      <c r="CR156" s="60">
        <f>INDEX(SRMC!$A:$AO,MATCH($B156,SRMC!$B:$B,0),MATCH(CR$1,SRMC!$1:$1,0))</f>
        <v>0</v>
      </c>
      <c r="CS156" s="60">
        <f>INDEX(SRMC!$A:$AO,MATCH($B156,SRMC!$B:$B,0),MATCH(CS$1,SRMC!$1:$1,0))</f>
        <v>0</v>
      </c>
      <c r="CT156" s="60">
        <f>INDEX(SRMC!$A:$AO,MATCH($B156,SRMC!$B:$B,0),MATCH(CT$1,SRMC!$1:$1,0))</f>
        <v>0</v>
      </c>
      <c r="CU156" s="60">
        <f>INDEX(SRMC!$A:$AO,MATCH($B156,SRMC!$B:$B,0),MATCH(CU$1,SRMC!$1:$1,0))</f>
        <v>0</v>
      </c>
      <c r="CV156" s="60">
        <f>INDEX(SRMC!$A:$AO,MATCH($B156,SRMC!$B:$B,0),MATCH(CV$1,SRMC!$1:$1,0))</f>
        <v>0</v>
      </c>
      <c r="CW156" s="60">
        <f>INDEX(SRMC!$A:$AO,MATCH($B156,SRMC!$B:$B,0),MATCH(CW$1,SRMC!$1:$1,0))</f>
        <v>0</v>
      </c>
      <c r="CX156" s="60">
        <f>INDEX(SRMC!$A:$AO,MATCH($B156,SRMC!$B:$B,0),MATCH(CX$1,SRMC!$1:$1,0))</f>
        <v>0</v>
      </c>
      <c r="CY156" s="60">
        <f>INDEX(SRMC!$A:$AO,MATCH($B156,SRMC!$B:$B,0),MATCH(CY$1,SRMC!$1:$1,0))</f>
        <v>0</v>
      </c>
      <c r="DA156" s="77">
        <f>SUMIFS(Capacity!F$119:F$218,Capacity!$A$119:$A$218,$A156,Capacity!$E$119:$E$218,Settings!$B$2)</f>
        <v>33.809000492095876</v>
      </c>
      <c r="DB156" s="77">
        <f>SUMIFS(Capacity!G$119:G$218,Capacity!$A$119:$A$218,$A156,Capacity!$E$119:$E$218,Settings!$B$2)</f>
        <v>82.708997726440401</v>
      </c>
      <c r="DC156" s="77">
        <f>SUMIFS(Capacity!H$119:H$218,Capacity!$A$119:$A$218,$A156,Capacity!$E$119:$E$218,Settings!$B$2)</f>
        <v>156.7610015869133</v>
      </c>
      <c r="DD156" s="77">
        <f>SUMIFS(Capacity!I$119:I$218,Capacity!$A$119:$A$218,$A156,Capacity!$E$119:$E$218,Settings!$B$2)</f>
        <v>263.89000701904251</v>
      </c>
      <c r="DE156" s="77">
        <f>SUMIFS(Capacity!J$119:J$218,Capacity!$A$119:$A$218,$A156,Capacity!$E$119:$E$218,Settings!$B$2)</f>
        <v>405.04799652099609</v>
      </c>
      <c r="DF156" s="77">
        <f>SUMIFS(Capacity!K$119:K$218,Capacity!$A$119:$A$218,$A156,Capacity!$E$119:$E$218,Settings!$B$2)</f>
        <v>567.05899810790902</v>
      </c>
      <c r="DG156" s="77">
        <f>SUMIFS(Capacity!L$119:L$218,Capacity!$A$119:$A$218,$A156,Capacity!$E$119:$E$218,Settings!$B$2)</f>
        <v>769.63403320312409</v>
      </c>
      <c r="DH156" s="77">
        <f>SUMIFS(Capacity!M$119:M$218,Capacity!$A$119:$A$218,$A156,Capacity!$E$119:$E$218,Settings!$B$2)</f>
        <v>1010.102981567382</v>
      </c>
      <c r="DI156" s="77">
        <f>SUMIFS(Capacity!N$119:N$218,Capacity!$A$119:$A$218,$A156,Capacity!$E$119:$E$218,Settings!$B$2)</f>
        <v>1287.846038818356</v>
      </c>
      <c r="DJ156" s="77">
        <f>SUMIFS(Capacity!O$119:O$218,Capacity!$A$119:$A$218,$A156,Capacity!$E$119:$E$218,Settings!$B$2)</f>
        <v>1513.001998901364</v>
      </c>
      <c r="DK156" s="77">
        <f>SUMIFS(Capacity!P$119:P$218,Capacity!$A$119:$A$218,$A156,Capacity!$E$119:$E$218,Settings!$B$2)</f>
        <v>1757.9950256347629</v>
      </c>
      <c r="DL156" s="77">
        <f>SUMIFS(Capacity!Q$119:Q$218,Capacity!$A$119:$A$218,$A156,Capacity!$E$119:$E$218,Settings!$B$2)</f>
        <v>2022.752929687492</v>
      </c>
      <c r="DM156" s="77">
        <f>SUMIFS(Capacity!R$119:R$218,Capacity!$A$119:$A$218,$A156,Capacity!$E$119:$E$218,Settings!$B$2)</f>
        <v>2303.8510437011641</v>
      </c>
      <c r="DN156" s="77">
        <f>SUMIFS(Capacity!S$119:S$218,Capacity!$A$119:$A$218,$A156,Capacity!$E$119:$E$218,Settings!$B$2)</f>
        <v>2570.3709106445258</v>
      </c>
      <c r="DO156" s="77">
        <f>SUMIFS(Capacity!T$119:T$218,Capacity!$A$119:$A$218,$A156,Capacity!$E$119:$E$218,Settings!$B$2)</f>
        <v>2845.8051147460928</v>
      </c>
      <c r="DP156" s="77">
        <f>SUMIFS(Capacity!U$119:U$218,Capacity!$A$119:$A$218,$A156,Capacity!$E$119:$E$218,Settings!$B$2)</f>
        <v>2993.400024414062</v>
      </c>
      <c r="DQ156" s="77">
        <f>SUMIFS(Capacity!V$119:V$218,Capacity!$A$119:$A$218,$A156,Capacity!$E$119:$E$218,Settings!$B$2)</f>
        <v>3149.60205078125</v>
      </c>
      <c r="DR156" s="77">
        <f>SUMIFS(Capacity!W$119:W$218,Capacity!$A$119:$A$218,$A156,Capacity!$E$119:$E$218,Settings!$B$2)</f>
        <v>3306.082000732416</v>
      </c>
      <c r="DS156" s="77">
        <f>SUMIFS(Capacity!X$119:X$218,Capacity!$A$119:$A$218,$A156,Capacity!$E$119:$E$218,Settings!$B$2)</f>
        <v>3472.6760864257813</v>
      </c>
      <c r="DT156" s="77">
        <f>SUMIFS(Capacity!Y$119:Y$218,Capacity!$A$119:$A$218,$A156,Capacity!$E$119:$E$218,Settings!$B$2)</f>
        <v>3642.4990844726508</v>
      </c>
      <c r="DU156" s="77">
        <f>SUMIFS(Capacity!Z$119:Z$218,Capacity!$A$119:$A$218,$A156,Capacity!$E$119:$E$218,Settings!$B$2)</f>
        <v>3815.6539916992128</v>
      </c>
      <c r="DV156" s="77">
        <f>SUMIFS(Capacity!AA$119:AA$218,Capacity!$A$119:$A$218,$A156,Capacity!$E$119:$E$218,Settings!$B$2)</f>
        <v>3993.2119750976508</v>
      </c>
      <c r="DW156" s="77">
        <f>SUMIFS(Capacity!AB$119:AB$218,Capacity!$A$119:$A$218,$A156,Capacity!$E$119:$E$218,Settings!$B$2)</f>
        <v>4175.7440795898383</v>
      </c>
      <c r="DX156" s="77">
        <f>SUMIFS(Capacity!AC$119:AC$218,Capacity!$A$119:$A$218,$A156,Capacity!$E$119:$E$218,Settings!$B$2)</f>
        <v>4364.7819213867133</v>
      </c>
      <c r="DY156" s="77">
        <f>SUMIFS(Capacity!AD$119:AD$218,Capacity!$A$119:$A$218,$A156,Capacity!$E$119:$E$218,Settings!$B$2)</f>
        <v>4557.4061279296875</v>
      </c>
      <c r="DZ156" s="77">
        <f>SUMIFS(Capacity!AE$119:AE$218,Capacity!$A$119:$A$218,$A156,Capacity!$E$119:$E$218,Settings!$B$2)</f>
        <v>4750.507080078125</v>
      </c>
      <c r="EA156" s="77">
        <f>SUMIFS(Capacity!AF$119:AF$218,Capacity!$A$119:$A$218,$A156,Capacity!$E$119:$E$218,Settings!$B$2)</f>
        <v>4944.2018432617178</v>
      </c>
      <c r="EB156" s="77">
        <f>SUMIFS(Capacity!AG$119:AG$218,Capacity!$A$119:$A$218,$A156,Capacity!$E$119:$E$218,Settings!$B$2)</f>
        <v>5141.238037109375</v>
      </c>
      <c r="EC156" s="77">
        <f>SUMIFS(Capacity!AH$119:AH$218,Capacity!$A$119:$A$218,$A156,Capacity!$E$119:$E$218,Settings!$B$2)</f>
        <v>5338.71484375</v>
      </c>
    </row>
    <row r="157" spans="1:133" x14ac:dyDescent="0.3">
      <c r="A157" s="83" t="s">
        <v>1286</v>
      </c>
      <c r="B157" s="91" t="s">
        <v>1304</v>
      </c>
      <c r="C157" s="83" t="s">
        <v>690</v>
      </c>
      <c r="D157" s="83">
        <v>2</v>
      </c>
      <c r="E157" s="83">
        <f>IF(INDEX($CZ157:$EC157,1,MATCH(Settings!$B$6,$CZ$1:$EC$1,0))&gt;0, INDEX($CZ157:$EC157,1,MATCH(Settings!$B$6,$CZ$1:$EC$1,0)),0)</f>
        <v>3412.0592999999999</v>
      </c>
      <c r="F157" s="83">
        <v>0</v>
      </c>
      <c r="G157" s="83">
        <v>0.15</v>
      </c>
      <c r="H157" s="83" t="s">
        <v>363</v>
      </c>
      <c r="I157" s="83">
        <v>7</v>
      </c>
      <c r="J157" s="83">
        <v>2</v>
      </c>
      <c r="K157" s="84">
        <v>0</v>
      </c>
      <c r="L157" s="84">
        <v>0</v>
      </c>
      <c r="M157" s="84">
        <v>0</v>
      </c>
      <c r="N157" s="84">
        <v>0</v>
      </c>
      <c r="O157" s="84">
        <v>0</v>
      </c>
      <c r="P157" s="83" t="s">
        <v>370</v>
      </c>
      <c r="Q157" s="91">
        <v>6</v>
      </c>
      <c r="R157" s="91">
        <v>0</v>
      </c>
      <c r="S157" s="95">
        <v>0</v>
      </c>
      <c r="T157" s="83">
        <v>1</v>
      </c>
      <c r="U157" s="83">
        <v>1</v>
      </c>
      <c r="V157" s="83">
        <v>1</v>
      </c>
      <c r="W157" s="83"/>
      <c r="X157" s="83"/>
      <c r="Y157" s="83">
        <v>0</v>
      </c>
      <c r="Z157" s="83"/>
      <c r="AA157" s="83"/>
      <c r="AB157" s="83">
        <v>1</v>
      </c>
      <c r="AC157" s="83"/>
      <c r="AD157" s="83"/>
      <c r="AE157" s="83">
        <v>1</v>
      </c>
      <c r="AF157" s="83">
        <v>1</v>
      </c>
      <c r="AG157" s="83"/>
      <c r="AH157" s="83"/>
      <c r="AI157" s="83">
        <v>0</v>
      </c>
      <c r="AJ157" s="83">
        <v>1</v>
      </c>
      <c r="AK157" s="42">
        <f>INDEX(BV157:CY157,MATCH(Settings!$B$5,$BV$1:$CY$1))</f>
        <v>0</v>
      </c>
      <c r="AL157" s="83">
        <f t="shared" si="0"/>
        <v>6824.1185999999998</v>
      </c>
      <c r="AM157" s="83">
        <v>4</v>
      </c>
      <c r="AN157" s="83">
        <v>0</v>
      </c>
      <c r="AO157" s="83">
        <f t="shared" si="1"/>
        <v>13648.2372</v>
      </c>
      <c r="AP157" s="83" t="b" cm="1">
        <f t="array" ref="AP157">NOT(OR(ISNA(AI157:AK157),ISNA(AE157:AF157),ISNA(AB157),ISNA(Y157),ISNA(S157:V157),ISNA(Q157),ISNA(J157),ISNA(I157),ISNA(A157:G157), ISBLANK(AI157:AK157), ISBLANK(AE157:AF157),ISBLANK(AB157),ISBLANK(Y157),ISBLANK(S157:V157),ISBLANK(Q157),ISBLANK(J157),ISBLANK(I157),ISBLANK(A157:G157)))</f>
        <v>1</v>
      </c>
      <c r="AQ157" s="42">
        <f>_xlfn.IFNA(IF(E157&gt;0,INDEX(AR157:BU157,MATCH(Settings!$B$1,$AR$1:$BU$1)),0),0)</f>
        <v>1</v>
      </c>
      <c r="AR157" s="59">
        <f>INDEX('E-E'!$A:$AH,MATCH($B157,'E-E'!$B:$B,0),MATCH(AR$1,'E-E'!$1:$1,0))</f>
        <v>1</v>
      </c>
      <c r="AS157" s="59">
        <f>INDEX('E-E'!$A:$AH,MATCH($B157,'E-E'!$B:$B,0),MATCH(AS$1,'E-E'!$1:$1,0))</f>
        <v>1</v>
      </c>
      <c r="AT157" s="59">
        <f>INDEX('E-E'!$A:$AH,MATCH($B157,'E-E'!$B:$B,0),MATCH(AT$1,'E-E'!$1:$1,0))</f>
        <v>1</v>
      </c>
      <c r="AU157" s="59">
        <f>INDEX('E-E'!$A:$AH,MATCH($B157,'E-E'!$B:$B,0),MATCH(AU$1,'E-E'!$1:$1,0))</f>
        <v>1</v>
      </c>
      <c r="AV157" s="59">
        <f>INDEX('E-E'!$A:$AH,MATCH($B157,'E-E'!$B:$B,0),MATCH(AV$1,'E-E'!$1:$1,0))</f>
        <v>1</v>
      </c>
      <c r="AW157" s="59">
        <f>INDEX('E-E'!$A:$AH,MATCH($B157,'E-E'!$B:$B,0),MATCH(AW$1,'E-E'!$1:$1,0))</f>
        <v>1</v>
      </c>
      <c r="AX157" s="59">
        <f>INDEX('E-E'!$A:$AH,MATCH($B157,'E-E'!$B:$B,0),MATCH(AX$1,'E-E'!$1:$1,0))</f>
        <v>1</v>
      </c>
      <c r="AY157" s="59">
        <f>INDEX('E-E'!$A:$AH,MATCH($B157,'E-E'!$B:$B,0),MATCH(AY$1,'E-E'!$1:$1,0))</f>
        <v>1</v>
      </c>
      <c r="AZ157" s="59">
        <f>INDEX('E-E'!$A:$AH,MATCH($B157,'E-E'!$B:$B,0),MATCH(AZ$1,'E-E'!$1:$1,0))</f>
        <v>1</v>
      </c>
      <c r="BA157" s="59">
        <f>INDEX('E-E'!$A:$AH,MATCH($B157,'E-E'!$B:$B,0),MATCH(BA$1,'E-E'!$1:$1,0))</f>
        <v>1</v>
      </c>
      <c r="BB157" s="59">
        <f>INDEX('E-E'!$A:$AH,MATCH($B157,'E-E'!$B:$B,0),MATCH(BB$1,'E-E'!$1:$1,0))</f>
        <v>1</v>
      </c>
      <c r="BC157" s="59">
        <f>INDEX('E-E'!$A:$AH,MATCH($B157,'E-E'!$B:$B,0),MATCH(BC$1,'E-E'!$1:$1,0))</f>
        <v>1</v>
      </c>
      <c r="BD157" s="59">
        <f>INDEX('E-E'!$A:$AH,MATCH($B157,'E-E'!$B:$B,0),MATCH(BD$1,'E-E'!$1:$1,0))</f>
        <v>1</v>
      </c>
      <c r="BE157" s="59">
        <f>INDEX('E-E'!$A:$AH,MATCH($B157,'E-E'!$B:$B,0),MATCH(BE$1,'E-E'!$1:$1,0))</f>
        <v>1</v>
      </c>
      <c r="BF157" s="59">
        <f>INDEX('E-E'!$A:$AH,MATCH($B157,'E-E'!$B:$B,0),MATCH(BF$1,'E-E'!$1:$1,0))</f>
        <v>1</v>
      </c>
      <c r="BG157" s="59">
        <f>INDEX('E-E'!$A:$AH,MATCH($B157,'E-E'!$B:$B,0),MATCH(BG$1,'E-E'!$1:$1,0))</f>
        <v>1</v>
      </c>
      <c r="BH157" s="59">
        <f>INDEX('E-E'!$A:$AH,MATCH($B157,'E-E'!$B:$B,0),MATCH(BH$1,'E-E'!$1:$1,0))</f>
        <v>1</v>
      </c>
      <c r="BI157" s="59">
        <f>INDEX('E-E'!$A:$AH,MATCH($B157,'E-E'!$B:$B,0),MATCH(BI$1,'E-E'!$1:$1,0))</f>
        <v>1</v>
      </c>
      <c r="BJ157" s="59">
        <f>INDEX('E-E'!$A:$AH,MATCH($B157,'E-E'!$B:$B,0),MATCH(BJ$1,'E-E'!$1:$1,0))</f>
        <v>1</v>
      </c>
      <c r="BK157" s="59">
        <f>INDEX('E-E'!$A:$AH,MATCH($B157,'E-E'!$B:$B,0),MATCH(BK$1,'E-E'!$1:$1,0))</f>
        <v>1</v>
      </c>
      <c r="BL157" s="59">
        <f>INDEX('E-E'!$A:$AH,MATCH($B157,'E-E'!$B:$B,0),MATCH(BL$1,'E-E'!$1:$1,0))</f>
        <v>1</v>
      </c>
      <c r="BM157" s="59">
        <f>INDEX('E-E'!$A:$AH,MATCH($B157,'E-E'!$B:$B,0),MATCH(BM$1,'E-E'!$1:$1,0))</f>
        <v>1</v>
      </c>
      <c r="BN157" s="59">
        <f>INDEX('E-E'!$A:$AH,MATCH($B157,'E-E'!$B:$B,0),MATCH(BN$1,'E-E'!$1:$1,0))</f>
        <v>1</v>
      </c>
      <c r="BO157" s="59">
        <f>INDEX('E-E'!$A:$AH,MATCH($B157,'E-E'!$B:$B,0),MATCH(BO$1,'E-E'!$1:$1,0))</f>
        <v>1</v>
      </c>
      <c r="BP157" s="59">
        <f>INDEX('E-E'!$A:$AH,MATCH($B157,'E-E'!$B:$B,0),MATCH(BP$1,'E-E'!$1:$1,0))</f>
        <v>1</v>
      </c>
      <c r="BQ157" s="59">
        <f>INDEX('E-E'!$A:$AH,MATCH($B157,'E-E'!$B:$B,0),MATCH(BQ$1,'E-E'!$1:$1,0))</f>
        <v>1</v>
      </c>
      <c r="BR157" s="59">
        <f>INDEX('E-E'!$A:$AH,MATCH($B157,'E-E'!$B:$B,0),MATCH(BR$1,'E-E'!$1:$1,0))</f>
        <v>1</v>
      </c>
      <c r="BS157" s="59">
        <f>INDEX('E-E'!$A:$AH,MATCH($B157,'E-E'!$B:$B,0),MATCH(BS$1,'E-E'!$1:$1,0))</f>
        <v>1</v>
      </c>
      <c r="BT157" s="59">
        <f>INDEX('E-E'!$A:$AH,MATCH($B157,'E-E'!$B:$B,0),MATCH(BT$1,'E-E'!$1:$1,0))</f>
        <v>1</v>
      </c>
      <c r="BU157" s="59">
        <f>INDEX('E-E'!$A:$AH,MATCH($B157,'E-E'!$B:$B,0),MATCH(BU$1,'E-E'!$1:$1,0))</f>
        <v>1</v>
      </c>
      <c r="BV157" s="60">
        <f>INDEX(SRMC!$A:$AO,MATCH($B157,SRMC!$B:$B,0),MATCH(BV$1,SRMC!$1:$1,0))</f>
        <v>0</v>
      </c>
      <c r="BW157" s="60">
        <f>INDEX(SRMC!$A:$AO,MATCH($B157,SRMC!$B:$B,0),MATCH(BW$1,SRMC!$1:$1,0))</f>
        <v>0</v>
      </c>
      <c r="BX157" s="60">
        <f>INDEX(SRMC!$A:$AO,MATCH($B157,SRMC!$B:$B,0),MATCH(BX$1,SRMC!$1:$1,0))</f>
        <v>0</v>
      </c>
      <c r="BY157" s="60">
        <f>INDEX(SRMC!$A:$AO,MATCH($B157,SRMC!$B:$B,0),MATCH(BY$1,SRMC!$1:$1,0))</f>
        <v>0</v>
      </c>
      <c r="BZ157" s="60">
        <f>INDEX(SRMC!$A:$AO,MATCH($B157,SRMC!$B:$B,0),MATCH(BZ$1,SRMC!$1:$1,0))</f>
        <v>0</v>
      </c>
      <c r="CA157" s="60">
        <f>INDEX(SRMC!$A:$AO,MATCH($B157,SRMC!$B:$B,0),MATCH(CA$1,SRMC!$1:$1,0))</f>
        <v>0</v>
      </c>
      <c r="CB157" s="60">
        <f>INDEX(SRMC!$A:$AO,MATCH($B157,SRMC!$B:$B,0),MATCH(CB$1,SRMC!$1:$1,0))</f>
        <v>0</v>
      </c>
      <c r="CC157" s="60">
        <f>INDEX(SRMC!$A:$AO,MATCH($B157,SRMC!$B:$B,0),MATCH(CC$1,SRMC!$1:$1,0))</f>
        <v>0</v>
      </c>
      <c r="CD157" s="60">
        <f>INDEX(SRMC!$A:$AO,MATCH($B157,SRMC!$B:$B,0),MATCH(CD$1,SRMC!$1:$1,0))</f>
        <v>0</v>
      </c>
      <c r="CE157" s="60">
        <f>INDEX(SRMC!$A:$AO,MATCH($B157,SRMC!$B:$B,0),MATCH(CE$1,SRMC!$1:$1,0))</f>
        <v>0</v>
      </c>
      <c r="CF157" s="60">
        <f>INDEX(SRMC!$A:$AO,MATCH($B157,SRMC!$B:$B,0),MATCH(CF$1,SRMC!$1:$1,0))</f>
        <v>0</v>
      </c>
      <c r="CG157" s="60">
        <f>INDEX(SRMC!$A:$AO,MATCH($B157,SRMC!$B:$B,0),MATCH(CG$1,SRMC!$1:$1,0))</f>
        <v>0</v>
      </c>
      <c r="CH157" s="60">
        <f>INDEX(SRMC!$A:$AO,MATCH($B157,SRMC!$B:$B,0),MATCH(CH$1,SRMC!$1:$1,0))</f>
        <v>0</v>
      </c>
      <c r="CI157" s="60">
        <f>INDEX(SRMC!$A:$AO,MATCH($B157,SRMC!$B:$B,0),MATCH(CI$1,SRMC!$1:$1,0))</f>
        <v>0</v>
      </c>
      <c r="CJ157" s="60">
        <f>INDEX(SRMC!$A:$AO,MATCH($B157,SRMC!$B:$B,0),MATCH(CJ$1,SRMC!$1:$1,0))</f>
        <v>0</v>
      </c>
      <c r="CK157" s="60">
        <f>INDEX(SRMC!$A:$AO,MATCH($B157,SRMC!$B:$B,0),MATCH(CK$1,SRMC!$1:$1,0))</f>
        <v>0</v>
      </c>
      <c r="CL157" s="60">
        <f>INDEX(SRMC!$A:$AO,MATCH($B157,SRMC!$B:$B,0),MATCH(CL$1,SRMC!$1:$1,0))</f>
        <v>0</v>
      </c>
      <c r="CM157" s="60">
        <f>INDEX(SRMC!$A:$AO,MATCH($B157,SRMC!$B:$B,0),MATCH(CM$1,SRMC!$1:$1,0))</f>
        <v>0</v>
      </c>
      <c r="CN157" s="60">
        <f>INDEX(SRMC!$A:$AO,MATCH($B157,SRMC!$B:$B,0),MATCH(CN$1,SRMC!$1:$1,0))</f>
        <v>0</v>
      </c>
      <c r="CO157" s="60">
        <f>INDEX(SRMC!$A:$AO,MATCH($B157,SRMC!$B:$B,0),MATCH(CO$1,SRMC!$1:$1,0))</f>
        <v>0</v>
      </c>
      <c r="CP157" s="60">
        <f>INDEX(SRMC!$A:$AO,MATCH($B157,SRMC!$B:$B,0),MATCH(CP$1,SRMC!$1:$1,0))</f>
        <v>0</v>
      </c>
      <c r="CQ157" s="60">
        <f>INDEX(SRMC!$A:$AO,MATCH($B157,SRMC!$B:$B,0),MATCH(CQ$1,SRMC!$1:$1,0))</f>
        <v>0</v>
      </c>
      <c r="CR157" s="60">
        <f>INDEX(SRMC!$A:$AO,MATCH($B157,SRMC!$B:$B,0),MATCH(CR$1,SRMC!$1:$1,0))</f>
        <v>0</v>
      </c>
      <c r="CS157" s="60">
        <f>INDEX(SRMC!$A:$AO,MATCH($B157,SRMC!$B:$B,0),MATCH(CS$1,SRMC!$1:$1,0))</f>
        <v>0</v>
      </c>
      <c r="CT157" s="60">
        <f>INDEX(SRMC!$A:$AO,MATCH($B157,SRMC!$B:$B,0),MATCH(CT$1,SRMC!$1:$1,0))</f>
        <v>0</v>
      </c>
      <c r="CU157" s="60">
        <f>INDEX(SRMC!$A:$AO,MATCH($B157,SRMC!$B:$B,0),MATCH(CU$1,SRMC!$1:$1,0))</f>
        <v>0</v>
      </c>
      <c r="CV157" s="60">
        <f>INDEX(SRMC!$A:$AO,MATCH($B157,SRMC!$B:$B,0),MATCH(CV$1,SRMC!$1:$1,0))</f>
        <v>0</v>
      </c>
      <c r="CW157" s="60">
        <f>INDEX(SRMC!$A:$AO,MATCH($B157,SRMC!$B:$B,0),MATCH(CW$1,SRMC!$1:$1,0))</f>
        <v>0</v>
      </c>
      <c r="CX157" s="60">
        <f>INDEX(SRMC!$A:$AO,MATCH($B157,SRMC!$B:$B,0),MATCH(CX$1,SRMC!$1:$1,0))</f>
        <v>0</v>
      </c>
      <c r="CY157" s="60">
        <f>INDEX(SRMC!$A:$AO,MATCH($B157,SRMC!$B:$B,0),MATCH(CY$1,SRMC!$1:$1,0))</f>
        <v>0</v>
      </c>
      <c r="DA157" s="77">
        <f>SUMIFS(Capacity!F$119:F$218,Capacity!$A$119:$A$218,$A157,Capacity!$E$119:$E$218,Settings!$B$2)</f>
        <v>0</v>
      </c>
      <c r="DB157" s="77">
        <f>SUMIFS(Capacity!G$119:G$218,Capacity!$A$119:$A$218,$A157,Capacity!$E$119:$E$218,Settings!$B$2)</f>
        <v>20</v>
      </c>
      <c r="DC157" s="77">
        <f>SUMIFS(Capacity!H$119:H$218,Capacity!$A$119:$A$218,$A157,Capacity!$E$119:$E$218,Settings!$B$2)</f>
        <v>20</v>
      </c>
      <c r="DD157" s="77">
        <f>SUMIFS(Capacity!I$119:I$218,Capacity!$A$119:$A$218,$A157,Capacity!$E$119:$E$218,Settings!$B$2)</f>
        <v>20</v>
      </c>
      <c r="DE157" s="77">
        <f>SUMIFS(Capacity!J$119:J$218,Capacity!$A$119:$A$218,$A157,Capacity!$E$119:$E$218,Settings!$B$2)</f>
        <v>20</v>
      </c>
      <c r="DF157" s="77">
        <f>SUMIFS(Capacity!K$119:K$218,Capacity!$A$119:$A$218,$A157,Capacity!$E$119:$E$218,Settings!$B$2)</f>
        <v>20</v>
      </c>
      <c r="DG157" s="77">
        <f>SUMIFS(Capacity!L$119:L$218,Capacity!$A$119:$A$218,$A157,Capacity!$E$119:$E$218,Settings!$B$2)</f>
        <v>20</v>
      </c>
      <c r="DH157" s="77">
        <f>SUMIFS(Capacity!M$119:M$218,Capacity!$A$119:$A$218,$A157,Capacity!$E$119:$E$218,Settings!$B$2)</f>
        <v>20</v>
      </c>
      <c r="DI157" s="77">
        <f>SUMIFS(Capacity!N$119:N$218,Capacity!$A$119:$A$218,$A157,Capacity!$E$119:$E$218,Settings!$B$2)</f>
        <v>20</v>
      </c>
      <c r="DJ157" s="77">
        <f>SUMIFS(Capacity!O$119:O$218,Capacity!$A$119:$A$218,$A157,Capacity!$E$119:$E$218,Settings!$B$2)</f>
        <v>20</v>
      </c>
      <c r="DK157" s="77">
        <f>SUMIFS(Capacity!P$119:P$218,Capacity!$A$119:$A$218,$A157,Capacity!$E$119:$E$218,Settings!$B$2)</f>
        <v>20</v>
      </c>
      <c r="DL157" s="77">
        <f>SUMIFS(Capacity!Q$119:Q$218,Capacity!$A$119:$A$218,$A157,Capacity!$E$119:$E$218,Settings!$B$2)</f>
        <v>463.79102</v>
      </c>
      <c r="DM157" s="77">
        <f>SUMIFS(Capacity!R$119:R$218,Capacity!$A$119:$A$218,$A157,Capacity!$E$119:$E$218,Settings!$B$2)</f>
        <v>612.78594999999996</v>
      </c>
      <c r="DN157" s="77">
        <f>SUMIFS(Capacity!S$119:S$218,Capacity!$A$119:$A$218,$A157,Capacity!$E$119:$E$218,Settings!$B$2)</f>
        <v>612.78594999999996</v>
      </c>
      <c r="DO157" s="77">
        <f>SUMIFS(Capacity!T$119:T$218,Capacity!$A$119:$A$218,$A157,Capacity!$E$119:$E$218,Settings!$B$2)</f>
        <v>612.78594999999996</v>
      </c>
      <c r="DP157" s="77">
        <f>SUMIFS(Capacity!U$119:U$218,Capacity!$A$119:$A$218,$A157,Capacity!$E$119:$E$218,Settings!$B$2)</f>
        <v>612.78594999999996</v>
      </c>
      <c r="DQ157" s="77">
        <f>SUMIFS(Capacity!V$119:V$218,Capacity!$A$119:$A$218,$A157,Capacity!$E$119:$E$218,Settings!$B$2)</f>
        <v>996.1105</v>
      </c>
      <c r="DR157" s="77">
        <f>SUMIFS(Capacity!W$119:W$218,Capacity!$A$119:$A$218,$A157,Capacity!$E$119:$E$218,Settings!$B$2)</f>
        <v>996.1105</v>
      </c>
      <c r="DS157" s="77">
        <f>SUMIFS(Capacity!X$119:X$218,Capacity!$A$119:$A$218,$A157,Capacity!$E$119:$E$218,Settings!$B$2)</f>
        <v>996.1105</v>
      </c>
      <c r="DT157" s="77">
        <f>SUMIFS(Capacity!Y$119:Y$218,Capacity!$A$119:$A$218,$A157,Capacity!$E$119:$E$218,Settings!$B$2)</f>
        <v>976.1105</v>
      </c>
      <c r="DU157" s="77">
        <f>SUMIFS(Capacity!Z$119:Z$218,Capacity!$A$119:$A$218,$A157,Capacity!$E$119:$E$218,Settings!$B$2)</f>
        <v>976.1105</v>
      </c>
      <c r="DV157" s="77">
        <f>SUMIFS(Capacity!AA$119:AA$218,Capacity!$A$119:$A$218,$A157,Capacity!$E$119:$E$218,Settings!$B$2)</f>
        <v>1165.9111</v>
      </c>
      <c r="DW157" s="77">
        <f>SUMIFS(Capacity!AB$119:AB$218,Capacity!$A$119:$A$218,$A157,Capacity!$E$119:$E$218,Settings!$B$2)</f>
        <v>1165.9111</v>
      </c>
      <c r="DX157" s="77">
        <f>SUMIFS(Capacity!AC$119:AC$218,Capacity!$A$119:$A$218,$A157,Capacity!$E$119:$E$218,Settings!$B$2)</f>
        <v>1165.9111</v>
      </c>
      <c r="DY157" s="77">
        <f>SUMIFS(Capacity!AD$119:AD$218,Capacity!$A$119:$A$218,$A157,Capacity!$E$119:$E$218,Settings!$B$2)</f>
        <v>1165.9111</v>
      </c>
      <c r="DZ157" s="77">
        <f>SUMIFS(Capacity!AE$119:AE$218,Capacity!$A$119:$A$218,$A157,Capacity!$E$119:$E$218,Settings!$B$2)</f>
        <v>2520.9967999999999</v>
      </c>
      <c r="EA157" s="77">
        <f>SUMIFS(Capacity!AF$119:AF$218,Capacity!$A$119:$A$218,$A157,Capacity!$E$119:$E$218,Settings!$B$2)</f>
        <v>2520.9967999999999</v>
      </c>
      <c r="EB157" s="77">
        <f>SUMIFS(Capacity!AG$119:AG$218,Capacity!$A$119:$A$218,$A157,Capacity!$E$119:$E$218,Settings!$B$2)</f>
        <v>3412.0592999999999</v>
      </c>
      <c r="EC157" s="77">
        <f>SUMIFS(Capacity!AH$119:AH$218,Capacity!$A$119:$A$218,$A157,Capacity!$E$119:$E$218,Settings!$B$2)</f>
        <v>3412.0592999999999</v>
      </c>
    </row>
    <row r="158" spans="1:133" x14ac:dyDescent="0.3">
      <c r="A158" s="83" t="s">
        <v>1287</v>
      </c>
      <c r="B158" s="91" t="s">
        <v>1305</v>
      </c>
      <c r="C158" s="83" t="s">
        <v>690</v>
      </c>
      <c r="D158" s="83">
        <v>2</v>
      </c>
      <c r="E158" s="83">
        <f>IF(INDEX($CZ158:$EC158,1,MATCH(Settings!$B$6,$CZ$1:$EC$1,0))&gt;0, INDEX($CZ158:$EC158,1,MATCH(Settings!$B$6,$CZ$1:$EC$1,0)),0)</f>
        <v>2850</v>
      </c>
      <c r="F158" s="83">
        <v>0</v>
      </c>
      <c r="G158" s="83">
        <v>0.25</v>
      </c>
      <c r="H158" s="83" t="s">
        <v>612</v>
      </c>
      <c r="I158" s="83">
        <v>7</v>
      </c>
      <c r="J158" s="83">
        <v>2</v>
      </c>
      <c r="K158" s="84">
        <v>0</v>
      </c>
      <c r="L158" s="84">
        <v>0</v>
      </c>
      <c r="M158" s="84">
        <v>0</v>
      </c>
      <c r="N158" s="84">
        <v>0</v>
      </c>
      <c r="O158" s="84">
        <v>0</v>
      </c>
      <c r="P158" s="83" t="s">
        <v>1399</v>
      </c>
      <c r="Q158" s="91">
        <v>5</v>
      </c>
      <c r="R158" s="91">
        <v>0</v>
      </c>
      <c r="S158" s="95">
        <v>0</v>
      </c>
      <c r="T158" s="83">
        <v>1</v>
      </c>
      <c r="U158" s="83">
        <v>1</v>
      </c>
      <c r="V158" s="83">
        <v>1</v>
      </c>
      <c r="W158" s="83"/>
      <c r="X158" s="83"/>
      <c r="Y158" s="83">
        <v>0</v>
      </c>
      <c r="Z158" s="83"/>
      <c r="AA158" s="83"/>
      <c r="AB158" s="83">
        <v>1</v>
      </c>
      <c r="AC158" s="83"/>
      <c r="AD158" s="83"/>
      <c r="AE158" s="83">
        <v>1</v>
      </c>
      <c r="AF158" s="83">
        <v>1</v>
      </c>
      <c r="AG158" s="83"/>
      <c r="AH158" s="83"/>
      <c r="AI158" s="83">
        <v>0</v>
      </c>
      <c r="AJ158" s="83">
        <v>1</v>
      </c>
      <c r="AK158" s="42">
        <f>INDEX(BV158:CY158,MATCH(Settings!$B$5,$BV$1:$CY$1))</f>
        <v>0</v>
      </c>
      <c r="AL158" s="83">
        <f t="shared" si="0"/>
        <v>34200</v>
      </c>
      <c r="AM158" s="83">
        <v>24</v>
      </c>
      <c r="AN158" s="83">
        <v>0</v>
      </c>
      <c r="AO158" s="83">
        <f t="shared" si="1"/>
        <v>68400</v>
      </c>
      <c r="AP158" s="83" t="b" cm="1">
        <f t="array" ref="AP158">NOT(OR(ISNA(AI158:AK158),ISNA(AE158:AF158),ISNA(AB158),ISNA(Y158),ISNA(S158:V158),ISNA(Q158),ISNA(J158),ISNA(I158),ISNA(A158:G158), ISBLANK(AI158:AK158), ISBLANK(AE158:AF158),ISBLANK(AB158),ISBLANK(Y158),ISBLANK(S158:V158),ISBLANK(Q158),ISBLANK(J158),ISBLANK(I158),ISBLANK(A158:G158)))</f>
        <v>1</v>
      </c>
      <c r="AQ158" s="42">
        <f>_xlfn.IFNA(IF(E158&gt;0,INDEX(AR158:BU158,MATCH(Settings!$B$1,$AR$1:$BU$1)),0),0)</f>
        <v>1</v>
      </c>
      <c r="AR158" s="59">
        <f>INDEX('E-E'!$A:$AH,MATCH($B158,'E-E'!$B:$B,0),MATCH(AR$1,'E-E'!$1:$1,0))</f>
        <v>1</v>
      </c>
      <c r="AS158" s="59">
        <f>INDEX('E-E'!$A:$AH,MATCH($B158,'E-E'!$B:$B,0),MATCH(AS$1,'E-E'!$1:$1,0))</f>
        <v>1</v>
      </c>
      <c r="AT158" s="59">
        <f>INDEX('E-E'!$A:$AH,MATCH($B158,'E-E'!$B:$B,0),MATCH(AT$1,'E-E'!$1:$1,0))</f>
        <v>1</v>
      </c>
      <c r="AU158" s="59">
        <f>INDEX('E-E'!$A:$AH,MATCH($B158,'E-E'!$B:$B,0),MATCH(AU$1,'E-E'!$1:$1,0))</f>
        <v>1</v>
      </c>
      <c r="AV158" s="59">
        <f>INDEX('E-E'!$A:$AH,MATCH($B158,'E-E'!$B:$B,0),MATCH(AV$1,'E-E'!$1:$1,0))</f>
        <v>1</v>
      </c>
      <c r="AW158" s="59">
        <f>INDEX('E-E'!$A:$AH,MATCH($B158,'E-E'!$B:$B,0),MATCH(AW$1,'E-E'!$1:$1,0))</f>
        <v>1</v>
      </c>
      <c r="AX158" s="59">
        <f>INDEX('E-E'!$A:$AH,MATCH($B158,'E-E'!$B:$B,0),MATCH(AX$1,'E-E'!$1:$1,0))</f>
        <v>1</v>
      </c>
      <c r="AY158" s="59">
        <f>INDEX('E-E'!$A:$AH,MATCH($B158,'E-E'!$B:$B,0),MATCH(AY$1,'E-E'!$1:$1,0))</f>
        <v>1</v>
      </c>
      <c r="AZ158" s="59">
        <f>INDEX('E-E'!$A:$AH,MATCH($B158,'E-E'!$B:$B,0),MATCH(AZ$1,'E-E'!$1:$1,0))</f>
        <v>1</v>
      </c>
      <c r="BA158" s="59">
        <f>INDEX('E-E'!$A:$AH,MATCH($B158,'E-E'!$B:$B,0),MATCH(BA$1,'E-E'!$1:$1,0))</f>
        <v>1</v>
      </c>
      <c r="BB158" s="59">
        <f>INDEX('E-E'!$A:$AH,MATCH($B158,'E-E'!$B:$B,0),MATCH(BB$1,'E-E'!$1:$1,0))</f>
        <v>1</v>
      </c>
      <c r="BC158" s="59">
        <f>INDEX('E-E'!$A:$AH,MATCH($B158,'E-E'!$B:$B,0),MATCH(BC$1,'E-E'!$1:$1,0))</f>
        <v>1</v>
      </c>
      <c r="BD158" s="59">
        <f>INDEX('E-E'!$A:$AH,MATCH($B158,'E-E'!$B:$B,0),MATCH(BD$1,'E-E'!$1:$1,0))</f>
        <v>1</v>
      </c>
      <c r="BE158" s="59">
        <f>INDEX('E-E'!$A:$AH,MATCH($B158,'E-E'!$B:$B,0),MATCH(BE$1,'E-E'!$1:$1,0))</f>
        <v>1</v>
      </c>
      <c r="BF158" s="59">
        <f>INDEX('E-E'!$A:$AH,MATCH($B158,'E-E'!$B:$B,0),MATCH(BF$1,'E-E'!$1:$1,0))</f>
        <v>1</v>
      </c>
      <c r="BG158" s="59">
        <f>INDEX('E-E'!$A:$AH,MATCH($B158,'E-E'!$B:$B,0),MATCH(BG$1,'E-E'!$1:$1,0))</f>
        <v>1</v>
      </c>
      <c r="BH158" s="59">
        <f>INDEX('E-E'!$A:$AH,MATCH($B158,'E-E'!$B:$B,0),MATCH(BH$1,'E-E'!$1:$1,0))</f>
        <v>1</v>
      </c>
      <c r="BI158" s="59">
        <f>INDEX('E-E'!$A:$AH,MATCH($B158,'E-E'!$B:$B,0),MATCH(BI$1,'E-E'!$1:$1,0))</f>
        <v>1</v>
      </c>
      <c r="BJ158" s="59">
        <f>INDEX('E-E'!$A:$AH,MATCH($B158,'E-E'!$B:$B,0),MATCH(BJ$1,'E-E'!$1:$1,0))</f>
        <v>1</v>
      </c>
      <c r="BK158" s="59">
        <f>INDEX('E-E'!$A:$AH,MATCH($B158,'E-E'!$B:$B,0),MATCH(BK$1,'E-E'!$1:$1,0))</f>
        <v>1</v>
      </c>
      <c r="BL158" s="59">
        <f>INDEX('E-E'!$A:$AH,MATCH($B158,'E-E'!$B:$B,0),MATCH(BL$1,'E-E'!$1:$1,0))</f>
        <v>1</v>
      </c>
      <c r="BM158" s="59">
        <f>INDEX('E-E'!$A:$AH,MATCH($B158,'E-E'!$B:$B,0),MATCH(BM$1,'E-E'!$1:$1,0))</f>
        <v>1</v>
      </c>
      <c r="BN158" s="59">
        <f>INDEX('E-E'!$A:$AH,MATCH($B158,'E-E'!$B:$B,0),MATCH(BN$1,'E-E'!$1:$1,0))</f>
        <v>1</v>
      </c>
      <c r="BO158" s="59">
        <f>INDEX('E-E'!$A:$AH,MATCH($B158,'E-E'!$B:$B,0),MATCH(BO$1,'E-E'!$1:$1,0))</f>
        <v>1</v>
      </c>
      <c r="BP158" s="59">
        <f>INDEX('E-E'!$A:$AH,MATCH($B158,'E-E'!$B:$B,0),MATCH(BP$1,'E-E'!$1:$1,0))</f>
        <v>1</v>
      </c>
      <c r="BQ158" s="59">
        <f>INDEX('E-E'!$A:$AH,MATCH($B158,'E-E'!$B:$B,0),MATCH(BQ$1,'E-E'!$1:$1,0))</f>
        <v>1</v>
      </c>
      <c r="BR158" s="59">
        <f>INDEX('E-E'!$A:$AH,MATCH($B158,'E-E'!$B:$B,0),MATCH(BR$1,'E-E'!$1:$1,0))</f>
        <v>1</v>
      </c>
      <c r="BS158" s="59">
        <f>INDEX('E-E'!$A:$AH,MATCH($B158,'E-E'!$B:$B,0),MATCH(BS$1,'E-E'!$1:$1,0))</f>
        <v>1</v>
      </c>
      <c r="BT158" s="59">
        <f>INDEX('E-E'!$A:$AH,MATCH($B158,'E-E'!$B:$B,0),MATCH(BT$1,'E-E'!$1:$1,0))</f>
        <v>1</v>
      </c>
      <c r="BU158" s="59">
        <f>INDEX('E-E'!$A:$AH,MATCH($B158,'E-E'!$B:$B,0),MATCH(BU$1,'E-E'!$1:$1,0))</f>
        <v>1</v>
      </c>
      <c r="BV158" s="60">
        <f>INDEX(SRMC!$A:$AO,MATCH($B158,SRMC!$B:$B,0),MATCH(BV$1,SRMC!$1:$1,0))</f>
        <v>0</v>
      </c>
      <c r="BW158" s="60">
        <f>INDEX(SRMC!$A:$AO,MATCH($B158,SRMC!$B:$B,0),MATCH(BW$1,SRMC!$1:$1,0))</f>
        <v>0</v>
      </c>
      <c r="BX158" s="60">
        <f>INDEX(SRMC!$A:$AO,MATCH($B158,SRMC!$B:$B,0),MATCH(BX$1,SRMC!$1:$1,0))</f>
        <v>0</v>
      </c>
      <c r="BY158" s="60">
        <f>INDEX(SRMC!$A:$AO,MATCH($B158,SRMC!$B:$B,0),MATCH(BY$1,SRMC!$1:$1,0))</f>
        <v>0</v>
      </c>
      <c r="BZ158" s="60">
        <f>INDEX(SRMC!$A:$AO,MATCH($B158,SRMC!$B:$B,0),MATCH(BZ$1,SRMC!$1:$1,0))</f>
        <v>0</v>
      </c>
      <c r="CA158" s="60">
        <f>INDEX(SRMC!$A:$AO,MATCH($B158,SRMC!$B:$B,0),MATCH(CA$1,SRMC!$1:$1,0))</f>
        <v>0</v>
      </c>
      <c r="CB158" s="60">
        <f>INDEX(SRMC!$A:$AO,MATCH($B158,SRMC!$B:$B,0),MATCH(CB$1,SRMC!$1:$1,0))</f>
        <v>0</v>
      </c>
      <c r="CC158" s="60">
        <f>INDEX(SRMC!$A:$AO,MATCH($B158,SRMC!$B:$B,0),MATCH(CC$1,SRMC!$1:$1,0))</f>
        <v>0</v>
      </c>
      <c r="CD158" s="60">
        <f>INDEX(SRMC!$A:$AO,MATCH($B158,SRMC!$B:$B,0),MATCH(CD$1,SRMC!$1:$1,0))</f>
        <v>0</v>
      </c>
      <c r="CE158" s="60">
        <f>INDEX(SRMC!$A:$AO,MATCH($B158,SRMC!$B:$B,0),MATCH(CE$1,SRMC!$1:$1,0))</f>
        <v>0</v>
      </c>
      <c r="CF158" s="60">
        <f>INDEX(SRMC!$A:$AO,MATCH($B158,SRMC!$B:$B,0),MATCH(CF$1,SRMC!$1:$1,0))</f>
        <v>0</v>
      </c>
      <c r="CG158" s="60">
        <f>INDEX(SRMC!$A:$AO,MATCH($B158,SRMC!$B:$B,0),MATCH(CG$1,SRMC!$1:$1,0))</f>
        <v>0</v>
      </c>
      <c r="CH158" s="60">
        <f>INDEX(SRMC!$A:$AO,MATCH($B158,SRMC!$B:$B,0),MATCH(CH$1,SRMC!$1:$1,0))</f>
        <v>0</v>
      </c>
      <c r="CI158" s="60">
        <f>INDEX(SRMC!$A:$AO,MATCH($B158,SRMC!$B:$B,0),MATCH(CI$1,SRMC!$1:$1,0))</f>
        <v>0</v>
      </c>
      <c r="CJ158" s="60">
        <f>INDEX(SRMC!$A:$AO,MATCH($B158,SRMC!$B:$B,0),MATCH(CJ$1,SRMC!$1:$1,0))</f>
        <v>0</v>
      </c>
      <c r="CK158" s="60">
        <f>INDEX(SRMC!$A:$AO,MATCH($B158,SRMC!$B:$B,0),MATCH(CK$1,SRMC!$1:$1,0))</f>
        <v>0</v>
      </c>
      <c r="CL158" s="60">
        <f>INDEX(SRMC!$A:$AO,MATCH($B158,SRMC!$B:$B,0),MATCH(CL$1,SRMC!$1:$1,0))</f>
        <v>0</v>
      </c>
      <c r="CM158" s="60">
        <f>INDEX(SRMC!$A:$AO,MATCH($B158,SRMC!$B:$B,0),MATCH(CM$1,SRMC!$1:$1,0))</f>
        <v>0</v>
      </c>
      <c r="CN158" s="60">
        <f>INDEX(SRMC!$A:$AO,MATCH($B158,SRMC!$B:$B,0),MATCH(CN$1,SRMC!$1:$1,0))</f>
        <v>0</v>
      </c>
      <c r="CO158" s="60">
        <f>INDEX(SRMC!$A:$AO,MATCH($B158,SRMC!$B:$B,0),MATCH(CO$1,SRMC!$1:$1,0))</f>
        <v>0</v>
      </c>
      <c r="CP158" s="60">
        <f>INDEX(SRMC!$A:$AO,MATCH($B158,SRMC!$B:$B,0),MATCH(CP$1,SRMC!$1:$1,0))</f>
        <v>0</v>
      </c>
      <c r="CQ158" s="60">
        <f>INDEX(SRMC!$A:$AO,MATCH($B158,SRMC!$B:$B,0),MATCH(CQ$1,SRMC!$1:$1,0))</f>
        <v>0</v>
      </c>
      <c r="CR158" s="60">
        <f>INDEX(SRMC!$A:$AO,MATCH($B158,SRMC!$B:$B,0),MATCH(CR$1,SRMC!$1:$1,0))</f>
        <v>0</v>
      </c>
      <c r="CS158" s="60">
        <f>INDEX(SRMC!$A:$AO,MATCH($B158,SRMC!$B:$B,0),MATCH(CS$1,SRMC!$1:$1,0))</f>
        <v>0</v>
      </c>
      <c r="CT158" s="60">
        <f>INDEX(SRMC!$A:$AO,MATCH($B158,SRMC!$B:$B,0),MATCH(CT$1,SRMC!$1:$1,0))</f>
        <v>0</v>
      </c>
      <c r="CU158" s="60">
        <f>INDEX(SRMC!$A:$AO,MATCH($B158,SRMC!$B:$B,0),MATCH(CU$1,SRMC!$1:$1,0))</f>
        <v>0</v>
      </c>
      <c r="CV158" s="60">
        <f>INDEX(SRMC!$A:$AO,MATCH($B158,SRMC!$B:$B,0),MATCH(CV$1,SRMC!$1:$1,0))</f>
        <v>0</v>
      </c>
      <c r="CW158" s="60">
        <f>INDEX(SRMC!$A:$AO,MATCH($B158,SRMC!$B:$B,0),MATCH(CW$1,SRMC!$1:$1,0))</f>
        <v>0</v>
      </c>
      <c r="CX158" s="60">
        <f>INDEX(SRMC!$A:$AO,MATCH($B158,SRMC!$B:$B,0),MATCH(CX$1,SRMC!$1:$1,0))</f>
        <v>0</v>
      </c>
      <c r="CY158" s="60">
        <f>INDEX(SRMC!$A:$AO,MATCH($B158,SRMC!$B:$B,0),MATCH(CY$1,SRMC!$1:$1,0))</f>
        <v>0</v>
      </c>
      <c r="DA158" s="77">
        <f>SUMIFS(Capacity!F$119:F$218,Capacity!$A$119:$A$218,$A158,Capacity!$E$119:$E$218,Settings!$B$2)</f>
        <v>0</v>
      </c>
      <c r="DB158" s="77">
        <f>SUMIFS(Capacity!G$119:G$218,Capacity!$A$119:$A$218,$A158,Capacity!$E$119:$E$218,Settings!$B$2)</f>
        <v>0</v>
      </c>
      <c r="DC158" s="77">
        <f>SUMIFS(Capacity!H$119:H$218,Capacity!$A$119:$A$218,$A158,Capacity!$E$119:$E$218,Settings!$B$2)</f>
        <v>0</v>
      </c>
      <c r="DD158" s="77">
        <f>SUMIFS(Capacity!I$119:I$218,Capacity!$A$119:$A$218,$A158,Capacity!$E$119:$E$218,Settings!$B$2)</f>
        <v>-250</v>
      </c>
      <c r="DE158" s="77">
        <f>SUMIFS(Capacity!J$119:J$218,Capacity!$A$119:$A$218,$A158,Capacity!$E$119:$E$218,Settings!$B$2)</f>
        <v>-250</v>
      </c>
      <c r="DF158" s="77">
        <f>SUMIFS(Capacity!K$119:K$218,Capacity!$A$119:$A$218,$A158,Capacity!$E$119:$E$218,Settings!$B$2)</f>
        <v>-250</v>
      </c>
      <c r="DG158" s="77">
        <f>SUMIFS(Capacity!L$119:L$218,Capacity!$A$119:$A$218,$A158,Capacity!$E$119:$E$218,Settings!$B$2)</f>
        <v>-250</v>
      </c>
      <c r="DH158" s="77">
        <f>SUMIFS(Capacity!M$119:M$218,Capacity!$A$119:$A$218,$A158,Capacity!$E$119:$E$218,Settings!$B$2)</f>
        <v>-250</v>
      </c>
      <c r="DI158" s="77">
        <f>SUMIFS(Capacity!N$119:N$218,Capacity!$A$119:$A$218,$A158,Capacity!$E$119:$E$218,Settings!$B$2)</f>
        <v>-250</v>
      </c>
      <c r="DJ158" s="77">
        <f>SUMIFS(Capacity!O$119:O$218,Capacity!$A$119:$A$218,$A158,Capacity!$E$119:$E$218,Settings!$B$2)</f>
        <v>-250</v>
      </c>
      <c r="DK158" s="77">
        <f>SUMIFS(Capacity!P$119:P$218,Capacity!$A$119:$A$218,$A158,Capacity!$E$119:$E$218,Settings!$B$2)</f>
        <v>-250</v>
      </c>
      <c r="DL158" s="77">
        <f>SUMIFS(Capacity!Q$119:Q$218,Capacity!$A$119:$A$218,$A158,Capacity!$E$119:$E$218,Settings!$B$2)</f>
        <v>11.103520000000003</v>
      </c>
      <c r="DM158" s="77">
        <f>SUMIFS(Capacity!R$119:R$218,Capacity!$A$119:$A$218,$A158,Capacity!$E$119:$E$218,Settings!$B$2)</f>
        <v>271.37400000000002</v>
      </c>
      <c r="DN158" s="77">
        <f>SUMIFS(Capacity!S$119:S$218,Capacity!$A$119:$A$218,$A158,Capacity!$E$119:$E$218,Settings!$B$2)</f>
        <v>271.37400000000002</v>
      </c>
      <c r="DO158" s="77">
        <f>SUMIFS(Capacity!T$119:T$218,Capacity!$A$119:$A$218,$A158,Capacity!$E$119:$E$218,Settings!$B$2)</f>
        <v>271.37400000000002</v>
      </c>
      <c r="DP158" s="77">
        <f>SUMIFS(Capacity!U$119:U$218,Capacity!$A$119:$A$218,$A158,Capacity!$E$119:$E$218,Settings!$B$2)</f>
        <v>271.37400000000002</v>
      </c>
      <c r="DQ158" s="77">
        <f>SUMIFS(Capacity!V$119:V$218,Capacity!$A$119:$A$218,$A158,Capacity!$E$119:$E$218,Settings!$B$2)</f>
        <v>1040.8121000000001</v>
      </c>
      <c r="DR158" s="77">
        <f>SUMIFS(Capacity!W$119:W$218,Capacity!$A$119:$A$218,$A158,Capacity!$E$119:$E$218,Settings!$B$2)</f>
        <v>1040.8121000000001</v>
      </c>
      <c r="DS158" s="77">
        <f>SUMIFS(Capacity!X$119:X$218,Capacity!$A$119:$A$218,$A158,Capacity!$E$119:$E$218,Settings!$B$2)</f>
        <v>1040.8121000000001</v>
      </c>
      <c r="DT158" s="77">
        <f>SUMIFS(Capacity!Y$119:Y$218,Capacity!$A$119:$A$218,$A158,Capacity!$E$119:$E$218,Settings!$B$2)</f>
        <v>1040.8121000000001</v>
      </c>
      <c r="DU158" s="77">
        <f>SUMIFS(Capacity!Z$119:Z$218,Capacity!$A$119:$A$218,$A158,Capacity!$E$119:$E$218,Settings!$B$2)</f>
        <v>1040.8121000000001</v>
      </c>
      <c r="DV158" s="77">
        <f>SUMIFS(Capacity!AA$119:AA$218,Capacity!$A$119:$A$218,$A158,Capacity!$E$119:$E$218,Settings!$B$2)</f>
        <v>2583.5529999999999</v>
      </c>
      <c r="DW158" s="77">
        <f>SUMIFS(Capacity!AB$119:AB$218,Capacity!$A$119:$A$218,$A158,Capacity!$E$119:$E$218,Settings!$B$2)</f>
        <v>2583.5529999999999</v>
      </c>
      <c r="DX158" s="77">
        <f>SUMIFS(Capacity!AC$119:AC$218,Capacity!$A$119:$A$218,$A158,Capacity!$E$119:$E$218,Settings!$B$2)</f>
        <v>2583.5529999999999</v>
      </c>
      <c r="DY158" s="77">
        <f>SUMIFS(Capacity!AD$119:AD$218,Capacity!$A$119:$A$218,$A158,Capacity!$E$119:$E$218,Settings!$B$2)</f>
        <v>2583.5529999999999</v>
      </c>
      <c r="DZ158" s="77">
        <f>SUMIFS(Capacity!AE$119:AE$218,Capacity!$A$119:$A$218,$A158,Capacity!$E$119:$E$218,Settings!$B$2)</f>
        <v>2583.5529999999999</v>
      </c>
      <c r="EA158" s="77">
        <f>SUMIFS(Capacity!AF$119:AF$218,Capacity!$A$119:$A$218,$A158,Capacity!$E$119:$E$218,Settings!$B$2)</f>
        <v>2583.5529999999999</v>
      </c>
      <c r="EB158" s="77">
        <f>SUMIFS(Capacity!AG$119:AG$218,Capacity!$A$119:$A$218,$A158,Capacity!$E$119:$E$218,Settings!$B$2)</f>
        <v>2850</v>
      </c>
      <c r="EC158" s="77">
        <f>SUMIFS(Capacity!AH$119:AH$218,Capacity!$A$119:$A$218,$A158,Capacity!$E$119:$E$218,Settings!$B$2)</f>
        <v>2850</v>
      </c>
    </row>
    <row r="159" spans="1:133" x14ac:dyDescent="0.3">
      <c r="A159" s="83" t="s">
        <v>1288</v>
      </c>
      <c r="B159" s="91" t="s">
        <v>1288</v>
      </c>
      <c r="C159" s="83" t="s">
        <v>690</v>
      </c>
      <c r="D159" s="83">
        <v>2</v>
      </c>
      <c r="E159" s="83">
        <f>IF(INDEX($CZ159:$EC159,1,MATCH(Settings!$B$6,$CZ$1:$EC$1,0))&gt;0, INDEX($CZ159:$EC159,1,MATCH(Settings!$B$6,$CZ$1:$EC$1,0)),0)</f>
        <v>4096.4850463867178</v>
      </c>
      <c r="F159" s="83">
        <v>0</v>
      </c>
      <c r="G159" s="83">
        <v>0.15</v>
      </c>
      <c r="H159" s="83" t="s">
        <v>1350</v>
      </c>
      <c r="I159" s="83">
        <v>7</v>
      </c>
      <c r="J159" s="83">
        <v>2</v>
      </c>
      <c r="K159" s="84">
        <v>0</v>
      </c>
      <c r="L159" s="84">
        <v>0</v>
      </c>
      <c r="M159" s="84">
        <v>0</v>
      </c>
      <c r="N159" s="84">
        <v>0</v>
      </c>
      <c r="O159" s="84">
        <v>0</v>
      </c>
      <c r="P159" s="83" t="s">
        <v>370</v>
      </c>
      <c r="Q159" s="91">
        <v>6</v>
      </c>
      <c r="R159" s="91">
        <v>0</v>
      </c>
      <c r="S159" s="95">
        <v>0</v>
      </c>
      <c r="T159" s="83">
        <v>1</v>
      </c>
      <c r="U159" s="83">
        <v>1</v>
      </c>
      <c r="V159" s="83">
        <v>1</v>
      </c>
      <c r="W159" s="83"/>
      <c r="X159" s="83"/>
      <c r="Y159" s="83">
        <v>0</v>
      </c>
      <c r="Z159" s="83"/>
      <c r="AA159" s="83"/>
      <c r="AB159" s="83">
        <v>1</v>
      </c>
      <c r="AC159" s="83"/>
      <c r="AD159" s="83"/>
      <c r="AE159" s="83">
        <v>1</v>
      </c>
      <c r="AF159" s="83">
        <v>1</v>
      </c>
      <c r="AG159" s="83"/>
      <c r="AH159" s="83"/>
      <c r="AI159" s="83">
        <v>0</v>
      </c>
      <c r="AJ159" s="83">
        <v>1</v>
      </c>
      <c r="AK159" s="42">
        <f>INDEX(BV159:CY159,MATCH(Settings!$B$5,$BV$1:$CY$1))</f>
        <v>0</v>
      </c>
      <c r="AL159" s="83">
        <f t="shared" si="0"/>
        <v>4506.1335510253903</v>
      </c>
      <c r="AM159" s="83">
        <v>2.2000000000000002</v>
      </c>
      <c r="AN159" s="83">
        <v>0</v>
      </c>
      <c r="AO159" s="83">
        <f t="shared" si="1"/>
        <v>9012.2671020507805</v>
      </c>
      <c r="AP159" s="83" t="b" cm="1">
        <f t="array" ref="AP159">NOT(OR(ISNA(AI159:AK159),ISNA(AE159:AF159),ISNA(AB159),ISNA(Y159),ISNA(S159:V159),ISNA(Q159),ISNA(J159),ISNA(I159),ISNA(A159:G159), ISBLANK(AI159:AK159), ISBLANK(AE159:AF159),ISBLANK(AB159),ISBLANK(Y159),ISBLANK(S159:V159),ISBLANK(Q159),ISBLANK(J159),ISBLANK(I159),ISBLANK(A159:G159)))</f>
        <v>1</v>
      </c>
      <c r="AQ159" s="42">
        <f>_xlfn.IFNA(IF(E159&gt;0,INDEX(AR159:BU159,MATCH(Settings!$B$1,$AR$1:$BU$1)),0),0)</f>
        <v>1</v>
      </c>
      <c r="AR159" s="59">
        <f>INDEX('E-E'!$A:$AH,MATCH($B159,'E-E'!$B:$B,0),MATCH(AR$1,'E-E'!$1:$1,0))</f>
        <v>1</v>
      </c>
      <c r="AS159" s="59">
        <f>INDEX('E-E'!$A:$AH,MATCH($B159,'E-E'!$B:$B,0),MATCH(AS$1,'E-E'!$1:$1,0))</f>
        <v>1</v>
      </c>
      <c r="AT159" s="59">
        <f>INDEX('E-E'!$A:$AH,MATCH($B159,'E-E'!$B:$B,0),MATCH(AT$1,'E-E'!$1:$1,0))</f>
        <v>1</v>
      </c>
      <c r="AU159" s="59">
        <f>INDEX('E-E'!$A:$AH,MATCH($B159,'E-E'!$B:$B,0),MATCH(AU$1,'E-E'!$1:$1,0))</f>
        <v>1</v>
      </c>
      <c r="AV159" s="59">
        <f>INDEX('E-E'!$A:$AH,MATCH($B159,'E-E'!$B:$B,0),MATCH(AV$1,'E-E'!$1:$1,0))</f>
        <v>1</v>
      </c>
      <c r="AW159" s="59">
        <f>INDEX('E-E'!$A:$AH,MATCH($B159,'E-E'!$B:$B,0),MATCH(AW$1,'E-E'!$1:$1,0))</f>
        <v>1</v>
      </c>
      <c r="AX159" s="59">
        <f>INDEX('E-E'!$A:$AH,MATCH($B159,'E-E'!$B:$B,0),MATCH(AX$1,'E-E'!$1:$1,0))</f>
        <v>1</v>
      </c>
      <c r="AY159" s="59">
        <f>INDEX('E-E'!$A:$AH,MATCH($B159,'E-E'!$B:$B,0),MATCH(AY$1,'E-E'!$1:$1,0))</f>
        <v>1</v>
      </c>
      <c r="AZ159" s="59">
        <f>INDEX('E-E'!$A:$AH,MATCH($B159,'E-E'!$B:$B,0),MATCH(AZ$1,'E-E'!$1:$1,0))</f>
        <v>1</v>
      </c>
      <c r="BA159" s="59">
        <f>INDEX('E-E'!$A:$AH,MATCH($B159,'E-E'!$B:$B,0),MATCH(BA$1,'E-E'!$1:$1,0))</f>
        <v>1</v>
      </c>
      <c r="BB159" s="59">
        <f>INDEX('E-E'!$A:$AH,MATCH($B159,'E-E'!$B:$B,0),MATCH(BB$1,'E-E'!$1:$1,0))</f>
        <v>1</v>
      </c>
      <c r="BC159" s="59">
        <f>INDEX('E-E'!$A:$AH,MATCH($B159,'E-E'!$B:$B,0),MATCH(BC$1,'E-E'!$1:$1,0))</f>
        <v>1</v>
      </c>
      <c r="BD159" s="59">
        <f>INDEX('E-E'!$A:$AH,MATCH($B159,'E-E'!$B:$B,0),MATCH(BD$1,'E-E'!$1:$1,0))</f>
        <v>1</v>
      </c>
      <c r="BE159" s="59">
        <f>INDEX('E-E'!$A:$AH,MATCH($B159,'E-E'!$B:$B,0),MATCH(BE$1,'E-E'!$1:$1,0))</f>
        <v>1</v>
      </c>
      <c r="BF159" s="59">
        <f>INDEX('E-E'!$A:$AH,MATCH($B159,'E-E'!$B:$B,0),MATCH(BF$1,'E-E'!$1:$1,0))</f>
        <v>1</v>
      </c>
      <c r="BG159" s="59">
        <f>INDEX('E-E'!$A:$AH,MATCH($B159,'E-E'!$B:$B,0),MATCH(BG$1,'E-E'!$1:$1,0))</f>
        <v>1</v>
      </c>
      <c r="BH159" s="59">
        <f>INDEX('E-E'!$A:$AH,MATCH($B159,'E-E'!$B:$B,0),MATCH(BH$1,'E-E'!$1:$1,0))</f>
        <v>1</v>
      </c>
      <c r="BI159" s="59">
        <f>INDEX('E-E'!$A:$AH,MATCH($B159,'E-E'!$B:$B,0),MATCH(BI$1,'E-E'!$1:$1,0))</f>
        <v>1</v>
      </c>
      <c r="BJ159" s="59">
        <f>INDEX('E-E'!$A:$AH,MATCH($B159,'E-E'!$B:$B,0),MATCH(BJ$1,'E-E'!$1:$1,0))</f>
        <v>1</v>
      </c>
      <c r="BK159" s="59">
        <f>INDEX('E-E'!$A:$AH,MATCH($B159,'E-E'!$B:$B,0),MATCH(BK$1,'E-E'!$1:$1,0))</f>
        <v>1</v>
      </c>
      <c r="BL159" s="59">
        <f>INDEX('E-E'!$A:$AH,MATCH($B159,'E-E'!$B:$B,0),MATCH(BL$1,'E-E'!$1:$1,0))</f>
        <v>1</v>
      </c>
      <c r="BM159" s="59">
        <f>INDEX('E-E'!$A:$AH,MATCH($B159,'E-E'!$B:$B,0),MATCH(BM$1,'E-E'!$1:$1,0))</f>
        <v>1</v>
      </c>
      <c r="BN159" s="59">
        <f>INDEX('E-E'!$A:$AH,MATCH($B159,'E-E'!$B:$B,0),MATCH(BN$1,'E-E'!$1:$1,0))</f>
        <v>1</v>
      </c>
      <c r="BO159" s="59">
        <f>INDEX('E-E'!$A:$AH,MATCH($B159,'E-E'!$B:$B,0),MATCH(BO$1,'E-E'!$1:$1,0))</f>
        <v>1</v>
      </c>
      <c r="BP159" s="59">
        <f>INDEX('E-E'!$A:$AH,MATCH($B159,'E-E'!$B:$B,0),MATCH(BP$1,'E-E'!$1:$1,0))</f>
        <v>1</v>
      </c>
      <c r="BQ159" s="59">
        <f>INDEX('E-E'!$A:$AH,MATCH($B159,'E-E'!$B:$B,0),MATCH(BQ$1,'E-E'!$1:$1,0))</f>
        <v>1</v>
      </c>
      <c r="BR159" s="59">
        <f>INDEX('E-E'!$A:$AH,MATCH($B159,'E-E'!$B:$B,0),MATCH(BR$1,'E-E'!$1:$1,0))</f>
        <v>1</v>
      </c>
      <c r="BS159" s="59">
        <f>INDEX('E-E'!$A:$AH,MATCH($B159,'E-E'!$B:$B,0),MATCH(BS$1,'E-E'!$1:$1,0))</f>
        <v>1</v>
      </c>
      <c r="BT159" s="59">
        <f>INDEX('E-E'!$A:$AH,MATCH($B159,'E-E'!$B:$B,0),MATCH(BT$1,'E-E'!$1:$1,0))</f>
        <v>1</v>
      </c>
      <c r="BU159" s="59">
        <f>INDEX('E-E'!$A:$AH,MATCH($B159,'E-E'!$B:$B,0),MATCH(BU$1,'E-E'!$1:$1,0))</f>
        <v>1</v>
      </c>
      <c r="BV159" s="60">
        <f>INDEX(SRMC!$A:$AO,MATCH($B159,SRMC!$B:$B,0),MATCH(BV$1,SRMC!$1:$1,0))</f>
        <v>0</v>
      </c>
      <c r="BW159" s="60">
        <f>INDEX(SRMC!$A:$AO,MATCH($B159,SRMC!$B:$B,0),MATCH(BW$1,SRMC!$1:$1,0))</f>
        <v>0</v>
      </c>
      <c r="BX159" s="60">
        <f>INDEX(SRMC!$A:$AO,MATCH($B159,SRMC!$B:$B,0),MATCH(BX$1,SRMC!$1:$1,0))</f>
        <v>0</v>
      </c>
      <c r="BY159" s="60">
        <f>INDEX(SRMC!$A:$AO,MATCH($B159,SRMC!$B:$B,0),MATCH(BY$1,SRMC!$1:$1,0))</f>
        <v>0</v>
      </c>
      <c r="BZ159" s="60">
        <f>INDEX(SRMC!$A:$AO,MATCH($B159,SRMC!$B:$B,0),MATCH(BZ$1,SRMC!$1:$1,0))</f>
        <v>0</v>
      </c>
      <c r="CA159" s="60">
        <f>INDEX(SRMC!$A:$AO,MATCH($B159,SRMC!$B:$B,0),MATCH(CA$1,SRMC!$1:$1,0))</f>
        <v>0</v>
      </c>
      <c r="CB159" s="60">
        <f>INDEX(SRMC!$A:$AO,MATCH($B159,SRMC!$B:$B,0),MATCH(CB$1,SRMC!$1:$1,0))</f>
        <v>0</v>
      </c>
      <c r="CC159" s="60">
        <f>INDEX(SRMC!$A:$AO,MATCH($B159,SRMC!$B:$B,0),MATCH(CC$1,SRMC!$1:$1,0))</f>
        <v>0</v>
      </c>
      <c r="CD159" s="60">
        <f>INDEX(SRMC!$A:$AO,MATCH($B159,SRMC!$B:$B,0),MATCH(CD$1,SRMC!$1:$1,0))</f>
        <v>0</v>
      </c>
      <c r="CE159" s="60">
        <f>INDEX(SRMC!$A:$AO,MATCH($B159,SRMC!$B:$B,0),MATCH(CE$1,SRMC!$1:$1,0))</f>
        <v>0</v>
      </c>
      <c r="CF159" s="60">
        <f>INDEX(SRMC!$A:$AO,MATCH($B159,SRMC!$B:$B,0),MATCH(CF$1,SRMC!$1:$1,0))</f>
        <v>0</v>
      </c>
      <c r="CG159" s="60">
        <f>INDEX(SRMC!$A:$AO,MATCH($B159,SRMC!$B:$B,0),MATCH(CG$1,SRMC!$1:$1,0))</f>
        <v>0</v>
      </c>
      <c r="CH159" s="60">
        <f>INDEX(SRMC!$A:$AO,MATCH($B159,SRMC!$B:$B,0),MATCH(CH$1,SRMC!$1:$1,0))</f>
        <v>0</v>
      </c>
      <c r="CI159" s="60">
        <f>INDEX(SRMC!$A:$AO,MATCH($B159,SRMC!$B:$B,0),MATCH(CI$1,SRMC!$1:$1,0))</f>
        <v>0</v>
      </c>
      <c r="CJ159" s="60">
        <f>INDEX(SRMC!$A:$AO,MATCH($B159,SRMC!$B:$B,0),MATCH(CJ$1,SRMC!$1:$1,0))</f>
        <v>0</v>
      </c>
      <c r="CK159" s="60">
        <f>INDEX(SRMC!$A:$AO,MATCH($B159,SRMC!$B:$B,0),MATCH(CK$1,SRMC!$1:$1,0))</f>
        <v>0</v>
      </c>
      <c r="CL159" s="60">
        <f>INDEX(SRMC!$A:$AO,MATCH($B159,SRMC!$B:$B,0),MATCH(CL$1,SRMC!$1:$1,0))</f>
        <v>0</v>
      </c>
      <c r="CM159" s="60">
        <f>INDEX(SRMC!$A:$AO,MATCH($B159,SRMC!$B:$B,0),MATCH(CM$1,SRMC!$1:$1,0))</f>
        <v>0</v>
      </c>
      <c r="CN159" s="60">
        <f>INDEX(SRMC!$A:$AO,MATCH($B159,SRMC!$B:$B,0),MATCH(CN$1,SRMC!$1:$1,0))</f>
        <v>0</v>
      </c>
      <c r="CO159" s="60">
        <f>INDEX(SRMC!$A:$AO,MATCH($B159,SRMC!$B:$B,0),MATCH(CO$1,SRMC!$1:$1,0))</f>
        <v>0</v>
      </c>
      <c r="CP159" s="60">
        <f>INDEX(SRMC!$A:$AO,MATCH($B159,SRMC!$B:$B,0),MATCH(CP$1,SRMC!$1:$1,0))</f>
        <v>0</v>
      </c>
      <c r="CQ159" s="60">
        <f>INDEX(SRMC!$A:$AO,MATCH($B159,SRMC!$B:$B,0),MATCH(CQ$1,SRMC!$1:$1,0))</f>
        <v>0</v>
      </c>
      <c r="CR159" s="60">
        <f>INDEX(SRMC!$A:$AO,MATCH($B159,SRMC!$B:$B,0),MATCH(CR$1,SRMC!$1:$1,0))</f>
        <v>0</v>
      </c>
      <c r="CS159" s="60">
        <f>INDEX(SRMC!$A:$AO,MATCH($B159,SRMC!$B:$B,0),MATCH(CS$1,SRMC!$1:$1,0))</f>
        <v>0</v>
      </c>
      <c r="CT159" s="60">
        <f>INDEX(SRMC!$A:$AO,MATCH($B159,SRMC!$B:$B,0),MATCH(CT$1,SRMC!$1:$1,0))</f>
        <v>0</v>
      </c>
      <c r="CU159" s="60">
        <f>INDEX(SRMC!$A:$AO,MATCH($B159,SRMC!$B:$B,0),MATCH(CU$1,SRMC!$1:$1,0))</f>
        <v>0</v>
      </c>
      <c r="CV159" s="60">
        <f>INDEX(SRMC!$A:$AO,MATCH($B159,SRMC!$B:$B,0),MATCH(CV$1,SRMC!$1:$1,0))</f>
        <v>0</v>
      </c>
      <c r="CW159" s="60">
        <f>INDEX(SRMC!$A:$AO,MATCH($B159,SRMC!$B:$B,0),MATCH(CW$1,SRMC!$1:$1,0))</f>
        <v>0</v>
      </c>
      <c r="CX159" s="60">
        <f>INDEX(SRMC!$A:$AO,MATCH($B159,SRMC!$B:$B,0),MATCH(CX$1,SRMC!$1:$1,0))</f>
        <v>0</v>
      </c>
      <c r="CY159" s="60">
        <f>INDEX(SRMC!$A:$AO,MATCH($B159,SRMC!$B:$B,0),MATCH(CY$1,SRMC!$1:$1,0))</f>
        <v>0</v>
      </c>
      <c r="DA159" s="77">
        <f>SUMIFS(Capacity!F$119:F$218,Capacity!$A$119:$A$218,$A159,Capacity!$E$119:$E$218,Settings!$B$2)</f>
        <v>18.792000293731611</v>
      </c>
      <c r="DB159" s="77">
        <f>SUMIFS(Capacity!G$119:G$218,Capacity!$A$119:$A$218,$A159,Capacity!$E$119:$E$218,Settings!$B$2)</f>
        <v>56.930000305175746</v>
      </c>
      <c r="DC159" s="77">
        <f>SUMIFS(Capacity!H$119:H$218,Capacity!$A$119:$A$218,$A159,Capacity!$E$119:$E$218,Settings!$B$2)</f>
        <v>116.31200408935541</v>
      </c>
      <c r="DD159" s="77">
        <f>SUMIFS(Capacity!I$119:I$218,Capacity!$A$119:$A$218,$A159,Capacity!$E$119:$E$218,Settings!$B$2)</f>
        <v>203.74100685119538</v>
      </c>
      <c r="DE159" s="77">
        <f>SUMIFS(Capacity!J$119:J$218,Capacity!$A$119:$A$218,$A159,Capacity!$E$119:$E$218,Settings!$B$2)</f>
        <v>316.67499160766528</v>
      </c>
      <c r="DF159" s="77">
        <f>SUMIFS(Capacity!K$119:K$218,Capacity!$A$119:$A$218,$A159,Capacity!$E$119:$E$218,Settings!$B$2)</f>
        <v>441.51198577880842</v>
      </c>
      <c r="DG159" s="77">
        <f>SUMIFS(Capacity!L$119:L$218,Capacity!$A$119:$A$218,$A159,Capacity!$E$119:$E$218,Settings!$B$2)</f>
        <v>598.09701538085881</v>
      </c>
      <c r="DH159" s="77">
        <f>SUMIFS(Capacity!M$119:M$218,Capacity!$A$119:$A$218,$A159,Capacity!$E$119:$E$218,Settings!$B$2)</f>
        <v>788.33800506591706</v>
      </c>
      <c r="DI159" s="77">
        <f>SUMIFS(Capacity!N$119:N$218,Capacity!$A$119:$A$218,$A159,Capacity!$E$119:$E$218,Settings!$B$2)</f>
        <v>1007.1959838867181</v>
      </c>
      <c r="DJ159" s="77">
        <f>SUMIFS(Capacity!O$119:O$218,Capacity!$A$119:$A$218,$A159,Capacity!$E$119:$E$218,Settings!$B$2)</f>
        <v>1181.6699371337841</v>
      </c>
      <c r="DK159" s="77">
        <f>SUMIFS(Capacity!P$119:P$218,Capacity!$A$119:$A$218,$A159,Capacity!$E$119:$E$218,Settings!$B$2)</f>
        <v>1375.488037109372</v>
      </c>
      <c r="DL159" s="77">
        <f>SUMIFS(Capacity!Q$119:Q$218,Capacity!$A$119:$A$218,$A159,Capacity!$E$119:$E$218,Settings!$B$2)</f>
        <v>1581.046997070305</v>
      </c>
      <c r="DM159" s="77">
        <f>SUMIFS(Capacity!R$119:R$218,Capacity!$A$119:$A$218,$A159,Capacity!$E$119:$E$218,Settings!$B$2)</f>
        <v>1799.5640411376919</v>
      </c>
      <c r="DN159" s="77">
        <f>SUMIFS(Capacity!S$119:S$218,Capacity!$A$119:$A$218,$A159,Capacity!$E$119:$E$218,Settings!$B$2)</f>
        <v>2003.201034545895</v>
      </c>
      <c r="DO159" s="77">
        <f>SUMIFS(Capacity!T$119:T$218,Capacity!$A$119:$A$218,$A159,Capacity!$E$119:$E$218,Settings!$B$2)</f>
        <v>2215.9790039062468</v>
      </c>
      <c r="DP159" s="77">
        <f>SUMIFS(Capacity!U$119:U$218,Capacity!$A$119:$A$218,$A159,Capacity!$E$119:$E$218,Settings!$B$2)</f>
        <v>2320.6339721679628</v>
      </c>
      <c r="DQ159" s="77">
        <f>SUMIFS(Capacity!V$119:V$218,Capacity!$A$119:$A$218,$A159,Capacity!$E$119:$E$218,Settings!$B$2)</f>
        <v>2431.5501098632758</v>
      </c>
      <c r="DR159" s="77">
        <f>SUMIFS(Capacity!W$119:W$218,Capacity!$A$119:$A$218,$A159,Capacity!$E$119:$E$218,Settings!$B$2)</f>
        <v>2543.8589782714839</v>
      </c>
      <c r="DS159" s="77">
        <f>SUMIFS(Capacity!X$119:X$218,Capacity!$A$119:$A$218,$A159,Capacity!$E$119:$E$218,Settings!$B$2)</f>
        <v>2662.8169250488231</v>
      </c>
      <c r="DT159" s="77">
        <f>SUMIFS(Capacity!Y$119:Y$218,Capacity!$A$119:$A$218,$A159,Capacity!$E$119:$E$218,Settings!$B$2)</f>
        <v>2785.4378967285102</v>
      </c>
      <c r="DU159" s="77">
        <f>SUMIFS(Capacity!Z$119:Z$218,Capacity!$A$119:$A$218,$A159,Capacity!$E$119:$E$218,Settings!$B$2)</f>
        <v>2910.140014648432</v>
      </c>
      <c r="DV159" s="77">
        <f>SUMIFS(Capacity!AA$119:AA$218,Capacity!$A$119:$A$218,$A159,Capacity!$E$119:$E$218,Settings!$B$2)</f>
        <v>3039.4479064941352</v>
      </c>
      <c r="DW159" s="77">
        <f>SUMIFS(Capacity!AB$119:AB$218,Capacity!$A$119:$A$218,$A159,Capacity!$E$119:$E$218,Settings!$B$2)</f>
        <v>3174.2980346679628</v>
      </c>
      <c r="DX159" s="77">
        <f>SUMIFS(Capacity!AC$119:AC$218,Capacity!$A$119:$A$218,$A159,Capacity!$E$119:$E$218,Settings!$B$2)</f>
        <v>3316.8311157226563</v>
      </c>
      <c r="DY159" s="77">
        <f>SUMIFS(Capacity!AD$119:AD$218,Capacity!$A$119:$A$218,$A159,Capacity!$E$119:$E$218,Settings!$B$2)</f>
        <v>3463.237915039057</v>
      </c>
      <c r="DZ159" s="77">
        <f>SUMIFS(Capacity!AE$119:AE$218,Capacity!$A$119:$A$218,$A159,Capacity!$E$119:$E$218,Settings!$B$2)</f>
        <v>3617.5489807128902</v>
      </c>
      <c r="EA159" s="77">
        <f>SUMIFS(Capacity!AF$119:AF$218,Capacity!$A$119:$A$218,$A159,Capacity!$E$119:$E$218,Settings!$B$2)</f>
        <v>3775.544921874995</v>
      </c>
      <c r="EB159" s="77">
        <f>SUMIFS(Capacity!AG$119:AG$218,Capacity!$A$119:$A$218,$A159,Capacity!$E$119:$E$218,Settings!$B$2)</f>
        <v>3934.3799438476508</v>
      </c>
      <c r="EC159" s="77">
        <f>SUMIFS(Capacity!AH$119:AH$218,Capacity!$A$119:$A$218,$A159,Capacity!$E$119:$E$218,Settings!$B$2)</f>
        <v>4096.4850463867178</v>
      </c>
    </row>
    <row r="160" spans="1:133" x14ac:dyDescent="0.3">
      <c r="A160" s="83" t="s">
        <v>1289</v>
      </c>
      <c r="B160" s="91" t="s">
        <v>1306</v>
      </c>
      <c r="C160" s="83" t="s">
        <v>692</v>
      </c>
      <c r="D160" s="83">
        <v>3</v>
      </c>
      <c r="E160" s="83">
        <f>IF(INDEX($CZ160:$EC160,1,MATCH(Settings!$B$6,$CZ$1:$EC$1,0))&gt;0, INDEX($CZ160:$EC160,1,MATCH(Settings!$B$6,$CZ$1:$EC$1,0)),0)</f>
        <v>736.32839999999999</v>
      </c>
      <c r="F160" s="83">
        <v>0</v>
      </c>
      <c r="G160" s="83">
        <v>0.15</v>
      </c>
      <c r="H160" s="83" t="s">
        <v>363</v>
      </c>
      <c r="I160" s="83">
        <v>7</v>
      </c>
      <c r="J160" s="83">
        <v>2</v>
      </c>
      <c r="K160" s="84">
        <v>0</v>
      </c>
      <c r="L160" s="84">
        <v>0</v>
      </c>
      <c r="M160" s="84">
        <v>0</v>
      </c>
      <c r="N160" s="84">
        <v>0</v>
      </c>
      <c r="O160" s="84">
        <v>0</v>
      </c>
      <c r="P160" s="83" t="s">
        <v>370</v>
      </c>
      <c r="Q160" s="91">
        <v>6</v>
      </c>
      <c r="R160" s="91">
        <v>0</v>
      </c>
      <c r="S160" s="95">
        <v>0</v>
      </c>
      <c r="T160" s="83">
        <v>1</v>
      </c>
      <c r="U160" s="83">
        <v>1</v>
      </c>
      <c r="V160" s="83">
        <v>1</v>
      </c>
      <c r="W160" s="83"/>
      <c r="X160" s="83"/>
      <c r="Y160" s="83">
        <v>0</v>
      </c>
      <c r="Z160" s="83"/>
      <c r="AA160" s="83"/>
      <c r="AB160" s="83">
        <v>1</v>
      </c>
      <c r="AC160" s="83"/>
      <c r="AD160" s="83"/>
      <c r="AE160" s="83">
        <v>1</v>
      </c>
      <c r="AF160" s="83">
        <v>1</v>
      </c>
      <c r="AG160" s="83"/>
      <c r="AH160" s="83"/>
      <c r="AI160" s="83">
        <v>0</v>
      </c>
      <c r="AJ160" s="83">
        <v>1</v>
      </c>
      <c r="AK160" s="42">
        <f>INDEX(BV160:CY160,MATCH(Settings!$B$5,$BV$1:$CY$1))</f>
        <v>0</v>
      </c>
      <c r="AL160" s="83">
        <f t="shared" si="0"/>
        <v>1472.6568</v>
      </c>
      <c r="AM160" s="83">
        <v>4</v>
      </c>
      <c r="AN160" s="83">
        <v>0</v>
      </c>
      <c r="AO160" s="83">
        <f t="shared" si="1"/>
        <v>2945.3136</v>
      </c>
      <c r="AP160" s="83" t="b" cm="1">
        <f t="array" ref="AP160">NOT(OR(ISNA(AI160:AK160),ISNA(AE160:AF160),ISNA(AB160),ISNA(Y160),ISNA(S160:V160),ISNA(Q160),ISNA(J160),ISNA(I160),ISNA(A160:G160), ISBLANK(AI160:AK160), ISBLANK(AE160:AF160),ISBLANK(AB160),ISBLANK(Y160),ISBLANK(S160:V160),ISBLANK(Q160),ISBLANK(J160),ISBLANK(I160),ISBLANK(A160:G160)))</f>
        <v>1</v>
      </c>
      <c r="AQ160" s="42">
        <f>_xlfn.IFNA(IF(E160&gt;0,INDEX(AR160:BU160,MATCH(Settings!$B$1,$AR$1:$BU$1)),0),0)</f>
        <v>1</v>
      </c>
      <c r="AR160" s="59">
        <f>INDEX('E-E'!$A:$AH,MATCH($B160,'E-E'!$B:$B,0),MATCH(AR$1,'E-E'!$1:$1,0))</f>
        <v>1</v>
      </c>
      <c r="AS160" s="59">
        <f>INDEX('E-E'!$A:$AH,MATCH($B160,'E-E'!$B:$B,0),MATCH(AS$1,'E-E'!$1:$1,0))</f>
        <v>1</v>
      </c>
      <c r="AT160" s="59">
        <f>INDEX('E-E'!$A:$AH,MATCH($B160,'E-E'!$B:$B,0),MATCH(AT$1,'E-E'!$1:$1,0))</f>
        <v>1</v>
      </c>
      <c r="AU160" s="59">
        <f>INDEX('E-E'!$A:$AH,MATCH($B160,'E-E'!$B:$B,0),MATCH(AU$1,'E-E'!$1:$1,0))</f>
        <v>1</v>
      </c>
      <c r="AV160" s="59">
        <f>INDEX('E-E'!$A:$AH,MATCH($B160,'E-E'!$B:$B,0),MATCH(AV$1,'E-E'!$1:$1,0))</f>
        <v>1</v>
      </c>
      <c r="AW160" s="59">
        <f>INDEX('E-E'!$A:$AH,MATCH($B160,'E-E'!$B:$B,0),MATCH(AW$1,'E-E'!$1:$1,0))</f>
        <v>1</v>
      </c>
      <c r="AX160" s="59">
        <f>INDEX('E-E'!$A:$AH,MATCH($B160,'E-E'!$B:$B,0),MATCH(AX$1,'E-E'!$1:$1,0))</f>
        <v>1</v>
      </c>
      <c r="AY160" s="59">
        <f>INDEX('E-E'!$A:$AH,MATCH($B160,'E-E'!$B:$B,0),MATCH(AY$1,'E-E'!$1:$1,0))</f>
        <v>1</v>
      </c>
      <c r="AZ160" s="59">
        <f>INDEX('E-E'!$A:$AH,MATCH($B160,'E-E'!$B:$B,0),MATCH(AZ$1,'E-E'!$1:$1,0))</f>
        <v>1</v>
      </c>
      <c r="BA160" s="59">
        <f>INDEX('E-E'!$A:$AH,MATCH($B160,'E-E'!$B:$B,0),MATCH(BA$1,'E-E'!$1:$1,0))</f>
        <v>1</v>
      </c>
      <c r="BB160" s="59">
        <f>INDEX('E-E'!$A:$AH,MATCH($B160,'E-E'!$B:$B,0),MATCH(BB$1,'E-E'!$1:$1,0))</f>
        <v>1</v>
      </c>
      <c r="BC160" s="59">
        <f>INDEX('E-E'!$A:$AH,MATCH($B160,'E-E'!$B:$B,0),MATCH(BC$1,'E-E'!$1:$1,0))</f>
        <v>1</v>
      </c>
      <c r="BD160" s="59">
        <f>INDEX('E-E'!$A:$AH,MATCH($B160,'E-E'!$B:$B,0),MATCH(BD$1,'E-E'!$1:$1,0))</f>
        <v>1</v>
      </c>
      <c r="BE160" s="59">
        <f>INDEX('E-E'!$A:$AH,MATCH($B160,'E-E'!$B:$B,0),MATCH(BE$1,'E-E'!$1:$1,0))</f>
        <v>1</v>
      </c>
      <c r="BF160" s="59">
        <f>INDEX('E-E'!$A:$AH,MATCH($B160,'E-E'!$B:$B,0),MATCH(BF$1,'E-E'!$1:$1,0))</f>
        <v>1</v>
      </c>
      <c r="BG160" s="59">
        <f>INDEX('E-E'!$A:$AH,MATCH($B160,'E-E'!$B:$B,0),MATCH(BG$1,'E-E'!$1:$1,0))</f>
        <v>1</v>
      </c>
      <c r="BH160" s="59">
        <f>INDEX('E-E'!$A:$AH,MATCH($B160,'E-E'!$B:$B,0),MATCH(BH$1,'E-E'!$1:$1,0))</f>
        <v>1</v>
      </c>
      <c r="BI160" s="59">
        <f>INDEX('E-E'!$A:$AH,MATCH($B160,'E-E'!$B:$B,0),MATCH(BI$1,'E-E'!$1:$1,0))</f>
        <v>1</v>
      </c>
      <c r="BJ160" s="59">
        <f>INDEX('E-E'!$A:$AH,MATCH($B160,'E-E'!$B:$B,0),MATCH(BJ$1,'E-E'!$1:$1,0))</f>
        <v>1</v>
      </c>
      <c r="BK160" s="59">
        <f>INDEX('E-E'!$A:$AH,MATCH($B160,'E-E'!$B:$B,0),MATCH(BK$1,'E-E'!$1:$1,0))</f>
        <v>1</v>
      </c>
      <c r="BL160" s="59">
        <f>INDEX('E-E'!$A:$AH,MATCH($B160,'E-E'!$B:$B,0),MATCH(BL$1,'E-E'!$1:$1,0))</f>
        <v>1</v>
      </c>
      <c r="BM160" s="59">
        <f>INDEX('E-E'!$A:$AH,MATCH($B160,'E-E'!$B:$B,0),MATCH(BM$1,'E-E'!$1:$1,0))</f>
        <v>1</v>
      </c>
      <c r="BN160" s="59">
        <f>INDEX('E-E'!$A:$AH,MATCH($B160,'E-E'!$B:$B,0),MATCH(BN$1,'E-E'!$1:$1,0))</f>
        <v>1</v>
      </c>
      <c r="BO160" s="59">
        <f>INDEX('E-E'!$A:$AH,MATCH($B160,'E-E'!$B:$B,0),MATCH(BO$1,'E-E'!$1:$1,0))</f>
        <v>1</v>
      </c>
      <c r="BP160" s="59">
        <f>INDEX('E-E'!$A:$AH,MATCH($B160,'E-E'!$B:$B,0),MATCH(BP$1,'E-E'!$1:$1,0))</f>
        <v>1</v>
      </c>
      <c r="BQ160" s="59">
        <f>INDEX('E-E'!$A:$AH,MATCH($B160,'E-E'!$B:$B,0),MATCH(BQ$1,'E-E'!$1:$1,0))</f>
        <v>1</v>
      </c>
      <c r="BR160" s="59">
        <f>INDEX('E-E'!$A:$AH,MATCH($B160,'E-E'!$B:$B,0),MATCH(BR$1,'E-E'!$1:$1,0))</f>
        <v>1</v>
      </c>
      <c r="BS160" s="59">
        <f>INDEX('E-E'!$A:$AH,MATCH($B160,'E-E'!$B:$B,0),MATCH(BS$1,'E-E'!$1:$1,0))</f>
        <v>1</v>
      </c>
      <c r="BT160" s="59">
        <f>INDEX('E-E'!$A:$AH,MATCH($B160,'E-E'!$B:$B,0),MATCH(BT$1,'E-E'!$1:$1,0))</f>
        <v>1</v>
      </c>
      <c r="BU160" s="59">
        <f>INDEX('E-E'!$A:$AH,MATCH($B160,'E-E'!$B:$B,0),MATCH(BU$1,'E-E'!$1:$1,0))</f>
        <v>1</v>
      </c>
      <c r="BV160" s="60">
        <f>INDEX(SRMC!$A:$AO,MATCH($B160,SRMC!$B:$B,0),MATCH(BV$1,SRMC!$1:$1,0))</f>
        <v>0</v>
      </c>
      <c r="BW160" s="60">
        <f>INDEX(SRMC!$A:$AO,MATCH($B160,SRMC!$B:$B,0),MATCH(BW$1,SRMC!$1:$1,0))</f>
        <v>0</v>
      </c>
      <c r="BX160" s="60">
        <f>INDEX(SRMC!$A:$AO,MATCH($B160,SRMC!$B:$B,0),MATCH(BX$1,SRMC!$1:$1,0))</f>
        <v>0</v>
      </c>
      <c r="BY160" s="60">
        <f>INDEX(SRMC!$A:$AO,MATCH($B160,SRMC!$B:$B,0),MATCH(BY$1,SRMC!$1:$1,0))</f>
        <v>0</v>
      </c>
      <c r="BZ160" s="60">
        <f>INDEX(SRMC!$A:$AO,MATCH($B160,SRMC!$B:$B,0),MATCH(BZ$1,SRMC!$1:$1,0))</f>
        <v>0</v>
      </c>
      <c r="CA160" s="60">
        <f>INDEX(SRMC!$A:$AO,MATCH($B160,SRMC!$B:$B,0),MATCH(CA$1,SRMC!$1:$1,0))</f>
        <v>0</v>
      </c>
      <c r="CB160" s="60">
        <f>INDEX(SRMC!$A:$AO,MATCH($B160,SRMC!$B:$B,0),MATCH(CB$1,SRMC!$1:$1,0))</f>
        <v>0</v>
      </c>
      <c r="CC160" s="60">
        <f>INDEX(SRMC!$A:$AO,MATCH($B160,SRMC!$B:$B,0),MATCH(CC$1,SRMC!$1:$1,0))</f>
        <v>0</v>
      </c>
      <c r="CD160" s="60">
        <f>INDEX(SRMC!$A:$AO,MATCH($B160,SRMC!$B:$B,0),MATCH(CD$1,SRMC!$1:$1,0))</f>
        <v>0</v>
      </c>
      <c r="CE160" s="60">
        <f>INDEX(SRMC!$A:$AO,MATCH($B160,SRMC!$B:$B,0),MATCH(CE$1,SRMC!$1:$1,0))</f>
        <v>0</v>
      </c>
      <c r="CF160" s="60">
        <f>INDEX(SRMC!$A:$AO,MATCH($B160,SRMC!$B:$B,0),MATCH(CF$1,SRMC!$1:$1,0))</f>
        <v>0</v>
      </c>
      <c r="CG160" s="60">
        <f>INDEX(SRMC!$A:$AO,MATCH($B160,SRMC!$B:$B,0),MATCH(CG$1,SRMC!$1:$1,0))</f>
        <v>0</v>
      </c>
      <c r="CH160" s="60">
        <f>INDEX(SRMC!$A:$AO,MATCH($B160,SRMC!$B:$B,0),MATCH(CH$1,SRMC!$1:$1,0))</f>
        <v>0</v>
      </c>
      <c r="CI160" s="60">
        <f>INDEX(SRMC!$A:$AO,MATCH($B160,SRMC!$B:$B,0),MATCH(CI$1,SRMC!$1:$1,0))</f>
        <v>0</v>
      </c>
      <c r="CJ160" s="60">
        <f>INDEX(SRMC!$A:$AO,MATCH($B160,SRMC!$B:$B,0),MATCH(CJ$1,SRMC!$1:$1,0))</f>
        <v>0</v>
      </c>
      <c r="CK160" s="60">
        <f>INDEX(SRMC!$A:$AO,MATCH($B160,SRMC!$B:$B,0),MATCH(CK$1,SRMC!$1:$1,0))</f>
        <v>0</v>
      </c>
      <c r="CL160" s="60">
        <f>INDEX(SRMC!$A:$AO,MATCH($B160,SRMC!$B:$B,0),MATCH(CL$1,SRMC!$1:$1,0))</f>
        <v>0</v>
      </c>
      <c r="CM160" s="60">
        <f>INDEX(SRMC!$A:$AO,MATCH($B160,SRMC!$B:$B,0),MATCH(CM$1,SRMC!$1:$1,0))</f>
        <v>0</v>
      </c>
      <c r="CN160" s="60">
        <f>INDEX(SRMC!$A:$AO,MATCH($B160,SRMC!$B:$B,0),MATCH(CN$1,SRMC!$1:$1,0))</f>
        <v>0</v>
      </c>
      <c r="CO160" s="60">
        <f>INDEX(SRMC!$A:$AO,MATCH($B160,SRMC!$B:$B,0),MATCH(CO$1,SRMC!$1:$1,0))</f>
        <v>0</v>
      </c>
      <c r="CP160" s="60">
        <f>INDEX(SRMC!$A:$AO,MATCH($B160,SRMC!$B:$B,0),MATCH(CP$1,SRMC!$1:$1,0))</f>
        <v>0</v>
      </c>
      <c r="CQ160" s="60">
        <f>INDEX(SRMC!$A:$AO,MATCH($B160,SRMC!$B:$B,0),MATCH(CQ$1,SRMC!$1:$1,0))</f>
        <v>0</v>
      </c>
      <c r="CR160" s="60">
        <f>INDEX(SRMC!$A:$AO,MATCH($B160,SRMC!$B:$B,0),MATCH(CR$1,SRMC!$1:$1,0))</f>
        <v>0</v>
      </c>
      <c r="CS160" s="60">
        <f>INDEX(SRMC!$A:$AO,MATCH($B160,SRMC!$B:$B,0),MATCH(CS$1,SRMC!$1:$1,0))</f>
        <v>0</v>
      </c>
      <c r="CT160" s="60">
        <f>INDEX(SRMC!$A:$AO,MATCH($B160,SRMC!$B:$B,0),MATCH(CT$1,SRMC!$1:$1,0))</f>
        <v>0</v>
      </c>
      <c r="CU160" s="60">
        <f>INDEX(SRMC!$A:$AO,MATCH($B160,SRMC!$B:$B,0),MATCH(CU$1,SRMC!$1:$1,0))</f>
        <v>0</v>
      </c>
      <c r="CV160" s="60">
        <f>INDEX(SRMC!$A:$AO,MATCH($B160,SRMC!$B:$B,0),MATCH(CV$1,SRMC!$1:$1,0))</f>
        <v>0</v>
      </c>
      <c r="CW160" s="60">
        <f>INDEX(SRMC!$A:$AO,MATCH($B160,SRMC!$B:$B,0),MATCH(CW$1,SRMC!$1:$1,0))</f>
        <v>0</v>
      </c>
      <c r="CX160" s="60">
        <f>INDEX(SRMC!$A:$AO,MATCH($B160,SRMC!$B:$B,0),MATCH(CX$1,SRMC!$1:$1,0))</f>
        <v>0</v>
      </c>
      <c r="CY160" s="60">
        <f>INDEX(SRMC!$A:$AO,MATCH($B160,SRMC!$B:$B,0),MATCH(CY$1,SRMC!$1:$1,0))</f>
        <v>0</v>
      </c>
      <c r="DA160" s="77">
        <f>SUMIFS(Capacity!F$119:F$218,Capacity!$A$119:$A$218,$A160,Capacity!$E$119:$E$218,Settings!$B$2)</f>
        <v>205</v>
      </c>
      <c r="DB160" s="77">
        <f>SUMIFS(Capacity!G$119:G$218,Capacity!$A$119:$A$218,$A160,Capacity!$E$119:$E$218,Settings!$B$2)</f>
        <v>205</v>
      </c>
      <c r="DC160" s="77">
        <f>SUMIFS(Capacity!H$119:H$218,Capacity!$A$119:$A$218,$A160,Capacity!$E$119:$E$218,Settings!$B$2)</f>
        <v>205</v>
      </c>
      <c r="DD160" s="77">
        <f>SUMIFS(Capacity!I$119:I$218,Capacity!$A$119:$A$218,$A160,Capacity!$E$119:$E$218,Settings!$B$2)</f>
        <v>205</v>
      </c>
      <c r="DE160" s="77">
        <f>SUMIFS(Capacity!J$119:J$218,Capacity!$A$119:$A$218,$A160,Capacity!$E$119:$E$218,Settings!$B$2)</f>
        <v>205</v>
      </c>
      <c r="DF160" s="77">
        <f>SUMIFS(Capacity!K$119:K$218,Capacity!$A$119:$A$218,$A160,Capacity!$E$119:$E$218,Settings!$B$2)</f>
        <v>205</v>
      </c>
      <c r="DG160" s="77">
        <f>SUMIFS(Capacity!L$119:L$218,Capacity!$A$119:$A$218,$A160,Capacity!$E$119:$E$218,Settings!$B$2)</f>
        <v>205</v>
      </c>
      <c r="DH160" s="77">
        <f>SUMIFS(Capacity!M$119:M$218,Capacity!$A$119:$A$218,$A160,Capacity!$E$119:$E$218,Settings!$B$2)</f>
        <v>205</v>
      </c>
      <c r="DI160" s="77">
        <f>SUMIFS(Capacity!N$119:N$218,Capacity!$A$119:$A$218,$A160,Capacity!$E$119:$E$218,Settings!$B$2)</f>
        <v>205</v>
      </c>
      <c r="DJ160" s="77">
        <f>SUMIFS(Capacity!O$119:O$218,Capacity!$A$119:$A$218,$A160,Capacity!$E$119:$E$218,Settings!$B$2)</f>
        <v>175</v>
      </c>
      <c r="DK160" s="77">
        <f>SUMIFS(Capacity!P$119:P$218,Capacity!$A$119:$A$218,$A160,Capacity!$E$119:$E$218,Settings!$B$2)</f>
        <v>175</v>
      </c>
      <c r="DL160" s="77">
        <f>SUMIFS(Capacity!Q$119:Q$218,Capacity!$A$119:$A$218,$A160,Capacity!$E$119:$E$218,Settings!$B$2)</f>
        <v>251.59704599999992</v>
      </c>
      <c r="DM160" s="77">
        <f>SUMIFS(Capacity!R$119:R$218,Capacity!$A$119:$A$218,$A160,Capacity!$E$119:$E$218,Settings!$B$2)</f>
        <v>251.59704599999992</v>
      </c>
      <c r="DN160" s="77">
        <f>SUMIFS(Capacity!S$119:S$218,Capacity!$A$119:$A$218,$A160,Capacity!$E$119:$E$218,Settings!$B$2)</f>
        <v>226.59704599999992</v>
      </c>
      <c r="DO160" s="77">
        <f>SUMIFS(Capacity!T$119:T$218,Capacity!$A$119:$A$218,$A160,Capacity!$E$119:$E$218,Settings!$B$2)</f>
        <v>516.85289999999998</v>
      </c>
      <c r="DP160" s="77">
        <f>SUMIFS(Capacity!U$119:U$218,Capacity!$A$119:$A$218,$A160,Capacity!$E$119:$E$218,Settings!$B$2)</f>
        <v>516.85289999999998</v>
      </c>
      <c r="DQ160" s="77">
        <f>SUMIFS(Capacity!V$119:V$218,Capacity!$A$119:$A$218,$A160,Capacity!$E$119:$E$218,Settings!$B$2)</f>
        <v>602.29340000000002</v>
      </c>
      <c r="DR160" s="77">
        <f>SUMIFS(Capacity!W$119:W$218,Capacity!$A$119:$A$218,$A160,Capacity!$E$119:$E$218,Settings!$B$2)</f>
        <v>602.29340000000002</v>
      </c>
      <c r="DS160" s="77">
        <f>SUMIFS(Capacity!X$119:X$218,Capacity!$A$119:$A$218,$A160,Capacity!$E$119:$E$218,Settings!$B$2)</f>
        <v>673.43690000000004</v>
      </c>
      <c r="DT160" s="77">
        <f>SUMIFS(Capacity!Y$119:Y$218,Capacity!$A$119:$A$218,$A160,Capacity!$E$119:$E$218,Settings!$B$2)</f>
        <v>673.43690000000004</v>
      </c>
      <c r="DU160" s="77">
        <f>SUMIFS(Capacity!Z$119:Z$218,Capacity!$A$119:$A$218,$A160,Capacity!$E$119:$E$218,Settings!$B$2)</f>
        <v>736.32839999999999</v>
      </c>
      <c r="DV160" s="77">
        <f>SUMIFS(Capacity!AA$119:AA$218,Capacity!$A$119:$A$218,$A160,Capacity!$E$119:$E$218,Settings!$B$2)</f>
        <v>736.32839999999999</v>
      </c>
      <c r="DW160" s="77">
        <f>SUMIFS(Capacity!AB$119:AB$218,Capacity!$A$119:$A$218,$A160,Capacity!$E$119:$E$218,Settings!$B$2)</f>
        <v>736.32839999999999</v>
      </c>
      <c r="DX160" s="77">
        <f>SUMIFS(Capacity!AC$119:AC$218,Capacity!$A$119:$A$218,$A160,Capacity!$E$119:$E$218,Settings!$B$2)</f>
        <v>736.32839999999999</v>
      </c>
      <c r="DY160" s="77">
        <f>SUMIFS(Capacity!AD$119:AD$218,Capacity!$A$119:$A$218,$A160,Capacity!$E$119:$E$218,Settings!$B$2)</f>
        <v>736.32839999999999</v>
      </c>
      <c r="DZ160" s="77">
        <f>SUMIFS(Capacity!AE$119:AE$218,Capacity!$A$119:$A$218,$A160,Capacity!$E$119:$E$218,Settings!$B$2)</f>
        <v>736.32839999999999</v>
      </c>
      <c r="EA160" s="77">
        <f>SUMIFS(Capacity!AF$119:AF$218,Capacity!$A$119:$A$218,$A160,Capacity!$E$119:$E$218,Settings!$B$2)</f>
        <v>736.32839999999999</v>
      </c>
      <c r="EB160" s="77">
        <f>SUMIFS(Capacity!AG$119:AG$218,Capacity!$A$119:$A$218,$A160,Capacity!$E$119:$E$218,Settings!$B$2)</f>
        <v>736.32839999999999</v>
      </c>
      <c r="EC160" s="77">
        <f>SUMIFS(Capacity!AH$119:AH$218,Capacity!$A$119:$A$218,$A160,Capacity!$E$119:$E$218,Settings!$B$2)</f>
        <v>736.32839999999999</v>
      </c>
    </row>
    <row r="161" spans="1:133" x14ac:dyDescent="0.3">
      <c r="A161" s="83" t="s">
        <v>1290</v>
      </c>
      <c r="B161" s="91" t="s">
        <v>1307</v>
      </c>
      <c r="C161" s="83" t="s">
        <v>692</v>
      </c>
      <c r="D161" s="83">
        <v>3</v>
      </c>
      <c r="E161" s="83">
        <f>IF(INDEX($CZ161:$EC161,1,MATCH(Settings!$B$6,$CZ$1:$EC$1,0))&gt;0, INDEX($CZ161:$EC161,1,MATCH(Settings!$B$6,$CZ$1:$EC$1,0)),0)</f>
        <v>0</v>
      </c>
      <c r="F161" s="83">
        <v>0</v>
      </c>
      <c r="G161" s="83">
        <v>0.25</v>
      </c>
      <c r="H161" s="83" t="s">
        <v>612</v>
      </c>
      <c r="I161" s="83">
        <v>7</v>
      </c>
      <c r="J161" s="83">
        <v>2</v>
      </c>
      <c r="K161" s="84">
        <v>0</v>
      </c>
      <c r="L161" s="84">
        <v>0</v>
      </c>
      <c r="M161" s="84">
        <v>0</v>
      </c>
      <c r="N161" s="84">
        <v>0</v>
      </c>
      <c r="O161" s="84">
        <v>0</v>
      </c>
      <c r="P161" s="83" t="s">
        <v>1399</v>
      </c>
      <c r="Q161" s="91">
        <v>5</v>
      </c>
      <c r="R161" s="91">
        <v>0</v>
      </c>
      <c r="S161" s="95">
        <v>0</v>
      </c>
      <c r="T161" s="83">
        <v>1</v>
      </c>
      <c r="U161" s="83">
        <v>1</v>
      </c>
      <c r="V161" s="83">
        <v>1</v>
      </c>
      <c r="W161" s="83"/>
      <c r="X161" s="83"/>
      <c r="Y161" s="83">
        <v>0</v>
      </c>
      <c r="Z161" s="83"/>
      <c r="AA161" s="83"/>
      <c r="AB161" s="83">
        <v>1</v>
      </c>
      <c r="AC161" s="83"/>
      <c r="AD161" s="83"/>
      <c r="AE161" s="83">
        <v>1</v>
      </c>
      <c r="AF161" s="83">
        <v>1</v>
      </c>
      <c r="AG161" s="83"/>
      <c r="AH161" s="83"/>
      <c r="AI161" s="83">
        <v>0</v>
      </c>
      <c r="AJ161" s="83">
        <v>1</v>
      </c>
      <c r="AK161" s="42">
        <f>INDEX(BV161:CY161,MATCH(Settings!$B$5,$BV$1:$CY$1))</f>
        <v>0</v>
      </c>
      <c r="AL161" s="83">
        <f t="shared" si="0"/>
        <v>0</v>
      </c>
      <c r="AM161" s="83">
        <v>24</v>
      </c>
      <c r="AN161" s="83">
        <v>0</v>
      </c>
      <c r="AO161" s="83">
        <f t="shared" si="1"/>
        <v>0</v>
      </c>
      <c r="AP161" s="83" t="b" cm="1">
        <f t="array" ref="AP161">NOT(OR(ISNA(AI161:AK161),ISNA(AE161:AF161),ISNA(AB161),ISNA(Y161),ISNA(S161:V161),ISNA(Q161),ISNA(J161),ISNA(I161),ISNA(A161:G161), ISBLANK(AI161:AK161), ISBLANK(AE161:AF161),ISBLANK(AB161),ISBLANK(Y161),ISBLANK(S161:V161),ISBLANK(Q161),ISBLANK(J161),ISBLANK(I161),ISBLANK(A161:G161)))</f>
        <v>1</v>
      </c>
      <c r="AQ161" s="42">
        <f>_xlfn.IFNA(IF(E161&gt;0,INDEX(AR161:BU161,MATCH(Settings!$B$1,$AR$1:$BU$1)),0),0)</f>
        <v>0</v>
      </c>
      <c r="AR161" s="59">
        <f>INDEX('E-E'!$A:$AH,MATCH($B161,'E-E'!$B:$B,0),MATCH(AR$1,'E-E'!$1:$1,0))</f>
        <v>1</v>
      </c>
      <c r="AS161" s="59">
        <f>INDEX('E-E'!$A:$AH,MATCH($B161,'E-E'!$B:$B,0),MATCH(AS$1,'E-E'!$1:$1,0))</f>
        <v>1</v>
      </c>
      <c r="AT161" s="59">
        <f>INDEX('E-E'!$A:$AH,MATCH($B161,'E-E'!$B:$B,0),MATCH(AT$1,'E-E'!$1:$1,0))</f>
        <v>1</v>
      </c>
      <c r="AU161" s="59">
        <f>INDEX('E-E'!$A:$AH,MATCH($B161,'E-E'!$B:$B,0),MATCH(AU$1,'E-E'!$1:$1,0))</f>
        <v>1</v>
      </c>
      <c r="AV161" s="59">
        <f>INDEX('E-E'!$A:$AH,MATCH($B161,'E-E'!$B:$B,0),MATCH(AV$1,'E-E'!$1:$1,0))</f>
        <v>1</v>
      </c>
      <c r="AW161" s="59">
        <f>INDEX('E-E'!$A:$AH,MATCH($B161,'E-E'!$B:$B,0),MATCH(AW$1,'E-E'!$1:$1,0))</f>
        <v>1</v>
      </c>
      <c r="AX161" s="59">
        <f>INDEX('E-E'!$A:$AH,MATCH($B161,'E-E'!$B:$B,0),MATCH(AX$1,'E-E'!$1:$1,0))</f>
        <v>1</v>
      </c>
      <c r="AY161" s="59">
        <f>INDEX('E-E'!$A:$AH,MATCH($B161,'E-E'!$B:$B,0),MATCH(AY$1,'E-E'!$1:$1,0))</f>
        <v>1</v>
      </c>
      <c r="AZ161" s="59">
        <f>INDEX('E-E'!$A:$AH,MATCH($B161,'E-E'!$B:$B,0),MATCH(AZ$1,'E-E'!$1:$1,0))</f>
        <v>1</v>
      </c>
      <c r="BA161" s="59">
        <f>INDEX('E-E'!$A:$AH,MATCH($B161,'E-E'!$B:$B,0),MATCH(BA$1,'E-E'!$1:$1,0))</f>
        <v>1</v>
      </c>
      <c r="BB161" s="59">
        <f>INDEX('E-E'!$A:$AH,MATCH($B161,'E-E'!$B:$B,0),MATCH(BB$1,'E-E'!$1:$1,0))</f>
        <v>1</v>
      </c>
      <c r="BC161" s="59">
        <f>INDEX('E-E'!$A:$AH,MATCH($B161,'E-E'!$B:$B,0),MATCH(BC$1,'E-E'!$1:$1,0))</f>
        <v>1</v>
      </c>
      <c r="BD161" s="59">
        <f>INDEX('E-E'!$A:$AH,MATCH($B161,'E-E'!$B:$B,0),MATCH(BD$1,'E-E'!$1:$1,0))</f>
        <v>1</v>
      </c>
      <c r="BE161" s="59">
        <f>INDEX('E-E'!$A:$AH,MATCH($B161,'E-E'!$B:$B,0),MATCH(BE$1,'E-E'!$1:$1,0))</f>
        <v>1</v>
      </c>
      <c r="BF161" s="59">
        <f>INDEX('E-E'!$A:$AH,MATCH($B161,'E-E'!$B:$B,0),MATCH(BF$1,'E-E'!$1:$1,0))</f>
        <v>1</v>
      </c>
      <c r="BG161" s="59">
        <f>INDEX('E-E'!$A:$AH,MATCH($B161,'E-E'!$B:$B,0),MATCH(BG$1,'E-E'!$1:$1,0))</f>
        <v>1</v>
      </c>
      <c r="BH161" s="59">
        <f>INDEX('E-E'!$A:$AH,MATCH($B161,'E-E'!$B:$B,0),MATCH(BH$1,'E-E'!$1:$1,0))</f>
        <v>1</v>
      </c>
      <c r="BI161" s="59">
        <f>INDEX('E-E'!$A:$AH,MATCH($B161,'E-E'!$B:$B,0),MATCH(BI$1,'E-E'!$1:$1,0))</f>
        <v>1</v>
      </c>
      <c r="BJ161" s="59">
        <f>INDEX('E-E'!$A:$AH,MATCH($B161,'E-E'!$B:$B,0),MATCH(BJ$1,'E-E'!$1:$1,0))</f>
        <v>1</v>
      </c>
      <c r="BK161" s="59">
        <f>INDEX('E-E'!$A:$AH,MATCH($B161,'E-E'!$B:$B,0),MATCH(BK$1,'E-E'!$1:$1,0))</f>
        <v>1</v>
      </c>
      <c r="BL161" s="59">
        <f>INDEX('E-E'!$A:$AH,MATCH($B161,'E-E'!$B:$B,0),MATCH(BL$1,'E-E'!$1:$1,0))</f>
        <v>1</v>
      </c>
      <c r="BM161" s="59">
        <f>INDEX('E-E'!$A:$AH,MATCH($B161,'E-E'!$B:$B,0),MATCH(BM$1,'E-E'!$1:$1,0))</f>
        <v>1</v>
      </c>
      <c r="BN161" s="59">
        <f>INDEX('E-E'!$A:$AH,MATCH($B161,'E-E'!$B:$B,0),MATCH(BN$1,'E-E'!$1:$1,0))</f>
        <v>1</v>
      </c>
      <c r="BO161" s="59">
        <f>INDEX('E-E'!$A:$AH,MATCH($B161,'E-E'!$B:$B,0),MATCH(BO$1,'E-E'!$1:$1,0))</f>
        <v>1</v>
      </c>
      <c r="BP161" s="59">
        <f>INDEX('E-E'!$A:$AH,MATCH($B161,'E-E'!$B:$B,0),MATCH(BP$1,'E-E'!$1:$1,0))</f>
        <v>1</v>
      </c>
      <c r="BQ161" s="59">
        <f>INDEX('E-E'!$A:$AH,MATCH($B161,'E-E'!$B:$B,0),MATCH(BQ$1,'E-E'!$1:$1,0))</f>
        <v>1</v>
      </c>
      <c r="BR161" s="59">
        <f>INDEX('E-E'!$A:$AH,MATCH($B161,'E-E'!$B:$B,0),MATCH(BR$1,'E-E'!$1:$1,0))</f>
        <v>1</v>
      </c>
      <c r="BS161" s="59">
        <f>INDEX('E-E'!$A:$AH,MATCH($B161,'E-E'!$B:$B,0),MATCH(BS$1,'E-E'!$1:$1,0))</f>
        <v>1</v>
      </c>
      <c r="BT161" s="59">
        <f>INDEX('E-E'!$A:$AH,MATCH($B161,'E-E'!$B:$B,0),MATCH(BT$1,'E-E'!$1:$1,0))</f>
        <v>1</v>
      </c>
      <c r="BU161" s="59">
        <f>INDEX('E-E'!$A:$AH,MATCH($B161,'E-E'!$B:$B,0),MATCH(BU$1,'E-E'!$1:$1,0))</f>
        <v>1</v>
      </c>
      <c r="BV161" s="60">
        <f>INDEX(SRMC!$A:$AO,MATCH($B161,SRMC!$B:$B,0),MATCH(BV$1,SRMC!$1:$1,0))</f>
        <v>0</v>
      </c>
      <c r="BW161" s="60">
        <f>INDEX(SRMC!$A:$AO,MATCH($B161,SRMC!$B:$B,0),MATCH(BW$1,SRMC!$1:$1,0))</f>
        <v>0</v>
      </c>
      <c r="BX161" s="60">
        <f>INDEX(SRMC!$A:$AO,MATCH($B161,SRMC!$B:$B,0),MATCH(BX$1,SRMC!$1:$1,0))</f>
        <v>0</v>
      </c>
      <c r="BY161" s="60">
        <f>INDEX(SRMC!$A:$AO,MATCH($B161,SRMC!$B:$B,0),MATCH(BY$1,SRMC!$1:$1,0))</f>
        <v>0</v>
      </c>
      <c r="BZ161" s="60">
        <f>INDEX(SRMC!$A:$AO,MATCH($B161,SRMC!$B:$B,0),MATCH(BZ$1,SRMC!$1:$1,0))</f>
        <v>0</v>
      </c>
      <c r="CA161" s="60">
        <f>INDEX(SRMC!$A:$AO,MATCH($B161,SRMC!$B:$B,0),MATCH(CA$1,SRMC!$1:$1,0))</f>
        <v>0</v>
      </c>
      <c r="CB161" s="60">
        <f>INDEX(SRMC!$A:$AO,MATCH($B161,SRMC!$B:$B,0),MATCH(CB$1,SRMC!$1:$1,0))</f>
        <v>0</v>
      </c>
      <c r="CC161" s="60">
        <f>INDEX(SRMC!$A:$AO,MATCH($B161,SRMC!$B:$B,0),MATCH(CC$1,SRMC!$1:$1,0))</f>
        <v>0</v>
      </c>
      <c r="CD161" s="60">
        <f>INDEX(SRMC!$A:$AO,MATCH($B161,SRMC!$B:$B,0),MATCH(CD$1,SRMC!$1:$1,0))</f>
        <v>0</v>
      </c>
      <c r="CE161" s="60">
        <f>INDEX(SRMC!$A:$AO,MATCH($B161,SRMC!$B:$B,0),MATCH(CE$1,SRMC!$1:$1,0))</f>
        <v>0</v>
      </c>
      <c r="CF161" s="60">
        <f>INDEX(SRMC!$A:$AO,MATCH($B161,SRMC!$B:$B,0),MATCH(CF$1,SRMC!$1:$1,0))</f>
        <v>0</v>
      </c>
      <c r="CG161" s="60">
        <f>INDEX(SRMC!$A:$AO,MATCH($B161,SRMC!$B:$B,0),MATCH(CG$1,SRMC!$1:$1,0))</f>
        <v>0</v>
      </c>
      <c r="CH161" s="60">
        <f>INDEX(SRMC!$A:$AO,MATCH($B161,SRMC!$B:$B,0),MATCH(CH$1,SRMC!$1:$1,0))</f>
        <v>0</v>
      </c>
      <c r="CI161" s="60">
        <f>INDEX(SRMC!$A:$AO,MATCH($B161,SRMC!$B:$B,0),MATCH(CI$1,SRMC!$1:$1,0))</f>
        <v>0</v>
      </c>
      <c r="CJ161" s="60">
        <f>INDEX(SRMC!$A:$AO,MATCH($B161,SRMC!$B:$B,0),MATCH(CJ$1,SRMC!$1:$1,0))</f>
        <v>0</v>
      </c>
      <c r="CK161" s="60">
        <f>INDEX(SRMC!$A:$AO,MATCH($B161,SRMC!$B:$B,0),MATCH(CK$1,SRMC!$1:$1,0))</f>
        <v>0</v>
      </c>
      <c r="CL161" s="60">
        <f>INDEX(SRMC!$A:$AO,MATCH($B161,SRMC!$B:$B,0),MATCH(CL$1,SRMC!$1:$1,0))</f>
        <v>0</v>
      </c>
      <c r="CM161" s="60">
        <f>INDEX(SRMC!$A:$AO,MATCH($B161,SRMC!$B:$B,0),MATCH(CM$1,SRMC!$1:$1,0))</f>
        <v>0</v>
      </c>
      <c r="CN161" s="60">
        <f>INDEX(SRMC!$A:$AO,MATCH($B161,SRMC!$B:$B,0),MATCH(CN$1,SRMC!$1:$1,0))</f>
        <v>0</v>
      </c>
      <c r="CO161" s="60">
        <f>INDEX(SRMC!$A:$AO,MATCH($B161,SRMC!$B:$B,0),MATCH(CO$1,SRMC!$1:$1,0))</f>
        <v>0</v>
      </c>
      <c r="CP161" s="60">
        <f>INDEX(SRMC!$A:$AO,MATCH($B161,SRMC!$B:$B,0),MATCH(CP$1,SRMC!$1:$1,0))</f>
        <v>0</v>
      </c>
      <c r="CQ161" s="60">
        <f>INDEX(SRMC!$A:$AO,MATCH($B161,SRMC!$B:$B,0),MATCH(CQ$1,SRMC!$1:$1,0))</f>
        <v>0</v>
      </c>
      <c r="CR161" s="60">
        <f>INDEX(SRMC!$A:$AO,MATCH($B161,SRMC!$B:$B,0),MATCH(CR$1,SRMC!$1:$1,0))</f>
        <v>0</v>
      </c>
      <c r="CS161" s="60">
        <f>INDEX(SRMC!$A:$AO,MATCH($B161,SRMC!$B:$B,0),MATCH(CS$1,SRMC!$1:$1,0))</f>
        <v>0</v>
      </c>
      <c r="CT161" s="60">
        <f>INDEX(SRMC!$A:$AO,MATCH($B161,SRMC!$B:$B,0),MATCH(CT$1,SRMC!$1:$1,0))</f>
        <v>0</v>
      </c>
      <c r="CU161" s="60">
        <f>INDEX(SRMC!$A:$AO,MATCH($B161,SRMC!$B:$B,0),MATCH(CU$1,SRMC!$1:$1,0))</f>
        <v>0</v>
      </c>
      <c r="CV161" s="60">
        <f>INDEX(SRMC!$A:$AO,MATCH($B161,SRMC!$B:$B,0),MATCH(CV$1,SRMC!$1:$1,0))</f>
        <v>0</v>
      </c>
      <c r="CW161" s="60">
        <f>INDEX(SRMC!$A:$AO,MATCH($B161,SRMC!$B:$B,0),MATCH(CW$1,SRMC!$1:$1,0))</f>
        <v>0</v>
      </c>
      <c r="CX161" s="60">
        <f>INDEX(SRMC!$A:$AO,MATCH($B161,SRMC!$B:$B,0),MATCH(CX$1,SRMC!$1:$1,0))</f>
        <v>0</v>
      </c>
      <c r="CY161" s="60">
        <f>INDEX(SRMC!$A:$AO,MATCH($B161,SRMC!$B:$B,0),MATCH(CY$1,SRMC!$1:$1,0))</f>
        <v>0</v>
      </c>
      <c r="DA161" s="77">
        <f>SUMIFS(Capacity!F$119:F$218,Capacity!$A$119:$A$218,$A161,Capacity!$E$119:$E$218,Settings!$B$2)</f>
        <v>0</v>
      </c>
      <c r="DB161" s="77">
        <f>SUMIFS(Capacity!G$119:G$218,Capacity!$A$119:$A$218,$A161,Capacity!$E$119:$E$218,Settings!$B$2)</f>
        <v>0</v>
      </c>
      <c r="DC161" s="77">
        <f>SUMIFS(Capacity!H$119:H$218,Capacity!$A$119:$A$218,$A161,Capacity!$E$119:$E$218,Settings!$B$2)</f>
        <v>0</v>
      </c>
      <c r="DD161" s="77">
        <f>SUMIFS(Capacity!I$119:I$218,Capacity!$A$119:$A$218,$A161,Capacity!$E$119:$E$218,Settings!$B$2)</f>
        <v>0</v>
      </c>
      <c r="DE161" s="77">
        <f>SUMIFS(Capacity!J$119:J$218,Capacity!$A$119:$A$218,$A161,Capacity!$E$119:$E$218,Settings!$B$2)</f>
        <v>0</v>
      </c>
      <c r="DF161" s="77">
        <f>SUMIFS(Capacity!K$119:K$218,Capacity!$A$119:$A$218,$A161,Capacity!$E$119:$E$218,Settings!$B$2)</f>
        <v>0</v>
      </c>
      <c r="DG161" s="77">
        <f>SUMIFS(Capacity!L$119:L$218,Capacity!$A$119:$A$218,$A161,Capacity!$E$119:$E$218,Settings!$B$2)</f>
        <v>0</v>
      </c>
      <c r="DH161" s="77">
        <f>SUMIFS(Capacity!M$119:M$218,Capacity!$A$119:$A$218,$A161,Capacity!$E$119:$E$218,Settings!$B$2)</f>
        <v>0</v>
      </c>
      <c r="DI161" s="77">
        <f>SUMIFS(Capacity!N$119:N$218,Capacity!$A$119:$A$218,$A161,Capacity!$E$119:$E$218,Settings!$B$2)</f>
        <v>0</v>
      </c>
      <c r="DJ161" s="77">
        <f>SUMIFS(Capacity!O$119:O$218,Capacity!$A$119:$A$218,$A161,Capacity!$E$119:$E$218,Settings!$B$2)</f>
        <v>0</v>
      </c>
      <c r="DK161" s="77">
        <f>SUMIFS(Capacity!P$119:P$218,Capacity!$A$119:$A$218,$A161,Capacity!$E$119:$E$218,Settings!$B$2)</f>
        <v>0</v>
      </c>
      <c r="DL161" s="77">
        <f>SUMIFS(Capacity!Q$119:Q$218,Capacity!$A$119:$A$218,$A161,Capacity!$E$119:$E$218,Settings!$B$2)</f>
        <v>0</v>
      </c>
      <c r="DM161" s="77">
        <f>SUMIFS(Capacity!R$119:R$218,Capacity!$A$119:$A$218,$A161,Capacity!$E$119:$E$218,Settings!$B$2)</f>
        <v>0</v>
      </c>
      <c r="DN161" s="77">
        <f>SUMIFS(Capacity!S$119:S$218,Capacity!$A$119:$A$218,$A161,Capacity!$E$119:$E$218,Settings!$B$2)</f>
        <v>0</v>
      </c>
      <c r="DO161" s="77">
        <f>SUMIFS(Capacity!T$119:T$218,Capacity!$A$119:$A$218,$A161,Capacity!$E$119:$E$218,Settings!$B$2)</f>
        <v>0</v>
      </c>
      <c r="DP161" s="77">
        <f>SUMIFS(Capacity!U$119:U$218,Capacity!$A$119:$A$218,$A161,Capacity!$E$119:$E$218,Settings!$B$2)</f>
        <v>0</v>
      </c>
      <c r="DQ161" s="77">
        <f>SUMIFS(Capacity!V$119:V$218,Capacity!$A$119:$A$218,$A161,Capacity!$E$119:$E$218,Settings!$B$2)</f>
        <v>0</v>
      </c>
      <c r="DR161" s="77">
        <f>SUMIFS(Capacity!W$119:W$218,Capacity!$A$119:$A$218,$A161,Capacity!$E$119:$E$218,Settings!$B$2)</f>
        <v>0</v>
      </c>
      <c r="DS161" s="77">
        <f>SUMIFS(Capacity!X$119:X$218,Capacity!$A$119:$A$218,$A161,Capacity!$E$119:$E$218,Settings!$B$2)</f>
        <v>0</v>
      </c>
      <c r="DT161" s="77">
        <f>SUMIFS(Capacity!Y$119:Y$218,Capacity!$A$119:$A$218,$A161,Capacity!$E$119:$E$218,Settings!$B$2)</f>
        <v>0</v>
      </c>
      <c r="DU161" s="77">
        <f>SUMIFS(Capacity!Z$119:Z$218,Capacity!$A$119:$A$218,$A161,Capacity!$E$119:$E$218,Settings!$B$2)</f>
        <v>0</v>
      </c>
      <c r="DV161" s="77">
        <f>SUMIFS(Capacity!AA$119:AA$218,Capacity!$A$119:$A$218,$A161,Capacity!$E$119:$E$218,Settings!$B$2)</f>
        <v>0</v>
      </c>
      <c r="DW161" s="77">
        <f>SUMIFS(Capacity!AB$119:AB$218,Capacity!$A$119:$A$218,$A161,Capacity!$E$119:$E$218,Settings!$B$2)</f>
        <v>0</v>
      </c>
      <c r="DX161" s="77">
        <f>SUMIFS(Capacity!AC$119:AC$218,Capacity!$A$119:$A$218,$A161,Capacity!$E$119:$E$218,Settings!$B$2)</f>
        <v>0</v>
      </c>
      <c r="DY161" s="77">
        <f>SUMIFS(Capacity!AD$119:AD$218,Capacity!$A$119:$A$218,$A161,Capacity!$E$119:$E$218,Settings!$B$2)</f>
        <v>0</v>
      </c>
      <c r="DZ161" s="77">
        <f>SUMIFS(Capacity!AE$119:AE$218,Capacity!$A$119:$A$218,$A161,Capacity!$E$119:$E$218,Settings!$B$2)</f>
        <v>0</v>
      </c>
      <c r="EA161" s="77">
        <f>SUMIFS(Capacity!AF$119:AF$218,Capacity!$A$119:$A$218,$A161,Capacity!$E$119:$E$218,Settings!$B$2)</f>
        <v>0</v>
      </c>
      <c r="EB161" s="77">
        <f>SUMIFS(Capacity!AG$119:AG$218,Capacity!$A$119:$A$218,$A161,Capacity!$E$119:$E$218,Settings!$B$2)</f>
        <v>0</v>
      </c>
      <c r="EC161" s="77">
        <f>SUMIFS(Capacity!AH$119:AH$218,Capacity!$A$119:$A$218,$A161,Capacity!$E$119:$E$218,Settings!$B$2)</f>
        <v>0</v>
      </c>
    </row>
    <row r="162" spans="1:133" x14ac:dyDescent="0.3">
      <c r="A162" s="83" t="s">
        <v>1291</v>
      </c>
      <c r="B162" s="91" t="s">
        <v>1291</v>
      </c>
      <c r="C162" s="83" t="s">
        <v>692</v>
      </c>
      <c r="D162" s="83">
        <v>3</v>
      </c>
      <c r="E162" s="83">
        <f>IF(INDEX($CZ162:$EC162,1,MATCH(Settings!$B$6,$CZ$1:$EC$1,0))&gt;0, INDEX($CZ162:$EC162,1,MATCH(Settings!$B$6,$CZ$1:$EC$1,0)),0)</f>
        <v>1254.282028198234</v>
      </c>
      <c r="F162" s="83">
        <v>0</v>
      </c>
      <c r="G162" s="83">
        <v>0.15</v>
      </c>
      <c r="H162" s="83" t="s">
        <v>1350</v>
      </c>
      <c r="I162" s="83">
        <v>7</v>
      </c>
      <c r="J162" s="83">
        <v>2</v>
      </c>
      <c r="K162" s="84">
        <v>0</v>
      </c>
      <c r="L162" s="84">
        <v>0</v>
      </c>
      <c r="M162" s="84">
        <v>0</v>
      </c>
      <c r="N162" s="84">
        <v>0</v>
      </c>
      <c r="O162" s="84">
        <v>0</v>
      </c>
      <c r="P162" s="83" t="s">
        <v>370</v>
      </c>
      <c r="Q162" s="91">
        <v>6</v>
      </c>
      <c r="R162" s="91">
        <v>0</v>
      </c>
      <c r="S162" s="95">
        <v>0</v>
      </c>
      <c r="T162" s="83">
        <v>1</v>
      </c>
      <c r="U162" s="83">
        <v>1</v>
      </c>
      <c r="V162" s="83">
        <v>1</v>
      </c>
      <c r="W162" s="83"/>
      <c r="X162" s="83"/>
      <c r="Y162" s="83">
        <v>0</v>
      </c>
      <c r="Z162" s="83"/>
      <c r="AA162" s="83"/>
      <c r="AB162" s="83">
        <v>1</v>
      </c>
      <c r="AC162" s="83"/>
      <c r="AD162" s="83"/>
      <c r="AE162" s="83">
        <v>1</v>
      </c>
      <c r="AF162" s="83">
        <v>1</v>
      </c>
      <c r="AG162" s="83"/>
      <c r="AH162" s="83"/>
      <c r="AI162" s="83">
        <v>0</v>
      </c>
      <c r="AJ162" s="83">
        <v>1</v>
      </c>
      <c r="AK162" s="42">
        <f>INDEX(BV162:CY162,MATCH(Settings!$B$5,$BV$1:$CY$1))</f>
        <v>0</v>
      </c>
      <c r="AL162" s="83">
        <f t="shared" si="0"/>
        <v>1379.7102310180576</v>
      </c>
      <c r="AM162" s="83">
        <v>2.2000000000000002</v>
      </c>
      <c r="AN162" s="83">
        <v>0</v>
      </c>
      <c r="AO162" s="83">
        <f t="shared" si="1"/>
        <v>2759.4204620361152</v>
      </c>
      <c r="AP162" s="83" t="b" cm="1">
        <f t="array" ref="AP162">NOT(OR(ISNA(AI162:AK162),ISNA(AE162:AF162),ISNA(AB162),ISNA(Y162),ISNA(S162:V162),ISNA(Q162),ISNA(J162),ISNA(I162),ISNA(A162:G162), ISBLANK(AI162:AK162), ISBLANK(AE162:AF162),ISBLANK(AB162),ISBLANK(Y162),ISBLANK(S162:V162),ISBLANK(Q162),ISBLANK(J162),ISBLANK(I162),ISBLANK(A162:G162)))</f>
        <v>1</v>
      </c>
      <c r="AQ162" s="42">
        <f>_xlfn.IFNA(IF(E162&gt;0,INDEX(AR162:BU162,MATCH(Settings!$B$1,$AR$1:$BU$1)),0),0)</f>
        <v>1</v>
      </c>
      <c r="AR162" s="59">
        <f>INDEX('E-E'!$A:$AH,MATCH($B162,'E-E'!$B:$B,0),MATCH(AR$1,'E-E'!$1:$1,0))</f>
        <v>1</v>
      </c>
      <c r="AS162" s="59">
        <f>INDEX('E-E'!$A:$AH,MATCH($B162,'E-E'!$B:$B,0),MATCH(AS$1,'E-E'!$1:$1,0))</f>
        <v>1</v>
      </c>
      <c r="AT162" s="59">
        <f>INDEX('E-E'!$A:$AH,MATCH($B162,'E-E'!$B:$B,0),MATCH(AT$1,'E-E'!$1:$1,0))</f>
        <v>1</v>
      </c>
      <c r="AU162" s="59">
        <f>INDEX('E-E'!$A:$AH,MATCH($B162,'E-E'!$B:$B,0),MATCH(AU$1,'E-E'!$1:$1,0))</f>
        <v>1</v>
      </c>
      <c r="AV162" s="59">
        <f>INDEX('E-E'!$A:$AH,MATCH($B162,'E-E'!$B:$B,0),MATCH(AV$1,'E-E'!$1:$1,0))</f>
        <v>1</v>
      </c>
      <c r="AW162" s="59">
        <f>INDEX('E-E'!$A:$AH,MATCH($B162,'E-E'!$B:$B,0),MATCH(AW$1,'E-E'!$1:$1,0))</f>
        <v>1</v>
      </c>
      <c r="AX162" s="59">
        <f>INDEX('E-E'!$A:$AH,MATCH($B162,'E-E'!$B:$B,0),MATCH(AX$1,'E-E'!$1:$1,0))</f>
        <v>1</v>
      </c>
      <c r="AY162" s="59">
        <f>INDEX('E-E'!$A:$AH,MATCH($B162,'E-E'!$B:$B,0),MATCH(AY$1,'E-E'!$1:$1,0))</f>
        <v>1</v>
      </c>
      <c r="AZ162" s="59">
        <f>INDEX('E-E'!$A:$AH,MATCH($B162,'E-E'!$B:$B,0),MATCH(AZ$1,'E-E'!$1:$1,0))</f>
        <v>1</v>
      </c>
      <c r="BA162" s="59">
        <f>INDEX('E-E'!$A:$AH,MATCH($B162,'E-E'!$B:$B,0),MATCH(BA$1,'E-E'!$1:$1,0))</f>
        <v>1</v>
      </c>
      <c r="BB162" s="59">
        <f>INDEX('E-E'!$A:$AH,MATCH($B162,'E-E'!$B:$B,0),MATCH(BB$1,'E-E'!$1:$1,0))</f>
        <v>1</v>
      </c>
      <c r="BC162" s="59">
        <f>INDEX('E-E'!$A:$AH,MATCH($B162,'E-E'!$B:$B,0),MATCH(BC$1,'E-E'!$1:$1,0))</f>
        <v>1</v>
      </c>
      <c r="BD162" s="59">
        <f>INDEX('E-E'!$A:$AH,MATCH($B162,'E-E'!$B:$B,0),MATCH(BD$1,'E-E'!$1:$1,0))</f>
        <v>1</v>
      </c>
      <c r="BE162" s="59">
        <f>INDEX('E-E'!$A:$AH,MATCH($B162,'E-E'!$B:$B,0),MATCH(BE$1,'E-E'!$1:$1,0))</f>
        <v>1</v>
      </c>
      <c r="BF162" s="59">
        <f>INDEX('E-E'!$A:$AH,MATCH($B162,'E-E'!$B:$B,0),MATCH(BF$1,'E-E'!$1:$1,0))</f>
        <v>1</v>
      </c>
      <c r="BG162" s="59">
        <f>INDEX('E-E'!$A:$AH,MATCH($B162,'E-E'!$B:$B,0),MATCH(BG$1,'E-E'!$1:$1,0))</f>
        <v>1</v>
      </c>
      <c r="BH162" s="59">
        <f>INDEX('E-E'!$A:$AH,MATCH($B162,'E-E'!$B:$B,0),MATCH(BH$1,'E-E'!$1:$1,0))</f>
        <v>1</v>
      </c>
      <c r="BI162" s="59">
        <f>INDEX('E-E'!$A:$AH,MATCH($B162,'E-E'!$B:$B,0),MATCH(BI$1,'E-E'!$1:$1,0))</f>
        <v>1</v>
      </c>
      <c r="BJ162" s="59">
        <f>INDEX('E-E'!$A:$AH,MATCH($B162,'E-E'!$B:$B,0),MATCH(BJ$1,'E-E'!$1:$1,0))</f>
        <v>1</v>
      </c>
      <c r="BK162" s="59">
        <f>INDEX('E-E'!$A:$AH,MATCH($B162,'E-E'!$B:$B,0),MATCH(BK$1,'E-E'!$1:$1,0))</f>
        <v>1</v>
      </c>
      <c r="BL162" s="59">
        <f>INDEX('E-E'!$A:$AH,MATCH($B162,'E-E'!$B:$B,0),MATCH(BL$1,'E-E'!$1:$1,0))</f>
        <v>1</v>
      </c>
      <c r="BM162" s="59">
        <f>INDEX('E-E'!$A:$AH,MATCH($B162,'E-E'!$B:$B,0),MATCH(BM$1,'E-E'!$1:$1,0))</f>
        <v>1</v>
      </c>
      <c r="BN162" s="59">
        <f>INDEX('E-E'!$A:$AH,MATCH($B162,'E-E'!$B:$B,0),MATCH(BN$1,'E-E'!$1:$1,0))</f>
        <v>1</v>
      </c>
      <c r="BO162" s="59">
        <f>INDEX('E-E'!$A:$AH,MATCH($B162,'E-E'!$B:$B,0),MATCH(BO$1,'E-E'!$1:$1,0))</f>
        <v>1</v>
      </c>
      <c r="BP162" s="59">
        <f>INDEX('E-E'!$A:$AH,MATCH($B162,'E-E'!$B:$B,0),MATCH(BP$1,'E-E'!$1:$1,0))</f>
        <v>1</v>
      </c>
      <c r="BQ162" s="59">
        <f>INDEX('E-E'!$A:$AH,MATCH($B162,'E-E'!$B:$B,0),MATCH(BQ$1,'E-E'!$1:$1,0))</f>
        <v>1</v>
      </c>
      <c r="BR162" s="59">
        <f>INDEX('E-E'!$A:$AH,MATCH($B162,'E-E'!$B:$B,0),MATCH(BR$1,'E-E'!$1:$1,0))</f>
        <v>1</v>
      </c>
      <c r="BS162" s="59">
        <f>INDEX('E-E'!$A:$AH,MATCH($B162,'E-E'!$B:$B,0),MATCH(BS$1,'E-E'!$1:$1,0))</f>
        <v>1</v>
      </c>
      <c r="BT162" s="59">
        <f>INDEX('E-E'!$A:$AH,MATCH($B162,'E-E'!$B:$B,0),MATCH(BT$1,'E-E'!$1:$1,0))</f>
        <v>1</v>
      </c>
      <c r="BU162" s="59">
        <f>INDEX('E-E'!$A:$AH,MATCH($B162,'E-E'!$B:$B,0),MATCH(BU$1,'E-E'!$1:$1,0))</f>
        <v>1</v>
      </c>
      <c r="BV162" s="60">
        <f>INDEX(SRMC!$A:$AO,MATCH($B162,SRMC!$B:$B,0),MATCH(BV$1,SRMC!$1:$1,0))</f>
        <v>0</v>
      </c>
      <c r="BW162" s="60">
        <f>INDEX(SRMC!$A:$AO,MATCH($B162,SRMC!$B:$B,0),MATCH(BW$1,SRMC!$1:$1,0))</f>
        <v>0</v>
      </c>
      <c r="BX162" s="60">
        <f>INDEX(SRMC!$A:$AO,MATCH($B162,SRMC!$B:$B,0),MATCH(BX$1,SRMC!$1:$1,0))</f>
        <v>0</v>
      </c>
      <c r="BY162" s="60">
        <f>INDEX(SRMC!$A:$AO,MATCH($B162,SRMC!$B:$B,0),MATCH(BY$1,SRMC!$1:$1,0))</f>
        <v>0</v>
      </c>
      <c r="BZ162" s="60">
        <f>INDEX(SRMC!$A:$AO,MATCH($B162,SRMC!$B:$B,0),MATCH(BZ$1,SRMC!$1:$1,0))</f>
        <v>0</v>
      </c>
      <c r="CA162" s="60">
        <f>INDEX(SRMC!$A:$AO,MATCH($B162,SRMC!$B:$B,0),MATCH(CA$1,SRMC!$1:$1,0))</f>
        <v>0</v>
      </c>
      <c r="CB162" s="60">
        <f>INDEX(SRMC!$A:$AO,MATCH($B162,SRMC!$B:$B,0),MATCH(CB$1,SRMC!$1:$1,0))</f>
        <v>0</v>
      </c>
      <c r="CC162" s="60">
        <f>INDEX(SRMC!$A:$AO,MATCH($B162,SRMC!$B:$B,0),MATCH(CC$1,SRMC!$1:$1,0))</f>
        <v>0</v>
      </c>
      <c r="CD162" s="60">
        <f>INDEX(SRMC!$A:$AO,MATCH($B162,SRMC!$B:$B,0),MATCH(CD$1,SRMC!$1:$1,0))</f>
        <v>0</v>
      </c>
      <c r="CE162" s="60">
        <f>INDEX(SRMC!$A:$AO,MATCH($B162,SRMC!$B:$B,0),MATCH(CE$1,SRMC!$1:$1,0))</f>
        <v>0</v>
      </c>
      <c r="CF162" s="60">
        <f>INDEX(SRMC!$A:$AO,MATCH($B162,SRMC!$B:$B,0),MATCH(CF$1,SRMC!$1:$1,0))</f>
        <v>0</v>
      </c>
      <c r="CG162" s="60">
        <f>INDEX(SRMC!$A:$AO,MATCH($B162,SRMC!$B:$B,0),MATCH(CG$1,SRMC!$1:$1,0))</f>
        <v>0</v>
      </c>
      <c r="CH162" s="60">
        <f>INDEX(SRMC!$A:$AO,MATCH($B162,SRMC!$B:$B,0),MATCH(CH$1,SRMC!$1:$1,0))</f>
        <v>0</v>
      </c>
      <c r="CI162" s="60">
        <f>INDEX(SRMC!$A:$AO,MATCH($B162,SRMC!$B:$B,0),MATCH(CI$1,SRMC!$1:$1,0))</f>
        <v>0</v>
      </c>
      <c r="CJ162" s="60">
        <f>INDEX(SRMC!$A:$AO,MATCH($B162,SRMC!$B:$B,0),MATCH(CJ$1,SRMC!$1:$1,0))</f>
        <v>0</v>
      </c>
      <c r="CK162" s="60">
        <f>INDEX(SRMC!$A:$AO,MATCH($B162,SRMC!$B:$B,0),MATCH(CK$1,SRMC!$1:$1,0))</f>
        <v>0</v>
      </c>
      <c r="CL162" s="60">
        <f>INDEX(SRMC!$A:$AO,MATCH($B162,SRMC!$B:$B,0),MATCH(CL$1,SRMC!$1:$1,0))</f>
        <v>0</v>
      </c>
      <c r="CM162" s="60">
        <f>INDEX(SRMC!$A:$AO,MATCH($B162,SRMC!$B:$B,0),MATCH(CM$1,SRMC!$1:$1,0))</f>
        <v>0</v>
      </c>
      <c r="CN162" s="60">
        <f>INDEX(SRMC!$A:$AO,MATCH($B162,SRMC!$B:$B,0),MATCH(CN$1,SRMC!$1:$1,0))</f>
        <v>0</v>
      </c>
      <c r="CO162" s="60">
        <f>INDEX(SRMC!$A:$AO,MATCH($B162,SRMC!$B:$B,0),MATCH(CO$1,SRMC!$1:$1,0))</f>
        <v>0</v>
      </c>
      <c r="CP162" s="60">
        <f>INDEX(SRMC!$A:$AO,MATCH($B162,SRMC!$B:$B,0),MATCH(CP$1,SRMC!$1:$1,0))</f>
        <v>0</v>
      </c>
      <c r="CQ162" s="60">
        <f>INDEX(SRMC!$A:$AO,MATCH($B162,SRMC!$B:$B,0),MATCH(CQ$1,SRMC!$1:$1,0))</f>
        <v>0</v>
      </c>
      <c r="CR162" s="60">
        <f>INDEX(SRMC!$A:$AO,MATCH($B162,SRMC!$B:$B,0),MATCH(CR$1,SRMC!$1:$1,0))</f>
        <v>0</v>
      </c>
      <c r="CS162" s="60">
        <f>INDEX(SRMC!$A:$AO,MATCH($B162,SRMC!$B:$B,0),MATCH(CS$1,SRMC!$1:$1,0))</f>
        <v>0</v>
      </c>
      <c r="CT162" s="60">
        <f>INDEX(SRMC!$A:$AO,MATCH($B162,SRMC!$B:$B,0),MATCH(CT$1,SRMC!$1:$1,0))</f>
        <v>0</v>
      </c>
      <c r="CU162" s="60">
        <f>INDEX(SRMC!$A:$AO,MATCH($B162,SRMC!$B:$B,0),MATCH(CU$1,SRMC!$1:$1,0))</f>
        <v>0</v>
      </c>
      <c r="CV162" s="60">
        <f>INDEX(SRMC!$A:$AO,MATCH($B162,SRMC!$B:$B,0),MATCH(CV$1,SRMC!$1:$1,0))</f>
        <v>0</v>
      </c>
      <c r="CW162" s="60">
        <f>INDEX(SRMC!$A:$AO,MATCH($B162,SRMC!$B:$B,0),MATCH(CW$1,SRMC!$1:$1,0))</f>
        <v>0</v>
      </c>
      <c r="CX162" s="60">
        <f>INDEX(SRMC!$A:$AO,MATCH($B162,SRMC!$B:$B,0),MATCH(CX$1,SRMC!$1:$1,0))</f>
        <v>0</v>
      </c>
      <c r="CY162" s="60">
        <f>INDEX(SRMC!$A:$AO,MATCH($B162,SRMC!$B:$B,0),MATCH(CY$1,SRMC!$1:$1,0))</f>
        <v>0</v>
      </c>
      <c r="DA162" s="77">
        <f>SUMIFS(Capacity!F$119:F$218,Capacity!$A$119:$A$218,$A162,Capacity!$E$119:$E$218,Settings!$B$2)</f>
        <v>19.108000516891451</v>
      </c>
      <c r="DB162" s="77">
        <f>SUMIFS(Capacity!G$119:G$218,Capacity!$A$119:$A$218,$A162,Capacity!$E$119:$E$218,Settings!$B$2)</f>
        <v>37.433001041412268</v>
      </c>
      <c r="DC162" s="77">
        <f>SUMIFS(Capacity!H$119:H$218,Capacity!$A$119:$A$218,$A162,Capacity!$E$119:$E$218,Settings!$B$2)</f>
        <v>64.041998863220101</v>
      </c>
      <c r="DD162" s="77">
        <f>SUMIFS(Capacity!I$119:I$218,Capacity!$A$119:$A$218,$A162,Capacity!$E$119:$E$218,Settings!$B$2)</f>
        <v>100.9389972686767</v>
      </c>
      <c r="DE162" s="77">
        <f>SUMIFS(Capacity!J$119:J$218,Capacity!$A$119:$A$218,$A162,Capacity!$E$119:$E$218,Settings!$B$2)</f>
        <v>139.00600242614701</v>
      </c>
      <c r="DF162" s="77">
        <f>SUMIFS(Capacity!K$119:K$218,Capacity!$A$119:$A$218,$A162,Capacity!$E$119:$E$218,Settings!$B$2)</f>
        <v>181.2900047302239</v>
      </c>
      <c r="DG162" s="77">
        <f>SUMIFS(Capacity!L$119:L$218,Capacity!$A$119:$A$218,$A162,Capacity!$E$119:$E$218,Settings!$B$2)</f>
        <v>233.20699691772381</v>
      </c>
      <c r="DH162" s="77">
        <f>SUMIFS(Capacity!M$119:M$218,Capacity!$A$119:$A$218,$A162,Capacity!$E$119:$E$218,Settings!$B$2)</f>
        <v>295.74800109863247</v>
      </c>
      <c r="DI162" s="77">
        <f>SUMIFS(Capacity!N$119:N$218,Capacity!$A$119:$A$218,$A162,Capacity!$E$119:$E$218,Settings!$B$2)</f>
        <v>367.72499084472639</v>
      </c>
      <c r="DJ162" s="77">
        <f>SUMIFS(Capacity!O$119:O$218,Capacity!$A$119:$A$218,$A162,Capacity!$E$119:$E$218,Settings!$B$2)</f>
        <v>418.77000427246037</v>
      </c>
      <c r="DK162" s="77">
        <f>SUMIFS(Capacity!P$119:P$218,Capacity!$A$119:$A$218,$A162,Capacity!$E$119:$E$218,Settings!$B$2)</f>
        <v>476.5399932861323</v>
      </c>
      <c r="DL162" s="77">
        <f>SUMIFS(Capacity!Q$119:Q$218,Capacity!$A$119:$A$218,$A162,Capacity!$E$119:$E$218,Settings!$B$2)</f>
        <v>537.83000946044876</v>
      </c>
      <c r="DM162" s="77">
        <f>SUMIFS(Capacity!R$119:R$218,Capacity!$A$119:$A$218,$A162,Capacity!$E$119:$E$218,Settings!$B$2)</f>
        <v>602.48300170898392</v>
      </c>
      <c r="DN162" s="77">
        <f>SUMIFS(Capacity!S$119:S$218,Capacity!$A$119:$A$218,$A162,Capacity!$E$119:$E$218,Settings!$B$2)</f>
        <v>656.358985900878</v>
      </c>
      <c r="DO162" s="77">
        <f>SUMIFS(Capacity!T$119:T$218,Capacity!$A$119:$A$218,$A162,Capacity!$E$119:$E$218,Settings!$B$2)</f>
        <v>712.61397552490098</v>
      </c>
      <c r="DP162" s="77">
        <f>SUMIFS(Capacity!U$119:U$218,Capacity!$A$119:$A$218,$A162,Capacity!$E$119:$E$218,Settings!$B$2)</f>
        <v>743.76597595214798</v>
      </c>
      <c r="DQ162" s="77">
        <f>SUMIFS(Capacity!V$119:V$218,Capacity!$A$119:$A$218,$A162,Capacity!$E$119:$E$218,Settings!$B$2)</f>
        <v>776.57901000976506</v>
      </c>
      <c r="DR162" s="77">
        <f>SUMIFS(Capacity!W$119:W$218,Capacity!$A$119:$A$218,$A162,Capacity!$E$119:$E$218,Settings!$B$2)</f>
        <v>809.53199768066293</v>
      </c>
      <c r="DS162" s="77">
        <f>SUMIFS(Capacity!X$119:X$218,Capacity!$A$119:$A$218,$A162,Capacity!$E$119:$E$218,Settings!$B$2)</f>
        <v>844.20101928710903</v>
      </c>
      <c r="DT162" s="77">
        <f>SUMIFS(Capacity!Y$119:Y$218,Capacity!$A$119:$A$218,$A162,Capacity!$E$119:$E$218,Settings!$B$2)</f>
        <v>879.81898498535099</v>
      </c>
      <c r="DU162" s="77">
        <f>SUMIFS(Capacity!Z$119:Z$218,Capacity!$A$119:$A$218,$A162,Capacity!$E$119:$E$218,Settings!$B$2)</f>
        <v>916.08302307128906</v>
      </c>
      <c r="DV162" s="77">
        <f>SUMIFS(Capacity!AA$119:AA$218,Capacity!$A$119:$A$218,$A162,Capacity!$E$119:$E$218,Settings!$B$2)</f>
        <v>953.68797302246003</v>
      </c>
      <c r="DW162" s="77">
        <f>SUMIFS(Capacity!AB$119:AB$218,Capacity!$A$119:$A$218,$A162,Capacity!$E$119:$E$218,Settings!$B$2)</f>
        <v>992.26100158691304</v>
      </c>
      <c r="DX162" s="77">
        <f>SUMIFS(Capacity!AC$119:AC$218,Capacity!$A$119:$A$218,$A162,Capacity!$E$119:$E$218,Settings!$B$2)</f>
        <v>1032.718978881835</v>
      </c>
      <c r="DY162" s="77">
        <f>SUMIFS(Capacity!AD$119:AD$218,Capacity!$A$119:$A$218,$A162,Capacity!$E$119:$E$218,Settings!$B$2)</f>
        <v>1074.201995849608</v>
      </c>
      <c r="DZ162" s="77">
        <f>SUMIFS(Capacity!AE$119:AE$218,Capacity!$A$119:$A$218,$A162,Capacity!$E$119:$E$218,Settings!$B$2)</f>
        <v>1117.7970275878902</v>
      </c>
      <c r="EA162" s="77">
        <f>SUMIFS(Capacity!AF$119:AF$218,Capacity!$A$119:$A$218,$A162,Capacity!$E$119:$E$218,Settings!$B$2)</f>
        <v>1162.580978393554</v>
      </c>
      <c r="EB162" s="77">
        <f>SUMIFS(Capacity!AG$119:AG$218,Capacity!$A$119:$A$218,$A162,Capacity!$E$119:$E$218,Settings!$B$2)</f>
        <v>1208.344024658202</v>
      </c>
      <c r="EC162" s="77">
        <f>SUMIFS(Capacity!AH$119:AH$218,Capacity!$A$119:$A$218,$A162,Capacity!$E$119:$E$218,Settings!$B$2)</f>
        <v>1254.282028198234</v>
      </c>
    </row>
    <row r="163" spans="1:133" x14ac:dyDescent="0.3">
      <c r="A163" s="83" t="s">
        <v>1292</v>
      </c>
      <c r="B163" s="91" t="s">
        <v>1308</v>
      </c>
      <c r="C163" s="83" t="s">
        <v>351</v>
      </c>
      <c r="D163" s="83">
        <v>4</v>
      </c>
      <c r="E163" s="83">
        <f>IF(INDEX($CZ163:$EC163,1,MATCH(Settings!$B$6,$CZ$1:$EC$1,0))&gt;0, INDEX($CZ163:$EC163,1,MATCH(Settings!$B$6,$CZ$1:$EC$1,0)),0)</f>
        <v>0</v>
      </c>
      <c r="F163" s="83">
        <v>0</v>
      </c>
      <c r="G163" s="83">
        <v>0.15</v>
      </c>
      <c r="H163" s="83" t="s">
        <v>363</v>
      </c>
      <c r="I163" s="83">
        <v>7</v>
      </c>
      <c r="J163" s="83">
        <v>2</v>
      </c>
      <c r="K163" s="84">
        <v>0</v>
      </c>
      <c r="L163" s="84">
        <v>0</v>
      </c>
      <c r="M163" s="84">
        <v>0</v>
      </c>
      <c r="N163" s="84">
        <v>0</v>
      </c>
      <c r="O163" s="84">
        <v>0</v>
      </c>
      <c r="P163" s="83" t="s">
        <v>370</v>
      </c>
      <c r="Q163" s="91">
        <v>6</v>
      </c>
      <c r="R163" s="91">
        <v>0</v>
      </c>
      <c r="S163" s="95">
        <v>0</v>
      </c>
      <c r="T163" s="83">
        <v>1</v>
      </c>
      <c r="U163" s="83">
        <v>1</v>
      </c>
      <c r="V163" s="83">
        <v>1</v>
      </c>
      <c r="W163" s="83"/>
      <c r="X163" s="83"/>
      <c r="Y163" s="83">
        <v>0</v>
      </c>
      <c r="Z163" s="83"/>
      <c r="AA163" s="83"/>
      <c r="AB163" s="83">
        <v>1</v>
      </c>
      <c r="AC163" s="83"/>
      <c r="AD163" s="83"/>
      <c r="AE163" s="83">
        <v>1</v>
      </c>
      <c r="AF163" s="83">
        <v>1</v>
      </c>
      <c r="AG163" s="83"/>
      <c r="AH163" s="83"/>
      <c r="AI163" s="83">
        <v>0</v>
      </c>
      <c r="AJ163" s="83">
        <v>1</v>
      </c>
      <c r="AK163" s="42">
        <f>INDEX(BV163:CY163,MATCH(Settings!$B$5,$BV$1:$CY$1))</f>
        <v>0</v>
      </c>
      <c r="AL163" s="83">
        <f t="shared" si="0"/>
        <v>0</v>
      </c>
      <c r="AM163" s="83">
        <v>4</v>
      </c>
      <c r="AN163" s="83">
        <v>0</v>
      </c>
      <c r="AO163" s="83">
        <f t="shared" si="1"/>
        <v>0</v>
      </c>
      <c r="AP163" s="83" t="b" cm="1">
        <f t="array" ref="AP163">NOT(OR(ISNA(AI163:AK163),ISNA(AE163:AF163),ISNA(AB163),ISNA(Y163),ISNA(S163:V163),ISNA(Q163),ISNA(J163),ISNA(I163),ISNA(A163:G163), ISBLANK(AI163:AK163), ISBLANK(AE163:AF163),ISBLANK(AB163),ISBLANK(Y163),ISBLANK(S163:V163),ISBLANK(Q163),ISBLANK(J163),ISBLANK(I163),ISBLANK(A163:G163)))</f>
        <v>1</v>
      </c>
      <c r="AQ163" s="42">
        <f>_xlfn.IFNA(IF(E163&gt;0,INDEX(AR163:BU163,MATCH(Settings!$B$1,$AR$1:$BU$1)),0),0)</f>
        <v>0</v>
      </c>
      <c r="AR163" s="59">
        <f>INDEX('E-E'!$A:$AH,MATCH($B163,'E-E'!$B:$B,0),MATCH(AR$1,'E-E'!$1:$1,0))</f>
        <v>1</v>
      </c>
      <c r="AS163" s="59">
        <f>INDEX('E-E'!$A:$AH,MATCH($B163,'E-E'!$B:$B,0),MATCH(AS$1,'E-E'!$1:$1,0))</f>
        <v>1</v>
      </c>
      <c r="AT163" s="59">
        <f>INDEX('E-E'!$A:$AH,MATCH($B163,'E-E'!$B:$B,0),MATCH(AT$1,'E-E'!$1:$1,0))</f>
        <v>1</v>
      </c>
      <c r="AU163" s="59">
        <f>INDEX('E-E'!$A:$AH,MATCH($B163,'E-E'!$B:$B,0),MATCH(AU$1,'E-E'!$1:$1,0))</f>
        <v>1</v>
      </c>
      <c r="AV163" s="59">
        <f>INDEX('E-E'!$A:$AH,MATCH($B163,'E-E'!$B:$B,0),MATCH(AV$1,'E-E'!$1:$1,0))</f>
        <v>1</v>
      </c>
      <c r="AW163" s="59">
        <f>INDEX('E-E'!$A:$AH,MATCH($B163,'E-E'!$B:$B,0),MATCH(AW$1,'E-E'!$1:$1,0))</f>
        <v>1</v>
      </c>
      <c r="AX163" s="59">
        <f>INDEX('E-E'!$A:$AH,MATCH($B163,'E-E'!$B:$B,0),MATCH(AX$1,'E-E'!$1:$1,0))</f>
        <v>1</v>
      </c>
      <c r="AY163" s="59">
        <f>INDEX('E-E'!$A:$AH,MATCH($B163,'E-E'!$B:$B,0),MATCH(AY$1,'E-E'!$1:$1,0))</f>
        <v>1</v>
      </c>
      <c r="AZ163" s="59">
        <f>INDEX('E-E'!$A:$AH,MATCH($B163,'E-E'!$B:$B,0),MATCH(AZ$1,'E-E'!$1:$1,0))</f>
        <v>1</v>
      </c>
      <c r="BA163" s="59">
        <f>INDEX('E-E'!$A:$AH,MATCH($B163,'E-E'!$B:$B,0),MATCH(BA$1,'E-E'!$1:$1,0))</f>
        <v>1</v>
      </c>
      <c r="BB163" s="59">
        <f>INDEX('E-E'!$A:$AH,MATCH($B163,'E-E'!$B:$B,0),MATCH(BB$1,'E-E'!$1:$1,0))</f>
        <v>1</v>
      </c>
      <c r="BC163" s="59">
        <f>INDEX('E-E'!$A:$AH,MATCH($B163,'E-E'!$B:$B,0),MATCH(BC$1,'E-E'!$1:$1,0))</f>
        <v>1</v>
      </c>
      <c r="BD163" s="59">
        <f>INDEX('E-E'!$A:$AH,MATCH($B163,'E-E'!$B:$B,0),MATCH(BD$1,'E-E'!$1:$1,0))</f>
        <v>1</v>
      </c>
      <c r="BE163" s="59">
        <f>INDEX('E-E'!$A:$AH,MATCH($B163,'E-E'!$B:$B,0),MATCH(BE$1,'E-E'!$1:$1,0))</f>
        <v>1</v>
      </c>
      <c r="BF163" s="59">
        <f>INDEX('E-E'!$A:$AH,MATCH($B163,'E-E'!$B:$B,0),MATCH(BF$1,'E-E'!$1:$1,0))</f>
        <v>1</v>
      </c>
      <c r="BG163" s="59">
        <f>INDEX('E-E'!$A:$AH,MATCH($B163,'E-E'!$B:$B,0),MATCH(BG$1,'E-E'!$1:$1,0))</f>
        <v>1</v>
      </c>
      <c r="BH163" s="59">
        <f>INDEX('E-E'!$A:$AH,MATCH($B163,'E-E'!$B:$B,0),MATCH(BH$1,'E-E'!$1:$1,0))</f>
        <v>1</v>
      </c>
      <c r="BI163" s="59">
        <f>INDEX('E-E'!$A:$AH,MATCH($B163,'E-E'!$B:$B,0),MATCH(BI$1,'E-E'!$1:$1,0))</f>
        <v>1</v>
      </c>
      <c r="BJ163" s="59">
        <f>INDEX('E-E'!$A:$AH,MATCH($B163,'E-E'!$B:$B,0),MATCH(BJ$1,'E-E'!$1:$1,0))</f>
        <v>1</v>
      </c>
      <c r="BK163" s="59">
        <f>INDEX('E-E'!$A:$AH,MATCH($B163,'E-E'!$B:$B,0),MATCH(BK$1,'E-E'!$1:$1,0))</f>
        <v>1</v>
      </c>
      <c r="BL163" s="59">
        <f>INDEX('E-E'!$A:$AH,MATCH($B163,'E-E'!$B:$B,0),MATCH(BL$1,'E-E'!$1:$1,0))</f>
        <v>1</v>
      </c>
      <c r="BM163" s="59">
        <f>INDEX('E-E'!$A:$AH,MATCH($B163,'E-E'!$B:$B,0),MATCH(BM$1,'E-E'!$1:$1,0))</f>
        <v>1</v>
      </c>
      <c r="BN163" s="59">
        <f>INDEX('E-E'!$A:$AH,MATCH($B163,'E-E'!$B:$B,0),MATCH(BN$1,'E-E'!$1:$1,0))</f>
        <v>1</v>
      </c>
      <c r="BO163" s="59">
        <f>INDEX('E-E'!$A:$AH,MATCH($B163,'E-E'!$B:$B,0),MATCH(BO$1,'E-E'!$1:$1,0))</f>
        <v>1</v>
      </c>
      <c r="BP163" s="59">
        <f>INDEX('E-E'!$A:$AH,MATCH($B163,'E-E'!$B:$B,0),MATCH(BP$1,'E-E'!$1:$1,0))</f>
        <v>1</v>
      </c>
      <c r="BQ163" s="59">
        <f>INDEX('E-E'!$A:$AH,MATCH($B163,'E-E'!$B:$B,0),MATCH(BQ$1,'E-E'!$1:$1,0))</f>
        <v>1</v>
      </c>
      <c r="BR163" s="59">
        <f>INDEX('E-E'!$A:$AH,MATCH($B163,'E-E'!$B:$B,0),MATCH(BR$1,'E-E'!$1:$1,0))</f>
        <v>1</v>
      </c>
      <c r="BS163" s="59">
        <f>INDEX('E-E'!$A:$AH,MATCH($B163,'E-E'!$B:$B,0),MATCH(BS$1,'E-E'!$1:$1,0))</f>
        <v>1</v>
      </c>
      <c r="BT163" s="59">
        <f>INDEX('E-E'!$A:$AH,MATCH($B163,'E-E'!$B:$B,0),MATCH(BT$1,'E-E'!$1:$1,0))</f>
        <v>1</v>
      </c>
      <c r="BU163" s="59">
        <f>INDEX('E-E'!$A:$AH,MATCH($B163,'E-E'!$B:$B,0),MATCH(BU$1,'E-E'!$1:$1,0))</f>
        <v>1</v>
      </c>
      <c r="BV163" s="60">
        <f>INDEX(SRMC!$A:$AO,MATCH($B163,SRMC!$B:$B,0),MATCH(BV$1,SRMC!$1:$1,0))</f>
        <v>0</v>
      </c>
      <c r="BW163" s="60">
        <f>INDEX(SRMC!$A:$AO,MATCH($B163,SRMC!$B:$B,0),MATCH(BW$1,SRMC!$1:$1,0))</f>
        <v>0</v>
      </c>
      <c r="BX163" s="60">
        <f>INDEX(SRMC!$A:$AO,MATCH($B163,SRMC!$B:$B,0),MATCH(BX$1,SRMC!$1:$1,0))</f>
        <v>0</v>
      </c>
      <c r="BY163" s="60">
        <f>INDEX(SRMC!$A:$AO,MATCH($B163,SRMC!$B:$B,0),MATCH(BY$1,SRMC!$1:$1,0))</f>
        <v>0</v>
      </c>
      <c r="BZ163" s="60">
        <f>INDEX(SRMC!$A:$AO,MATCH($B163,SRMC!$B:$B,0),MATCH(BZ$1,SRMC!$1:$1,0))</f>
        <v>0</v>
      </c>
      <c r="CA163" s="60">
        <f>INDEX(SRMC!$A:$AO,MATCH($B163,SRMC!$B:$B,0),MATCH(CA$1,SRMC!$1:$1,0))</f>
        <v>0</v>
      </c>
      <c r="CB163" s="60">
        <f>INDEX(SRMC!$A:$AO,MATCH($B163,SRMC!$B:$B,0),MATCH(CB$1,SRMC!$1:$1,0))</f>
        <v>0</v>
      </c>
      <c r="CC163" s="60">
        <f>INDEX(SRMC!$A:$AO,MATCH($B163,SRMC!$B:$B,0),MATCH(CC$1,SRMC!$1:$1,0))</f>
        <v>0</v>
      </c>
      <c r="CD163" s="60">
        <f>INDEX(SRMC!$A:$AO,MATCH($B163,SRMC!$B:$B,0),MATCH(CD$1,SRMC!$1:$1,0))</f>
        <v>0</v>
      </c>
      <c r="CE163" s="60">
        <f>INDEX(SRMC!$A:$AO,MATCH($B163,SRMC!$B:$B,0),MATCH(CE$1,SRMC!$1:$1,0))</f>
        <v>0</v>
      </c>
      <c r="CF163" s="60">
        <f>INDEX(SRMC!$A:$AO,MATCH($B163,SRMC!$B:$B,0),MATCH(CF$1,SRMC!$1:$1,0))</f>
        <v>0</v>
      </c>
      <c r="CG163" s="60">
        <f>INDEX(SRMC!$A:$AO,MATCH($B163,SRMC!$B:$B,0),MATCH(CG$1,SRMC!$1:$1,0))</f>
        <v>0</v>
      </c>
      <c r="CH163" s="60">
        <f>INDEX(SRMC!$A:$AO,MATCH($B163,SRMC!$B:$B,0),MATCH(CH$1,SRMC!$1:$1,0))</f>
        <v>0</v>
      </c>
      <c r="CI163" s="60">
        <f>INDEX(SRMC!$A:$AO,MATCH($B163,SRMC!$B:$B,0),MATCH(CI$1,SRMC!$1:$1,0))</f>
        <v>0</v>
      </c>
      <c r="CJ163" s="60">
        <f>INDEX(SRMC!$A:$AO,MATCH($B163,SRMC!$B:$B,0),MATCH(CJ$1,SRMC!$1:$1,0))</f>
        <v>0</v>
      </c>
      <c r="CK163" s="60">
        <f>INDEX(SRMC!$A:$AO,MATCH($B163,SRMC!$B:$B,0),MATCH(CK$1,SRMC!$1:$1,0))</f>
        <v>0</v>
      </c>
      <c r="CL163" s="60">
        <f>INDEX(SRMC!$A:$AO,MATCH($B163,SRMC!$B:$B,0),MATCH(CL$1,SRMC!$1:$1,0))</f>
        <v>0</v>
      </c>
      <c r="CM163" s="60">
        <f>INDEX(SRMC!$A:$AO,MATCH($B163,SRMC!$B:$B,0),MATCH(CM$1,SRMC!$1:$1,0))</f>
        <v>0</v>
      </c>
      <c r="CN163" s="60">
        <f>INDEX(SRMC!$A:$AO,MATCH($B163,SRMC!$B:$B,0),MATCH(CN$1,SRMC!$1:$1,0))</f>
        <v>0</v>
      </c>
      <c r="CO163" s="60">
        <f>INDEX(SRMC!$A:$AO,MATCH($B163,SRMC!$B:$B,0),MATCH(CO$1,SRMC!$1:$1,0))</f>
        <v>0</v>
      </c>
      <c r="CP163" s="60">
        <f>INDEX(SRMC!$A:$AO,MATCH($B163,SRMC!$B:$B,0),MATCH(CP$1,SRMC!$1:$1,0))</f>
        <v>0</v>
      </c>
      <c r="CQ163" s="60">
        <f>INDEX(SRMC!$A:$AO,MATCH($B163,SRMC!$B:$B,0),MATCH(CQ$1,SRMC!$1:$1,0))</f>
        <v>0</v>
      </c>
      <c r="CR163" s="60">
        <f>INDEX(SRMC!$A:$AO,MATCH($B163,SRMC!$B:$B,0),MATCH(CR$1,SRMC!$1:$1,0))</f>
        <v>0</v>
      </c>
      <c r="CS163" s="60">
        <f>INDEX(SRMC!$A:$AO,MATCH($B163,SRMC!$B:$B,0),MATCH(CS$1,SRMC!$1:$1,0))</f>
        <v>0</v>
      </c>
      <c r="CT163" s="60">
        <f>INDEX(SRMC!$A:$AO,MATCH($B163,SRMC!$B:$B,0),MATCH(CT$1,SRMC!$1:$1,0))</f>
        <v>0</v>
      </c>
      <c r="CU163" s="60">
        <f>INDEX(SRMC!$A:$AO,MATCH($B163,SRMC!$B:$B,0),MATCH(CU$1,SRMC!$1:$1,0))</f>
        <v>0</v>
      </c>
      <c r="CV163" s="60">
        <f>INDEX(SRMC!$A:$AO,MATCH($B163,SRMC!$B:$B,0),MATCH(CV$1,SRMC!$1:$1,0))</f>
        <v>0</v>
      </c>
      <c r="CW163" s="60">
        <f>INDEX(SRMC!$A:$AO,MATCH($B163,SRMC!$B:$B,0),MATCH(CW$1,SRMC!$1:$1,0))</f>
        <v>0</v>
      </c>
      <c r="CX163" s="60">
        <f>INDEX(SRMC!$A:$AO,MATCH($B163,SRMC!$B:$B,0),MATCH(CX$1,SRMC!$1:$1,0))</f>
        <v>0</v>
      </c>
      <c r="CY163" s="60">
        <f>INDEX(SRMC!$A:$AO,MATCH($B163,SRMC!$B:$B,0),MATCH(CY$1,SRMC!$1:$1,0))</f>
        <v>0</v>
      </c>
      <c r="DA163" s="77">
        <f>SUMIFS(Capacity!F$119:F$218,Capacity!$A$119:$A$218,$A163,Capacity!$E$119:$E$218,Settings!$B$2)</f>
        <v>0</v>
      </c>
      <c r="DB163" s="77">
        <f>SUMIFS(Capacity!G$119:G$218,Capacity!$A$119:$A$218,$A163,Capacity!$E$119:$E$218,Settings!$B$2)</f>
        <v>0</v>
      </c>
      <c r="DC163" s="77">
        <f>SUMIFS(Capacity!H$119:H$218,Capacity!$A$119:$A$218,$A163,Capacity!$E$119:$E$218,Settings!$B$2)</f>
        <v>0</v>
      </c>
      <c r="DD163" s="77">
        <f>SUMIFS(Capacity!I$119:I$218,Capacity!$A$119:$A$218,$A163,Capacity!$E$119:$E$218,Settings!$B$2)</f>
        <v>0</v>
      </c>
      <c r="DE163" s="77">
        <f>SUMIFS(Capacity!J$119:J$218,Capacity!$A$119:$A$218,$A163,Capacity!$E$119:$E$218,Settings!$B$2)</f>
        <v>0</v>
      </c>
      <c r="DF163" s="77">
        <f>SUMIFS(Capacity!K$119:K$218,Capacity!$A$119:$A$218,$A163,Capacity!$E$119:$E$218,Settings!$B$2)</f>
        <v>0</v>
      </c>
      <c r="DG163" s="77">
        <f>SUMIFS(Capacity!L$119:L$218,Capacity!$A$119:$A$218,$A163,Capacity!$E$119:$E$218,Settings!$B$2)</f>
        <v>0</v>
      </c>
      <c r="DH163" s="77">
        <f>SUMIFS(Capacity!M$119:M$218,Capacity!$A$119:$A$218,$A163,Capacity!$E$119:$E$218,Settings!$B$2)</f>
        <v>0</v>
      </c>
      <c r="DI163" s="77">
        <f>SUMIFS(Capacity!N$119:N$218,Capacity!$A$119:$A$218,$A163,Capacity!$E$119:$E$218,Settings!$B$2)</f>
        <v>0</v>
      </c>
      <c r="DJ163" s="77">
        <f>SUMIFS(Capacity!O$119:O$218,Capacity!$A$119:$A$218,$A163,Capacity!$E$119:$E$218,Settings!$B$2)</f>
        <v>0</v>
      </c>
      <c r="DK163" s="77">
        <f>SUMIFS(Capacity!P$119:P$218,Capacity!$A$119:$A$218,$A163,Capacity!$E$119:$E$218,Settings!$B$2)</f>
        <v>0</v>
      </c>
      <c r="DL163" s="77">
        <f>SUMIFS(Capacity!Q$119:Q$218,Capacity!$A$119:$A$218,$A163,Capacity!$E$119:$E$218,Settings!$B$2)</f>
        <v>0</v>
      </c>
      <c r="DM163" s="77">
        <f>SUMIFS(Capacity!R$119:R$218,Capacity!$A$119:$A$218,$A163,Capacity!$E$119:$E$218,Settings!$B$2)</f>
        <v>0</v>
      </c>
      <c r="DN163" s="77">
        <f>SUMIFS(Capacity!S$119:S$218,Capacity!$A$119:$A$218,$A163,Capacity!$E$119:$E$218,Settings!$B$2)</f>
        <v>0</v>
      </c>
      <c r="DO163" s="77">
        <f>SUMIFS(Capacity!T$119:T$218,Capacity!$A$119:$A$218,$A163,Capacity!$E$119:$E$218,Settings!$B$2)</f>
        <v>0</v>
      </c>
      <c r="DP163" s="77">
        <f>SUMIFS(Capacity!U$119:U$218,Capacity!$A$119:$A$218,$A163,Capacity!$E$119:$E$218,Settings!$B$2)</f>
        <v>0</v>
      </c>
      <c r="DQ163" s="77">
        <f>SUMIFS(Capacity!V$119:V$218,Capacity!$A$119:$A$218,$A163,Capacity!$E$119:$E$218,Settings!$B$2)</f>
        <v>0</v>
      </c>
      <c r="DR163" s="77">
        <f>SUMIFS(Capacity!W$119:W$218,Capacity!$A$119:$A$218,$A163,Capacity!$E$119:$E$218,Settings!$B$2)</f>
        <v>0</v>
      </c>
      <c r="DS163" s="77">
        <f>SUMIFS(Capacity!X$119:X$218,Capacity!$A$119:$A$218,$A163,Capacity!$E$119:$E$218,Settings!$B$2)</f>
        <v>0</v>
      </c>
      <c r="DT163" s="77">
        <f>SUMIFS(Capacity!Y$119:Y$218,Capacity!$A$119:$A$218,$A163,Capacity!$E$119:$E$218,Settings!$B$2)</f>
        <v>0</v>
      </c>
      <c r="DU163" s="77">
        <f>SUMIFS(Capacity!Z$119:Z$218,Capacity!$A$119:$A$218,$A163,Capacity!$E$119:$E$218,Settings!$B$2)</f>
        <v>0</v>
      </c>
      <c r="DV163" s="77">
        <f>SUMIFS(Capacity!AA$119:AA$218,Capacity!$A$119:$A$218,$A163,Capacity!$E$119:$E$218,Settings!$B$2)</f>
        <v>0</v>
      </c>
      <c r="DW163" s="77">
        <f>SUMIFS(Capacity!AB$119:AB$218,Capacity!$A$119:$A$218,$A163,Capacity!$E$119:$E$218,Settings!$B$2)</f>
        <v>0</v>
      </c>
      <c r="DX163" s="77">
        <f>SUMIFS(Capacity!AC$119:AC$218,Capacity!$A$119:$A$218,$A163,Capacity!$E$119:$E$218,Settings!$B$2)</f>
        <v>0</v>
      </c>
      <c r="DY163" s="77">
        <f>SUMIFS(Capacity!AD$119:AD$218,Capacity!$A$119:$A$218,$A163,Capacity!$E$119:$E$218,Settings!$B$2)</f>
        <v>0</v>
      </c>
      <c r="DZ163" s="77">
        <f>SUMIFS(Capacity!AE$119:AE$218,Capacity!$A$119:$A$218,$A163,Capacity!$E$119:$E$218,Settings!$B$2)</f>
        <v>0</v>
      </c>
      <c r="EA163" s="77">
        <f>SUMIFS(Capacity!AF$119:AF$218,Capacity!$A$119:$A$218,$A163,Capacity!$E$119:$E$218,Settings!$B$2)</f>
        <v>0</v>
      </c>
      <c r="EB163" s="77">
        <f>SUMIFS(Capacity!AG$119:AG$218,Capacity!$A$119:$A$218,$A163,Capacity!$E$119:$E$218,Settings!$B$2)</f>
        <v>0</v>
      </c>
      <c r="EC163" s="77">
        <f>SUMIFS(Capacity!AH$119:AH$218,Capacity!$A$119:$A$218,$A163,Capacity!$E$119:$E$218,Settings!$B$2)</f>
        <v>0</v>
      </c>
    </row>
    <row r="164" spans="1:133" x14ac:dyDescent="0.3">
      <c r="A164" s="83" t="s">
        <v>1293</v>
      </c>
      <c r="B164" s="91" t="s">
        <v>1309</v>
      </c>
      <c r="C164" s="83" t="s">
        <v>351</v>
      </c>
      <c r="D164" s="83">
        <v>4</v>
      </c>
      <c r="E164" s="83">
        <f>IF(INDEX($CZ164:$EC164,1,MATCH(Settings!$B$6,$CZ$1:$EC$1,0))&gt;0, INDEX($CZ164:$EC164,1,MATCH(Settings!$B$6,$CZ$1:$EC$1,0)),0)</f>
        <v>876.30852610561999</v>
      </c>
      <c r="F164" s="83">
        <v>0</v>
      </c>
      <c r="G164" s="83">
        <v>0.25</v>
      </c>
      <c r="H164" s="83" t="s">
        <v>612</v>
      </c>
      <c r="I164" s="83">
        <v>7</v>
      </c>
      <c r="J164" s="83">
        <v>2</v>
      </c>
      <c r="K164" s="84">
        <v>0</v>
      </c>
      <c r="L164" s="84">
        <v>0</v>
      </c>
      <c r="M164" s="84">
        <v>0</v>
      </c>
      <c r="N164" s="84">
        <v>0</v>
      </c>
      <c r="O164" s="84">
        <v>0</v>
      </c>
      <c r="P164" s="83" t="s">
        <v>1399</v>
      </c>
      <c r="Q164" s="91">
        <v>5</v>
      </c>
      <c r="R164" s="91">
        <v>0</v>
      </c>
      <c r="S164" s="95">
        <v>0</v>
      </c>
      <c r="T164" s="83">
        <v>1</v>
      </c>
      <c r="U164" s="83">
        <v>1</v>
      </c>
      <c r="V164" s="83">
        <v>1</v>
      </c>
      <c r="W164" s="83"/>
      <c r="X164" s="83"/>
      <c r="Y164" s="83">
        <v>0</v>
      </c>
      <c r="Z164" s="83"/>
      <c r="AA164" s="83"/>
      <c r="AB164" s="83">
        <v>1</v>
      </c>
      <c r="AC164" s="83"/>
      <c r="AD164" s="83"/>
      <c r="AE164" s="83">
        <v>1</v>
      </c>
      <c r="AF164" s="83">
        <v>1</v>
      </c>
      <c r="AG164" s="83"/>
      <c r="AH164" s="83"/>
      <c r="AI164" s="83">
        <v>0</v>
      </c>
      <c r="AJ164" s="83">
        <v>1</v>
      </c>
      <c r="AK164" s="42">
        <f>INDEX(BV164:CY164,MATCH(Settings!$B$5,$BV$1:$CY$1))</f>
        <v>0</v>
      </c>
      <c r="AL164" s="83">
        <f t="shared" si="0"/>
        <v>10515.70231326744</v>
      </c>
      <c r="AM164" s="83">
        <v>24</v>
      </c>
      <c r="AN164" s="83">
        <v>0</v>
      </c>
      <c r="AO164" s="83">
        <f t="shared" si="1"/>
        <v>21031.404626534881</v>
      </c>
      <c r="AP164" s="83" t="b" cm="1">
        <f t="array" ref="AP164">NOT(OR(ISNA(AI164:AK164),ISNA(AE164:AF164),ISNA(AB164),ISNA(Y164),ISNA(S164:V164),ISNA(Q164),ISNA(J164),ISNA(I164),ISNA(A164:G164), ISBLANK(AI164:AK164), ISBLANK(AE164:AF164),ISBLANK(AB164),ISBLANK(Y164),ISBLANK(S164:V164),ISBLANK(Q164),ISBLANK(J164),ISBLANK(I164),ISBLANK(A164:G164)))</f>
        <v>1</v>
      </c>
      <c r="AQ164" s="42">
        <f>_xlfn.IFNA(IF(E164&gt;0,INDEX(AR164:BU164,MATCH(Settings!$B$1,$AR$1:$BU$1)),0),0)</f>
        <v>1</v>
      </c>
      <c r="AR164" s="59">
        <f>INDEX('E-E'!$A:$AH,MATCH($B164,'E-E'!$B:$B,0),MATCH(AR$1,'E-E'!$1:$1,0))</f>
        <v>1</v>
      </c>
      <c r="AS164" s="59">
        <f>INDEX('E-E'!$A:$AH,MATCH($B164,'E-E'!$B:$B,0),MATCH(AS$1,'E-E'!$1:$1,0))</f>
        <v>1</v>
      </c>
      <c r="AT164" s="59">
        <f>INDEX('E-E'!$A:$AH,MATCH($B164,'E-E'!$B:$B,0),MATCH(AT$1,'E-E'!$1:$1,0))</f>
        <v>1</v>
      </c>
      <c r="AU164" s="59">
        <f>INDEX('E-E'!$A:$AH,MATCH($B164,'E-E'!$B:$B,0),MATCH(AU$1,'E-E'!$1:$1,0))</f>
        <v>1</v>
      </c>
      <c r="AV164" s="59">
        <f>INDEX('E-E'!$A:$AH,MATCH($B164,'E-E'!$B:$B,0),MATCH(AV$1,'E-E'!$1:$1,0))</f>
        <v>1</v>
      </c>
      <c r="AW164" s="59">
        <f>INDEX('E-E'!$A:$AH,MATCH($B164,'E-E'!$B:$B,0),MATCH(AW$1,'E-E'!$1:$1,0))</f>
        <v>1</v>
      </c>
      <c r="AX164" s="59">
        <f>INDEX('E-E'!$A:$AH,MATCH($B164,'E-E'!$B:$B,0),MATCH(AX$1,'E-E'!$1:$1,0))</f>
        <v>1</v>
      </c>
      <c r="AY164" s="59">
        <f>INDEX('E-E'!$A:$AH,MATCH($B164,'E-E'!$B:$B,0),MATCH(AY$1,'E-E'!$1:$1,0))</f>
        <v>1</v>
      </c>
      <c r="AZ164" s="59">
        <f>INDEX('E-E'!$A:$AH,MATCH($B164,'E-E'!$B:$B,0),MATCH(AZ$1,'E-E'!$1:$1,0))</f>
        <v>1</v>
      </c>
      <c r="BA164" s="59">
        <f>INDEX('E-E'!$A:$AH,MATCH($B164,'E-E'!$B:$B,0),MATCH(BA$1,'E-E'!$1:$1,0))</f>
        <v>1</v>
      </c>
      <c r="BB164" s="59">
        <f>INDEX('E-E'!$A:$AH,MATCH($B164,'E-E'!$B:$B,0),MATCH(BB$1,'E-E'!$1:$1,0))</f>
        <v>1</v>
      </c>
      <c r="BC164" s="59">
        <f>INDEX('E-E'!$A:$AH,MATCH($B164,'E-E'!$B:$B,0),MATCH(BC$1,'E-E'!$1:$1,0))</f>
        <v>1</v>
      </c>
      <c r="BD164" s="59">
        <f>INDEX('E-E'!$A:$AH,MATCH($B164,'E-E'!$B:$B,0),MATCH(BD$1,'E-E'!$1:$1,0))</f>
        <v>1</v>
      </c>
      <c r="BE164" s="59">
        <f>INDEX('E-E'!$A:$AH,MATCH($B164,'E-E'!$B:$B,0),MATCH(BE$1,'E-E'!$1:$1,0))</f>
        <v>1</v>
      </c>
      <c r="BF164" s="59">
        <f>INDEX('E-E'!$A:$AH,MATCH($B164,'E-E'!$B:$B,0),MATCH(BF$1,'E-E'!$1:$1,0))</f>
        <v>1</v>
      </c>
      <c r="BG164" s="59">
        <f>INDEX('E-E'!$A:$AH,MATCH($B164,'E-E'!$B:$B,0),MATCH(BG$1,'E-E'!$1:$1,0))</f>
        <v>1</v>
      </c>
      <c r="BH164" s="59">
        <f>INDEX('E-E'!$A:$AH,MATCH($B164,'E-E'!$B:$B,0),MATCH(BH$1,'E-E'!$1:$1,0))</f>
        <v>1</v>
      </c>
      <c r="BI164" s="59">
        <f>INDEX('E-E'!$A:$AH,MATCH($B164,'E-E'!$B:$B,0),MATCH(BI$1,'E-E'!$1:$1,0))</f>
        <v>1</v>
      </c>
      <c r="BJ164" s="59">
        <f>INDEX('E-E'!$A:$AH,MATCH($B164,'E-E'!$B:$B,0),MATCH(BJ$1,'E-E'!$1:$1,0))</f>
        <v>1</v>
      </c>
      <c r="BK164" s="59">
        <f>INDEX('E-E'!$A:$AH,MATCH($B164,'E-E'!$B:$B,0),MATCH(BK$1,'E-E'!$1:$1,0))</f>
        <v>1</v>
      </c>
      <c r="BL164" s="59">
        <f>INDEX('E-E'!$A:$AH,MATCH($B164,'E-E'!$B:$B,0),MATCH(BL$1,'E-E'!$1:$1,0))</f>
        <v>1</v>
      </c>
      <c r="BM164" s="59">
        <f>INDEX('E-E'!$A:$AH,MATCH($B164,'E-E'!$B:$B,0),MATCH(BM$1,'E-E'!$1:$1,0))</f>
        <v>1</v>
      </c>
      <c r="BN164" s="59">
        <f>INDEX('E-E'!$A:$AH,MATCH($B164,'E-E'!$B:$B,0),MATCH(BN$1,'E-E'!$1:$1,0))</f>
        <v>1</v>
      </c>
      <c r="BO164" s="59">
        <f>INDEX('E-E'!$A:$AH,MATCH($B164,'E-E'!$B:$B,0),MATCH(BO$1,'E-E'!$1:$1,0))</f>
        <v>1</v>
      </c>
      <c r="BP164" s="59">
        <f>INDEX('E-E'!$A:$AH,MATCH($B164,'E-E'!$B:$B,0),MATCH(BP$1,'E-E'!$1:$1,0))</f>
        <v>1</v>
      </c>
      <c r="BQ164" s="59">
        <f>INDEX('E-E'!$A:$AH,MATCH($B164,'E-E'!$B:$B,0),MATCH(BQ$1,'E-E'!$1:$1,0))</f>
        <v>1</v>
      </c>
      <c r="BR164" s="59">
        <f>INDEX('E-E'!$A:$AH,MATCH($B164,'E-E'!$B:$B,0),MATCH(BR$1,'E-E'!$1:$1,0))</f>
        <v>1</v>
      </c>
      <c r="BS164" s="59">
        <f>INDEX('E-E'!$A:$AH,MATCH($B164,'E-E'!$B:$B,0),MATCH(BS$1,'E-E'!$1:$1,0))</f>
        <v>1</v>
      </c>
      <c r="BT164" s="59">
        <f>INDEX('E-E'!$A:$AH,MATCH($B164,'E-E'!$B:$B,0),MATCH(BT$1,'E-E'!$1:$1,0))</f>
        <v>1</v>
      </c>
      <c r="BU164" s="59">
        <f>INDEX('E-E'!$A:$AH,MATCH($B164,'E-E'!$B:$B,0),MATCH(BU$1,'E-E'!$1:$1,0))</f>
        <v>1</v>
      </c>
      <c r="BV164" s="60">
        <f>INDEX(SRMC!$A:$AO,MATCH($B164,SRMC!$B:$B,0),MATCH(BV$1,SRMC!$1:$1,0))</f>
        <v>0</v>
      </c>
      <c r="BW164" s="60">
        <f>INDEX(SRMC!$A:$AO,MATCH($B164,SRMC!$B:$B,0),MATCH(BW$1,SRMC!$1:$1,0))</f>
        <v>0</v>
      </c>
      <c r="BX164" s="60">
        <f>INDEX(SRMC!$A:$AO,MATCH($B164,SRMC!$B:$B,0),MATCH(BX$1,SRMC!$1:$1,0))</f>
        <v>0</v>
      </c>
      <c r="BY164" s="60">
        <f>INDEX(SRMC!$A:$AO,MATCH($B164,SRMC!$B:$B,0),MATCH(BY$1,SRMC!$1:$1,0))</f>
        <v>0</v>
      </c>
      <c r="BZ164" s="60">
        <f>INDEX(SRMC!$A:$AO,MATCH($B164,SRMC!$B:$B,0),MATCH(BZ$1,SRMC!$1:$1,0))</f>
        <v>0</v>
      </c>
      <c r="CA164" s="60">
        <f>INDEX(SRMC!$A:$AO,MATCH($B164,SRMC!$B:$B,0),MATCH(CA$1,SRMC!$1:$1,0))</f>
        <v>0</v>
      </c>
      <c r="CB164" s="60">
        <f>INDEX(SRMC!$A:$AO,MATCH($B164,SRMC!$B:$B,0),MATCH(CB$1,SRMC!$1:$1,0))</f>
        <v>0</v>
      </c>
      <c r="CC164" s="60">
        <f>INDEX(SRMC!$A:$AO,MATCH($B164,SRMC!$B:$B,0),MATCH(CC$1,SRMC!$1:$1,0))</f>
        <v>0</v>
      </c>
      <c r="CD164" s="60">
        <f>INDEX(SRMC!$A:$AO,MATCH($B164,SRMC!$B:$B,0),MATCH(CD$1,SRMC!$1:$1,0))</f>
        <v>0</v>
      </c>
      <c r="CE164" s="60">
        <f>INDEX(SRMC!$A:$AO,MATCH($B164,SRMC!$B:$B,0),MATCH(CE$1,SRMC!$1:$1,0))</f>
        <v>0</v>
      </c>
      <c r="CF164" s="60">
        <f>INDEX(SRMC!$A:$AO,MATCH($B164,SRMC!$B:$B,0),MATCH(CF$1,SRMC!$1:$1,0))</f>
        <v>0</v>
      </c>
      <c r="CG164" s="60">
        <f>INDEX(SRMC!$A:$AO,MATCH($B164,SRMC!$B:$B,0),MATCH(CG$1,SRMC!$1:$1,0))</f>
        <v>0</v>
      </c>
      <c r="CH164" s="60">
        <f>INDEX(SRMC!$A:$AO,MATCH($B164,SRMC!$B:$B,0),MATCH(CH$1,SRMC!$1:$1,0))</f>
        <v>0</v>
      </c>
      <c r="CI164" s="60">
        <f>INDEX(SRMC!$A:$AO,MATCH($B164,SRMC!$B:$B,0),MATCH(CI$1,SRMC!$1:$1,0))</f>
        <v>0</v>
      </c>
      <c r="CJ164" s="60">
        <f>INDEX(SRMC!$A:$AO,MATCH($B164,SRMC!$B:$B,0),MATCH(CJ$1,SRMC!$1:$1,0))</f>
        <v>0</v>
      </c>
      <c r="CK164" s="60">
        <f>INDEX(SRMC!$A:$AO,MATCH($B164,SRMC!$B:$B,0),MATCH(CK$1,SRMC!$1:$1,0))</f>
        <v>0</v>
      </c>
      <c r="CL164" s="60">
        <f>INDEX(SRMC!$A:$AO,MATCH($B164,SRMC!$B:$B,0),MATCH(CL$1,SRMC!$1:$1,0))</f>
        <v>0</v>
      </c>
      <c r="CM164" s="60">
        <f>INDEX(SRMC!$A:$AO,MATCH($B164,SRMC!$B:$B,0),MATCH(CM$1,SRMC!$1:$1,0))</f>
        <v>0</v>
      </c>
      <c r="CN164" s="60">
        <f>INDEX(SRMC!$A:$AO,MATCH($B164,SRMC!$B:$B,0),MATCH(CN$1,SRMC!$1:$1,0))</f>
        <v>0</v>
      </c>
      <c r="CO164" s="60">
        <f>INDEX(SRMC!$A:$AO,MATCH($B164,SRMC!$B:$B,0),MATCH(CO$1,SRMC!$1:$1,0))</f>
        <v>0</v>
      </c>
      <c r="CP164" s="60">
        <f>INDEX(SRMC!$A:$AO,MATCH($B164,SRMC!$B:$B,0),MATCH(CP$1,SRMC!$1:$1,0))</f>
        <v>0</v>
      </c>
      <c r="CQ164" s="60">
        <f>INDEX(SRMC!$A:$AO,MATCH($B164,SRMC!$B:$B,0),MATCH(CQ$1,SRMC!$1:$1,0))</f>
        <v>0</v>
      </c>
      <c r="CR164" s="60">
        <f>INDEX(SRMC!$A:$AO,MATCH($B164,SRMC!$B:$B,0),MATCH(CR$1,SRMC!$1:$1,0))</f>
        <v>0</v>
      </c>
      <c r="CS164" s="60">
        <f>INDEX(SRMC!$A:$AO,MATCH($B164,SRMC!$B:$B,0),MATCH(CS$1,SRMC!$1:$1,0))</f>
        <v>0</v>
      </c>
      <c r="CT164" s="60">
        <f>INDEX(SRMC!$A:$AO,MATCH($B164,SRMC!$B:$B,0),MATCH(CT$1,SRMC!$1:$1,0))</f>
        <v>0</v>
      </c>
      <c r="CU164" s="60">
        <f>INDEX(SRMC!$A:$AO,MATCH($B164,SRMC!$B:$B,0),MATCH(CU$1,SRMC!$1:$1,0))</f>
        <v>0</v>
      </c>
      <c r="CV164" s="60">
        <f>INDEX(SRMC!$A:$AO,MATCH($B164,SRMC!$B:$B,0),MATCH(CV$1,SRMC!$1:$1,0))</f>
        <v>0</v>
      </c>
      <c r="CW164" s="60">
        <f>INDEX(SRMC!$A:$AO,MATCH($B164,SRMC!$B:$B,0),MATCH(CW$1,SRMC!$1:$1,0))</f>
        <v>0</v>
      </c>
      <c r="CX164" s="60">
        <f>INDEX(SRMC!$A:$AO,MATCH($B164,SRMC!$B:$B,0),MATCH(CX$1,SRMC!$1:$1,0))</f>
        <v>0</v>
      </c>
      <c r="CY164" s="60">
        <f>INDEX(SRMC!$A:$AO,MATCH($B164,SRMC!$B:$B,0),MATCH(CY$1,SRMC!$1:$1,0))</f>
        <v>0</v>
      </c>
      <c r="DA164" s="77">
        <f>SUMIFS(Capacity!F$119:F$218,Capacity!$A$119:$A$218,$A164,Capacity!$E$119:$E$218,Settings!$B$2)</f>
        <v>0</v>
      </c>
      <c r="DB164" s="77">
        <f>SUMIFS(Capacity!G$119:G$218,Capacity!$A$119:$A$218,$A164,Capacity!$E$119:$E$218,Settings!$B$2)</f>
        <v>0</v>
      </c>
      <c r="DC164" s="77">
        <f>SUMIFS(Capacity!H$119:H$218,Capacity!$A$119:$A$218,$A164,Capacity!$E$119:$E$218,Settings!$B$2)</f>
        <v>0</v>
      </c>
      <c r="DD164" s="77">
        <f>SUMIFS(Capacity!I$119:I$218,Capacity!$A$119:$A$218,$A164,Capacity!$E$119:$E$218,Settings!$B$2)</f>
        <v>0</v>
      </c>
      <c r="DE164" s="77">
        <f>SUMIFS(Capacity!J$119:J$218,Capacity!$A$119:$A$218,$A164,Capacity!$E$119:$E$218,Settings!$B$2)</f>
        <v>0</v>
      </c>
      <c r="DF164" s="77">
        <f>SUMIFS(Capacity!K$119:K$218,Capacity!$A$119:$A$218,$A164,Capacity!$E$119:$E$218,Settings!$B$2)</f>
        <v>0</v>
      </c>
      <c r="DG164" s="77">
        <f>SUMIFS(Capacity!L$119:L$218,Capacity!$A$119:$A$218,$A164,Capacity!$E$119:$E$218,Settings!$B$2)</f>
        <v>0</v>
      </c>
      <c r="DH164" s="77">
        <f>SUMIFS(Capacity!M$119:M$218,Capacity!$A$119:$A$218,$A164,Capacity!$E$119:$E$218,Settings!$B$2)</f>
        <v>0</v>
      </c>
      <c r="DI164" s="77">
        <f>SUMIFS(Capacity!N$119:N$218,Capacity!$A$119:$A$218,$A164,Capacity!$E$119:$E$218,Settings!$B$2)</f>
        <v>2.5090705048899999</v>
      </c>
      <c r="DJ164" s="77">
        <f>SUMIFS(Capacity!O$119:O$218,Capacity!$A$119:$A$218,$A164,Capacity!$E$119:$E$218,Settings!$B$2)</f>
        <v>135.70949502960002</v>
      </c>
      <c r="DK164" s="77">
        <f>SUMIFS(Capacity!P$119:P$218,Capacity!$A$119:$A$218,$A164,Capacity!$E$119:$E$218,Settings!$B$2)</f>
        <v>172.1067951389</v>
      </c>
      <c r="DL164" s="77">
        <f>SUMIFS(Capacity!Q$119:Q$218,Capacity!$A$119:$A$218,$A164,Capacity!$E$119:$E$218,Settings!$B$2)</f>
        <v>741.92742570649989</v>
      </c>
      <c r="DM164" s="77">
        <f>SUMIFS(Capacity!R$119:R$218,Capacity!$A$119:$A$218,$A164,Capacity!$E$119:$E$218,Settings!$B$2)</f>
        <v>741.92742571563997</v>
      </c>
      <c r="DN164" s="77">
        <f>SUMIFS(Capacity!S$119:S$218,Capacity!$A$119:$A$218,$A164,Capacity!$E$119:$E$218,Settings!$B$2)</f>
        <v>741.92742571724</v>
      </c>
      <c r="DO164" s="77">
        <f>SUMIFS(Capacity!T$119:T$218,Capacity!$A$119:$A$218,$A164,Capacity!$E$119:$E$218,Settings!$B$2)</f>
        <v>741.92742572147995</v>
      </c>
      <c r="DP164" s="77">
        <f>SUMIFS(Capacity!U$119:U$218,Capacity!$A$119:$A$218,$A164,Capacity!$E$119:$E$218,Settings!$B$2)</f>
        <v>741.92742573215992</v>
      </c>
      <c r="DQ164" s="77">
        <f>SUMIFS(Capacity!V$119:V$218,Capacity!$A$119:$A$218,$A164,Capacity!$E$119:$E$218,Settings!$B$2)</f>
        <v>818.60937574044999</v>
      </c>
      <c r="DR164" s="77">
        <f>SUMIFS(Capacity!W$119:W$218,Capacity!$A$119:$A$218,$A164,Capacity!$E$119:$E$218,Settings!$B$2)</f>
        <v>818.60937575356002</v>
      </c>
      <c r="DS164" s="77">
        <f>SUMIFS(Capacity!X$119:X$218,Capacity!$A$119:$A$218,$A164,Capacity!$E$119:$E$218,Settings!$B$2)</f>
        <v>826.11582579188996</v>
      </c>
      <c r="DT164" s="77">
        <f>SUMIFS(Capacity!Y$119:Y$218,Capacity!$A$119:$A$218,$A164,Capacity!$E$119:$E$218,Settings!$B$2)</f>
        <v>826.11582579882997</v>
      </c>
      <c r="DU164" s="77">
        <f>SUMIFS(Capacity!Z$119:Z$218,Capacity!$A$119:$A$218,$A164,Capacity!$E$119:$E$218,Settings!$B$2)</f>
        <v>876.30852583338003</v>
      </c>
      <c r="DV164" s="77">
        <f>SUMIFS(Capacity!AA$119:AA$218,Capacity!$A$119:$A$218,$A164,Capacity!$E$119:$E$218,Settings!$B$2)</f>
        <v>876.30852587888</v>
      </c>
      <c r="DW164" s="77">
        <f>SUMIFS(Capacity!AB$119:AB$218,Capacity!$A$119:$A$218,$A164,Capacity!$E$119:$E$218,Settings!$B$2)</f>
        <v>876.30852587985999</v>
      </c>
      <c r="DX164" s="77">
        <f>SUMIFS(Capacity!AC$119:AC$218,Capacity!$A$119:$A$218,$A164,Capacity!$E$119:$E$218,Settings!$B$2)</f>
        <v>876.30852588157995</v>
      </c>
      <c r="DY164" s="77">
        <f>SUMIFS(Capacity!AD$119:AD$218,Capacity!$A$119:$A$218,$A164,Capacity!$E$119:$E$218,Settings!$B$2)</f>
        <v>876.30852590315999</v>
      </c>
      <c r="DZ164" s="77">
        <f>SUMIFS(Capacity!AE$119:AE$218,Capacity!$A$119:$A$218,$A164,Capacity!$E$119:$E$218,Settings!$B$2)</f>
        <v>876.30852605491998</v>
      </c>
      <c r="EA164" s="77">
        <f>SUMIFS(Capacity!AF$119:AF$218,Capacity!$A$119:$A$218,$A164,Capacity!$E$119:$E$218,Settings!$B$2)</f>
        <v>876.30852606029998</v>
      </c>
      <c r="EB164" s="77">
        <f>SUMIFS(Capacity!AG$119:AG$218,Capacity!$A$119:$A$218,$A164,Capacity!$E$119:$E$218,Settings!$B$2)</f>
        <v>876.30852609609997</v>
      </c>
      <c r="EC164" s="77">
        <f>SUMIFS(Capacity!AH$119:AH$218,Capacity!$A$119:$A$218,$A164,Capacity!$E$119:$E$218,Settings!$B$2)</f>
        <v>876.30852610561999</v>
      </c>
    </row>
    <row r="165" spans="1:133" x14ac:dyDescent="0.3">
      <c r="A165" s="83" t="s">
        <v>1294</v>
      </c>
      <c r="B165" s="91" t="s">
        <v>1294</v>
      </c>
      <c r="C165" s="83" t="s">
        <v>351</v>
      </c>
      <c r="D165" s="83">
        <v>4</v>
      </c>
      <c r="E165" s="83">
        <f>IF(INDEX($CZ165:$EC165,1,MATCH(Settings!$B$6,$CZ$1:$EC$1,0))&gt;0, INDEX($CZ165:$EC165,1,MATCH(Settings!$B$6,$CZ$1:$EC$1,0)),0)</f>
        <v>340.86399841308514</v>
      </c>
      <c r="F165" s="83">
        <v>0</v>
      </c>
      <c r="G165" s="83">
        <v>0.15</v>
      </c>
      <c r="H165" s="83" t="s">
        <v>1350</v>
      </c>
      <c r="I165" s="83">
        <v>7</v>
      </c>
      <c r="J165" s="83">
        <v>2</v>
      </c>
      <c r="K165" s="84">
        <v>0</v>
      </c>
      <c r="L165" s="84">
        <v>0</v>
      </c>
      <c r="M165" s="84">
        <v>0</v>
      </c>
      <c r="N165" s="84">
        <v>0</v>
      </c>
      <c r="O165" s="84">
        <v>0</v>
      </c>
      <c r="P165" s="83" t="s">
        <v>370</v>
      </c>
      <c r="Q165" s="91">
        <v>6</v>
      </c>
      <c r="R165" s="91">
        <v>0</v>
      </c>
      <c r="S165" s="95">
        <v>0</v>
      </c>
      <c r="T165" s="83">
        <v>1</v>
      </c>
      <c r="U165" s="83">
        <v>1</v>
      </c>
      <c r="V165" s="83">
        <v>1</v>
      </c>
      <c r="W165" s="83"/>
      <c r="X165" s="83"/>
      <c r="Y165" s="83">
        <v>0</v>
      </c>
      <c r="Z165" s="83"/>
      <c r="AA165" s="83"/>
      <c r="AB165" s="83">
        <v>1</v>
      </c>
      <c r="AC165" s="83"/>
      <c r="AD165" s="83"/>
      <c r="AE165" s="83">
        <v>1</v>
      </c>
      <c r="AF165" s="83">
        <v>1</v>
      </c>
      <c r="AG165" s="83"/>
      <c r="AH165" s="83"/>
      <c r="AI165" s="83">
        <v>0</v>
      </c>
      <c r="AJ165" s="83">
        <v>1</v>
      </c>
      <c r="AK165" s="42">
        <f>INDEX(BV165:CY165,MATCH(Settings!$B$5,$BV$1:$CY$1))</f>
        <v>0</v>
      </c>
      <c r="AL165" s="83">
        <f t="shared" si="0"/>
        <v>374.95039825439369</v>
      </c>
      <c r="AM165" s="83">
        <v>2.2000000000000002</v>
      </c>
      <c r="AN165" s="83">
        <v>0</v>
      </c>
      <c r="AO165" s="83">
        <f t="shared" si="1"/>
        <v>749.90079650878738</v>
      </c>
      <c r="AP165" s="83" t="b" cm="1">
        <f t="array" ref="AP165">NOT(OR(ISNA(AI165:AK165),ISNA(AE165:AF165),ISNA(AB165),ISNA(Y165),ISNA(S165:V165),ISNA(Q165),ISNA(J165),ISNA(I165),ISNA(A165:G165), ISBLANK(AI165:AK165), ISBLANK(AE165:AF165),ISBLANK(AB165),ISBLANK(Y165),ISBLANK(S165:V165),ISBLANK(Q165),ISBLANK(J165),ISBLANK(I165),ISBLANK(A165:G165)))</f>
        <v>1</v>
      </c>
      <c r="AQ165" s="42">
        <f>_xlfn.IFNA(IF(E165&gt;0,INDEX(AR165:BU165,MATCH(Settings!$B$1,$AR$1:$BU$1)),0),0)</f>
        <v>1</v>
      </c>
      <c r="AR165" s="59">
        <f>INDEX('E-E'!$A:$AH,MATCH($B165,'E-E'!$B:$B,0),MATCH(AR$1,'E-E'!$1:$1,0))</f>
        <v>1</v>
      </c>
      <c r="AS165" s="59">
        <f>INDEX('E-E'!$A:$AH,MATCH($B165,'E-E'!$B:$B,0),MATCH(AS$1,'E-E'!$1:$1,0))</f>
        <v>1</v>
      </c>
      <c r="AT165" s="59">
        <f>INDEX('E-E'!$A:$AH,MATCH($B165,'E-E'!$B:$B,0),MATCH(AT$1,'E-E'!$1:$1,0))</f>
        <v>1</v>
      </c>
      <c r="AU165" s="59">
        <f>INDEX('E-E'!$A:$AH,MATCH($B165,'E-E'!$B:$B,0),MATCH(AU$1,'E-E'!$1:$1,0))</f>
        <v>1</v>
      </c>
      <c r="AV165" s="59">
        <f>INDEX('E-E'!$A:$AH,MATCH($B165,'E-E'!$B:$B,0),MATCH(AV$1,'E-E'!$1:$1,0))</f>
        <v>1</v>
      </c>
      <c r="AW165" s="59">
        <f>INDEX('E-E'!$A:$AH,MATCH($B165,'E-E'!$B:$B,0),MATCH(AW$1,'E-E'!$1:$1,0))</f>
        <v>1</v>
      </c>
      <c r="AX165" s="59">
        <f>INDEX('E-E'!$A:$AH,MATCH($B165,'E-E'!$B:$B,0),MATCH(AX$1,'E-E'!$1:$1,0))</f>
        <v>1</v>
      </c>
      <c r="AY165" s="59">
        <f>INDEX('E-E'!$A:$AH,MATCH($B165,'E-E'!$B:$B,0),MATCH(AY$1,'E-E'!$1:$1,0))</f>
        <v>1</v>
      </c>
      <c r="AZ165" s="59">
        <f>INDEX('E-E'!$A:$AH,MATCH($B165,'E-E'!$B:$B,0),MATCH(AZ$1,'E-E'!$1:$1,0))</f>
        <v>1</v>
      </c>
      <c r="BA165" s="59">
        <f>INDEX('E-E'!$A:$AH,MATCH($B165,'E-E'!$B:$B,0),MATCH(BA$1,'E-E'!$1:$1,0))</f>
        <v>1</v>
      </c>
      <c r="BB165" s="59">
        <f>INDEX('E-E'!$A:$AH,MATCH($B165,'E-E'!$B:$B,0),MATCH(BB$1,'E-E'!$1:$1,0))</f>
        <v>1</v>
      </c>
      <c r="BC165" s="59">
        <f>INDEX('E-E'!$A:$AH,MATCH($B165,'E-E'!$B:$B,0),MATCH(BC$1,'E-E'!$1:$1,0))</f>
        <v>1</v>
      </c>
      <c r="BD165" s="59">
        <f>INDEX('E-E'!$A:$AH,MATCH($B165,'E-E'!$B:$B,0),MATCH(BD$1,'E-E'!$1:$1,0))</f>
        <v>1</v>
      </c>
      <c r="BE165" s="59">
        <f>INDEX('E-E'!$A:$AH,MATCH($B165,'E-E'!$B:$B,0),MATCH(BE$1,'E-E'!$1:$1,0))</f>
        <v>1</v>
      </c>
      <c r="BF165" s="59">
        <f>INDEX('E-E'!$A:$AH,MATCH($B165,'E-E'!$B:$B,0),MATCH(BF$1,'E-E'!$1:$1,0))</f>
        <v>1</v>
      </c>
      <c r="BG165" s="59">
        <f>INDEX('E-E'!$A:$AH,MATCH($B165,'E-E'!$B:$B,0),MATCH(BG$1,'E-E'!$1:$1,0))</f>
        <v>1</v>
      </c>
      <c r="BH165" s="59">
        <f>INDEX('E-E'!$A:$AH,MATCH($B165,'E-E'!$B:$B,0),MATCH(BH$1,'E-E'!$1:$1,0))</f>
        <v>1</v>
      </c>
      <c r="BI165" s="59">
        <f>INDEX('E-E'!$A:$AH,MATCH($B165,'E-E'!$B:$B,0),MATCH(BI$1,'E-E'!$1:$1,0))</f>
        <v>1</v>
      </c>
      <c r="BJ165" s="59">
        <f>INDEX('E-E'!$A:$AH,MATCH($B165,'E-E'!$B:$B,0),MATCH(BJ$1,'E-E'!$1:$1,0))</f>
        <v>1</v>
      </c>
      <c r="BK165" s="59">
        <f>INDEX('E-E'!$A:$AH,MATCH($B165,'E-E'!$B:$B,0),MATCH(BK$1,'E-E'!$1:$1,0))</f>
        <v>1</v>
      </c>
      <c r="BL165" s="59">
        <f>INDEX('E-E'!$A:$AH,MATCH($B165,'E-E'!$B:$B,0),MATCH(BL$1,'E-E'!$1:$1,0))</f>
        <v>1</v>
      </c>
      <c r="BM165" s="59">
        <f>INDEX('E-E'!$A:$AH,MATCH($B165,'E-E'!$B:$B,0),MATCH(BM$1,'E-E'!$1:$1,0))</f>
        <v>1</v>
      </c>
      <c r="BN165" s="59">
        <f>INDEX('E-E'!$A:$AH,MATCH($B165,'E-E'!$B:$B,0),MATCH(BN$1,'E-E'!$1:$1,0))</f>
        <v>1</v>
      </c>
      <c r="BO165" s="59">
        <f>INDEX('E-E'!$A:$AH,MATCH($B165,'E-E'!$B:$B,0),MATCH(BO$1,'E-E'!$1:$1,0))</f>
        <v>1</v>
      </c>
      <c r="BP165" s="59">
        <f>INDEX('E-E'!$A:$AH,MATCH($B165,'E-E'!$B:$B,0),MATCH(BP$1,'E-E'!$1:$1,0))</f>
        <v>1</v>
      </c>
      <c r="BQ165" s="59">
        <f>INDEX('E-E'!$A:$AH,MATCH($B165,'E-E'!$B:$B,0),MATCH(BQ$1,'E-E'!$1:$1,0))</f>
        <v>1</v>
      </c>
      <c r="BR165" s="59">
        <f>INDEX('E-E'!$A:$AH,MATCH($B165,'E-E'!$B:$B,0),MATCH(BR$1,'E-E'!$1:$1,0))</f>
        <v>1</v>
      </c>
      <c r="BS165" s="59">
        <f>INDEX('E-E'!$A:$AH,MATCH($B165,'E-E'!$B:$B,0),MATCH(BS$1,'E-E'!$1:$1,0))</f>
        <v>1</v>
      </c>
      <c r="BT165" s="59">
        <f>INDEX('E-E'!$A:$AH,MATCH($B165,'E-E'!$B:$B,0),MATCH(BT$1,'E-E'!$1:$1,0))</f>
        <v>1</v>
      </c>
      <c r="BU165" s="59">
        <f>INDEX('E-E'!$A:$AH,MATCH($B165,'E-E'!$B:$B,0),MATCH(BU$1,'E-E'!$1:$1,0))</f>
        <v>1</v>
      </c>
      <c r="BV165" s="60">
        <f>INDEX(SRMC!$A:$AO,MATCH($B165,SRMC!$B:$B,0),MATCH(BV$1,SRMC!$1:$1,0))</f>
        <v>0</v>
      </c>
      <c r="BW165" s="60">
        <f>INDEX(SRMC!$A:$AO,MATCH($B165,SRMC!$B:$B,0),MATCH(BW$1,SRMC!$1:$1,0))</f>
        <v>0</v>
      </c>
      <c r="BX165" s="60">
        <f>INDEX(SRMC!$A:$AO,MATCH($B165,SRMC!$B:$B,0),MATCH(BX$1,SRMC!$1:$1,0))</f>
        <v>0</v>
      </c>
      <c r="BY165" s="60">
        <f>INDEX(SRMC!$A:$AO,MATCH($B165,SRMC!$B:$B,0),MATCH(BY$1,SRMC!$1:$1,0))</f>
        <v>0</v>
      </c>
      <c r="BZ165" s="60">
        <f>INDEX(SRMC!$A:$AO,MATCH($B165,SRMC!$B:$B,0),MATCH(BZ$1,SRMC!$1:$1,0))</f>
        <v>0</v>
      </c>
      <c r="CA165" s="60">
        <f>INDEX(SRMC!$A:$AO,MATCH($B165,SRMC!$B:$B,0),MATCH(CA$1,SRMC!$1:$1,0))</f>
        <v>0</v>
      </c>
      <c r="CB165" s="60">
        <f>INDEX(SRMC!$A:$AO,MATCH($B165,SRMC!$B:$B,0),MATCH(CB$1,SRMC!$1:$1,0))</f>
        <v>0</v>
      </c>
      <c r="CC165" s="60">
        <f>INDEX(SRMC!$A:$AO,MATCH($B165,SRMC!$B:$B,0),MATCH(CC$1,SRMC!$1:$1,0))</f>
        <v>0</v>
      </c>
      <c r="CD165" s="60">
        <f>INDEX(SRMC!$A:$AO,MATCH($B165,SRMC!$B:$B,0),MATCH(CD$1,SRMC!$1:$1,0))</f>
        <v>0</v>
      </c>
      <c r="CE165" s="60">
        <f>INDEX(SRMC!$A:$AO,MATCH($B165,SRMC!$B:$B,0),MATCH(CE$1,SRMC!$1:$1,0))</f>
        <v>0</v>
      </c>
      <c r="CF165" s="60">
        <f>INDEX(SRMC!$A:$AO,MATCH($B165,SRMC!$B:$B,0),MATCH(CF$1,SRMC!$1:$1,0))</f>
        <v>0</v>
      </c>
      <c r="CG165" s="60">
        <f>INDEX(SRMC!$A:$AO,MATCH($B165,SRMC!$B:$B,0),MATCH(CG$1,SRMC!$1:$1,0))</f>
        <v>0</v>
      </c>
      <c r="CH165" s="60">
        <f>INDEX(SRMC!$A:$AO,MATCH($B165,SRMC!$B:$B,0),MATCH(CH$1,SRMC!$1:$1,0))</f>
        <v>0</v>
      </c>
      <c r="CI165" s="60">
        <f>INDEX(SRMC!$A:$AO,MATCH($B165,SRMC!$B:$B,0),MATCH(CI$1,SRMC!$1:$1,0))</f>
        <v>0</v>
      </c>
      <c r="CJ165" s="60">
        <f>INDEX(SRMC!$A:$AO,MATCH($B165,SRMC!$B:$B,0),MATCH(CJ$1,SRMC!$1:$1,0))</f>
        <v>0</v>
      </c>
      <c r="CK165" s="60">
        <f>INDEX(SRMC!$A:$AO,MATCH($B165,SRMC!$B:$B,0),MATCH(CK$1,SRMC!$1:$1,0))</f>
        <v>0</v>
      </c>
      <c r="CL165" s="60">
        <f>INDEX(SRMC!$A:$AO,MATCH($B165,SRMC!$B:$B,0),MATCH(CL$1,SRMC!$1:$1,0))</f>
        <v>0</v>
      </c>
      <c r="CM165" s="60">
        <f>INDEX(SRMC!$A:$AO,MATCH($B165,SRMC!$B:$B,0),MATCH(CM$1,SRMC!$1:$1,0))</f>
        <v>0</v>
      </c>
      <c r="CN165" s="60">
        <f>INDEX(SRMC!$A:$AO,MATCH($B165,SRMC!$B:$B,0),MATCH(CN$1,SRMC!$1:$1,0))</f>
        <v>0</v>
      </c>
      <c r="CO165" s="60">
        <f>INDEX(SRMC!$A:$AO,MATCH($B165,SRMC!$B:$B,0),MATCH(CO$1,SRMC!$1:$1,0))</f>
        <v>0</v>
      </c>
      <c r="CP165" s="60">
        <f>INDEX(SRMC!$A:$AO,MATCH($B165,SRMC!$B:$B,0),MATCH(CP$1,SRMC!$1:$1,0))</f>
        <v>0</v>
      </c>
      <c r="CQ165" s="60">
        <f>INDEX(SRMC!$A:$AO,MATCH($B165,SRMC!$B:$B,0),MATCH(CQ$1,SRMC!$1:$1,0))</f>
        <v>0</v>
      </c>
      <c r="CR165" s="60">
        <f>INDEX(SRMC!$A:$AO,MATCH($B165,SRMC!$B:$B,0),MATCH(CR$1,SRMC!$1:$1,0))</f>
        <v>0</v>
      </c>
      <c r="CS165" s="60">
        <f>INDEX(SRMC!$A:$AO,MATCH($B165,SRMC!$B:$B,0),MATCH(CS$1,SRMC!$1:$1,0))</f>
        <v>0</v>
      </c>
      <c r="CT165" s="60">
        <f>INDEX(SRMC!$A:$AO,MATCH($B165,SRMC!$B:$B,0),MATCH(CT$1,SRMC!$1:$1,0))</f>
        <v>0</v>
      </c>
      <c r="CU165" s="60">
        <f>INDEX(SRMC!$A:$AO,MATCH($B165,SRMC!$B:$B,0),MATCH(CU$1,SRMC!$1:$1,0))</f>
        <v>0</v>
      </c>
      <c r="CV165" s="60">
        <f>INDEX(SRMC!$A:$AO,MATCH($B165,SRMC!$B:$B,0),MATCH(CV$1,SRMC!$1:$1,0))</f>
        <v>0</v>
      </c>
      <c r="CW165" s="60">
        <f>INDEX(SRMC!$A:$AO,MATCH($B165,SRMC!$B:$B,0),MATCH(CW$1,SRMC!$1:$1,0))</f>
        <v>0</v>
      </c>
      <c r="CX165" s="60">
        <f>INDEX(SRMC!$A:$AO,MATCH($B165,SRMC!$B:$B,0),MATCH(CX$1,SRMC!$1:$1,0))</f>
        <v>0</v>
      </c>
      <c r="CY165" s="60">
        <f>INDEX(SRMC!$A:$AO,MATCH($B165,SRMC!$B:$B,0),MATCH(CY$1,SRMC!$1:$1,0))</f>
        <v>0</v>
      </c>
      <c r="DA165" s="77">
        <f>SUMIFS(Capacity!F$119:F$218,Capacity!$A$119:$A$218,$A165,Capacity!$E$119:$E$218,Settings!$B$2)</f>
        <v>2.531000047922126</v>
      </c>
      <c r="DB165" s="77">
        <f>SUMIFS(Capacity!G$119:G$218,Capacity!$A$119:$A$218,$A165,Capacity!$E$119:$E$218,Settings!$B$2)</f>
        <v>5.8989998698234514</v>
      </c>
      <c r="DC165" s="77">
        <f>SUMIFS(Capacity!H$119:H$218,Capacity!$A$119:$A$218,$A165,Capacity!$E$119:$E$218,Settings!$B$2)</f>
        <v>10.95600008964537</v>
      </c>
      <c r="DD165" s="77">
        <f>SUMIFS(Capacity!I$119:I$218,Capacity!$A$119:$A$218,$A165,Capacity!$E$119:$E$218,Settings!$B$2)</f>
        <v>18.307000398635768</v>
      </c>
      <c r="DE165" s="77">
        <f>SUMIFS(Capacity!J$119:J$218,Capacity!$A$119:$A$218,$A165,Capacity!$E$119:$E$218,Settings!$B$2)</f>
        <v>27.271999120712248</v>
      </c>
      <c r="DF165" s="77">
        <f>SUMIFS(Capacity!K$119:K$218,Capacity!$A$119:$A$218,$A165,Capacity!$E$119:$E$218,Settings!$B$2)</f>
        <v>37.668000698089529</v>
      </c>
      <c r="DG165" s="77">
        <f>SUMIFS(Capacity!L$119:L$218,Capacity!$A$119:$A$218,$A165,Capacity!$E$119:$E$218,Settings!$B$2)</f>
        <v>50.497000694274853</v>
      </c>
      <c r="DH165" s="77">
        <f>SUMIFS(Capacity!M$119:M$218,Capacity!$A$119:$A$218,$A165,Capacity!$E$119:$E$218,Settings!$B$2)</f>
        <v>65.411998748779297</v>
      </c>
      <c r="DI165" s="77">
        <f>SUMIFS(Capacity!N$119:N$218,Capacity!$A$119:$A$218,$A165,Capacity!$E$119:$E$218,Settings!$B$2)</f>
        <v>82.598003387451101</v>
      </c>
      <c r="DJ165" s="77">
        <f>SUMIFS(Capacity!O$119:O$218,Capacity!$A$119:$A$218,$A165,Capacity!$E$119:$E$218,Settings!$B$2)</f>
        <v>96.729002952575598</v>
      </c>
      <c r="DK165" s="77">
        <f>SUMIFS(Capacity!P$119:P$218,Capacity!$A$119:$A$218,$A165,Capacity!$E$119:$E$218,Settings!$B$2)</f>
        <v>112.11099720001209</v>
      </c>
      <c r="DL165" s="77">
        <f>SUMIFS(Capacity!Q$119:Q$218,Capacity!$A$119:$A$218,$A165,Capacity!$E$119:$E$218,Settings!$B$2)</f>
        <v>128.7480001449583</v>
      </c>
      <c r="DM165" s="77">
        <f>SUMIFS(Capacity!R$119:R$218,Capacity!$A$119:$A$218,$A165,Capacity!$E$119:$E$218,Settings!$B$2)</f>
        <v>146.674007415771</v>
      </c>
      <c r="DN165" s="77">
        <f>SUMIFS(Capacity!S$119:S$218,Capacity!$A$119:$A$218,$A165,Capacity!$E$119:$E$218,Settings!$B$2)</f>
        <v>164.1120033264157</v>
      </c>
      <c r="DO165" s="77">
        <f>SUMIFS(Capacity!T$119:T$218,Capacity!$A$119:$A$218,$A165,Capacity!$E$119:$E$218,Settings!$B$2)</f>
        <v>182.07299804687452</v>
      </c>
      <c r="DP165" s="77">
        <f>SUMIFS(Capacity!U$119:U$218,Capacity!$A$119:$A$218,$A165,Capacity!$E$119:$E$218,Settings!$B$2)</f>
        <v>191.79999732971089</v>
      </c>
      <c r="DQ165" s="77">
        <f>SUMIFS(Capacity!V$119:V$218,Capacity!$A$119:$A$218,$A165,Capacity!$E$119:$E$218,Settings!$B$2)</f>
        <v>202.03400230407689</v>
      </c>
      <c r="DR165" s="77">
        <f>SUMIFS(Capacity!W$119:W$218,Capacity!$A$119:$A$218,$A165,Capacity!$E$119:$E$218,Settings!$B$2)</f>
        <v>212.35599899291938</v>
      </c>
      <c r="DS165" s="77">
        <f>SUMIFS(Capacity!X$119:X$218,Capacity!$A$119:$A$218,$A165,Capacity!$E$119:$E$218,Settings!$B$2)</f>
        <v>223.17800712585358</v>
      </c>
      <c r="DT165" s="77">
        <f>SUMIFS(Capacity!Y$119:Y$218,Capacity!$A$119:$A$218,$A165,Capacity!$E$119:$E$218,Settings!$B$2)</f>
        <v>234.19300270080521</v>
      </c>
      <c r="DU165" s="77">
        <f>SUMIFS(Capacity!Z$119:Z$218,Capacity!$A$119:$A$218,$A165,Capacity!$E$119:$E$218,Settings!$B$2)</f>
        <v>245.49399948120112</v>
      </c>
      <c r="DV165" s="77">
        <f>SUMIFS(Capacity!AA$119:AA$218,Capacity!$A$119:$A$218,$A165,Capacity!$E$119:$E$218,Settings!$B$2)</f>
        <v>256.95800399780211</v>
      </c>
      <c r="DW165" s="77">
        <f>SUMIFS(Capacity!AB$119:AB$218,Capacity!$A$119:$A$218,$A165,Capacity!$E$119:$E$218,Settings!$B$2)</f>
        <v>268.73600196838322</v>
      </c>
      <c r="DX165" s="77">
        <f>SUMIFS(Capacity!AC$119:AC$218,Capacity!$A$119:$A$218,$A165,Capacity!$E$119:$E$218,Settings!$B$2)</f>
        <v>280.62199401855423</v>
      </c>
      <c r="DY165" s="77">
        <f>SUMIFS(Capacity!AD$119:AD$218,Capacity!$A$119:$A$218,$A165,Capacity!$E$119:$E$218,Settings!$B$2)</f>
        <v>292.61600875854447</v>
      </c>
      <c r="DZ165" s="77">
        <f>SUMIFS(Capacity!AE$119:AE$218,Capacity!$A$119:$A$218,$A165,Capacity!$E$119:$E$218,Settings!$B$2)</f>
        <v>304.57599258422778</v>
      </c>
      <c r="EA165" s="77">
        <f>SUMIFS(Capacity!AF$119:AF$218,Capacity!$A$119:$A$218,$A165,Capacity!$E$119:$E$218,Settings!$B$2)</f>
        <v>316.62600326538069</v>
      </c>
      <c r="EB165" s="77">
        <f>SUMIFS(Capacity!AG$119:AG$218,Capacity!$A$119:$A$218,$A165,Capacity!$E$119:$E$218,Settings!$B$2)</f>
        <v>328.75601196289063</v>
      </c>
      <c r="EC165" s="77">
        <f>SUMIFS(Capacity!AH$119:AH$218,Capacity!$A$119:$A$218,$A165,Capacity!$E$119:$E$218,Settings!$B$2)</f>
        <v>340.86399841308514</v>
      </c>
    </row>
    <row r="166" spans="1:133" x14ac:dyDescent="0.3">
      <c r="A166" s="83" t="s">
        <v>1295</v>
      </c>
      <c r="B166" s="91" t="s">
        <v>1310</v>
      </c>
      <c r="C166" s="83" t="s">
        <v>691</v>
      </c>
      <c r="D166" s="83">
        <v>5</v>
      </c>
      <c r="E166" s="83">
        <f>IF(INDEX($CZ166:$EC166,1,MATCH(Settings!$B$6,$CZ$1:$EC$1,0))&gt;0, INDEX($CZ166:$EC166,1,MATCH(Settings!$B$6,$CZ$1:$EC$1,0)),0)</f>
        <v>4.9546535999999905E-4</v>
      </c>
      <c r="F166" s="83">
        <v>0</v>
      </c>
      <c r="G166" s="83">
        <v>0.15</v>
      </c>
      <c r="H166" s="83" t="s">
        <v>363</v>
      </c>
      <c r="I166" s="83">
        <v>7</v>
      </c>
      <c r="J166" s="83">
        <v>2</v>
      </c>
      <c r="K166" s="84">
        <v>0</v>
      </c>
      <c r="L166" s="84">
        <v>0</v>
      </c>
      <c r="M166" s="84">
        <v>0</v>
      </c>
      <c r="N166" s="84">
        <v>0</v>
      </c>
      <c r="O166" s="84">
        <v>0</v>
      </c>
      <c r="P166" s="83" t="s">
        <v>370</v>
      </c>
      <c r="Q166" s="91">
        <v>6</v>
      </c>
      <c r="R166" s="91">
        <v>0</v>
      </c>
      <c r="S166" s="95">
        <v>0</v>
      </c>
      <c r="T166" s="83">
        <v>1</v>
      </c>
      <c r="U166" s="83">
        <v>1</v>
      </c>
      <c r="V166" s="83">
        <v>1</v>
      </c>
      <c r="W166" s="83"/>
      <c r="X166" s="83"/>
      <c r="Y166" s="83">
        <v>0</v>
      </c>
      <c r="Z166" s="83"/>
      <c r="AA166" s="83"/>
      <c r="AB166" s="83">
        <v>1</v>
      </c>
      <c r="AC166" s="83"/>
      <c r="AD166" s="83"/>
      <c r="AE166" s="83">
        <v>1</v>
      </c>
      <c r="AF166" s="83">
        <v>1</v>
      </c>
      <c r="AG166" s="83"/>
      <c r="AH166" s="83"/>
      <c r="AI166" s="83">
        <v>0</v>
      </c>
      <c r="AJ166" s="83">
        <v>1</v>
      </c>
      <c r="AK166" s="42">
        <f>INDEX(BV166:CY166,MATCH(Settings!$B$5,$BV$1:$CY$1))</f>
        <v>0</v>
      </c>
      <c r="AL166" s="83">
        <f t="shared" si="0"/>
        <v>9.909307199999981E-4</v>
      </c>
      <c r="AM166" s="83">
        <v>4</v>
      </c>
      <c r="AN166" s="83">
        <v>0</v>
      </c>
      <c r="AO166" s="83">
        <f t="shared" si="1"/>
        <v>1.9818614399999962E-3</v>
      </c>
      <c r="AP166" s="83" t="b" cm="1">
        <f t="array" ref="AP166">NOT(OR(ISNA(AI166:AK166),ISNA(AE166:AF166),ISNA(AB166),ISNA(Y166),ISNA(S166:V166),ISNA(Q166),ISNA(J166),ISNA(I166),ISNA(A166:G166), ISBLANK(AI166:AK166), ISBLANK(AE166:AF166),ISBLANK(AB166),ISBLANK(Y166),ISBLANK(S166:V166),ISBLANK(Q166),ISBLANK(J166),ISBLANK(I166),ISBLANK(A166:G166)))</f>
        <v>1</v>
      </c>
      <c r="AQ166" s="42">
        <f>_xlfn.IFNA(IF(E166&gt;0,INDEX(AR166:BU166,MATCH(Settings!$B$1,$AR$1:$BU$1)),0),0)</f>
        <v>1</v>
      </c>
      <c r="AR166" s="59">
        <f>INDEX('E-E'!$A:$AH,MATCH($B166,'E-E'!$B:$B,0),MATCH(AR$1,'E-E'!$1:$1,0))</f>
        <v>1</v>
      </c>
      <c r="AS166" s="59">
        <f>INDEX('E-E'!$A:$AH,MATCH($B166,'E-E'!$B:$B,0),MATCH(AS$1,'E-E'!$1:$1,0))</f>
        <v>1</v>
      </c>
      <c r="AT166" s="59">
        <f>INDEX('E-E'!$A:$AH,MATCH($B166,'E-E'!$B:$B,0),MATCH(AT$1,'E-E'!$1:$1,0))</f>
        <v>1</v>
      </c>
      <c r="AU166" s="59">
        <f>INDEX('E-E'!$A:$AH,MATCH($B166,'E-E'!$B:$B,0),MATCH(AU$1,'E-E'!$1:$1,0))</f>
        <v>1</v>
      </c>
      <c r="AV166" s="59">
        <f>INDEX('E-E'!$A:$AH,MATCH($B166,'E-E'!$B:$B,0),MATCH(AV$1,'E-E'!$1:$1,0))</f>
        <v>1</v>
      </c>
      <c r="AW166" s="59">
        <f>INDEX('E-E'!$A:$AH,MATCH($B166,'E-E'!$B:$B,0),MATCH(AW$1,'E-E'!$1:$1,0))</f>
        <v>1</v>
      </c>
      <c r="AX166" s="59">
        <f>INDEX('E-E'!$A:$AH,MATCH($B166,'E-E'!$B:$B,0),MATCH(AX$1,'E-E'!$1:$1,0))</f>
        <v>1</v>
      </c>
      <c r="AY166" s="59">
        <f>INDEX('E-E'!$A:$AH,MATCH($B166,'E-E'!$B:$B,0),MATCH(AY$1,'E-E'!$1:$1,0))</f>
        <v>1</v>
      </c>
      <c r="AZ166" s="59">
        <f>INDEX('E-E'!$A:$AH,MATCH($B166,'E-E'!$B:$B,0),MATCH(AZ$1,'E-E'!$1:$1,0))</f>
        <v>1</v>
      </c>
      <c r="BA166" s="59">
        <f>INDEX('E-E'!$A:$AH,MATCH($B166,'E-E'!$B:$B,0),MATCH(BA$1,'E-E'!$1:$1,0))</f>
        <v>1</v>
      </c>
      <c r="BB166" s="59">
        <f>INDEX('E-E'!$A:$AH,MATCH($B166,'E-E'!$B:$B,0),MATCH(BB$1,'E-E'!$1:$1,0))</f>
        <v>1</v>
      </c>
      <c r="BC166" s="59">
        <f>INDEX('E-E'!$A:$AH,MATCH($B166,'E-E'!$B:$B,0),MATCH(BC$1,'E-E'!$1:$1,0))</f>
        <v>1</v>
      </c>
      <c r="BD166" s="59">
        <f>INDEX('E-E'!$A:$AH,MATCH($B166,'E-E'!$B:$B,0),MATCH(BD$1,'E-E'!$1:$1,0))</f>
        <v>1</v>
      </c>
      <c r="BE166" s="59">
        <f>INDEX('E-E'!$A:$AH,MATCH($B166,'E-E'!$B:$B,0),MATCH(BE$1,'E-E'!$1:$1,0))</f>
        <v>1</v>
      </c>
      <c r="BF166" s="59">
        <f>INDEX('E-E'!$A:$AH,MATCH($B166,'E-E'!$B:$B,0),MATCH(BF$1,'E-E'!$1:$1,0))</f>
        <v>1</v>
      </c>
      <c r="BG166" s="59">
        <f>INDEX('E-E'!$A:$AH,MATCH($B166,'E-E'!$B:$B,0),MATCH(BG$1,'E-E'!$1:$1,0))</f>
        <v>1</v>
      </c>
      <c r="BH166" s="59">
        <f>INDEX('E-E'!$A:$AH,MATCH($B166,'E-E'!$B:$B,0),MATCH(BH$1,'E-E'!$1:$1,0))</f>
        <v>1</v>
      </c>
      <c r="BI166" s="59">
        <f>INDEX('E-E'!$A:$AH,MATCH($B166,'E-E'!$B:$B,0),MATCH(BI$1,'E-E'!$1:$1,0))</f>
        <v>1</v>
      </c>
      <c r="BJ166" s="59">
        <f>INDEX('E-E'!$A:$AH,MATCH($B166,'E-E'!$B:$B,0),MATCH(BJ$1,'E-E'!$1:$1,0))</f>
        <v>1</v>
      </c>
      <c r="BK166" s="59">
        <f>INDEX('E-E'!$A:$AH,MATCH($B166,'E-E'!$B:$B,0),MATCH(BK$1,'E-E'!$1:$1,0))</f>
        <v>1</v>
      </c>
      <c r="BL166" s="59">
        <f>INDEX('E-E'!$A:$AH,MATCH($B166,'E-E'!$B:$B,0),MATCH(BL$1,'E-E'!$1:$1,0))</f>
        <v>1</v>
      </c>
      <c r="BM166" s="59">
        <f>INDEX('E-E'!$A:$AH,MATCH($B166,'E-E'!$B:$B,0),MATCH(BM$1,'E-E'!$1:$1,0))</f>
        <v>1</v>
      </c>
      <c r="BN166" s="59">
        <f>INDEX('E-E'!$A:$AH,MATCH($B166,'E-E'!$B:$B,0),MATCH(BN$1,'E-E'!$1:$1,0))</f>
        <v>1</v>
      </c>
      <c r="BO166" s="59">
        <f>INDEX('E-E'!$A:$AH,MATCH($B166,'E-E'!$B:$B,0),MATCH(BO$1,'E-E'!$1:$1,0))</f>
        <v>1</v>
      </c>
      <c r="BP166" s="59">
        <f>INDEX('E-E'!$A:$AH,MATCH($B166,'E-E'!$B:$B,0),MATCH(BP$1,'E-E'!$1:$1,0))</f>
        <v>1</v>
      </c>
      <c r="BQ166" s="59">
        <f>INDEX('E-E'!$A:$AH,MATCH($B166,'E-E'!$B:$B,0),MATCH(BQ$1,'E-E'!$1:$1,0))</f>
        <v>1</v>
      </c>
      <c r="BR166" s="59">
        <f>INDEX('E-E'!$A:$AH,MATCH($B166,'E-E'!$B:$B,0),MATCH(BR$1,'E-E'!$1:$1,0))</f>
        <v>1</v>
      </c>
      <c r="BS166" s="59">
        <f>INDEX('E-E'!$A:$AH,MATCH($B166,'E-E'!$B:$B,0),MATCH(BS$1,'E-E'!$1:$1,0))</f>
        <v>1</v>
      </c>
      <c r="BT166" s="59">
        <f>INDEX('E-E'!$A:$AH,MATCH($B166,'E-E'!$B:$B,0),MATCH(BT$1,'E-E'!$1:$1,0))</f>
        <v>1</v>
      </c>
      <c r="BU166" s="59">
        <f>INDEX('E-E'!$A:$AH,MATCH($B166,'E-E'!$B:$B,0),MATCH(BU$1,'E-E'!$1:$1,0))</f>
        <v>1</v>
      </c>
      <c r="BV166" s="60">
        <f>INDEX(SRMC!$A:$AO,MATCH($B166,SRMC!$B:$B,0),MATCH(BV$1,SRMC!$1:$1,0))</f>
        <v>0</v>
      </c>
      <c r="BW166" s="60">
        <f>INDEX(SRMC!$A:$AO,MATCH($B166,SRMC!$B:$B,0),MATCH(BW$1,SRMC!$1:$1,0))</f>
        <v>0</v>
      </c>
      <c r="BX166" s="60">
        <f>INDEX(SRMC!$A:$AO,MATCH($B166,SRMC!$B:$B,0),MATCH(BX$1,SRMC!$1:$1,0))</f>
        <v>0</v>
      </c>
      <c r="BY166" s="60">
        <f>INDEX(SRMC!$A:$AO,MATCH($B166,SRMC!$B:$B,0),MATCH(BY$1,SRMC!$1:$1,0))</f>
        <v>0</v>
      </c>
      <c r="BZ166" s="60">
        <f>INDEX(SRMC!$A:$AO,MATCH($B166,SRMC!$B:$B,0),MATCH(BZ$1,SRMC!$1:$1,0))</f>
        <v>0</v>
      </c>
      <c r="CA166" s="60">
        <f>INDEX(SRMC!$A:$AO,MATCH($B166,SRMC!$B:$B,0),MATCH(CA$1,SRMC!$1:$1,0))</f>
        <v>0</v>
      </c>
      <c r="CB166" s="60">
        <f>INDEX(SRMC!$A:$AO,MATCH($B166,SRMC!$B:$B,0),MATCH(CB$1,SRMC!$1:$1,0))</f>
        <v>0</v>
      </c>
      <c r="CC166" s="60">
        <f>INDEX(SRMC!$A:$AO,MATCH($B166,SRMC!$B:$B,0),MATCH(CC$1,SRMC!$1:$1,0))</f>
        <v>0</v>
      </c>
      <c r="CD166" s="60">
        <f>INDEX(SRMC!$A:$AO,MATCH($B166,SRMC!$B:$B,0),MATCH(CD$1,SRMC!$1:$1,0))</f>
        <v>0</v>
      </c>
      <c r="CE166" s="60">
        <f>INDEX(SRMC!$A:$AO,MATCH($B166,SRMC!$B:$B,0),MATCH(CE$1,SRMC!$1:$1,0))</f>
        <v>0</v>
      </c>
      <c r="CF166" s="60">
        <f>INDEX(SRMC!$A:$AO,MATCH($B166,SRMC!$B:$B,0),MATCH(CF$1,SRMC!$1:$1,0))</f>
        <v>0</v>
      </c>
      <c r="CG166" s="60">
        <f>INDEX(SRMC!$A:$AO,MATCH($B166,SRMC!$B:$B,0),MATCH(CG$1,SRMC!$1:$1,0))</f>
        <v>0</v>
      </c>
      <c r="CH166" s="60">
        <f>INDEX(SRMC!$A:$AO,MATCH($B166,SRMC!$B:$B,0),MATCH(CH$1,SRMC!$1:$1,0))</f>
        <v>0</v>
      </c>
      <c r="CI166" s="60">
        <f>INDEX(SRMC!$A:$AO,MATCH($B166,SRMC!$B:$B,0),MATCH(CI$1,SRMC!$1:$1,0))</f>
        <v>0</v>
      </c>
      <c r="CJ166" s="60">
        <f>INDEX(SRMC!$A:$AO,MATCH($B166,SRMC!$B:$B,0),MATCH(CJ$1,SRMC!$1:$1,0))</f>
        <v>0</v>
      </c>
      <c r="CK166" s="60">
        <f>INDEX(SRMC!$A:$AO,MATCH($B166,SRMC!$B:$B,0),MATCH(CK$1,SRMC!$1:$1,0))</f>
        <v>0</v>
      </c>
      <c r="CL166" s="60">
        <f>INDEX(SRMC!$A:$AO,MATCH($B166,SRMC!$B:$B,0),MATCH(CL$1,SRMC!$1:$1,0))</f>
        <v>0</v>
      </c>
      <c r="CM166" s="60">
        <f>INDEX(SRMC!$A:$AO,MATCH($B166,SRMC!$B:$B,0),MATCH(CM$1,SRMC!$1:$1,0))</f>
        <v>0</v>
      </c>
      <c r="CN166" s="60">
        <f>INDEX(SRMC!$A:$AO,MATCH($B166,SRMC!$B:$B,0),MATCH(CN$1,SRMC!$1:$1,0))</f>
        <v>0</v>
      </c>
      <c r="CO166" s="60">
        <f>INDEX(SRMC!$A:$AO,MATCH($B166,SRMC!$B:$B,0),MATCH(CO$1,SRMC!$1:$1,0))</f>
        <v>0</v>
      </c>
      <c r="CP166" s="60">
        <f>INDEX(SRMC!$A:$AO,MATCH($B166,SRMC!$B:$B,0),MATCH(CP$1,SRMC!$1:$1,0))</f>
        <v>0</v>
      </c>
      <c r="CQ166" s="60">
        <f>INDEX(SRMC!$A:$AO,MATCH($B166,SRMC!$B:$B,0),MATCH(CQ$1,SRMC!$1:$1,0))</f>
        <v>0</v>
      </c>
      <c r="CR166" s="60">
        <f>INDEX(SRMC!$A:$AO,MATCH($B166,SRMC!$B:$B,0),MATCH(CR$1,SRMC!$1:$1,0))</f>
        <v>0</v>
      </c>
      <c r="CS166" s="60">
        <f>INDEX(SRMC!$A:$AO,MATCH($B166,SRMC!$B:$B,0),MATCH(CS$1,SRMC!$1:$1,0))</f>
        <v>0</v>
      </c>
      <c r="CT166" s="60">
        <f>INDEX(SRMC!$A:$AO,MATCH($B166,SRMC!$B:$B,0),MATCH(CT$1,SRMC!$1:$1,0))</f>
        <v>0</v>
      </c>
      <c r="CU166" s="60">
        <f>INDEX(SRMC!$A:$AO,MATCH($B166,SRMC!$B:$B,0),MATCH(CU$1,SRMC!$1:$1,0))</f>
        <v>0</v>
      </c>
      <c r="CV166" s="60">
        <f>INDEX(SRMC!$A:$AO,MATCH($B166,SRMC!$B:$B,0),MATCH(CV$1,SRMC!$1:$1,0))</f>
        <v>0</v>
      </c>
      <c r="CW166" s="60">
        <f>INDEX(SRMC!$A:$AO,MATCH($B166,SRMC!$B:$B,0),MATCH(CW$1,SRMC!$1:$1,0))</f>
        <v>0</v>
      </c>
      <c r="CX166" s="60">
        <f>INDEX(SRMC!$A:$AO,MATCH($B166,SRMC!$B:$B,0),MATCH(CX$1,SRMC!$1:$1,0))</f>
        <v>0</v>
      </c>
      <c r="CY166" s="60">
        <f>INDEX(SRMC!$A:$AO,MATCH($B166,SRMC!$B:$B,0),MATCH(CY$1,SRMC!$1:$1,0))</f>
        <v>0</v>
      </c>
      <c r="DA166" s="77">
        <f>SUMIFS(Capacity!F$119:F$218,Capacity!$A$119:$A$218,$A166,Capacity!$E$119:$E$218,Settings!$B$2)</f>
        <v>55.329999923705998</v>
      </c>
      <c r="DB166" s="77">
        <f>SUMIFS(Capacity!G$119:G$218,Capacity!$A$119:$A$218,$A166,Capacity!$E$119:$E$218,Settings!$B$2)</f>
        <v>375.329999923706</v>
      </c>
      <c r="DC166" s="77">
        <f>SUMIFS(Capacity!H$119:H$218,Capacity!$A$119:$A$218,$A166,Capacity!$E$119:$E$218,Settings!$B$2)</f>
        <v>375.329999923706</v>
      </c>
      <c r="DD166" s="77">
        <f>SUMIFS(Capacity!I$119:I$218,Capacity!$A$119:$A$218,$A166,Capacity!$E$119:$E$218,Settings!$B$2)</f>
        <v>375.329999923706</v>
      </c>
      <c r="DE166" s="77">
        <f>SUMIFS(Capacity!J$119:J$218,Capacity!$A$119:$A$218,$A166,Capacity!$E$119:$E$218,Settings!$B$2)</f>
        <v>375.329999923706</v>
      </c>
      <c r="DF166" s="77">
        <f>SUMIFS(Capacity!K$119:K$218,Capacity!$A$119:$A$218,$A166,Capacity!$E$119:$E$218,Settings!$B$2)</f>
        <v>375.329999923706</v>
      </c>
      <c r="DG166" s="77">
        <f>SUMIFS(Capacity!L$119:L$218,Capacity!$A$119:$A$218,$A166,Capacity!$E$119:$E$218,Settings!$B$2)</f>
        <v>375.329999923706</v>
      </c>
      <c r="DH166" s="77">
        <f>SUMIFS(Capacity!M$119:M$218,Capacity!$A$119:$A$218,$A166,Capacity!$E$119:$E$218,Settings!$B$2)</f>
        <v>375.329999923706</v>
      </c>
      <c r="DI166" s="77">
        <f>SUMIFS(Capacity!N$119:N$218,Capacity!$A$119:$A$218,$A166,Capacity!$E$119:$E$218,Settings!$B$2)</f>
        <v>375.329999923706</v>
      </c>
      <c r="DJ166" s="77">
        <f>SUMIFS(Capacity!O$119:O$218,Capacity!$A$119:$A$218,$A166,Capacity!$E$119:$E$218,Settings!$B$2)</f>
        <v>375.329999923706</v>
      </c>
      <c r="DK166" s="77">
        <f>SUMIFS(Capacity!P$119:P$218,Capacity!$A$119:$A$218,$A166,Capacity!$E$119:$E$218,Settings!$B$2)</f>
        <v>375.329999923706</v>
      </c>
      <c r="DL166" s="77">
        <f>SUMIFS(Capacity!Q$119:Q$218,Capacity!$A$119:$A$218,$A166,Capacity!$E$119:$E$218,Settings!$B$2)</f>
        <v>375.33048776784602</v>
      </c>
      <c r="DM166" s="77">
        <f>SUMIFS(Capacity!R$119:R$218,Capacity!$A$119:$A$218,$A166,Capacity!$E$119:$E$218,Settings!$B$2)</f>
        <v>320.00048789260001</v>
      </c>
      <c r="DN166" s="77">
        <f>SUMIFS(Capacity!S$119:S$218,Capacity!$A$119:$A$218,$A166,Capacity!$E$119:$E$218,Settings!$B$2)</f>
        <v>320.0004878986</v>
      </c>
      <c r="DO166" s="77">
        <f>SUMIFS(Capacity!T$119:T$218,Capacity!$A$119:$A$218,$A166,Capacity!$E$119:$E$218,Settings!$B$2)</f>
        <v>320.00048800278</v>
      </c>
      <c r="DP166" s="77">
        <f>SUMIFS(Capacity!U$119:U$218,Capacity!$A$119:$A$218,$A166,Capacity!$E$119:$E$218,Settings!$B$2)</f>
        <v>320.00048803480001</v>
      </c>
      <c r="DQ166" s="77">
        <f>SUMIFS(Capacity!V$119:V$218,Capacity!$A$119:$A$218,$A166,Capacity!$E$119:$E$218,Settings!$B$2)</f>
        <v>320.00048876746001</v>
      </c>
      <c r="DR166" s="77">
        <f>SUMIFS(Capacity!W$119:W$218,Capacity!$A$119:$A$218,$A166,Capacity!$E$119:$E$218,Settings!$B$2)</f>
        <v>320.00048880744998</v>
      </c>
      <c r="DS166" s="77">
        <f>SUMIFS(Capacity!X$119:X$218,Capacity!$A$119:$A$218,$A166,Capacity!$E$119:$E$218,Settings!$B$2)</f>
        <v>320.00048896496003</v>
      </c>
      <c r="DT166" s="77">
        <f>SUMIFS(Capacity!Y$119:Y$218,Capacity!$A$119:$A$218,$A166,Capacity!$E$119:$E$218,Settings!$B$2)</f>
        <v>320.00048899910001</v>
      </c>
      <c r="DU166" s="77">
        <f>SUMIFS(Capacity!Z$119:Z$218,Capacity!$A$119:$A$218,$A166,Capacity!$E$119:$E$218,Settings!$B$2)</f>
        <v>300.00048635823998</v>
      </c>
      <c r="DV166" s="77">
        <f>SUMIFS(Capacity!AA$119:AA$218,Capacity!$A$119:$A$218,$A166,Capacity!$E$119:$E$218,Settings!$B$2)</f>
        <v>4.8492254999999898E-4</v>
      </c>
      <c r="DW166" s="77">
        <f>SUMIFS(Capacity!AB$119:AB$218,Capacity!$A$119:$A$218,$A166,Capacity!$E$119:$E$218,Settings!$B$2)</f>
        <v>4.8492456000000001E-4</v>
      </c>
      <c r="DX166" s="77">
        <f>SUMIFS(Capacity!AC$119:AC$218,Capacity!$A$119:$A$218,$A166,Capacity!$E$119:$E$218,Settings!$B$2)</f>
        <v>4.8331067000000001E-4</v>
      </c>
      <c r="DY166" s="77">
        <f>SUMIFS(Capacity!AD$119:AD$218,Capacity!$A$119:$A$218,$A166,Capacity!$E$119:$E$218,Settings!$B$2)</f>
        <v>4.7944142999999898E-4</v>
      </c>
      <c r="DZ166" s="77">
        <f>SUMIFS(Capacity!AE$119:AE$218,Capacity!$A$119:$A$218,$A166,Capacity!$E$119:$E$218,Settings!$B$2)</f>
        <v>4.7884596E-4</v>
      </c>
      <c r="EA166" s="77">
        <f>SUMIFS(Capacity!AF$119:AF$218,Capacity!$A$119:$A$218,$A166,Capacity!$E$119:$E$218,Settings!$B$2)</f>
        <v>4.76911549999999E-4</v>
      </c>
      <c r="EB166" s="77">
        <f>SUMIFS(Capacity!AG$119:AG$218,Capacity!$A$119:$A$218,$A166,Capacity!$E$119:$E$218,Settings!$B$2)</f>
        <v>4.7414954E-4</v>
      </c>
      <c r="EC166" s="77">
        <f>SUMIFS(Capacity!AH$119:AH$218,Capacity!$A$119:$A$218,$A166,Capacity!$E$119:$E$218,Settings!$B$2)</f>
        <v>4.9546535999999905E-4</v>
      </c>
    </row>
    <row r="167" spans="1:133" x14ac:dyDescent="0.3">
      <c r="A167" s="83" t="s">
        <v>1296</v>
      </c>
      <c r="B167" s="91" t="s">
        <v>1311</v>
      </c>
      <c r="C167" s="83" t="s">
        <v>691</v>
      </c>
      <c r="D167" s="83">
        <v>5</v>
      </c>
      <c r="E167" s="83">
        <f>IF(INDEX($CZ167:$EC167,1,MATCH(Settings!$B$6,$CZ$1:$EC$1,0))&gt;0, INDEX($CZ167:$EC167,1,MATCH(Settings!$B$6,$CZ$1:$EC$1,0)),0)</f>
        <v>1538.8262999999999</v>
      </c>
      <c r="F167" s="83">
        <v>0</v>
      </c>
      <c r="G167" s="83">
        <v>0.25</v>
      </c>
      <c r="H167" s="83" t="s">
        <v>612</v>
      </c>
      <c r="I167" s="83">
        <v>7</v>
      </c>
      <c r="J167" s="83">
        <v>2</v>
      </c>
      <c r="K167" s="84">
        <v>0</v>
      </c>
      <c r="L167" s="84">
        <v>0</v>
      </c>
      <c r="M167" s="84">
        <v>0</v>
      </c>
      <c r="N167" s="84">
        <v>0</v>
      </c>
      <c r="O167" s="84">
        <v>0</v>
      </c>
      <c r="P167" s="83" t="s">
        <v>1399</v>
      </c>
      <c r="Q167" s="91">
        <v>5</v>
      </c>
      <c r="R167" s="91">
        <v>0</v>
      </c>
      <c r="S167" s="95">
        <v>0</v>
      </c>
      <c r="T167" s="83">
        <v>1</v>
      </c>
      <c r="U167" s="83">
        <v>1</v>
      </c>
      <c r="V167" s="83">
        <v>1</v>
      </c>
      <c r="W167" s="83"/>
      <c r="X167" s="83"/>
      <c r="Y167" s="83">
        <v>0</v>
      </c>
      <c r="Z167" s="83"/>
      <c r="AA167" s="83"/>
      <c r="AB167" s="83">
        <v>1</v>
      </c>
      <c r="AC167" s="83"/>
      <c r="AD167" s="83"/>
      <c r="AE167" s="83">
        <v>1</v>
      </c>
      <c r="AF167" s="83">
        <v>1</v>
      </c>
      <c r="AG167" s="83"/>
      <c r="AH167" s="83"/>
      <c r="AI167" s="83">
        <v>0</v>
      </c>
      <c r="AJ167" s="83">
        <v>1</v>
      </c>
      <c r="AK167" s="42">
        <f>INDEX(BV167:CY167,MATCH(Settings!$B$5,$BV$1:$CY$1))</f>
        <v>0</v>
      </c>
      <c r="AL167" s="83">
        <f t="shared" si="0"/>
        <v>18465.9156</v>
      </c>
      <c r="AM167" s="83">
        <v>24</v>
      </c>
      <c r="AN167" s="83">
        <v>0</v>
      </c>
      <c r="AO167" s="83">
        <f t="shared" si="1"/>
        <v>36931.831200000001</v>
      </c>
      <c r="AP167" s="83" t="b" cm="1">
        <f t="array" ref="AP167">NOT(OR(ISNA(AI167:AK167),ISNA(AE167:AF167),ISNA(AB167),ISNA(Y167),ISNA(S167:V167),ISNA(Q167),ISNA(J167),ISNA(I167),ISNA(A167:G167), ISBLANK(AI167:AK167), ISBLANK(AE167:AF167),ISBLANK(AB167),ISBLANK(Y167),ISBLANK(S167:V167),ISBLANK(Q167),ISBLANK(J167),ISBLANK(I167),ISBLANK(A167:G167)))</f>
        <v>1</v>
      </c>
      <c r="AQ167" s="42">
        <f>_xlfn.IFNA(IF(E167&gt;0,INDEX(AR167:BU167,MATCH(Settings!$B$1,$AR$1:$BU$1)),0),0)</f>
        <v>1</v>
      </c>
      <c r="AR167" s="59">
        <f>INDEX('E-E'!$A:$AH,MATCH($B167,'E-E'!$B:$B,0),MATCH(AR$1,'E-E'!$1:$1,0))</f>
        <v>1</v>
      </c>
      <c r="AS167" s="59">
        <f>INDEX('E-E'!$A:$AH,MATCH($B167,'E-E'!$B:$B,0),MATCH(AS$1,'E-E'!$1:$1,0))</f>
        <v>1</v>
      </c>
      <c r="AT167" s="59">
        <f>INDEX('E-E'!$A:$AH,MATCH($B167,'E-E'!$B:$B,0),MATCH(AT$1,'E-E'!$1:$1,0))</f>
        <v>1</v>
      </c>
      <c r="AU167" s="59">
        <f>INDEX('E-E'!$A:$AH,MATCH($B167,'E-E'!$B:$B,0),MATCH(AU$1,'E-E'!$1:$1,0))</f>
        <v>1</v>
      </c>
      <c r="AV167" s="59">
        <f>INDEX('E-E'!$A:$AH,MATCH($B167,'E-E'!$B:$B,0),MATCH(AV$1,'E-E'!$1:$1,0))</f>
        <v>1</v>
      </c>
      <c r="AW167" s="59">
        <f>INDEX('E-E'!$A:$AH,MATCH($B167,'E-E'!$B:$B,0),MATCH(AW$1,'E-E'!$1:$1,0))</f>
        <v>1</v>
      </c>
      <c r="AX167" s="59">
        <f>INDEX('E-E'!$A:$AH,MATCH($B167,'E-E'!$B:$B,0),MATCH(AX$1,'E-E'!$1:$1,0))</f>
        <v>1</v>
      </c>
      <c r="AY167" s="59">
        <f>INDEX('E-E'!$A:$AH,MATCH($B167,'E-E'!$B:$B,0),MATCH(AY$1,'E-E'!$1:$1,0))</f>
        <v>1</v>
      </c>
      <c r="AZ167" s="59">
        <f>INDEX('E-E'!$A:$AH,MATCH($B167,'E-E'!$B:$B,0),MATCH(AZ$1,'E-E'!$1:$1,0))</f>
        <v>1</v>
      </c>
      <c r="BA167" s="59">
        <f>INDEX('E-E'!$A:$AH,MATCH($B167,'E-E'!$B:$B,0),MATCH(BA$1,'E-E'!$1:$1,0))</f>
        <v>1</v>
      </c>
      <c r="BB167" s="59">
        <f>INDEX('E-E'!$A:$AH,MATCH($B167,'E-E'!$B:$B,0),MATCH(BB$1,'E-E'!$1:$1,0))</f>
        <v>1</v>
      </c>
      <c r="BC167" s="59">
        <f>INDEX('E-E'!$A:$AH,MATCH($B167,'E-E'!$B:$B,0),MATCH(BC$1,'E-E'!$1:$1,0))</f>
        <v>1</v>
      </c>
      <c r="BD167" s="59">
        <f>INDEX('E-E'!$A:$AH,MATCH($B167,'E-E'!$B:$B,0),MATCH(BD$1,'E-E'!$1:$1,0))</f>
        <v>1</v>
      </c>
      <c r="BE167" s="59">
        <f>INDEX('E-E'!$A:$AH,MATCH($B167,'E-E'!$B:$B,0),MATCH(BE$1,'E-E'!$1:$1,0))</f>
        <v>1</v>
      </c>
      <c r="BF167" s="59">
        <f>INDEX('E-E'!$A:$AH,MATCH($B167,'E-E'!$B:$B,0),MATCH(BF$1,'E-E'!$1:$1,0))</f>
        <v>1</v>
      </c>
      <c r="BG167" s="59">
        <f>INDEX('E-E'!$A:$AH,MATCH($B167,'E-E'!$B:$B,0),MATCH(BG$1,'E-E'!$1:$1,0))</f>
        <v>1</v>
      </c>
      <c r="BH167" s="59">
        <f>INDEX('E-E'!$A:$AH,MATCH($B167,'E-E'!$B:$B,0),MATCH(BH$1,'E-E'!$1:$1,0))</f>
        <v>1</v>
      </c>
      <c r="BI167" s="59">
        <f>INDEX('E-E'!$A:$AH,MATCH($B167,'E-E'!$B:$B,0),MATCH(BI$1,'E-E'!$1:$1,0))</f>
        <v>1</v>
      </c>
      <c r="BJ167" s="59">
        <f>INDEX('E-E'!$A:$AH,MATCH($B167,'E-E'!$B:$B,0),MATCH(BJ$1,'E-E'!$1:$1,0))</f>
        <v>1</v>
      </c>
      <c r="BK167" s="59">
        <f>INDEX('E-E'!$A:$AH,MATCH($B167,'E-E'!$B:$B,0),MATCH(BK$1,'E-E'!$1:$1,0))</f>
        <v>1</v>
      </c>
      <c r="BL167" s="59">
        <f>INDEX('E-E'!$A:$AH,MATCH($B167,'E-E'!$B:$B,0),MATCH(BL$1,'E-E'!$1:$1,0))</f>
        <v>1</v>
      </c>
      <c r="BM167" s="59">
        <f>INDEX('E-E'!$A:$AH,MATCH($B167,'E-E'!$B:$B,0),MATCH(BM$1,'E-E'!$1:$1,0))</f>
        <v>1</v>
      </c>
      <c r="BN167" s="59">
        <f>INDEX('E-E'!$A:$AH,MATCH($B167,'E-E'!$B:$B,0),MATCH(BN$1,'E-E'!$1:$1,0))</f>
        <v>1</v>
      </c>
      <c r="BO167" s="59">
        <f>INDEX('E-E'!$A:$AH,MATCH($B167,'E-E'!$B:$B,0),MATCH(BO$1,'E-E'!$1:$1,0))</f>
        <v>1</v>
      </c>
      <c r="BP167" s="59">
        <f>INDEX('E-E'!$A:$AH,MATCH($B167,'E-E'!$B:$B,0),MATCH(BP$1,'E-E'!$1:$1,0))</f>
        <v>1</v>
      </c>
      <c r="BQ167" s="59">
        <f>INDEX('E-E'!$A:$AH,MATCH($B167,'E-E'!$B:$B,0),MATCH(BQ$1,'E-E'!$1:$1,0))</f>
        <v>1</v>
      </c>
      <c r="BR167" s="59">
        <f>INDEX('E-E'!$A:$AH,MATCH($B167,'E-E'!$B:$B,0),MATCH(BR$1,'E-E'!$1:$1,0))</f>
        <v>1</v>
      </c>
      <c r="BS167" s="59">
        <f>INDEX('E-E'!$A:$AH,MATCH($B167,'E-E'!$B:$B,0),MATCH(BS$1,'E-E'!$1:$1,0))</f>
        <v>1</v>
      </c>
      <c r="BT167" s="59">
        <f>INDEX('E-E'!$A:$AH,MATCH($B167,'E-E'!$B:$B,0),MATCH(BT$1,'E-E'!$1:$1,0))</f>
        <v>1</v>
      </c>
      <c r="BU167" s="59">
        <f>INDEX('E-E'!$A:$AH,MATCH($B167,'E-E'!$B:$B,0),MATCH(BU$1,'E-E'!$1:$1,0))</f>
        <v>1</v>
      </c>
      <c r="BV167" s="60">
        <f>INDEX(SRMC!$A:$AO,MATCH($B167,SRMC!$B:$B,0),MATCH(BV$1,SRMC!$1:$1,0))</f>
        <v>0</v>
      </c>
      <c r="BW167" s="60">
        <f>INDEX(SRMC!$A:$AO,MATCH($B167,SRMC!$B:$B,0),MATCH(BW$1,SRMC!$1:$1,0))</f>
        <v>0</v>
      </c>
      <c r="BX167" s="60">
        <f>INDEX(SRMC!$A:$AO,MATCH($B167,SRMC!$B:$B,0),MATCH(BX$1,SRMC!$1:$1,0))</f>
        <v>0</v>
      </c>
      <c r="BY167" s="60">
        <f>INDEX(SRMC!$A:$AO,MATCH($B167,SRMC!$B:$B,0),MATCH(BY$1,SRMC!$1:$1,0))</f>
        <v>0</v>
      </c>
      <c r="BZ167" s="60">
        <f>INDEX(SRMC!$A:$AO,MATCH($B167,SRMC!$B:$B,0),MATCH(BZ$1,SRMC!$1:$1,0))</f>
        <v>0</v>
      </c>
      <c r="CA167" s="60">
        <f>INDEX(SRMC!$A:$AO,MATCH($B167,SRMC!$B:$B,0),MATCH(CA$1,SRMC!$1:$1,0))</f>
        <v>0</v>
      </c>
      <c r="CB167" s="60">
        <f>INDEX(SRMC!$A:$AO,MATCH($B167,SRMC!$B:$B,0),MATCH(CB$1,SRMC!$1:$1,0))</f>
        <v>0</v>
      </c>
      <c r="CC167" s="60">
        <f>INDEX(SRMC!$A:$AO,MATCH($B167,SRMC!$B:$B,0),MATCH(CC$1,SRMC!$1:$1,0))</f>
        <v>0</v>
      </c>
      <c r="CD167" s="60">
        <f>INDEX(SRMC!$A:$AO,MATCH($B167,SRMC!$B:$B,0),MATCH(CD$1,SRMC!$1:$1,0))</f>
        <v>0</v>
      </c>
      <c r="CE167" s="60">
        <f>INDEX(SRMC!$A:$AO,MATCH($B167,SRMC!$B:$B,0),MATCH(CE$1,SRMC!$1:$1,0))</f>
        <v>0</v>
      </c>
      <c r="CF167" s="60">
        <f>INDEX(SRMC!$A:$AO,MATCH($B167,SRMC!$B:$B,0),MATCH(CF$1,SRMC!$1:$1,0))</f>
        <v>0</v>
      </c>
      <c r="CG167" s="60">
        <f>INDEX(SRMC!$A:$AO,MATCH($B167,SRMC!$B:$B,0),MATCH(CG$1,SRMC!$1:$1,0))</f>
        <v>0</v>
      </c>
      <c r="CH167" s="60">
        <f>INDEX(SRMC!$A:$AO,MATCH($B167,SRMC!$B:$B,0),MATCH(CH$1,SRMC!$1:$1,0))</f>
        <v>0</v>
      </c>
      <c r="CI167" s="60">
        <f>INDEX(SRMC!$A:$AO,MATCH($B167,SRMC!$B:$B,0),MATCH(CI$1,SRMC!$1:$1,0))</f>
        <v>0</v>
      </c>
      <c r="CJ167" s="60">
        <f>INDEX(SRMC!$A:$AO,MATCH($B167,SRMC!$B:$B,0),MATCH(CJ$1,SRMC!$1:$1,0))</f>
        <v>0</v>
      </c>
      <c r="CK167" s="60">
        <f>INDEX(SRMC!$A:$AO,MATCH($B167,SRMC!$B:$B,0),MATCH(CK$1,SRMC!$1:$1,0))</f>
        <v>0</v>
      </c>
      <c r="CL167" s="60">
        <f>INDEX(SRMC!$A:$AO,MATCH($B167,SRMC!$B:$B,0),MATCH(CL$1,SRMC!$1:$1,0))</f>
        <v>0</v>
      </c>
      <c r="CM167" s="60">
        <f>INDEX(SRMC!$A:$AO,MATCH($B167,SRMC!$B:$B,0),MATCH(CM$1,SRMC!$1:$1,0))</f>
        <v>0</v>
      </c>
      <c r="CN167" s="60">
        <f>INDEX(SRMC!$A:$AO,MATCH($B167,SRMC!$B:$B,0),MATCH(CN$1,SRMC!$1:$1,0))</f>
        <v>0</v>
      </c>
      <c r="CO167" s="60">
        <f>INDEX(SRMC!$A:$AO,MATCH($B167,SRMC!$B:$B,0),MATCH(CO$1,SRMC!$1:$1,0))</f>
        <v>0</v>
      </c>
      <c r="CP167" s="60">
        <f>INDEX(SRMC!$A:$AO,MATCH($B167,SRMC!$B:$B,0),MATCH(CP$1,SRMC!$1:$1,0))</f>
        <v>0</v>
      </c>
      <c r="CQ167" s="60">
        <f>INDEX(SRMC!$A:$AO,MATCH($B167,SRMC!$B:$B,0),MATCH(CQ$1,SRMC!$1:$1,0))</f>
        <v>0</v>
      </c>
      <c r="CR167" s="60">
        <f>INDEX(SRMC!$A:$AO,MATCH($B167,SRMC!$B:$B,0),MATCH(CR$1,SRMC!$1:$1,0))</f>
        <v>0</v>
      </c>
      <c r="CS167" s="60">
        <f>INDEX(SRMC!$A:$AO,MATCH($B167,SRMC!$B:$B,0),MATCH(CS$1,SRMC!$1:$1,0))</f>
        <v>0</v>
      </c>
      <c r="CT167" s="60">
        <f>INDEX(SRMC!$A:$AO,MATCH($B167,SRMC!$B:$B,0),MATCH(CT$1,SRMC!$1:$1,0))</f>
        <v>0</v>
      </c>
      <c r="CU167" s="60">
        <f>INDEX(SRMC!$A:$AO,MATCH($B167,SRMC!$B:$B,0),MATCH(CU$1,SRMC!$1:$1,0))</f>
        <v>0</v>
      </c>
      <c r="CV167" s="60">
        <f>INDEX(SRMC!$A:$AO,MATCH($B167,SRMC!$B:$B,0),MATCH(CV$1,SRMC!$1:$1,0))</f>
        <v>0</v>
      </c>
      <c r="CW167" s="60">
        <f>INDEX(SRMC!$A:$AO,MATCH($B167,SRMC!$B:$B,0),MATCH(CW$1,SRMC!$1:$1,0))</f>
        <v>0</v>
      </c>
      <c r="CX167" s="60">
        <f>INDEX(SRMC!$A:$AO,MATCH($B167,SRMC!$B:$B,0),MATCH(CX$1,SRMC!$1:$1,0))</f>
        <v>0</v>
      </c>
      <c r="CY167" s="60">
        <f>INDEX(SRMC!$A:$AO,MATCH($B167,SRMC!$B:$B,0),MATCH(CY$1,SRMC!$1:$1,0))</f>
        <v>0</v>
      </c>
      <c r="DA167" s="77">
        <f>SUMIFS(Capacity!F$119:F$218,Capacity!$A$119:$A$218,$A167,Capacity!$E$119:$E$218,Settings!$B$2)</f>
        <v>0</v>
      </c>
      <c r="DB167" s="77">
        <f>SUMIFS(Capacity!G$119:G$218,Capacity!$A$119:$A$218,$A167,Capacity!$E$119:$E$218,Settings!$B$2)</f>
        <v>0</v>
      </c>
      <c r="DC167" s="77">
        <f>SUMIFS(Capacity!H$119:H$218,Capacity!$A$119:$A$218,$A167,Capacity!$E$119:$E$218,Settings!$B$2)</f>
        <v>0</v>
      </c>
      <c r="DD167" s="77">
        <f>SUMIFS(Capacity!I$119:I$218,Capacity!$A$119:$A$218,$A167,Capacity!$E$119:$E$218,Settings!$B$2)</f>
        <v>0</v>
      </c>
      <c r="DE167" s="77">
        <f>SUMIFS(Capacity!J$119:J$218,Capacity!$A$119:$A$218,$A167,Capacity!$E$119:$E$218,Settings!$B$2)</f>
        <v>0</v>
      </c>
      <c r="DF167" s="77">
        <f>SUMIFS(Capacity!K$119:K$218,Capacity!$A$119:$A$218,$A167,Capacity!$E$119:$E$218,Settings!$B$2)</f>
        <v>0</v>
      </c>
      <c r="DG167" s="77">
        <f>SUMIFS(Capacity!L$119:L$218,Capacity!$A$119:$A$218,$A167,Capacity!$E$119:$E$218,Settings!$B$2)</f>
        <v>0</v>
      </c>
      <c r="DH167" s="77">
        <f>SUMIFS(Capacity!M$119:M$218,Capacity!$A$119:$A$218,$A167,Capacity!$E$119:$E$218,Settings!$B$2)</f>
        <v>0</v>
      </c>
      <c r="DI167" s="77">
        <f>SUMIFS(Capacity!N$119:N$218,Capacity!$A$119:$A$218,$A167,Capacity!$E$119:$E$218,Settings!$B$2)</f>
        <v>0</v>
      </c>
      <c r="DJ167" s="77">
        <f>SUMIFS(Capacity!O$119:O$218,Capacity!$A$119:$A$218,$A167,Capacity!$E$119:$E$218,Settings!$B$2)</f>
        <v>0</v>
      </c>
      <c r="DK167" s="77">
        <f>SUMIFS(Capacity!P$119:P$218,Capacity!$A$119:$A$218,$A167,Capacity!$E$119:$E$218,Settings!$B$2)</f>
        <v>0</v>
      </c>
      <c r="DL167" s="77">
        <f>SUMIFS(Capacity!Q$119:Q$218,Capacity!$A$119:$A$218,$A167,Capacity!$E$119:$E$218,Settings!$B$2)</f>
        <v>193.44215</v>
      </c>
      <c r="DM167" s="77">
        <f>SUMIFS(Capacity!R$119:R$218,Capacity!$A$119:$A$218,$A167,Capacity!$E$119:$E$218,Settings!$B$2)</f>
        <v>193.44215</v>
      </c>
      <c r="DN167" s="77">
        <f>SUMIFS(Capacity!S$119:S$218,Capacity!$A$119:$A$218,$A167,Capacity!$E$119:$E$218,Settings!$B$2)</f>
        <v>193.44215</v>
      </c>
      <c r="DO167" s="77">
        <f>SUMIFS(Capacity!T$119:T$218,Capacity!$A$119:$A$218,$A167,Capacity!$E$119:$E$218,Settings!$B$2)</f>
        <v>290.74993999999998</v>
      </c>
      <c r="DP167" s="77">
        <f>SUMIFS(Capacity!U$119:U$218,Capacity!$A$119:$A$218,$A167,Capacity!$E$119:$E$218,Settings!$B$2)</f>
        <v>290.74993999999998</v>
      </c>
      <c r="DQ167" s="77">
        <f>SUMIFS(Capacity!V$119:V$218,Capacity!$A$119:$A$218,$A167,Capacity!$E$119:$E$218,Settings!$B$2)</f>
        <v>722.90719999999999</v>
      </c>
      <c r="DR167" s="77">
        <f>SUMIFS(Capacity!W$119:W$218,Capacity!$A$119:$A$218,$A167,Capacity!$E$119:$E$218,Settings!$B$2)</f>
        <v>722.90719999999999</v>
      </c>
      <c r="DS167" s="77">
        <f>SUMIFS(Capacity!X$119:X$218,Capacity!$A$119:$A$218,$A167,Capacity!$E$119:$E$218,Settings!$B$2)</f>
        <v>722.90719999999999</v>
      </c>
      <c r="DT167" s="77">
        <f>SUMIFS(Capacity!Y$119:Y$218,Capacity!$A$119:$A$218,$A167,Capacity!$E$119:$E$218,Settings!$B$2)</f>
        <v>722.90719999999999</v>
      </c>
      <c r="DU167" s="77">
        <f>SUMIFS(Capacity!Z$119:Z$218,Capacity!$A$119:$A$218,$A167,Capacity!$E$119:$E$218,Settings!$B$2)</f>
        <v>1496.4421</v>
      </c>
      <c r="DV167" s="77">
        <f>SUMIFS(Capacity!AA$119:AA$218,Capacity!$A$119:$A$218,$A167,Capacity!$E$119:$E$218,Settings!$B$2)</f>
        <v>1496.4421</v>
      </c>
      <c r="DW167" s="77">
        <f>SUMIFS(Capacity!AB$119:AB$218,Capacity!$A$119:$A$218,$A167,Capacity!$E$119:$E$218,Settings!$B$2)</f>
        <v>1496.4421</v>
      </c>
      <c r="DX167" s="77">
        <f>SUMIFS(Capacity!AC$119:AC$218,Capacity!$A$119:$A$218,$A167,Capacity!$E$119:$E$218,Settings!$B$2)</f>
        <v>1538.8262999999999</v>
      </c>
      <c r="DY167" s="77">
        <f>SUMIFS(Capacity!AD$119:AD$218,Capacity!$A$119:$A$218,$A167,Capacity!$E$119:$E$218,Settings!$B$2)</f>
        <v>1538.8262999999999</v>
      </c>
      <c r="DZ167" s="77">
        <f>SUMIFS(Capacity!AE$119:AE$218,Capacity!$A$119:$A$218,$A167,Capacity!$E$119:$E$218,Settings!$B$2)</f>
        <v>1538.8262999999999</v>
      </c>
      <c r="EA167" s="77">
        <f>SUMIFS(Capacity!AF$119:AF$218,Capacity!$A$119:$A$218,$A167,Capacity!$E$119:$E$218,Settings!$B$2)</f>
        <v>1538.8262999999999</v>
      </c>
      <c r="EB167" s="77">
        <f>SUMIFS(Capacity!AG$119:AG$218,Capacity!$A$119:$A$218,$A167,Capacity!$E$119:$E$218,Settings!$B$2)</f>
        <v>1538.8262999999999</v>
      </c>
      <c r="EC167" s="77">
        <f>SUMIFS(Capacity!AH$119:AH$218,Capacity!$A$119:$A$218,$A167,Capacity!$E$119:$E$218,Settings!$B$2)</f>
        <v>1538.8262999999999</v>
      </c>
    </row>
    <row r="168" spans="1:133" x14ac:dyDescent="0.3">
      <c r="A168" s="83" t="s">
        <v>1297</v>
      </c>
      <c r="B168" s="91" t="s">
        <v>1297</v>
      </c>
      <c r="C168" s="83" t="s">
        <v>691</v>
      </c>
      <c r="D168" s="83">
        <v>5</v>
      </c>
      <c r="E168" s="83">
        <f>IF(INDEX($CZ168:$EC168,1,MATCH(Settings!$B$6,$CZ$1:$EC$1,0))&gt;0, INDEX($CZ168:$EC168,1,MATCH(Settings!$B$6,$CZ$1:$EC$1,0)),0)</f>
        <v>5195.4019775390625</v>
      </c>
      <c r="F168" s="83">
        <v>0</v>
      </c>
      <c r="G168" s="83">
        <v>0.15</v>
      </c>
      <c r="H168" s="83" t="s">
        <v>1350</v>
      </c>
      <c r="I168" s="83">
        <v>7</v>
      </c>
      <c r="J168" s="83">
        <v>2</v>
      </c>
      <c r="K168" s="84">
        <v>0</v>
      </c>
      <c r="L168" s="84">
        <v>0</v>
      </c>
      <c r="M168" s="84">
        <v>0</v>
      </c>
      <c r="N168" s="84">
        <v>0</v>
      </c>
      <c r="O168" s="84">
        <v>0</v>
      </c>
      <c r="P168" s="83" t="s">
        <v>370</v>
      </c>
      <c r="Q168" s="91">
        <v>6</v>
      </c>
      <c r="R168" s="91">
        <v>0</v>
      </c>
      <c r="S168" s="95">
        <v>0</v>
      </c>
      <c r="T168" s="83">
        <v>1</v>
      </c>
      <c r="U168" s="83">
        <v>1</v>
      </c>
      <c r="V168" s="83">
        <v>1</v>
      </c>
      <c r="W168" s="83"/>
      <c r="X168" s="83"/>
      <c r="Y168" s="83">
        <v>0</v>
      </c>
      <c r="Z168" s="83"/>
      <c r="AA168" s="83"/>
      <c r="AB168" s="83">
        <v>1</v>
      </c>
      <c r="AC168" s="83"/>
      <c r="AD168" s="83"/>
      <c r="AE168" s="83">
        <v>1</v>
      </c>
      <c r="AF168" s="83">
        <v>1</v>
      </c>
      <c r="AG168" s="83"/>
      <c r="AH168" s="83"/>
      <c r="AI168" s="83">
        <v>0</v>
      </c>
      <c r="AJ168" s="83">
        <v>1</v>
      </c>
      <c r="AK168" s="42">
        <f>INDEX(BV168:CY168,MATCH(Settings!$B$5,$BV$1:$CY$1))</f>
        <v>0</v>
      </c>
      <c r="AL168" s="83">
        <f t="shared" si="0"/>
        <v>5714.9421752929693</v>
      </c>
      <c r="AM168" s="83">
        <v>2.2000000000000002</v>
      </c>
      <c r="AN168" s="83">
        <v>0</v>
      </c>
      <c r="AO168" s="83">
        <f t="shared" si="1"/>
        <v>11429.884350585939</v>
      </c>
      <c r="AP168" s="83" t="b" cm="1">
        <f t="array" ref="AP168">NOT(OR(ISNA(AI168:AK168),ISNA(AE168:AF168),ISNA(AB168),ISNA(Y168),ISNA(S168:V168),ISNA(Q168),ISNA(J168),ISNA(I168),ISNA(A168:G168), ISBLANK(AI168:AK168), ISBLANK(AE168:AF168),ISBLANK(AB168),ISBLANK(Y168),ISBLANK(S168:V168),ISBLANK(Q168),ISBLANK(J168),ISBLANK(I168),ISBLANK(A168:G168)))</f>
        <v>1</v>
      </c>
      <c r="AQ168" s="42">
        <f>_xlfn.IFNA(IF(E168&gt;0,INDEX(AR168:BU168,MATCH(Settings!$B$1,$AR$1:$BU$1)),0),0)</f>
        <v>1</v>
      </c>
      <c r="AR168" s="59">
        <f>INDEX('E-E'!$A:$AH,MATCH($B168,'E-E'!$B:$B,0),MATCH(AR$1,'E-E'!$1:$1,0))</f>
        <v>1</v>
      </c>
      <c r="AS168" s="59">
        <f>INDEX('E-E'!$A:$AH,MATCH($B168,'E-E'!$B:$B,0),MATCH(AS$1,'E-E'!$1:$1,0))</f>
        <v>1</v>
      </c>
      <c r="AT168" s="59">
        <f>INDEX('E-E'!$A:$AH,MATCH($B168,'E-E'!$B:$B,0),MATCH(AT$1,'E-E'!$1:$1,0))</f>
        <v>1</v>
      </c>
      <c r="AU168" s="59">
        <f>INDEX('E-E'!$A:$AH,MATCH($B168,'E-E'!$B:$B,0),MATCH(AU$1,'E-E'!$1:$1,0))</f>
        <v>1</v>
      </c>
      <c r="AV168" s="59">
        <f>INDEX('E-E'!$A:$AH,MATCH($B168,'E-E'!$B:$B,0),MATCH(AV$1,'E-E'!$1:$1,0))</f>
        <v>1</v>
      </c>
      <c r="AW168" s="59">
        <f>INDEX('E-E'!$A:$AH,MATCH($B168,'E-E'!$B:$B,0),MATCH(AW$1,'E-E'!$1:$1,0))</f>
        <v>1</v>
      </c>
      <c r="AX168" s="59">
        <f>INDEX('E-E'!$A:$AH,MATCH($B168,'E-E'!$B:$B,0),MATCH(AX$1,'E-E'!$1:$1,0))</f>
        <v>1</v>
      </c>
      <c r="AY168" s="59">
        <f>INDEX('E-E'!$A:$AH,MATCH($B168,'E-E'!$B:$B,0),MATCH(AY$1,'E-E'!$1:$1,0))</f>
        <v>1</v>
      </c>
      <c r="AZ168" s="59">
        <f>INDEX('E-E'!$A:$AH,MATCH($B168,'E-E'!$B:$B,0),MATCH(AZ$1,'E-E'!$1:$1,0))</f>
        <v>1</v>
      </c>
      <c r="BA168" s="59">
        <f>INDEX('E-E'!$A:$AH,MATCH($B168,'E-E'!$B:$B,0),MATCH(BA$1,'E-E'!$1:$1,0))</f>
        <v>1</v>
      </c>
      <c r="BB168" s="59">
        <f>INDEX('E-E'!$A:$AH,MATCH($B168,'E-E'!$B:$B,0),MATCH(BB$1,'E-E'!$1:$1,0))</f>
        <v>1</v>
      </c>
      <c r="BC168" s="59">
        <f>INDEX('E-E'!$A:$AH,MATCH($B168,'E-E'!$B:$B,0),MATCH(BC$1,'E-E'!$1:$1,0))</f>
        <v>1</v>
      </c>
      <c r="BD168" s="59">
        <f>INDEX('E-E'!$A:$AH,MATCH($B168,'E-E'!$B:$B,0),MATCH(BD$1,'E-E'!$1:$1,0))</f>
        <v>1</v>
      </c>
      <c r="BE168" s="59">
        <f>INDEX('E-E'!$A:$AH,MATCH($B168,'E-E'!$B:$B,0),MATCH(BE$1,'E-E'!$1:$1,0))</f>
        <v>1</v>
      </c>
      <c r="BF168" s="59">
        <f>INDEX('E-E'!$A:$AH,MATCH($B168,'E-E'!$B:$B,0),MATCH(BF$1,'E-E'!$1:$1,0))</f>
        <v>1</v>
      </c>
      <c r="BG168" s="59">
        <f>INDEX('E-E'!$A:$AH,MATCH($B168,'E-E'!$B:$B,0),MATCH(BG$1,'E-E'!$1:$1,0))</f>
        <v>1</v>
      </c>
      <c r="BH168" s="59">
        <f>INDEX('E-E'!$A:$AH,MATCH($B168,'E-E'!$B:$B,0),MATCH(BH$1,'E-E'!$1:$1,0))</f>
        <v>1</v>
      </c>
      <c r="BI168" s="59">
        <f>INDEX('E-E'!$A:$AH,MATCH($B168,'E-E'!$B:$B,0),MATCH(BI$1,'E-E'!$1:$1,0))</f>
        <v>1</v>
      </c>
      <c r="BJ168" s="59">
        <f>INDEX('E-E'!$A:$AH,MATCH($B168,'E-E'!$B:$B,0),MATCH(BJ$1,'E-E'!$1:$1,0))</f>
        <v>1</v>
      </c>
      <c r="BK168" s="59">
        <f>INDEX('E-E'!$A:$AH,MATCH($B168,'E-E'!$B:$B,0),MATCH(BK$1,'E-E'!$1:$1,0))</f>
        <v>1</v>
      </c>
      <c r="BL168" s="59">
        <f>INDEX('E-E'!$A:$AH,MATCH($B168,'E-E'!$B:$B,0),MATCH(BL$1,'E-E'!$1:$1,0))</f>
        <v>1</v>
      </c>
      <c r="BM168" s="59">
        <f>INDEX('E-E'!$A:$AH,MATCH($B168,'E-E'!$B:$B,0),MATCH(BM$1,'E-E'!$1:$1,0))</f>
        <v>1</v>
      </c>
      <c r="BN168" s="59">
        <f>INDEX('E-E'!$A:$AH,MATCH($B168,'E-E'!$B:$B,0),MATCH(BN$1,'E-E'!$1:$1,0))</f>
        <v>1</v>
      </c>
      <c r="BO168" s="59">
        <f>INDEX('E-E'!$A:$AH,MATCH($B168,'E-E'!$B:$B,0),MATCH(BO$1,'E-E'!$1:$1,0))</f>
        <v>1</v>
      </c>
      <c r="BP168" s="59">
        <f>INDEX('E-E'!$A:$AH,MATCH($B168,'E-E'!$B:$B,0),MATCH(BP$1,'E-E'!$1:$1,0))</f>
        <v>1</v>
      </c>
      <c r="BQ168" s="59">
        <f>INDEX('E-E'!$A:$AH,MATCH($B168,'E-E'!$B:$B,0),MATCH(BQ$1,'E-E'!$1:$1,0))</f>
        <v>1</v>
      </c>
      <c r="BR168" s="59">
        <f>INDEX('E-E'!$A:$AH,MATCH($B168,'E-E'!$B:$B,0),MATCH(BR$1,'E-E'!$1:$1,0))</f>
        <v>1</v>
      </c>
      <c r="BS168" s="59">
        <f>INDEX('E-E'!$A:$AH,MATCH($B168,'E-E'!$B:$B,0),MATCH(BS$1,'E-E'!$1:$1,0))</f>
        <v>1</v>
      </c>
      <c r="BT168" s="59">
        <f>INDEX('E-E'!$A:$AH,MATCH($B168,'E-E'!$B:$B,0),MATCH(BT$1,'E-E'!$1:$1,0))</f>
        <v>1</v>
      </c>
      <c r="BU168" s="59">
        <f>INDEX('E-E'!$A:$AH,MATCH($B168,'E-E'!$B:$B,0),MATCH(BU$1,'E-E'!$1:$1,0))</f>
        <v>1</v>
      </c>
      <c r="BV168" s="60">
        <f>INDEX(SRMC!$A:$AO,MATCH($B168,SRMC!$B:$B,0),MATCH(BV$1,SRMC!$1:$1,0))</f>
        <v>0</v>
      </c>
      <c r="BW168" s="60">
        <f>INDEX(SRMC!$A:$AO,MATCH($B168,SRMC!$B:$B,0),MATCH(BW$1,SRMC!$1:$1,0))</f>
        <v>0</v>
      </c>
      <c r="BX168" s="60">
        <f>INDEX(SRMC!$A:$AO,MATCH($B168,SRMC!$B:$B,0),MATCH(BX$1,SRMC!$1:$1,0))</f>
        <v>0</v>
      </c>
      <c r="BY168" s="60">
        <f>INDEX(SRMC!$A:$AO,MATCH($B168,SRMC!$B:$B,0),MATCH(BY$1,SRMC!$1:$1,0))</f>
        <v>0</v>
      </c>
      <c r="BZ168" s="60">
        <f>INDEX(SRMC!$A:$AO,MATCH($B168,SRMC!$B:$B,0),MATCH(BZ$1,SRMC!$1:$1,0))</f>
        <v>0</v>
      </c>
      <c r="CA168" s="60">
        <f>INDEX(SRMC!$A:$AO,MATCH($B168,SRMC!$B:$B,0),MATCH(CA$1,SRMC!$1:$1,0))</f>
        <v>0</v>
      </c>
      <c r="CB168" s="60">
        <f>INDEX(SRMC!$A:$AO,MATCH($B168,SRMC!$B:$B,0),MATCH(CB$1,SRMC!$1:$1,0))</f>
        <v>0</v>
      </c>
      <c r="CC168" s="60">
        <f>INDEX(SRMC!$A:$AO,MATCH($B168,SRMC!$B:$B,0),MATCH(CC$1,SRMC!$1:$1,0))</f>
        <v>0</v>
      </c>
      <c r="CD168" s="60">
        <f>INDEX(SRMC!$A:$AO,MATCH($B168,SRMC!$B:$B,0),MATCH(CD$1,SRMC!$1:$1,0))</f>
        <v>0</v>
      </c>
      <c r="CE168" s="60">
        <f>INDEX(SRMC!$A:$AO,MATCH($B168,SRMC!$B:$B,0),MATCH(CE$1,SRMC!$1:$1,0))</f>
        <v>0</v>
      </c>
      <c r="CF168" s="60">
        <f>INDEX(SRMC!$A:$AO,MATCH($B168,SRMC!$B:$B,0),MATCH(CF$1,SRMC!$1:$1,0))</f>
        <v>0</v>
      </c>
      <c r="CG168" s="60">
        <f>INDEX(SRMC!$A:$AO,MATCH($B168,SRMC!$B:$B,0),MATCH(CG$1,SRMC!$1:$1,0))</f>
        <v>0</v>
      </c>
      <c r="CH168" s="60">
        <f>INDEX(SRMC!$A:$AO,MATCH($B168,SRMC!$B:$B,0),MATCH(CH$1,SRMC!$1:$1,0))</f>
        <v>0</v>
      </c>
      <c r="CI168" s="60">
        <f>INDEX(SRMC!$A:$AO,MATCH($B168,SRMC!$B:$B,0),MATCH(CI$1,SRMC!$1:$1,0))</f>
        <v>0</v>
      </c>
      <c r="CJ168" s="60">
        <f>INDEX(SRMC!$A:$AO,MATCH($B168,SRMC!$B:$B,0),MATCH(CJ$1,SRMC!$1:$1,0))</f>
        <v>0</v>
      </c>
      <c r="CK168" s="60">
        <f>INDEX(SRMC!$A:$AO,MATCH($B168,SRMC!$B:$B,0),MATCH(CK$1,SRMC!$1:$1,0))</f>
        <v>0</v>
      </c>
      <c r="CL168" s="60">
        <f>INDEX(SRMC!$A:$AO,MATCH($B168,SRMC!$B:$B,0),MATCH(CL$1,SRMC!$1:$1,0))</f>
        <v>0</v>
      </c>
      <c r="CM168" s="60">
        <f>INDEX(SRMC!$A:$AO,MATCH($B168,SRMC!$B:$B,0),MATCH(CM$1,SRMC!$1:$1,0))</f>
        <v>0</v>
      </c>
      <c r="CN168" s="60">
        <f>INDEX(SRMC!$A:$AO,MATCH($B168,SRMC!$B:$B,0),MATCH(CN$1,SRMC!$1:$1,0))</f>
        <v>0</v>
      </c>
      <c r="CO168" s="60">
        <f>INDEX(SRMC!$A:$AO,MATCH($B168,SRMC!$B:$B,0),MATCH(CO$1,SRMC!$1:$1,0))</f>
        <v>0</v>
      </c>
      <c r="CP168" s="60">
        <f>INDEX(SRMC!$A:$AO,MATCH($B168,SRMC!$B:$B,0),MATCH(CP$1,SRMC!$1:$1,0))</f>
        <v>0</v>
      </c>
      <c r="CQ168" s="60">
        <f>INDEX(SRMC!$A:$AO,MATCH($B168,SRMC!$B:$B,0),MATCH(CQ$1,SRMC!$1:$1,0))</f>
        <v>0</v>
      </c>
      <c r="CR168" s="60">
        <f>INDEX(SRMC!$A:$AO,MATCH($B168,SRMC!$B:$B,0),MATCH(CR$1,SRMC!$1:$1,0))</f>
        <v>0</v>
      </c>
      <c r="CS168" s="60">
        <f>INDEX(SRMC!$A:$AO,MATCH($B168,SRMC!$B:$B,0),MATCH(CS$1,SRMC!$1:$1,0))</f>
        <v>0</v>
      </c>
      <c r="CT168" s="60">
        <f>INDEX(SRMC!$A:$AO,MATCH($B168,SRMC!$B:$B,0),MATCH(CT$1,SRMC!$1:$1,0))</f>
        <v>0</v>
      </c>
      <c r="CU168" s="60">
        <f>INDEX(SRMC!$A:$AO,MATCH($B168,SRMC!$B:$B,0),MATCH(CU$1,SRMC!$1:$1,0))</f>
        <v>0</v>
      </c>
      <c r="CV168" s="60">
        <f>INDEX(SRMC!$A:$AO,MATCH($B168,SRMC!$B:$B,0),MATCH(CV$1,SRMC!$1:$1,0))</f>
        <v>0</v>
      </c>
      <c r="CW168" s="60">
        <f>INDEX(SRMC!$A:$AO,MATCH($B168,SRMC!$B:$B,0),MATCH(CW$1,SRMC!$1:$1,0))</f>
        <v>0</v>
      </c>
      <c r="CX168" s="60">
        <f>INDEX(SRMC!$A:$AO,MATCH($B168,SRMC!$B:$B,0),MATCH(CX$1,SRMC!$1:$1,0))</f>
        <v>0</v>
      </c>
      <c r="CY168" s="60">
        <f>INDEX(SRMC!$A:$AO,MATCH($B168,SRMC!$B:$B,0),MATCH(CY$1,SRMC!$1:$1,0))</f>
        <v>0</v>
      </c>
      <c r="DA168" s="77">
        <f>SUMIFS(Capacity!F$119:F$218,Capacity!$A$119:$A$218,$A168,Capacity!$E$119:$E$218,Settings!$B$2)</f>
        <v>21.324999809265112</v>
      </c>
      <c r="DB168" s="77">
        <f>SUMIFS(Capacity!G$119:G$218,Capacity!$A$119:$A$218,$A168,Capacity!$E$119:$E$218,Settings!$B$2)</f>
        <v>39.332999229431003</v>
      </c>
      <c r="DC168" s="77">
        <f>SUMIFS(Capacity!H$119:H$218,Capacity!$A$119:$A$218,$A168,Capacity!$E$119:$E$218,Settings!$B$2)</f>
        <v>124.65300178527829</v>
      </c>
      <c r="DD168" s="77">
        <f>SUMIFS(Capacity!I$119:I$218,Capacity!$A$119:$A$218,$A168,Capacity!$E$119:$E$218,Settings!$B$2)</f>
        <v>240.5120048522939</v>
      </c>
      <c r="DE168" s="77">
        <f>SUMIFS(Capacity!J$119:J$218,Capacity!$A$119:$A$218,$A168,Capacity!$E$119:$E$218,Settings!$B$2)</f>
        <v>387.46300506591774</v>
      </c>
      <c r="DF168" s="77">
        <f>SUMIFS(Capacity!K$119:K$218,Capacity!$A$119:$A$218,$A168,Capacity!$E$119:$E$218,Settings!$B$2)</f>
        <v>568.47399139404206</v>
      </c>
      <c r="DG168" s="77">
        <f>SUMIFS(Capacity!L$119:L$218,Capacity!$A$119:$A$218,$A168,Capacity!$E$119:$E$218,Settings!$B$2)</f>
        <v>786.96098327636605</v>
      </c>
      <c r="DH168" s="77">
        <f>SUMIFS(Capacity!M$119:M$218,Capacity!$A$119:$A$218,$A168,Capacity!$E$119:$E$218,Settings!$B$2)</f>
        <v>1024.835983276367</v>
      </c>
      <c r="DI168" s="77">
        <f>SUMIFS(Capacity!N$119:N$218,Capacity!$A$119:$A$218,$A168,Capacity!$E$119:$E$218,Settings!$B$2)</f>
        <v>1297.2010192871039</v>
      </c>
      <c r="DJ168" s="77">
        <f>SUMIFS(Capacity!O$119:O$218,Capacity!$A$119:$A$218,$A168,Capacity!$E$119:$E$218,Settings!$B$2)</f>
        <v>1508.376068115231</v>
      </c>
      <c r="DK168" s="77">
        <f>SUMIFS(Capacity!P$119:P$218,Capacity!$A$119:$A$218,$A168,Capacity!$E$119:$E$218,Settings!$B$2)</f>
        <v>1741.757995605466</v>
      </c>
      <c r="DL168" s="77">
        <f>SUMIFS(Capacity!Q$119:Q$218,Capacity!$A$119:$A$218,$A168,Capacity!$E$119:$E$218,Settings!$B$2)</f>
        <v>1990.8499450683539</v>
      </c>
      <c r="DM168" s="77">
        <f>SUMIFS(Capacity!R$119:R$218,Capacity!$A$119:$A$218,$A168,Capacity!$E$119:$E$218,Settings!$B$2)</f>
        <v>2255.0250549316352</v>
      </c>
      <c r="DN168" s="77">
        <f>SUMIFS(Capacity!S$119:S$218,Capacity!$A$119:$A$218,$A168,Capacity!$E$119:$E$218,Settings!$B$2)</f>
        <v>2511.4719543456981</v>
      </c>
      <c r="DO168" s="77">
        <f>SUMIFS(Capacity!T$119:T$218,Capacity!$A$119:$A$218,$A168,Capacity!$E$119:$E$218,Settings!$B$2)</f>
        <v>2773.6560668945313</v>
      </c>
      <c r="DP168" s="77">
        <f>SUMIFS(Capacity!U$119:U$218,Capacity!$A$119:$A$218,$A168,Capacity!$E$119:$E$218,Settings!$B$2)</f>
        <v>2913.0490112304678</v>
      </c>
      <c r="DQ168" s="77">
        <f>SUMIFS(Capacity!V$119:V$218,Capacity!$A$119:$A$218,$A168,Capacity!$E$119:$E$218,Settings!$B$2)</f>
        <v>3058.5720520019481</v>
      </c>
      <c r="DR168" s="77">
        <f>SUMIFS(Capacity!W$119:W$218,Capacity!$A$119:$A$218,$A168,Capacity!$E$119:$E$218,Settings!$B$2)</f>
        <v>3207.325073242187</v>
      </c>
      <c r="DS168" s="77">
        <f>SUMIFS(Capacity!X$119:X$218,Capacity!$A$119:$A$218,$A168,Capacity!$E$119:$E$218,Settings!$B$2)</f>
        <v>3364.1940307617178</v>
      </c>
      <c r="DT168" s="77">
        <f>SUMIFS(Capacity!Y$119:Y$218,Capacity!$A$119:$A$218,$A168,Capacity!$E$119:$E$218,Settings!$B$2)</f>
        <v>3523.5459594726508</v>
      </c>
      <c r="DU168" s="77">
        <f>SUMIFS(Capacity!Z$119:Z$218,Capacity!$A$119:$A$218,$A168,Capacity!$E$119:$E$218,Settings!$B$2)</f>
        <v>3687.8629760742178</v>
      </c>
      <c r="DV168" s="77">
        <f>SUMIFS(Capacity!AA$119:AA$218,Capacity!$A$119:$A$218,$A168,Capacity!$E$119:$E$218,Settings!$B$2)</f>
        <v>3855.463012695307</v>
      </c>
      <c r="DW168" s="77">
        <f>SUMIFS(Capacity!AB$119:AB$218,Capacity!$A$119:$A$218,$A168,Capacity!$E$119:$E$218,Settings!$B$2)</f>
        <v>4029.3500366210928</v>
      </c>
      <c r="DX168" s="77">
        <f>SUMIFS(Capacity!AC$119:AC$218,Capacity!$A$119:$A$218,$A168,Capacity!$E$119:$E$218,Settings!$B$2)</f>
        <v>4209.115112304682</v>
      </c>
      <c r="DY168" s="77">
        <f>SUMIFS(Capacity!AD$119:AD$218,Capacity!$A$119:$A$218,$A168,Capacity!$E$119:$E$218,Settings!$B$2)</f>
        <v>4396.3960571289063</v>
      </c>
      <c r="DZ168" s="77">
        <f>SUMIFS(Capacity!AE$119:AE$218,Capacity!$A$119:$A$218,$A168,Capacity!$E$119:$E$218,Settings!$B$2)</f>
        <v>4589.93505859375</v>
      </c>
      <c r="EA168" s="77">
        <f>SUMIFS(Capacity!AF$119:AF$218,Capacity!$A$119:$A$218,$A168,Capacity!$E$119:$E$218,Settings!$B$2)</f>
        <v>4789.6218872070313</v>
      </c>
      <c r="EB168" s="77">
        <f>SUMIFS(Capacity!AG$119:AG$218,Capacity!$A$119:$A$218,$A168,Capacity!$E$119:$E$218,Settings!$B$2)</f>
        <v>4990.3800048828125</v>
      </c>
      <c r="EC168" s="77">
        <f>SUMIFS(Capacity!AH$119:AH$218,Capacity!$A$119:$A$218,$A168,Capacity!$E$119:$E$218,Settings!$B$2)</f>
        <v>5195.4019775390625</v>
      </c>
    </row>
  </sheetData>
  <autoFilter ref="A1:CY168" xr:uid="{3F27683D-E770-4C59-824C-225614AF9B04}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08740-CD9B-43F4-8075-C82775FE65F4}">
  <sheetPr>
    <tabColor theme="4" tint="0.79998168889431442"/>
  </sheetPr>
  <dimension ref="A1:AH521"/>
  <sheetViews>
    <sheetView topLeftCell="A501" zoomScaleNormal="100" workbookViewId="0">
      <selection activeCell="E510" sqref="E510"/>
    </sheetView>
  </sheetViews>
  <sheetFormatPr defaultRowHeight="14.4" x14ac:dyDescent="0.3"/>
  <cols>
    <col min="1" max="1" width="62.44140625" bestFit="1" customWidth="1"/>
  </cols>
  <sheetData>
    <row r="1" spans="1:34" x14ac:dyDescent="0.3">
      <c r="A1" t="s">
        <v>712</v>
      </c>
      <c r="B1" t="s">
        <v>33</v>
      </c>
      <c r="C1" t="s">
        <v>713</v>
      </c>
      <c r="D1" t="s">
        <v>714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 x14ac:dyDescent="0.3">
      <c r="A2" t="s">
        <v>1150</v>
      </c>
      <c r="B2">
        <v>0</v>
      </c>
      <c r="C2">
        <v>2022</v>
      </c>
      <c r="D2">
        <v>2046</v>
      </c>
      <c r="E2">
        <f>IF(AND(E$1&gt;=$C2,E$1&lt;=$D2),1,0)</f>
        <v>0</v>
      </c>
      <c r="F2" s="95">
        <f>IF(AND(F$1&gt;=$C2,F$1&lt;=$D2),1,0)</f>
        <v>1</v>
      </c>
      <c r="G2" s="95">
        <f t="shared" ref="G2:AH11" si="0">IF(AND(G$1&gt;=$C2,G$1&lt;=$D2),1,0)</f>
        <v>1</v>
      </c>
      <c r="H2" s="95">
        <f t="shared" si="0"/>
        <v>1</v>
      </c>
      <c r="I2" s="95">
        <f t="shared" si="0"/>
        <v>1</v>
      </c>
      <c r="J2" s="95">
        <f t="shared" si="0"/>
        <v>1</v>
      </c>
      <c r="K2" s="95">
        <f t="shared" si="0"/>
        <v>1</v>
      </c>
      <c r="L2" s="95">
        <f t="shared" si="0"/>
        <v>1</v>
      </c>
      <c r="M2" s="95">
        <f t="shared" si="0"/>
        <v>1</v>
      </c>
      <c r="N2" s="95">
        <f t="shared" si="0"/>
        <v>1</v>
      </c>
      <c r="O2" s="95">
        <f t="shared" si="0"/>
        <v>1</v>
      </c>
      <c r="P2" s="95">
        <f t="shared" si="0"/>
        <v>1</v>
      </c>
      <c r="Q2" s="95">
        <f t="shared" si="0"/>
        <v>1</v>
      </c>
      <c r="R2" s="95">
        <f t="shared" si="0"/>
        <v>1</v>
      </c>
      <c r="S2" s="95">
        <f t="shared" si="0"/>
        <v>1</v>
      </c>
      <c r="T2" s="95">
        <f t="shared" si="0"/>
        <v>1</v>
      </c>
      <c r="U2" s="95">
        <f t="shared" si="0"/>
        <v>1</v>
      </c>
      <c r="V2" s="95">
        <f t="shared" si="0"/>
        <v>1</v>
      </c>
      <c r="W2" s="95">
        <f t="shared" si="0"/>
        <v>1</v>
      </c>
      <c r="X2" s="95">
        <f t="shared" si="0"/>
        <v>1</v>
      </c>
      <c r="Y2" s="95">
        <f t="shared" si="0"/>
        <v>1</v>
      </c>
      <c r="Z2" s="95">
        <f t="shared" si="0"/>
        <v>1</v>
      </c>
      <c r="AA2" s="95">
        <f t="shared" si="0"/>
        <v>1</v>
      </c>
      <c r="AB2" s="95">
        <f t="shared" si="0"/>
        <v>1</v>
      </c>
      <c r="AC2" s="95">
        <f t="shared" si="0"/>
        <v>1</v>
      </c>
      <c r="AD2" s="95">
        <f t="shared" si="0"/>
        <v>1</v>
      </c>
      <c r="AE2" s="95">
        <f t="shared" si="0"/>
        <v>0</v>
      </c>
      <c r="AF2" s="95">
        <f t="shared" si="0"/>
        <v>0</v>
      </c>
      <c r="AG2" s="95">
        <f t="shared" si="0"/>
        <v>0</v>
      </c>
      <c r="AH2" s="95">
        <f t="shared" si="0"/>
        <v>0</v>
      </c>
    </row>
    <row r="3" spans="1:34" x14ac:dyDescent="0.3">
      <c r="A3" t="s">
        <v>1151</v>
      </c>
      <c r="B3">
        <v>0</v>
      </c>
      <c r="C3">
        <v>2022</v>
      </c>
      <c r="D3">
        <v>2046</v>
      </c>
      <c r="E3" s="95">
        <f t="shared" ref="E3:T26" si="1">IF(AND(E$1&gt;=$C3,E$1&lt;=$D3),1,0)</f>
        <v>0</v>
      </c>
      <c r="F3" s="95">
        <f t="shared" si="1"/>
        <v>1</v>
      </c>
      <c r="G3" s="95">
        <f t="shared" si="0"/>
        <v>1</v>
      </c>
      <c r="H3" s="95">
        <f t="shared" si="0"/>
        <v>1</v>
      </c>
      <c r="I3" s="95">
        <f t="shared" si="0"/>
        <v>1</v>
      </c>
      <c r="J3" s="95">
        <f t="shared" si="0"/>
        <v>1</v>
      </c>
      <c r="K3" s="95">
        <f t="shared" si="0"/>
        <v>1</v>
      </c>
      <c r="L3" s="95">
        <f t="shared" si="0"/>
        <v>1</v>
      </c>
      <c r="M3" s="95">
        <f t="shared" si="0"/>
        <v>1</v>
      </c>
      <c r="N3" s="95">
        <f t="shared" si="0"/>
        <v>1</v>
      </c>
      <c r="O3" s="95">
        <f t="shared" si="0"/>
        <v>1</v>
      </c>
      <c r="P3" s="95">
        <f t="shared" si="0"/>
        <v>1</v>
      </c>
      <c r="Q3" s="95">
        <f t="shared" si="0"/>
        <v>1</v>
      </c>
      <c r="R3" s="95">
        <f t="shared" si="0"/>
        <v>1</v>
      </c>
      <c r="S3" s="95">
        <f t="shared" si="0"/>
        <v>1</v>
      </c>
      <c r="T3" s="95">
        <f t="shared" si="0"/>
        <v>1</v>
      </c>
      <c r="U3" s="95">
        <f t="shared" si="0"/>
        <v>1</v>
      </c>
      <c r="V3" s="95">
        <f t="shared" si="0"/>
        <v>1</v>
      </c>
      <c r="W3" s="95">
        <f t="shared" si="0"/>
        <v>1</v>
      </c>
      <c r="X3" s="95">
        <f t="shared" si="0"/>
        <v>1</v>
      </c>
      <c r="Y3" s="95">
        <f t="shared" si="0"/>
        <v>1</v>
      </c>
      <c r="Z3" s="95">
        <f t="shared" si="0"/>
        <v>1</v>
      </c>
      <c r="AA3" s="95">
        <f t="shared" si="0"/>
        <v>1</v>
      </c>
      <c r="AB3" s="95">
        <f t="shared" si="0"/>
        <v>1</v>
      </c>
      <c r="AC3" s="95">
        <f t="shared" si="0"/>
        <v>1</v>
      </c>
      <c r="AD3" s="95">
        <f t="shared" si="0"/>
        <v>1</v>
      </c>
      <c r="AE3" s="95">
        <f t="shared" si="0"/>
        <v>0</v>
      </c>
      <c r="AF3" s="95">
        <f t="shared" si="0"/>
        <v>0</v>
      </c>
      <c r="AG3" s="95">
        <f t="shared" si="0"/>
        <v>0</v>
      </c>
      <c r="AH3" s="95">
        <f t="shared" si="0"/>
        <v>0</v>
      </c>
    </row>
    <row r="4" spans="1:34" x14ac:dyDescent="0.3">
      <c r="A4" t="s">
        <v>1152</v>
      </c>
      <c r="B4">
        <v>0</v>
      </c>
      <c r="C4">
        <v>2022</v>
      </c>
      <c r="D4">
        <v>2046</v>
      </c>
      <c r="E4" s="95">
        <f t="shared" si="1"/>
        <v>0</v>
      </c>
      <c r="F4" s="95">
        <f t="shared" si="1"/>
        <v>1</v>
      </c>
      <c r="G4" s="95">
        <f t="shared" si="0"/>
        <v>1</v>
      </c>
      <c r="H4" s="95">
        <f t="shared" si="0"/>
        <v>1</v>
      </c>
      <c r="I4" s="95">
        <f t="shared" si="0"/>
        <v>1</v>
      </c>
      <c r="J4" s="95">
        <f t="shared" si="0"/>
        <v>1</v>
      </c>
      <c r="K4" s="95">
        <f t="shared" si="0"/>
        <v>1</v>
      </c>
      <c r="L4" s="95">
        <f t="shared" si="0"/>
        <v>1</v>
      </c>
      <c r="M4" s="95">
        <f t="shared" si="0"/>
        <v>1</v>
      </c>
      <c r="N4" s="95">
        <f t="shared" si="0"/>
        <v>1</v>
      </c>
      <c r="O4" s="95">
        <f t="shared" si="0"/>
        <v>1</v>
      </c>
      <c r="P4" s="95">
        <f t="shared" si="0"/>
        <v>1</v>
      </c>
      <c r="Q4" s="95">
        <f t="shared" si="0"/>
        <v>1</v>
      </c>
      <c r="R4" s="95">
        <f t="shared" si="0"/>
        <v>1</v>
      </c>
      <c r="S4" s="95">
        <f t="shared" si="0"/>
        <v>1</v>
      </c>
      <c r="T4" s="95">
        <f t="shared" si="0"/>
        <v>1</v>
      </c>
      <c r="U4" s="95">
        <f t="shared" si="0"/>
        <v>1</v>
      </c>
      <c r="V4" s="95">
        <f t="shared" si="0"/>
        <v>1</v>
      </c>
      <c r="W4" s="95">
        <f t="shared" si="0"/>
        <v>1</v>
      </c>
      <c r="X4" s="95">
        <f t="shared" si="0"/>
        <v>1</v>
      </c>
      <c r="Y4" s="95">
        <f t="shared" si="0"/>
        <v>1</v>
      </c>
      <c r="Z4" s="95">
        <f t="shared" si="0"/>
        <v>1</v>
      </c>
      <c r="AA4" s="95">
        <f t="shared" si="0"/>
        <v>1</v>
      </c>
      <c r="AB4" s="95">
        <f t="shared" si="0"/>
        <v>1</v>
      </c>
      <c r="AC4" s="95">
        <f t="shared" si="0"/>
        <v>1</v>
      </c>
      <c r="AD4" s="95">
        <f t="shared" si="0"/>
        <v>1</v>
      </c>
      <c r="AE4" s="95">
        <f t="shared" si="0"/>
        <v>0</v>
      </c>
      <c r="AF4" s="95">
        <f t="shared" si="0"/>
        <v>0</v>
      </c>
      <c r="AG4" s="95">
        <f t="shared" si="0"/>
        <v>0</v>
      </c>
      <c r="AH4" s="95">
        <f t="shared" si="0"/>
        <v>0</v>
      </c>
    </row>
    <row r="5" spans="1:34" x14ac:dyDescent="0.3">
      <c r="A5" t="s">
        <v>1153</v>
      </c>
      <c r="B5">
        <v>0</v>
      </c>
      <c r="C5">
        <v>2021</v>
      </c>
      <c r="D5">
        <v>2046</v>
      </c>
      <c r="E5" s="95">
        <f t="shared" si="1"/>
        <v>1</v>
      </c>
      <c r="F5" s="95">
        <f t="shared" si="1"/>
        <v>1</v>
      </c>
      <c r="G5" s="95">
        <f t="shared" si="0"/>
        <v>1</v>
      </c>
      <c r="H5" s="95">
        <f t="shared" si="0"/>
        <v>1</v>
      </c>
      <c r="I5" s="95">
        <f t="shared" si="0"/>
        <v>1</v>
      </c>
      <c r="J5" s="95">
        <f t="shared" si="0"/>
        <v>1</v>
      </c>
      <c r="K5" s="95">
        <f t="shared" si="0"/>
        <v>1</v>
      </c>
      <c r="L5" s="95">
        <f t="shared" si="0"/>
        <v>1</v>
      </c>
      <c r="M5" s="95">
        <f t="shared" si="0"/>
        <v>1</v>
      </c>
      <c r="N5" s="95">
        <f t="shared" si="0"/>
        <v>1</v>
      </c>
      <c r="O5" s="95">
        <f t="shared" si="0"/>
        <v>1</v>
      </c>
      <c r="P5" s="95">
        <f t="shared" si="0"/>
        <v>1</v>
      </c>
      <c r="Q5" s="95">
        <f t="shared" si="0"/>
        <v>1</v>
      </c>
      <c r="R5" s="95">
        <f t="shared" si="0"/>
        <v>1</v>
      </c>
      <c r="S5" s="95">
        <f t="shared" si="0"/>
        <v>1</v>
      </c>
      <c r="T5" s="95">
        <f t="shared" si="0"/>
        <v>1</v>
      </c>
      <c r="U5" s="95">
        <f t="shared" si="0"/>
        <v>1</v>
      </c>
      <c r="V5" s="95">
        <f t="shared" si="0"/>
        <v>1</v>
      </c>
      <c r="W5" s="95">
        <f t="shared" si="0"/>
        <v>1</v>
      </c>
      <c r="X5" s="95">
        <f t="shared" si="0"/>
        <v>1</v>
      </c>
      <c r="Y5" s="95">
        <f t="shared" si="0"/>
        <v>1</v>
      </c>
      <c r="Z5" s="95">
        <f t="shared" si="0"/>
        <v>1</v>
      </c>
      <c r="AA5" s="95">
        <f t="shared" si="0"/>
        <v>1</v>
      </c>
      <c r="AB5" s="95">
        <f t="shared" si="0"/>
        <v>1</v>
      </c>
      <c r="AC5" s="95">
        <f t="shared" si="0"/>
        <v>1</v>
      </c>
      <c r="AD5" s="95">
        <f t="shared" si="0"/>
        <v>1</v>
      </c>
      <c r="AE5" s="95">
        <f t="shared" si="0"/>
        <v>0</v>
      </c>
      <c r="AF5" s="95">
        <f t="shared" si="0"/>
        <v>0</v>
      </c>
      <c r="AG5" s="95">
        <f t="shared" si="0"/>
        <v>0</v>
      </c>
      <c r="AH5" s="95">
        <f t="shared" si="0"/>
        <v>0</v>
      </c>
    </row>
    <row r="6" spans="1:34" x14ac:dyDescent="0.3">
      <c r="A6" t="s">
        <v>1154</v>
      </c>
      <c r="B6">
        <v>0</v>
      </c>
      <c r="C6">
        <v>2021</v>
      </c>
      <c r="D6">
        <v>2046</v>
      </c>
      <c r="E6" s="95">
        <f t="shared" si="1"/>
        <v>1</v>
      </c>
      <c r="F6" s="95">
        <f t="shared" si="1"/>
        <v>1</v>
      </c>
      <c r="G6" s="95">
        <f t="shared" si="0"/>
        <v>1</v>
      </c>
      <c r="H6" s="95">
        <f t="shared" si="0"/>
        <v>1</v>
      </c>
      <c r="I6" s="95">
        <f t="shared" si="0"/>
        <v>1</v>
      </c>
      <c r="J6" s="95">
        <f t="shared" si="0"/>
        <v>1</v>
      </c>
      <c r="K6" s="95">
        <f t="shared" si="0"/>
        <v>1</v>
      </c>
      <c r="L6" s="95">
        <f t="shared" si="0"/>
        <v>1</v>
      </c>
      <c r="M6" s="95">
        <f t="shared" si="0"/>
        <v>1</v>
      </c>
      <c r="N6" s="95">
        <f t="shared" si="0"/>
        <v>1</v>
      </c>
      <c r="O6" s="95">
        <f t="shared" si="0"/>
        <v>1</v>
      </c>
      <c r="P6" s="95">
        <f t="shared" si="0"/>
        <v>1</v>
      </c>
      <c r="Q6" s="95">
        <f t="shared" si="0"/>
        <v>1</v>
      </c>
      <c r="R6" s="95">
        <f t="shared" si="0"/>
        <v>1</v>
      </c>
      <c r="S6" s="95">
        <f t="shared" si="0"/>
        <v>1</v>
      </c>
      <c r="T6" s="95">
        <f t="shared" si="0"/>
        <v>1</v>
      </c>
      <c r="U6" s="95">
        <f t="shared" si="0"/>
        <v>1</v>
      </c>
      <c r="V6" s="95">
        <f t="shared" si="0"/>
        <v>1</v>
      </c>
      <c r="W6" s="95">
        <f t="shared" si="0"/>
        <v>1</v>
      </c>
      <c r="X6" s="95">
        <f t="shared" si="0"/>
        <v>1</v>
      </c>
      <c r="Y6" s="95">
        <f t="shared" si="0"/>
        <v>1</v>
      </c>
      <c r="Z6" s="95">
        <f t="shared" si="0"/>
        <v>1</v>
      </c>
      <c r="AA6" s="95">
        <f t="shared" si="0"/>
        <v>1</v>
      </c>
      <c r="AB6" s="95">
        <f t="shared" si="0"/>
        <v>1</v>
      </c>
      <c r="AC6" s="95">
        <f t="shared" si="0"/>
        <v>1</v>
      </c>
      <c r="AD6" s="95">
        <f t="shared" si="0"/>
        <v>1</v>
      </c>
      <c r="AE6" s="95">
        <f t="shared" si="0"/>
        <v>0</v>
      </c>
      <c r="AF6" s="95">
        <f t="shared" si="0"/>
        <v>0</v>
      </c>
      <c r="AG6" s="95">
        <f t="shared" si="0"/>
        <v>0</v>
      </c>
      <c r="AH6" s="95">
        <f t="shared" si="0"/>
        <v>0</v>
      </c>
    </row>
    <row r="7" spans="1:34" x14ac:dyDescent="0.3">
      <c r="A7" t="s">
        <v>1157</v>
      </c>
      <c r="B7">
        <v>0</v>
      </c>
      <c r="C7">
        <v>2021</v>
      </c>
      <c r="D7">
        <v>2046</v>
      </c>
      <c r="E7" s="95">
        <f t="shared" si="1"/>
        <v>1</v>
      </c>
      <c r="F7" s="95">
        <f t="shared" si="1"/>
        <v>1</v>
      </c>
      <c r="G7" s="95">
        <f t="shared" si="0"/>
        <v>1</v>
      </c>
      <c r="H7" s="95">
        <f t="shared" si="0"/>
        <v>1</v>
      </c>
      <c r="I7" s="95">
        <f t="shared" si="0"/>
        <v>1</v>
      </c>
      <c r="J7" s="95">
        <f t="shared" si="0"/>
        <v>1</v>
      </c>
      <c r="K7" s="95">
        <f t="shared" si="0"/>
        <v>1</v>
      </c>
      <c r="L7" s="95">
        <f t="shared" si="0"/>
        <v>1</v>
      </c>
      <c r="M7" s="95">
        <f t="shared" si="0"/>
        <v>1</v>
      </c>
      <c r="N7" s="95">
        <f t="shared" si="0"/>
        <v>1</v>
      </c>
      <c r="O7" s="95">
        <f t="shared" si="0"/>
        <v>1</v>
      </c>
      <c r="P7" s="95">
        <f t="shared" si="0"/>
        <v>1</v>
      </c>
      <c r="Q7" s="95">
        <f t="shared" si="0"/>
        <v>1</v>
      </c>
      <c r="R7" s="95">
        <f t="shared" si="0"/>
        <v>1</v>
      </c>
      <c r="S7" s="95">
        <f t="shared" si="0"/>
        <v>1</v>
      </c>
      <c r="T7" s="95">
        <f t="shared" si="0"/>
        <v>1</v>
      </c>
      <c r="U7" s="95">
        <f t="shared" si="0"/>
        <v>1</v>
      </c>
      <c r="V7" s="95">
        <f t="shared" si="0"/>
        <v>1</v>
      </c>
      <c r="W7" s="95">
        <f t="shared" si="0"/>
        <v>1</v>
      </c>
      <c r="X7" s="95">
        <f t="shared" si="0"/>
        <v>1</v>
      </c>
      <c r="Y7" s="95">
        <f t="shared" si="0"/>
        <v>1</v>
      </c>
      <c r="Z7" s="95">
        <f t="shared" si="0"/>
        <v>1</v>
      </c>
      <c r="AA7" s="95">
        <f t="shared" si="0"/>
        <v>1</v>
      </c>
      <c r="AB7" s="95">
        <f t="shared" si="0"/>
        <v>1</v>
      </c>
      <c r="AC7" s="95">
        <f t="shared" si="0"/>
        <v>1</v>
      </c>
      <c r="AD7" s="95">
        <f t="shared" si="0"/>
        <v>1</v>
      </c>
      <c r="AE7" s="95">
        <f t="shared" si="0"/>
        <v>0</v>
      </c>
      <c r="AF7" s="95">
        <f t="shared" si="0"/>
        <v>0</v>
      </c>
      <c r="AG7" s="95">
        <f t="shared" si="0"/>
        <v>0</v>
      </c>
      <c r="AH7" s="95">
        <f t="shared" si="0"/>
        <v>0</v>
      </c>
    </row>
    <row r="8" spans="1:34" x14ac:dyDescent="0.3">
      <c r="A8" t="s">
        <v>1158</v>
      </c>
      <c r="B8">
        <v>0</v>
      </c>
      <c r="C8">
        <v>2021</v>
      </c>
      <c r="D8">
        <v>2046</v>
      </c>
      <c r="E8" s="95">
        <f t="shared" si="1"/>
        <v>1</v>
      </c>
      <c r="F8" s="95">
        <f t="shared" si="1"/>
        <v>1</v>
      </c>
      <c r="G8" s="95">
        <f t="shared" si="0"/>
        <v>1</v>
      </c>
      <c r="H8" s="95">
        <f t="shared" si="0"/>
        <v>1</v>
      </c>
      <c r="I8" s="95">
        <f t="shared" si="0"/>
        <v>1</v>
      </c>
      <c r="J8" s="95">
        <f t="shared" si="0"/>
        <v>1</v>
      </c>
      <c r="K8" s="95">
        <f t="shared" si="0"/>
        <v>1</v>
      </c>
      <c r="L8" s="95">
        <f t="shared" si="0"/>
        <v>1</v>
      </c>
      <c r="M8" s="95">
        <f t="shared" si="0"/>
        <v>1</v>
      </c>
      <c r="N8" s="95">
        <f t="shared" si="0"/>
        <v>1</v>
      </c>
      <c r="O8" s="95">
        <f t="shared" si="0"/>
        <v>1</v>
      </c>
      <c r="P8" s="95">
        <f t="shared" si="0"/>
        <v>1</v>
      </c>
      <c r="Q8" s="95">
        <f t="shared" si="0"/>
        <v>1</v>
      </c>
      <c r="R8" s="95">
        <f t="shared" si="0"/>
        <v>1</v>
      </c>
      <c r="S8" s="95">
        <f t="shared" si="0"/>
        <v>1</v>
      </c>
      <c r="T8" s="95">
        <f t="shared" si="0"/>
        <v>1</v>
      </c>
      <c r="U8" s="95">
        <f t="shared" si="0"/>
        <v>1</v>
      </c>
      <c r="V8" s="95">
        <f t="shared" si="0"/>
        <v>1</v>
      </c>
      <c r="W8" s="95">
        <f t="shared" si="0"/>
        <v>1</v>
      </c>
      <c r="X8" s="95">
        <f t="shared" si="0"/>
        <v>1</v>
      </c>
      <c r="Y8" s="95">
        <f t="shared" si="0"/>
        <v>1</v>
      </c>
      <c r="Z8" s="95">
        <f t="shared" si="0"/>
        <v>1</v>
      </c>
      <c r="AA8" s="95">
        <f t="shared" si="0"/>
        <v>1</v>
      </c>
      <c r="AB8" s="95">
        <f t="shared" si="0"/>
        <v>1</v>
      </c>
      <c r="AC8" s="95">
        <f t="shared" si="0"/>
        <v>1</v>
      </c>
      <c r="AD8" s="95">
        <f t="shared" si="0"/>
        <v>1</v>
      </c>
      <c r="AE8" s="95">
        <f t="shared" si="0"/>
        <v>0</v>
      </c>
      <c r="AF8" s="95">
        <f t="shared" si="0"/>
        <v>0</v>
      </c>
      <c r="AG8" s="95">
        <f t="shared" si="0"/>
        <v>0</v>
      </c>
      <c r="AH8" s="95">
        <f t="shared" si="0"/>
        <v>0</v>
      </c>
    </row>
    <row r="9" spans="1:34" x14ac:dyDescent="0.3">
      <c r="A9" t="s">
        <v>1159</v>
      </c>
      <c r="B9">
        <v>0</v>
      </c>
      <c r="C9">
        <v>2021</v>
      </c>
      <c r="D9">
        <v>2046</v>
      </c>
      <c r="E9" s="95">
        <f t="shared" si="1"/>
        <v>1</v>
      </c>
      <c r="F9" s="95">
        <f t="shared" si="1"/>
        <v>1</v>
      </c>
      <c r="G9" s="95">
        <f t="shared" si="0"/>
        <v>1</v>
      </c>
      <c r="H9" s="95">
        <f t="shared" si="0"/>
        <v>1</v>
      </c>
      <c r="I9" s="95">
        <f t="shared" si="0"/>
        <v>1</v>
      </c>
      <c r="J9" s="95">
        <f t="shared" si="0"/>
        <v>1</v>
      </c>
      <c r="K9" s="95">
        <f t="shared" si="0"/>
        <v>1</v>
      </c>
      <c r="L9" s="95">
        <f t="shared" si="0"/>
        <v>1</v>
      </c>
      <c r="M9" s="95">
        <f t="shared" si="0"/>
        <v>1</v>
      </c>
      <c r="N9" s="95">
        <f t="shared" si="0"/>
        <v>1</v>
      </c>
      <c r="O9" s="95">
        <f t="shared" si="0"/>
        <v>1</v>
      </c>
      <c r="P9" s="95">
        <f t="shared" si="0"/>
        <v>1</v>
      </c>
      <c r="Q9" s="95">
        <f t="shared" si="0"/>
        <v>1</v>
      </c>
      <c r="R9" s="95">
        <f t="shared" si="0"/>
        <v>1</v>
      </c>
      <c r="S9" s="95">
        <f t="shared" si="0"/>
        <v>1</v>
      </c>
      <c r="T9" s="95">
        <f t="shared" si="0"/>
        <v>1</v>
      </c>
      <c r="U9" s="95">
        <f t="shared" si="0"/>
        <v>1</v>
      </c>
      <c r="V9" s="95">
        <f t="shared" si="0"/>
        <v>1</v>
      </c>
      <c r="W9" s="95">
        <f t="shared" si="0"/>
        <v>1</v>
      </c>
      <c r="X9" s="95">
        <f t="shared" si="0"/>
        <v>1</v>
      </c>
      <c r="Y9" s="95">
        <f t="shared" si="0"/>
        <v>1</v>
      </c>
      <c r="Z9" s="95">
        <f t="shared" si="0"/>
        <v>1</v>
      </c>
      <c r="AA9" s="95">
        <f t="shared" si="0"/>
        <v>1</v>
      </c>
      <c r="AB9" s="95">
        <f t="shared" si="0"/>
        <v>1</v>
      </c>
      <c r="AC9" s="95">
        <f t="shared" si="0"/>
        <v>1</v>
      </c>
      <c r="AD9" s="95">
        <f t="shared" si="0"/>
        <v>1</v>
      </c>
      <c r="AE9" s="95">
        <f t="shared" si="0"/>
        <v>0</v>
      </c>
      <c r="AF9" s="95">
        <f t="shared" si="0"/>
        <v>0</v>
      </c>
      <c r="AG9" s="95">
        <f t="shared" si="0"/>
        <v>0</v>
      </c>
      <c r="AH9" s="95">
        <f t="shared" si="0"/>
        <v>0</v>
      </c>
    </row>
    <row r="10" spans="1:34" x14ac:dyDescent="0.3">
      <c r="A10" t="s">
        <v>1170</v>
      </c>
      <c r="B10">
        <v>0</v>
      </c>
      <c r="C10">
        <v>2021</v>
      </c>
      <c r="D10">
        <v>2046</v>
      </c>
      <c r="E10" s="95">
        <f t="shared" si="1"/>
        <v>1</v>
      </c>
      <c r="F10" s="95">
        <f t="shared" si="1"/>
        <v>1</v>
      </c>
      <c r="G10" s="95">
        <f t="shared" si="0"/>
        <v>1</v>
      </c>
      <c r="H10" s="95">
        <f t="shared" si="0"/>
        <v>1</v>
      </c>
      <c r="I10" s="95">
        <f t="shared" si="0"/>
        <v>1</v>
      </c>
      <c r="J10" s="95">
        <f t="shared" si="0"/>
        <v>1</v>
      </c>
      <c r="K10" s="95">
        <f t="shared" si="0"/>
        <v>1</v>
      </c>
      <c r="L10" s="95">
        <f t="shared" si="0"/>
        <v>1</v>
      </c>
      <c r="M10" s="95">
        <f t="shared" si="0"/>
        <v>1</v>
      </c>
      <c r="N10" s="95">
        <f t="shared" si="0"/>
        <v>1</v>
      </c>
      <c r="O10" s="95">
        <f t="shared" si="0"/>
        <v>1</v>
      </c>
      <c r="P10" s="95">
        <f t="shared" si="0"/>
        <v>1</v>
      </c>
      <c r="Q10" s="95">
        <f t="shared" si="0"/>
        <v>1</v>
      </c>
      <c r="R10" s="95">
        <f t="shared" si="0"/>
        <v>1</v>
      </c>
      <c r="S10" s="95">
        <f t="shared" si="0"/>
        <v>1</v>
      </c>
      <c r="T10" s="95">
        <f t="shared" si="0"/>
        <v>1</v>
      </c>
      <c r="U10" s="95">
        <f t="shared" si="0"/>
        <v>1</v>
      </c>
      <c r="V10" s="95">
        <f t="shared" si="0"/>
        <v>1</v>
      </c>
      <c r="W10" s="95">
        <f t="shared" si="0"/>
        <v>1</v>
      </c>
      <c r="X10" s="95">
        <f t="shared" si="0"/>
        <v>1</v>
      </c>
      <c r="Y10" s="95">
        <f t="shared" si="0"/>
        <v>1</v>
      </c>
      <c r="Z10" s="95">
        <f t="shared" si="0"/>
        <v>1</v>
      </c>
      <c r="AA10" s="95">
        <f t="shared" si="0"/>
        <v>1</v>
      </c>
      <c r="AB10" s="95">
        <f t="shared" si="0"/>
        <v>1</v>
      </c>
      <c r="AC10" s="95">
        <f t="shared" si="0"/>
        <v>1</v>
      </c>
      <c r="AD10" s="95">
        <f t="shared" si="0"/>
        <v>1</v>
      </c>
      <c r="AE10" s="95">
        <f t="shared" si="0"/>
        <v>0</v>
      </c>
      <c r="AF10" s="95">
        <f t="shared" si="0"/>
        <v>0</v>
      </c>
      <c r="AG10" s="95">
        <f t="shared" si="0"/>
        <v>0</v>
      </c>
      <c r="AH10" s="95">
        <f t="shared" si="0"/>
        <v>0</v>
      </c>
    </row>
    <row r="11" spans="1:34" x14ac:dyDescent="0.3">
      <c r="A11" t="s">
        <v>1171</v>
      </c>
      <c r="B11">
        <v>0</v>
      </c>
      <c r="C11">
        <v>2022</v>
      </c>
      <c r="D11">
        <v>2046</v>
      </c>
      <c r="E11" s="95">
        <f t="shared" si="1"/>
        <v>0</v>
      </c>
      <c r="F11" s="95">
        <f t="shared" si="1"/>
        <v>1</v>
      </c>
      <c r="G11" s="95">
        <f t="shared" si="0"/>
        <v>1</v>
      </c>
      <c r="H11" s="95">
        <f t="shared" si="0"/>
        <v>1</v>
      </c>
      <c r="I11" s="95">
        <f t="shared" si="0"/>
        <v>1</v>
      </c>
      <c r="J11" s="95">
        <f t="shared" ref="J11:Y25" si="2">IF(AND(J$1&gt;=$C11,J$1&lt;=$D11),1,0)</f>
        <v>1</v>
      </c>
      <c r="K11" s="95">
        <f t="shared" si="2"/>
        <v>1</v>
      </c>
      <c r="L11" s="95">
        <f t="shared" si="2"/>
        <v>1</v>
      </c>
      <c r="M11" s="95">
        <f t="shared" si="2"/>
        <v>1</v>
      </c>
      <c r="N11" s="95">
        <f t="shared" si="2"/>
        <v>1</v>
      </c>
      <c r="O11" s="95">
        <f t="shared" si="2"/>
        <v>1</v>
      </c>
      <c r="P11" s="95">
        <f t="shared" si="2"/>
        <v>1</v>
      </c>
      <c r="Q11" s="95">
        <f t="shared" si="2"/>
        <v>1</v>
      </c>
      <c r="R11" s="95">
        <f t="shared" si="2"/>
        <v>1</v>
      </c>
      <c r="S11" s="95">
        <f t="shared" si="2"/>
        <v>1</v>
      </c>
      <c r="T11" s="95">
        <f t="shared" si="2"/>
        <v>1</v>
      </c>
      <c r="U11" s="95">
        <f t="shared" si="2"/>
        <v>1</v>
      </c>
      <c r="V11" s="95">
        <f t="shared" si="2"/>
        <v>1</v>
      </c>
      <c r="W11" s="95">
        <f t="shared" si="2"/>
        <v>1</v>
      </c>
      <c r="X11" s="95">
        <f t="shared" si="2"/>
        <v>1</v>
      </c>
      <c r="Y11" s="95">
        <f t="shared" si="2"/>
        <v>1</v>
      </c>
      <c r="Z11" s="95">
        <f t="shared" ref="Z11:AH41" si="3">IF(AND(Z$1&gt;=$C11,Z$1&lt;=$D11),1,0)</f>
        <v>1</v>
      </c>
      <c r="AA11" s="95">
        <f t="shared" si="3"/>
        <v>1</v>
      </c>
      <c r="AB11" s="95">
        <f t="shared" si="3"/>
        <v>1</v>
      </c>
      <c r="AC11" s="95">
        <f t="shared" si="3"/>
        <v>1</v>
      </c>
      <c r="AD11" s="95">
        <f t="shared" si="3"/>
        <v>1</v>
      </c>
      <c r="AE11" s="95">
        <f t="shared" si="3"/>
        <v>0</v>
      </c>
      <c r="AF11" s="95">
        <f t="shared" si="3"/>
        <v>0</v>
      </c>
      <c r="AG11" s="95">
        <f t="shared" si="3"/>
        <v>0</v>
      </c>
      <c r="AH11" s="95">
        <f t="shared" si="3"/>
        <v>0</v>
      </c>
    </row>
    <row r="12" spans="1:34" x14ac:dyDescent="0.3">
      <c r="A12" t="s">
        <v>1188</v>
      </c>
      <c r="B12">
        <v>0</v>
      </c>
      <c r="C12">
        <v>2023</v>
      </c>
      <c r="D12">
        <v>2046</v>
      </c>
      <c r="E12" s="95">
        <f t="shared" si="1"/>
        <v>0</v>
      </c>
      <c r="F12" s="95">
        <f t="shared" si="1"/>
        <v>0</v>
      </c>
      <c r="G12" s="95">
        <f t="shared" si="1"/>
        <v>1</v>
      </c>
      <c r="H12" s="95">
        <f t="shared" si="1"/>
        <v>1</v>
      </c>
      <c r="I12" s="95">
        <f t="shared" si="1"/>
        <v>1</v>
      </c>
      <c r="J12" s="95">
        <f t="shared" si="1"/>
        <v>1</v>
      </c>
      <c r="K12" s="95">
        <f t="shared" si="1"/>
        <v>1</v>
      </c>
      <c r="L12" s="95">
        <f t="shared" si="1"/>
        <v>1</v>
      </c>
      <c r="M12" s="95">
        <f t="shared" si="1"/>
        <v>1</v>
      </c>
      <c r="N12" s="95">
        <f t="shared" si="1"/>
        <v>1</v>
      </c>
      <c r="O12" s="95">
        <f t="shared" si="1"/>
        <v>1</v>
      </c>
      <c r="P12" s="95">
        <f t="shared" si="1"/>
        <v>1</v>
      </c>
      <c r="Q12" s="95">
        <f t="shared" si="1"/>
        <v>1</v>
      </c>
      <c r="R12" s="95">
        <f t="shared" si="1"/>
        <v>1</v>
      </c>
      <c r="S12" s="95">
        <f t="shared" si="1"/>
        <v>1</v>
      </c>
      <c r="T12" s="95">
        <f t="shared" si="1"/>
        <v>1</v>
      </c>
      <c r="U12" s="95">
        <f t="shared" si="2"/>
        <v>1</v>
      </c>
      <c r="V12" s="95">
        <f t="shared" si="2"/>
        <v>1</v>
      </c>
      <c r="W12" s="95">
        <f t="shared" si="2"/>
        <v>1</v>
      </c>
      <c r="X12" s="95">
        <f t="shared" si="2"/>
        <v>1</v>
      </c>
      <c r="Y12" s="95">
        <f t="shared" si="2"/>
        <v>1</v>
      </c>
      <c r="Z12" s="95">
        <f t="shared" si="3"/>
        <v>1</v>
      </c>
      <c r="AA12" s="95">
        <f t="shared" si="3"/>
        <v>1</v>
      </c>
      <c r="AB12" s="95">
        <f t="shared" si="3"/>
        <v>1</v>
      </c>
      <c r="AC12" s="95">
        <f t="shared" si="3"/>
        <v>1</v>
      </c>
      <c r="AD12" s="95">
        <f t="shared" si="3"/>
        <v>1</v>
      </c>
      <c r="AE12" s="95">
        <f t="shared" si="3"/>
        <v>0</v>
      </c>
      <c r="AF12" s="95">
        <f t="shared" si="3"/>
        <v>0</v>
      </c>
      <c r="AG12" s="95">
        <f t="shared" si="3"/>
        <v>0</v>
      </c>
      <c r="AH12" s="95">
        <f t="shared" si="3"/>
        <v>0</v>
      </c>
    </row>
    <row r="13" spans="1:34" x14ac:dyDescent="0.3">
      <c r="A13" t="s">
        <v>1192</v>
      </c>
      <c r="B13">
        <v>0</v>
      </c>
      <c r="C13">
        <v>2021</v>
      </c>
      <c r="D13">
        <v>2046</v>
      </c>
      <c r="E13" s="95">
        <f t="shared" si="1"/>
        <v>1</v>
      </c>
      <c r="F13" s="95">
        <f t="shared" si="1"/>
        <v>1</v>
      </c>
      <c r="G13" s="95">
        <f t="shared" si="1"/>
        <v>1</v>
      </c>
      <c r="H13" s="95">
        <f t="shared" si="1"/>
        <v>1</v>
      </c>
      <c r="I13" s="95">
        <f t="shared" si="1"/>
        <v>1</v>
      </c>
      <c r="J13" s="95">
        <f t="shared" si="1"/>
        <v>1</v>
      </c>
      <c r="K13" s="95">
        <f t="shared" si="1"/>
        <v>1</v>
      </c>
      <c r="L13" s="95">
        <f t="shared" si="1"/>
        <v>1</v>
      </c>
      <c r="M13" s="95">
        <f t="shared" si="1"/>
        <v>1</v>
      </c>
      <c r="N13" s="95">
        <f t="shared" si="1"/>
        <v>1</v>
      </c>
      <c r="O13" s="95">
        <f t="shared" si="1"/>
        <v>1</v>
      </c>
      <c r="P13" s="95">
        <f t="shared" si="1"/>
        <v>1</v>
      </c>
      <c r="Q13" s="95">
        <f t="shared" si="1"/>
        <v>1</v>
      </c>
      <c r="R13" s="95">
        <f t="shared" si="1"/>
        <v>1</v>
      </c>
      <c r="S13" s="95">
        <f t="shared" si="1"/>
        <v>1</v>
      </c>
      <c r="T13" s="95">
        <f t="shared" si="1"/>
        <v>1</v>
      </c>
      <c r="U13" s="95">
        <f t="shared" si="2"/>
        <v>1</v>
      </c>
      <c r="V13" s="95">
        <f t="shared" si="2"/>
        <v>1</v>
      </c>
      <c r="W13" s="95">
        <f t="shared" si="2"/>
        <v>1</v>
      </c>
      <c r="X13" s="95">
        <f t="shared" si="2"/>
        <v>1</v>
      </c>
      <c r="Y13" s="95">
        <f t="shared" si="2"/>
        <v>1</v>
      </c>
      <c r="Z13" s="95">
        <f t="shared" si="3"/>
        <v>1</v>
      </c>
      <c r="AA13" s="95">
        <f t="shared" si="3"/>
        <v>1</v>
      </c>
      <c r="AB13" s="95">
        <f t="shared" si="3"/>
        <v>1</v>
      </c>
      <c r="AC13" s="95">
        <f t="shared" si="3"/>
        <v>1</v>
      </c>
      <c r="AD13" s="95">
        <f t="shared" si="3"/>
        <v>1</v>
      </c>
      <c r="AE13" s="95">
        <f t="shared" si="3"/>
        <v>0</v>
      </c>
      <c r="AF13" s="95">
        <f t="shared" si="3"/>
        <v>0</v>
      </c>
      <c r="AG13" s="95">
        <f t="shared" si="3"/>
        <v>0</v>
      </c>
      <c r="AH13" s="95">
        <f t="shared" si="3"/>
        <v>0</v>
      </c>
    </row>
    <row r="14" spans="1:34" x14ac:dyDescent="0.3">
      <c r="A14" t="s">
        <v>1193</v>
      </c>
      <c r="B14">
        <v>0</v>
      </c>
      <c r="C14">
        <v>2021</v>
      </c>
      <c r="D14">
        <v>2046</v>
      </c>
      <c r="E14" s="95">
        <f t="shared" si="1"/>
        <v>1</v>
      </c>
      <c r="F14" s="95">
        <f t="shared" si="1"/>
        <v>1</v>
      </c>
      <c r="G14" s="95">
        <f t="shared" si="1"/>
        <v>1</v>
      </c>
      <c r="H14" s="95">
        <f t="shared" si="1"/>
        <v>1</v>
      </c>
      <c r="I14" s="95">
        <f t="shared" si="1"/>
        <v>1</v>
      </c>
      <c r="J14" s="95">
        <f t="shared" si="1"/>
        <v>1</v>
      </c>
      <c r="K14" s="95">
        <f t="shared" si="1"/>
        <v>1</v>
      </c>
      <c r="L14" s="95">
        <f t="shared" si="1"/>
        <v>1</v>
      </c>
      <c r="M14" s="95">
        <f t="shared" si="1"/>
        <v>1</v>
      </c>
      <c r="N14" s="95">
        <f t="shared" si="1"/>
        <v>1</v>
      </c>
      <c r="O14" s="95">
        <f t="shared" si="1"/>
        <v>1</v>
      </c>
      <c r="P14" s="95">
        <f t="shared" si="1"/>
        <v>1</v>
      </c>
      <c r="Q14" s="95">
        <f t="shared" si="1"/>
        <v>1</v>
      </c>
      <c r="R14" s="95">
        <f t="shared" si="1"/>
        <v>1</v>
      </c>
      <c r="S14" s="95">
        <f t="shared" si="1"/>
        <v>1</v>
      </c>
      <c r="T14" s="95">
        <f t="shared" si="1"/>
        <v>1</v>
      </c>
      <c r="U14" s="95">
        <f t="shared" si="2"/>
        <v>1</v>
      </c>
      <c r="V14" s="95">
        <f t="shared" si="2"/>
        <v>1</v>
      </c>
      <c r="W14" s="95">
        <f t="shared" si="2"/>
        <v>1</v>
      </c>
      <c r="X14" s="95">
        <f t="shared" si="2"/>
        <v>1</v>
      </c>
      <c r="Y14" s="95">
        <f t="shared" si="2"/>
        <v>1</v>
      </c>
      <c r="Z14" s="95">
        <f t="shared" si="3"/>
        <v>1</v>
      </c>
      <c r="AA14" s="95">
        <f t="shared" si="3"/>
        <v>1</v>
      </c>
      <c r="AB14" s="95">
        <f t="shared" si="3"/>
        <v>1</v>
      </c>
      <c r="AC14" s="95">
        <f t="shared" si="3"/>
        <v>1</v>
      </c>
      <c r="AD14" s="95">
        <f t="shared" si="3"/>
        <v>1</v>
      </c>
      <c r="AE14" s="95">
        <f t="shared" si="3"/>
        <v>0</v>
      </c>
      <c r="AF14" s="95">
        <f t="shared" si="3"/>
        <v>0</v>
      </c>
      <c r="AG14" s="95">
        <f t="shared" si="3"/>
        <v>0</v>
      </c>
      <c r="AH14" s="95">
        <f t="shared" si="3"/>
        <v>0</v>
      </c>
    </row>
    <row r="15" spans="1:34" x14ac:dyDescent="0.3">
      <c r="A15" t="s">
        <v>1194</v>
      </c>
      <c r="B15">
        <v>0</v>
      </c>
      <c r="C15">
        <v>2021</v>
      </c>
      <c r="D15">
        <v>2046</v>
      </c>
      <c r="E15" s="95">
        <f t="shared" si="1"/>
        <v>1</v>
      </c>
      <c r="F15" s="95">
        <f t="shared" si="1"/>
        <v>1</v>
      </c>
      <c r="G15" s="95">
        <f t="shared" si="1"/>
        <v>1</v>
      </c>
      <c r="H15" s="95">
        <f t="shared" si="1"/>
        <v>1</v>
      </c>
      <c r="I15" s="95">
        <f t="shared" si="1"/>
        <v>1</v>
      </c>
      <c r="J15" s="95">
        <f t="shared" si="1"/>
        <v>1</v>
      </c>
      <c r="K15" s="95">
        <f t="shared" si="1"/>
        <v>1</v>
      </c>
      <c r="L15" s="95">
        <f t="shared" si="1"/>
        <v>1</v>
      </c>
      <c r="M15" s="95">
        <f t="shared" si="1"/>
        <v>1</v>
      </c>
      <c r="N15" s="95">
        <f t="shared" si="1"/>
        <v>1</v>
      </c>
      <c r="O15" s="95">
        <f t="shared" si="1"/>
        <v>1</v>
      </c>
      <c r="P15" s="95">
        <f t="shared" si="1"/>
        <v>1</v>
      </c>
      <c r="Q15" s="95">
        <f t="shared" si="1"/>
        <v>1</v>
      </c>
      <c r="R15" s="95">
        <f t="shared" si="1"/>
        <v>1</v>
      </c>
      <c r="S15" s="95">
        <f t="shared" si="1"/>
        <v>1</v>
      </c>
      <c r="T15" s="95">
        <f t="shared" si="1"/>
        <v>1</v>
      </c>
      <c r="U15" s="95">
        <f t="shared" si="2"/>
        <v>1</v>
      </c>
      <c r="V15" s="95">
        <f t="shared" si="2"/>
        <v>1</v>
      </c>
      <c r="W15" s="95">
        <f t="shared" si="2"/>
        <v>1</v>
      </c>
      <c r="X15" s="95">
        <f t="shared" si="2"/>
        <v>1</v>
      </c>
      <c r="Y15" s="95">
        <f t="shared" si="2"/>
        <v>1</v>
      </c>
      <c r="Z15" s="95">
        <f t="shared" si="3"/>
        <v>1</v>
      </c>
      <c r="AA15" s="95">
        <f t="shared" si="3"/>
        <v>1</v>
      </c>
      <c r="AB15" s="95">
        <f t="shared" si="3"/>
        <v>1</v>
      </c>
      <c r="AC15" s="95">
        <f t="shared" si="3"/>
        <v>1</v>
      </c>
      <c r="AD15" s="95">
        <f t="shared" si="3"/>
        <v>1</v>
      </c>
      <c r="AE15" s="95">
        <f t="shared" si="3"/>
        <v>0</v>
      </c>
      <c r="AF15" s="95">
        <f t="shared" si="3"/>
        <v>0</v>
      </c>
      <c r="AG15" s="95">
        <f t="shared" si="3"/>
        <v>0</v>
      </c>
      <c r="AH15" s="95">
        <f t="shared" si="3"/>
        <v>0</v>
      </c>
    </row>
    <row r="16" spans="1:34" x14ac:dyDescent="0.3">
      <c r="A16" t="s">
        <v>1215</v>
      </c>
      <c r="B16">
        <v>0</v>
      </c>
      <c r="C16">
        <v>2021</v>
      </c>
      <c r="D16">
        <v>2046</v>
      </c>
      <c r="E16" s="95">
        <f t="shared" si="1"/>
        <v>1</v>
      </c>
      <c r="F16" s="95">
        <f t="shared" si="1"/>
        <v>1</v>
      </c>
      <c r="G16" s="95">
        <f t="shared" si="1"/>
        <v>1</v>
      </c>
      <c r="H16" s="95">
        <f t="shared" si="1"/>
        <v>1</v>
      </c>
      <c r="I16" s="95">
        <f t="shared" si="1"/>
        <v>1</v>
      </c>
      <c r="J16" s="95">
        <f t="shared" si="1"/>
        <v>1</v>
      </c>
      <c r="K16" s="95">
        <f t="shared" si="1"/>
        <v>1</v>
      </c>
      <c r="L16" s="95">
        <f t="shared" si="1"/>
        <v>1</v>
      </c>
      <c r="M16" s="95">
        <f t="shared" si="1"/>
        <v>1</v>
      </c>
      <c r="N16" s="95">
        <f t="shared" si="1"/>
        <v>1</v>
      </c>
      <c r="O16" s="95">
        <f t="shared" si="1"/>
        <v>1</v>
      </c>
      <c r="P16" s="95">
        <f t="shared" si="1"/>
        <v>1</v>
      </c>
      <c r="Q16" s="95">
        <f t="shared" si="1"/>
        <v>1</v>
      </c>
      <c r="R16" s="95">
        <f t="shared" si="1"/>
        <v>1</v>
      </c>
      <c r="S16" s="95">
        <f t="shared" si="1"/>
        <v>1</v>
      </c>
      <c r="T16" s="95">
        <f t="shared" si="1"/>
        <v>1</v>
      </c>
      <c r="U16" s="95">
        <f t="shared" si="2"/>
        <v>1</v>
      </c>
      <c r="V16" s="95">
        <f t="shared" si="2"/>
        <v>1</v>
      </c>
      <c r="W16" s="95">
        <f t="shared" si="2"/>
        <v>1</v>
      </c>
      <c r="X16" s="95">
        <f t="shared" si="2"/>
        <v>1</v>
      </c>
      <c r="Y16" s="95">
        <f t="shared" si="2"/>
        <v>1</v>
      </c>
      <c r="Z16" s="95">
        <f t="shared" si="3"/>
        <v>1</v>
      </c>
      <c r="AA16" s="95">
        <f t="shared" si="3"/>
        <v>1</v>
      </c>
      <c r="AB16" s="95">
        <f t="shared" si="3"/>
        <v>1</v>
      </c>
      <c r="AC16" s="95">
        <f t="shared" si="3"/>
        <v>1</v>
      </c>
      <c r="AD16" s="95">
        <f t="shared" si="3"/>
        <v>1</v>
      </c>
      <c r="AE16" s="95">
        <f t="shared" si="3"/>
        <v>0</v>
      </c>
      <c r="AF16" s="95">
        <f t="shared" si="3"/>
        <v>0</v>
      </c>
      <c r="AG16" s="95">
        <f t="shared" si="3"/>
        <v>0</v>
      </c>
      <c r="AH16" s="95">
        <f t="shared" si="3"/>
        <v>0</v>
      </c>
    </row>
    <row r="17" spans="1:34" x14ac:dyDescent="0.3">
      <c r="A17" t="s">
        <v>1216</v>
      </c>
      <c r="B17">
        <v>0</v>
      </c>
      <c r="C17">
        <v>2021</v>
      </c>
      <c r="D17">
        <v>2051</v>
      </c>
      <c r="E17" s="95">
        <f t="shared" si="1"/>
        <v>1</v>
      </c>
      <c r="F17" s="95">
        <f t="shared" si="1"/>
        <v>1</v>
      </c>
      <c r="G17" s="95">
        <f t="shared" si="1"/>
        <v>1</v>
      </c>
      <c r="H17" s="95">
        <f t="shared" si="1"/>
        <v>1</v>
      </c>
      <c r="I17" s="95">
        <f t="shared" si="1"/>
        <v>1</v>
      </c>
      <c r="J17" s="95">
        <f t="shared" si="1"/>
        <v>1</v>
      </c>
      <c r="K17" s="95">
        <f t="shared" si="1"/>
        <v>1</v>
      </c>
      <c r="L17" s="95">
        <f t="shared" si="1"/>
        <v>1</v>
      </c>
      <c r="M17" s="95">
        <f t="shared" si="1"/>
        <v>1</v>
      </c>
      <c r="N17" s="95">
        <f t="shared" si="1"/>
        <v>1</v>
      </c>
      <c r="O17" s="95">
        <f t="shared" si="1"/>
        <v>1</v>
      </c>
      <c r="P17" s="95">
        <f t="shared" si="1"/>
        <v>1</v>
      </c>
      <c r="Q17" s="95">
        <f t="shared" si="1"/>
        <v>1</v>
      </c>
      <c r="R17" s="95">
        <f t="shared" si="1"/>
        <v>1</v>
      </c>
      <c r="S17" s="95">
        <f t="shared" si="1"/>
        <v>1</v>
      </c>
      <c r="T17" s="95">
        <f t="shared" si="1"/>
        <v>1</v>
      </c>
      <c r="U17" s="95">
        <f t="shared" si="2"/>
        <v>1</v>
      </c>
      <c r="V17" s="95">
        <f t="shared" si="2"/>
        <v>1</v>
      </c>
      <c r="W17" s="95">
        <f t="shared" si="2"/>
        <v>1</v>
      </c>
      <c r="X17" s="95">
        <f t="shared" si="2"/>
        <v>1</v>
      </c>
      <c r="Y17" s="95">
        <f t="shared" si="2"/>
        <v>1</v>
      </c>
      <c r="Z17" s="95">
        <f t="shared" si="3"/>
        <v>1</v>
      </c>
      <c r="AA17" s="95">
        <f t="shared" si="3"/>
        <v>1</v>
      </c>
      <c r="AB17" s="95">
        <f t="shared" si="3"/>
        <v>1</v>
      </c>
      <c r="AC17" s="95">
        <f t="shared" si="3"/>
        <v>1</v>
      </c>
      <c r="AD17" s="95">
        <f t="shared" si="3"/>
        <v>1</v>
      </c>
      <c r="AE17" s="95">
        <f t="shared" si="3"/>
        <v>1</v>
      </c>
      <c r="AF17" s="95">
        <f t="shared" si="3"/>
        <v>1</v>
      </c>
      <c r="AG17" s="95">
        <f t="shared" si="3"/>
        <v>1</v>
      </c>
      <c r="AH17" s="95">
        <f t="shared" si="3"/>
        <v>1</v>
      </c>
    </row>
    <row r="18" spans="1:34" x14ac:dyDescent="0.3">
      <c r="A18" t="s">
        <v>1225</v>
      </c>
      <c r="B18">
        <v>0</v>
      </c>
      <c r="C18">
        <v>2021</v>
      </c>
      <c r="D18">
        <v>2046</v>
      </c>
      <c r="E18" s="95">
        <f t="shared" si="1"/>
        <v>1</v>
      </c>
      <c r="F18" s="95">
        <f t="shared" si="1"/>
        <v>1</v>
      </c>
      <c r="G18" s="95">
        <f t="shared" si="1"/>
        <v>1</v>
      </c>
      <c r="H18" s="95">
        <f t="shared" si="1"/>
        <v>1</v>
      </c>
      <c r="I18" s="95">
        <f t="shared" si="1"/>
        <v>1</v>
      </c>
      <c r="J18" s="95">
        <f t="shared" si="1"/>
        <v>1</v>
      </c>
      <c r="K18" s="95">
        <f t="shared" si="1"/>
        <v>1</v>
      </c>
      <c r="L18" s="95">
        <f t="shared" si="1"/>
        <v>1</v>
      </c>
      <c r="M18" s="95">
        <f t="shared" si="1"/>
        <v>1</v>
      </c>
      <c r="N18" s="95">
        <f t="shared" si="1"/>
        <v>1</v>
      </c>
      <c r="O18" s="95">
        <f t="shared" si="1"/>
        <v>1</v>
      </c>
      <c r="P18" s="95">
        <f t="shared" si="1"/>
        <v>1</v>
      </c>
      <c r="Q18" s="95">
        <f t="shared" si="1"/>
        <v>1</v>
      </c>
      <c r="R18" s="95">
        <f t="shared" si="1"/>
        <v>1</v>
      </c>
      <c r="S18" s="95">
        <f t="shared" si="1"/>
        <v>1</v>
      </c>
      <c r="T18" s="95">
        <f t="shared" si="1"/>
        <v>1</v>
      </c>
      <c r="U18" s="95">
        <f t="shared" si="2"/>
        <v>1</v>
      </c>
      <c r="V18" s="95">
        <f t="shared" si="2"/>
        <v>1</v>
      </c>
      <c r="W18" s="95">
        <f t="shared" si="2"/>
        <v>1</v>
      </c>
      <c r="X18" s="95">
        <f t="shared" si="2"/>
        <v>1</v>
      </c>
      <c r="Y18" s="95">
        <f t="shared" si="2"/>
        <v>1</v>
      </c>
      <c r="Z18" s="95">
        <f t="shared" si="3"/>
        <v>1</v>
      </c>
      <c r="AA18" s="95">
        <f t="shared" si="3"/>
        <v>1</v>
      </c>
      <c r="AB18" s="95">
        <f t="shared" si="3"/>
        <v>1</v>
      </c>
      <c r="AC18" s="95">
        <f t="shared" si="3"/>
        <v>1</v>
      </c>
      <c r="AD18" s="95">
        <f t="shared" si="3"/>
        <v>1</v>
      </c>
      <c r="AE18" s="95">
        <f t="shared" si="3"/>
        <v>0</v>
      </c>
      <c r="AF18" s="95">
        <f t="shared" si="3"/>
        <v>0</v>
      </c>
      <c r="AG18" s="95">
        <f t="shared" si="3"/>
        <v>0</v>
      </c>
      <c r="AH18" s="95">
        <f t="shared" si="3"/>
        <v>0</v>
      </c>
    </row>
    <row r="19" spans="1:34" x14ac:dyDescent="0.3">
      <c r="A19" t="s">
        <v>1205</v>
      </c>
      <c r="B19" t="s">
        <v>1205</v>
      </c>
      <c r="C19">
        <v>2023</v>
      </c>
      <c r="D19">
        <v>2053</v>
      </c>
      <c r="E19" s="95">
        <f t="shared" si="1"/>
        <v>0</v>
      </c>
      <c r="F19" s="95">
        <f t="shared" si="1"/>
        <v>0</v>
      </c>
      <c r="G19" s="95">
        <f t="shared" si="1"/>
        <v>1</v>
      </c>
      <c r="H19" s="95">
        <f t="shared" si="1"/>
        <v>1</v>
      </c>
      <c r="I19" s="95">
        <f t="shared" si="1"/>
        <v>1</v>
      </c>
      <c r="J19" s="95">
        <f t="shared" si="1"/>
        <v>1</v>
      </c>
      <c r="K19" s="95">
        <f t="shared" si="1"/>
        <v>1</v>
      </c>
      <c r="L19" s="95">
        <f t="shared" si="1"/>
        <v>1</v>
      </c>
      <c r="M19" s="95">
        <f t="shared" si="1"/>
        <v>1</v>
      </c>
      <c r="N19" s="95">
        <f t="shared" si="1"/>
        <v>1</v>
      </c>
      <c r="O19" s="95">
        <f t="shared" si="1"/>
        <v>1</v>
      </c>
      <c r="P19" s="95">
        <f t="shared" si="1"/>
        <v>1</v>
      </c>
      <c r="Q19" s="95">
        <f t="shared" si="1"/>
        <v>1</v>
      </c>
      <c r="R19" s="95">
        <f t="shared" si="1"/>
        <v>1</v>
      </c>
      <c r="S19" s="95">
        <f t="shared" si="1"/>
        <v>1</v>
      </c>
      <c r="T19" s="95">
        <f t="shared" si="1"/>
        <v>1</v>
      </c>
      <c r="U19" s="95">
        <f t="shared" si="2"/>
        <v>1</v>
      </c>
      <c r="V19" s="95">
        <f t="shared" si="2"/>
        <v>1</v>
      </c>
      <c r="W19" s="95">
        <f t="shared" si="2"/>
        <v>1</v>
      </c>
      <c r="X19" s="95">
        <f t="shared" si="2"/>
        <v>1</v>
      </c>
      <c r="Y19" s="95">
        <f t="shared" si="2"/>
        <v>1</v>
      </c>
      <c r="Z19" s="95">
        <f t="shared" si="3"/>
        <v>1</v>
      </c>
      <c r="AA19" s="95">
        <f t="shared" si="3"/>
        <v>1</v>
      </c>
      <c r="AB19" s="95">
        <f t="shared" si="3"/>
        <v>1</v>
      </c>
      <c r="AC19" s="95">
        <f t="shared" si="3"/>
        <v>1</v>
      </c>
      <c r="AD19" s="95">
        <f t="shared" si="3"/>
        <v>1</v>
      </c>
      <c r="AE19" s="95">
        <f t="shared" si="3"/>
        <v>1</v>
      </c>
      <c r="AF19" s="95">
        <f t="shared" si="3"/>
        <v>1</v>
      </c>
      <c r="AG19" s="95">
        <f t="shared" si="3"/>
        <v>1</v>
      </c>
      <c r="AH19" s="95">
        <f t="shared" si="3"/>
        <v>1</v>
      </c>
    </row>
    <row r="20" spans="1:34" x14ac:dyDescent="0.3">
      <c r="A20" t="s">
        <v>1217</v>
      </c>
      <c r="B20" t="s">
        <v>1218</v>
      </c>
      <c r="C20">
        <v>2021</v>
      </c>
      <c r="D20">
        <v>2043</v>
      </c>
      <c r="E20" s="95">
        <f t="shared" si="1"/>
        <v>1</v>
      </c>
      <c r="F20" s="95">
        <f t="shared" si="1"/>
        <v>1</v>
      </c>
      <c r="G20" s="95">
        <f t="shared" si="1"/>
        <v>1</v>
      </c>
      <c r="H20" s="95">
        <f t="shared" si="1"/>
        <v>1</v>
      </c>
      <c r="I20" s="95">
        <f t="shared" si="1"/>
        <v>1</v>
      </c>
      <c r="J20" s="95">
        <f t="shared" si="1"/>
        <v>1</v>
      </c>
      <c r="K20" s="95">
        <f t="shared" si="1"/>
        <v>1</v>
      </c>
      <c r="L20" s="95">
        <f t="shared" si="1"/>
        <v>1</v>
      </c>
      <c r="M20" s="95">
        <f t="shared" si="1"/>
        <v>1</v>
      </c>
      <c r="N20" s="95">
        <f t="shared" si="1"/>
        <v>1</v>
      </c>
      <c r="O20" s="95">
        <f t="shared" si="1"/>
        <v>1</v>
      </c>
      <c r="P20" s="95">
        <f t="shared" si="1"/>
        <v>1</v>
      </c>
      <c r="Q20" s="95">
        <f t="shared" si="1"/>
        <v>1</v>
      </c>
      <c r="R20" s="95">
        <f t="shared" si="1"/>
        <v>1</v>
      </c>
      <c r="S20" s="95">
        <f t="shared" si="1"/>
        <v>1</v>
      </c>
      <c r="T20" s="95">
        <f t="shared" si="1"/>
        <v>1</v>
      </c>
      <c r="U20" s="95">
        <f t="shared" si="2"/>
        <v>1</v>
      </c>
      <c r="V20" s="95">
        <f t="shared" si="2"/>
        <v>1</v>
      </c>
      <c r="W20" s="95">
        <f t="shared" si="2"/>
        <v>1</v>
      </c>
      <c r="X20" s="95">
        <f t="shared" si="2"/>
        <v>1</v>
      </c>
      <c r="Y20" s="95">
        <f t="shared" si="2"/>
        <v>1</v>
      </c>
      <c r="Z20" s="95">
        <f t="shared" si="3"/>
        <v>1</v>
      </c>
      <c r="AA20" s="95">
        <f t="shared" si="3"/>
        <v>1</v>
      </c>
      <c r="AB20" s="95">
        <f t="shared" si="3"/>
        <v>0</v>
      </c>
      <c r="AC20" s="95">
        <f t="shared" si="3"/>
        <v>0</v>
      </c>
      <c r="AD20" s="95">
        <f t="shared" si="3"/>
        <v>0</v>
      </c>
      <c r="AE20" s="95">
        <f t="shared" si="3"/>
        <v>0</v>
      </c>
      <c r="AF20" s="95">
        <f t="shared" si="3"/>
        <v>0</v>
      </c>
      <c r="AG20" s="95">
        <f t="shared" si="3"/>
        <v>0</v>
      </c>
      <c r="AH20" s="95">
        <f t="shared" si="3"/>
        <v>0</v>
      </c>
    </row>
    <row r="21" spans="1:34" x14ac:dyDescent="0.3">
      <c r="A21" t="s">
        <v>1172</v>
      </c>
      <c r="B21" t="s">
        <v>1173</v>
      </c>
      <c r="C21">
        <v>2023</v>
      </c>
      <c r="D21">
        <v>2053</v>
      </c>
      <c r="E21" s="95">
        <f t="shared" si="1"/>
        <v>0</v>
      </c>
      <c r="F21" s="95">
        <f t="shared" si="1"/>
        <v>0</v>
      </c>
      <c r="G21" s="95">
        <f t="shared" si="1"/>
        <v>1</v>
      </c>
      <c r="H21" s="95">
        <f t="shared" si="1"/>
        <v>1</v>
      </c>
      <c r="I21" s="95">
        <f t="shared" si="1"/>
        <v>1</v>
      </c>
      <c r="J21" s="95">
        <f t="shared" si="1"/>
        <v>1</v>
      </c>
      <c r="K21" s="95">
        <f t="shared" si="1"/>
        <v>1</v>
      </c>
      <c r="L21" s="95">
        <f t="shared" si="1"/>
        <v>1</v>
      </c>
      <c r="M21" s="95">
        <f t="shared" si="1"/>
        <v>1</v>
      </c>
      <c r="N21" s="95">
        <f t="shared" si="1"/>
        <v>1</v>
      </c>
      <c r="O21" s="95">
        <f t="shared" si="1"/>
        <v>1</v>
      </c>
      <c r="P21" s="95">
        <f t="shared" si="1"/>
        <v>1</v>
      </c>
      <c r="Q21" s="95">
        <f t="shared" si="1"/>
        <v>1</v>
      </c>
      <c r="R21" s="95">
        <f t="shared" si="1"/>
        <v>1</v>
      </c>
      <c r="S21" s="95">
        <f t="shared" si="1"/>
        <v>1</v>
      </c>
      <c r="T21" s="95">
        <f t="shared" si="1"/>
        <v>1</v>
      </c>
      <c r="U21" s="95">
        <f t="shared" si="2"/>
        <v>1</v>
      </c>
      <c r="V21" s="95">
        <f t="shared" si="2"/>
        <v>1</v>
      </c>
      <c r="W21" s="95">
        <f t="shared" si="2"/>
        <v>1</v>
      </c>
      <c r="X21" s="95">
        <f t="shared" si="2"/>
        <v>1</v>
      </c>
      <c r="Y21" s="95">
        <f t="shared" si="2"/>
        <v>1</v>
      </c>
      <c r="Z21" s="95">
        <f t="shared" si="3"/>
        <v>1</v>
      </c>
      <c r="AA21" s="95">
        <f t="shared" si="3"/>
        <v>1</v>
      </c>
      <c r="AB21" s="95">
        <f t="shared" si="3"/>
        <v>1</v>
      </c>
      <c r="AC21" s="95">
        <f t="shared" si="3"/>
        <v>1</v>
      </c>
      <c r="AD21" s="95">
        <f t="shared" si="3"/>
        <v>1</v>
      </c>
      <c r="AE21" s="95">
        <f t="shared" si="3"/>
        <v>1</v>
      </c>
      <c r="AF21" s="95">
        <f t="shared" si="3"/>
        <v>1</v>
      </c>
      <c r="AG21" s="95">
        <f t="shared" si="3"/>
        <v>1</v>
      </c>
      <c r="AH21" s="95">
        <f t="shared" si="3"/>
        <v>1</v>
      </c>
    </row>
    <row r="22" spans="1:34" x14ac:dyDescent="0.3">
      <c r="A22" t="s">
        <v>658</v>
      </c>
      <c r="B22" t="s">
        <v>166</v>
      </c>
      <c r="C22">
        <v>2021</v>
      </c>
      <c r="D22">
        <v>2032</v>
      </c>
      <c r="E22" s="95">
        <f t="shared" si="1"/>
        <v>1</v>
      </c>
      <c r="F22" s="95">
        <f t="shared" si="1"/>
        <v>1</v>
      </c>
      <c r="G22" s="95">
        <f t="shared" si="1"/>
        <v>1</v>
      </c>
      <c r="H22" s="95">
        <f t="shared" si="1"/>
        <v>1</v>
      </c>
      <c r="I22" s="95">
        <f t="shared" si="1"/>
        <v>1</v>
      </c>
      <c r="J22" s="95">
        <f t="shared" si="1"/>
        <v>1</v>
      </c>
      <c r="K22" s="95">
        <f t="shared" si="1"/>
        <v>1</v>
      </c>
      <c r="L22" s="95">
        <f t="shared" si="1"/>
        <v>1</v>
      </c>
      <c r="M22" s="95">
        <f t="shared" si="1"/>
        <v>1</v>
      </c>
      <c r="N22" s="95">
        <f t="shared" si="1"/>
        <v>1</v>
      </c>
      <c r="O22" s="95">
        <f t="shared" si="1"/>
        <v>1</v>
      </c>
      <c r="P22" s="95">
        <f t="shared" si="1"/>
        <v>1</v>
      </c>
      <c r="Q22" s="95">
        <f t="shared" si="1"/>
        <v>0</v>
      </c>
      <c r="R22" s="95">
        <f t="shared" si="1"/>
        <v>0</v>
      </c>
      <c r="S22" s="95">
        <f t="shared" si="1"/>
        <v>0</v>
      </c>
      <c r="T22" s="95">
        <f t="shared" si="1"/>
        <v>0</v>
      </c>
      <c r="U22" s="95">
        <f t="shared" si="2"/>
        <v>0</v>
      </c>
      <c r="V22" s="95">
        <f t="shared" si="2"/>
        <v>0</v>
      </c>
      <c r="W22" s="95">
        <f t="shared" si="2"/>
        <v>0</v>
      </c>
      <c r="X22" s="95">
        <f t="shared" si="2"/>
        <v>0</v>
      </c>
      <c r="Y22" s="95">
        <f t="shared" si="2"/>
        <v>0</v>
      </c>
      <c r="Z22" s="95">
        <f t="shared" si="3"/>
        <v>0</v>
      </c>
      <c r="AA22" s="95">
        <f t="shared" si="3"/>
        <v>0</v>
      </c>
      <c r="AB22" s="95">
        <f t="shared" si="3"/>
        <v>0</v>
      </c>
      <c r="AC22" s="95">
        <f t="shared" si="3"/>
        <v>0</v>
      </c>
      <c r="AD22" s="95">
        <f t="shared" si="3"/>
        <v>0</v>
      </c>
      <c r="AE22" s="95">
        <f t="shared" si="3"/>
        <v>0</v>
      </c>
      <c r="AF22" s="95">
        <f t="shared" si="3"/>
        <v>0</v>
      </c>
      <c r="AG22" s="95">
        <f t="shared" si="3"/>
        <v>0</v>
      </c>
      <c r="AH22" s="95">
        <f t="shared" si="3"/>
        <v>0</v>
      </c>
    </row>
    <row r="23" spans="1:34" x14ac:dyDescent="0.3">
      <c r="A23" t="s">
        <v>658</v>
      </c>
      <c r="B23" t="s">
        <v>342</v>
      </c>
      <c r="C23">
        <v>2021</v>
      </c>
      <c r="D23">
        <v>2032</v>
      </c>
      <c r="E23" s="95">
        <f t="shared" si="1"/>
        <v>1</v>
      </c>
      <c r="F23" s="95">
        <f t="shared" si="1"/>
        <v>1</v>
      </c>
      <c r="G23" s="95">
        <f t="shared" si="1"/>
        <v>1</v>
      </c>
      <c r="H23" s="95">
        <f t="shared" si="1"/>
        <v>1</v>
      </c>
      <c r="I23" s="95">
        <f t="shared" si="1"/>
        <v>1</v>
      </c>
      <c r="J23" s="95">
        <f t="shared" si="1"/>
        <v>1</v>
      </c>
      <c r="K23" s="95">
        <f t="shared" si="1"/>
        <v>1</v>
      </c>
      <c r="L23" s="95">
        <f t="shared" si="1"/>
        <v>1</v>
      </c>
      <c r="M23" s="95">
        <f t="shared" si="1"/>
        <v>1</v>
      </c>
      <c r="N23" s="95">
        <f t="shared" si="1"/>
        <v>1</v>
      </c>
      <c r="O23" s="95">
        <f t="shared" si="1"/>
        <v>1</v>
      </c>
      <c r="P23" s="95">
        <f t="shared" si="1"/>
        <v>1</v>
      </c>
      <c r="Q23" s="95">
        <f t="shared" si="1"/>
        <v>0</v>
      </c>
      <c r="R23" s="95">
        <f t="shared" si="1"/>
        <v>0</v>
      </c>
      <c r="S23" s="95">
        <f t="shared" si="1"/>
        <v>0</v>
      </c>
      <c r="T23" s="95">
        <f t="shared" si="1"/>
        <v>0</v>
      </c>
      <c r="U23" s="95">
        <f t="shared" si="2"/>
        <v>0</v>
      </c>
      <c r="V23" s="95">
        <f t="shared" si="2"/>
        <v>0</v>
      </c>
      <c r="W23" s="95">
        <f t="shared" si="2"/>
        <v>0</v>
      </c>
      <c r="X23" s="95">
        <f t="shared" si="2"/>
        <v>0</v>
      </c>
      <c r="Y23" s="95">
        <f t="shared" si="2"/>
        <v>0</v>
      </c>
      <c r="Z23" s="95">
        <f t="shared" si="3"/>
        <v>0</v>
      </c>
      <c r="AA23" s="95">
        <f t="shared" si="3"/>
        <v>0</v>
      </c>
      <c r="AB23" s="95">
        <f t="shared" si="3"/>
        <v>0</v>
      </c>
      <c r="AC23" s="95">
        <f t="shared" si="3"/>
        <v>0</v>
      </c>
      <c r="AD23" s="95">
        <f t="shared" si="3"/>
        <v>0</v>
      </c>
      <c r="AE23" s="95">
        <f t="shared" si="3"/>
        <v>0</v>
      </c>
      <c r="AF23" s="95">
        <f t="shared" si="3"/>
        <v>0</v>
      </c>
      <c r="AG23" s="95">
        <f t="shared" si="3"/>
        <v>0</v>
      </c>
      <c r="AH23" s="95">
        <f t="shared" si="3"/>
        <v>0</v>
      </c>
    </row>
    <row r="24" spans="1:34" x14ac:dyDescent="0.3">
      <c r="A24" t="s">
        <v>658</v>
      </c>
      <c r="B24" t="s">
        <v>751</v>
      </c>
      <c r="C24">
        <v>2021</v>
      </c>
      <c r="D24">
        <v>2032</v>
      </c>
      <c r="E24" s="95">
        <f t="shared" si="1"/>
        <v>1</v>
      </c>
      <c r="F24" s="95">
        <f t="shared" si="1"/>
        <v>1</v>
      </c>
      <c r="G24" s="95">
        <f t="shared" si="1"/>
        <v>1</v>
      </c>
      <c r="H24" s="95">
        <f t="shared" si="1"/>
        <v>1</v>
      </c>
      <c r="I24" s="95">
        <f t="shared" si="1"/>
        <v>1</v>
      </c>
      <c r="J24" s="95">
        <f t="shared" si="1"/>
        <v>1</v>
      </c>
      <c r="K24" s="95">
        <f t="shared" si="1"/>
        <v>1</v>
      </c>
      <c r="L24" s="95">
        <f t="shared" si="1"/>
        <v>1</v>
      </c>
      <c r="M24" s="95">
        <f t="shared" si="1"/>
        <v>1</v>
      </c>
      <c r="N24" s="95">
        <f t="shared" si="1"/>
        <v>1</v>
      </c>
      <c r="O24" s="95">
        <f t="shared" si="1"/>
        <v>1</v>
      </c>
      <c r="P24" s="95">
        <f t="shared" si="1"/>
        <v>1</v>
      </c>
      <c r="Q24" s="95">
        <f t="shared" si="1"/>
        <v>0</v>
      </c>
      <c r="R24" s="95">
        <f t="shared" si="1"/>
        <v>0</v>
      </c>
      <c r="S24" s="95">
        <f t="shared" si="1"/>
        <v>0</v>
      </c>
      <c r="T24" s="95">
        <f t="shared" si="1"/>
        <v>0</v>
      </c>
      <c r="U24" s="95">
        <f t="shared" si="2"/>
        <v>0</v>
      </c>
      <c r="V24" s="95">
        <f t="shared" si="2"/>
        <v>0</v>
      </c>
      <c r="W24" s="95">
        <f t="shared" si="2"/>
        <v>0</v>
      </c>
      <c r="X24" s="95">
        <f t="shared" si="2"/>
        <v>0</v>
      </c>
      <c r="Y24" s="95">
        <f t="shared" si="2"/>
        <v>0</v>
      </c>
      <c r="Z24" s="95">
        <f t="shared" si="3"/>
        <v>0</v>
      </c>
      <c r="AA24" s="95">
        <f t="shared" si="3"/>
        <v>0</v>
      </c>
      <c r="AB24" s="95">
        <f t="shared" si="3"/>
        <v>0</v>
      </c>
      <c r="AC24" s="95">
        <f t="shared" si="3"/>
        <v>0</v>
      </c>
      <c r="AD24" s="95">
        <f t="shared" si="3"/>
        <v>0</v>
      </c>
      <c r="AE24" s="95">
        <f t="shared" si="3"/>
        <v>0</v>
      </c>
      <c r="AF24" s="95">
        <f t="shared" si="3"/>
        <v>0</v>
      </c>
      <c r="AG24" s="95">
        <f t="shared" si="3"/>
        <v>0</v>
      </c>
      <c r="AH24" s="95">
        <f t="shared" si="3"/>
        <v>0</v>
      </c>
    </row>
    <row r="25" spans="1:34" x14ac:dyDescent="0.3">
      <c r="A25" t="s">
        <v>658</v>
      </c>
      <c r="B25" t="s">
        <v>752</v>
      </c>
      <c r="C25">
        <v>2021</v>
      </c>
      <c r="D25">
        <v>2032</v>
      </c>
      <c r="E25" s="95">
        <f t="shared" si="1"/>
        <v>1</v>
      </c>
      <c r="F25" s="95">
        <f t="shared" si="1"/>
        <v>1</v>
      </c>
      <c r="G25" s="95">
        <f t="shared" si="1"/>
        <v>1</v>
      </c>
      <c r="H25" s="95">
        <f t="shared" si="1"/>
        <v>1</v>
      </c>
      <c r="I25" s="95">
        <f t="shared" si="1"/>
        <v>1</v>
      </c>
      <c r="J25" s="95">
        <f t="shared" si="1"/>
        <v>1</v>
      </c>
      <c r="K25" s="95">
        <f t="shared" si="1"/>
        <v>1</v>
      </c>
      <c r="L25" s="95">
        <f t="shared" si="1"/>
        <v>1</v>
      </c>
      <c r="M25" s="95">
        <f t="shared" si="1"/>
        <v>1</v>
      </c>
      <c r="N25" s="95">
        <f t="shared" si="1"/>
        <v>1</v>
      </c>
      <c r="O25" s="95">
        <f t="shared" si="1"/>
        <v>1</v>
      </c>
      <c r="P25" s="95">
        <f t="shared" si="1"/>
        <v>1</v>
      </c>
      <c r="Q25" s="95">
        <f t="shared" si="1"/>
        <v>0</v>
      </c>
      <c r="R25" s="95">
        <f t="shared" si="1"/>
        <v>0</v>
      </c>
      <c r="S25" s="95">
        <f t="shared" si="1"/>
        <v>0</v>
      </c>
      <c r="T25" s="95">
        <f t="shared" si="1"/>
        <v>0</v>
      </c>
      <c r="U25" s="95">
        <f t="shared" si="2"/>
        <v>0</v>
      </c>
      <c r="V25" s="95">
        <f t="shared" si="2"/>
        <v>0</v>
      </c>
      <c r="W25" s="95">
        <f t="shared" si="2"/>
        <v>0</v>
      </c>
      <c r="X25" s="95">
        <f t="shared" si="2"/>
        <v>0</v>
      </c>
      <c r="Y25" s="95">
        <f t="shared" si="2"/>
        <v>0</v>
      </c>
      <c r="Z25" s="95">
        <f t="shared" si="3"/>
        <v>0</v>
      </c>
      <c r="AA25" s="95">
        <f t="shared" si="3"/>
        <v>0</v>
      </c>
      <c r="AB25" s="95">
        <f t="shared" si="3"/>
        <v>0</v>
      </c>
      <c r="AC25" s="95">
        <f t="shared" si="3"/>
        <v>0</v>
      </c>
      <c r="AD25" s="95">
        <f t="shared" si="3"/>
        <v>0</v>
      </c>
      <c r="AE25" s="95">
        <f t="shared" si="3"/>
        <v>0</v>
      </c>
      <c r="AF25" s="95">
        <f t="shared" si="3"/>
        <v>0</v>
      </c>
      <c r="AG25" s="95">
        <f t="shared" si="3"/>
        <v>0</v>
      </c>
      <c r="AH25" s="95">
        <f t="shared" si="3"/>
        <v>0</v>
      </c>
    </row>
    <row r="26" spans="1:34" x14ac:dyDescent="0.3">
      <c r="A26" t="s">
        <v>658</v>
      </c>
      <c r="B26" t="s">
        <v>753</v>
      </c>
      <c r="C26">
        <v>2021</v>
      </c>
      <c r="D26">
        <v>2032</v>
      </c>
      <c r="E26" s="95">
        <f t="shared" si="1"/>
        <v>1</v>
      </c>
      <c r="F26" s="95">
        <f t="shared" si="1"/>
        <v>1</v>
      </c>
      <c r="G26" s="95">
        <f t="shared" si="1"/>
        <v>1</v>
      </c>
      <c r="H26" s="95">
        <f t="shared" si="1"/>
        <v>1</v>
      </c>
      <c r="I26" s="95">
        <f t="shared" si="1"/>
        <v>1</v>
      </c>
      <c r="J26" s="95">
        <f t="shared" si="1"/>
        <v>1</v>
      </c>
      <c r="K26" s="95">
        <f t="shared" si="1"/>
        <v>1</v>
      </c>
      <c r="L26" s="95">
        <f t="shared" si="1"/>
        <v>1</v>
      </c>
      <c r="M26" s="95">
        <f t="shared" si="1"/>
        <v>1</v>
      </c>
      <c r="N26" s="95">
        <f t="shared" si="1"/>
        <v>1</v>
      </c>
      <c r="O26" s="95">
        <f t="shared" si="1"/>
        <v>1</v>
      </c>
      <c r="P26" s="95">
        <f t="shared" si="1"/>
        <v>1</v>
      </c>
      <c r="Q26" s="95">
        <f t="shared" si="1"/>
        <v>0</v>
      </c>
      <c r="R26" s="95">
        <f t="shared" ref="R26:AG41" si="4">IF(AND(R$1&gt;=$C26,R$1&lt;=$D26),1,0)</f>
        <v>0</v>
      </c>
      <c r="S26" s="95">
        <f t="shared" si="4"/>
        <v>0</v>
      </c>
      <c r="T26" s="95">
        <f t="shared" si="4"/>
        <v>0</v>
      </c>
      <c r="U26" s="95">
        <f t="shared" si="4"/>
        <v>0</v>
      </c>
      <c r="V26" s="95">
        <f t="shared" si="4"/>
        <v>0</v>
      </c>
      <c r="W26" s="95">
        <f t="shared" si="4"/>
        <v>0</v>
      </c>
      <c r="X26" s="95">
        <f t="shared" si="4"/>
        <v>0</v>
      </c>
      <c r="Y26" s="95">
        <f t="shared" si="4"/>
        <v>0</v>
      </c>
      <c r="Z26" s="95">
        <f t="shared" si="4"/>
        <v>0</v>
      </c>
      <c r="AA26" s="95">
        <f t="shared" si="4"/>
        <v>0</v>
      </c>
      <c r="AB26" s="95">
        <f t="shared" si="4"/>
        <v>0</v>
      </c>
      <c r="AC26" s="95">
        <f t="shared" si="4"/>
        <v>0</v>
      </c>
      <c r="AD26" s="95">
        <f t="shared" si="4"/>
        <v>0</v>
      </c>
      <c r="AE26" s="95">
        <f t="shared" si="4"/>
        <v>0</v>
      </c>
      <c r="AF26" s="95">
        <f t="shared" si="4"/>
        <v>0</v>
      </c>
      <c r="AG26" s="95">
        <f t="shared" si="4"/>
        <v>0</v>
      </c>
      <c r="AH26" s="95">
        <f t="shared" si="3"/>
        <v>0</v>
      </c>
    </row>
    <row r="27" spans="1:34" x14ac:dyDescent="0.3">
      <c r="A27" t="s">
        <v>658</v>
      </c>
      <c r="B27" t="s">
        <v>743</v>
      </c>
      <c r="C27">
        <v>2021</v>
      </c>
      <c r="D27">
        <v>2032</v>
      </c>
      <c r="E27" s="95">
        <f t="shared" ref="E27:T42" si="5">IF(AND(E$1&gt;=$C27,E$1&lt;=$D27),1,0)</f>
        <v>1</v>
      </c>
      <c r="F27" s="95">
        <f t="shared" si="5"/>
        <v>1</v>
      </c>
      <c r="G27" s="95">
        <f t="shared" si="5"/>
        <v>1</v>
      </c>
      <c r="H27" s="95">
        <f t="shared" si="5"/>
        <v>1</v>
      </c>
      <c r="I27" s="95">
        <f t="shared" si="5"/>
        <v>1</v>
      </c>
      <c r="J27" s="95">
        <f t="shared" si="5"/>
        <v>1</v>
      </c>
      <c r="K27" s="95">
        <f t="shared" si="5"/>
        <v>1</v>
      </c>
      <c r="L27" s="95">
        <f t="shared" si="5"/>
        <v>1</v>
      </c>
      <c r="M27" s="95">
        <f t="shared" si="5"/>
        <v>1</v>
      </c>
      <c r="N27" s="95">
        <f t="shared" si="5"/>
        <v>1</v>
      </c>
      <c r="O27" s="95">
        <f t="shared" si="5"/>
        <v>1</v>
      </c>
      <c r="P27" s="95">
        <f t="shared" si="5"/>
        <v>1</v>
      </c>
      <c r="Q27" s="95">
        <f t="shared" si="5"/>
        <v>0</v>
      </c>
      <c r="R27" s="95">
        <f t="shared" si="5"/>
        <v>0</v>
      </c>
      <c r="S27" s="95">
        <f t="shared" si="5"/>
        <v>0</v>
      </c>
      <c r="T27" s="95">
        <f t="shared" si="5"/>
        <v>0</v>
      </c>
      <c r="U27" s="95">
        <f t="shared" si="4"/>
        <v>0</v>
      </c>
      <c r="V27" s="95">
        <f t="shared" si="4"/>
        <v>0</v>
      </c>
      <c r="W27" s="95">
        <f t="shared" si="4"/>
        <v>0</v>
      </c>
      <c r="X27" s="95">
        <f t="shared" si="4"/>
        <v>0</v>
      </c>
      <c r="Y27" s="95">
        <f t="shared" si="4"/>
        <v>0</v>
      </c>
      <c r="Z27" s="95">
        <f t="shared" si="4"/>
        <v>0</v>
      </c>
      <c r="AA27" s="95">
        <f t="shared" si="4"/>
        <v>0</v>
      </c>
      <c r="AB27" s="95">
        <f t="shared" si="4"/>
        <v>0</v>
      </c>
      <c r="AC27" s="95">
        <f t="shared" si="4"/>
        <v>0</v>
      </c>
      <c r="AD27" s="95">
        <f t="shared" si="4"/>
        <v>0</v>
      </c>
      <c r="AE27" s="95">
        <f t="shared" si="4"/>
        <v>0</v>
      </c>
      <c r="AF27" s="95">
        <f t="shared" si="4"/>
        <v>0</v>
      </c>
      <c r="AG27" s="95">
        <f t="shared" si="4"/>
        <v>0</v>
      </c>
      <c r="AH27" s="95">
        <f t="shared" si="3"/>
        <v>0</v>
      </c>
    </row>
    <row r="28" spans="1:34" x14ac:dyDescent="0.3">
      <c r="A28" t="s">
        <v>658</v>
      </c>
      <c r="B28" t="s">
        <v>744</v>
      </c>
      <c r="C28">
        <v>2021</v>
      </c>
      <c r="D28">
        <v>2032</v>
      </c>
      <c r="E28" s="95">
        <f t="shared" si="5"/>
        <v>1</v>
      </c>
      <c r="F28" s="95">
        <f t="shared" si="5"/>
        <v>1</v>
      </c>
      <c r="G28" s="95">
        <f t="shared" si="5"/>
        <v>1</v>
      </c>
      <c r="H28" s="95">
        <f t="shared" si="5"/>
        <v>1</v>
      </c>
      <c r="I28" s="95">
        <f t="shared" si="5"/>
        <v>1</v>
      </c>
      <c r="J28" s="95">
        <f t="shared" si="5"/>
        <v>1</v>
      </c>
      <c r="K28" s="95">
        <f t="shared" si="5"/>
        <v>1</v>
      </c>
      <c r="L28" s="95">
        <f t="shared" si="5"/>
        <v>1</v>
      </c>
      <c r="M28" s="95">
        <f t="shared" si="5"/>
        <v>1</v>
      </c>
      <c r="N28" s="95">
        <f t="shared" si="5"/>
        <v>1</v>
      </c>
      <c r="O28" s="95">
        <f t="shared" si="5"/>
        <v>1</v>
      </c>
      <c r="P28" s="95">
        <f t="shared" si="5"/>
        <v>1</v>
      </c>
      <c r="Q28" s="95">
        <f t="shared" si="5"/>
        <v>0</v>
      </c>
      <c r="R28" s="95">
        <f t="shared" si="5"/>
        <v>0</v>
      </c>
      <c r="S28" s="95">
        <f t="shared" si="5"/>
        <v>0</v>
      </c>
      <c r="T28" s="95">
        <f t="shared" si="5"/>
        <v>0</v>
      </c>
      <c r="U28" s="95">
        <f t="shared" si="4"/>
        <v>0</v>
      </c>
      <c r="V28" s="95">
        <f t="shared" si="4"/>
        <v>0</v>
      </c>
      <c r="W28" s="95">
        <f t="shared" si="4"/>
        <v>0</v>
      </c>
      <c r="X28" s="95">
        <f t="shared" si="4"/>
        <v>0</v>
      </c>
      <c r="Y28" s="95">
        <f t="shared" si="4"/>
        <v>0</v>
      </c>
      <c r="Z28" s="95">
        <f t="shared" si="4"/>
        <v>0</v>
      </c>
      <c r="AA28" s="95">
        <f t="shared" si="4"/>
        <v>0</v>
      </c>
      <c r="AB28" s="95">
        <f t="shared" si="4"/>
        <v>0</v>
      </c>
      <c r="AC28" s="95">
        <f t="shared" si="4"/>
        <v>0</v>
      </c>
      <c r="AD28" s="95">
        <f t="shared" si="4"/>
        <v>0</v>
      </c>
      <c r="AE28" s="95">
        <f t="shared" si="4"/>
        <v>0</v>
      </c>
      <c r="AF28" s="95">
        <f t="shared" si="4"/>
        <v>0</v>
      </c>
      <c r="AG28" s="95">
        <f t="shared" si="4"/>
        <v>0</v>
      </c>
      <c r="AH28" s="95">
        <f t="shared" si="3"/>
        <v>0</v>
      </c>
    </row>
    <row r="29" spans="1:34" x14ac:dyDescent="0.3">
      <c r="A29" t="s">
        <v>658</v>
      </c>
      <c r="B29" t="s">
        <v>745</v>
      </c>
      <c r="C29">
        <v>2021</v>
      </c>
      <c r="D29">
        <v>2032</v>
      </c>
      <c r="E29" s="95">
        <f t="shared" si="5"/>
        <v>1</v>
      </c>
      <c r="F29" s="95">
        <f t="shared" si="5"/>
        <v>1</v>
      </c>
      <c r="G29" s="95">
        <f t="shared" si="5"/>
        <v>1</v>
      </c>
      <c r="H29" s="95">
        <f t="shared" si="5"/>
        <v>1</v>
      </c>
      <c r="I29" s="95">
        <f t="shared" si="5"/>
        <v>1</v>
      </c>
      <c r="J29" s="95">
        <f t="shared" si="5"/>
        <v>1</v>
      </c>
      <c r="K29" s="95">
        <f t="shared" si="5"/>
        <v>1</v>
      </c>
      <c r="L29" s="95">
        <f t="shared" si="5"/>
        <v>1</v>
      </c>
      <c r="M29" s="95">
        <f t="shared" si="5"/>
        <v>1</v>
      </c>
      <c r="N29" s="95">
        <f t="shared" si="5"/>
        <v>1</v>
      </c>
      <c r="O29" s="95">
        <f t="shared" si="5"/>
        <v>1</v>
      </c>
      <c r="P29" s="95">
        <f t="shared" si="5"/>
        <v>1</v>
      </c>
      <c r="Q29" s="95">
        <f t="shared" si="5"/>
        <v>0</v>
      </c>
      <c r="R29" s="95">
        <f t="shared" si="5"/>
        <v>0</v>
      </c>
      <c r="S29" s="95">
        <f t="shared" si="5"/>
        <v>0</v>
      </c>
      <c r="T29" s="95">
        <f t="shared" si="5"/>
        <v>0</v>
      </c>
      <c r="U29" s="95">
        <f t="shared" si="4"/>
        <v>0</v>
      </c>
      <c r="V29" s="95">
        <f t="shared" si="4"/>
        <v>0</v>
      </c>
      <c r="W29" s="95">
        <f t="shared" si="4"/>
        <v>0</v>
      </c>
      <c r="X29" s="95">
        <f t="shared" si="4"/>
        <v>0</v>
      </c>
      <c r="Y29" s="95">
        <f t="shared" si="4"/>
        <v>0</v>
      </c>
      <c r="Z29" s="95">
        <f t="shared" si="4"/>
        <v>0</v>
      </c>
      <c r="AA29" s="95">
        <f t="shared" si="4"/>
        <v>0</v>
      </c>
      <c r="AB29" s="95">
        <f t="shared" si="4"/>
        <v>0</v>
      </c>
      <c r="AC29" s="95">
        <f t="shared" si="4"/>
        <v>0</v>
      </c>
      <c r="AD29" s="95">
        <f t="shared" si="4"/>
        <v>0</v>
      </c>
      <c r="AE29" s="95">
        <f t="shared" si="4"/>
        <v>0</v>
      </c>
      <c r="AF29" s="95">
        <f t="shared" si="4"/>
        <v>0</v>
      </c>
      <c r="AG29" s="95">
        <f t="shared" si="4"/>
        <v>0</v>
      </c>
      <c r="AH29" s="95">
        <f t="shared" si="3"/>
        <v>0</v>
      </c>
    </row>
    <row r="30" spans="1:34" x14ac:dyDescent="0.3">
      <c r="A30" t="s">
        <v>658</v>
      </c>
      <c r="B30" t="s">
        <v>746</v>
      </c>
      <c r="C30">
        <v>2021</v>
      </c>
      <c r="D30">
        <v>2032</v>
      </c>
      <c r="E30" s="95">
        <f t="shared" si="5"/>
        <v>1</v>
      </c>
      <c r="F30" s="95">
        <f t="shared" si="5"/>
        <v>1</v>
      </c>
      <c r="G30" s="95">
        <f t="shared" si="5"/>
        <v>1</v>
      </c>
      <c r="H30" s="95">
        <f t="shared" si="5"/>
        <v>1</v>
      </c>
      <c r="I30" s="95">
        <f t="shared" si="5"/>
        <v>1</v>
      </c>
      <c r="J30" s="95">
        <f t="shared" si="5"/>
        <v>1</v>
      </c>
      <c r="K30" s="95">
        <f t="shared" si="5"/>
        <v>1</v>
      </c>
      <c r="L30" s="95">
        <f t="shared" si="5"/>
        <v>1</v>
      </c>
      <c r="M30" s="95">
        <f t="shared" si="5"/>
        <v>1</v>
      </c>
      <c r="N30" s="95">
        <f t="shared" si="5"/>
        <v>1</v>
      </c>
      <c r="O30" s="95">
        <f t="shared" si="5"/>
        <v>1</v>
      </c>
      <c r="P30" s="95">
        <f t="shared" si="5"/>
        <v>1</v>
      </c>
      <c r="Q30" s="95">
        <f t="shared" si="5"/>
        <v>0</v>
      </c>
      <c r="R30" s="95">
        <f t="shared" si="5"/>
        <v>0</v>
      </c>
      <c r="S30" s="95">
        <f t="shared" si="5"/>
        <v>0</v>
      </c>
      <c r="T30" s="95">
        <f t="shared" si="5"/>
        <v>0</v>
      </c>
      <c r="U30" s="95">
        <f t="shared" si="4"/>
        <v>0</v>
      </c>
      <c r="V30" s="95">
        <f t="shared" si="4"/>
        <v>0</v>
      </c>
      <c r="W30" s="95">
        <f t="shared" si="4"/>
        <v>0</v>
      </c>
      <c r="X30" s="95">
        <f t="shared" si="4"/>
        <v>0</v>
      </c>
      <c r="Y30" s="95">
        <f t="shared" si="4"/>
        <v>0</v>
      </c>
      <c r="Z30" s="95">
        <f t="shared" si="4"/>
        <v>0</v>
      </c>
      <c r="AA30" s="95">
        <f t="shared" si="4"/>
        <v>0</v>
      </c>
      <c r="AB30" s="95">
        <f t="shared" si="4"/>
        <v>0</v>
      </c>
      <c r="AC30" s="95">
        <f t="shared" si="4"/>
        <v>0</v>
      </c>
      <c r="AD30" s="95">
        <f t="shared" si="4"/>
        <v>0</v>
      </c>
      <c r="AE30" s="95">
        <f t="shared" si="4"/>
        <v>0</v>
      </c>
      <c r="AF30" s="95">
        <f t="shared" si="4"/>
        <v>0</v>
      </c>
      <c r="AG30" s="95">
        <f t="shared" si="4"/>
        <v>0</v>
      </c>
      <c r="AH30" s="95">
        <f t="shared" si="3"/>
        <v>0</v>
      </c>
    </row>
    <row r="31" spans="1:34" x14ac:dyDescent="0.3">
      <c r="A31" t="s">
        <v>658</v>
      </c>
      <c r="B31" t="s">
        <v>747</v>
      </c>
      <c r="C31">
        <v>2021</v>
      </c>
      <c r="D31">
        <v>2032</v>
      </c>
      <c r="E31" s="95">
        <f t="shared" si="5"/>
        <v>1</v>
      </c>
      <c r="F31" s="95">
        <f t="shared" si="5"/>
        <v>1</v>
      </c>
      <c r="G31" s="95">
        <f t="shared" si="5"/>
        <v>1</v>
      </c>
      <c r="H31" s="95">
        <f t="shared" si="5"/>
        <v>1</v>
      </c>
      <c r="I31" s="95">
        <f t="shared" si="5"/>
        <v>1</v>
      </c>
      <c r="J31" s="95">
        <f t="shared" si="5"/>
        <v>1</v>
      </c>
      <c r="K31" s="95">
        <f t="shared" si="5"/>
        <v>1</v>
      </c>
      <c r="L31" s="95">
        <f t="shared" si="5"/>
        <v>1</v>
      </c>
      <c r="M31" s="95">
        <f t="shared" si="5"/>
        <v>1</v>
      </c>
      <c r="N31" s="95">
        <f t="shared" si="5"/>
        <v>1</v>
      </c>
      <c r="O31" s="95">
        <f t="shared" si="5"/>
        <v>1</v>
      </c>
      <c r="P31" s="95">
        <f t="shared" si="5"/>
        <v>1</v>
      </c>
      <c r="Q31" s="95">
        <f t="shared" si="5"/>
        <v>0</v>
      </c>
      <c r="R31" s="95">
        <f t="shared" si="5"/>
        <v>0</v>
      </c>
      <c r="S31" s="95">
        <f t="shared" si="5"/>
        <v>0</v>
      </c>
      <c r="T31" s="95">
        <f t="shared" si="5"/>
        <v>0</v>
      </c>
      <c r="U31" s="95">
        <f t="shared" si="4"/>
        <v>0</v>
      </c>
      <c r="V31" s="95">
        <f t="shared" si="4"/>
        <v>0</v>
      </c>
      <c r="W31" s="95">
        <f t="shared" si="4"/>
        <v>0</v>
      </c>
      <c r="X31" s="95">
        <f t="shared" si="4"/>
        <v>0</v>
      </c>
      <c r="Y31" s="95">
        <f t="shared" si="4"/>
        <v>0</v>
      </c>
      <c r="Z31" s="95">
        <f t="shared" si="4"/>
        <v>0</v>
      </c>
      <c r="AA31" s="95">
        <f t="shared" si="4"/>
        <v>0</v>
      </c>
      <c r="AB31" s="95">
        <f t="shared" si="4"/>
        <v>0</v>
      </c>
      <c r="AC31" s="95">
        <f t="shared" si="4"/>
        <v>0</v>
      </c>
      <c r="AD31" s="95">
        <f t="shared" si="4"/>
        <v>0</v>
      </c>
      <c r="AE31" s="95">
        <f t="shared" si="4"/>
        <v>0</v>
      </c>
      <c r="AF31" s="95">
        <f t="shared" si="4"/>
        <v>0</v>
      </c>
      <c r="AG31" s="95">
        <f t="shared" si="4"/>
        <v>0</v>
      </c>
      <c r="AH31" s="95">
        <f t="shared" si="3"/>
        <v>0</v>
      </c>
    </row>
    <row r="32" spans="1:34" x14ac:dyDescent="0.3">
      <c r="A32" t="s">
        <v>658</v>
      </c>
      <c r="B32" t="s">
        <v>748</v>
      </c>
      <c r="C32">
        <v>2021</v>
      </c>
      <c r="D32">
        <v>2032</v>
      </c>
      <c r="E32" s="95">
        <f t="shared" si="5"/>
        <v>1</v>
      </c>
      <c r="F32" s="95">
        <f t="shared" si="5"/>
        <v>1</v>
      </c>
      <c r="G32" s="95">
        <f t="shared" si="5"/>
        <v>1</v>
      </c>
      <c r="H32" s="95">
        <f t="shared" si="5"/>
        <v>1</v>
      </c>
      <c r="I32" s="95">
        <f t="shared" si="5"/>
        <v>1</v>
      </c>
      <c r="J32" s="95">
        <f t="shared" si="5"/>
        <v>1</v>
      </c>
      <c r="K32" s="95">
        <f t="shared" si="5"/>
        <v>1</v>
      </c>
      <c r="L32" s="95">
        <f t="shared" si="5"/>
        <v>1</v>
      </c>
      <c r="M32" s="95">
        <f t="shared" si="5"/>
        <v>1</v>
      </c>
      <c r="N32" s="95">
        <f t="shared" si="5"/>
        <v>1</v>
      </c>
      <c r="O32" s="95">
        <f t="shared" si="5"/>
        <v>1</v>
      </c>
      <c r="P32" s="95">
        <f t="shared" si="5"/>
        <v>1</v>
      </c>
      <c r="Q32" s="95">
        <f t="shared" si="5"/>
        <v>0</v>
      </c>
      <c r="R32" s="95">
        <f t="shared" si="5"/>
        <v>0</v>
      </c>
      <c r="S32" s="95">
        <f t="shared" si="5"/>
        <v>0</v>
      </c>
      <c r="T32" s="95">
        <f t="shared" si="5"/>
        <v>0</v>
      </c>
      <c r="U32" s="95">
        <f t="shared" si="4"/>
        <v>0</v>
      </c>
      <c r="V32" s="95">
        <f t="shared" si="4"/>
        <v>0</v>
      </c>
      <c r="W32" s="95">
        <f t="shared" si="4"/>
        <v>0</v>
      </c>
      <c r="X32" s="95">
        <f t="shared" si="4"/>
        <v>0</v>
      </c>
      <c r="Y32" s="95">
        <f t="shared" si="4"/>
        <v>0</v>
      </c>
      <c r="Z32" s="95">
        <f t="shared" si="4"/>
        <v>0</v>
      </c>
      <c r="AA32" s="95">
        <f t="shared" si="4"/>
        <v>0</v>
      </c>
      <c r="AB32" s="95">
        <f t="shared" si="4"/>
        <v>0</v>
      </c>
      <c r="AC32" s="95">
        <f t="shared" si="4"/>
        <v>0</v>
      </c>
      <c r="AD32" s="95">
        <f t="shared" si="4"/>
        <v>0</v>
      </c>
      <c r="AE32" s="95">
        <f t="shared" si="4"/>
        <v>0</v>
      </c>
      <c r="AF32" s="95">
        <f t="shared" si="4"/>
        <v>0</v>
      </c>
      <c r="AG32" s="95">
        <f t="shared" si="4"/>
        <v>0</v>
      </c>
      <c r="AH32" s="95">
        <f t="shared" si="3"/>
        <v>0</v>
      </c>
    </row>
    <row r="33" spans="1:34" x14ac:dyDescent="0.3">
      <c r="A33" t="s">
        <v>658</v>
      </c>
      <c r="B33" t="s">
        <v>749</v>
      </c>
      <c r="C33">
        <v>2021</v>
      </c>
      <c r="D33">
        <v>2032</v>
      </c>
      <c r="E33" s="95">
        <f t="shared" si="5"/>
        <v>1</v>
      </c>
      <c r="F33" s="95">
        <f t="shared" si="5"/>
        <v>1</v>
      </c>
      <c r="G33" s="95">
        <f t="shared" si="5"/>
        <v>1</v>
      </c>
      <c r="H33" s="95">
        <f t="shared" si="5"/>
        <v>1</v>
      </c>
      <c r="I33" s="95">
        <f t="shared" si="5"/>
        <v>1</v>
      </c>
      <c r="J33" s="95">
        <f t="shared" si="5"/>
        <v>1</v>
      </c>
      <c r="K33" s="95">
        <f t="shared" si="5"/>
        <v>1</v>
      </c>
      <c r="L33" s="95">
        <f t="shared" si="5"/>
        <v>1</v>
      </c>
      <c r="M33" s="95">
        <f t="shared" si="5"/>
        <v>1</v>
      </c>
      <c r="N33" s="95">
        <f t="shared" si="5"/>
        <v>1</v>
      </c>
      <c r="O33" s="95">
        <f t="shared" si="5"/>
        <v>1</v>
      </c>
      <c r="P33" s="95">
        <f t="shared" si="5"/>
        <v>1</v>
      </c>
      <c r="Q33" s="95">
        <f t="shared" si="5"/>
        <v>0</v>
      </c>
      <c r="R33" s="95">
        <f t="shared" si="5"/>
        <v>0</v>
      </c>
      <c r="S33" s="95">
        <f t="shared" si="5"/>
        <v>0</v>
      </c>
      <c r="T33" s="95">
        <f t="shared" si="5"/>
        <v>0</v>
      </c>
      <c r="U33" s="95">
        <f t="shared" si="4"/>
        <v>0</v>
      </c>
      <c r="V33" s="95">
        <f t="shared" si="4"/>
        <v>0</v>
      </c>
      <c r="W33" s="95">
        <f t="shared" si="4"/>
        <v>0</v>
      </c>
      <c r="X33" s="95">
        <f t="shared" si="4"/>
        <v>0</v>
      </c>
      <c r="Y33" s="95">
        <f t="shared" si="4"/>
        <v>0</v>
      </c>
      <c r="Z33" s="95">
        <f t="shared" si="4"/>
        <v>0</v>
      </c>
      <c r="AA33" s="95">
        <f t="shared" si="4"/>
        <v>0</v>
      </c>
      <c r="AB33" s="95">
        <f t="shared" si="4"/>
        <v>0</v>
      </c>
      <c r="AC33" s="95">
        <f t="shared" si="4"/>
        <v>0</v>
      </c>
      <c r="AD33" s="95">
        <f t="shared" si="4"/>
        <v>0</v>
      </c>
      <c r="AE33" s="95">
        <f t="shared" si="4"/>
        <v>0</v>
      </c>
      <c r="AF33" s="95">
        <f t="shared" si="4"/>
        <v>0</v>
      </c>
      <c r="AG33" s="95">
        <f t="shared" si="4"/>
        <v>0</v>
      </c>
      <c r="AH33" s="95">
        <f t="shared" si="3"/>
        <v>0</v>
      </c>
    </row>
    <row r="34" spans="1:34" x14ac:dyDescent="0.3">
      <c r="A34" t="s">
        <v>658</v>
      </c>
      <c r="B34" t="s">
        <v>750</v>
      </c>
      <c r="C34">
        <v>2021</v>
      </c>
      <c r="D34">
        <v>2032</v>
      </c>
      <c r="E34" s="95">
        <f t="shared" si="5"/>
        <v>1</v>
      </c>
      <c r="F34" s="95">
        <f t="shared" si="5"/>
        <v>1</v>
      </c>
      <c r="G34" s="95">
        <f t="shared" si="5"/>
        <v>1</v>
      </c>
      <c r="H34" s="95">
        <f t="shared" si="5"/>
        <v>1</v>
      </c>
      <c r="I34" s="95">
        <f t="shared" si="5"/>
        <v>1</v>
      </c>
      <c r="J34" s="95">
        <f t="shared" si="5"/>
        <v>1</v>
      </c>
      <c r="K34" s="95">
        <f t="shared" si="5"/>
        <v>1</v>
      </c>
      <c r="L34" s="95">
        <f t="shared" si="5"/>
        <v>1</v>
      </c>
      <c r="M34" s="95">
        <f t="shared" si="5"/>
        <v>1</v>
      </c>
      <c r="N34" s="95">
        <f t="shared" si="5"/>
        <v>1</v>
      </c>
      <c r="O34" s="95">
        <f t="shared" si="5"/>
        <v>1</v>
      </c>
      <c r="P34" s="95">
        <f t="shared" si="5"/>
        <v>1</v>
      </c>
      <c r="Q34" s="95">
        <f t="shared" si="5"/>
        <v>0</v>
      </c>
      <c r="R34" s="95">
        <f t="shared" si="5"/>
        <v>0</v>
      </c>
      <c r="S34" s="95">
        <f t="shared" si="5"/>
        <v>0</v>
      </c>
      <c r="T34" s="95">
        <f t="shared" si="5"/>
        <v>0</v>
      </c>
      <c r="U34" s="95">
        <f t="shared" si="4"/>
        <v>0</v>
      </c>
      <c r="V34" s="95">
        <f t="shared" si="4"/>
        <v>0</v>
      </c>
      <c r="W34" s="95">
        <f t="shared" si="4"/>
        <v>0</v>
      </c>
      <c r="X34" s="95">
        <f t="shared" si="4"/>
        <v>0</v>
      </c>
      <c r="Y34" s="95">
        <f t="shared" si="4"/>
        <v>0</v>
      </c>
      <c r="Z34" s="95">
        <f t="shared" si="4"/>
        <v>0</v>
      </c>
      <c r="AA34" s="95">
        <f t="shared" si="4"/>
        <v>0</v>
      </c>
      <c r="AB34" s="95">
        <f t="shared" si="4"/>
        <v>0</v>
      </c>
      <c r="AC34" s="95">
        <f t="shared" si="4"/>
        <v>0</v>
      </c>
      <c r="AD34" s="95">
        <f t="shared" si="4"/>
        <v>0</v>
      </c>
      <c r="AE34" s="95">
        <f t="shared" si="4"/>
        <v>0</v>
      </c>
      <c r="AF34" s="95">
        <f t="shared" si="4"/>
        <v>0</v>
      </c>
      <c r="AG34" s="95">
        <f t="shared" si="4"/>
        <v>0</v>
      </c>
      <c r="AH34" s="95">
        <f t="shared" si="3"/>
        <v>0</v>
      </c>
    </row>
    <row r="35" spans="1:34" x14ac:dyDescent="0.3">
      <c r="A35" t="s">
        <v>658</v>
      </c>
      <c r="B35" t="s">
        <v>754</v>
      </c>
      <c r="C35">
        <v>2021</v>
      </c>
      <c r="D35">
        <v>2032</v>
      </c>
      <c r="E35" s="95">
        <f t="shared" si="5"/>
        <v>1</v>
      </c>
      <c r="F35" s="95">
        <f t="shared" si="5"/>
        <v>1</v>
      </c>
      <c r="G35" s="95">
        <f t="shared" si="5"/>
        <v>1</v>
      </c>
      <c r="H35" s="95">
        <f t="shared" si="5"/>
        <v>1</v>
      </c>
      <c r="I35" s="95">
        <f t="shared" si="5"/>
        <v>1</v>
      </c>
      <c r="J35" s="95">
        <f t="shared" si="5"/>
        <v>1</v>
      </c>
      <c r="K35" s="95">
        <f t="shared" si="5"/>
        <v>1</v>
      </c>
      <c r="L35" s="95">
        <f t="shared" si="5"/>
        <v>1</v>
      </c>
      <c r="M35" s="95">
        <f t="shared" si="5"/>
        <v>1</v>
      </c>
      <c r="N35" s="95">
        <f t="shared" si="5"/>
        <v>1</v>
      </c>
      <c r="O35" s="95">
        <f t="shared" si="5"/>
        <v>1</v>
      </c>
      <c r="P35" s="95">
        <f t="shared" si="5"/>
        <v>1</v>
      </c>
      <c r="Q35" s="95">
        <f t="shared" si="5"/>
        <v>0</v>
      </c>
      <c r="R35" s="95">
        <f t="shared" si="5"/>
        <v>0</v>
      </c>
      <c r="S35" s="95">
        <f t="shared" si="5"/>
        <v>0</v>
      </c>
      <c r="T35" s="95">
        <f t="shared" si="5"/>
        <v>0</v>
      </c>
      <c r="U35" s="95">
        <f t="shared" si="4"/>
        <v>0</v>
      </c>
      <c r="V35" s="95">
        <f t="shared" si="4"/>
        <v>0</v>
      </c>
      <c r="W35" s="95">
        <f t="shared" si="4"/>
        <v>0</v>
      </c>
      <c r="X35" s="95">
        <f t="shared" si="4"/>
        <v>0</v>
      </c>
      <c r="Y35" s="95">
        <f t="shared" si="4"/>
        <v>0</v>
      </c>
      <c r="Z35" s="95">
        <f t="shared" si="4"/>
        <v>0</v>
      </c>
      <c r="AA35" s="95">
        <f t="shared" si="4"/>
        <v>0</v>
      </c>
      <c r="AB35" s="95">
        <f t="shared" si="4"/>
        <v>0</v>
      </c>
      <c r="AC35" s="95">
        <f t="shared" si="4"/>
        <v>0</v>
      </c>
      <c r="AD35" s="95">
        <f t="shared" si="4"/>
        <v>0</v>
      </c>
      <c r="AE35" s="95">
        <f t="shared" si="4"/>
        <v>0</v>
      </c>
      <c r="AF35" s="95">
        <f t="shared" si="4"/>
        <v>0</v>
      </c>
      <c r="AG35" s="95">
        <f t="shared" si="4"/>
        <v>0</v>
      </c>
      <c r="AH35" s="95">
        <f t="shared" si="3"/>
        <v>0</v>
      </c>
    </row>
    <row r="36" spans="1:34" x14ac:dyDescent="0.3">
      <c r="A36" t="s">
        <v>650</v>
      </c>
      <c r="B36" t="s">
        <v>155</v>
      </c>
      <c r="C36">
        <v>2021</v>
      </c>
      <c r="D36">
        <v>2033</v>
      </c>
      <c r="E36" s="95">
        <f t="shared" si="5"/>
        <v>1</v>
      </c>
      <c r="F36" s="95">
        <f t="shared" si="5"/>
        <v>1</v>
      </c>
      <c r="G36" s="95">
        <f t="shared" si="5"/>
        <v>1</v>
      </c>
      <c r="H36" s="95">
        <f t="shared" si="5"/>
        <v>1</v>
      </c>
      <c r="I36" s="95">
        <f t="shared" si="5"/>
        <v>1</v>
      </c>
      <c r="J36" s="95">
        <f t="shared" si="5"/>
        <v>1</v>
      </c>
      <c r="K36" s="95">
        <f t="shared" si="5"/>
        <v>1</v>
      </c>
      <c r="L36" s="95">
        <f t="shared" si="5"/>
        <v>1</v>
      </c>
      <c r="M36" s="95">
        <f t="shared" si="5"/>
        <v>1</v>
      </c>
      <c r="N36" s="95">
        <f t="shared" si="5"/>
        <v>1</v>
      </c>
      <c r="O36" s="95">
        <f t="shared" si="5"/>
        <v>1</v>
      </c>
      <c r="P36" s="95">
        <f t="shared" si="5"/>
        <v>1</v>
      </c>
      <c r="Q36" s="95">
        <f t="shared" si="5"/>
        <v>1</v>
      </c>
      <c r="R36" s="95">
        <f t="shared" si="5"/>
        <v>0</v>
      </c>
      <c r="S36" s="95">
        <f t="shared" si="5"/>
        <v>0</v>
      </c>
      <c r="T36" s="95">
        <f t="shared" si="5"/>
        <v>0</v>
      </c>
      <c r="U36" s="95">
        <f t="shared" si="4"/>
        <v>0</v>
      </c>
      <c r="V36" s="95">
        <f t="shared" si="4"/>
        <v>0</v>
      </c>
      <c r="W36" s="95">
        <f t="shared" si="4"/>
        <v>0</v>
      </c>
      <c r="X36" s="95">
        <f t="shared" si="4"/>
        <v>0</v>
      </c>
      <c r="Y36" s="95">
        <f t="shared" si="4"/>
        <v>0</v>
      </c>
      <c r="Z36" s="95">
        <f t="shared" si="4"/>
        <v>0</v>
      </c>
      <c r="AA36" s="95">
        <f t="shared" si="4"/>
        <v>0</v>
      </c>
      <c r="AB36" s="95">
        <f t="shared" si="4"/>
        <v>0</v>
      </c>
      <c r="AC36" s="95">
        <f t="shared" si="4"/>
        <v>0</v>
      </c>
      <c r="AD36" s="95">
        <f t="shared" si="4"/>
        <v>0</v>
      </c>
      <c r="AE36" s="95">
        <f t="shared" si="4"/>
        <v>0</v>
      </c>
      <c r="AF36" s="95">
        <f t="shared" si="4"/>
        <v>0</v>
      </c>
      <c r="AG36" s="95">
        <f t="shared" si="4"/>
        <v>0</v>
      </c>
      <c r="AH36" s="95">
        <f t="shared" si="3"/>
        <v>0</v>
      </c>
    </row>
    <row r="37" spans="1:34" x14ac:dyDescent="0.3">
      <c r="A37" t="s">
        <v>650</v>
      </c>
      <c r="B37" t="s">
        <v>337</v>
      </c>
      <c r="C37">
        <v>2021</v>
      </c>
      <c r="D37">
        <v>2033</v>
      </c>
      <c r="E37" s="95">
        <f t="shared" si="5"/>
        <v>1</v>
      </c>
      <c r="F37" s="95">
        <f t="shared" si="5"/>
        <v>1</v>
      </c>
      <c r="G37" s="95">
        <f t="shared" si="5"/>
        <v>1</v>
      </c>
      <c r="H37" s="95">
        <f t="shared" si="5"/>
        <v>1</v>
      </c>
      <c r="I37" s="95">
        <f t="shared" si="5"/>
        <v>1</v>
      </c>
      <c r="J37" s="95">
        <f t="shared" si="5"/>
        <v>1</v>
      </c>
      <c r="K37" s="95">
        <f t="shared" si="5"/>
        <v>1</v>
      </c>
      <c r="L37" s="95">
        <f t="shared" si="5"/>
        <v>1</v>
      </c>
      <c r="M37" s="95">
        <f t="shared" si="5"/>
        <v>1</v>
      </c>
      <c r="N37" s="95">
        <f t="shared" si="5"/>
        <v>1</v>
      </c>
      <c r="O37" s="95">
        <f t="shared" si="5"/>
        <v>1</v>
      </c>
      <c r="P37" s="95">
        <f t="shared" si="5"/>
        <v>1</v>
      </c>
      <c r="Q37" s="95">
        <f t="shared" si="5"/>
        <v>1</v>
      </c>
      <c r="R37" s="95">
        <f t="shared" si="5"/>
        <v>0</v>
      </c>
      <c r="S37" s="95">
        <f t="shared" si="5"/>
        <v>0</v>
      </c>
      <c r="T37" s="95">
        <f t="shared" si="5"/>
        <v>0</v>
      </c>
      <c r="U37" s="95">
        <f t="shared" si="4"/>
        <v>0</v>
      </c>
      <c r="V37" s="95">
        <f t="shared" si="4"/>
        <v>0</v>
      </c>
      <c r="W37" s="95">
        <f t="shared" si="4"/>
        <v>0</v>
      </c>
      <c r="X37" s="95">
        <f t="shared" si="4"/>
        <v>0</v>
      </c>
      <c r="Y37" s="95">
        <f t="shared" si="4"/>
        <v>0</v>
      </c>
      <c r="Z37" s="95">
        <f t="shared" si="4"/>
        <v>0</v>
      </c>
      <c r="AA37" s="95">
        <f t="shared" si="4"/>
        <v>0</v>
      </c>
      <c r="AB37" s="95">
        <f t="shared" si="4"/>
        <v>0</v>
      </c>
      <c r="AC37" s="95">
        <f t="shared" si="4"/>
        <v>0</v>
      </c>
      <c r="AD37" s="95">
        <f t="shared" si="4"/>
        <v>0</v>
      </c>
      <c r="AE37" s="95">
        <f t="shared" si="4"/>
        <v>0</v>
      </c>
      <c r="AF37" s="95">
        <f t="shared" si="4"/>
        <v>0</v>
      </c>
      <c r="AG37" s="95">
        <f t="shared" si="4"/>
        <v>0</v>
      </c>
      <c r="AH37" s="95">
        <f t="shared" si="3"/>
        <v>0</v>
      </c>
    </row>
    <row r="38" spans="1:34" x14ac:dyDescent="0.3">
      <c r="A38" t="s">
        <v>650</v>
      </c>
      <c r="B38" t="s">
        <v>757</v>
      </c>
      <c r="C38">
        <v>2021</v>
      </c>
      <c r="D38">
        <v>2033</v>
      </c>
      <c r="E38" s="95">
        <f t="shared" si="5"/>
        <v>1</v>
      </c>
      <c r="F38" s="95">
        <f t="shared" si="5"/>
        <v>1</v>
      </c>
      <c r="G38" s="95">
        <f t="shared" si="5"/>
        <v>1</v>
      </c>
      <c r="H38" s="95">
        <f t="shared" si="5"/>
        <v>1</v>
      </c>
      <c r="I38" s="95">
        <f t="shared" si="5"/>
        <v>1</v>
      </c>
      <c r="J38" s="95">
        <f t="shared" si="5"/>
        <v>1</v>
      </c>
      <c r="K38" s="95">
        <f t="shared" si="5"/>
        <v>1</v>
      </c>
      <c r="L38" s="95">
        <f t="shared" si="5"/>
        <v>1</v>
      </c>
      <c r="M38" s="95">
        <f t="shared" si="5"/>
        <v>1</v>
      </c>
      <c r="N38" s="95">
        <f t="shared" si="5"/>
        <v>1</v>
      </c>
      <c r="O38" s="95">
        <f t="shared" si="5"/>
        <v>1</v>
      </c>
      <c r="P38" s="95">
        <f t="shared" si="5"/>
        <v>1</v>
      </c>
      <c r="Q38" s="95">
        <f t="shared" si="5"/>
        <v>1</v>
      </c>
      <c r="R38" s="95">
        <f t="shared" si="5"/>
        <v>0</v>
      </c>
      <c r="S38" s="95">
        <f t="shared" si="5"/>
        <v>0</v>
      </c>
      <c r="T38" s="95">
        <f t="shared" si="5"/>
        <v>0</v>
      </c>
      <c r="U38" s="95">
        <f t="shared" si="4"/>
        <v>0</v>
      </c>
      <c r="V38" s="95">
        <f t="shared" si="4"/>
        <v>0</v>
      </c>
      <c r="W38" s="95">
        <f t="shared" si="4"/>
        <v>0</v>
      </c>
      <c r="X38" s="95">
        <f t="shared" si="4"/>
        <v>0</v>
      </c>
      <c r="Y38" s="95">
        <f t="shared" si="4"/>
        <v>0</v>
      </c>
      <c r="Z38" s="95">
        <f t="shared" si="4"/>
        <v>0</v>
      </c>
      <c r="AA38" s="95">
        <f t="shared" si="4"/>
        <v>0</v>
      </c>
      <c r="AB38" s="95">
        <f t="shared" si="4"/>
        <v>0</v>
      </c>
      <c r="AC38" s="95">
        <f t="shared" si="4"/>
        <v>0</v>
      </c>
      <c r="AD38" s="95">
        <f t="shared" si="4"/>
        <v>0</v>
      </c>
      <c r="AE38" s="95">
        <f t="shared" si="4"/>
        <v>0</v>
      </c>
      <c r="AF38" s="95">
        <f t="shared" si="4"/>
        <v>0</v>
      </c>
      <c r="AG38" s="95">
        <f t="shared" si="4"/>
        <v>0</v>
      </c>
      <c r="AH38" s="95">
        <f t="shared" si="3"/>
        <v>0</v>
      </c>
    </row>
    <row r="39" spans="1:34" x14ac:dyDescent="0.3">
      <c r="A39" t="s">
        <v>650</v>
      </c>
      <c r="B39" t="s">
        <v>758</v>
      </c>
      <c r="C39">
        <v>2021</v>
      </c>
      <c r="D39">
        <v>2033</v>
      </c>
      <c r="E39" s="95">
        <f t="shared" si="5"/>
        <v>1</v>
      </c>
      <c r="F39" s="95">
        <f t="shared" si="5"/>
        <v>1</v>
      </c>
      <c r="G39" s="95">
        <f t="shared" si="5"/>
        <v>1</v>
      </c>
      <c r="H39" s="95">
        <f t="shared" si="5"/>
        <v>1</v>
      </c>
      <c r="I39" s="95">
        <f t="shared" si="5"/>
        <v>1</v>
      </c>
      <c r="J39" s="95">
        <f t="shared" si="5"/>
        <v>1</v>
      </c>
      <c r="K39" s="95">
        <f t="shared" si="5"/>
        <v>1</v>
      </c>
      <c r="L39" s="95">
        <f t="shared" si="5"/>
        <v>1</v>
      </c>
      <c r="M39" s="95">
        <f t="shared" si="5"/>
        <v>1</v>
      </c>
      <c r="N39" s="95">
        <f t="shared" si="5"/>
        <v>1</v>
      </c>
      <c r="O39" s="95">
        <f t="shared" si="5"/>
        <v>1</v>
      </c>
      <c r="P39" s="95">
        <f t="shared" si="5"/>
        <v>1</v>
      </c>
      <c r="Q39" s="95">
        <f t="shared" si="5"/>
        <v>1</v>
      </c>
      <c r="R39" s="95">
        <f t="shared" si="5"/>
        <v>0</v>
      </c>
      <c r="S39" s="95">
        <f t="shared" si="5"/>
        <v>0</v>
      </c>
      <c r="T39" s="95">
        <f t="shared" si="5"/>
        <v>0</v>
      </c>
      <c r="U39" s="95">
        <f t="shared" si="4"/>
        <v>0</v>
      </c>
      <c r="V39" s="95">
        <f t="shared" si="4"/>
        <v>0</v>
      </c>
      <c r="W39" s="95">
        <f t="shared" si="4"/>
        <v>0</v>
      </c>
      <c r="X39" s="95">
        <f t="shared" si="4"/>
        <v>0</v>
      </c>
      <c r="Y39" s="95">
        <f t="shared" si="4"/>
        <v>0</v>
      </c>
      <c r="Z39" s="95">
        <f t="shared" si="4"/>
        <v>0</v>
      </c>
      <c r="AA39" s="95">
        <f t="shared" si="4"/>
        <v>0</v>
      </c>
      <c r="AB39" s="95">
        <f t="shared" si="4"/>
        <v>0</v>
      </c>
      <c r="AC39" s="95">
        <f t="shared" si="4"/>
        <v>0</v>
      </c>
      <c r="AD39" s="95">
        <f t="shared" si="4"/>
        <v>0</v>
      </c>
      <c r="AE39" s="95">
        <f t="shared" si="4"/>
        <v>0</v>
      </c>
      <c r="AF39" s="95">
        <f t="shared" si="4"/>
        <v>0</v>
      </c>
      <c r="AG39" s="95">
        <f t="shared" si="4"/>
        <v>0</v>
      </c>
      <c r="AH39" s="95">
        <f t="shared" si="3"/>
        <v>0</v>
      </c>
    </row>
    <row r="40" spans="1:34" x14ac:dyDescent="0.3">
      <c r="A40" t="s">
        <v>650</v>
      </c>
      <c r="B40" t="s">
        <v>759</v>
      </c>
      <c r="C40">
        <v>2021</v>
      </c>
      <c r="D40">
        <v>2033</v>
      </c>
      <c r="E40" s="95">
        <f t="shared" si="5"/>
        <v>1</v>
      </c>
      <c r="F40" s="95">
        <f t="shared" si="5"/>
        <v>1</v>
      </c>
      <c r="G40" s="95">
        <f t="shared" si="5"/>
        <v>1</v>
      </c>
      <c r="H40" s="95">
        <f t="shared" si="5"/>
        <v>1</v>
      </c>
      <c r="I40" s="95">
        <f t="shared" si="5"/>
        <v>1</v>
      </c>
      <c r="J40" s="95">
        <f t="shared" si="5"/>
        <v>1</v>
      </c>
      <c r="K40" s="95">
        <f t="shared" si="5"/>
        <v>1</v>
      </c>
      <c r="L40" s="95">
        <f t="shared" si="5"/>
        <v>1</v>
      </c>
      <c r="M40" s="95">
        <f t="shared" si="5"/>
        <v>1</v>
      </c>
      <c r="N40" s="95">
        <f t="shared" si="5"/>
        <v>1</v>
      </c>
      <c r="O40" s="95">
        <f t="shared" si="5"/>
        <v>1</v>
      </c>
      <c r="P40" s="95">
        <f t="shared" si="5"/>
        <v>1</v>
      </c>
      <c r="Q40" s="95">
        <f t="shared" si="5"/>
        <v>1</v>
      </c>
      <c r="R40" s="95">
        <f t="shared" si="5"/>
        <v>0</v>
      </c>
      <c r="S40" s="95">
        <f t="shared" si="5"/>
        <v>0</v>
      </c>
      <c r="T40" s="95">
        <f t="shared" si="5"/>
        <v>0</v>
      </c>
      <c r="U40" s="95">
        <f t="shared" si="4"/>
        <v>0</v>
      </c>
      <c r="V40" s="95">
        <f t="shared" si="4"/>
        <v>0</v>
      </c>
      <c r="W40" s="95">
        <f t="shared" si="4"/>
        <v>0</v>
      </c>
      <c r="X40" s="95">
        <f t="shared" si="4"/>
        <v>0</v>
      </c>
      <c r="Y40" s="95">
        <f t="shared" si="4"/>
        <v>0</v>
      </c>
      <c r="Z40" s="95">
        <f t="shared" si="4"/>
        <v>0</v>
      </c>
      <c r="AA40" s="95">
        <f t="shared" si="4"/>
        <v>0</v>
      </c>
      <c r="AB40" s="95">
        <f t="shared" si="4"/>
        <v>0</v>
      </c>
      <c r="AC40" s="95">
        <f t="shared" si="4"/>
        <v>0</v>
      </c>
      <c r="AD40" s="95">
        <f t="shared" si="4"/>
        <v>0</v>
      </c>
      <c r="AE40" s="95">
        <f t="shared" si="4"/>
        <v>0</v>
      </c>
      <c r="AF40" s="95">
        <f t="shared" si="4"/>
        <v>0</v>
      </c>
      <c r="AG40" s="95">
        <f t="shared" si="4"/>
        <v>0</v>
      </c>
      <c r="AH40" s="95">
        <f t="shared" si="3"/>
        <v>0</v>
      </c>
    </row>
    <row r="41" spans="1:34" x14ac:dyDescent="0.3">
      <c r="A41" t="s">
        <v>673</v>
      </c>
      <c r="B41" t="s">
        <v>165</v>
      </c>
      <c r="C41">
        <v>2021</v>
      </c>
      <c r="D41">
        <v>2070</v>
      </c>
      <c r="E41" s="95">
        <f t="shared" si="5"/>
        <v>1</v>
      </c>
      <c r="F41" s="95">
        <f t="shared" si="5"/>
        <v>1</v>
      </c>
      <c r="G41" s="95">
        <f t="shared" si="5"/>
        <v>1</v>
      </c>
      <c r="H41" s="95">
        <f t="shared" si="5"/>
        <v>1</v>
      </c>
      <c r="I41" s="95">
        <f t="shared" si="5"/>
        <v>1</v>
      </c>
      <c r="J41" s="95">
        <f t="shared" si="5"/>
        <v>1</v>
      </c>
      <c r="K41" s="95">
        <f t="shared" si="5"/>
        <v>1</v>
      </c>
      <c r="L41" s="95">
        <f t="shared" si="5"/>
        <v>1</v>
      </c>
      <c r="M41" s="95">
        <f t="shared" si="5"/>
        <v>1</v>
      </c>
      <c r="N41" s="95">
        <f t="shared" si="5"/>
        <v>1</v>
      </c>
      <c r="O41" s="95">
        <f t="shared" si="5"/>
        <v>1</v>
      </c>
      <c r="P41" s="95">
        <f t="shared" si="5"/>
        <v>1</v>
      </c>
      <c r="Q41" s="95">
        <f t="shared" si="5"/>
        <v>1</v>
      </c>
      <c r="R41" s="95">
        <f t="shared" si="5"/>
        <v>1</v>
      </c>
      <c r="S41" s="95">
        <f t="shared" si="5"/>
        <v>1</v>
      </c>
      <c r="T41" s="95">
        <f t="shared" si="5"/>
        <v>1</v>
      </c>
      <c r="U41" s="95">
        <f t="shared" si="4"/>
        <v>1</v>
      </c>
      <c r="V41" s="95">
        <f t="shared" si="4"/>
        <v>1</v>
      </c>
      <c r="W41" s="95">
        <f t="shared" si="4"/>
        <v>1</v>
      </c>
      <c r="X41" s="95">
        <f t="shared" si="4"/>
        <v>1</v>
      </c>
      <c r="Y41" s="95">
        <f t="shared" si="4"/>
        <v>1</v>
      </c>
      <c r="Z41" s="95">
        <f t="shared" si="4"/>
        <v>1</v>
      </c>
      <c r="AA41" s="95">
        <f t="shared" si="4"/>
        <v>1</v>
      </c>
      <c r="AB41" s="95">
        <f t="shared" si="4"/>
        <v>1</v>
      </c>
      <c r="AC41" s="95">
        <f t="shared" si="4"/>
        <v>1</v>
      </c>
      <c r="AD41" s="95">
        <f t="shared" si="4"/>
        <v>1</v>
      </c>
      <c r="AE41" s="95">
        <f t="shared" si="4"/>
        <v>1</v>
      </c>
      <c r="AF41" s="95">
        <f t="shared" si="4"/>
        <v>1</v>
      </c>
      <c r="AG41" s="95">
        <f t="shared" si="4"/>
        <v>1</v>
      </c>
      <c r="AH41" s="95">
        <f t="shared" si="3"/>
        <v>1</v>
      </c>
    </row>
    <row r="42" spans="1:34" x14ac:dyDescent="0.3">
      <c r="A42" t="s">
        <v>673</v>
      </c>
      <c r="B42" t="s">
        <v>729</v>
      </c>
      <c r="C42">
        <v>2021</v>
      </c>
      <c r="D42">
        <v>2070</v>
      </c>
      <c r="E42" s="95">
        <f t="shared" si="5"/>
        <v>1</v>
      </c>
      <c r="F42" s="95">
        <f t="shared" si="5"/>
        <v>1</v>
      </c>
      <c r="G42" s="95">
        <f t="shared" si="5"/>
        <v>1</v>
      </c>
      <c r="H42" s="95">
        <f t="shared" si="5"/>
        <v>1</v>
      </c>
      <c r="I42" s="95">
        <f t="shared" si="5"/>
        <v>1</v>
      </c>
      <c r="J42" s="95">
        <f t="shared" si="5"/>
        <v>1</v>
      </c>
      <c r="K42" s="95">
        <f t="shared" si="5"/>
        <v>1</v>
      </c>
      <c r="L42" s="95">
        <f t="shared" si="5"/>
        <v>1</v>
      </c>
      <c r="M42" s="95">
        <f t="shared" si="5"/>
        <v>1</v>
      </c>
      <c r="N42" s="95">
        <f t="shared" si="5"/>
        <v>1</v>
      </c>
      <c r="O42" s="95">
        <f t="shared" si="5"/>
        <v>1</v>
      </c>
      <c r="P42" s="95">
        <f t="shared" si="5"/>
        <v>1</v>
      </c>
      <c r="Q42" s="95">
        <f t="shared" si="5"/>
        <v>1</v>
      </c>
      <c r="R42" s="95">
        <f t="shared" si="5"/>
        <v>1</v>
      </c>
      <c r="S42" s="95">
        <f t="shared" si="5"/>
        <v>1</v>
      </c>
      <c r="T42" s="95">
        <f t="shared" ref="T42:AH57" si="6">IF(AND(T$1&gt;=$C42,T$1&lt;=$D42),1,0)</f>
        <v>1</v>
      </c>
      <c r="U42" s="95">
        <f t="shared" si="6"/>
        <v>1</v>
      </c>
      <c r="V42" s="95">
        <f t="shared" si="6"/>
        <v>1</v>
      </c>
      <c r="W42" s="95">
        <f t="shared" si="6"/>
        <v>1</v>
      </c>
      <c r="X42" s="95">
        <f t="shared" si="6"/>
        <v>1</v>
      </c>
      <c r="Y42" s="95">
        <f t="shared" si="6"/>
        <v>1</v>
      </c>
      <c r="Z42" s="95">
        <f t="shared" si="6"/>
        <v>1</v>
      </c>
      <c r="AA42" s="95">
        <f t="shared" si="6"/>
        <v>1</v>
      </c>
      <c r="AB42" s="95">
        <f t="shared" si="6"/>
        <v>1</v>
      </c>
      <c r="AC42" s="95">
        <f t="shared" si="6"/>
        <v>1</v>
      </c>
      <c r="AD42" s="95">
        <f t="shared" si="6"/>
        <v>1</v>
      </c>
      <c r="AE42" s="95">
        <f t="shared" si="6"/>
        <v>1</v>
      </c>
      <c r="AF42" s="95">
        <f t="shared" si="6"/>
        <v>1</v>
      </c>
      <c r="AG42" s="95">
        <f t="shared" si="6"/>
        <v>1</v>
      </c>
      <c r="AH42" s="95">
        <f t="shared" si="6"/>
        <v>1</v>
      </c>
    </row>
    <row r="43" spans="1:34" x14ac:dyDescent="0.3">
      <c r="A43" t="s">
        <v>673</v>
      </c>
      <c r="B43" t="s">
        <v>730</v>
      </c>
      <c r="C43">
        <v>2021</v>
      </c>
      <c r="D43">
        <v>2070</v>
      </c>
      <c r="E43" s="95">
        <f t="shared" ref="E43:T58" si="7">IF(AND(E$1&gt;=$C43,E$1&lt;=$D43),1,0)</f>
        <v>1</v>
      </c>
      <c r="F43" s="95">
        <f t="shared" si="7"/>
        <v>1</v>
      </c>
      <c r="G43" s="95">
        <f t="shared" si="7"/>
        <v>1</v>
      </c>
      <c r="H43" s="95">
        <f t="shared" si="7"/>
        <v>1</v>
      </c>
      <c r="I43" s="95">
        <f t="shared" si="7"/>
        <v>1</v>
      </c>
      <c r="J43" s="95">
        <f t="shared" si="7"/>
        <v>1</v>
      </c>
      <c r="K43" s="95">
        <f t="shared" si="7"/>
        <v>1</v>
      </c>
      <c r="L43" s="95">
        <f t="shared" si="7"/>
        <v>1</v>
      </c>
      <c r="M43" s="95">
        <f t="shared" si="7"/>
        <v>1</v>
      </c>
      <c r="N43" s="95">
        <f t="shared" si="7"/>
        <v>1</v>
      </c>
      <c r="O43" s="95">
        <f t="shared" si="7"/>
        <v>1</v>
      </c>
      <c r="P43" s="95">
        <f t="shared" si="7"/>
        <v>1</v>
      </c>
      <c r="Q43" s="95">
        <f t="shared" si="7"/>
        <v>1</v>
      </c>
      <c r="R43" s="95">
        <f t="shared" si="7"/>
        <v>1</v>
      </c>
      <c r="S43" s="95">
        <f t="shared" si="7"/>
        <v>1</v>
      </c>
      <c r="T43" s="95">
        <f t="shared" si="7"/>
        <v>1</v>
      </c>
      <c r="U43" s="95">
        <f t="shared" si="6"/>
        <v>1</v>
      </c>
      <c r="V43" s="95">
        <f t="shared" si="6"/>
        <v>1</v>
      </c>
      <c r="W43" s="95">
        <f t="shared" si="6"/>
        <v>1</v>
      </c>
      <c r="X43" s="95">
        <f t="shared" si="6"/>
        <v>1</v>
      </c>
      <c r="Y43" s="95">
        <f t="shared" si="6"/>
        <v>1</v>
      </c>
      <c r="Z43" s="95">
        <f t="shared" si="6"/>
        <v>1</v>
      </c>
      <c r="AA43" s="95">
        <f t="shared" si="6"/>
        <v>1</v>
      </c>
      <c r="AB43" s="95">
        <f t="shared" si="6"/>
        <v>1</v>
      </c>
      <c r="AC43" s="95">
        <f t="shared" si="6"/>
        <v>1</v>
      </c>
      <c r="AD43" s="95">
        <f t="shared" si="6"/>
        <v>1</v>
      </c>
      <c r="AE43" s="95">
        <f t="shared" si="6"/>
        <v>1</v>
      </c>
      <c r="AF43" s="95">
        <f t="shared" si="6"/>
        <v>1</v>
      </c>
      <c r="AG43" s="95">
        <f t="shared" si="6"/>
        <v>1</v>
      </c>
      <c r="AH43" s="95">
        <f t="shared" si="6"/>
        <v>1</v>
      </c>
    </row>
    <row r="44" spans="1:34" x14ac:dyDescent="0.3">
      <c r="A44" t="s">
        <v>1200</v>
      </c>
      <c r="B44" t="s">
        <v>1200</v>
      </c>
      <c r="C44">
        <v>2023</v>
      </c>
      <c r="D44">
        <v>2053</v>
      </c>
      <c r="E44" s="95">
        <f t="shared" si="7"/>
        <v>0</v>
      </c>
      <c r="F44" s="95">
        <f t="shared" si="7"/>
        <v>0</v>
      </c>
      <c r="G44" s="95">
        <f t="shared" si="7"/>
        <v>1</v>
      </c>
      <c r="H44" s="95">
        <f t="shared" si="7"/>
        <v>1</v>
      </c>
      <c r="I44" s="95">
        <f t="shared" si="7"/>
        <v>1</v>
      </c>
      <c r="J44" s="95">
        <f t="shared" si="7"/>
        <v>1</v>
      </c>
      <c r="K44" s="95">
        <f t="shared" si="7"/>
        <v>1</v>
      </c>
      <c r="L44" s="95">
        <f t="shared" si="7"/>
        <v>1</v>
      </c>
      <c r="M44" s="95">
        <f t="shared" si="7"/>
        <v>1</v>
      </c>
      <c r="N44" s="95">
        <f t="shared" si="7"/>
        <v>1</v>
      </c>
      <c r="O44" s="95">
        <f t="shared" si="7"/>
        <v>1</v>
      </c>
      <c r="P44" s="95">
        <f t="shared" si="7"/>
        <v>1</v>
      </c>
      <c r="Q44" s="95">
        <f t="shared" si="7"/>
        <v>1</v>
      </c>
      <c r="R44" s="95">
        <f t="shared" si="7"/>
        <v>1</v>
      </c>
      <c r="S44" s="95">
        <f t="shared" si="7"/>
        <v>1</v>
      </c>
      <c r="T44" s="95">
        <f t="shared" si="7"/>
        <v>1</v>
      </c>
      <c r="U44" s="95">
        <f t="shared" si="6"/>
        <v>1</v>
      </c>
      <c r="V44" s="95">
        <f t="shared" si="6"/>
        <v>1</v>
      </c>
      <c r="W44" s="95">
        <f t="shared" si="6"/>
        <v>1</v>
      </c>
      <c r="X44" s="95">
        <f t="shared" si="6"/>
        <v>1</v>
      </c>
      <c r="Y44" s="95">
        <f t="shared" si="6"/>
        <v>1</v>
      </c>
      <c r="Z44" s="95">
        <f t="shared" si="6"/>
        <v>1</v>
      </c>
      <c r="AA44" s="95">
        <f t="shared" si="6"/>
        <v>1</v>
      </c>
      <c r="AB44" s="95">
        <f t="shared" si="6"/>
        <v>1</v>
      </c>
      <c r="AC44" s="95">
        <f t="shared" si="6"/>
        <v>1</v>
      </c>
      <c r="AD44" s="95">
        <f t="shared" si="6"/>
        <v>1</v>
      </c>
      <c r="AE44" s="95">
        <f t="shared" si="6"/>
        <v>1</v>
      </c>
      <c r="AF44" s="95">
        <f t="shared" si="6"/>
        <v>1</v>
      </c>
      <c r="AG44" s="95">
        <f t="shared" si="6"/>
        <v>1</v>
      </c>
      <c r="AH44" s="95">
        <f t="shared" si="6"/>
        <v>1</v>
      </c>
    </row>
    <row r="45" spans="1:34" x14ac:dyDescent="0.3">
      <c r="A45" t="s">
        <v>1082</v>
      </c>
      <c r="B45" t="s">
        <v>1083</v>
      </c>
      <c r="C45">
        <v>2021</v>
      </c>
      <c r="D45">
        <v>2047</v>
      </c>
      <c r="E45" s="95">
        <f t="shared" si="7"/>
        <v>1</v>
      </c>
      <c r="F45" s="95">
        <f t="shared" si="7"/>
        <v>1</v>
      </c>
      <c r="G45" s="95">
        <f t="shared" si="7"/>
        <v>1</v>
      </c>
      <c r="H45" s="95">
        <f t="shared" si="7"/>
        <v>1</v>
      </c>
      <c r="I45" s="95">
        <f t="shared" si="7"/>
        <v>1</v>
      </c>
      <c r="J45" s="95">
        <f t="shared" si="7"/>
        <v>1</v>
      </c>
      <c r="K45" s="95">
        <f t="shared" si="7"/>
        <v>1</v>
      </c>
      <c r="L45" s="95">
        <f t="shared" si="7"/>
        <v>1</v>
      </c>
      <c r="M45" s="95">
        <f t="shared" si="7"/>
        <v>1</v>
      </c>
      <c r="N45" s="95">
        <f t="shared" si="7"/>
        <v>1</v>
      </c>
      <c r="O45" s="95">
        <f t="shared" si="7"/>
        <v>1</v>
      </c>
      <c r="P45" s="95">
        <f t="shared" si="7"/>
        <v>1</v>
      </c>
      <c r="Q45" s="95">
        <f t="shared" si="7"/>
        <v>1</v>
      </c>
      <c r="R45" s="95">
        <f t="shared" si="7"/>
        <v>1</v>
      </c>
      <c r="S45" s="95">
        <f t="shared" si="7"/>
        <v>1</v>
      </c>
      <c r="T45" s="95">
        <f t="shared" si="7"/>
        <v>1</v>
      </c>
      <c r="U45" s="95">
        <f t="shared" si="6"/>
        <v>1</v>
      </c>
      <c r="V45" s="95">
        <f t="shared" si="6"/>
        <v>1</v>
      </c>
      <c r="W45" s="95">
        <f t="shared" si="6"/>
        <v>1</v>
      </c>
      <c r="X45" s="95">
        <f t="shared" si="6"/>
        <v>1</v>
      </c>
      <c r="Y45" s="95">
        <f t="shared" si="6"/>
        <v>1</v>
      </c>
      <c r="Z45" s="95">
        <f t="shared" si="6"/>
        <v>1</v>
      </c>
      <c r="AA45" s="95">
        <f t="shared" si="6"/>
        <v>1</v>
      </c>
      <c r="AB45" s="95">
        <f t="shared" si="6"/>
        <v>1</v>
      </c>
      <c r="AC45" s="95">
        <f t="shared" si="6"/>
        <v>1</v>
      </c>
      <c r="AD45" s="95">
        <f t="shared" si="6"/>
        <v>1</v>
      </c>
      <c r="AE45" s="95">
        <f t="shared" si="6"/>
        <v>1</v>
      </c>
      <c r="AF45" s="95">
        <f t="shared" si="6"/>
        <v>0</v>
      </c>
      <c r="AG45" s="95">
        <f t="shared" si="6"/>
        <v>0</v>
      </c>
      <c r="AH45" s="95">
        <f t="shared" si="6"/>
        <v>0</v>
      </c>
    </row>
    <row r="46" spans="1:34" x14ac:dyDescent="0.3">
      <c r="A46" t="s">
        <v>191</v>
      </c>
      <c r="B46" t="s">
        <v>683</v>
      </c>
      <c r="C46">
        <v>2021</v>
      </c>
      <c r="D46">
        <v>2033</v>
      </c>
      <c r="E46" s="95">
        <f t="shared" si="7"/>
        <v>1</v>
      </c>
      <c r="F46" s="95">
        <f t="shared" si="7"/>
        <v>1</v>
      </c>
      <c r="G46" s="95">
        <f t="shared" si="7"/>
        <v>1</v>
      </c>
      <c r="H46" s="95">
        <f t="shared" si="7"/>
        <v>1</v>
      </c>
      <c r="I46" s="95">
        <f t="shared" si="7"/>
        <v>1</v>
      </c>
      <c r="J46" s="95">
        <f t="shared" si="7"/>
        <v>1</v>
      </c>
      <c r="K46" s="95">
        <f t="shared" si="7"/>
        <v>1</v>
      </c>
      <c r="L46" s="95">
        <f t="shared" si="7"/>
        <v>1</v>
      </c>
      <c r="M46" s="95">
        <f t="shared" si="7"/>
        <v>1</v>
      </c>
      <c r="N46" s="95">
        <f t="shared" si="7"/>
        <v>1</v>
      </c>
      <c r="O46" s="95">
        <f t="shared" si="7"/>
        <v>1</v>
      </c>
      <c r="P46" s="95">
        <f t="shared" si="7"/>
        <v>1</v>
      </c>
      <c r="Q46" s="95">
        <f t="shared" si="7"/>
        <v>1</v>
      </c>
      <c r="R46" s="95">
        <f t="shared" si="7"/>
        <v>0</v>
      </c>
      <c r="S46" s="95">
        <f t="shared" si="7"/>
        <v>0</v>
      </c>
      <c r="T46" s="95">
        <f t="shared" si="7"/>
        <v>0</v>
      </c>
      <c r="U46" s="95">
        <f t="shared" si="6"/>
        <v>0</v>
      </c>
      <c r="V46" s="95">
        <f t="shared" si="6"/>
        <v>0</v>
      </c>
      <c r="W46" s="95">
        <f t="shared" si="6"/>
        <v>0</v>
      </c>
      <c r="X46" s="95">
        <f t="shared" si="6"/>
        <v>0</v>
      </c>
      <c r="Y46" s="95">
        <f t="shared" si="6"/>
        <v>0</v>
      </c>
      <c r="Z46" s="95">
        <f t="shared" si="6"/>
        <v>0</v>
      </c>
      <c r="AA46" s="95">
        <f t="shared" si="6"/>
        <v>0</v>
      </c>
      <c r="AB46" s="95">
        <f t="shared" si="6"/>
        <v>0</v>
      </c>
      <c r="AC46" s="95">
        <f t="shared" si="6"/>
        <v>0</v>
      </c>
      <c r="AD46" s="95">
        <f t="shared" si="6"/>
        <v>0</v>
      </c>
      <c r="AE46" s="95">
        <f t="shared" si="6"/>
        <v>0</v>
      </c>
      <c r="AF46" s="95">
        <f t="shared" si="6"/>
        <v>0</v>
      </c>
      <c r="AG46" s="95">
        <f t="shared" si="6"/>
        <v>0</v>
      </c>
      <c r="AH46" s="95">
        <f t="shared" si="6"/>
        <v>0</v>
      </c>
    </row>
    <row r="47" spans="1:34" x14ac:dyDescent="0.3">
      <c r="A47" t="s">
        <v>1084</v>
      </c>
      <c r="B47" t="s">
        <v>1085</v>
      </c>
      <c r="C47">
        <v>2021</v>
      </c>
      <c r="D47">
        <v>2040</v>
      </c>
      <c r="E47" s="95">
        <f t="shared" si="7"/>
        <v>1</v>
      </c>
      <c r="F47" s="95">
        <f t="shared" si="7"/>
        <v>1</v>
      </c>
      <c r="G47" s="95">
        <f t="shared" si="7"/>
        <v>1</v>
      </c>
      <c r="H47" s="95">
        <f t="shared" si="7"/>
        <v>1</v>
      </c>
      <c r="I47" s="95">
        <f t="shared" si="7"/>
        <v>1</v>
      </c>
      <c r="J47" s="95">
        <f t="shared" si="7"/>
        <v>1</v>
      </c>
      <c r="K47" s="95">
        <f t="shared" si="7"/>
        <v>1</v>
      </c>
      <c r="L47" s="95">
        <f t="shared" si="7"/>
        <v>1</v>
      </c>
      <c r="M47" s="95">
        <f t="shared" si="7"/>
        <v>1</v>
      </c>
      <c r="N47" s="95">
        <f t="shared" si="7"/>
        <v>1</v>
      </c>
      <c r="O47" s="95">
        <f t="shared" si="7"/>
        <v>1</v>
      </c>
      <c r="P47" s="95">
        <f t="shared" si="7"/>
        <v>1</v>
      </c>
      <c r="Q47" s="95">
        <f t="shared" si="7"/>
        <v>1</v>
      </c>
      <c r="R47" s="95">
        <f t="shared" si="7"/>
        <v>1</v>
      </c>
      <c r="S47" s="95">
        <f t="shared" si="7"/>
        <v>1</v>
      </c>
      <c r="T47" s="95">
        <f t="shared" si="7"/>
        <v>1</v>
      </c>
      <c r="U47" s="95">
        <f t="shared" si="6"/>
        <v>1</v>
      </c>
      <c r="V47" s="95">
        <f t="shared" si="6"/>
        <v>1</v>
      </c>
      <c r="W47" s="95">
        <f t="shared" si="6"/>
        <v>1</v>
      </c>
      <c r="X47" s="95">
        <f t="shared" si="6"/>
        <v>1</v>
      </c>
      <c r="Y47" s="95">
        <f t="shared" si="6"/>
        <v>0</v>
      </c>
      <c r="Z47" s="95">
        <f t="shared" si="6"/>
        <v>0</v>
      </c>
      <c r="AA47" s="95">
        <f t="shared" si="6"/>
        <v>0</v>
      </c>
      <c r="AB47" s="95">
        <f t="shared" si="6"/>
        <v>0</v>
      </c>
      <c r="AC47" s="95">
        <f t="shared" si="6"/>
        <v>0</v>
      </c>
      <c r="AD47" s="95">
        <f t="shared" si="6"/>
        <v>0</v>
      </c>
      <c r="AE47" s="95">
        <f t="shared" si="6"/>
        <v>0</v>
      </c>
      <c r="AF47" s="95">
        <f t="shared" si="6"/>
        <v>0</v>
      </c>
      <c r="AG47" s="95">
        <f t="shared" si="6"/>
        <v>0</v>
      </c>
      <c r="AH47" s="95">
        <f t="shared" si="6"/>
        <v>0</v>
      </c>
    </row>
    <row r="48" spans="1:34" x14ac:dyDescent="0.3">
      <c r="A48" t="s">
        <v>996</v>
      </c>
      <c r="B48" t="s">
        <v>997</v>
      </c>
      <c r="C48">
        <v>2021</v>
      </c>
      <c r="D48">
        <v>2050</v>
      </c>
      <c r="E48" s="95">
        <f t="shared" si="7"/>
        <v>1</v>
      </c>
      <c r="F48" s="95">
        <f t="shared" si="7"/>
        <v>1</v>
      </c>
      <c r="G48" s="95">
        <f t="shared" si="7"/>
        <v>1</v>
      </c>
      <c r="H48" s="95">
        <f t="shared" si="7"/>
        <v>1</v>
      </c>
      <c r="I48" s="95">
        <f t="shared" si="7"/>
        <v>1</v>
      </c>
      <c r="J48" s="95">
        <f t="shared" si="7"/>
        <v>1</v>
      </c>
      <c r="K48" s="95">
        <f t="shared" si="7"/>
        <v>1</v>
      </c>
      <c r="L48" s="95">
        <f t="shared" si="7"/>
        <v>1</v>
      </c>
      <c r="M48" s="95">
        <f t="shared" si="7"/>
        <v>1</v>
      </c>
      <c r="N48" s="95">
        <f t="shared" si="7"/>
        <v>1</v>
      </c>
      <c r="O48" s="95">
        <f t="shared" si="7"/>
        <v>1</v>
      </c>
      <c r="P48" s="95">
        <f t="shared" si="7"/>
        <v>1</v>
      </c>
      <c r="Q48" s="95">
        <f t="shared" si="7"/>
        <v>1</v>
      </c>
      <c r="R48" s="95">
        <f t="shared" si="7"/>
        <v>1</v>
      </c>
      <c r="S48" s="95">
        <f t="shared" si="7"/>
        <v>1</v>
      </c>
      <c r="T48" s="95">
        <f t="shared" si="7"/>
        <v>1</v>
      </c>
      <c r="U48" s="95">
        <f t="shared" si="6"/>
        <v>1</v>
      </c>
      <c r="V48" s="95">
        <f t="shared" si="6"/>
        <v>1</v>
      </c>
      <c r="W48" s="95">
        <f t="shared" si="6"/>
        <v>1</v>
      </c>
      <c r="X48" s="95">
        <f t="shared" si="6"/>
        <v>1</v>
      </c>
      <c r="Y48" s="95">
        <f t="shared" si="6"/>
        <v>1</v>
      </c>
      <c r="Z48" s="95">
        <f t="shared" si="6"/>
        <v>1</v>
      </c>
      <c r="AA48" s="95">
        <f t="shared" si="6"/>
        <v>1</v>
      </c>
      <c r="AB48" s="95">
        <f t="shared" si="6"/>
        <v>1</v>
      </c>
      <c r="AC48" s="95">
        <f t="shared" si="6"/>
        <v>1</v>
      </c>
      <c r="AD48" s="95">
        <f t="shared" si="6"/>
        <v>1</v>
      </c>
      <c r="AE48" s="95">
        <f t="shared" si="6"/>
        <v>1</v>
      </c>
      <c r="AF48" s="95">
        <f t="shared" si="6"/>
        <v>1</v>
      </c>
      <c r="AG48" s="95">
        <f t="shared" si="6"/>
        <v>1</v>
      </c>
      <c r="AH48" s="95">
        <f t="shared" si="6"/>
        <v>1</v>
      </c>
    </row>
    <row r="49" spans="1:34" x14ac:dyDescent="0.3">
      <c r="A49" t="s">
        <v>1184</v>
      </c>
      <c r="B49" t="s">
        <v>1185</v>
      </c>
      <c r="C49">
        <v>2021</v>
      </c>
      <c r="D49">
        <v>2050</v>
      </c>
      <c r="E49" s="95">
        <f t="shared" si="7"/>
        <v>1</v>
      </c>
      <c r="F49" s="95">
        <f t="shared" si="7"/>
        <v>1</v>
      </c>
      <c r="G49" s="95">
        <f t="shared" si="7"/>
        <v>1</v>
      </c>
      <c r="H49" s="95">
        <f t="shared" si="7"/>
        <v>1</v>
      </c>
      <c r="I49" s="95">
        <f t="shared" si="7"/>
        <v>1</v>
      </c>
      <c r="J49" s="95">
        <f t="shared" si="7"/>
        <v>1</v>
      </c>
      <c r="K49" s="95">
        <f t="shared" si="7"/>
        <v>1</v>
      </c>
      <c r="L49" s="95">
        <f t="shared" si="7"/>
        <v>1</v>
      </c>
      <c r="M49" s="95">
        <f t="shared" si="7"/>
        <v>1</v>
      </c>
      <c r="N49" s="95">
        <f t="shared" si="7"/>
        <v>1</v>
      </c>
      <c r="O49" s="95">
        <f t="shared" si="7"/>
        <v>1</v>
      </c>
      <c r="P49" s="95">
        <f t="shared" si="7"/>
        <v>1</v>
      </c>
      <c r="Q49" s="95">
        <f t="shared" si="7"/>
        <v>1</v>
      </c>
      <c r="R49" s="95">
        <f t="shared" si="7"/>
        <v>1</v>
      </c>
      <c r="S49" s="95">
        <f t="shared" si="7"/>
        <v>1</v>
      </c>
      <c r="T49" s="95">
        <f t="shared" si="7"/>
        <v>1</v>
      </c>
      <c r="U49" s="95">
        <f t="shared" si="6"/>
        <v>1</v>
      </c>
      <c r="V49" s="95">
        <f t="shared" si="6"/>
        <v>1</v>
      </c>
      <c r="W49" s="95">
        <f t="shared" si="6"/>
        <v>1</v>
      </c>
      <c r="X49" s="95">
        <f t="shared" si="6"/>
        <v>1</v>
      </c>
      <c r="Y49" s="95">
        <f t="shared" si="6"/>
        <v>1</v>
      </c>
      <c r="Z49" s="95">
        <f t="shared" si="6"/>
        <v>1</v>
      </c>
      <c r="AA49" s="95">
        <f t="shared" si="6"/>
        <v>1</v>
      </c>
      <c r="AB49" s="95">
        <f t="shared" si="6"/>
        <v>1</v>
      </c>
      <c r="AC49" s="95">
        <f t="shared" si="6"/>
        <v>1</v>
      </c>
      <c r="AD49" s="95">
        <f t="shared" si="6"/>
        <v>1</v>
      </c>
      <c r="AE49" s="95">
        <f t="shared" si="6"/>
        <v>1</v>
      </c>
      <c r="AF49" s="95">
        <f t="shared" si="6"/>
        <v>1</v>
      </c>
      <c r="AG49" s="95">
        <f t="shared" si="6"/>
        <v>1</v>
      </c>
      <c r="AH49" s="95">
        <f t="shared" si="6"/>
        <v>1</v>
      </c>
    </row>
    <row r="50" spans="1:34" x14ac:dyDescent="0.3">
      <c r="A50" t="s">
        <v>976</v>
      </c>
      <c r="B50" t="s">
        <v>977</v>
      </c>
      <c r="C50">
        <v>2021</v>
      </c>
      <c r="D50">
        <v>2049</v>
      </c>
      <c r="E50" s="95">
        <f t="shared" si="7"/>
        <v>1</v>
      </c>
      <c r="F50" s="95">
        <f t="shared" si="7"/>
        <v>1</v>
      </c>
      <c r="G50" s="95">
        <f t="shared" si="7"/>
        <v>1</v>
      </c>
      <c r="H50" s="95">
        <f t="shared" si="7"/>
        <v>1</v>
      </c>
      <c r="I50" s="95">
        <f t="shared" si="7"/>
        <v>1</v>
      </c>
      <c r="J50" s="95">
        <f t="shared" si="7"/>
        <v>1</v>
      </c>
      <c r="K50" s="95">
        <f t="shared" si="7"/>
        <v>1</v>
      </c>
      <c r="L50" s="95">
        <f t="shared" si="7"/>
        <v>1</v>
      </c>
      <c r="M50" s="95">
        <f t="shared" si="7"/>
        <v>1</v>
      </c>
      <c r="N50" s="95">
        <f t="shared" si="7"/>
        <v>1</v>
      </c>
      <c r="O50" s="95">
        <f t="shared" si="7"/>
        <v>1</v>
      </c>
      <c r="P50" s="95">
        <f t="shared" si="7"/>
        <v>1</v>
      </c>
      <c r="Q50" s="95">
        <f t="shared" si="7"/>
        <v>1</v>
      </c>
      <c r="R50" s="95">
        <f t="shared" si="7"/>
        <v>1</v>
      </c>
      <c r="S50" s="95">
        <f t="shared" si="7"/>
        <v>1</v>
      </c>
      <c r="T50" s="95">
        <f t="shared" si="7"/>
        <v>1</v>
      </c>
      <c r="U50" s="95">
        <f t="shared" si="6"/>
        <v>1</v>
      </c>
      <c r="V50" s="95">
        <f t="shared" si="6"/>
        <v>1</v>
      </c>
      <c r="W50" s="95">
        <f t="shared" si="6"/>
        <v>1</v>
      </c>
      <c r="X50" s="95">
        <f t="shared" si="6"/>
        <v>1</v>
      </c>
      <c r="Y50" s="95">
        <f t="shared" si="6"/>
        <v>1</v>
      </c>
      <c r="Z50" s="95">
        <f t="shared" si="6"/>
        <v>1</v>
      </c>
      <c r="AA50" s="95">
        <f t="shared" si="6"/>
        <v>1</v>
      </c>
      <c r="AB50" s="95">
        <f t="shared" si="6"/>
        <v>1</v>
      </c>
      <c r="AC50" s="95">
        <f t="shared" si="6"/>
        <v>1</v>
      </c>
      <c r="AD50" s="95">
        <f t="shared" si="6"/>
        <v>1</v>
      </c>
      <c r="AE50" s="95">
        <f t="shared" si="6"/>
        <v>1</v>
      </c>
      <c r="AF50" s="95">
        <f t="shared" si="6"/>
        <v>1</v>
      </c>
      <c r="AG50" s="95">
        <f t="shared" si="6"/>
        <v>1</v>
      </c>
      <c r="AH50" s="95">
        <f t="shared" si="6"/>
        <v>0</v>
      </c>
    </row>
    <row r="51" spans="1:34" x14ac:dyDescent="0.3">
      <c r="A51" t="s">
        <v>291</v>
      </c>
      <c r="B51" t="s">
        <v>154</v>
      </c>
      <c r="C51">
        <v>2021</v>
      </c>
      <c r="D51">
        <v>2034</v>
      </c>
      <c r="E51" s="95">
        <f t="shared" si="7"/>
        <v>1</v>
      </c>
      <c r="F51" s="95">
        <f t="shared" si="7"/>
        <v>1</v>
      </c>
      <c r="G51" s="95">
        <f t="shared" si="7"/>
        <v>1</v>
      </c>
      <c r="H51" s="95">
        <f t="shared" si="7"/>
        <v>1</v>
      </c>
      <c r="I51" s="95">
        <f t="shared" si="7"/>
        <v>1</v>
      </c>
      <c r="J51" s="95">
        <f t="shared" si="7"/>
        <v>1</v>
      </c>
      <c r="K51" s="95">
        <f t="shared" si="7"/>
        <v>1</v>
      </c>
      <c r="L51" s="95">
        <f t="shared" si="7"/>
        <v>1</v>
      </c>
      <c r="M51" s="95">
        <f t="shared" si="7"/>
        <v>1</v>
      </c>
      <c r="N51" s="95">
        <f t="shared" si="7"/>
        <v>1</v>
      </c>
      <c r="O51" s="95">
        <f t="shared" si="7"/>
        <v>1</v>
      </c>
      <c r="P51" s="95">
        <f t="shared" si="7"/>
        <v>1</v>
      </c>
      <c r="Q51" s="95">
        <f t="shared" si="7"/>
        <v>1</v>
      </c>
      <c r="R51" s="95">
        <f t="shared" si="7"/>
        <v>1</v>
      </c>
      <c r="S51" s="95">
        <f t="shared" si="7"/>
        <v>0</v>
      </c>
      <c r="T51" s="95">
        <f t="shared" si="7"/>
        <v>0</v>
      </c>
      <c r="U51" s="95">
        <f t="shared" si="6"/>
        <v>0</v>
      </c>
      <c r="V51" s="95">
        <f t="shared" si="6"/>
        <v>0</v>
      </c>
      <c r="W51" s="95">
        <f t="shared" si="6"/>
        <v>0</v>
      </c>
      <c r="X51" s="95">
        <f t="shared" si="6"/>
        <v>0</v>
      </c>
      <c r="Y51" s="95">
        <f t="shared" si="6"/>
        <v>0</v>
      </c>
      <c r="Z51" s="95">
        <f t="shared" si="6"/>
        <v>0</v>
      </c>
      <c r="AA51" s="95">
        <f t="shared" si="6"/>
        <v>0</v>
      </c>
      <c r="AB51" s="95">
        <f t="shared" si="6"/>
        <v>0</v>
      </c>
      <c r="AC51" s="95">
        <f t="shared" si="6"/>
        <v>0</v>
      </c>
      <c r="AD51" s="95">
        <f t="shared" si="6"/>
        <v>0</v>
      </c>
      <c r="AE51" s="95">
        <f t="shared" si="6"/>
        <v>0</v>
      </c>
      <c r="AF51" s="95">
        <f t="shared" si="6"/>
        <v>0</v>
      </c>
      <c r="AG51" s="95">
        <f t="shared" si="6"/>
        <v>0</v>
      </c>
      <c r="AH51" s="95">
        <f t="shared" si="6"/>
        <v>0</v>
      </c>
    </row>
    <row r="52" spans="1:34" x14ac:dyDescent="0.3">
      <c r="A52" t="s">
        <v>698</v>
      </c>
      <c r="B52" t="s">
        <v>790</v>
      </c>
      <c r="C52">
        <v>2021</v>
      </c>
      <c r="D52">
        <v>2042</v>
      </c>
      <c r="E52" s="95">
        <f t="shared" si="7"/>
        <v>1</v>
      </c>
      <c r="F52" s="95">
        <f t="shared" si="7"/>
        <v>1</v>
      </c>
      <c r="G52" s="95">
        <f t="shared" si="7"/>
        <v>1</v>
      </c>
      <c r="H52" s="95">
        <f t="shared" si="7"/>
        <v>1</v>
      </c>
      <c r="I52" s="95">
        <f t="shared" si="7"/>
        <v>1</v>
      </c>
      <c r="J52" s="95">
        <f t="shared" si="7"/>
        <v>1</v>
      </c>
      <c r="K52" s="95">
        <f t="shared" si="7"/>
        <v>1</v>
      </c>
      <c r="L52" s="95">
        <f t="shared" si="7"/>
        <v>1</v>
      </c>
      <c r="M52" s="95">
        <f t="shared" si="7"/>
        <v>1</v>
      </c>
      <c r="N52" s="95">
        <f t="shared" si="7"/>
        <v>1</v>
      </c>
      <c r="O52" s="95">
        <f t="shared" si="7"/>
        <v>1</v>
      </c>
      <c r="P52" s="95">
        <f t="shared" si="7"/>
        <v>1</v>
      </c>
      <c r="Q52" s="95">
        <f t="shared" si="7"/>
        <v>1</v>
      </c>
      <c r="R52" s="95">
        <f t="shared" si="7"/>
        <v>1</v>
      </c>
      <c r="S52" s="95">
        <f t="shared" si="7"/>
        <v>1</v>
      </c>
      <c r="T52" s="95">
        <f t="shared" si="7"/>
        <v>1</v>
      </c>
      <c r="U52" s="95">
        <f t="shared" si="6"/>
        <v>1</v>
      </c>
      <c r="V52" s="95">
        <f t="shared" si="6"/>
        <v>1</v>
      </c>
      <c r="W52" s="95">
        <f t="shared" si="6"/>
        <v>1</v>
      </c>
      <c r="X52" s="95">
        <f t="shared" si="6"/>
        <v>1</v>
      </c>
      <c r="Y52" s="95">
        <f t="shared" si="6"/>
        <v>1</v>
      </c>
      <c r="Z52" s="95">
        <f t="shared" si="6"/>
        <v>1</v>
      </c>
      <c r="AA52" s="95">
        <f t="shared" si="6"/>
        <v>0</v>
      </c>
      <c r="AB52" s="95">
        <f t="shared" si="6"/>
        <v>0</v>
      </c>
      <c r="AC52" s="95">
        <f t="shared" si="6"/>
        <v>0</v>
      </c>
      <c r="AD52" s="95">
        <f t="shared" si="6"/>
        <v>0</v>
      </c>
      <c r="AE52" s="95">
        <f t="shared" si="6"/>
        <v>0</v>
      </c>
      <c r="AF52" s="95">
        <f t="shared" si="6"/>
        <v>0</v>
      </c>
      <c r="AG52" s="95">
        <f t="shared" si="6"/>
        <v>0</v>
      </c>
      <c r="AH52" s="95">
        <f t="shared" si="6"/>
        <v>0</v>
      </c>
    </row>
    <row r="53" spans="1:34" x14ac:dyDescent="0.3">
      <c r="A53" t="s">
        <v>698</v>
      </c>
      <c r="B53" t="s">
        <v>791</v>
      </c>
      <c r="C53">
        <v>2021</v>
      </c>
      <c r="D53">
        <v>2042</v>
      </c>
      <c r="E53" s="95">
        <f t="shared" si="7"/>
        <v>1</v>
      </c>
      <c r="F53" s="95">
        <f t="shared" si="7"/>
        <v>1</v>
      </c>
      <c r="G53" s="95">
        <f t="shared" si="7"/>
        <v>1</v>
      </c>
      <c r="H53" s="95">
        <f t="shared" si="7"/>
        <v>1</v>
      </c>
      <c r="I53" s="95">
        <f t="shared" si="7"/>
        <v>1</v>
      </c>
      <c r="J53" s="95">
        <f t="shared" si="7"/>
        <v>1</v>
      </c>
      <c r="K53" s="95">
        <f t="shared" si="7"/>
        <v>1</v>
      </c>
      <c r="L53" s="95">
        <f t="shared" si="7"/>
        <v>1</v>
      </c>
      <c r="M53" s="95">
        <f t="shared" si="7"/>
        <v>1</v>
      </c>
      <c r="N53" s="95">
        <f t="shared" si="7"/>
        <v>1</v>
      </c>
      <c r="O53" s="95">
        <f t="shared" si="7"/>
        <v>1</v>
      </c>
      <c r="P53" s="95">
        <f t="shared" si="7"/>
        <v>1</v>
      </c>
      <c r="Q53" s="95">
        <f t="shared" si="7"/>
        <v>1</v>
      </c>
      <c r="R53" s="95">
        <f t="shared" si="7"/>
        <v>1</v>
      </c>
      <c r="S53" s="95">
        <f t="shared" si="7"/>
        <v>1</v>
      </c>
      <c r="T53" s="95">
        <f t="shared" si="7"/>
        <v>1</v>
      </c>
      <c r="U53" s="95">
        <f t="shared" si="6"/>
        <v>1</v>
      </c>
      <c r="V53" s="95">
        <f t="shared" si="6"/>
        <v>1</v>
      </c>
      <c r="W53" s="95">
        <f t="shared" si="6"/>
        <v>1</v>
      </c>
      <c r="X53" s="95">
        <f t="shared" si="6"/>
        <v>1</v>
      </c>
      <c r="Y53" s="95">
        <f t="shared" si="6"/>
        <v>1</v>
      </c>
      <c r="Z53" s="95">
        <f t="shared" si="6"/>
        <v>1</v>
      </c>
      <c r="AA53" s="95">
        <f t="shared" si="6"/>
        <v>0</v>
      </c>
      <c r="AB53" s="95">
        <f t="shared" si="6"/>
        <v>0</v>
      </c>
      <c r="AC53" s="95">
        <f t="shared" si="6"/>
        <v>0</v>
      </c>
      <c r="AD53" s="95">
        <f t="shared" si="6"/>
        <v>0</v>
      </c>
      <c r="AE53" s="95">
        <f t="shared" si="6"/>
        <v>0</v>
      </c>
      <c r="AF53" s="95">
        <f t="shared" si="6"/>
        <v>0</v>
      </c>
      <c r="AG53" s="95">
        <f t="shared" si="6"/>
        <v>0</v>
      </c>
      <c r="AH53" s="95">
        <f t="shared" si="6"/>
        <v>0</v>
      </c>
    </row>
    <row r="54" spans="1:34" x14ac:dyDescent="0.3">
      <c r="A54" t="s">
        <v>798</v>
      </c>
      <c r="B54" t="s">
        <v>799</v>
      </c>
      <c r="C54">
        <v>2021</v>
      </c>
      <c r="D54">
        <v>2100</v>
      </c>
      <c r="E54" s="95">
        <f t="shared" si="7"/>
        <v>1</v>
      </c>
      <c r="F54" s="95">
        <f t="shared" si="7"/>
        <v>1</v>
      </c>
      <c r="G54" s="95">
        <f t="shared" si="7"/>
        <v>1</v>
      </c>
      <c r="H54" s="95">
        <f t="shared" si="7"/>
        <v>1</v>
      </c>
      <c r="I54" s="95">
        <f t="shared" si="7"/>
        <v>1</v>
      </c>
      <c r="J54" s="95">
        <f t="shared" si="7"/>
        <v>1</v>
      </c>
      <c r="K54" s="95">
        <f t="shared" si="7"/>
        <v>1</v>
      </c>
      <c r="L54" s="95">
        <f t="shared" si="7"/>
        <v>1</v>
      </c>
      <c r="M54" s="95">
        <f t="shared" si="7"/>
        <v>1</v>
      </c>
      <c r="N54" s="95">
        <f t="shared" si="7"/>
        <v>1</v>
      </c>
      <c r="O54" s="95">
        <f t="shared" si="7"/>
        <v>1</v>
      </c>
      <c r="P54" s="95">
        <f t="shared" si="7"/>
        <v>1</v>
      </c>
      <c r="Q54" s="95">
        <f t="shared" si="7"/>
        <v>1</v>
      </c>
      <c r="R54" s="95">
        <f t="shared" si="7"/>
        <v>1</v>
      </c>
      <c r="S54" s="95">
        <f t="shared" si="7"/>
        <v>1</v>
      </c>
      <c r="T54" s="95">
        <f t="shared" si="7"/>
        <v>1</v>
      </c>
      <c r="U54" s="95">
        <f t="shared" si="6"/>
        <v>1</v>
      </c>
      <c r="V54" s="95">
        <f t="shared" si="6"/>
        <v>1</v>
      </c>
      <c r="W54" s="95">
        <f t="shared" si="6"/>
        <v>1</v>
      </c>
      <c r="X54" s="95">
        <f t="shared" si="6"/>
        <v>1</v>
      </c>
      <c r="Y54" s="95">
        <f t="shared" si="6"/>
        <v>1</v>
      </c>
      <c r="Z54" s="95">
        <f t="shared" si="6"/>
        <v>1</v>
      </c>
      <c r="AA54" s="95">
        <f t="shared" si="6"/>
        <v>1</v>
      </c>
      <c r="AB54" s="95">
        <f t="shared" si="6"/>
        <v>1</v>
      </c>
      <c r="AC54" s="95">
        <f t="shared" si="6"/>
        <v>1</v>
      </c>
      <c r="AD54" s="95">
        <f t="shared" si="6"/>
        <v>1</v>
      </c>
      <c r="AE54" s="95">
        <f t="shared" si="6"/>
        <v>1</v>
      </c>
      <c r="AF54" s="95">
        <f t="shared" si="6"/>
        <v>1</v>
      </c>
      <c r="AG54" s="95">
        <f t="shared" si="6"/>
        <v>1</v>
      </c>
      <c r="AH54" s="95">
        <f t="shared" si="6"/>
        <v>1</v>
      </c>
    </row>
    <row r="55" spans="1:34" x14ac:dyDescent="0.3">
      <c r="A55" t="s">
        <v>667</v>
      </c>
      <c r="B55" t="s">
        <v>94</v>
      </c>
      <c r="C55">
        <v>2021</v>
      </c>
      <c r="D55">
        <v>2040</v>
      </c>
      <c r="E55" s="95">
        <f t="shared" si="7"/>
        <v>1</v>
      </c>
      <c r="F55" s="95">
        <f t="shared" si="7"/>
        <v>1</v>
      </c>
      <c r="G55" s="95">
        <f t="shared" si="7"/>
        <v>1</v>
      </c>
      <c r="H55" s="95">
        <f t="shared" si="7"/>
        <v>1</v>
      </c>
      <c r="I55" s="95">
        <f t="shared" si="7"/>
        <v>1</v>
      </c>
      <c r="J55" s="95">
        <f t="shared" si="7"/>
        <v>1</v>
      </c>
      <c r="K55" s="95">
        <f t="shared" si="7"/>
        <v>1</v>
      </c>
      <c r="L55" s="95">
        <f t="shared" si="7"/>
        <v>1</v>
      </c>
      <c r="M55" s="95">
        <f t="shared" si="7"/>
        <v>1</v>
      </c>
      <c r="N55" s="95">
        <f t="shared" si="7"/>
        <v>1</v>
      </c>
      <c r="O55" s="95">
        <f t="shared" si="7"/>
        <v>1</v>
      </c>
      <c r="P55" s="95">
        <f t="shared" si="7"/>
        <v>1</v>
      </c>
      <c r="Q55" s="95">
        <f t="shared" si="7"/>
        <v>1</v>
      </c>
      <c r="R55" s="95">
        <f t="shared" si="7"/>
        <v>1</v>
      </c>
      <c r="S55" s="95">
        <f t="shared" si="7"/>
        <v>1</v>
      </c>
      <c r="T55" s="95">
        <f t="shared" si="7"/>
        <v>1</v>
      </c>
      <c r="U55" s="95">
        <f t="shared" si="6"/>
        <v>1</v>
      </c>
      <c r="V55" s="95">
        <f t="shared" si="6"/>
        <v>1</v>
      </c>
      <c r="W55" s="95">
        <f t="shared" si="6"/>
        <v>1</v>
      </c>
      <c r="X55" s="95">
        <f t="shared" si="6"/>
        <v>1</v>
      </c>
      <c r="Y55" s="95">
        <f t="shared" si="6"/>
        <v>0</v>
      </c>
      <c r="Z55" s="95">
        <f t="shared" si="6"/>
        <v>0</v>
      </c>
      <c r="AA55" s="95">
        <f t="shared" si="6"/>
        <v>0</v>
      </c>
      <c r="AB55" s="95">
        <f t="shared" si="6"/>
        <v>0</v>
      </c>
      <c r="AC55" s="95">
        <f t="shared" si="6"/>
        <v>0</v>
      </c>
      <c r="AD55" s="95">
        <f t="shared" si="6"/>
        <v>0</v>
      </c>
      <c r="AE55" s="95">
        <f t="shared" si="6"/>
        <v>0</v>
      </c>
      <c r="AF55" s="95">
        <f t="shared" si="6"/>
        <v>0</v>
      </c>
      <c r="AG55" s="95">
        <f t="shared" si="6"/>
        <v>0</v>
      </c>
      <c r="AH55" s="95">
        <f t="shared" si="6"/>
        <v>0</v>
      </c>
    </row>
    <row r="56" spans="1:34" x14ac:dyDescent="0.3">
      <c r="A56" t="s">
        <v>667</v>
      </c>
      <c r="B56" t="s">
        <v>95</v>
      </c>
      <c r="C56">
        <v>2021</v>
      </c>
      <c r="D56">
        <v>2040</v>
      </c>
      <c r="E56" s="95">
        <f t="shared" si="7"/>
        <v>1</v>
      </c>
      <c r="F56" s="95">
        <f t="shared" si="7"/>
        <v>1</v>
      </c>
      <c r="G56" s="95">
        <f t="shared" si="7"/>
        <v>1</v>
      </c>
      <c r="H56" s="95">
        <f t="shared" si="7"/>
        <v>1</v>
      </c>
      <c r="I56" s="95">
        <f t="shared" si="7"/>
        <v>1</v>
      </c>
      <c r="J56" s="95">
        <f t="shared" si="7"/>
        <v>1</v>
      </c>
      <c r="K56" s="95">
        <f t="shared" si="7"/>
        <v>1</v>
      </c>
      <c r="L56" s="95">
        <f t="shared" si="7"/>
        <v>1</v>
      </c>
      <c r="M56" s="95">
        <f t="shared" si="7"/>
        <v>1</v>
      </c>
      <c r="N56" s="95">
        <f t="shared" si="7"/>
        <v>1</v>
      </c>
      <c r="O56" s="95">
        <f t="shared" si="7"/>
        <v>1</v>
      </c>
      <c r="P56" s="95">
        <f t="shared" si="7"/>
        <v>1</v>
      </c>
      <c r="Q56" s="95">
        <f t="shared" si="7"/>
        <v>1</v>
      </c>
      <c r="R56" s="95">
        <f t="shared" si="7"/>
        <v>1</v>
      </c>
      <c r="S56" s="95">
        <f t="shared" si="7"/>
        <v>1</v>
      </c>
      <c r="T56" s="95">
        <f t="shared" si="7"/>
        <v>1</v>
      </c>
      <c r="U56" s="95">
        <f t="shared" si="6"/>
        <v>1</v>
      </c>
      <c r="V56" s="95">
        <f t="shared" si="6"/>
        <v>1</v>
      </c>
      <c r="W56" s="95">
        <f t="shared" si="6"/>
        <v>1</v>
      </c>
      <c r="X56" s="95">
        <f t="shared" si="6"/>
        <v>1</v>
      </c>
      <c r="Y56" s="95">
        <f t="shared" si="6"/>
        <v>0</v>
      </c>
      <c r="Z56" s="95">
        <f t="shared" si="6"/>
        <v>0</v>
      </c>
      <c r="AA56" s="95">
        <f t="shared" si="6"/>
        <v>0</v>
      </c>
      <c r="AB56" s="95">
        <f t="shared" si="6"/>
        <v>0</v>
      </c>
      <c r="AC56" s="95">
        <f t="shared" si="6"/>
        <v>0</v>
      </c>
      <c r="AD56" s="95">
        <f t="shared" si="6"/>
        <v>0</v>
      </c>
      <c r="AE56" s="95">
        <f t="shared" si="6"/>
        <v>0</v>
      </c>
      <c r="AF56" s="95">
        <f t="shared" si="6"/>
        <v>0</v>
      </c>
      <c r="AG56" s="95">
        <f t="shared" si="6"/>
        <v>0</v>
      </c>
      <c r="AH56" s="95">
        <f t="shared" si="6"/>
        <v>0</v>
      </c>
    </row>
    <row r="57" spans="1:34" x14ac:dyDescent="0.3">
      <c r="A57" t="s">
        <v>667</v>
      </c>
      <c r="B57" t="s">
        <v>96</v>
      </c>
      <c r="C57">
        <v>2021</v>
      </c>
      <c r="D57">
        <v>2040</v>
      </c>
      <c r="E57" s="95">
        <f t="shared" si="7"/>
        <v>1</v>
      </c>
      <c r="F57" s="95">
        <f t="shared" si="7"/>
        <v>1</v>
      </c>
      <c r="G57" s="95">
        <f t="shared" si="7"/>
        <v>1</v>
      </c>
      <c r="H57" s="95">
        <f t="shared" si="7"/>
        <v>1</v>
      </c>
      <c r="I57" s="95">
        <f t="shared" si="7"/>
        <v>1</v>
      </c>
      <c r="J57" s="95">
        <f t="shared" si="7"/>
        <v>1</v>
      </c>
      <c r="K57" s="95">
        <f t="shared" si="7"/>
        <v>1</v>
      </c>
      <c r="L57" s="95">
        <f t="shared" si="7"/>
        <v>1</v>
      </c>
      <c r="M57" s="95">
        <f t="shared" si="7"/>
        <v>1</v>
      </c>
      <c r="N57" s="95">
        <f t="shared" si="7"/>
        <v>1</v>
      </c>
      <c r="O57" s="95">
        <f t="shared" si="7"/>
        <v>1</v>
      </c>
      <c r="P57" s="95">
        <f t="shared" si="7"/>
        <v>1</v>
      </c>
      <c r="Q57" s="95">
        <f t="shared" si="7"/>
        <v>1</v>
      </c>
      <c r="R57" s="95">
        <f t="shared" si="7"/>
        <v>1</v>
      </c>
      <c r="S57" s="95">
        <f t="shared" si="7"/>
        <v>1</v>
      </c>
      <c r="T57" s="95">
        <f t="shared" si="7"/>
        <v>1</v>
      </c>
      <c r="U57" s="95">
        <f t="shared" si="6"/>
        <v>1</v>
      </c>
      <c r="V57" s="95">
        <f t="shared" si="6"/>
        <v>1</v>
      </c>
      <c r="W57" s="95">
        <f t="shared" si="6"/>
        <v>1</v>
      </c>
      <c r="X57" s="95">
        <f t="shared" si="6"/>
        <v>1</v>
      </c>
      <c r="Y57" s="95">
        <f t="shared" si="6"/>
        <v>0</v>
      </c>
      <c r="Z57" s="95">
        <f t="shared" si="6"/>
        <v>0</v>
      </c>
      <c r="AA57" s="95">
        <f t="shared" si="6"/>
        <v>0</v>
      </c>
      <c r="AB57" s="95">
        <f t="shared" si="6"/>
        <v>0</v>
      </c>
      <c r="AC57" s="95">
        <f t="shared" si="6"/>
        <v>0</v>
      </c>
      <c r="AD57" s="95">
        <f t="shared" si="6"/>
        <v>0</v>
      </c>
      <c r="AE57" s="95">
        <f t="shared" si="6"/>
        <v>0</v>
      </c>
      <c r="AF57" s="95">
        <f t="shared" si="6"/>
        <v>0</v>
      </c>
      <c r="AG57" s="95">
        <f t="shared" si="6"/>
        <v>0</v>
      </c>
      <c r="AH57" s="95">
        <f t="shared" si="6"/>
        <v>0</v>
      </c>
    </row>
    <row r="58" spans="1:34" x14ac:dyDescent="0.3">
      <c r="A58" t="s">
        <v>651</v>
      </c>
      <c r="B58" t="s">
        <v>107</v>
      </c>
      <c r="C58">
        <v>2021</v>
      </c>
      <c r="D58">
        <v>2042</v>
      </c>
      <c r="E58" s="95">
        <f t="shared" si="7"/>
        <v>1</v>
      </c>
      <c r="F58" s="95">
        <f t="shared" si="7"/>
        <v>1</v>
      </c>
      <c r="G58" s="95">
        <f t="shared" si="7"/>
        <v>1</v>
      </c>
      <c r="H58" s="95">
        <f t="shared" si="7"/>
        <v>1</v>
      </c>
      <c r="I58" s="95">
        <f t="shared" si="7"/>
        <v>1</v>
      </c>
      <c r="J58" s="95">
        <f t="shared" si="7"/>
        <v>1</v>
      </c>
      <c r="K58" s="95">
        <f t="shared" si="7"/>
        <v>1</v>
      </c>
      <c r="L58" s="95">
        <f t="shared" si="7"/>
        <v>1</v>
      </c>
      <c r="M58" s="95">
        <f t="shared" si="7"/>
        <v>1</v>
      </c>
      <c r="N58" s="95">
        <f t="shared" si="7"/>
        <v>1</v>
      </c>
      <c r="O58" s="95">
        <f t="shared" si="7"/>
        <v>1</v>
      </c>
      <c r="P58" s="95">
        <f t="shared" si="7"/>
        <v>1</v>
      </c>
      <c r="Q58" s="95">
        <f t="shared" si="7"/>
        <v>1</v>
      </c>
      <c r="R58" s="95">
        <f t="shared" si="7"/>
        <v>1</v>
      </c>
      <c r="S58" s="95">
        <f t="shared" si="7"/>
        <v>1</v>
      </c>
      <c r="T58" s="95">
        <f t="shared" ref="T58:AH73" si="8">IF(AND(T$1&gt;=$C58,T$1&lt;=$D58),1,0)</f>
        <v>1</v>
      </c>
      <c r="U58" s="95">
        <f t="shared" si="8"/>
        <v>1</v>
      </c>
      <c r="V58" s="95">
        <f t="shared" si="8"/>
        <v>1</v>
      </c>
      <c r="W58" s="95">
        <f t="shared" si="8"/>
        <v>1</v>
      </c>
      <c r="X58" s="95">
        <f t="shared" si="8"/>
        <v>1</v>
      </c>
      <c r="Y58" s="95">
        <f t="shared" si="8"/>
        <v>1</v>
      </c>
      <c r="Z58" s="95">
        <f t="shared" si="8"/>
        <v>1</v>
      </c>
      <c r="AA58" s="95">
        <f t="shared" si="8"/>
        <v>0</v>
      </c>
      <c r="AB58" s="95">
        <f t="shared" si="8"/>
        <v>0</v>
      </c>
      <c r="AC58" s="95">
        <f t="shared" si="8"/>
        <v>0</v>
      </c>
      <c r="AD58" s="95">
        <f t="shared" si="8"/>
        <v>0</v>
      </c>
      <c r="AE58" s="95">
        <f t="shared" si="8"/>
        <v>0</v>
      </c>
      <c r="AF58" s="95">
        <f t="shared" si="8"/>
        <v>0</v>
      </c>
      <c r="AG58" s="95">
        <f t="shared" si="8"/>
        <v>0</v>
      </c>
      <c r="AH58" s="95">
        <f t="shared" si="8"/>
        <v>0</v>
      </c>
    </row>
    <row r="59" spans="1:34" x14ac:dyDescent="0.3">
      <c r="A59" t="s">
        <v>651</v>
      </c>
      <c r="B59" t="s">
        <v>108</v>
      </c>
      <c r="C59">
        <v>2021</v>
      </c>
      <c r="D59">
        <v>2042</v>
      </c>
      <c r="E59" s="95">
        <f t="shared" ref="E59:T74" si="9">IF(AND(E$1&gt;=$C59,E$1&lt;=$D59),1,0)</f>
        <v>1</v>
      </c>
      <c r="F59" s="95">
        <f t="shared" si="9"/>
        <v>1</v>
      </c>
      <c r="G59" s="95">
        <f t="shared" si="9"/>
        <v>1</v>
      </c>
      <c r="H59" s="95">
        <f t="shared" si="9"/>
        <v>1</v>
      </c>
      <c r="I59" s="95">
        <f t="shared" si="9"/>
        <v>1</v>
      </c>
      <c r="J59" s="95">
        <f t="shared" si="9"/>
        <v>1</v>
      </c>
      <c r="K59" s="95">
        <f t="shared" si="9"/>
        <v>1</v>
      </c>
      <c r="L59" s="95">
        <f t="shared" si="9"/>
        <v>1</v>
      </c>
      <c r="M59" s="95">
        <f t="shared" si="9"/>
        <v>1</v>
      </c>
      <c r="N59" s="95">
        <f t="shared" si="9"/>
        <v>1</v>
      </c>
      <c r="O59" s="95">
        <f t="shared" si="9"/>
        <v>1</v>
      </c>
      <c r="P59" s="95">
        <f t="shared" si="9"/>
        <v>1</v>
      </c>
      <c r="Q59" s="95">
        <f t="shared" si="9"/>
        <v>1</v>
      </c>
      <c r="R59" s="95">
        <f t="shared" si="9"/>
        <v>1</v>
      </c>
      <c r="S59" s="95">
        <f t="shared" si="9"/>
        <v>1</v>
      </c>
      <c r="T59" s="95">
        <f t="shared" si="9"/>
        <v>1</v>
      </c>
      <c r="U59" s="95">
        <f t="shared" si="8"/>
        <v>1</v>
      </c>
      <c r="V59" s="95">
        <f t="shared" si="8"/>
        <v>1</v>
      </c>
      <c r="W59" s="95">
        <f t="shared" si="8"/>
        <v>1</v>
      </c>
      <c r="X59" s="95">
        <f t="shared" si="8"/>
        <v>1</v>
      </c>
      <c r="Y59" s="95">
        <f t="shared" si="8"/>
        <v>1</v>
      </c>
      <c r="Z59" s="95">
        <f t="shared" si="8"/>
        <v>1</v>
      </c>
      <c r="AA59" s="95">
        <f t="shared" si="8"/>
        <v>0</v>
      </c>
      <c r="AB59" s="95">
        <f t="shared" si="8"/>
        <v>0</v>
      </c>
      <c r="AC59" s="95">
        <f t="shared" si="8"/>
        <v>0</v>
      </c>
      <c r="AD59" s="95">
        <f t="shared" si="8"/>
        <v>0</v>
      </c>
      <c r="AE59" s="95">
        <f t="shared" si="8"/>
        <v>0</v>
      </c>
      <c r="AF59" s="95">
        <f t="shared" si="8"/>
        <v>0</v>
      </c>
      <c r="AG59" s="95">
        <f t="shared" si="8"/>
        <v>0</v>
      </c>
      <c r="AH59" s="95">
        <f t="shared" si="8"/>
        <v>0</v>
      </c>
    </row>
    <row r="60" spans="1:34" x14ac:dyDescent="0.3">
      <c r="A60" t="s">
        <v>888</v>
      </c>
      <c r="B60" t="s">
        <v>889</v>
      </c>
      <c r="C60">
        <v>2021</v>
      </c>
      <c r="D60">
        <v>2049</v>
      </c>
      <c r="E60" s="95">
        <f t="shared" si="9"/>
        <v>1</v>
      </c>
      <c r="F60" s="95">
        <f t="shared" si="9"/>
        <v>1</v>
      </c>
      <c r="G60" s="95">
        <f t="shared" si="9"/>
        <v>1</v>
      </c>
      <c r="H60" s="95">
        <f t="shared" si="9"/>
        <v>1</v>
      </c>
      <c r="I60" s="95">
        <f t="shared" si="9"/>
        <v>1</v>
      </c>
      <c r="J60" s="95">
        <f t="shared" si="9"/>
        <v>1</v>
      </c>
      <c r="K60" s="95">
        <f t="shared" si="9"/>
        <v>1</v>
      </c>
      <c r="L60" s="95">
        <f t="shared" si="9"/>
        <v>1</v>
      </c>
      <c r="M60" s="95">
        <f t="shared" si="9"/>
        <v>1</v>
      </c>
      <c r="N60" s="95">
        <f t="shared" si="9"/>
        <v>1</v>
      </c>
      <c r="O60" s="95">
        <f t="shared" si="9"/>
        <v>1</v>
      </c>
      <c r="P60" s="95">
        <f t="shared" si="9"/>
        <v>1</v>
      </c>
      <c r="Q60" s="95">
        <f t="shared" si="9"/>
        <v>1</v>
      </c>
      <c r="R60" s="95">
        <f t="shared" si="9"/>
        <v>1</v>
      </c>
      <c r="S60" s="95">
        <f t="shared" si="9"/>
        <v>1</v>
      </c>
      <c r="T60" s="95">
        <f t="shared" si="9"/>
        <v>1</v>
      </c>
      <c r="U60" s="95">
        <f t="shared" si="8"/>
        <v>1</v>
      </c>
      <c r="V60" s="95">
        <f t="shared" si="8"/>
        <v>1</v>
      </c>
      <c r="W60" s="95">
        <f t="shared" si="8"/>
        <v>1</v>
      </c>
      <c r="X60" s="95">
        <f t="shared" si="8"/>
        <v>1</v>
      </c>
      <c r="Y60" s="95">
        <f t="shared" si="8"/>
        <v>1</v>
      </c>
      <c r="Z60" s="95">
        <f t="shared" si="8"/>
        <v>1</v>
      </c>
      <c r="AA60" s="95">
        <f t="shared" si="8"/>
        <v>1</v>
      </c>
      <c r="AB60" s="95">
        <f t="shared" si="8"/>
        <v>1</v>
      </c>
      <c r="AC60" s="95">
        <f t="shared" si="8"/>
        <v>1</v>
      </c>
      <c r="AD60" s="95">
        <f t="shared" si="8"/>
        <v>1</v>
      </c>
      <c r="AE60" s="95">
        <f t="shared" si="8"/>
        <v>1</v>
      </c>
      <c r="AF60" s="95">
        <f t="shared" si="8"/>
        <v>1</v>
      </c>
      <c r="AG60" s="95">
        <f t="shared" si="8"/>
        <v>1</v>
      </c>
      <c r="AH60" s="95">
        <f t="shared" si="8"/>
        <v>0</v>
      </c>
    </row>
    <row r="61" spans="1:34" x14ac:dyDescent="0.3">
      <c r="A61" t="s">
        <v>678</v>
      </c>
      <c r="B61" t="s">
        <v>679</v>
      </c>
      <c r="C61">
        <v>2021</v>
      </c>
      <c r="D61">
        <v>2044</v>
      </c>
      <c r="E61" s="95">
        <f t="shared" si="9"/>
        <v>1</v>
      </c>
      <c r="F61" s="95">
        <f t="shared" si="9"/>
        <v>1</v>
      </c>
      <c r="G61" s="95">
        <f t="shared" si="9"/>
        <v>1</v>
      </c>
      <c r="H61" s="95">
        <f t="shared" si="9"/>
        <v>1</v>
      </c>
      <c r="I61" s="95">
        <f t="shared" si="9"/>
        <v>1</v>
      </c>
      <c r="J61" s="95">
        <f t="shared" si="9"/>
        <v>1</v>
      </c>
      <c r="K61" s="95">
        <f t="shared" si="9"/>
        <v>1</v>
      </c>
      <c r="L61" s="95">
        <f t="shared" si="9"/>
        <v>1</v>
      </c>
      <c r="M61" s="95">
        <f t="shared" si="9"/>
        <v>1</v>
      </c>
      <c r="N61" s="95">
        <f t="shared" si="9"/>
        <v>1</v>
      </c>
      <c r="O61" s="95">
        <f t="shared" si="9"/>
        <v>1</v>
      </c>
      <c r="P61" s="95">
        <f t="shared" si="9"/>
        <v>1</v>
      </c>
      <c r="Q61" s="95">
        <f t="shared" si="9"/>
        <v>1</v>
      </c>
      <c r="R61" s="95">
        <f t="shared" si="9"/>
        <v>1</v>
      </c>
      <c r="S61" s="95">
        <f t="shared" si="9"/>
        <v>1</v>
      </c>
      <c r="T61" s="95">
        <f t="shared" si="9"/>
        <v>1</v>
      </c>
      <c r="U61" s="95">
        <f t="shared" si="8"/>
        <v>1</v>
      </c>
      <c r="V61" s="95">
        <f t="shared" si="8"/>
        <v>1</v>
      </c>
      <c r="W61" s="95">
        <f t="shared" si="8"/>
        <v>1</v>
      </c>
      <c r="X61" s="95">
        <f t="shared" si="8"/>
        <v>1</v>
      </c>
      <c r="Y61" s="95">
        <f t="shared" si="8"/>
        <v>1</v>
      </c>
      <c r="Z61" s="95">
        <f t="shared" si="8"/>
        <v>1</v>
      </c>
      <c r="AA61" s="95">
        <f t="shared" si="8"/>
        <v>1</v>
      </c>
      <c r="AB61" s="95">
        <f t="shared" si="8"/>
        <v>1</v>
      </c>
      <c r="AC61" s="95">
        <f t="shared" si="8"/>
        <v>0</v>
      </c>
      <c r="AD61" s="95">
        <f t="shared" si="8"/>
        <v>0</v>
      </c>
      <c r="AE61" s="95">
        <f t="shared" si="8"/>
        <v>0</v>
      </c>
      <c r="AF61" s="95">
        <f t="shared" si="8"/>
        <v>0</v>
      </c>
      <c r="AG61" s="95">
        <f t="shared" si="8"/>
        <v>0</v>
      </c>
      <c r="AH61" s="95">
        <f t="shared" si="8"/>
        <v>0</v>
      </c>
    </row>
    <row r="62" spans="1:34" x14ac:dyDescent="0.3">
      <c r="A62" t="s">
        <v>678</v>
      </c>
      <c r="B62" t="s">
        <v>731</v>
      </c>
      <c r="C62">
        <v>2021</v>
      </c>
      <c r="D62">
        <v>2044</v>
      </c>
      <c r="E62" s="95">
        <f t="shared" si="9"/>
        <v>1</v>
      </c>
      <c r="F62" s="95">
        <f t="shared" si="9"/>
        <v>1</v>
      </c>
      <c r="G62" s="95">
        <f t="shared" si="9"/>
        <v>1</v>
      </c>
      <c r="H62" s="95">
        <f t="shared" si="9"/>
        <v>1</v>
      </c>
      <c r="I62" s="95">
        <f t="shared" si="9"/>
        <v>1</v>
      </c>
      <c r="J62" s="95">
        <f t="shared" si="9"/>
        <v>1</v>
      </c>
      <c r="K62" s="95">
        <f t="shared" si="9"/>
        <v>1</v>
      </c>
      <c r="L62" s="95">
        <f t="shared" si="9"/>
        <v>1</v>
      </c>
      <c r="M62" s="95">
        <f t="shared" si="9"/>
        <v>1</v>
      </c>
      <c r="N62" s="95">
        <f t="shared" si="9"/>
        <v>1</v>
      </c>
      <c r="O62" s="95">
        <f t="shared" si="9"/>
        <v>1</v>
      </c>
      <c r="P62" s="95">
        <f t="shared" si="9"/>
        <v>1</v>
      </c>
      <c r="Q62" s="95">
        <f t="shared" si="9"/>
        <v>1</v>
      </c>
      <c r="R62" s="95">
        <f t="shared" si="9"/>
        <v>1</v>
      </c>
      <c r="S62" s="95">
        <f t="shared" si="9"/>
        <v>1</v>
      </c>
      <c r="T62" s="95">
        <f t="shared" si="9"/>
        <v>1</v>
      </c>
      <c r="U62" s="95">
        <f t="shared" si="8"/>
        <v>1</v>
      </c>
      <c r="V62" s="95">
        <f t="shared" si="8"/>
        <v>1</v>
      </c>
      <c r="W62" s="95">
        <f t="shared" si="8"/>
        <v>1</v>
      </c>
      <c r="X62" s="95">
        <f t="shared" si="8"/>
        <v>1</v>
      </c>
      <c r="Y62" s="95">
        <f t="shared" si="8"/>
        <v>1</v>
      </c>
      <c r="Z62" s="95">
        <f t="shared" si="8"/>
        <v>1</v>
      </c>
      <c r="AA62" s="95">
        <f t="shared" si="8"/>
        <v>1</v>
      </c>
      <c r="AB62" s="95">
        <f t="shared" si="8"/>
        <v>1</v>
      </c>
      <c r="AC62" s="95">
        <f t="shared" si="8"/>
        <v>0</v>
      </c>
      <c r="AD62" s="95">
        <f t="shared" si="8"/>
        <v>0</v>
      </c>
      <c r="AE62" s="95">
        <f t="shared" si="8"/>
        <v>0</v>
      </c>
      <c r="AF62" s="95">
        <f t="shared" si="8"/>
        <v>0</v>
      </c>
      <c r="AG62" s="95">
        <f t="shared" si="8"/>
        <v>0</v>
      </c>
      <c r="AH62" s="95">
        <f t="shared" si="8"/>
        <v>0</v>
      </c>
    </row>
    <row r="63" spans="1:34" x14ac:dyDescent="0.3">
      <c r="A63" t="s">
        <v>678</v>
      </c>
      <c r="B63" t="s">
        <v>732</v>
      </c>
      <c r="C63">
        <v>2021</v>
      </c>
      <c r="D63">
        <v>2044</v>
      </c>
      <c r="E63" s="95">
        <f t="shared" si="9"/>
        <v>1</v>
      </c>
      <c r="F63" s="95">
        <f t="shared" si="9"/>
        <v>1</v>
      </c>
      <c r="G63" s="95">
        <f t="shared" si="9"/>
        <v>1</v>
      </c>
      <c r="H63" s="95">
        <f t="shared" si="9"/>
        <v>1</v>
      </c>
      <c r="I63" s="95">
        <f t="shared" si="9"/>
        <v>1</v>
      </c>
      <c r="J63" s="95">
        <f t="shared" si="9"/>
        <v>1</v>
      </c>
      <c r="K63" s="95">
        <f t="shared" si="9"/>
        <v>1</v>
      </c>
      <c r="L63" s="95">
        <f t="shared" si="9"/>
        <v>1</v>
      </c>
      <c r="M63" s="95">
        <f t="shared" si="9"/>
        <v>1</v>
      </c>
      <c r="N63" s="95">
        <f t="shared" si="9"/>
        <v>1</v>
      </c>
      <c r="O63" s="95">
        <f t="shared" si="9"/>
        <v>1</v>
      </c>
      <c r="P63" s="95">
        <f t="shared" si="9"/>
        <v>1</v>
      </c>
      <c r="Q63" s="95">
        <f t="shared" si="9"/>
        <v>1</v>
      </c>
      <c r="R63" s="95">
        <f t="shared" si="9"/>
        <v>1</v>
      </c>
      <c r="S63" s="95">
        <f t="shared" si="9"/>
        <v>1</v>
      </c>
      <c r="T63" s="95">
        <f t="shared" si="9"/>
        <v>1</v>
      </c>
      <c r="U63" s="95">
        <f t="shared" si="8"/>
        <v>1</v>
      </c>
      <c r="V63" s="95">
        <f t="shared" si="8"/>
        <v>1</v>
      </c>
      <c r="W63" s="95">
        <f t="shared" si="8"/>
        <v>1</v>
      </c>
      <c r="X63" s="95">
        <f t="shared" si="8"/>
        <v>1</v>
      </c>
      <c r="Y63" s="95">
        <f t="shared" si="8"/>
        <v>1</v>
      </c>
      <c r="Z63" s="95">
        <f t="shared" si="8"/>
        <v>1</v>
      </c>
      <c r="AA63" s="95">
        <f t="shared" si="8"/>
        <v>1</v>
      </c>
      <c r="AB63" s="95">
        <f t="shared" si="8"/>
        <v>1</v>
      </c>
      <c r="AC63" s="95">
        <f t="shared" si="8"/>
        <v>0</v>
      </c>
      <c r="AD63" s="95">
        <f t="shared" si="8"/>
        <v>0</v>
      </c>
      <c r="AE63" s="95">
        <f t="shared" si="8"/>
        <v>0</v>
      </c>
      <c r="AF63" s="95">
        <f t="shared" si="8"/>
        <v>0</v>
      </c>
      <c r="AG63" s="95">
        <f t="shared" si="8"/>
        <v>0</v>
      </c>
      <c r="AH63" s="95">
        <f t="shared" si="8"/>
        <v>0</v>
      </c>
    </row>
    <row r="64" spans="1:34" x14ac:dyDescent="0.3">
      <c r="A64" t="s">
        <v>678</v>
      </c>
      <c r="B64" t="s">
        <v>733</v>
      </c>
      <c r="C64">
        <v>2021</v>
      </c>
      <c r="D64">
        <v>2044</v>
      </c>
      <c r="E64" s="95">
        <f t="shared" si="9"/>
        <v>1</v>
      </c>
      <c r="F64" s="95">
        <f t="shared" si="9"/>
        <v>1</v>
      </c>
      <c r="G64" s="95">
        <f t="shared" si="9"/>
        <v>1</v>
      </c>
      <c r="H64" s="95">
        <f t="shared" si="9"/>
        <v>1</v>
      </c>
      <c r="I64" s="95">
        <f t="shared" si="9"/>
        <v>1</v>
      </c>
      <c r="J64" s="95">
        <f t="shared" si="9"/>
        <v>1</v>
      </c>
      <c r="K64" s="95">
        <f t="shared" si="9"/>
        <v>1</v>
      </c>
      <c r="L64" s="95">
        <f t="shared" si="9"/>
        <v>1</v>
      </c>
      <c r="M64" s="95">
        <f t="shared" si="9"/>
        <v>1</v>
      </c>
      <c r="N64" s="95">
        <f t="shared" si="9"/>
        <v>1</v>
      </c>
      <c r="O64" s="95">
        <f t="shared" si="9"/>
        <v>1</v>
      </c>
      <c r="P64" s="95">
        <f t="shared" si="9"/>
        <v>1</v>
      </c>
      <c r="Q64" s="95">
        <f t="shared" si="9"/>
        <v>1</v>
      </c>
      <c r="R64" s="95">
        <f t="shared" si="9"/>
        <v>1</v>
      </c>
      <c r="S64" s="95">
        <f t="shared" si="9"/>
        <v>1</v>
      </c>
      <c r="T64" s="95">
        <f t="shared" si="9"/>
        <v>1</v>
      </c>
      <c r="U64" s="95">
        <f t="shared" si="8"/>
        <v>1</v>
      </c>
      <c r="V64" s="95">
        <f t="shared" si="8"/>
        <v>1</v>
      </c>
      <c r="W64" s="95">
        <f t="shared" si="8"/>
        <v>1</v>
      </c>
      <c r="X64" s="95">
        <f t="shared" si="8"/>
        <v>1</v>
      </c>
      <c r="Y64" s="95">
        <f t="shared" si="8"/>
        <v>1</v>
      </c>
      <c r="Z64" s="95">
        <f t="shared" si="8"/>
        <v>1</v>
      </c>
      <c r="AA64" s="95">
        <f t="shared" si="8"/>
        <v>1</v>
      </c>
      <c r="AB64" s="95">
        <f t="shared" si="8"/>
        <v>1</v>
      </c>
      <c r="AC64" s="95">
        <f t="shared" si="8"/>
        <v>0</v>
      </c>
      <c r="AD64" s="95">
        <f t="shared" si="8"/>
        <v>0</v>
      </c>
      <c r="AE64" s="95">
        <f t="shared" si="8"/>
        <v>0</v>
      </c>
      <c r="AF64" s="95">
        <f t="shared" si="8"/>
        <v>0</v>
      </c>
      <c r="AG64" s="95">
        <f t="shared" si="8"/>
        <v>0</v>
      </c>
      <c r="AH64" s="95">
        <f t="shared" si="8"/>
        <v>0</v>
      </c>
    </row>
    <row r="65" spans="1:34" x14ac:dyDescent="0.3">
      <c r="A65" t="s">
        <v>678</v>
      </c>
      <c r="B65" t="s">
        <v>734</v>
      </c>
      <c r="C65">
        <v>2021</v>
      </c>
      <c r="D65">
        <v>2044</v>
      </c>
      <c r="E65" s="95">
        <f t="shared" si="9"/>
        <v>1</v>
      </c>
      <c r="F65" s="95">
        <f t="shared" si="9"/>
        <v>1</v>
      </c>
      <c r="G65" s="95">
        <f t="shared" si="9"/>
        <v>1</v>
      </c>
      <c r="H65" s="95">
        <f t="shared" si="9"/>
        <v>1</v>
      </c>
      <c r="I65" s="95">
        <f t="shared" si="9"/>
        <v>1</v>
      </c>
      <c r="J65" s="95">
        <f t="shared" si="9"/>
        <v>1</v>
      </c>
      <c r="K65" s="95">
        <f t="shared" si="9"/>
        <v>1</v>
      </c>
      <c r="L65" s="95">
        <f t="shared" si="9"/>
        <v>1</v>
      </c>
      <c r="M65" s="95">
        <f t="shared" si="9"/>
        <v>1</v>
      </c>
      <c r="N65" s="95">
        <f t="shared" si="9"/>
        <v>1</v>
      </c>
      <c r="O65" s="95">
        <f t="shared" si="9"/>
        <v>1</v>
      </c>
      <c r="P65" s="95">
        <f t="shared" si="9"/>
        <v>1</v>
      </c>
      <c r="Q65" s="95">
        <f t="shared" si="9"/>
        <v>1</v>
      </c>
      <c r="R65" s="95">
        <f t="shared" si="9"/>
        <v>1</v>
      </c>
      <c r="S65" s="95">
        <f t="shared" si="9"/>
        <v>1</v>
      </c>
      <c r="T65" s="95">
        <f t="shared" si="9"/>
        <v>1</v>
      </c>
      <c r="U65" s="95">
        <f t="shared" si="8"/>
        <v>1</v>
      </c>
      <c r="V65" s="95">
        <f t="shared" si="8"/>
        <v>1</v>
      </c>
      <c r="W65" s="95">
        <f t="shared" si="8"/>
        <v>1</v>
      </c>
      <c r="X65" s="95">
        <f t="shared" si="8"/>
        <v>1</v>
      </c>
      <c r="Y65" s="95">
        <f t="shared" si="8"/>
        <v>1</v>
      </c>
      <c r="Z65" s="95">
        <f t="shared" si="8"/>
        <v>1</v>
      </c>
      <c r="AA65" s="95">
        <f t="shared" si="8"/>
        <v>1</v>
      </c>
      <c r="AB65" s="95">
        <f t="shared" si="8"/>
        <v>1</v>
      </c>
      <c r="AC65" s="95">
        <f t="shared" si="8"/>
        <v>0</v>
      </c>
      <c r="AD65" s="95">
        <f t="shared" si="8"/>
        <v>0</v>
      </c>
      <c r="AE65" s="95">
        <f t="shared" si="8"/>
        <v>0</v>
      </c>
      <c r="AF65" s="95">
        <f t="shared" si="8"/>
        <v>0</v>
      </c>
      <c r="AG65" s="95">
        <f t="shared" si="8"/>
        <v>0</v>
      </c>
      <c r="AH65" s="95">
        <f t="shared" si="8"/>
        <v>0</v>
      </c>
    </row>
    <row r="66" spans="1:34" x14ac:dyDescent="0.3">
      <c r="A66" t="s">
        <v>678</v>
      </c>
      <c r="B66" t="s">
        <v>735</v>
      </c>
      <c r="C66">
        <v>2021</v>
      </c>
      <c r="D66">
        <v>2044</v>
      </c>
      <c r="E66" s="95">
        <f t="shared" si="9"/>
        <v>1</v>
      </c>
      <c r="F66" s="95">
        <f t="shared" si="9"/>
        <v>1</v>
      </c>
      <c r="G66" s="95">
        <f t="shared" si="9"/>
        <v>1</v>
      </c>
      <c r="H66" s="95">
        <f t="shared" si="9"/>
        <v>1</v>
      </c>
      <c r="I66" s="95">
        <f t="shared" si="9"/>
        <v>1</v>
      </c>
      <c r="J66" s="95">
        <f t="shared" si="9"/>
        <v>1</v>
      </c>
      <c r="K66" s="95">
        <f t="shared" si="9"/>
        <v>1</v>
      </c>
      <c r="L66" s="95">
        <f t="shared" si="9"/>
        <v>1</v>
      </c>
      <c r="M66" s="95">
        <f t="shared" si="9"/>
        <v>1</v>
      </c>
      <c r="N66" s="95">
        <f t="shared" si="9"/>
        <v>1</v>
      </c>
      <c r="O66" s="95">
        <f t="shared" si="9"/>
        <v>1</v>
      </c>
      <c r="P66" s="95">
        <f t="shared" si="9"/>
        <v>1</v>
      </c>
      <c r="Q66" s="95">
        <f t="shared" si="9"/>
        <v>1</v>
      </c>
      <c r="R66" s="95">
        <f t="shared" si="9"/>
        <v>1</v>
      </c>
      <c r="S66" s="95">
        <f t="shared" si="9"/>
        <v>1</v>
      </c>
      <c r="T66" s="95">
        <f t="shared" si="9"/>
        <v>1</v>
      </c>
      <c r="U66" s="95">
        <f t="shared" si="8"/>
        <v>1</v>
      </c>
      <c r="V66" s="95">
        <f t="shared" si="8"/>
        <v>1</v>
      </c>
      <c r="W66" s="95">
        <f t="shared" si="8"/>
        <v>1</v>
      </c>
      <c r="X66" s="95">
        <f t="shared" si="8"/>
        <v>1</v>
      </c>
      <c r="Y66" s="95">
        <f t="shared" si="8"/>
        <v>1</v>
      </c>
      <c r="Z66" s="95">
        <f t="shared" si="8"/>
        <v>1</v>
      </c>
      <c r="AA66" s="95">
        <f t="shared" si="8"/>
        <v>1</v>
      </c>
      <c r="AB66" s="95">
        <f t="shared" si="8"/>
        <v>1</v>
      </c>
      <c r="AC66" s="95">
        <f t="shared" si="8"/>
        <v>0</v>
      </c>
      <c r="AD66" s="95">
        <f t="shared" si="8"/>
        <v>0</v>
      </c>
      <c r="AE66" s="95">
        <f t="shared" si="8"/>
        <v>0</v>
      </c>
      <c r="AF66" s="95">
        <f t="shared" si="8"/>
        <v>0</v>
      </c>
      <c r="AG66" s="95">
        <f t="shared" si="8"/>
        <v>0</v>
      </c>
      <c r="AH66" s="95">
        <f t="shared" si="8"/>
        <v>0</v>
      </c>
    </row>
    <row r="67" spans="1:34" x14ac:dyDescent="0.3">
      <c r="A67" t="s">
        <v>678</v>
      </c>
      <c r="B67" t="s">
        <v>736</v>
      </c>
      <c r="C67">
        <v>2021</v>
      </c>
      <c r="D67">
        <v>2044</v>
      </c>
      <c r="E67" s="95">
        <f t="shared" si="9"/>
        <v>1</v>
      </c>
      <c r="F67" s="95">
        <f t="shared" si="9"/>
        <v>1</v>
      </c>
      <c r="G67" s="95">
        <f t="shared" si="9"/>
        <v>1</v>
      </c>
      <c r="H67" s="95">
        <f t="shared" si="9"/>
        <v>1</v>
      </c>
      <c r="I67" s="95">
        <f t="shared" si="9"/>
        <v>1</v>
      </c>
      <c r="J67" s="95">
        <f t="shared" si="9"/>
        <v>1</v>
      </c>
      <c r="K67" s="95">
        <f t="shared" si="9"/>
        <v>1</v>
      </c>
      <c r="L67" s="95">
        <f t="shared" si="9"/>
        <v>1</v>
      </c>
      <c r="M67" s="95">
        <f t="shared" si="9"/>
        <v>1</v>
      </c>
      <c r="N67" s="95">
        <f t="shared" si="9"/>
        <v>1</v>
      </c>
      <c r="O67" s="95">
        <f t="shared" si="9"/>
        <v>1</v>
      </c>
      <c r="P67" s="95">
        <f t="shared" si="9"/>
        <v>1</v>
      </c>
      <c r="Q67" s="95">
        <f t="shared" si="9"/>
        <v>1</v>
      </c>
      <c r="R67" s="95">
        <f t="shared" si="9"/>
        <v>1</v>
      </c>
      <c r="S67" s="95">
        <f t="shared" si="9"/>
        <v>1</v>
      </c>
      <c r="T67" s="95">
        <f t="shared" si="9"/>
        <v>1</v>
      </c>
      <c r="U67" s="95">
        <f t="shared" si="8"/>
        <v>1</v>
      </c>
      <c r="V67" s="95">
        <f t="shared" si="8"/>
        <v>1</v>
      </c>
      <c r="W67" s="95">
        <f t="shared" si="8"/>
        <v>1</v>
      </c>
      <c r="X67" s="95">
        <f t="shared" si="8"/>
        <v>1</v>
      </c>
      <c r="Y67" s="95">
        <f t="shared" si="8"/>
        <v>1</v>
      </c>
      <c r="Z67" s="95">
        <f t="shared" si="8"/>
        <v>1</v>
      </c>
      <c r="AA67" s="95">
        <f t="shared" si="8"/>
        <v>1</v>
      </c>
      <c r="AB67" s="95">
        <f t="shared" si="8"/>
        <v>1</v>
      </c>
      <c r="AC67" s="95">
        <f t="shared" si="8"/>
        <v>0</v>
      </c>
      <c r="AD67" s="95">
        <f t="shared" si="8"/>
        <v>0</v>
      </c>
      <c r="AE67" s="95">
        <f t="shared" si="8"/>
        <v>0</v>
      </c>
      <c r="AF67" s="95">
        <f t="shared" si="8"/>
        <v>0</v>
      </c>
      <c r="AG67" s="95">
        <f t="shared" si="8"/>
        <v>0</v>
      </c>
      <c r="AH67" s="95">
        <f t="shared" si="8"/>
        <v>0</v>
      </c>
    </row>
    <row r="68" spans="1:34" x14ac:dyDescent="0.3">
      <c r="A68" t="s">
        <v>678</v>
      </c>
      <c r="B68" t="s">
        <v>737</v>
      </c>
      <c r="C68">
        <v>2021</v>
      </c>
      <c r="D68">
        <v>2044</v>
      </c>
      <c r="E68" s="95">
        <f t="shared" si="9"/>
        <v>1</v>
      </c>
      <c r="F68" s="95">
        <f t="shared" si="9"/>
        <v>1</v>
      </c>
      <c r="G68" s="95">
        <f t="shared" si="9"/>
        <v>1</v>
      </c>
      <c r="H68" s="95">
        <f t="shared" si="9"/>
        <v>1</v>
      </c>
      <c r="I68" s="95">
        <f t="shared" si="9"/>
        <v>1</v>
      </c>
      <c r="J68" s="95">
        <f t="shared" si="9"/>
        <v>1</v>
      </c>
      <c r="K68" s="95">
        <f t="shared" si="9"/>
        <v>1</v>
      </c>
      <c r="L68" s="95">
        <f t="shared" si="9"/>
        <v>1</v>
      </c>
      <c r="M68" s="95">
        <f t="shared" si="9"/>
        <v>1</v>
      </c>
      <c r="N68" s="95">
        <f t="shared" si="9"/>
        <v>1</v>
      </c>
      <c r="O68" s="95">
        <f t="shared" si="9"/>
        <v>1</v>
      </c>
      <c r="P68" s="95">
        <f t="shared" si="9"/>
        <v>1</v>
      </c>
      <c r="Q68" s="95">
        <f t="shared" si="9"/>
        <v>1</v>
      </c>
      <c r="R68" s="95">
        <f t="shared" si="9"/>
        <v>1</v>
      </c>
      <c r="S68" s="95">
        <f t="shared" si="9"/>
        <v>1</v>
      </c>
      <c r="T68" s="95">
        <f t="shared" si="9"/>
        <v>1</v>
      </c>
      <c r="U68" s="95">
        <f t="shared" si="8"/>
        <v>1</v>
      </c>
      <c r="V68" s="95">
        <f t="shared" si="8"/>
        <v>1</v>
      </c>
      <c r="W68" s="95">
        <f t="shared" si="8"/>
        <v>1</v>
      </c>
      <c r="X68" s="95">
        <f t="shared" si="8"/>
        <v>1</v>
      </c>
      <c r="Y68" s="95">
        <f t="shared" si="8"/>
        <v>1</v>
      </c>
      <c r="Z68" s="95">
        <f t="shared" si="8"/>
        <v>1</v>
      </c>
      <c r="AA68" s="95">
        <f t="shared" si="8"/>
        <v>1</v>
      </c>
      <c r="AB68" s="95">
        <f t="shared" si="8"/>
        <v>1</v>
      </c>
      <c r="AC68" s="95">
        <f t="shared" si="8"/>
        <v>0</v>
      </c>
      <c r="AD68" s="95">
        <f t="shared" si="8"/>
        <v>0</v>
      </c>
      <c r="AE68" s="95">
        <f t="shared" si="8"/>
        <v>0</v>
      </c>
      <c r="AF68" s="95">
        <f t="shared" si="8"/>
        <v>0</v>
      </c>
      <c r="AG68" s="95">
        <f t="shared" si="8"/>
        <v>0</v>
      </c>
      <c r="AH68" s="95">
        <f t="shared" si="8"/>
        <v>0</v>
      </c>
    </row>
    <row r="69" spans="1:34" x14ac:dyDescent="0.3">
      <c r="A69" t="s">
        <v>678</v>
      </c>
      <c r="B69" t="s">
        <v>738</v>
      </c>
      <c r="C69">
        <v>2021</v>
      </c>
      <c r="D69">
        <v>2044</v>
      </c>
      <c r="E69" s="95">
        <f t="shared" si="9"/>
        <v>1</v>
      </c>
      <c r="F69" s="95">
        <f t="shared" si="9"/>
        <v>1</v>
      </c>
      <c r="G69" s="95">
        <f t="shared" si="9"/>
        <v>1</v>
      </c>
      <c r="H69" s="95">
        <f t="shared" si="9"/>
        <v>1</v>
      </c>
      <c r="I69" s="95">
        <f t="shared" si="9"/>
        <v>1</v>
      </c>
      <c r="J69" s="95">
        <f t="shared" si="9"/>
        <v>1</v>
      </c>
      <c r="K69" s="95">
        <f t="shared" si="9"/>
        <v>1</v>
      </c>
      <c r="L69" s="95">
        <f t="shared" si="9"/>
        <v>1</v>
      </c>
      <c r="M69" s="95">
        <f t="shared" si="9"/>
        <v>1</v>
      </c>
      <c r="N69" s="95">
        <f t="shared" si="9"/>
        <v>1</v>
      </c>
      <c r="O69" s="95">
        <f t="shared" si="9"/>
        <v>1</v>
      </c>
      <c r="P69" s="95">
        <f t="shared" si="9"/>
        <v>1</v>
      </c>
      <c r="Q69" s="95">
        <f t="shared" si="9"/>
        <v>1</v>
      </c>
      <c r="R69" s="95">
        <f t="shared" si="9"/>
        <v>1</v>
      </c>
      <c r="S69" s="95">
        <f t="shared" si="9"/>
        <v>1</v>
      </c>
      <c r="T69" s="95">
        <f t="shared" si="9"/>
        <v>1</v>
      </c>
      <c r="U69" s="95">
        <f t="shared" si="8"/>
        <v>1</v>
      </c>
      <c r="V69" s="95">
        <f t="shared" si="8"/>
        <v>1</v>
      </c>
      <c r="W69" s="95">
        <f t="shared" si="8"/>
        <v>1</v>
      </c>
      <c r="X69" s="95">
        <f t="shared" si="8"/>
        <v>1</v>
      </c>
      <c r="Y69" s="95">
        <f t="shared" si="8"/>
        <v>1</v>
      </c>
      <c r="Z69" s="95">
        <f t="shared" si="8"/>
        <v>1</v>
      </c>
      <c r="AA69" s="95">
        <f t="shared" si="8"/>
        <v>1</v>
      </c>
      <c r="AB69" s="95">
        <f t="shared" si="8"/>
        <v>1</v>
      </c>
      <c r="AC69" s="95">
        <f t="shared" si="8"/>
        <v>0</v>
      </c>
      <c r="AD69" s="95">
        <f t="shared" si="8"/>
        <v>0</v>
      </c>
      <c r="AE69" s="95">
        <f t="shared" si="8"/>
        <v>0</v>
      </c>
      <c r="AF69" s="95">
        <f t="shared" si="8"/>
        <v>0</v>
      </c>
      <c r="AG69" s="95">
        <f t="shared" si="8"/>
        <v>0</v>
      </c>
      <c r="AH69" s="95">
        <f t="shared" si="8"/>
        <v>0</v>
      </c>
    </row>
    <row r="70" spans="1:34" x14ac:dyDescent="0.3">
      <c r="A70" t="s">
        <v>678</v>
      </c>
      <c r="B70" t="s">
        <v>739</v>
      </c>
      <c r="C70">
        <v>2021</v>
      </c>
      <c r="D70">
        <v>2044</v>
      </c>
      <c r="E70" s="95">
        <f t="shared" si="9"/>
        <v>1</v>
      </c>
      <c r="F70" s="95">
        <f t="shared" si="9"/>
        <v>1</v>
      </c>
      <c r="G70" s="95">
        <f t="shared" si="9"/>
        <v>1</v>
      </c>
      <c r="H70" s="95">
        <f t="shared" si="9"/>
        <v>1</v>
      </c>
      <c r="I70" s="95">
        <f t="shared" si="9"/>
        <v>1</v>
      </c>
      <c r="J70" s="95">
        <f t="shared" si="9"/>
        <v>1</v>
      </c>
      <c r="K70" s="95">
        <f t="shared" si="9"/>
        <v>1</v>
      </c>
      <c r="L70" s="95">
        <f t="shared" si="9"/>
        <v>1</v>
      </c>
      <c r="M70" s="95">
        <f t="shared" si="9"/>
        <v>1</v>
      </c>
      <c r="N70" s="95">
        <f t="shared" si="9"/>
        <v>1</v>
      </c>
      <c r="O70" s="95">
        <f t="shared" si="9"/>
        <v>1</v>
      </c>
      <c r="P70" s="95">
        <f t="shared" si="9"/>
        <v>1</v>
      </c>
      <c r="Q70" s="95">
        <f t="shared" si="9"/>
        <v>1</v>
      </c>
      <c r="R70" s="95">
        <f t="shared" si="9"/>
        <v>1</v>
      </c>
      <c r="S70" s="95">
        <f t="shared" si="9"/>
        <v>1</v>
      </c>
      <c r="T70" s="95">
        <f t="shared" si="9"/>
        <v>1</v>
      </c>
      <c r="U70" s="95">
        <f t="shared" si="8"/>
        <v>1</v>
      </c>
      <c r="V70" s="95">
        <f t="shared" si="8"/>
        <v>1</v>
      </c>
      <c r="W70" s="95">
        <f t="shared" si="8"/>
        <v>1</v>
      </c>
      <c r="X70" s="95">
        <f t="shared" si="8"/>
        <v>1</v>
      </c>
      <c r="Y70" s="95">
        <f t="shared" si="8"/>
        <v>1</v>
      </c>
      <c r="Z70" s="95">
        <f t="shared" si="8"/>
        <v>1</v>
      </c>
      <c r="AA70" s="95">
        <f t="shared" si="8"/>
        <v>1</v>
      </c>
      <c r="AB70" s="95">
        <f t="shared" si="8"/>
        <v>1</v>
      </c>
      <c r="AC70" s="95">
        <f t="shared" si="8"/>
        <v>0</v>
      </c>
      <c r="AD70" s="95">
        <f t="shared" si="8"/>
        <v>0</v>
      </c>
      <c r="AE70" s="95">
        <f t="shared" si="8"/>
        <v>0</v>
      </c>
      <c r="AF70" s="95">
        <f t="shared" si="8"/>
        <v>0</v>
      </c>
      <c r="AG70" s="95">
        <f t="shared" si="8"/>
        <v>0</v>
      </c>
      <c r="AH70" s="95">
        <f t="shared" si="8"/>
        <v>0</v>
      </c>
    </row>
    <row r="71" spans="1:34" x14ac:dyDescent="0.3">
      <c r="A71" t="s">
        <v>678</v>
      </c>
      <c r="B71" t="s">
        <v>740</v>
      </c>
      <c r="C71">
        <v>2021</v>
      </c>
      <c r="D71">
        <v>2044</v>
      </c>
      <c r="E71" s="95">
        <f t="shared" si="9"/>
        <v>1</v>
      </c>
      <c r="F71" s="95">
        <f t="shared" si="9"/>
        <v>1</v>
      </c>
      <c r="G71" s="95">
        <f t="shared" si="9"/>
        <v>1</v>
      </c>
      <c r="H71" s="95">
        <f t="shared" si="9"/>
        <v>1</v>
      </c>
      <c r="I71" s="95">
        <f t="shared" si="9"/>
        <v>1</v>
      </c>
      <c r="J71" s="95">
        <f t="shared" si="9"/>
        <v>1</v>
      </c>
      <c r="K71" s="95">
        <f t="shared" si="9"/>
        <v>1</v>
      </c>
      <c r="L71" s="95">
        <f t="shared" si="9"/>
        <v>1</v>
      </c>
      <c r="M71" s="95">
        <f t="shared" si="9"/>
        <v>1</v>
      </c>
      <c r="N71" s="95">
        <f t="shared" si="9"/>
        <v>1</v>
      </c>
      <c r="O71" s="95">
        <f t="shared" si="9"/>
        <v>1</v>
      </c>
      <c r="P71" s="95">
        <f t="shared" si="9"/>
        <v>1</v>
      </c>
      <c r="Q71" s="95">
        <f t="shared" si="9"/>
        <v>1</v>
      </c>
      <c r="R71" s="95">
        <f t="shared" si="9"/>
        <v>1</v>
      </c>
      <c r="S71" s="95">
        <f t="shared" si="9"/>
        <v>1</v>
      </c>
      <c r="T71" s="95">
        <f t="shared" si="9"/>
        <v>1</v>
      </c>
      <c r="U71" s="95">
        <f t="shared" si="8"/>
        <v>1</v>
      </c>
      <c r="V71" s="95">
        <f t="shared" si="8"/>
        <v>1</v>
      </c>
      <c r="W71" s="95">
        <f t="shared" si="8"/>
        <v>1</v>
      </c>
      <c r="X71" s="95">
        <f t="shared" si="8"/>
        <v>1</v>
      </c>
      <c r="Y71" s="95">
        <f t="shared" si="8"/>
        <v>1</v>
      </c>
      <c r="Z71" s="95">
        <f t="shared" si="8"/>
        <v>1</v>
      </c>
      <c r="AA71" s="95">
        <f t="shared" si="8"/>
        <v>1</v>
      </c>
      <c r="AB71" s="95">
        <f t="shared" si="8"/>
        <v>1</v>
      </c>
      <c r="AC71" s="95">
        <f t="shared" si="8"/>
        <v>0</v>
      </c>
      <c r="AD71" s="95">
        <f t="shared" si="8"/>
        <v>0</v>
      </c>
      <c r="AE71" s="95">
        <f t="shared" si="8"/>
        <v>0</v>
      </c>
      <c r="AF71" s="95">
        <f t="shared" si="8"/>
        <v>0</v>
      </c>
      <c r="AG71" s="95">
        <f t="shared" si="8"/>
        <v>0</v>
      </c>
      <c r="AH71" s="95">
        <f t="shared" si="8"/>
        <v>0</v>
      </c>
    </row>
    <row r="72" spans="1:34" x14ac:dyDescent="0.3">
      <c r="A72" t="s">
        <v>678</v>
      </c>
      <c r="B72" t="s">
        <v>741</v>
      </c>
      <c r="C72">
        <v>2021</v>
      </c>
      <c r="D72">
        <v>2044</v>
      </c>
      <c r="E72" s="95">
        <f t="shared" si="9"/>
        <v>1</v>
      </c>
      <c r="F72" s="95">
        <f t="shared" si="9"/>
        <v>1</v>
      </c>
      <c r="G72" s="95">
        <f t="shared" si="9"/>
        <v>1</v>
      </c>
      <c r="H72" s="95">
        <f t="shared" si="9"/>
        <v>1</v>
      </c>
      <c r="I72" s="95">
        <f t="shared" si="9"/>
        <v>1</v>
      </c>
      <c r="J72" s="95">
        <f t="shared" si="9"/>
        <v>1</v>
      </c>
      <c r="K72" s="95">
        <f t="shared" si="9"/>
        <v>1</v>
      </c>
      <c r="L72" s="95">
        <f t="shared" si="9"/>
        <v>1</v>
      </c>
      <c r="M72" s="95">
        <f t="shared" si="9"/>
        <v>1</v>
      </c>
      <c r="N72" s="95">
        <f t="shared" si="9"/>
        <v>1</v>
      </c>
      <c r="O72" s="95">
        <f t="shared" si="9"/>
        <v>1</v>
      </c>
      <c r="P72" s="95">
        <f t="shared" si="9"/>
        <v>1</v>
      </c>
      <c r="Q72" s="95">
        <f t="shared" si="9"/>
        <v>1</v>
      </c>
      <c r="R72" s="95">
        <f t="shared" si="9"/>
        <v>1</v>
      </c>
      <c r="S72" s="95">
        <f t="shared" si="9"/>
        <v>1</v>
      </c>
      <c r="T72" s="95">
        <f t="shared" si="9"/>
        <v>1</v>
      </c>
      <c r="U72" s="95">
        <f t="shared" si="8"/>
        <v>1</v>
      </c>
      <c r="V72" s="95">
        <f t="shared" si="8"/>
        <v>1</v>
      </c>
      <c r="W72" s="95">
        <f t="shared" si="8"/>
        <v>1</v>
      </c>
      <c r="X72" s="95">
        <f t="shared" si="8"/>
        <v>1</v>
      </c>
      <c r="Y72" s="95">
        <f t="shared" si="8"/>
        <v>1</v>
      </c>
      <c r="Z72" s="95">
        <f t="shared" si="8"/>
        <v>1</v>
      </c>
      <c r="AA72" s="95">
        <f t="shared" si="8"/>
        <v>1</v>
      </c>
      <c r="AB72" s="95">
        <f t="shared" si="8"/>
        <v>1</v>
      </c>
      <c r="AC72" s="95">
        <f t="shared" si="8"/>
        <v>0</v>
      </c>
      <c r="AD72" s="95">
        <f t="shared" si="8"/>
        <v>0</v>
      </c>
      <c r="AE72" s="95">
        <f t="shared" si="8"/>
        <v>0</v>
      </c>
      <c r="AF72" s="95">
        <f t="shared" si="8"/>
        <v>0</v>
      </c>
      <c r="AG72" s="95">
        <f t="shared" si="8"/>
        <v>0</v>
      </c>
      <c r="AH72" s="95">
        <f t="shared" si="8"/>
        <v>0</v>
      </c>
    </row>
    <row r="73" spans="1:34" x14ac:dyDescent="0.3">
      <c r="A73" t="s">
        <v>678</v>
      </c>
      <c r="B73" t="s">
        <v>742</v>
      </c>
      <c r="C73">
        <v>2021</v>
      </c>
      <c r="D73">
        <v>2044</v>
      </c>
      <c r="E73" s="95">
        <f t="shared" si="9"/>
        <v>1</v>
      </c>
      <c r="F73" s="95">
        <f t="shared" si="9"/>
        <v>1</v>
      </c>
      <c r="G73" s="95">
        <f t="shared" si="9"/>
        <v>1</v>
      </c>
      <c r="H73" s="95">
        <f t="shared" si="9"/>
        <v>1</v>
      </c>
      <c r="I73" s="95">
        <f t="shared" si="9"/>
        <v>1</v>
      </c>
      <c r="J73" s="95">
        <f t="shared" si="9"/>
        <v>1</v>
      </c>
      <c r="K73" s="95">
        <f t="shared" si="9"/>
        <v>1</v>
      </c>
      <c r="L73" s="95">
        <f t="shared" si="9"/>
        <v>1</v>
      </c>
      <c r="M73" s="95">
        <f t="shared" si="9"/>
        <v>1</v>
      </c>
      <c r="N73" s="95">
        <f t="shared" si="9"/>
        <v>1</v>
      </c>
      <c r="O73" s="95">
        <f t="shared" si="9"/>
        <v>1</v>
      </c>
      <c r="P73" s="95">
        <f t="shared" si="9"/>
        <v>1</v>
      </c>
      <c r="Q73" s="95">
        <f t="shared" si="9"/>
        <v>1</v>
      </c>
      <c r="R73" s="95">
        <f t="shared" si="9"/>
        <v>1</v>
      </c>
      <c r="S73" s="95">
        <f t="shared" si="9"/>
        <v>1</v>
      </c>
      <c r="T73" s="95">
        <f t="shared" si="9"/>
        <v>1</v>
      </c>
      <c r="U73" s="95">
        <f t="shared" si="8"/>
        <v>1</v>
      </c>
      <c r="V73" s="95">
        <f t="shared" si="8"/>
        <v>1</v>
      </c>
      <c r="W73" s="95">
        <f t="shared" si="8"/>
        <v>1</v>
      </c>
      <c r="X73" s="95">
        <f t="shared" si="8"/>
        <v>1</v>
      </c>
      <c r="Y73" s="95">
        <f t="shared" si="8"/>
        <v>1</v>
      </c>
      <c r="Z73" s="95">
        <f t="shared" si="8"/>
        <v>1</v>
      </c>
      <c r="AA73" s="95">
        <f t="shared" si="8"/>
        <v>1</v>
      </c>
      <c r="AB73" s="95">
        <f t="shared" si="8"/>
        <v>1</v>
      </c>
      <c r="AC73" s="95">
        <f t="shared" si="8"/>
        <v>0</v>
      </c>
      <c r="AD73" s="95">
        <f t="shared" si="8"/>
        <v>0</v>
      </c>
      <c r="AE73" s="95">
        <f t="shared" si="8"/>
        <v>0</v>
      </c>
      <c r="AF73" s="95">
        <f t="shared" si="8"/>
        <v>0</v>
      </c>
      <c r="AG73" s="95">
        <f t="shared" si="8"/>
        <v>0</v>
      </c>
      <c r="AH73" s="95">
        <f t="shared" si="8"/>
        <v>0</v>
      </c>
    </row>
    <row r="74" spans="1:34" x14ac:dyDescent="0.3">
      <c r="A74" t="s">
        <v>765</v>
      </c>
      <c r="B74" t="s">
        <v>766</v>
      </c>
      <c r="C74">
        <v>2021</v>
      </c>
      <c r="D74">
        <v>2070</v>
      </c>
      <c r="E74" s="95">
        <f t="shared" si="9"/>
        <v>1</v>
      </c>
      <c r="F74" s="95">
        <f t="shared" si="9"/>
        <v>1</v>
      </c>
      <c r="G74" s="95">
        <f t="shared" si="9"/>
        <v>1</v>
      </c>
      <c r="H74" s="95">
        <f t="shared" si="9"/>
        <v>1</v>
      </c>
      <c r="I74" s="95">
        <f t="shared" si="9"/>
        <v>1</v>
      </c>
      <c r="J74" s="95">
        <f t="shared" si="9"/>
        <v>1</v>
      </c>
      <c r="K74" s="95">
        <f t="shared" si="9"/>
        <v>1</v>
      </c>
      <c r="L74" s="95">
        <f t="shared" si="9"/>
        <v>1</v>
      </c>
      <c r="M74" s="95">
        <f t="shared" si="9"/>
        <v>1</v>
      </c>
      <c r="N74" s="95">
        <f t="shared" si="9"/>
        <v>1</v>
      </c>
      <c r="O74" s="95">
        <f t="shared" si="9"/>
        <v>1</v>
      </c>
      <c r="P74" s="95">
        <f t="shared" si="9"/>
        <v>1</v>
      </c>
      <c r="Q74" s="95">
        <f t="shared" si="9"/>
        <v>1</v>
      </c>
      <c r="R74" s="95">
        <f t="shared" si="9"/>
        <v>1</v>
      </c>
      <c r="S74" s="95">
        <f t="shared" si="9"/>
        <v>1</v>
      </c>
      <c r="T74" s="95">
        <f t="shared" ref="T74:AH89" si="10">IF(AND(T$1&gt;=$C74,T$1&lt;=$D74),1,0)</f>
        <v>1</v>
      </c>
      <c r="U74" s="95">
        <f t="shared" si="10"/>
        <v>1</v>
      </c>
      <c r="V74" s="95">
        <f t="shared" si="10"/>
        <v>1</v>
      </c>
      <c r="W74" s="95">
        <f t="shared" si="10"/>
        <v>1</v>
      </c>
      <c r="X74" s="95">
        <f t="shared" si="10"/>
        <v>1</v>
      </c>
      <c r="Y74" s="95">
        <f t="shared" si="10"/>
        <v>1</v>
      </c>
      <c r="Z74" s="95">
        <f t="shared" si="10"/>
        <v>1</v>
      </c>
      <c r="AA74" s="95">
        <f t="shared" si="10"/>
        <v>1</v>
      </c>
      <c r="AB74" s="95">
        <f t="shared" si="10"/>
        <v>1</v>
      </c>
      <c r="AC74" s="95">
        <f t="shared" si="10"/>
        <v>1</v>
      </c>
      <c r="AD74" s="95">
        <f t="shared" si="10"/>
        <v>1</v>
      </c>
      <c r="AE74" s="95">
        <f t="shared" si="10"/>
        <v>1</v>
      </c>
      <c r="AF74" s="95">
        <f t="shared" si="10"/>
        <v>1</v>
      </c>
      <c r="AG74" s="95">
        <f t="shared" si="10"/>
        <v>1</v>
      </c>
      <c r="AH74" s="95">
        <f t="shared" si="10"/>
        <v>1</v>
      </c>
    </row>
    <row r="75" spans="1:34" x14ac:dyDescent="0.3">
      <c r="A75" t="s">
        <v>1042</v>
      </c>
      <c r="B75" t="s">
        <v>1043</v>
      </c>
      <c r="C75">
        <v>2021</v>
      </c>
      <c r="D75">
        <v>2036</v>
      </c>
      <c r="E75" s="95">
        <f t="shared" ref="E75:T90" si="11">IF(AND(E$1&gt;=$C75,E$1&lt;=$D75),1,0)</f>
        <v>1</v>
      </c>
      <c r="F75" s="95">
        <f t="shared" si="11"/>
        <v>1</v>
      </c>
      <c r="G75" s="95">
        <f t="shared" si="11"/>
        <v>1</v>
      </c>
      <c r="H75" s="95">
        <f t="shared" si="11"/>
        <v>1</v>
      </c>
      <c r="I75" s="95">
        <f t="shared" si="11"/>
        <v>1</v>
      </c>
      <c r="J75" s="95">
        <f t="shared" si="11"/>
        <v>1</v>
      </c>
      <c r="K75" s="95">
        <f t="shared" si="11"/>
        <v>1</v>
      </c>
      <c r="L75" s="95">
        <f t="shared" si="11"/>
        <v>1</v>
      </c>
      <c r="M75" s="95">
        <f t="shared" si="11"/>
        <v>1</v>
      </c>
      <c r="N75" s="95">
        <f t="shared" si="11"/>
        <v>1</v>
      </c>
      <c r="O75" s="95">
        <f t="shared" si="11"/>
        <v>1</v>
      </c>
      <c r="P75" s="95">
        <f t="shared" si="11"/>
        <v>1</v>
      </c>
      <c r="Q75" s="95">
        <f t="shared" si="11"/>
        <v>1</v>
      </c>
      <c r="R75" s="95">
        <f t="shared" si="11"/>
        <v>1</v>
      </c>
      <c r="S75" s="95">
        <f t="shared" si="11"/>
        <v>1</v>
      </c>
      <c r="T75" s="95">
        <f t="shared" si="11"/>
        <v>1</v>
      </c>
      <c r="U75" s="95">
        <f t="shared" si="10"/>
        <v>0</v>
      </c>
      <c r="V75" s="95">
        <f t="shared" si="10"/>
        <v>0</v>
      </c>
      <c r="W75" s="95">
        <f t="shared" si="10"/>
        <v>0</v>
      </c>
      <c r="X75" s="95">
        <f t="shared" si="10"/>
        <v>0</v>
      </c>
      <c r="Y75" s="95">
        <f t="shared" si="10"/>
        <v>0</v>
      </c>
      <c r="Z75" s="95">
        <f t="shared" si="10"/>
        <v>0</v>
      </c>
      <c r="AA75" s="95">
        <f t="shared" si="10"/>
        <v>0</v>
      </c>
      <c r="AB75" s="95">
        <f t="shared" si="10"/>
        <v>0</v>
      </c>
      <c r="AC75" s="95">
        <f t="shared" si="10"/>
        <v>0</v>
      </c>
      <c r="AD75" s="95">
        <f t="shared" si="10"/>
        <v>0</v>
      </c>
      <c r="AE75" s="95">
        <f t="shared" si="10"/>
        <v>0</v>
      </c>
      <c r="AF75" s="95">
        <f t="shared" si="10"/>
        <v>0</v>
      </c>
      <c r="AG75" s="95">
        <f t="shared" si="10"/>
        <v>0</v>
      </c>
      <c r="AH75" s="95">
        <f t="shared" si="10"/>
        <v>0</v>
      </c>
    </row>
    <row r="76" spans="1:34" x14ac:dyDescent="0.3">
      <c r="A76" t="s">
        <v>970</v>
      </c>
      <c r="B76" t="s">
        <v>971</v>
      </c>
      <c r="C76">
        <v>2021</v>
      </c>
      <c r="D76">
        <v>2044</v>
      </c>
      <c r="E76" s="95">
        <f t="shared" si="11"/>
        <v>1</v>
      </c>
      <c r="F76" s="95">
        <f t="shared" si="11"/>
        <v>1</v>
      </c>
      <c r="G76" s="95">
        <f t="shared" si="11"/>
        <v>1</v>
      </c>
      <c r="H76" s="95">
        <f t="shared" si="11"/>
        <v>1</v>
      </c>
      <c r="I76" s="95">
        <f t="shared" si="11"/>
        <v>1</v>
      </c>
      <c r="J76" s="95">
        <f t="shared" si="11"/>
        <v>1</v>
      </c>
      <c r="K76" s="95">
        <f t="shared" si="11"/>
        <v>1</v>
      </c>
      <c r="L76" s="95">
        <f t="shared" si="11"/>
        <v>1</v>
      </c>
      <c r="M76" s="95">
        <f t="shared" si="11"/>
        <v>1</v>
      </c>
      <c r="N76" s="95">
        <f t="shared" si="11"/>
        <v>1</v>
      </c>
      <c r="O76" s="95">
        <f t="shared" si="11"/>
        <v>1</v>
      </c>
      <c r="P76" s="95">
        <f t="shared" si="11"/>
        <v>1</v>
      </c>
      <c r="Q76" s="95">
        <f t="shared" si="11"/>
        <v>1</v>
      </c>
      <c r="R76" s="95">
        <f t="shared" si="11"/>
        <v>1</v>
      </c>
      <c r="S76" s="95">
        <f t="shared" si="11"/>
        <v>1</v>
      </c>
      <c r="T76" s="95">
        <f t="shared" si="11"/>
        <v>1</v>
      </c>
      <c r="U76" s="95">
        <f t="shared" si="10"/>
        <v>1</v>
      </c>
      <c r="V76" s="95">
        <f t="shared" si="10"/>
        <v>1</v>
      </c>
      <c r="W76" s="95">
        <f t="shared" si="10"/>
        <v>1</v>
      </c>
      <c r="X76" s="95">
        <f t="shared" si="10"/>
        <v>1</v>
      </c>
      <c r="Y76" s="95">
        <f t="shared" si="10"/>
        <v>1</v>
      </c>
      <c r="Z76" s="95">
        <f t="shared" si="10"/>
        <v>1</v>
      </c>
      <c r="AA76" s="95">
        <f t="shared" si="10"/>
        <v>1</v>
      </c>
      <c r="AB76" s="95">
        <f t="shared" si="10"/>
        <v>1</v>
      </c>
      <c r="AC76" s="95">
        <f t="shared" si="10"/>
        <v>0</v>
      </c>
      <c r="AD76" s="95">
        <f t="shared" si="10"/>
        <v>0</v>
      </c>
      <c r="AE76" s="95">
        <f t="shared" si="10"/>
        <v>0</v>
      </c>
      <c r="AF76" s="95">
        <f t="shared" si="10"/>
        <v>0</v>
      </c>
      <c r="AG76" s="95">
        <f t="shared" si="10"/>
        <v>0</v>
      </c>
      <c r="AH76" s="95">
        <f t="shared" si="10"/>
        <v>0</v>
      </c>
    </row>
    <row r="77" spans="1:34" x14ac:dyDescent="0.3">
      <c r="A77" t="s">
        <v>972</v>
      </c>
      <c r="B77" t="s">
        <v>973</v>
      </c>
      <c r="C77">
        <v>2021</v>
      </c>
      <c r="D77">
        <v>2044</v>
      </c>
      <c r="E77" s="95">
        <f t="shared" si="11"/>
        <v>1</v>
      </c>
      <c r="F77" s="95">
        <f t="shared" si="11"/>
        <v>1</v>
      </c>
      <c r="G77" s="95">
        <f t="shared" si="11"/>
        <v>1</v>
      </c>
      <c r="H77" s="95">
        <f t="shared" si="11"/>
        <v>1</v>
      </c>
      <c r="I77" s="95">
        <f t="shared" si="11"/>
        <v>1</v>
      </c>
      <c r="J77" s="95">
        <f t="shared" si="11"/>
        <v>1</v>
      </c>
      <c r="K77" s="95">
        <f t="shared" si="11"/>
        <v>1</v>
      </c>
      <c r="L77" s="95">
        <f t="shared" si="11"/>
        <v>1</v>
      </c>
      <c r="M77" s="95">
        <f t="shared" si="11"/>
        <v>1</v>
      </c>
      <c r="N77" s="95">
        <f t="shared" si="11"/>
        <v>1</v>
      </c>
      <c r="O77" s="95">
        <f t="shared" si="11"/>
        <v>1</v>
      </c>
      <c r="P77" s="95">
        <f t="shared" si="11"/>
        <v>1</v>
      </c>
      <c r="Q77" s="95">
        <f t="shared" si="11"/>
        <v>1</v>
      </c>
      <c r="R77" s="95">
        <f t="shared" si="11"/>
        <v>1</v>
      </c>
      <c r="S77" s="95">
        <f t="shared" si="11"/>
        <v>1</v>
      </c>
      <c r="T77" s="95">
        <f t="shared" si="11"/>
        <v>1</v>
      </c>
      <c r="U77" s="95">
        <f t="shared" si="10"/>
        <v>1</v>
      </c>
      <c r="V77" s="95">
        <f t="shared" si="10"/>
        <v>1</v>
      </c>
      <c r="W77" s="95">
        <f t="shared" si="10"/>
        <v>1</v>
      </c>
      <c r="X77" s="95">
        <f t="shared" si="10"/>
        <v>1</v>
      </c>
      <c r="Y77" s="95">
        <f t="shared" si="10"/>
        <v>1</v>
      </c>
      <c r="Z77" s="95">
        <f t="shared" si="10"/>
        <v>1</v>
      </c>
      <c r="AA77" s="95">
        <f t="shared" si="10"/>
        <v>1</v>
      </c>
      <c r="AB77" s="95">
        <f t="shared" si="10"/>
        <v>1</v>
      </c>
      <c r="AC77" s="95">
        <f t="shared" si="10"/>
        <v>0</v>
      </c>
      <c r="AD77" s="95">
        <f t="shared" si="10"/>
        <v>0</v>
      </c>
      <c r="AE77" s="95">
        <f t="shared" si="10"/>
        <v>0</v>
      </c>
      <c r="AF77" s="95">
        <f t="shared" si="10"/>
        <v>0</v>
      </c>
      <c r="AG77" s="95">
        <f t="shared" si="10"/>
        <v>0</v>
      </c>
      <c r="AH77" s="95">
        <f t="shared" si="10"/>
        <v>0</v>
      </c>
    </row>
    <row r="78" spans="1:34" x14ac:dyDescent="0.3">
      <c r="A78" t="s">
        <v>998</v>
      </c>
      <c r="B78" t="s">
        <v>999</v>
      </c>
      <c r="C78">
        <v>2021</v>
      </c>
      <c r="D78">
        <v>2040</v>
      </c>
      <c r="E78" s="95">
        <f t="shared" si="11"/>
        <v>1</v>
      </c>
      <c r="F78" s="95">
        <f t="shared" si="11"/>
        <v>1</v>
      </c>
      <c r="G78" s="95">
        <f t="shared" si="11"/>
        <v>1</v>
      </c>
      <c r="H78" s="95">
        <f t="shared" si="11"/>
        <v>1</v>
      </c>
      <c r="I78" s="95">
        <f t="shared" si="11"/>
        <v>1</v>
      </c>
      <c r="J78" s="95">
        <f t="shared" si="11"/>
        <v>1</v>
      </c>
      <c r="K78" s="95">
        <f t="shared" si="11"/>
        <v>1</v>
      </c>
      <c r="L78" s="95">
        <f t="shared" si="11"/>
        <v>1</v>
      </c>
      <c r="M78" s="95">
        <f t="shared" si="11"/>
        <v>1</v>
      </c>
      <c r="N78" s="95">
        <f t="shared" si="11"/>
        <v>1</v>
      </c>
      <c r="O78" s="95">
        <f t="shared" si="11"/>
        <v>1</v>
      </c>
      <c r="P78" s="95">
        <f t="shared" si="11"/>
        <v>1</v>
      </c>
      <c r="Q78" s="95">
        <f t="shared" si="11"/>
        <v>1</v>
      </c>
      <c r="R78" s="95">
        <f t="shared" si="11"/>
        <v>1</v>
      </c>
      <c r="S78" s="95">
        <f t="shared" si="11"/>
        <v>1</v>
      </c>
      <c r="T78" s="95">
        <f t="shared" si="11"/>
        <v>1</v>
      </c>
      <c r="U78" s="95">
        <f t="shared" si="10"/>
        <v>1</v>
      </c>
      <c r="V78" s="95">
        <f t="shared" si="10"/>
        <v>1</v>
      </c>
      <c r="W78" s="95">
        <f t="shared" si="10"/>
        <v>1</v>
      </c>
      <c r="X78" s="95">
        <f t="shared" si="10"/>
        <v>1</v>
      </c>
      <c r="Y78" s="95">
        <f t="shared" si="10"/>
        <v>0</v>
      </c>
      <c r="Z78" s="95">
        <f t="shared" si="10"/>
        <v>0</v>
      </c>
      <c r="AA78" s="95">
        <f t="shared" si="10"/>
        <v>0</v>
      </c>
      <c r="AB78" s="95">
        <f t="shared" si="10"/>
        <v>0</v>
      </c>
      <c r="AC78" s="95">
        <f t="shared" si="10"/>
        <v>0</v>
      </c>
      <c r="AD78" s="95">
        <f t="shared" si="10"/>
        <v>0</v>
      </c>
      <c r="AE78" s="95">
        <f t="shared" si="10"/>
        <v>0</v>
      </c>
      <c r="AF78" s="95">
        <f t="shared" si="10"/>
        <v>0</v>
      </c>
      <c r="AG78" s="95">
        <f t="shared" si="10"/>
        <v>0</v>
      </c>
      <c r="AH78" s="95">
        <f t="shared" si="10"/>
        <v>0</v>
      </c>
    </row>
    <row r="79" spans="1:34" x14ac:dyDescent="0.3">
      <c r="A79" t="s">
        <v>1000</v>
      </c>
      <c r="B79" t="s">
        <v>1001</v>
      </c>
      <c r="C79">
        <v>2021</v>
      </c>
      <c r="D79">
        <v>2049</v>
      </c>
      <c r="E79" s="95">
        <f t="shared" si="11"/>
        <v>1</v>
      </c>
      <c r="F79" s="95">
        <f t="shared" si="11"/>
        <v>1</v>
      </c>
      <c r="G79" s="95">
        <f t="shared" si="11"/>
        <v>1</v>
      </c>
      <c r="H79" s="95">
        <f t="shared" si="11"/>
        <v>1</v>
      </c>
      <c r="I79" s="95">
        <f t="shared" si="11"/>
        <v>1</v>
      </c>
      <c r="J79" s="95">
        <f t="shared" si="11"/>
        <v>1</v>
      </c>
      <c r="K79" s="95">
        <f t="shared" si="11"/>
        <v>1</v>
      </c>
      <c r="L79" s="95">
        <f t="shared" si="11"/>
        <v>1</v>
      </c>
      <c r="M79" s="95">
        <f t="shared" si="11"/>
        <v>1</v>
      </c>
      <c r="N79" s="95">
        <f t="shared" si="11"/>
        <v>1</v>
      </c>
      <c r="O79" s="95">
        <f t="shared" si="11"/>
        <v>1</v>
      </c>
      <c r="P79" s="95">
        <f t="shared" si="11"/>
        <v>1</v>
      </c>
      <c r="Q79" s="95">
        <f t="shared" si="11"/>
        <v>1</v>
      </c>
      <c r="R79" s="95">
        <f t="shared" si="11"/>
        <v>1</v>
      </c>
      <c r="S79" s="95">
        <f t="shared" si="11"/>
        <v>1</v>
      </c>
      <c r="T79" s="95">
        <f t="shared" si="11"/>
        <v>1</v>
      </c>
      <c r="U79" s="95">
        <f t="shared" si="10"/>
        <v>1</v>
      </c>
      <c r="V79" s="95">
        <f t="shared" si="10"/>
        <v>1</v>
      </c>
      <c r="W79" s="95">
        <f t="shared" si="10"/>
        <v>1</v>
      </c>
      <c r="X79" s="95">
        <f t="shared" si="10"/>
        <v>1</v>
      </c>
      <c r="Y79" s="95">
        <f t="shared" si="10"/>
        <v>1</v>
      </c>
      <c r="Z79" s="95">
        <f t="shared" si="10"/>
        <v>1</v>
      </c>
      <c r="AA79" s="95">
        <f t="shared" si="10"/>
        <v>1</v>
      </c>
      <c r="AB79" s="95">
        <f t="shared" si="10"/>
        <v>1</v>
      </c>
      <c r="AC79" s="95">
        <f t="shared" si="10"/>
        <v>1</v>
      </c>
      <c r="AD79" s="95">
        <f t="shared" si="10"/>
        <v>1</v>
      </c>
      <c r="AE79" s="95">
        <f t="shared" si="10"/>
        <v>1</v>
      </c>
      <c r="AF79" s="95">
        <f t="shared" si="10"/>
        <v>1</v>
      </c>
      <c r="AG79" s="95">
        <f t="shared" si="10"/>
        <v>1</v>
      </c>
      <c r="AH79" s="95">
        <f t="shared" si="10"/>
        <v>0</v>
      </c>
    </row>
    <row r="80" spans="1:34" x14ac:dyDescent="0.3">
      <c r="A80" t="s">
        <v>854</v>
      </c>
      <c r="B80" t="s">
        <v>855</v>
      </c>
      <c r="C80">
        <v>2021</v>
      </c>
      <c r="D80">
        <v>2057</v>
      </c>
      <c r="E80" s="95">
        <f t="shared" si="11"/>
        <v>1</v>
      </c>
      <c r="F80" s="95">
        <f t="shared" si="11"/>
        <v>1</v>
      </c>
      <c r="G80" s="95">
        <f t="shared" si="11"/>
        <v>1</v>
      </c>
      <c r="H80" s="95">
        <f t="shared" si="11"/>
        <v>1</v>
      </c>
      <c r="I80" s="95">
        <f t="shared" si="11"/>
        <v>1</v>
      </c>
      <c r="J80" s="95">
        <f t="shared" si="11"/>
        <v>1</v>
      </c>
      <c r="K80" s="95">
        <f t="shared" si="11"/>
        <v>1</v>
      </c>
      <c r="L80" s="95">
        <f t="shared" si="11"/>
        <v>1</v>
      </c>
      <c r="M80" s="95">
        <f t="shared" si="11"/>
        <v>1</v>
      </c>
      <c r="N80" s="95">
        <f t="shared" si="11"/>
        <v>1</v>
      </c>
      <c r="O80" s="95">
        <f t="shared" si="11"/>
        <v>1</v>
      </c>
      <c r="P80" s="95">
        <f t="shared" si="11"/>
        <v>1</v>
      </c>
      <c r="Q80" s="95">
        <f t="shared" si="11"/>
        <v>1</v>
      </c>
      <c r="R80" s="95">
        <f t="shared" si="11"/>
        <v>1</v>
      </c>
      <c r="S80" s="95">
        <f t="shared" si="11"/>
        <v>1</v>
      </c>
      <c r="T80" s="95">
        <f t="shared" si="11"/>
        <v>1</v>
      </c>
      <c r="U80" s="95">
        <f t="shared" si="10"/>
        <v>1</v>
      </c>
      <c r="V80" s="95">
        <f t="shared" si="10"/>
        <v>1</v>
      </c>
      <c r="W80" s="95">
        <f t="shared" si="10"/>
        <v>1</v>
      </c>
      <c r="X80" s="95">
        <f t="shared" si="10"/>
        <v>1</v>
      </c>
      <c r="Y80" s="95">
        <f t="shared" si="10"/>
        <v>1</v>
      </c>
      <c r="Z80" s="95">
        <f t="shared" si="10"/>
        <v>1</v>
      </c>
      <c r="AA80" s="95">
        <f t="shared" si="10"/>
        <v>1</v>
      </c>
      <c r="AB80" s="95">
        <f t="shared" si="10"/>
        <v>1</v>
      </c>
      <c r="AC80" s="95">
        <f t="shared" si="10"/>
        <v>1</v>
      </c>
      <c r="AD80" s="95">
        <f t="shared" si="10"/>
        <v>1</v>
      </c>
      <c r="AE80" s="95">
        <f t="shared" si="10"/>
        <v>1</v>
      </c>
      <c r="AF80" s="95">
        <f t="shared" si="10"/>
        <v>1</v>
      </c>
      <c r="AG80" s="95">
        <f t="shared" si="10"/>
        <v>1</v>
      </c>
      <c r="AH80" s="95">
        <f t="shared" si="10"/>
        <v>1</v>
      </c>
    </row>
    <row r="81" spans="1:34" x14ac:dyDescent="0.3">
      <c r="A81" t="s">
        <v>854</v>
      </c>
      <c r="B81" t="s">
        <v>856</v>
      </c>
      <c r="C81">
        <v>2021</v>
      </c>
      <c r="D81">
        <v>2057</v>
      </c>
      <c r="E81" s="95">
        <f t="shared" si="11"/>
        <v>1</v>
      </c>
      <c r="F81" s="95">
        <f t="shared" si="11"/>
        <v>1</v>
      </c>
      <c r="G81" s="95">
        <f t="shared" si="11"/>
        <v>1</v>
      </c>
      <c r="H81" s="95">
        <f t="shared" si="11"/>
        <v>1</v>
      </c>
      <c r="I81" s="95">
        <f t="shared" si="11"/>
        <v>1</v>
      </c>
      <c r="J81" s="95">
        <f t="shared" si="11"/>
        <v>1</v>
      </c>
      <c r="K81" s="95">
        <f t="shared" si="11"/>
        <v>1</v>
      </c>
      <c r="L81" s="95">
        <f t="shared" si="11"/>
        <v>1</v>
      </c>
      <c r="M81" s="95">
        <f t="shared" si="11"/>
        <v>1</v>
      </c>
      <c r="N81" s="95">
        <f t="shared" si="11"/>
        <v>1</v>
      </c>
      <c r="O81" s="95">
        <f t="shared" si="11"/>
        <v>1</v>
      </c>
      <c r="P81" s="95">
        <f t="shared" si="11"/>
        <v>1</v>
      </c>
      <c r="Q81" s="95">
        <f t="shared" si="11"/>
        <v>1</v>
      </c>
      <c r="R81" s="95">
        <f t="shared" si="11"/>
        <v>1</v>
      </c>
      <c r="S81" s="95">
        <f t="shared" si="11"/>
        <v>1</v>
      </c>
      <c r="T81" s="95">
        <f t="shared" si="11"/>
        <v>1</v>
      </c>
      <c r="U81" s="95">
        <f t="shared" si="10"/>
        <v>1</v>
      </c>
      <c r="V81" s="95">
        <f t="shared" si="10"/>
        <v>1</v>
      </c>
      <c r="W81" s="95">
        <f t="shared" si="10"/>
        <v>1</v>
      </c>
      <c r="X81" s="95">
        <f t="shared" si="10"/>
        <v>1</v>
      </c>
      <c r="Y81" s="95">
        <f t="shared" si="10"/>
        <v>1</v>
      </c>
      <c r="Z81" s="95">
        <f t="shared" si="10"/>
        <v>1</v>
      </c>
      <c r="AA81" s="95">
        <f t="shared" si="10"/>
        <v>1</v>
      </c>
      <c r="AB81" s="95">
        <f t="shared" si="10"/>
        <v>1</v>
      </c>
      <c r="AC81" s="95">
        <f t="shared" si="10"/>
        <v>1</v>
      </c>
      <c r="AD81" s="95">
        <f t="shared" si="10"/>
        <v>1</v>
      </c>
      <c r="AE81" s="95">
        <f t="shared" si="10"/>
        <v>1</v>
      </c>
      <c r="AF81" s="95">
        <f t="shared" si="10"/>
        <v>1</v>
      </c>
      <c r="AG81" s="95">
        <f t="shared" si="10"/>
        <v>1</v>
      </c>
      <c r="AH81" s="95">
        <f t="shared" si="10"/>
        <v>1</v>
      </c>
    </row>
    <row r="82" spans="1:34" x14ac:dyDescent="0.3">
      <c r="A82" t="s">
        <v>1206</v>
      </c>
      <c r="B82" t="s">
        <v>1206</v>
      </c>
      <c r="C82">
        <v>2023</v>
      </c>
      <c r="D82">
        <v>2053</v>
      </c>
      <c r="E82" s="95">
        <f t="shared" si="11"/>
        <v>0</v>
      </c>
      <c r="F82" s="95">
        <f t="shared" si="11"/>
        <v>0</v>
      </c>
      <c r="G82" s="95">
        <f t="shared" si="11"/>
        <v>1</v>
      </c>
      <c r="H82" s="95">
        <f t="shared" si="11"/>
        <v>1</v>
      </c>
      <c r="I82" s="95">
        <f t="shared" si="11"/>
        <v>1</v>
      </c>
      <c r="J82" s="95">
        <f t="shared" si="11"/>
        <v>1</v>
      </c>
      <c r="K82" s="95">
        <f t="shared" si="11"/>
        <v>1</v>
      </c>
      <c r="L82" s="95">
        <f t="shared" si="11"/>
        <v>1</v>
      </c>
      <c r="M82" s="95">
        <f t="shared" si="11"/>
        <v>1</v>
      </c>
      <c r="N82" s="95">
        <f t="shared" si="11"/>
        <v>1</v>
      </c>
      <c r="O82" s="95">
        <f t="shared" si="11"/>
        <v>1</v>
      </c>
      <c r="P82" s="95">
        <f t="shared" si="11"/>
        <v>1</v>
      </c>
      <c r="Q82" s="95">
        <f t="shared" si="11"/>
        <v>1</v>
      </c>
      <c r="R82" s="95">
        <f t="shared" si="11"/>
        <v>1</v>
      </c>
      <c r="S82" s="95">
        <f t="shared" si="11"/>
        <v>1</v>
      </c>
      <c r="T82" s="95">
        <f t="shared" si="11"/>
        <v>1</v>
      </c>
      <c r="U82" s="95">
        <f t="shared" si="10"/>
        <v>1</v>
      </c>
      <c r="V82" s="95">
        <f t="shared" si="10"/>
        <v>1</v>
      </c>
      <c r="W82" s="95">
        <f t="shared" si="10"/>
        <v>1</v>
      </c>
      <c r="X82" s="95">
        <f t="shared" si="10"/>
        <v>1</v>
      </c>
      <c r="Y82" s="95">
        <f t="shared" si="10"/>
        <v>1</v>
      </c>
      <c r="Z82" s="95">
        <f t="shared" si="10"/>
        <v>1</v>
      </c>
      <c r="AA82" s="95">
        <f t="shared" si="10"/>
        <v>1</v>
      </c>
      <c r="AB82" s="95">
        <f t="shared" si="10"/>
        <v>1</v>
      </c>
      <c r="AC82" s="95">
        <f t="shared" si="10"/>
        <v>1</v>
      </c>
      <c r="AD82" s="95">
        <f t="shared" si="10"/>
        <v>1</v>
      </c>
      <c r="AE82" s="95">
        <f t="shared" si="10"/>
        <v>1</v>
      </c>
      <c r="AF82" s="95">
        <f t="shared" si="10"/>
        <v>1</v>
      </c>
      <c r="AG82" s="95">
        <f t="shared" si="10"/>
        <v>1</v>
      </c>
      <c r="AH82" s="95">
        <f t="shared" si="10"/>
        <v>1</v>
      </c>
    </row>
    <row r="83" spans="1:34" x14ac:dyDescent="0.3">
      <c r="A83" t="s">
        <v>890</v>
      </c>
      <c r="B83" t="s">
        <v>891</v>
      </c>
      <c r="C83">
        <v>2021</v>
      </c>
      <c r="D83">
        <v>2050</v>
      </c>
      <c r="E83" s="95">
        <f t="shared" si="11"/>
        <v>1</v>
      </c>
      <c r="F83" s="95">
        <f t="shared" si="11"/>
        <v>1</v>
      </c>
      <c r="G83" s="95">
        <f t="shared" si="11"/>
        <v>1</v>
      </c>
      <c r="H83" s="95">
        <f t="shared" si="11"/>
        <v>1</v>
      </c>
      <c r="I83" s="95">
        <f t="shared" si="11"/>
        <v>1</v>
      </c>
      <c r="J83" s="95">
        <f t="shared" si="11"/>
        <v>1</v>
      </c>
      <c r="K83" s="95">
        <f t="shared" si="11"/>
        <v>1</v>
      </c>
      <c r="L83" s="95">
        <f t="shared" si="11"/>
        <v>1</v>
      </c>
      <c r="M83" s="95">
        <f t="shared" si="11"/>
        <v>1</v>
      </c>
      <c r="N83" s="95">
        <f t="shared" si="11"/>
        <v>1</v>
      </c>
      <c r="O83" s="95">
        <f t="shared" si="11"/>
        <v>1</v>
      </c>
      <c r="P83" s="95">
        <f t="shared" si="11"/>
        <v>1</v>
      </c>
      <c r="Q83" s="95">
        <f t="shared" si="11"/>
        <v>1</v>
      </c>
      <c r="R83" s="95">
        <f t="shared" si="11"/>
        <v>1</v>
      </c>
      <c r="S83" s="95">
        <f t="shared" si="11"/>
        <v>1</v>
      </c>
      <c r="T83" s="95">
        <f t="shared" si="11"/>
        <v>1</v>
      </c>
      <c r="U83" s="95">
        <f t="shared" si="10"/>
        <v>1</v>
      </c>
      <c r="V83" s="95">
        <f t="shared" si="10"/>
        <v>1</v>
      </c>
      <c r="W83" s="95">
        <f t="shared" si="10"/>
        <v>1</v>
      </c>
      <c r="X83" s="95">
        <f t="shared" si="10"/>
        <v>1</v>
      </c>
      <c r="Y83" s="95">
        <f t="shared" si="10"/>
        <v>1</v>
      </c>
      <c r="Z83" s="95">
        <f t="shared" si="10"/>
        <v>1</v>
      </c>
      <c r="AA83" s="95">
        <f t="shared" si="10"/>
        <v>1</v>
      </c>
      <c r="AB83" s="95">
        <f t="shared" si="10"/>
        <v>1</v>
      </c>
      <c r="AC83" s="95">
        <f t="shared" si="10"/>
        <v>1</v>
      </c>
      <c r="AD83" s="95">
        <f t="shared" si="10"/>
        <v>1</v>
      </c>
      <c r="AE83" s="95">
        <f t="shared" si="10"/>
        <v>1</v>
      </c>
      <c r="AF83" s="95">
        <f t="shared" si="10"/>
        <v>1</v>
      </c>
      <c r="AG83" s="95">
        <f t="shared" si="10"/>
        <v>1</v>
      </c>
      <c r="AH83" s="95">
        <f t="shared" si="10"/>
        <v>1</v>
      </c>
    </row>
    <row r="84" spans="1:34" x14ac:dyDescent="0.3">
      <c r="A84" t="s">
        <v>1219</v>
      </c>
      <c r="B84" t="s">
        <v>1220</v>
      </c>
      <c r="C84">
        <v>2023</v>
      </c>
      <c r="D84">
        <v>2043</v>
      </c>
      <c r="E84" s="95">
        <f t="shared" si="11"/>
        <v>0</v>
      </c>
      <c r="F84" s="95">
        <f t="shared" si="11"/>
        <v>0</v>
      </c>
      <c r="G84" s="95">
        <f t="shared" si="11"/>
        <v>1</v>
      </c>
      <c r="H84" s="95">
        <f t="shared" si="11"/>
        <v>1</v>
      </c>
      <c r="I84" s="95">
        <f t="shared" si="11"/>
        <v>1</v>
      </c>
      <c r="J84" s="95">
        <f t="shared" si="11"/>
        <v>1</v>
      </c>
      <c r="K84" s="95">
        <f t="shared" si="11"/>
        <v>1</v>
      </c>
      <c r="L84" s="95">
        <f t="shared" si="11"/>
        <v>1</v>
      </c>
      <c r="M84" s="95">
        <f t="shared" si="11"/>
        <v>1</v>
      </c>
      <c r="N84" s="95">
        <f t="shared" si="11"/>
        <v>1</v>
      </c>
      <c r="O84" s="95">
        <f t="shared" si="11"/>
        <v>1</v>
      </c>
      <c r="P84" s="95">
        <f t="shared" si="11"/>
        <v>1</v>
      </c>
      <c r="Q84" s="95">
        <f t="shared" si="11"/>
        <v>1</v>
      </c>
      <c r="R84" s="95">
        <f t="shared" si="11"/>
        <v>1</v>
      </c>
      <c r="S84" s="95">
        <f t="shared" si="11"/>
        <v>1</v>
      </c>
      <c r="T84" s="95">
        <f t="shared" si="11"/>
        <v>1</v>
      </c>
      <c r="U84" s="95">
        <f t="shared" si="10"/>
        <v>1</v>
      </c>
      <c r="V84" s="95">
        <f t="shared" si="10"/>
        <v>1</v>
      </c>
      <c r="W84" s="95">
        <f t="shared" si="10"/>
        <v>1</v>
      </c>
      <c r="X84" s="95">
        <f t="shared" si="10"/>
        <v>1</v>
      </c>
      <c r="Y84" s="95">
        <f t="shared" si="10"/>
        <v>1</v>
      </c>
      <c r="Z84" s="95">
        <f t="shared" si="10"/>
        <v>1</v>
      </c>
      <c r="AA84" s="95">
        <f t="shared" si="10"/>
        <v>1</v>
      </c>
      <c r="AB84" s="95">
        <f t="shared" si="10"/>
        <v>0</v>
      </c>
      <c r="AC84" s="95">
        <f t="shared" si="10"/>
        <v>0</v>
      </c>
      <c r="AD84" s="95">
        <f t="shared" si="10"/>
        <v>0</v>
      </c>
      <c r="AE84" s="95">
        <f t="shared" si="10"/>
        <v>0</v>
      </c>
      <c r="AF84" s="95">
        <f t="shared" si="10"/>
        <v>0</v>
      </c>
      <c r="AG84" s="95">
        <f t="shared" si="10"/>
        <v>0</v>
      </c>
      <c r="AH84" s="95">
        <f t="shared" si="10"/>
        <v>0</v>
      </c>
    </row>
    <row r="85" spans="1:34" x14ac:dyDescent="0.3">
      <c r="A85" t="s">
        <v>640</v>
      </c>
      <c r="B85" t="s">
        <v>43</v>
      </c>
      <c r="C85">
        <v>2021</v>
      </c>
      <c r="D85">
        <v>2046</v>
      </c>
      <c r="E85" s="95">
        <f t="shared" si="11"/>
        <v>1</v>
      </c>
      <c r="F85" s="95">
        <f t="shared" si="11"/>
        <v>1</v>
      </c>
      <c r="G85" s="95">
        <f t="shared" si="11"/>
        <v>1</v>
      </c>
      <c r="H85" s="95">
        <f t="shared" si="11"/>
        <v>1</v>
      </c>
      <c r="I85" s="95">
        <f t="shared" si="11"/>
        <v>1</v>
      </c>
      <c r="J85" s="95">
        <f t="shared" si="11"/>
        <v>1</v>
      </c>
      <c r="K85" s="95">
        <f t="shared" si="11"/>
        <v>1</v>
      </c>
      <c r="L85" s="95">
        <f t="shared" si="11"/>
        <v>1</v>
      </c>
      <c r="M85" s="95">
        <f t="shared" si="11"/>
        <v>1</v>
      </c>
      <c r="N85" s="95">
        <f t="shared" si="11"/>
        <v>1</v>
      </c>
      <c r="O85" s="95">
        <f t="shared" si="11"/>
        <v>1</v>
      </c>
      <c r="P85" s="95">
        <f t="shared" si="11"/>
        <v>1</v>
      </c>
      <c r="Q85" s="95">
        <f t="shared" si="11"/>
        <v>1</v>
      </c>
      <c r="R85" s="95">
        <f t="shared" si="11"/>
        <v>1</v>
      </c>
      <c r="S85" s="95">
        <f t="shared" si="11"/>
        <v>1</v>
      </c>
      <c r="T85" s="95">
        <f t="shared" si="11"/>
        <v>1</v>
      </c>
      <c r="U85" s="95">
        <f t="shared" si="10"/>
        <v>1</v>
      </c>
      <c r="V85" s="95">
        <f t="shared" si="10"/>
        <v>1</v>
      </c>
      <c r="W85" s="95">
        <f t="shared" si="10"/>
        <v>1</v>
      </c>
      <c r="X85" s="95">
        <f t="shared" si="10"/>
        <v>1</v>
      </c>
      <c r="Y85" s="95">
        <f t="shared" si="10"/>
        <v>1</v>
      </c>
      <c r="Z85" s="95">
        <f t="shared" si="10"/>
        <v>1</v>
      </c>
      <c r="AA85" s="95">
        <f t="shared" si="10"/>
        <v>1</v>
      </c>
      <c r="AB85" s="95">
        <f t="shared" si="10"/>
        <v>1</v>
      </c>
      <c r="AC85" s="95">
        <f t="shared" si="10"/>
        <v>1</v>
      </c>
      <c r="AD85" s="95">
        <f t="shared" si="10"/>
        <v>1</v>
      </c>
      <c r="AE85" s="95">
        <f t="shared" si="10"/>
        <v>0</v>
      </c>
      <c r="AF85" s="95">
        <f t="shared" si="10"/>
        <v>0</v>
      </c>
      <c r="AG85" s="95">
        <f t="shared" si="10"/>
        <v>0</v>
      </c>
      <c r="AH85" s="95">
        <f t="shared" si="10"/>
        <v>0</v>
      </c>
    </row>
    <row r="86" spans="1:34" x14ac:dyDescent="0.3">
      <c r="A86" t="s">
        <v>640</v>
      </c>
      <c r="B86" t="s">
        <v>44</v>
      </c>
      <c r="C86">
        <v>2021</v>
      </c>
      <c r="D86">
        <v>2046</v>
      </c>
      <c r="E86" s="95">
        <f t="shared" si="11"/>
        <v>1</v>
      </c>
      <c r="F86" s="95">
        <f t="shared" si="11"/>
        <v>1</v>
      </c>
      <c r="G86" s="95">
        <f t="shared" si="11"/>
        <v>1</v>
      </c>
      <c r="H86" s="95">
        <f t="shared" si="11"/>
        <v>1</v>
      </c>
      <c r="I86" s="95">
        <f t="shared" si="11"/>
        <v>1</v>
      </c>
      <c r="J86" s="95">
        <f t="shared" si="11"/>
        <v>1</v>
      </c>
      <c r="K86" s="95">
        <f t="shared" si="11"/>
        <v>1</v>
      </c>
      <c r="L86" s="95">
        <f t="shared" si="11"/>
        <v>1</v>
      </c>
      <c r="M86" s="95">
        <f t="shared" si="11"/>
        <v>1</v>
      </c>
      <c r="N86" s="95">
        <f t="shared" si="11"/>
        <v>1</v>
      </c>
      <c r="O86" s="95">
        <f t="shared" si="11"/>
        <v>1</v>
      </c>
      <c r="P86" s="95">
        <f t="shared" si="11"/>
        <v>1</v>
      </c>
      <c r="Q86" s="95">
        <f t="shared" si="11"/>
        <v>1</v>
      </c>
      <c r="R86" s="95">
        <f t="shared" si="11"/>
        <v>1</v>
      </c>
      <c r="S86" s="95">
        <f t="shared" si="11"/>
        <v>1</v>
      </c>
      <c r="T86" s="95">
        <f t="shared" si="11"/>
        <v>1</v>
      </c>
      <c r="U86" s="95">
        <f t="shared" si="10"/>
        <v>1</v>
      </c>
      <c r="V86" s="95">
        <f t="shared" si="10"/>
        <v>1</v>
      </c>
      <c r="W86" s="95">
        <f t="shared" si="10"/>
        <v>1</v>
      </c>
      <c r="X86" s="95">
        <f t="shared" si="10"/>
        <v>1</v>
      </c>
      <c r="Y86" s="95">
        <f t="shared" si="10"/>
        <v>1</v>
      </c>
      <c r="Z86" s="95">
        <f t="shared" si="10"/>
        <v>1</v>
      </c>
      <c r="AA86" s="95">
        <f t="shared" si="10"/>
        <v>1</v>
      </c>
      <c r="AB86" s="95">
        <f t="shared" si="10"/>
        <v>1</v>
      </c>
      <c r="AC86" s="95">
        <f t="shared" si="10"/>
        <v>1</v>
      </c>
      <c r="AD86" s="95">
        <f t="shared" si="10"/>
        <v>1</v>
      </c>
      <c r="AE86" s="95">
        <f t="shared" si="10"/>
        <v>0</v>
      </c>
      <c r="AF86" s="95">
        <f t="shared" si="10"/>
        <v>0</v>
      </c>
      <c r="AG86" s="95">
        <f t="shared" si="10"/>
        <v>0</v>
      </c>
      <c r="AH86" s="95">
        <f t="shared" si="10"/>
        <v>0</v>
      </c>
    </row>
    <row r="87" spans="1:34" x14ac:dyDescent="0.3">
      <c r="A87" t="s">
        <v>640</v>
      </c>
      <c r="B87" t="s">
        <v>45</v>
      </c>
      <c r="C87">
        <v>2021</v>
      </c>
      <c r="D87">
        <v>2046</v>
      </c>
      <c r="E87" s="95">
        <f t="shared" si="11"/>
        <v>1</v>
      </c>
      <c r="F87" s="95">
        <f t="shared" si="11"/>
        <v>1</v>
      </c>
      <c r="G87" s="95">
        <f t="shared" si="11"/>
        <v>1</v>
      </c>
      <c r="H87" s="95">
        <f t="shared" si="11"/>
        <v>1</v>
      </c>
      <c r="I87" s="95">
        <f t="shared" si="11"/>
        <v>1</v>
      </c>
      <c r="J87" s="95">
        <f t="shared" si="11"/>
        <v>1</v>
      </c>
      <c r="K87" s="95">
        <f t="shared" si="11"/>
        <v>1</v>
      </c>
      <c r="L87" s="95">
        <f t="shared" si="11"/>
        <v>1</v>
      </c>
      <c r="M87" s="95">
        <f t="shared" si="11"/>
        <v>1</v>
      </c>
      <c r="N87" s="95">
        <f t="shared" si="11"/>
        <v>1</v>
      </c>
      <c r="O87" s="95">
        <f t="shared" si="11"/>
        <v>1</v>
      </c>
      <c r="P87" s="95">
        <f t="shared" si="11"/>
        <v>1</v>
      </c>
      <c r="Q87" s="95">
        <f t="shared" si="11"/>
        <v>1</v>
      </c>
      <c r="R87" s="95">
        <f t="shared" si="11"/>
        <v>1</v>
      </c>
      <c r="S87" s="95">
        <f t="shared" si="11"/>
        <v>1</v>
      </c>
      <c r="T87" s="95">
        <f t="shared" si="11"/>
        <v>1</v>
      </c>
      <c r="U87" s="95">
        <f t="shared" si="10"/>
        <v>1</v>
      </c>
      <c r="V87" s="95">
        <f t="shared" si="10"/>
        <v>1</v>
      </c>
      <c r="W87" s="95">
        <f t="shared" si="10"/>
        <v>1</v>
      </c>
      <c r="X87" s="95">
        <f t="shared" si="10"/>
        <v>1</v>
      </c>
      <c r="Y87" s="95">
        <f t="shared" si="10"/>
        <v>1</v>
      </c>
      <c r="Z87" s="95">
        <f t="shared" si="10"/>
        <v>1</v>
      </c>
      <c r="AA87" s="95">
        <f t="shared" si="10"/>
        <v>1</v>
      </c>
      <c r="AB87" s="95">
        <f t="shared" si="10"/>
        <v>1</v>
      </c>
      <c r="AC87" s="95">
        <f t="shared" si="10"/>
        <v>1</v>
      </c>
      <c r="AD87" s="95">
        <f t="shared" si="10"/>
        <v>1</v>
      </c>
      <c r="AE87" s="95">
        <f t="shared" si="10"/>
        <v>0</v>
      </c>
      <c r="AF87" s="95">
        <f t="shared" si="10"/>
        <v>0</v>
      </c>
      <c r="AG87" s="95">
        <f t="shared" si="10"/>
        <v>0</v>
      </c>
      <c r="AH87" s="95">
        <f t="shared" si="10"/>
        <v>0</v>
      </c>
    </row>
    <row r="88" spans="1:34" x14ac:dyDescent="0.3">
      <c r="A88" t="s">
        <v>641</v>
      </c>
      <c r="B88" t="s">
        <v>91</v>
      </c>
      <c r="C88">
        <v>2021</v>
      </c>
      <c r="D88">
        <v>2049</v>
      </c>
      <c r="E88" s="95">
        <f t="shared" si="11"/>
        <v>1</v>
      </c>
      <c r="F88" s="95">
        <f t="shared" si="11"/>
        <v>1</v>
      </c>
      <c r="G88" s="95">
        <f t="shared" si="11"/>
        <v>1</v>
      </c>
      <c r="H88" s="95">
        <f t="shared" si="11"/>
        <v>1</v>
      </c>
      <c r="I88" s="95">
        <f t="shared" si="11"/>
        <v>1</v>
      </c>
      <c r="J88" s="95">
        <f t="shared" si="11"/>
        <v>1</v>
      </c>
      <c r="K88" s="95">
        <f t="shared" si="11"/>
        <v>1</v>
      </c>
      <c r="L88" s="95">
        <f t="shared" si="11"/>
        <v>1</v>
      </c>
      <c r="M88" s="95">
        <f t="shared" si="11"/>
        <v>1</v>
      </c>
      <c r="N88" s="95">
        <f t="shared" si="11"/>
        <v>1</v>
      </c>
      <c r="O88" s="95">
        <f t="shared" si="11"/>
        <v>1</v>
      </c>
      <c r="P88" s="95">
        <f t="shared" si="11"/>
        <v>1</v>
      </c>
      <c r="Q88" s="95">
        <f t="shared" si="11"/>
        <v>1</v>
      </c>
      <c r="R88" s="95">
        <f t="shared" si="11"/>
        <v>1</v>
      </c>
      <c r="S88" s="95">
        <f t="shared" si="11"/>
        <v>1</v>
      </c>
      <c r="T88" s="95">
        <f t="shared" si="11"/>
        <v>1</v>
      </c>
      <c r="U88" s="95">
        <f t="shared" si="10"/>
        <v>1</v>
      </c>
      <c r="V88" s="95">
        <f t="shared" si="10"/>
        <v>1</v>
      </c>
      <c r="W88" s="95">
        <f t="shared" si="10"/>
        <v>1</v>
      </c>
      <c r="X88" s="95">
        <f t="shared" si="10"/>
        <v>1</v>
      </c>
      <c r="Y88" s="95">
        <f t="shared" si="10"/>
        <v>1</v>
      </c>
      <c r="Z88" s="95">
        <f t="shared" si="10"/>
        <v>1</v>
      </c>
      <c r="AA88" s="95">
        <f t="shared" si="10"/>
        <v>1</v>
      </c>
      <c r="AB88" s="95">
        <f t="shared" si="10"/>
        <v>1</v>
      </c>
      <c r="AC88" s="95">
        <f t="shared" si="10"/>
        <v>1</v>
      </c>
      <c r="AD88" s="95">
        <f t="shared" si="10"/>
        <v>1</v>
      </c>
      <c r="AE88" s="95">
        <f t="shared" si="10"/>
        <v>1</v>
      </c>
      <c r="AF88" s="95">
        <f t="shared" si="10"/>
        <v>1</v>
      </c>
      <c r="AG88" s="95">
        <f t="shared" si="10"/>
        <v>1</v>
      </c>
      <c r="AH88" s="95">
        <f t="shared" si="10"/>
        <v>0</v>
      </c>
    </row>
    <row r="89" spans="1:34" x14ac:dyDescent="0.3">
      <c r="A89" t="s">
        <v>641</v>
      </c>
      <c r="B89" t="s">
        <v>92</v>
      </c>
      <c r="C89">
        <v>2021</v>
      </c>
      <c r="D89">
        <v>2049</v>
      </c>
      <c r="E89" s="95">
        <f t="shared" si="11"/>
        <v>1</v>
      </c>
      <c r="F89" s="95">
        <f t="shared" si="11"/>
        <v>1</v>
      </c>
      <c r="G89" s="95">
        <f t="shared" si="11"/>
        <v>1</v>
      </c>
      <c r="H89" s="95">
        <f t="shared" si="11"/>
        <v>1</v>
      </c>
      <c r="I89" s="95">
        <f t="shared" si="11"/>
        <v>1</v>
      </c>
      <c r="J89" s="95">
        <f t="shared" si="11"/>
        <v>1</v>
      </c>
      <c r="K89" s="95">
        <f t="shared" si="11"/>
        <v>1</v>
      </c>
      <c r="L89" s="95">
        <f t="shared" si="11"/>
        <v>1</v>
      </c>
      <c r="M89" s="95">
        <f t="shared" si="11"/>
        <v>1</v>
      </c>
      <c r="N89" s="95">
        <f t="shared" si="11"/>
        <v>1</v>
      </c>
      <c r="O89" s="95">
        <f t="shared" si="11"/>
        <v>1</v>
      </c>
      <c r="P89" s="95">
        <f t="shared" si="11"/>
        <v>1</v>
      </c>
      <c r="Q89" s="95">
        <f t="shared" si="11"/>
        <v>1</v>
      </c>
      <c r="R89" s="95">
        <f t="shared" si="11"/>
        <v>1</v>
      </c>
      <c r="S89" s="95">
        <f t="shared" si="11"/>
        <v>1</v>
      </c>
      <c r="T89" s="95">
        <f t="shared" si="11"/>
        <v>1</v>
      </c>
      <c r="U89" s="95">
        <f t="shared" si="10"/>
        <v>1</v>
      </c>
      <c r="V89" s="95">
        <f t="shared" si="10"/>
        <v>1</v>
      </c>
      <c r="W89" s="95">
        <f t="shared" si="10"/>
        <v>1</v>
      </c>
      <c r="X89" s="95">
        <f t="shared" si="10"/>
        <v>1</v>
      </c>
      <c r="Y89" s="95">
        <f t="shared" si="10"/>
        <v>1</v>
      </c>
      <c r="Z89" s="95">
        <f t="shared" si="10"/>
        <v>1</v>
      </c>
      <c r="AA89" s="95">
        <f t="shared" si="10"/>
        <v>1</v>
      </c>
      <c r="AB89" s="95">
        <f t="shared" si="10"/>
        <v>1</v>
      </c>
      <c r="AC89" s="95">
        <f t="shared" si="10"/>
        <v>1</v>
      </c>
      <c r="AD89" s="95">
        <f t="shared" si="10"/>
        <v>1</v>
      </c>
      <c r="AE89" s="95">
        <f t="shared" si="10"/>
        <v>1</v>
      </c>
      <c r="AF89" s="95">
        <f t="shared" si="10"/>
        <v>1</v>
      </c>
      <c r="AG89" s="95">
        <f t="shared" si="10"/>
        <v>1</v>
      </c>
      <c r="AH89" s="95">
        <f t="shared" si="10"/>
        <v>0</v>
      </c>
    </row>
    <row r="90" spans="1:34" x14ac:dyDescent="0.3">
      <c r="A90" t="s">
        <v>641</v>
      </c>
      <c r="B90" t="s">
        <v>90</v>
      </c>
      <c r="C90">
        <v>2021</v>
      </c>
      <c r="D90">
        <v>2049</v>
      </c>
      <c r="E90" s="95">
        <f t="shared" si="11"/>
        <v>1</v>
      </c>
      <c r="F90" s="95">
        <f t="shared" si="11"/>
        <v>1</v>
      </c>
      <c r="G90" s="95">
        <f t="shared" si="11"/>
        <v>1</v>
      </c>
      <c r="H90" s="95">
        <f t="shared" si="11"/>
        <v>1</v>
      </c>
      <c r="I90" s="95">
        <f t="shared" si="11"/>
        <v>1</v>
      </c>
      <c r="J90" s="95">
        <f t="shared" si="11"/>
        <v>1</v>
      </c>
      <c r="K90" s="95">
        <f t="shared" si="11"/>
        <v>1</v>
      </c>
      <c r="L90" s="95">
        <f t="shared" si="11"/>
        <v>1</v>
      </c>
      <c r="M90" s="95">
        <f t="shared" si="11"/>
        <v>1</v>
      </c>
      <c r="N90" s="95">
        <f t="shared" si="11"/>
        <v>1</v>
      </c>
      <c r="O90" s="95">
        <f t="shared" si="11"/>
        <v>1</v>
      </c>
      <c r="P90" s="95">
        <f t="shared" si="11"/>
        <v>1</v>
      </c>
      <c r="Q90" s="95">
        <f t="shared" si="11"/>
        <v>1</v>
      </c>
      <c r="R90" s="95">
        <f t="shared" si="11"/>
        <v>1</v>
      </c>
      <c r="S90" s="95">
        <f t="shared" si="11"/>
        <v>1</v>
      </c>
      <c r="T90" s="95">
        <f t="shared" ref="T90:AH105" si="12">IF(AND(T$1&gt;=$C90,T$1&lt;=$D90),1,0)</f>
        <v>1</v>
      </c>
      <c r="U90" s="95">
        <f t="shared" si="12"/>
        <v>1</v>
      </c>
      <c r="V90" s="95">
        <f t="shared" si="12"/>
        <v>1</v>
      </c>
      <c r="W90" s="95">
        <f t="shared" si="12"/>
        <v>1</v>
      </c>
      <c r="X90" s="95">
        <f t="shared" si="12"/>
        <v>1</v>
      </c>
      <c r="Y90" s="95">
        <f t="shared" si="12"/>
        <v>1</v>
      </c>
      <c r="Z90" s="95">
        <f t="shared" si="12"/>
        <v>1</v>
      </c>
      <c r="AA90" s="95">
        <f t="shared" si="12"/>
        <v>1</v>
      </c>
      <c r="AB90" s="95">
        <f t="shared" si="12"/>
        <v>1</v>
      </c>
      <c r="AC90" s="95">
        <f t="shared" si="12"/>
        <v>1</v>
      </c>
      <c r="AD90" s="95">
        <f t="shared" si="12"/>
        <v>1</v>
      </c>
      <c r="AE90" s="95">
        <f t="shared" si="12"/>
        <v>1</v>
      </c>
      <c r="AF90" s="95">
        <f t="shared" si="12"/>
        <v>1</v>
      </c>
      <c r="AG90" s="95">
        <f t="shared" si="12"/>
        <v>1</v>
      </c>
      <c r="AH90" s="95">
        <f t="shared" si="12"/>
        <v>0</v>
      </c>
    </row>
    <row r="91" spans="1:34" x14ac:dyDescent="0.3">
      <c r="A91" t="s">
        <v>892</v>
      </c>
      <c r="B91" t="s">
        <v>893</v>
      </c>
      <c r="C91">
        <v>2021</v>
      </c>
      <c r="D91">
        <v>2043</v>
      </c>
      <c r="E91" s="95">
        <f t="shared" ref="E91:T106" si="13">IF(AND(E$1&gt;=$C91,E$1&lt;=$D91),1,0)</f>
        <v>1</v>
      </c>
      <c r="F91" s="95">
        <f t="shared" si="13"/>
        <v>1</v>
      </c>
      <c r="G91" s="95">
        <f t="shared" si="13"/>
        <v>1</v>
      </c>
      <c r="H91" s="95">
        <f t="shared" si="13"/>
        <v>1</v>
      </c>
      <c r="I91" s="95">
        <f t="shared" si="13"/>
        <v>1</v>
      </c>
      <c r="J91" s="95">
        <f t="shared" si="13"/>
        <v>1</v>
      </c>
      <c r="K91" s="95">
        <f t="shared" si="13"/>
        <v>1</v>
      </c>
      <c r="L91" s="95">
        <f t="shared" si="13"/>
        <v>1</v>
      </c>
      <c r="M91" s="95">
        <f t="shared" si="13"/>
        <v>1</v>
      </c>
      <c r="N91" s="95">
        <f t="shared" si="13"/>
        <v>1</v>
      </c>
      <c r="O91" s="95">
        <f t="shared" si="13"/>
        <v>1</v>
      </c>
      <c r="P91" s="95">
        <f t="shared" si="13"/>
        <v>1</v>
      </c>
      <c r="Q91" s="95">
        <f t="shared" si="13"/>
        <v>1</v>
      </c>
      <c r="R91" s="95">
        <f t="shared" si="13"/>
        <v>1</v>
      </c>
      <c r="S91" s="95">
        <f t="shared" si="13"/>
        <v>1</v>
      </c>
      <c r="T91" s="95">
        <f t="shared" si="13"/>
        <v>1</v>
      </c>
      <c r="U91" s="95">
        <f t="shared" si="12"/>
        <v>1</v>
      </c>
      <c r="V91" s="95">
        <f t="shared" si="12"/>
        <v>1</v>
      </c>
      <c r="W91" s="95">
        <f t="shared" si="12"/>
        <v>1</v>
      </c>
      <c r="X91" s="95">
        <f t="shared" si="12"/>
        <v>1</v>
      </c>
      <c r="Y91" s="95">
        <f t="shared" si="12"/>
        <v>1</v>
      </c>
      <c r="Z91" s="95">
        <f t="shared" si="12"/>
        <v>1</v>
      </c>
      <c r="AA91" s="95">
        <f t="shared" si="12"/>
        <v>1</v>
      </c>
      <c r="AB91" s="95">
        <f t="shared" si="12"/>
        <v>0</v>
      </c>
      <c r="AC91" s="95">
        <f t="shared" si="12"/>
        <v>0</v>
      </c>
      <c r="AD91" s="95">
        <f t="shared" si="12"/>
        <v>0</v>
      </c>
      <c r="AE91" s="95">
        <f t="shared" si="12"/>
        <v>0</v>
      </c>
      <c r="AF91" s="95">
        <f t="shared" si="12"/>
        <v>0</v>
      </c>
      <c r="AG91" s="95">
        <f t="shared" si="12"/>
        <v>0</v>
      </c>
      <c r="AH91" s="95">
        <f t="shared" si="12"/>
        <v>0</v>
      </c>
    </row>
    <row r="92" spans="1:34" x14ac:dyDescent="0.3">
      <c r="A92" t="s">
        <v>1086</v>
      </c>
      <c r="B92" t="s">
        <v>1087</v>
      </c>
      <c r="C92">
        <v>2021</v>
      </c>
      <c r="D92">
        <v>2049</v>
      </c>
      <c r="E92" s="95">
        <f t="shared" si="13"/>
        <v>1</v>
      </c>
      <c r="F92" s="95">
        <f t="shared" si="13"/>
        <v>1</v>
      </c>
      <c r="G92" s="95">
        <f t="shared" si="13"/>
        <v>1</v>
      </c>
      <c r="H92" s="95">
        <f t="shared" si="13"/>
        <v>1</v>
      </c>
      <c r="I92" s="95">
        <f t="shared" si="13"/>
        <v>1</v>
      </c>
      <c r="J92" s="95">
        <f t="shared" si="13"/>
        <v>1</v>
      </c>
      <c r="K92" s="95">
        <f t="shared" si="13"/>
        <v>1</v>
      </c>
      <c r="L92" s="95">
        <f t="shared" si="13"/>
        <v>1</v>
      </c>
      <c r="M92" s="95">
        <f t="shared" si="13"/>
        <v>1</v>
      </c>
      <c r="N92" s="95">
        <f t="shared" si="13"/>
        <v>1</v>
      </c>
      <c r="O92" s="95">
        <f t="shared" si="13"/>
        <v>1</v>
      </c>
      <c r="P92" s="95">
        <f t="shared" si="13"/>
        <v>1</v>
      </c>
      <c r="Q92" s="95">
        <f t="shared" si="13"/>
        <v>1</v>
      </c>
      <c r="R92" s="95">
        <f t="shared" si="13"/>
        <v>1</v>
      </c>
      <c r="S92" s="95">
        <f t="shared" si="13"/>
        <v>1</v>
      </c>
      <c r="T92" s="95">
        <f t="shared" si="13"/>
        <v>1</v>
      </c>
      <c r="U92" s="95">
        <f t="shared" si="12"/>
        <v>1</v>
      </c>
      <c r="V92" s="95">
        <f t="shared" si="12"/>
        <v>1</v>
      </c>
      <c r="W92" s="95">
        <f t="shared" si="12"/>
        <v>1</v>
      </c>
      <c r="X92" s="95">
        <f t="shared" si="12"/>
        <v>1</v>
      </c>
      <c r="Y92" s="95">
        <f t="shared" si="12"/>
        <v>1</v>
      </c>
      <c r="Z92" s="95">
        <f t="shared" si="12"/>
        <v>1</v>
      </c>
      <c r="AA92" s="95">
        <f t="shared" si="12"/>
        <v>1</v>
      </c>
      <c r="AB92" s="95">
        <f t="shared" si="12"/>
        <v>1</v>
      </c>
      <c r="AC92" s="95">
        <f t="shared" si="12"/>
        <v>1</v>
      </c>
      <c r="AD92" s="95">
        <f t="shared" si="12"/>
        <v>1</v>
      </c>
      <c r="AE92" s="95">
        <f t="shared" si="12"/>
        <v>1</v>
      </c>
      <c r="AF92" s="95">
        <f t="shared" si="12"/>
        <v>1</v>
      </c>
      <c r="AG92" s="95">
        <f t="shared" si="12"/>
        <v>1</v>
      </c>
      <c r="AH92" s="95">
        <f t="shared" si="12"/>
        <v>0</v>
      </c>
    </row>
    <row r="93" spans="1:34" x14ac:dyDescent="0.3">
      <c r="A93" t="s">
        <v>192</v>
      </c>
      <c r="B93" t="s">
        <v>1087</v>
      </c>
      <c r="C93">
        <v>2021</v>
      </c>
      <c r="D93">
        <v>2049</v>
      </c>
      <c r="E93" s="95">
        <f t="shared" si="13"/>
        <v>1</v>
      </c>
      <c r="F93" s="95">
        <f t="shared" si="13"/>
        <v>1</v>
      </c>
      <c r="G93" s="95">
        <f t="shared" si="13"/>
        <v>1</v>
      </c>
      <c r="H93" s="95">
        <f t="shared" si="13"/>
        <v>1</v>
      </c>
      <c r="I93" s="95">
        <f t="shared" si="13"/>
        <v>1</v>
      </c>
      <c r="J93" s="95">
        <f t="shared" si="13"/>
        <v>1</v>
      </c>
      <c r="K93" s="95">
        <f t="shared" si="13"/>
        <v>1</v>
      </c>
      <c r="L93" s="95">
        <f t="shared" si="13"/>
        <v>1</v>
      </c>
      <c r="M93" s="95">
        <f t="shared" si="13"/>
        <v>1</v>
      </c>
      <c r="N93" s="95">
        <f t="shared" si="13"/>
        <v>1</v>
      </c>
      <c r="O93" s="95">
        <f t="shared" si="13"/>
        <v>1</v>
      </c>
      <c r="P93" s="95">
        <f t="shared" si="13"/>
        <v>1</v>
      </c>
      <c r="Q93" s="95">
        <f t="shared" si="13"/>
        <v>1</v>
      </c>
      <c r="R93" s="95">
        <f t="shared" si="13"/>
        <v>1</v>
      </c>
      <c r="S93" s="95">
        <f t="shared" si="13"/>
        <v>1</v>
      </c>
      <c r="T93" s="95">
        <f t="shared" si="13"/>
        <v>1</v>
      </c>
      <c r="U93" s="95">
        <f t="shared" si="12"/>
        <v>1</v>
      </c>
      <c r="V93" s="95">
        <f t="shared" si="12"/>
        <v>1</v>
      </c>
      <c r="W93" s="95">
        <f t="shared" si="12"/>
        <v>1</v>
      </c>
      <c r="X93" s="95">
        <f t="shared" si="12"/>
        <v>1</v>
      </c>
      <c r="Y93" s="95">
        <f t="shared" si="12"/>
        <v>1</v>
      </c>
      <c r="Z93" s="95">
        <f t="shared" si="12"/>
        <v>1</v>
      </c>
      <c r="AA93" s="95">
        <f t="shared" si="12"/>
        <v>1</v>
      </c>
      <c r="AB93" s="95">
        <f t="shared" si="12"/>
        <v>1</v>
      </c>
      <c r="AC93" s="95">
        <f t="shared" si="12"/>
        <v>1</v>
      </c>
      <c r="AD93" s="95">
        <f t="shared" si="12"/>
        <v>1</v>
      </c>
      <c r="AE93" s="95">
        <f t="shared" si="12"/>
        <v>1</v>
      </c>
      <c r="AF93" s="95">
        <f t="shared" si="12"/>
        <v>1</v>
      </c>
      <c r="AG93" s="95">
        <f t="shared" si="12"/>
        <v>1</v>
      </c>
      <c r="AH93" s="95">
        <f t="shared" si="12"/>
        <v>0</v>
      </c>
    </row>
    <row r="94" spans="1:34" x14ac:dyDescent="0.3">
      <c r="A94" t="s">
        <v>606</v>
      </c>
      <c r="B94" t="s">
        <v>132</v>
      </c>
      <c r="C94">
        <v>2021</v>
      </c>
      <c r="D94">
        <v>2031</v>
      </c>
      <c r="E94" s="95">
        <f t="shared" si="13"/>
        <v>1</v>
      </c>
      <c r="F94" s="95">
        <f t="shared" si="13"/>
        <v>1</v>
      </c>
      <c r="G94" s="95">
        <f t="shared" si="13"/>
        <v>1</v>
      </c>
      <c r="H94" s="95">
        <f t="shared" si="13"/>
        <v>1</v>
      </c>
      <c r="I94" s="95">
        <f t="shared" si="13"/>
        <v>1</v>
      </c>
      <c r="J94" s="95">
        <f t="shared" si="13"/>
        <v>1</v>
      </c>
      <c r="K94" s="95">
        <f t="shared" si="13"/>
        <v>1</v>
      </c>
      <c r="L94" s="95">
        <f t="shared" si="13"/>
        <v>1</v>
      </c>
      <c r="M94" s="95">
        <f t="shared" si="13"/>
        <v>1</v>
      </c>
      <c r="N94" s="95">
        <f t="shared" si="13"/>
        <v>1</v>
      </c>
      <c r="O94" s="95">
        <f t="shared" si="13"/>
        <v>1</v>
      </c>
      <c r="P94" s="95">
        <f t="shared" si="13"/>
        <v>0</v>
      </c>
      <c r="Q94" s="95">
        <f t="shared" si="13"/>
        <v>0</v>
      </c>
      <c r="R94" s="95">
        <f t="shared" si="13"/>
        <v>0</v>
      </c>
      <c r="S94" s="95">
        <f t="shared" si="13"/>
        <v>0</v>
      </c>
      <c r="T94" s="95">
        <f t="shared" si="13"/>
        <v>0</v>
      </c>
      <c r="U94" s="95">
        <f t="shared" si="12"/>
        <v>0</v>
      </c>
      <c r="V94" s="95">
        <f t="shared" si="12"/>
        <v>0</v>
      </c>
      <c r="W94" s="95">
        <f t="shared" si="12"/>
        <v>0</v>
      </c>
      <c r="X94" s="95">
        <f t="shared" si="12"/>
        <v>0</v>
      </c>
      <c r="Y94" s="95">
        <f t="shared" si="12"/>
        <v>0</v>
      </c>
      <c r="Z94" s="95">
        <f t="shared" si="12"/>
        <v>0</v>
      </c>
      <c r="AA94" s="95">
        <f t="shared" si="12"/>
        <v>0</v>
      </c>
      <c r="AB94" s="95">
        <f t="shared" si="12"/>
        <v>0</v>
      </c>
      <c r="AC94" s="95">
        <f t="shared" si="12"/>
        <v>0</v>
      </c>
      <c r="AD94" s="95">
        <f t="shared" si="12"/>
        <v>0</v>
      </c>
      <c r="AE94" s="95">
        <f t="shared" si="12"/>
        <v>0</v>
      </c>
      <c r="AF94" s="95">
        <f t="shared" si="12"/>
        <v>0</v>
      </c>
      <c r="AG94" s="95">
        <f t="shared" si="12"/>
        <v>0</v>
      </c>
      <c r="AH94" s="95">
        <f t="shared" si="12"/>
        <v>0</v>
      </c>
    </row>
    <row r="95" spans="1:34" x14ac:dyDescent="0.3">
      <c r="A95" t="s">
        <v>606</v>
      </c>
      <c r="B95" t="s">
        <v>133</v>
      </c>
      <c r="C95">
        <v>2021</v>
      </c>
      <c r="D95" s="95">
        <v>2031</v>
      </c>
      <c r="E95" s="95">
        <f t="shared" si="13"/>
        <v>1</v>
      </c>
      <c r="F95" s="95">
        <f t="shared" si="13"/>
        <v>1</v>
      </c>
      <c r="G95" s="95">
        <f t="shared" si="13"/>
        <v>1</v>
      </c>
      <c r="H95" s="95">
        <f t="shared" si="13"/>
        <v>1</v>
      </c>
      <c r="I95" s="95">
        <f t="shared" si="13"/>
        <v>1</v>
      </c>
      <c r="J95" s="95">
        <f t="shared" si="13"/>
        <v>1</v>
      </c>
      <c r="K95" s="95">
        <f t="shared" si="13"/>
        <v>1</v>
      </c>
      <c r="L95" s="95">
        <f t="shared" si="13"/>
        <v>1</v>
      </c>
      <c r="M95" s="95">
        <f t="shared" si="13"/>
        <v>1</v>
      </c>
      <c r="N95" s="95">
        <f t="shared" si="13"/>
        <v>1</v>
      </c>
      <c r="O95" s="95">
        <f t="shared" si="13"/>
        <v>1</v>
      </c>
      <c r="P95" s="95">
        <f t="shared" si="13"/>
        <v>0</v>
      </c>
      <c r="Q95" s="95">
        <f t="shared" si="13"/>
        <v>0</v>
      </c>
      <c r="R95" s="95">
        <f t="shared" si="13"/>
        <v>0</v>
      </c>
      <c r="S95" s="95">
        <f t="shared" si="13"/>
        <v>0</v>
      </c>
      <c r="T95" s="95">
        <f t="shared" si="13"/>
        <v>0</v>
      </c>
      <c r="U95" s="95">
        <f t="shared" si="12"/>
        <v>0</v>
      </c>
      <c r="V95" s="95">
        <f t="shared" si="12"/>
        <v>0</v>
      </c>
      <c r="W95" s="95">
        <f t="shared" si="12"/>
        <v>0</v>
      </c>
      <c r="X95" s="95">
        <f t="shared" si="12"/>
        <v>0</v>
      </c>
      <c r="Y95" s="95">
        <f t="shared" si="12"/>
        <v>0</v>
      </c>
      <c r="Z95" s="95">
        <f t="shared" si="12"/>
        <v>0</v>
      </c>
      <c r="AA95" s="95">
        <f t="shared" si="12"/>
        <v>0</v>
      </c>
      <c r="AB95" s="95">
        <f t="shared" si="12"/>
        <v>0</v>
      </c>
      <c r="AC95" s="95">
        <f t="shared" si="12"/>
        <v>0</v>
      </c>
      <c r="AD95" s="95">
        <f t="shared" si="12"/>
        <v>0</v>
      </c>
      <c r="AE95" s="95">
        <f t="shared" si="12"/>
        <v>0</v>
      </c>
      <c r="AF95" s="95">
        <f t="shared" si="12"/>
        <v>0</v>
      </c>
      <c r="AG95" s="95">
        <f t="shared" si="12"/>
        <v>0</v>
      </c>
      <c r="AH95" s="95">
        <f t="shared" si="12"/>
        <v>0</v>
      </c>
    </row>
    <row r="96" spans="1:34" x14ac:dyDescent="0.3">
      <c r="A96" t="s">
        <v>606</v>
      </c>
      <c r="B96" t="s">
        <v>134</v>
      </c>
      <c r="C96">
        <v>2021</v>
      </c>
      <c r="D96" s="95">
        <v>2031</v>
      </c>
      <c r="E96" s="95">
        <f t="shared" si="13"/>
        <v>1</v>
      </c>
      <c r="F96" s="95">
        <f t="shared" si="13"/>
        <v>1</v>
      </c>
      <c r="G96" s="95">
        <f t="shared" si="13"/>
        <v>1</v>
      </c>
      <c r="H96" s="95">
        <f t="shared" si="13"/>
        <v>1</v>
      </c>
      <c r="I96" s="95">
        <f t="shared" si="13"/>
        <v>1</v>
      </c>
      <c r="J96" s="95">
        <f t="shared" si="13"/>
        <v>1</v>
      </c>
      <c r="K96" s="95">
        <f t="shared" si="13"/>
        <v>1</v>
      </c>
      <c r="L96" s="95">
        <f t="shared" si="13"/>
        <v>1</v>
      </c>
      <c r="M96" s="95">
        <f t="shared" si="13"/>
        <v>1</v>
      </c>
      <c r="N96" s="95">
        <f t="shared" si="13"/>
        <v>1</v>
      </c>
      <c r="O96" s="95">
        <f t="shared" si="13"/>
        <v>1</v>
      </c>
      <c r="P96" s="95">
        <f t="shared" si="13"/>
        <v>0</v>
      </c>
      <c r="Q96" s="95">
        <f t="shared" si="13"/>
        <v>0</v>
      </c>
      <c r="R96" s="95">
        <f t="shared" si="13"/>
        <v>0</v>
      </c>
      <c r="S96" s="95">
        <f t="shared" si="13"/>
        <v>0</v>
      </c>
      <c r="T96" s="95">
        <f t="shared" si="13"/>
        <v>0</v>
      </c>
      <c r="U96" s="95">
        <f t="shared" si="12"/>
        <v>0</v>
      </c>
      <c r="V96" s="95">
        <f t="shared" si="12"/>
        <v>0</v>
      </c>
      <c r="W96" s="95">
        <f t="shared" si="12"/>
        <v>0</v>
      </c>
      <c r="X96" s="95">
        <f t="shared" si="12"/>
        <v>0</v>
      </c>
      <c r="Y96" s="95">
        <f t="shared" si="12"/>
        <v>0</v>
      </c>
      <c r="Z96" s="95">
        <f t="shared" si="12"/>
        <v>0</v>
      </c>
      <c r="AA96" s="95">
        <f t="shared" si="12"/>
        <v>0</v>
      </c>
      <c r="AB96" s="95">
        <f t="shared" si="12"/>
        <v>0</v>
      </c>
      <c r="AC96" s="95">
        <f t="shared" si="12"/>
        <v>0</v>
      </c>
      <c r="AD96" s="95">
        <f t="shared" si="12"/>
        <v>0</v>
      </c>
      <c r="AE96" s="95">
        <f t="shared" si="12"/>
        <v>0</v>
      </c>
      <c r="AF96" s="95">
        <f t="shared" si="12"/>
        <v>0</v>
      </c>
      <c r="AG96" s="95">
        <f t="shared" si="12"/>
        <v>0</v>
      </c>
      <c r="AH96" s="95">
        <f t="shared" si="12"/>
        <v>0</v>
      </c>
    </row>
    <row r="97" spans="1:34" x14ac:dyDescent="0.3">
      <c r="A97" t="s">
        <v>606</v>
      </c>
      <c r="B97" t="s">
        <v>135</v>
      </c>
      <c r="C97">
        <v>2021</v>
      </c>
      <c r="D97" s="95">
        <v>2034</v>
      </c>
      <c r="E97" s="95">
        <f t="shared" si="13"/>
        <v>1</v>
      </c>
      <c r="F97" s="95">
        <f t="shared" si="13"/>
        <v>1</v>
      </c>
      <c r="G97" s="95">
        <f t="shared" si="13"/>
        <v>1</v>
      </c>
      <c r="H97" s="95">
        <f t="shared" si="13"/>
        <v>1</v>
      </c>
      <c r="I97" s="95">
        <f t="shared" si="13"/>
        <v>1</v>
      </c>
      <c r="J97" s="95">
        <f t="shared" si="13"/>
        <v>1</v>
      </c>
      <c r="K97" s="95">
        <f t="shared" si="13"/>
        <v>1</v>
      </c>
      <c r="L97" s="95">
        <f t="shared" si="13"/>
        <v>1</v>
      </c>
      <c r="M97" s="95">
        <f t="shared" si="13"/>
        <v>1</v>
      </c>
      <c r="N97" s="95">
        <f t="shared" si="13"/>
        <v>1</v>
      </c>
      <c r="O97" s="95">
        <f t="shared" si="13"/>
        <v>1</v>
      </c>
      <c r="P97" s="95">
        <f t="shared" si="13"/>
        <v>1</v>
      </c>
      <c r="Q97" s="95">
        <f t="shared" si="13"/>
        <v>1</v>
      </c>
      <c r="R97" s="95">
        <f t="shared" si="13"/>
        <v>1</v>
      </c>
      <c r="S97" s="95">
        <f t="shared" si="13"/>
        <v>0</v>
      </c>
      <c r="T97" s="95">
        <f t="shared" si="13"/>
        <v>0</v>
      </c>
      <c r="U97" s="95">
        <f t="shared" si="12"/>
        <v>0</v>
      </c>
      <c r="V97" s="95">
        <f t="shared" si="12"/>
        <v>0</v>
      </c>
      <c r="W97" s="95">
        <f t="shared" si="12"/>
        <v>0</v>
      </c>
      <c r="X97" s="95">
        <f t="shared" si="12"/>
        <v>0</v>
      </c>
      <c r="Y97" s="95">
        <f t="shared" si="12"/>
        <v>0</v>
      </c>
      <c r="Z97" s="95">
        <f t="shared" si="12"/>
        <v>0</v>
      </c>
      <c r="AA97" s="95">
        <f t="shared" si="12"/>
        <v>0</v>
      </c>
      <c r="AB97" s="95">
        <f t="shared" si="12"/>
        <v>0</v>
      </c>
      <c r="AC97" s="95">
        <f t="shared" si="12"/>
        <v>0</v>
      </c>
      <c r="AD97" s="95">
        <f t="shared" si="12"/>
        <v>0</v>
      </c>
      <c r="AE97" s="95">
        <f t="shared" si="12"/>
        <v>0</v>
      </c>
      <c r="AF97" s="95">
        <f t="shared" si="12"/>
        <v>0</v>
      </c>
      <c r="AG97" s="95">
        <f t="shared" si="12"/>
        <v>0</v>
      </c>
      <c r="AH97" s="95">
        <f t="shared" si="12"/>
        <v>0</v>
      </c>
    </row>
    <row r="98" spans="1:34" x14ac:dyDescent="0.3">
      <c r="A98" t="s">
        <v>800</v>
      </c>
      <c r="B98" t="s">
        <v>801</v>
      </c>
      <c r="C98">
        <v>2021</v>
      </c>
      <c r="D98">
        <v>2100</v>
      </c>
      <c r="E98" s="95">
        <f t="shared" si="13"/>
        <v>1</v>
      </c>
      <c r="F98" s="95">
        <f t="shared" si="13"/>
        <v>1</v>
      </c>
      <c r="G98" s="95">
        <f t="shared" si="13"/>
        <v>1</v>
      </c>
      <c r="H98" s="95">
        <f t="shared" si="13"/>
        <v>1</v>
      </c>
      <c r="I98" s="95">
        <f t="shared" si="13"/>
        <v>1</v>
      </c>
      <c r="J98" s="95">
        <f t="shared" si="13"/>
        <v>1</v>
      </c>
      <c r="K98" s="95">
        <f t="shared" si="13"/>
        <v>1</v>
      </c>
      <c r="L98" s="95">
        <f t="shared" si="13"/>
        <v>1</v>
      </c>
      <c r="M98" s="95">
        <f t="shared" si="13"/>
        <v>1</v>
      </c>
      <c r="N98" s="95">
        <f t="shared" si="13"/>
        <v>1</v>
      </c>
      <c r="O98" s="95">
        <f t="shared" si="13"/>
        <v>1</v>
      </c>
      <c r="P98" s="95">
        <f t="shared" si="13"/>
        <v>1</v>
      </c>
      <c r="Q98" s="95">
        <f t="shared" si="13"/>
        <v>1</v>
      </c>
      <c r="R98" s="95">
        <f t="shared" si="13"/>
        <v>1</v>
      </c>
      <c r="S98" s="95">
        <f t="shared" si="13"/>
        <v>1</v>
      </c>
      <c r="T98" s="95">
        <f t="shared" si="13"/>
        <v>1</v>
      </c>
      <c r="U98" s="95">
        <f t="shared" si="12"/>
        <v>1</v>
      </c>
      <c r="V98" s="95">
        <f t="shared" si="12"/>
        <v>1</v>
      </c>
      <c r="W98" s="95">
        <f t="shared" si="12"/>
        <v>1</v>
      </c>
      <c r="X98" s="95">
        <f t="shared" si="12"/>
        <v>1</v>
      </c>
      <c r="Y98" s="95">
        <f t="shared" si="12"/>
        <v>1</v>
      </c>
      <c r="Z98" s="95">
        <f t="shared" si="12"/>
        <v>1</v>
      </c>
      <c r="AA98" s="95">
        <f t="shared" si="12"/>
        <v>1</v>
      </c>
      <c r="AB98" s="95">
        <f t="shared" si="12"/>
        <v>1</v>
      </c>
      <c r="AC98" s="95">
        <f t="shared" si="12"/>
        <v>1</v>
      </c>
      <c r="AD98" s="95">
        <f t="shared" si="12"/>
        <v>1</v>
      </c>
      <c r="AE98" s="95">
        <f t="shared" si="12"/>
        <v>1</v>
      </c>
      <c r="AF98" s="95">
        <f t="shared" si="12"/>
        <v>1</v>
      </c>
      <c r="AG98" s="95">
        <f t="shared" si="12"/>
        <v>1</v>
      </c>
      <c r="AH98" s="95">
        <f t="shared" si="12"/>
        <v>1</v>
      </c>
    </row>
    <row r="99" spans="1:34" x14ac:dyDescent="0.3">
      <c r="A99" t="s">
        <v>800</v>
      </c>
      <c r="B99" t="s">
        <v>802</v>
      </c>
      <c r="C99">
        <v>2021</v>
      </c>
      <c r="D99">
        <v>2100</v>
      </c>
      <c r="E99" s="95">
        <f t="shared" si="13"/>
        <v>1</v>
      </c>
      <c r="F99" s="95">
        <f t="shared" si="13"/>
        <v>1</v>
      </c>
      <c r="G99" s="95">
        <f t="shared" si="13"/>
        <v>1</v>
      </c>
      <c r="H99" s="95">
        <f t="shared" si="13"/>
        <v>1</v>
      </c>
      <c r="I99" s="95">
        <f t="shared" si="13"/>
        <v>1</v>
      </c>
      <c r="J99" s="95">
        <f t="shared" si="13"/>
        <v>1</v>
      </c>
      <c r="K99" s="95">
        <f t="shared" si="13"/>
        <v>1</v>
      </c>
      <c r="L99" s="95">
        <f t="shared" si="13"/>
        <v>1</v>
      </c>
      <c r="M99" s="95">
        <f t="shared" si="13"/>
        <v>1</v>
      </c>
      <c r="N99" s="95">
        <f t="shared" si="13"/>
        <v>1</v>
      </c>
      <c r="O99" s="95">
        <f t="shared" si="13"/>
        <v>1</v>
      </c>
      <c r="P99" s="95">
        <f t="shared" si="13"/>
        <v>1</v>
      </c>
      <c r="Q99" s="95">
        <f t="shared" si="13"/>
        <v>1</v>
      </c>
      <c r="R99" s="95">
        <f t="shared" si="13"/>
        <v>1</v>
      </c>
      <c r="S99" s="95">
        <f t="shared" si="13"/>
        <v>1</v>
      </c>
      <c r="T99" s="95">
        <f t="shared" si="13"/>
        <v>1</v>
      </c>
      <c r="U99" s="95">
        <f t="shared" si="12"/>
        <v>1</v>
      </c>
      <c r="V99" s="95">
        <f t="shared" si="12"/>
        <v>1</v>
      </c>
      <c r="W99" s="95">
        <f t="shared" si="12"/>
        <v>1</v>
      </c>
      <c r="X99" s="95">
        <f t="shared" si="12"/>
        <v>1</v>
      </c>
      <c r="Y99" s="95">
        <f t="shared" si="12"/>
        <v>1</v>
      </c>
      <c r="Z99" s="95">
        <f t="shared" si="12"/>
        <v>1</v>
      </c>
      <c r="AA99" s="95">
        <f t="shared" si="12"/>
        <v>1</v>
      </c>
      <c r="AB99" s="95">
        <f t="shared" si="12"/>
        <v>1</v>
      </c>
      <c r="AC99" s="95">
        <f t="shared" si="12"/>
        <v>1</v>
      </c>
      <c r="AD99" s="95">
        <f t="shared" si="12"/>
        <v>1</v>
      </c>
      <c r="AE99" s="95">
        <f t="shared" si="12"/>
        <v>1</v>
      </c>
      <c r="AF99" s="95">
        <f t="shared" si="12"/>
        <v>1</v>
      </c>
      <c r="AG99" s="95">
        <f t="shared" si="12"/>
        <v>1</v>
      </c>
      <c r="AH99" s="95">
        <f t="shared" si="12"/>
        <v>1</v>
      </c>
    </row>
    <row r="100" spans="1:34" x14ac:dyDescent="0.3">
      <c r="A100" t="s">
        <v>616</v>
      </c>
      <c r="B100" t="s">
        <v>110</v>
      </c>
      <c r="C100">
        <v>2021</v>
      </c>
      <c r="D100">
        <v>2023</v>
      </c>
      <c r="E100" s="95">
        <f t="shared" si="13"/>
        <v>1</v>
      </c>
      <c r="F100" s="95">
        <f t="shared" si="13"/>
        <v>1</v>
      </c>
      <c r="G100" s="95">
        <f t="shared" si="13"/>
        <v>1</v>
      </c>
      <c r="H100" s="95">
        <f t="shared" si="13"/>
        <v>0</v>
      </c>
      <c r="I100" s="95">
        <f t="shared" si="13"/>
        <v>0</v>
      </c>
      <c r="J100" s="95">
        <f t="shared" si="13"/>
        <v>0</v>
      </c>
      <c r="K100" s="95">
        <f t="shared" si="13"/>
        <v>0</v>
      </c>
      <c r="L100" s="95">
        <f t="shared" si="13"/>
        <v>0</v>
      </c>
      <c r="M100" s="95">
        <f t="shared" si="13"/>
        <v>0</v>
      </c>
      <c r="N100" s="95">
        <f t="shared" si="13"/>
        <v>0</v>
      </c>
      <c r="O100" s="95">
        <f t="shared" si="13"/>
        <v>0</v>
      </c>
      <c r="P100" s="95">
        <f t="shared" si="13"/>
        <v>0</v>
      </c>
      <c r="Q100" s="95">
        <f t="shared" si="13"/>
        <v>0</v>
      </c>
      <c r="R100" s="95">
        <f t="shared" si="13"/>
        <v>0</v>
      </c>
      <c r="S100" s="95">
        <f t="shared" si="13"/>
        <v>0</v>
      </c>
      <c r="T100" s="95">
        <f t="shared" si="13"/>
        <v>0</v>
      </c>
      <c r="U100" s="95">
        <f t="shared" si="12"/>
        <v>0</v>
      </c>
      <c r="V100" s="95">
        <f t="shared" si="12"/>
        <v>0</v>
      </c>
      <c r="W100" s="95">
        <f t="shared" si="12"/>
        <v>0</v>
      </c>
      <c r="X100" s="95">
        <f t="shared" si="12"/>
        <v>0</v>
      </c>
      <c r="Y100" s="95">
        <f t="shared" si="12"/>
        <v>0</v>
      </c>
      <c r="Z100" s="95">
        <f t="shared" si="12"/>
        <v>0</v>
      </c>
      <c r="AA100" s="95">
        <f t="shared" si="12"/>
        <v>0</v>
      </c>
      <c r="AB100" s="95">
        <f t="shared" si="12"/>
        <v>0</v>
      </c>
      <c r="AC100" s="95">
        <f t="shared" si="12"/>
        <v>0</v>
      </c>
      <c r="AD100" s="95">
        <f t="shared" si="12"/>
        <v>0</v>
      </c>
      <c r="AE100" s="95">
        <f t="shared" si="12"/>
        <v>0</v>
      </c>
      <c r="AF100" s="95">
        <f t="shared" si="12"/>
        <v>0</v>
      </c>
      <c r="AG100" s="95">
        <f t="shared" si="12"/>
        <v>0</v>
      </c>
      <c r="AH100" s="95">
        <f t="shared" si="12"/>
        <v>0</v>
      </c>
    </row>
    <row r="101" spans="1:34" x14ac:dyDescent="0.3">
      <c r="A101" t="s">
        <v>616</v>
      </c>
      <c r="B101" t="s">
        <v>111</v>
      </c>
      <c r="C101">
        <v>2021</v>
      </c>
      <c r="D101" s="95">
        <v>2023</v>
      </c>
      <c r="E101" s="95">
        <f t="shared" si="13"/>
        <v>1</v>
      </c>
      <c r="F101" s="95">
        <f t="shared" si="13"/>
        <v>1</v>
      </c>
      <c r="G101" s="95">
        <f t="shared" si="13"/>
        <v>1</v>
      </c>
      <c r="H101" s="95">
        <f t="shared" si="13"/>
        <v>0</v>
      </c>
      <c r="I101" s="95">
        <f t="shared" si="13"/>
        <v>0</v>
      </c>
      <c r="J101" s="95">
        <f t="shared" si="13"/>
        <v>0</v>
      </c>
      <c r="K101" s="95">
        <f t="shared" si="13"/>
        <v>0</v>
      </c>
      <c r="L101" s="95">
        <f t="shared" si="13"/>
        <v>0</v>
      </c>
      <c r="M101" s="95">
        <f t="shared" si="13"/>
        <v>0</v>
      </c>
      <c r="N101" s="95">
        <f t="shared" si="13"/>
        <v>0</v>
      </c>
      <c r="O101" s="95">
        <f t="shared" si="13"/>
        <v>0</v>
      </c>
      <c r="P101" s="95">
        <f t="shared" si="13"/>
        <v>0</v>
      </c>
      <c r="Q101" s="95">
        <f t="shared" si="13"/>
        <v>0</v>
      </c>
      <c r="R101" s="95">
        <f t="shared" si="13"/>
        <v>0</v>
      </c>
      <c r="S101" s="95">
        <f t="shared" si="13"/>
        <v>0</v>
      </c>
      <c r="T101" s="95">
        <f t="shared" si="13"/>
        <v>0</v>
      </c>
      <c r="U101" s="95">
        <f t="shared" si="12"/>
        <v>0</v>
      </c>
      <c r="V101" s="95">
        <f t="shared" si="12"/>
        <v>0</v>
      </c>
      <c r="W101" s="95">
        <f t="shared" si="12"/>
        <v>0</v>
      </c>
      <c r="X101" s="95">
        <f t="shared" si="12"/>
        <v>0</v>
      </c>
      <c r="Y101" s="95">
        <f t="shared" si="12"/>
        <v>0</v>
      </c>
      <c r="Z101" s="95">
        <f t="shared" si="12"/>
        <v>0</v>
      </c>
      <c r="AA101" s="95">
        <f t="shared" si="12"/>
        <v>0</v>
      </c>
      <c r="AB101" s="95">
        <f t="shared" si="12"/>
        <v>0</v>
      </c>
      <c r="AC101" s="95">
        <f t="shared" si="12"/>
        <v>0</v>
      </c>
      <c r="AD101" s="95">
        <f t="shared" si="12"/>
        <v>0</v>
      </c>
      <c r="AE101" s="95">
        <f t="shared" si="12"/>
        <v>0</v>
      </c>
      <c r="AF101" s="95">
        <f t="shared" si="12"/>
        <v>0</v>
      </c>
      <c r="AG101" s="95">
        <f t="shared" si="12"/>
        <v>0</v>
      </c>
      <c r="AH101" s="95">
        <f t="shared" si="12"/>
        <v>0</v>
      </c>
    </row>
    <row r="102" spans="1:34" x14ac:dyDescent="0.3">
      <c r="A102" t="s">
        <v>1002</v>
      </c>
      <c r="B102" t="s">
        <v>1003</v>
      </c>
      <c r="C102">
        <v>2021</v>
      </c>
      <c r="D102">
        <v>2040</v>
      </c>
      <c r="E102" s="95">
        <f t="shared" si="13"/>
        <v>1</v>
      </c>
      <c r="F102" s="95">
        <f t="shared" si="13"/>
        <v>1</v>
      </c>
      <c r="G102" s="95">
        <f t="shared" si="13"/>
        <v>1</v>
      </c>
      <c r="H102" s="95">
        <f t="shared" si="13"/>
        <v>1</v>
      </c>
      <c r="I102" s="95">
        <f t="shared" si="13"/>
        <v>1</v>
      </c>
      <c r="J102" s="95">
        <f t="shared" si="13"/>
        <v>1</v>
      </c>
      <c r="K102" s="95">
        <f t="shared" si="13"/>
        <v>1</v>
      </c>
      <c r="L102" s="95">
        <f t="shared" si="13"/>
        <v>1</v>
      </c>
      <c r="M102" s="95">
        <f t="shared" si="13"/>
        <v>1</v>
      </c>
      <c r="N102" s="95">
        <f t="shared" si="13"/>
        <v>1</v>
      </c>
      <c r="O102" s="95">
        <f t="shared" si="13"/>
        <v>1</v>
      </c>
      <c r="P102" s="95">
        <f t="shared" si="13"/>
        <v>1</v>
      </c>
      <c r="Q102" s="95">
        <f t="shared" si="13"/>
        <v>1</v>
      </c>
      <c r="R102" s="95">
        <f t="shared" si="13"/>
        <v>1</v>
      </c>
      <c r="S102" s="95">
        <f t="shared" si="13"/>
        <v>1</v>
      </c>
      <c r="T102" s="95">
        <f t="shared" si="13"/>
        <v>1</v>
      </c>
      <c r="U102" s="95">
        <f t="shared" si="12"/>
        <v>1</v>
      </c>
      <c r="V102" s="95">
        <f t="shared" si="12"/>
        <v>1</v>
      </c>
      <c r="W102" s="95">
        <f t="shared" si="12"/>
        <v>1</v>
      </c>
      <c r="X102" s="95">
        <f t="shared" si="12"/>
        <v>1</v>
      </c>
      <c r="Y102" s="95">
        <f t="shared" si="12"/>
        <v>0</v>
      </c>
      <c r="Z102" s="95">
        <f t="shared" si="12"/>
        <v>0</v>
      </c>
      <c r="AA102" s="95">
        <f t="shared" si="12"/>
        <v>0</v>
      </c>
      <c r="AB102" s="95">
        <f t="shared" si="12"/>
        <v>0</v>
      </c>
      <c r="AC102" s="95">
        <f t="shared" si="12"/>
        <v>0</v>
      </c>
      <c r="AD102" s="95">
        <f t="shared" si="12"/>
        <v>0</v>
      </c>
      <c r="AE102" s="95">
        <f t="shared" si="12"/>
        <v>0</v>
      </c>
      <c r="AF102" s="95">
        <f t="shared" si="12"/>
        <v>0</v>
      </c>
      <c r="AG102" s="95">
        <f t="shared" si="12"/>
        <v>0</v>
      </c>
      <c r="AH102" s="95">
        <f t="shared" si="12"/>
        <v>0</v>
      </c>
    </row>
    <row r="103" spans="1:34" x14ac:dyDescent="0.3">
      <c r="A103" t="s">
        <v>1032</v>
      </c>
      <c r="B103" t="s">
        <v>1033</v>
      </c>
      <c r="C103">
        <v>2021</v>
      </c>
      <c r="D103">
        <v>2030</v>
      </c>
      <c r="E103" s="95">
        <f t="shared" si="13"/>
        <v>1</v>
      </c>
      <c r="F103" s="95">
        <f t="shared" si="13"/>
        <v>1</v>
      </c>
      <c r="G103" s="95">
        <f t="shared" si="13"/>
        <v>1</v>
      </c>
      <c r="H103" s="95">
        <f t="shared" si="13"/>
        <v>1</v>
      </c>
      <c r="I103" s="95">
        <f t="shared" si="13"/>
        <v>1</v>
      </c>
      <c r="J103" s="95">
        <f t="shared" si="13"/>
        <v>1</v>
      </c>
      <c r="K103" s="95">
        <f t="shared" si="13"/>
        <v>1</v>
      </c>
      <c r="L103" s="95">
        <f t="shared" si="13"/>
        <v>1</v>
      </c>
      <c r="M103" s="95">
        <f t="shared" si="13"/>
        <v>1</v>
      </c>
      <c r="N103" s="95">
        <f t="shared" si="13"/>
        <v>1</v>
      </c>
      <c r="O103" s="95">
        <f t="shared" si="13"/>
        <v>0</v>
      </c>
      <c r="P103" s="95">
        <f t="shared" si="13"/>
        <v>0</v>
      </c>
      <c r="Q103" s="95">
        <f t="shared" si="13"/>
        <v>0</v>
      </c>
      <c r="R103" s="95">
        <f t="shared" si="13"/>
        <v>0</v>
      </c>
      <c r="S103" s="95">
        <f t="shared" si="13"/>
        <v>0</v>
      </c>
      <c r="T103" s="95">
        <f t="shared" si="13"/>
        <v>0</v>
      </c>
      <c r="U103" s="95">
        <f t="shared" si="12"/>
        <v>0</v>
      </c>
      <c r="V103" s="95">
        <f t="shared" si="12"/>
        <v>0</v>
      </c>
      <c r="W103" s="95">
        <f t="shared" si="12"/>
        <v>0</v>
      </c>
      <c r="X103" s="95">
        <f t="shared" si="12"/>
        <v>0</v>
      </c>
      <c r="Y103" s="95">
        <f t="shared" si="12"/>
        <v>0</v>
      </c>
      <c r="Z103" s="95">
        <f t="shared" si="12"/>
        <v>0</v>
      </c>
      <c r="AA103" s="95">
        <f t="shared" si="12"/>
        <v>0</v>
      </c>
      <c r="AB103" s="95">
        <f t="shared" si="12"/>
        <v>0</v>
      </c>
      <c r="AC103" s="95">
        <f t="shared" si="12"/>
        <v>0</v>
      </c>
      <c r="AD103" s="95">
        <f t="shared" si="12"/>
        <v>0</v>
      </c>
      <c r="AE103" s="95">
        <f t="shared" si="12"/>
        <v>0</v>
      </c>
      <c r="AF103" s="95">
        <f t="shared" si="12"/>
        <v>0</v>
      </c>
      <c r="AG103" s="95">
        <f t="shared" si="12"/>
        <v>0</v>
      </c>
      <c r="AH103" s="95">
        <f t="shared" si="12"/>
        <v>0</v>
      </c>
    </row>
    <row r="104" spans="1:34" x14ac:dyDescent="0.3">
      <c r="A104" t="s">
        <v>1221</v>
      </c>
      <c r="B104" t="s">
        <v>1222</v>
      </c>
      <c r="C104">
        <v>2023</v>
      </c>
      <c r="D104">
        <v>2043</v>
      </c>
      <c r="E104" s="95">
        <f t="shared" si="13"/>
        <v>0</v>
      </c>
      <c r="F104" s="95">
        <f t="shared" si="13"/>
        <v>0</v>
      </c>
      <c r="G104" s="95">
        <f t="shared" si="13"/>
        <v>1</v>
      </c>
      <c r="H104" s="95">
        <f t="shared" si="13"/>
        <v>1</v>
      </c>
      <c r="I104" s="95">
        <f t="shared" si="13"/>
        <v>1</v>
      </c>
      <c r="J104" s="95">
        <f t="shared" si="13"/>
        <v>1</v>
      </c>
      <c r="K104" s="95">
        <f t="shared" si="13"/>
        <v>1</v>
      </c>
      <c r="L104" s="95">
        <f t="shared" si="13"/>
        <v>1</v>
      </c>
      <c r="M104" s="95">
        <f t="shared" si="13"/>
        <v>1</v>
      </c>
      <c r="N104" s="95">
        <f t="shared" si="13"/>
        <v>1</v>
      </c>
      <c r="O104" s="95">
        <f t="shared" si="13"/>
        <v>1</v>
      </c>
      <c r="P104" s="95">
        <f t="shared" si="13"/>
        <v>1</v>
      </c>
      <c r="Q104" s="95">
        <f t="shared" si="13"/>
        <v>1</v>
      </c>
      <c r="R104" s="95">
        <f t="shared" si="13"/>
        <v>1</v>
      </c>
      <c r="S104" s="95">
        <f t="shared" si="13"/>
        <v>1</v>
      </c>
      <c r="T104" s="95">
        <f t="shared" si="13"/>
        <v>1</v>
      </c>
      <c r="U104" s="95">
        <f t="shared" si="12"/>
        <v>1</v>
      </c>
      <c r="V104" s="95">
        <f t="shared" si="12"/>
        <v>1</v>
      </c>
      <c r="W104" s="95">
        <f t="shared" si="12"/>
        <v>1</v>
      </c>
      <c r="X104" s="95">
        <f t="shared" si="12"/>
        <v>1</v>
      </c>
      <c r="Y104" s="95">
        <f t="shared" si="12"/>
        <v>1</v>
      </c>
      <c r="Z104" s="95">
        <f t="shared" si="12"/>
        <v>1</v>
      </c>
      <c r="AA104" s="95">
        <f t="shared" si="12"/>
        <v>1</v>
      </c>
      <c r="AB104" s="95">
        <f t="shared" si="12"/>
        <v>0</v>
      </c>
      <c r="AC104" s="95">
        <f t="shared" si="12"/>
        <v>0</v>
      </c>
      <c r="AD104" s="95">
        <f t="shared" si="12"/>
        <v>0</v>
      </c>
      <c r="AE104" s="95">
        <f t="shared" si="12"/>
        <v>0</v>
      </c>
      <c r="AF104" s="95">
        <f t="shared" si="12"/>
        <v>0</v>
      </c>
      <c r="AG104" s="95">
        <f t="shared" si="12"/>
        <v>0</v>
      </c>
      <c r="AH104" s="95">
        <f t="shared" si="12"/>
        <v>0</v>
      </c>
    </row>
    <row r="105" spans="1:34" x14ac:dyDescent="0.3">
      <c r="A105" t="s">
        <v>809</v>
      </c>
      <c r="B105" t="s">
        <v>810</v>
      </c>
      <c r="C105">
        <v>2021</v>
      </c>
      <c r="D105">
        <v>2100</v>
      </c>
      <c r="E105" s="95">
        <f t="shared" si="13"/>
        <v>1</v>
      </c>
      <c r="F105" s="95">
        <f t="shared" si="13"/>
        <v>1</v>
      </c>
      <c r="G105" s="95">
        <f t="shared" si="13"/>
        <v>1</v>
      </c>
      <c r="H105" s="95">
        <f t="shared" si="13"/>
        <v>1</v>
      </c>
      <c r="I105" s="95">
        <f t="shared" si="13"/>
        <v>1</v>
      </c>
      <c r="J105" s="95">
        <f t="shared" si="13"/>
        <v>1</v>
      </c>
      <c r="K105" s="95">
        <f t="shared" si="13"/>
        <v>1</v>
      </c>
      <c r="L105" s="95">
        <f t="shared" si="13"/>
        <v>1</v>
      </c>
      <c r="M105" s="95">
        <f t="shared" si="13"/>
        <v>1</v>
      </c>
      <c r="N105" s="95">
        <f t="shared" si="13"/>
        <v>1</v>
      </c>
      <c r="O105" s="95">
        <f t="shared" si="13"/>
        <v>1</v>
      </c>
      <c r="P105" s="95">
        <f t="shared" si="13"/>
        <v>1</v>
      </c>
      <c r="Q105" s="95">
        <f t="shared" si="13"/>
        <v>1</v>
      </c>
      <c r="R105" s="95">
        <f t="shared" si="13"/>
        <v>1</v>
      </c>
      <c r="S105" s="95">
        <f t="shared" si="13"/>
        <v>1</v>
      </c>
      <c r="T105" s="95">
        <f t="shared" si="13"/>
        <v>1</v>
      </c>
      <c r="U105" s="95">
        <f t="shared" si="12"/>
        <v>1</v>
      </c>
      <c r="V105" s="95">
        <f t="shared" si="12"/>
        <v>1</v>
      </c>
      <c r="W105" s="95">
        <f t="shared" si="12"/>
        <v>1</v>
      </c>
      <c r="X105" s="95">
        <f t="shared" si="12"/>
        <v>1</v>
      </c>
      <c r="Y105" s="95">
        <f t="shared" si="12"/>
        <v>1</v>
      </c>
      <c r="Z105" s="95">
        <f t="shared" si="12"/>
        <v>1</v>
      </c>
      <c r="AA105" s="95">
        <f t="shared" si="12"/>
        <v>1</v>
      </c>
      <c r="AB105" s="95">
        <f t="shared" si="12"/>
        <v>1</v>
      </c>
      <c r="AC105" s="95">
        <f t="shared" si="12"/>
        <v>1</v>
      </c>
      <c r="AD105" s="95">
        <f t="shared" si="12"/>
        <v>1</v>
      </c>
      <c r="AE105" s="95">
        <f t="shared" si="12"/>
        <v>1</v>
      </c>
      <c r="AF105" s="95">
        <f t="shared" si="12"/>
        <v>1</v>
      </c>
      <c r="AG105" s="95">
        <f t="shared" si="12"/>
        <v>1</v>
      </c>
      <c r="AH105" s="95">
        <f t="shared" si="12"/>
        <v>1</v>
      </c>
    </row>
    <row r="106" spans="1:34" x14ac:dyDescent="0.3">
      <c r="A106" t="s">
        <v>636</v>
      </c>
      <c r="B106" t="s">
        <v>121</v>
      </c>
      <c r="C106">
        <v>2021</v>
      </c>
      <c r="D106">
        <v>2070</v>
      </c>
      <c r="E106" s="95">
        <f t="shared" si="13"/>
        <v>1</v>
      </c>
      <c r="F106" s="95">
        <f t="shared" si="13"/>
        <v>1</v>
      </c>
      <c r="G106" s="95">
        <f t="shared" si="13"/>
        <v>1</v>
      </c>
      <c r="H106" s="95">
        <f t="shared" si="13"/>
        <v>1</v>
      </c>
      <c r="I106" s="95">
        <f t="shared" si="13"/>
        <v>1</v>
      </c>
      <c r="J106" s="95">
        <f t="shared" si="13"/>
        <v>1</v>
      </c>
      <c r="K106" s="95">
        <f t="shared" si="13"/>
        <v>1</v>
      </c>
      <c r="L106" s="95">
        <f t="shared" si="13"/>
        <v>1</v>
      </c>
      <c r="M106" s="95">
        <f t="shared" si="13"/>
        <v>1</v>
      </c>
      <c r="N106" s="95">
        <f t="shared" si="13"/>
        <v>1</v>
      </c>
      <c r="O106" s="95">
        <f t="shared" si="13"/>
        <v>1</v>
      </c>
      <c r="P106" s="95">
        <f t="shared" si="13"/>
        <v>1</v>
      </c>
      <c r="Q106" s="95">
        <f t="shared" si="13"/>
        <v>1</v>
      </c>
      <c r="R106" s="95">
        <f t="shared" si="13"/>
        <v>1</v>
      </c>
      <c r="S106" s="95">
        <f t="shared" si="13"/>
        <v>1</v>
      </c>
      <c r="T106" s="95">
        <f t="shared" ref="T106:AH121" si="14">IF(AND(T$1&gt;=$C106,T$1&lt;=$D106),1,0)</f>
        <v>1</v>
      </c>
      <c r="U106" s="95">
        <f t="shared" si="14"/>
        <v>1</v>
      </c>
      <c r="V106" s="95">
        <f t="shared" si="14"/>
        <v>1</v>
      </c>
      <c r="W106" s="95">
        <f t="shared" si="14"/>
        <v>1</v>
      </c>
      <c r="X106" s="95">
        <f t="shared" si="14"/>
        <v>1</v>
      </c>
      <c r="Y106" s="95">
        <f t="shared" si="14"/>
        <v>1</v>
      </c>
      <c r="Z106" s="95">
        <f t="shared" si="14"/>
        <v>1</v>
      </c>
      <c r="AA106" s="95">
        <f t="shared" si="14"/>
        <v>1</v>
      </c>
      <c r="AB106" s="95">
        <f t="shared" si="14"/>
        <v>1</v>
      </c>
      <c r="AC106" s="95">
        <f t="shared" si="14"/>
        <v>1</v>
      </c>
      <c r="AD106" s="95">
        <f t="shared" si="14"/>
        <v>1</v>
      </c>
      <c r="AE106" s="95">
        <f t="shared" si="14"/>
        <v>1</v>
      </c>
      <c r="AF106" s="95">
        <f t="shared" si="14"/>
        <v>1</v>
      </c>
      <c r="AG106" s="95">
        <f t="shared" si="14"/>
        <v>1</v>
      </c>
      <c r="AH106" s="95">
        <f t="shared" si="14"/>
        <v>1</v>
      </c>
    </row>
    <row r="107" spans="1:34" x14ac:dyDescent="0.3">
      <c r="A107" t="s">
        <v>636</v>
      </c>
      <c r="B107" t="s">
        <v>122</v>
      </c>
      <c r="C107">
        <v>2021</v>
      </c>
      <c r="D107">
        <v>2070</v>
      </c>
      <c r="E107" s="95">
        <f t="shared" ref="E107:T122" si="15">IF(AND(E$1&gt;=$C107,E$1&lt;=$D107),1,0)</f>
        <v>1</v>
      </c>
      <c r="F107" s="95">
        <f t="shared" si="15"/>
        <v>1</v>
      </c>
      <c r="G107" s="95">
        <f t="shared" si="15"/>
        <v>1</v>
      </c>
      <c r="H107" s="95">
        <f t="shared" si="15"/>
        <v>1</v>
      </c>
      <c r="I107" s="95">
        <f t="shared" si="15"/>
        <v>1</v>
      </c>
      <c r="J107" s="95">
        <f t="shared" si="15"/>
        <v>1</v>
      </c>
      <c r="K107" s="95">
        <f t="shared" si="15"/>
        <v>1</v>
      </c>
      <c r="L107" s="95">
        <f t="shared" si="15"/>
        <v>1</v>
      </c>
      <c r="M107" s="95">
        <f t="shared" si="15"/>
        <v>1</v>
      </c>
      <c r="N107" s="95">
        <f t="shared" si="15"/>
        <v>1</v>
      </c>
      <c r="O107" s="95">
        <f t="shared" si="15"/>
        <v>1</v>
      </c>
      <c r="P107" s="95">
        <f t="shared" si="15"/>
        <v>1</v>
      </c>
      <c r="Q107" s="95">
        <f t="shared" si="15"/>
        <v>1</v>
      </c>
      <c r="R107" s="95">
        <f t="shared" si="15"/>
        <v>1</v>
      </c>
      <c r="S107" s="95">
        <f t="shared" si="15"/>
        <v>1</v>
      </c>
      <c r="T107" s="95">
        <f t="shared" si="15"/>
        <v>1</v>
      </c>
      <c r="U107" s="95">
        <f t="shared" si="14"/>
        <v>1</v>
      </c>
      <c r="V107" s="95">
        <f t="shared" si="14"/>
        <v>1</v>
      </c>
      <c r="W107" s="95">
        <f t="shared" si="14"/>
        <v>1</v>
      </c>
      <c r="X107" s="95">
        <f t="shared" si="14"/>
        <v>1</v>
      </c>
      <c r="Y107" s="95">
        <f t="shared" si="14"/>
        <v>1</v>
      </c>
      <c r="Z107" s="95">
        <f t="shared" si="14"/>
        <v>1</v>
      </c>
      <c r="AA107" s="95">
        <f t="shared" si="14"/>
        <v>1</v>
      </c>
      <c r="AB107" s="95">
        <f t="shared" si="14"/>
        <v>1</v>
      </c>
      <c r="AC107" s="95">
        <f t="shared" si="14"/>
        <v>1</v>
      </c>
      <c r="AD107" s="95">
        <f t="shared" si="14"/>
        <v>1</v>
      </c>
      <c r="AE107" s="95">
        <f t="shared" si="14"/>
        <v>1</v>
      </c>
      <c r="AF107" s="95">
        <f t="shared" si="14"/>
        <v>1</v>
      </c>
      <c r="AG107" s="95">
        <f t="shared" si="14"/>
        <v>1</v>
      </c>
      <c r="AH107" s="95">
        <f t="shared" si="14"/>
        <v>1</v>
      </c>
    </row>
    <row r="108" spans="1:34" x14ac:dyDescent="0.3">
      <c r="A108" t="s">
        <v>636</v>
      </c>
      <c r="B108" t="s">
        <v>123</v>
      </c>
      <c r="C108">
        <v>2021</v>
      </c>
      <c r="D108">
        <v>2070</v>
      </c>
      <c r="E108" s="95">
        <f t="shared" si="15"/>
        <v>1</v>
      </c>
      <c r="F108" s="95">
        <f t="shared" si="15"/>
        <v>1</v>
      </c>
      <c r="G108" s="95">
        <f t="shared" si="15"/>
        <v>1</v>
      </c>
      <c r="H108" s="95">
        <f t="shared" si="15"/>
        <v>1</v>
      </c>
      <c r="I108" s="95">
        <f t="shared" si="15"/>
        <v>1</v>
      </c>
      <c r="J108" s="95">
        <f t="shared" si="15"/>
        <v>1</v>
      </c>
      <c r="K108" s="95">
        <f t="shared" si="15"/>
        <v>1</v>
      </c>
      <c r="L108" s="95">
        <f t="shared" si="15"/>
        <v>1</v>
      </c>
      <c r="M108" s="95">
        <f t="shared" si="15"/>
        <v>1</v>
      </c>
      <c r="N108" s="95">
        <f t="shared" si="15"/>
        <v>1</v>
      </c>
      <c r="O108" s="95">
        <f t="shared" si="15"/>
        <v>1</v>
      </c>
      <c r="P108" s="95">
        <f t="shared" si="15"/>
        <v>1</v>
      </c>
      <c r="Q108" s="95">
        <f t="shared" si="15"/>
        <v>1</v>
      </c>
      <c r="R108" s="95">
        <f t="shared" si="15"/>
        <v>1</v>
      </c>
      <c r="S108" s="95">
        <f t="shared" si="15"/>
        <v>1</v>
      </c>
      <c r="T108" s="95">
        <f t="shared" si="15"/>
        <v>1</v>
      </c>
      <c r="U108" s="95">
        <f t="shared" si="14"/>
        <v>1</v>
      </c>
      <c r="V108" s="95">
        <f t="shared" si="14"/>
        <v>1</v>
      </c>
      <c r="W108" s="95">
        <f t="shared" si="14"/>
        <v>1</v>
      </c>
      <c r="X108" s="95">
        <f t="shared" si="14"/>
        <v>1</v>
      </c>
      <c r="Y108" s="95">
        <f t="shared" si="14"/>
        <v>1</v>
      </c>
      <c r="Z108" s="95">
        <f t="shared" si="14"/>
        <v>1</v>
      </c>
      <c r="AA108" s="95">
        <f t="shared" si="14"/>
        <v>1</v>
      </c>
      <c r="AB108" s="95">
        <f t="shared" si="14"/>
        <v>1</v>
      </c>
      <c r="AC108" s="95">
        <f t="shared" si="14"/>
        <v>1</v>
      </c>
      <c r="AD108" s="95">
        <f t="shared" si="14"/>
        <v>1</v>
      </c>
      <c r="AE108" s="95">
        <f t="shared" si="14"/>
        <v>1</v>
      </c>
      <c r="AF108" s="95">
        <f t="shared" si="14"/>
        <v>1</v>
      </c>
      <c r="AG108" s="95">
        <f t="shared" si="14"/>
        <v>1</v>
      </c>
      <c r="AH108" s="95">
        <f t="shared" si="14"/>
        <v>1</v>
      </c>
    </row>
    <row r="109" spans="1:34" x14ac:dyDescent="0.3">
      <c r="A109" t="s">
        <v>636</v>
      </c>
      <c r="B109" t="s">
        <v>124</v>
      </c>
      <c r="C109">
        <v>2021</v>
      </c>
      <c r="D109">
        <v>2070</v>
      </c>
      <c r="E109" s="95">
        <f t="shared" si="15"/>
        <v>1</v>
      </c>
      <c r="F109" s="95">
        <f t="shared" si="15"/>
        <v>1</v>
      </c>
      <c r="G109" s="95">
        <f t="shared" si="15"/>
        <v>1</v>
      </c>
      <c r="H109" s="95">
        <f t="shared" si="15"/>
        <v>1</v>
      </c>
      <c r="I109" s="95">
        <f t="shared" si="15"/>
        <v>1</v>
      </c>
      <c r="J109" s="95">
        <f t="shared" si="15"/>
        <v>1</v>
      </c>
      <c r="K109" s="95">
        <f t="shared" si="15"/>
        <v>1</v>
      </c>
      <c r="L109" s="95">
        <f t="shared" si="15"/>
        <v>1</v>
      </c>
      <c r="M109" s="95">
        <f t="shared" si="15"/>
        <v>1</v>
      </c>
      <c r="N109" s="95">
        <f t="shared" si="15"/>
        <v>1</v>
      </c>
      <c r="O109" s="95">
        <f t="shared" si="15"/>
        <v>1</v>
      </c>
      <c r="P109" s="95">
        <f t="shared" si="15"/>
        <v>1</v>
      </c>
      <c r="Q109" s="95">
        <f t="shared" si="15"/>
        <v>1</v>
      </c>
      <c r="R109" s="95">
        <f t="shared" si="15"/>
        <v>1</v>
      </c>
      <c r="S109" s="95">
        <f t="shared" si="15"/>
        <v>1</v>
      </c>
      <c r="T109" s="95">
        <f t="shared" si="15"/>
        <v>1</v>
      </c>
      <c r="U109" s="95">
        <f t="shared" si="14"/>
        <v>1</v>
      </c>
      <c r="V109" s="95">
        <f t="shared" si="14"/>
        <v>1</v>
      </c>
      <c r="W109" s="95">
        <f t="shared" si="14"/>
        <v>1</v>
      </c>
      <c r="X109" s="95">
        <f t="shared" si="14"/>
        <v>1</v>
      </c>
      <c r="Y109" s="95">
        <f t="shared" si="14"/>
        <v>1</v>
      </c>
      <c r="Z109" s="95">
        <f t="shared" si="14"/>
        <v>1</v>
      </c>
      <c r="AA109" s="95">
        <f t="shared" si="14"/>
        <v>1</v>
      </c>
      <c r="AB109" s="95">
        <f t="shared" si="14"/>
        <v>1</v>
      </c>
      <c r="AC109" s="95">
        <f t="shared" si="14"/>
        <v>1</v>
      </c>
      <c r="AD109" s="95">
        <f t="shared" si="14"/>
        <v>1</v>
      </c>
      <c r="AE109" s="95">
        <f t="shared" si="14"/>
        <v>1</v>
      </c>
      <c r="AF109" s="95">
        <f t="shared" si="14"/>
        <v>1</v>
      </c>
      <c r="AG109" s="95">
        <f t="shared" si="14"/>
        <v>1</v>
      </c>
      <c r="AH109" s="95">
        <f t="shared" si="14"/>
        <v>1</v>
      </c>
    </row>
    <row r="110" spans="1:34" x14ac:dyDescent="0.3">
      <c r="A110" t="s">
        <v>1088</v>
      </c>
      <c r="B110" t="s">
        <v>1089</v>
      </c>
      <c r="C110">
        <v>2021</v>
      </c>
      <c r="D110">
        <v>2033</v>
      </c>
      <c r="E110" s="95">
        <f t="shared" si="15"/>
        <v>1</v>
      </c>
      <c r="F110" s="95">
        <f t="shared" si="15"/>
        <v>1</v>
      </c>
      <c r="G110" s="95">
        <f t="shared" si="15"/>
        <v>1</v>
      </c>
      <c r="H110" s="95">
        <f t="shared" si="15"/>
        <v>1</v>
      </c>
      <c r="I110" s="95">
        <f t="shared" si="15"/>
        <v>1</v>
      </c>
      <c r="J110" s="95">
        <f t="shared" si="15"/>
        <v>1</v>
      </c>
      <c r="K110" s="95">
        <f t="shared" si="15"/>
        <v>1</v>
      </c>
      <c r="L110" s="95">
        <f t="shared" si="15"/>
        <v>1</v>
      </c>
      <c r="M110" s="95">
        <f t="shared" si="15"/>
        <v>1</v>
      </c>
      <c r="N110" s="95">
        <f t="shared" si="15"/>
        <v>1</v>
      </c>
      <c r="O110" s="95">
        <f t="shared" si="15"/>
        <v>1</v>
      </c>
      <c r="P110" s="95">
        <f t="shared" si="15"/>
        <v>1</v>
      </c>
      <c r="Q110" s="95">
        <f t="shared" si="15"/>
        <v>1</v>
      </c>
      <c r="R110" s="95">
        <f t="shared" si="15"/>
        <v>0</v>
      </c>
      <c r="S110" s="95">
        <f t="shared" si="15"/>
        <v>0</v>
      </c>
      <c r="T110" s="95">
        <f t="shared" si="15"/>
        <v>0</v>
      </c>
      <c r="U110" s="95">
        <f t="shared" si="14"/>
        <v>0</v>
      </c>
      <c r="V110" s="95">
        <f t="shared" si="14"/>
        <v>0</v>
      </c>
      <c r="W110" s="95">
        <f t="shared" si="14"/>
        <v>0</v>
      </c>
      <c r="X110" s="95">
        <f t="shared" si="14"/>
        <v>0</v>
      </c>
      <c r="Y110" s="95">
        <f t="shared" si="14"/>
        <v>0</v>
      </c>
      <c r="Z110" s="95">
        <f t="shared" si="14"/>
        <v>0</v>
      </c>
      <c r="AA110" s="95">
        <f t="shared" si="14"/>
        <v>0</v>
      </c>
      <c r="AB110" s="95">
        <f t="shared" si="14"/>
        <v>0</v>
      </c>
      <c r="AC110" s="95">
        <f t="shared" si="14"/>
        <v>0</v>
      </c>
      <c r="AD110" s="95">
        <f t="shared" si="14"/>
        <v>0</v>
      </c>
      <c r="AE110" s="95">
        <f t="shared" si="14"/>
        <v>0</v>
      </c>
      <c r="AF110" s="95">
        <f t="shared" si="14"/>
        <v>0</v>
      </c>
      <c r="AG110" s="95">
        <f t="shared" si="14"/>
        <v>0</v>
      </c>
      <c r="AH110" s="95">
        <f t="shared" si="14"/>
        <v>0</v>
      </c>
    </row>
    <row r="111" spans="1:34" x14ac:dyDescent="0.3">
      <c r="A111" t="s">
        <v>924</v>
      </c>
      <c r="B111" t="s">
        <v>925</v>
      </c>
      <c r="C111">
        <v>2021</v>
      </c>
      <c r="D111">
        <v>2049</v>
      </c>
      <c r="E111" s="95">
        <f t="shared" si="15"/>
        <v>1</v>
      </c>
      <c r="F111" s="95">
        <f t="shared" si="15"/>
        <v>1</v>
      </c>
      <c r="G111" s="95">
        <f t="shared" si="15"/>
        <v>1</v>
      </c>
      <c r="H111" s="95">
        <f t="shared" si="15"/>
        <v>1</v>
      </c>
      <c r="I111" s="95">
        <f t="shared" si="15"/>
        <v>1</v>
      </c>
      <c r="J111" s="95">
        <f t="shared" si="15"/>
        <v>1</v>
      </c>
      <c r="K111" s="95">
        <f t="shared" si="15"/>
        <v>1</v>
      </c>
      <c r="L111" s="95">
        <f t="shared" si="15"/>
        <v>1</v>
      </c>
      <c r="M111" s="95">
        <f t="shared" si="15"/>
        <v>1</v>
      </c>
      <c r="N111" s="95">
        <f t="shared" si="15"/>
        <v>1</v>
      </c>
      <c r="O111" s="95">
        <f t="shared" si="15"/>
        <v>1</v>
      </c>
      <c r="P111" s="95">
        <f t="shared" si="15"/>
        <v>1</v>
      </c>
      <c r="Q111" s="95">
        <f t="shared" si="15"/>
        <v>1</v>
      </c>
      <c r="R111" s="95">
        <f t="shared" si="15"/>
        <v>1</v>
      </c>
      <c r="S111" s="95">
        <f t="shared" si="15"/>
        <v>1</v>
      </c>
      <c r="T111" s="95">
        <f t="shared" si="15"/>
        <v>1</v>
      </c>
      <c r="U111" s="95">
        <f t="shared" si="14"/>
        <v>1</v>
      </c>
      <c r="V111" s="95">
        <f t="shared" si="14"/>
        <v>1</v>
      </c>
      <c r="W111" s="95">
        <f t="shared" si="14"/>
        <v>1</v>
      </c>
      <c r="X111" s="95">
        <f t="shared" si="14"/>
        <v>1</v>
      </c>
      <c r="Y111" s="95">
        <f t="shared" si="14"/>
        <v>1</v>
      </c>
      <c r="Z111" s="95">
        <f t="shared" si="14"/>
        <v>1</v>
      </c>
      <c r="AA111" s="95">
        <f t="shared" si="14"/>
        <v>1</v>
      </c>
      <c r="AB111" s="95">
        <f t="shared" si="14"/>
        <v>1</v>
      </c>
      <c r="AC111" s="95">
        <f t="shared" si="14"/>
        <v>1</v>
      </c>
      <c r="AD111" s="95">
        <f t="shared" si="14"/>
        <v>1</v>
      </c>
      <c r="AE111" s="95">
        <f t="shared" si="14"/>
        <v>1</v>
      </c>
      <c r="AF111" s="95">
        <f t="shared" si="14"/>
        <v>1</v>
      </c>
      <c r="AG111" s="95">
        <f t="shared" si="14"/>
        <v>1</v>
      </c>
      <c r="AH111" s="95">
        <f t="shared" si="14"/>
        <v>0</v>
      </c>
    </row>
    <row r="112" spans="1:34" x14ac:dyDescent="0.3">
      <c r="A112" t="s">
        <v>1207</v>
      </c>
      <c r="B112" t="s">
        <v>1207</v>
      </c>
      <c r="C112">
        <v>2023</v>
      </c>
      <c r="D112">
        <v>2053</v>
      </c>
      <c r="E112" s="95">
        <f t="shared" si="15"/>
        <v>0</v>
      </c>
      <c r="F112" s="95">
        <f t="shared" si="15"/>
        <v>0</v>
      </c>
      <c r="G112" s="95">
        <f t="shared" si="15"/>
        <v>1</v>
      </c>
      <c r="H112" s="95">
        <f t="shared" si="15"/>
        <v>1</v>
      </c>
      <c r="I112" s="95">
        <f t="shared" si="15"/>
        <v>1</v>
      </c>
      <c r="J112" s="95">
        <f t="shared" si="15"/>
        <v>1</v>
      </c>
      <c r="K112" s="95">
        <f t="shared" si="15"/>
        <v>1</v>
      </c>
      <c r="L112" s="95">
        <f t="shared" si="15"/>
        <v>1</v>
      </c>
      <c r="M112" s="95">
        <f t="shared" si="15"/>
        <v>1</v>
      </c>
      <c r="N112" s="95">
        <f t="shared" si="15"/>
        <v>1</v>
      </c>
      <c r="O112" s="95">
        <f t="shared" si="15"/>
        <v>1</v>
      </c>
      <c r="P112" s="95">
        <f t="shared" si="15"/>
        <v>1</v>
      </c>
      <c r="Q112" s="95">
        <f t="shared" si="15"/>
        <v>1</v>
      </c>
      <c r="R112" s="95">
        <f t="shared" si="15"/>
        <v>1</v>
      </c>
      <c r="S112" s="95">
        <f t="shared" si="15"/>
        <v>1</v>
      </c>
      <c r="T112" s="95">
        <f t="shared" si="15"/>
        <v>1</v>
      </c>
      <c r="U112" s="95">
        <f t="shared" si="14"/>
        <v>1</v>
      </c>
      <c r="V112" s="95">
        <f t="shared" si="14"/>
        <v>1</v>
      </c>
      <c r="W112" s="95">
        <f t="shared" si="14"/>
        <v>1</v>
      </c>
      <c r="X112" s="95">
        <f t="shared" si="14"/>
        <v>1</v>
      </c>
      <c r="Y112" s="95">
        <f t="shared" si="14"/>
        <v>1</v>
      </c>
      <c r="Z112" s="95">
        <f t="shared" si="14"/>
        <v>1</v>
      </c>
      <c r="AA112" s="95">
        <f t="shared" si="14"/>
        <v>1</v>
      </c>
      <c r="AB112" s="95">
        <f t="shared" si="14"/>
        <v>1</v>
      </c>
      <c r="AC112" s="95">
        <f t="shared" si="14"/>
        <v>1</v>
      </c>
      <c r="AD112" s="95">
        <f t="shared" si="14"/>
        <v>1</v>
      </c>
      <c r="AE112" s="95">
        <f t="shared" si="14"/>
        <v>1</v>
      </c>
      <c r="AF112" s="95">
        <f t="shared" si="14"/>
        <v>1</v>
      </c>
      <c r="AG112" s="95">
        <f t="shared" si="14"/>
        <v>1</v>
      </c>
      <c r="AH112" s="95">
        <f t="shared" si="14"/>
        <v>1</v>
      </c>
    </row>
    <row r="113" spans="1:34" x14ac:dyDescent="0.3">
      <c r="A113" t="s">
        <v>1090</v>
      </c>
      <c r="B113" t="s">
        <v>1091</v>
      </c>
      <c r="C113">
        <v>2021</v>
      </c>
      <c r="D113">
        <v>2050</v>
      </c>
      <c r="E113" s="95">
        <f t="shared" si="15"/>
        <v>1</v>
      </c>
      <c r="F113" s="95">
        <f t="shared" si="15"/>
        <v>1</v>
      </c>
      <c r="G113" s="95">
        <f t="shared" si="15"/>
        <v>1</v>
      </c>
      <c r="H113" s="95">
        <f t="shared" si="15"/>
        <v>1</v>
      </c>
      <c r="I113" s="95">
        <f t="shared" si="15"/>
        <v>1</v>
      </c>
      <c r="J113" s="95">
        <f t="shared" si="15"/>
        <v>1</v>
      </c>
      <c r="K113" s="95">
        <f t="shared" si="15"/>
        <v>1</v>
      </c>
      <c r="L113" s="95">
        <f t="shared" si="15"/>
        <v>1</v>
      </c>
      <c r="M113" s="95">
        <f t="shared" si="15"/>
        <v>1</v>
      </c>
      <c r="N113" s="95">
        <f t="shared" si="15"/>
        <v>1</v>
      </c>
      <c r="O113" s="95">
        <f t="shared" si="15"/>
        <v>1</v>
      </c>
      <c r="P113" s="95">
        <f t="shared" si="15"/>
        <v>1</v>
      </c>
      <c r="Q113" s="95">
        <f t="shared" si="15"/>
        <v>1</v>
      </c>
      <c r="R113" s="95">
        <f t="shared" si="15"/>
        <v>1</v>
      </c>
      <c r="S113" s="95">
        <f t="shared" si="15"/>
        <v>1</v>
      </c>
      <c r="T113" s="95">
        <f t="shared" si="15"/>
        <v>1</v>
      </c>
      <c r="U113" s="95">
        <f t="shared" si="14"/>
        <v>1</v>
      </c>
      <c r="V113" s="95">
        <f t="shared" si="14"/>
        <v>1</v>
      </c>
      <c r="W113" s="95">
        <f t="shared" si="14"/>
        <v>1</v>
      </c>
      <c r="X113" s="95">
        <f t="shared" si="14"/>
        <v>1</v>
      </c>
      <c r="Y113" s="95">
        <f t="shared" si="14"/>
        <v>1</v>
      </c>
      <c r="Z113" s="95">
        <f t="shared" si="14"/>
        <v>1</v>
      </c>
      <c r="AA113" s="95">
        <f t="shared" si="14"/>
        <v>1</v>
      </c>
      <c r="AB113" s="95">
        <f t="shared" si="14"/>
        <v>1</v>
      </c>
      <c r="AC113" s="95">
        <f t="shared" si="14"/>
        <v>1</v>
      </c>
      <c r="AD113" s="95">
        <f t="shared" si="14"/>
        <v>1</v>
      </c>
      <c r="AE113" s="95">
        <f t="shared" si="14"/>
        <v>1</v>
      </c>
      <c r="AF113" s="95">
        <f t="shared" si="14"/>
        <v>1</v>
      </c>
      <c r="AG113" s="95">
        <f t="shared" si="14"/>
        <v>1</v>
      </c>
      <c r="AH113" s="95">
        <f t="shared" si="14"/>
        <v>1</v>
      </c>
    </row>
    <row r="114" spans="1:34" x14ac:dyDescent="0.3">
      <c r="A114" t="s">
        <v>926</v>
      </c>
      <c r="B114" t="s">
        <v>927</v>
      </c>
      <c r="C114">
        <v>2021</v>
      </c>
      <c r="D114">
        <v>2047</v>
      </c>
      <c r="E114" s="95">
        <f t="shared" si="15"/>
        <v>1</v>
      </c>
      <c r="F114" s="95">
        <f t="shared" si="15"/>
        <v>1</v>
      </c>
      <c r="G114" s="95">
        <f t="shared" si="15"/>
        <v>1</v>
      </c>
      <c r="H114" s="95">
        <f t="shared" si="15"/>
        <v>1</v>
      </c>
      <c r="I114" s="95">
        <f t="shared" si="15"/>
        <v>1</v>
      </c>
      <c r="J114" s="95">
        <f t="shared" si="15"/>
        <v>1</v>
      </c>
      <c r="K114" s="95">
        <f t="shared" si="15"/>
        <v>1</v>
      </c>
      <c r="L114" s="95">
        <f t="shared" si="15"/>
        <v>1</v>
      </c>
      <c r="M114" s="95">
        <f t="shared" si="15"/>
        <v>1</v>
      </c>
      <c r="N114" s="95">
        <f t="shared" si="15"/>
        <v>1</v>
      </c>
      <c r="O114" s="95">
        <f t="shared" si="15"/>
        <v>1</v>
      </c>
      <c r="P114" s="95">
        <f t="shared" si="15"/>
        <v>1</v>
      </c>
      <c r="Q114" s="95">
        <f t="shared" si="15"/>
        <v>1</v>
      </c>
      <c r="R114" s="95">
        <f t="shared" si="15"/>
        <v>1</v>
      </c>
      <c r="S114" s="95">
        <f t="shared" si="15"/>
        <v>1</v>
      </c>
      <c r="T114" s="95">
        <f t="shared" si="15"/>
        <v>1</v>
      </c>
      <c r="U114" s="95">
        <f t="shared" si="14"/>
        <v>1</v>
      </c>
      <c r="V114" s="95">
        <f t="shared" si="14"/>
        <v>1</v>
      </c>
      <c r="W114" s="95">
        <f t="shared" si="14"/>
        <v>1</v>
      </c>
      <c r="X114" s="95">
        <f t="shared" si="14"/>
        <v>1</v>
      </c>
      <c r="Y114" s="95">
        <f t="shared" si="14"/>
        <v>1</v>
      </c>
      <c r="Z114" s="95">
        <f t="shared" si="14"/>
        <v>1</v>
      </c>
      <c r="AA114" s="95">
        <f t="shared" si="14"/>
        <v>1</v>
      </c>
      <c r="AB114" s="95">
        <f t="shared" si="14"/>
        <v>1</v>
      </c>
      <c r="AC114" s="95">
        <f t="shared" si="14"/>
        <v>1</v>
      </c>
      <c r="AD114" s="95">
        <f t="shared" si="14"/>
        <v>1</v>
      </c>
      <c r="AE114" s="95">
        <f t="shared" si="14"/>
        <v>1</v>
      </c>
      <c r="AF114" s="95">
        <f t="shared" si="14"/>
        <v>0</v>
      </c>
      <c r="AG114" s="95">
        <f t="shared" si="14"/>
        <v>0</v>
      </c>
      <c r="AH114" s="95">
        <f t="shared" si="14"/>
        <v>0</v>
      </c>
    </row>
    <row r="115" spans="1:34" x14ac:dyDescent="0.3">
      <c r="A115" t="s">
        <v>1034</v>
      </c>
      <c r="B115" t="s">
        <v>1035</v>
      </c>
      <c r="C115">
        <v>2021</v>
      </c>
      <c r="D115">
        <v>2039</v>
      </c>
      <c r="E115" s="95">
        <f t="shared" si="15"/>
        <v>1</v>
      </c>
      <c r="F115" s="95">
        <f t="shared" si="15"/>
        <v>1</v>
      </c>
      <c r="G115" s="95">
        <f t="shared" si="15"/>
        <v>1</v>
      </c>
      <c r="H115" s="95">
        <f t="shared" si="15"/>
        <v>1</v>
      </c>
      <c r="I115" s="95">
        <f t="shared" si="15"/>
        <v>1</v>
      </c>
      <c r="J115" s="95">
        <f t="shared" si="15"/>
        <v>1</v>
      </c>
      <c r="K115" s="95">
        <f t="shared" si="15"/>
        <v>1</v>
      </c>
      <c r="L115" s="95">
        <f t="shared" si="15"/>
        <v>1</v>
      </c>
      <c r="M115" s="95">
        <f t="shared" si="15"/>
        <v>1</v>
      </c>
      <c r="N115" s="95">
        <f t="shared" si="15"/>
        <v>1</v>
      </c>
      <c r="O115" s="95">
        <f t="shared" si="15"/>
        <v>1</v>
      </c>
      <c r="P115" s="95">
        <f t="shared" si="15"/>
        <v>1</v>
      </c>
      <c r="Q115" s="95">
        <f t="shared" si="15"/>
        <v>1</v>
      </c>
      <c r="R115" s="95">
        <f t="shared" si="15"/>
        <v>1</v>
      </c>
      <c r="S115" s="95">
        <f t="shared" si="15"/>
        <v>1</v>
      </c>
      <c r="T115" s="95">
        <f t="shared" si="15"/>
        <v>1</v>
      </c>
      <c r="U115" s="95">
        <f t="shared" si="14"/>
        <v>1</v>
      </c>
      <c r="V115" s="95">
        <f t="shared" si="14"/>
        <v>1</v>
      </c>
      <c r="W115" s="95">
        <f t="shared" si="14"/>
        <v>1</v>
      </c>
      <c r="X115" s="95">
        <f t="shared" si="14"/>
        <v>0</v>
      </c>
      <c r="Y115" s="95">
        <f t="shared" si="14"/>
        <v>0</v>
      </c>
      <c r="Z115" s="95">
        <f t="shared" si="14"/>
        <v>0</v>
      </c>
      <c r="AA115" s="95">
        <f t="shared" si="14"/>
        <v>0</v>
      </c>
      <c r="AB115" s="95">
        <f t="shared" si="14"/>
        <v>0</v>
      </c>
      <c r="AC115" s="95">
        <f t="shared" si="14"/>
        <v>0</v>
      </c>
      <c r="AD115" s="95">
        <f t="shared" si="14"/>
        <v>0</v>
      </c>
      <c r="AE115" s="95">
        <f t="shared" si="14"/>
        <v>0</v>
      </c>
      <c r="AF115" s="95">
        <f t="shared" si="14"/>
        <v>0</v>
      </c>
      <c r="AG115" s="95">
        <f t="shared" si="14"/>
        <v>0</v>
      </c>
      <c r="AH115" s="95">
        <f t="shared" si="14"/>
        <v>0</v>
      </c>
    </row>
    <row r="116" spans="1:34" x14ac:dyDescent="0.3">
      <c r="A116" t="s">
        <v>928</v>
      </c>
      <c r="B116" t="s">
        <v>929</v>
      </c>
      <c r="C116">
        <v>2021</v>
      </c>
      <c r="D116">
        <v>2049</v>
      </c>
      <c r="E116" s="95">
        <f t="shared" si="15"/>
        <v>1</v>
      </c>
      <c r="F116" s="95">
        <f t="shared" si="15"/>
        <v>1</v>
      </c>
      <c r="G116" s="95">
        <f t="shared" si="15"/>
        <v>1</v>
      </c>
      <c r="H116" s="95">
        <f t="shared" si="15"/>
        <v>1</v>
      </c>
      <c r="I116" s="95">
        <f t="shared" si="15"/>
        <v>1</v>
      </c>
      <c r="J116" s="95">
        <f t="shared" si="15"/>
        <v>1</v>
      </c>
      <c r="K116" s="95">
        <f t="shared" si="15"/>
        <v>1</v>
      </c>
      <c r="L116" s="95">
        <f t="shared" si="15"/>
        <v>1</v>
      </c>
      <c r="M116" s="95">
        <f t="shared" si="15"/>
        <v>1</v>
      </c>
      <c r="N116" s="95">
        <f t="shared" si="15"/>
        <v>1</v>
      </c>
      <c r="O116" s="95">
        <f t="shared" si="15"/>
        <v>1</v>
      </c>
      <c r="P116" s="95">
        <f t="shared" si="15"/>
        <v>1</v>
      </c>
      <c r="Q116" s="95">
        <f t="shared" si="15"/>
        <v>1</v>
      </c>
      <c r="R116" s="95">
        <f t="shared" si="15"/>
        <v>1</v>
      </c>
      <c r="S116" s="95">
        <f t="shared" si="15"/>
        <v>1</v>
      </c>
      <c r="T116" s="95">
        <f t="shared" si="15"/>
        <v>1</v>
      </c>
      <c r="U116" s="95">
        <f t="shared" si="14"/>
        <v>1</v>
      </c>
      <c r="V116" s="95">
        <f t="shared" si="14"/>
        <v>1</v>
      </c>
      <c r="W116" s="95">
        <f t="shared" si="14"/>
        <v>1</v>
      </c>
      <c r="X116" s="95">
        <f t="shared" si="14"/>
        <v>1</v>
      </c>
      <c r="Y116" s="95">
        <f t="shared" si="14"/>
        <v>1</v>
      </c>
      <c r="Z116" s="95">
        <f t="shared" si="14"/>
        <v>1</v>
      </c>
      <c r="AA116" s="95">
        <f t="shared" si="14"/>
        <v>1</v>
      </c>
      <c r="AB116" s="95">
        <f t="shared" si="14"/>
        <v>1</v>
      </c>
      <c r="AC116" s="95">
        <f t="shared" si="14"/>
        <v>1</v>
      </c>
      <c r="AD116" s="95">
        <f t="shared" si="14"/>
        <v>1</v>
      </c>
      <c r="AE116" s="95">
        <f t="shared" si="14"/>
        <v>1</v>
      </c>
      <c r="AF116" s="95">
        <f t="shared" si="14"/>
        <v>1</v>
      </c>
      <c r="AG116" s="95">
        <f t="shared" si="14"/>
        <v>1</v>
      </c>
      <c r="AH116" s="95">
        <f t="shared" si="14"/>
        <v>0</v>
      </c>
    </row>
    <row r="117" spans="1:34" x14ac:dyDescent="0.3">
      <c r="A117" t="s">
        <v>1030</v>
      </c>
      <c r="B117" t="s">
        <v>1031</v>
      </c>
      <c r="C117">
        <v>2021</v>
      </c>
      <c r="D117">
        <v>2030</v>
      </c>
      <c r="E117" s="95">
        <f t="shared" si="15"/>
        <v>1</v>
      </c>
      <c r="F117" s="95">
        <f t="shared" si="15"/>
        <v>1</v>
      </c>
      <c r="G117" s="95">
        <f t="shared" si="15"/>
        <v>1</v>
      </c>
      <c r="H117" s="95">
        <f t="shared" si="15"/>
        <v>1</v>
      </c>
      <c r="I117" s="95">
        <f t="shared" si="15"/>
        <v>1</v>
      </c>
      <c r="J117" s="95">
        <f t="shared" si="15"/>
        <v>1</v>
      </c>
      <c r="K117" s="95">
        <f t="shared" si="15"/>
        <v>1</v>
      </c>
      <c r="L117" s="95">
        <f t="shared" si="15"/>
        <v>1</v>
      </c>
      <c r="M117" s="95">
        <f t="shared" si="15"/>
        <v>1</v>
      </c>
      <c r="N117" s="95">
        <f t="shared" si="15"/>
        <v>1</v>
      </c>
      <c r="O117" s="95">
        <f t="shared" si="15"/>
        <v>0</v>
      </c>
      <c r="P117" s="95">
        <f t="shared" si="15"/>
        <v>0</v>
      </c>
      <c r="Q117" s="95">
        <f t="shared" si="15"/>
        <v>0</v>
      </c>
      <c r="R117" s="95">
        <f t="shared" si="15"/>
        <v>0</v>
      </c>
      <c r="S117" s="95">
        <f t="shared" si="15"/>
        <v>0</v>
      </c>
      <c r="T117" s="95">
        <f t="shared" si="15"/>
        <v>0</v>
      </c>
      <c r="U117" s="95">
        <f t="shared" si="14"/>
        <v>0</v>
      </c>
      <c r="V117" s="95">
        <f t="shared" si="14"/>
        <v>0</v>
      </c>
      <c r="W117" s="95">
        <f t="shared" si="14"/>
        <v>0</v>
      </c>
      <c r="X117" s="95">
        <f t="shared" si="14"/>
        <v>0</v>
      </c>
      <c r="Y117" s="95">
        <f t="shared" si="14"/>
        <v>0</v>
      </c>
      <c r="Z117" s="95">
        <f t="shared" si="14"/>
        <v>0</v>
      </c>
      <c r="AA117" s="95">
        <f t="shared" si="14"/>
        <v>0</v>
      </c>
      <c r="AB117" s="95">
        <f t="shared" si="14"/>
        <v>0</v>
      </c>
      <c r="AC117" s="95">
        <f t="shared" si="14"/>
        <v>0</v>
      </c>
      <c r="AD117" s="95">
        <f t="shared" si="14"/>
        <v>0</v>
      </c>
      <c r="AE117" s="95">
        <f t="shared" si="14"/>
        <v>0</v>
      </c>
      <c r="AF117" s="95">
        <f t="shared" si="14"/>
        <v>0</v>
      </c>
      <c r="AG117" s="95">
        <f t="shared" si="14"/>
        <v>0</v>
      </c>
      <c r="AH117" s="95">
        <f t="shared" si="14"/>
        <v>0</v>
      </c>
    </row>
    <row r="118" spans="1:34" x14ac:dyDescent="0.3">
      <c r="A118" t="s">
        <v>978</v>
      </c>
      <c r="B118" t="s">
        <v>979</v>
      </c>
      <c r="C118">
        <v>2021</v>
      </c>
      <c r="D118">
        <v>2045</v>
      </c>
      <c r="E118" s="95">
        <f t="shared" si="15"/>
        <v>1</v>
      </c>
      <c r="F118" s="95">
        <f t="shared" si="15"/>
        <v>1</v>
      </c>
      <c r="G118" s="95">
        <f t="shared" si="15"/>
        <v>1</v>
      </c>
      <c r="H118" s="95">
        <f t="shared" si="15"/>
        <v>1</v>
      </c>
      <c r="I118" s="95">
        <f t="shared" si="15"/>
        <v>1</v>
      </c>
      <c r="J118" s="95">
        <f t="shared" si="15"/>
        <v>1</v>
      </c>
      <c r="K118" s="95">
        <f t="shared" si="15"/>
        <v>1</v>
      </c>
      <c r="L118" s="95">
        <f t="shared" si="15"/>
        <v>1</v>
      </c>
      <c r="M118" s="95">
        <f t="shared" si="15"/>
        <v>1</v>
      </c>
      <c r="N118" s="95">
        <f t="shared" si="15"/>
        <v>1</v>
      </c>
      <c r="O118" s="95">
        <f t="shared" si="15"/>
        <v>1</v>
      </c>
      <c r="P118" s="95">
        <f t="shared" si="15"/>
        <v>1</v>
      </c>
      <c r="Q118" s="95">
        <f t="shared" si="15"/>
        <v>1</v>
      </c>
      <c r="R118" s="95">
        <f t="shared" si="15"/>
        <v>1</v>
      </c>
      <c r="S118" s="95">
        <f t="shared" si="15"/>
        <v>1</v>
      </c>
      <c r="T118" s="95">
        <f t="shared" si="15"/>
        <v>1</v>
      </c>
      <c r="U118" s="95">
        <f t="shared" si="14"/>
        <v>1</v>
      </c>
      <c r="V118" s="95">
        <f t="shared" si="14"/>
        <v>1</v>
      </c>
      <c r="W118" s="95">
        <f t="shared" si="14"/>
        <v>1</v>
      </c>
      <c r="X118" s="95">
        <f t="shared" si="14"/>
        <v>1</v>
      </c>
      <c r="Y118" s="95">
        <f t="shared" si="14"/>
        <v>1</v>
      </c>
      <c r="Z118" s="95">
        <f t="shared" si="14"/>
        <v>1</v>
      </c>
      <c r="AA118" s="95">
        <f t="shared" si="14"/>
        <v>1</v>
      </c>
      <c r="AB118" s="95">
        <f t="shared" si="14"/>
        <v>1</v>
      </c>
      <c r="AC118" s="95">
        <f t="shared" si="14"/>
        <v>1</v>
      </c>
      <c r="AD118" s="95">
        <f t="shared" si="14"/>
        <v>0</v>
      </c>
      <c r="AE118" s="95">
        <f t="shared" si="14"/>
        <v>0</v>
      </c>
      <c r="AF118" s="95">
        <f t="shared" si="14"/>
        <v>0</v>
      </c>
      <c r="AG118" s="95">
        <f t="shared" si="14"/>
        <v>0</v>
      </c>
      <c r="AH118" s="95">
        <f t="shared" si="14"/>
        <v>0</v>
      </c>
    </row>
    <row r="119" spans="1:34" x14ac:dyDescent="0.3">
      <c r="A119" t="s">
        <v>978</v>
      </c>
      <c r="B119" t="s">
        <v>979</v>
      </c>
      <c r="C119">
        <v>2021</v>
      </c>
      <c r="D119">
        <v>2045</v>
      </c>
      <c r="E119" s="95">
        <f t="shared" si="15"/>
        <v>1</v>
      </c>
      <c r="F119" s="95">
        <f t="shared" si="15"/>
        <v>1</v>
      </c>
      <c r="G119" s="95">
        <f t="shared" si="15"/>
        <v>1</v>
      </c>
      <c r="H119" s="95">
        <f t="shared" si="15"/>
        <v>1</v>
      </c>
      <c r="I119" s="95">
        <f t="shared" si="15"/>
        <v>1</v>
      </c>
      <c r="J119" s="95">
        <f t="shared" si="15"/>
        <v>1</v>
      </c>
      <c r="K119" s="95">
        <f t="shared" si="15"/>
        <v>1</v>
      </c>
      <c r="L119" s="95">
        <f t="shared" si="15"/>
        <v>1</v>
      </c>
      <c r="M119" s="95">
        <f t="shared" si="15"/>
        <v>1</v>
      </c>
      <c r="N119" s="95">
        <f t="shared" si="15"/>
        <v>1</v>
      </c>
      <c r="O119" s="95">
        <f t="shared" si="15"/>
        <v>1</v>
      </c>
      <c r="P119" s="95">
        <f t="shared" si="15"/>
        <v>1</v>
      </c>
      <c r="Q119" s="95">
        <f t="shared" si="15"/>
        <v>1</v>
      </c>
      <c r="R119" s="95">
        <f t="shared" si="15"/>
        <v>1</v>
      </c>
      <c r="S119" s="95">
        <f t="shared" si="15"/>
        <v>1</v>
      </c>
      <c r="T119" s="95">
        <f t="shared" si="15"/>
        <v>1</v>
      </c>
      <c r="U119" s="95">
        <f t="shared" si="14"/>
        <v>1</v>
      </c>
      <c r="V119" s="95">
        <f t="shared" si="14"/>
        <v>1</v>
      </c>
      <c r="W119" s="95">
        <f t="shared" si="14"/>
        <v>1</v>
      </c>
      <c r="X119" s="95">
        <f t="shared" si="14"/>
        <v>1</v>
      </c>
      <c r="Y119" s="95">
        <f t="shared" si="14"/>
        <v>1</v>
      </c>
      <c r="Z119" s="95">
        <f t="shared" si="14"/>
        <v>1</v>
      </c>
      <c r="AA119" s="95">
        <f t="shared" si="14"/>
        <v>1</v>
      </c>
      <c r="AB119" s="95">
        <f t="shared" si="14"/>
        <v>1</v>
      </c>
      <c r="AC119" s="95">
        <f t="shared" si="14"/>
        <v>1</v>
      </c>
      <c r="AD119" s="95">
        <f t="shared" si="14"/>
        <v>0</v>
      </c>
      <c r="AE119" s="95">
        <f t="shared" si="14"/>
        <v>0</v>
      </c>
      <c r="AF119" s="95">
        <f t="shared" si="14"/>
        <v>0</v>
      </c>
      <c r="AG119" s="95">
        <f t="shared" si="14"/>
        <v>0</v>
      </c>
      <c r="AH119" s="95">
        <f t="shared" si="14"/>
        <v>0</v>
      </c>
    </row>
    <row r="120" spans="1:34" x14ac:dyDescent="0.3">
      <c r="A120" t="s">
        <v>894</v>
      </c>
      <c r="B120" t="s">
        <v>895</v>
      </c>
      <c r="C120">
        <v>2021</v>
      </c>
      <c r="D120">
        <v>2038</v>
      </c>
      <c r="E120" s="95">
        <f t="shared" si="15"/>
        <v>1</v>
      </c>
      <c r="F120" s="95">
        <f t="shared" si="15"/>
        <v>1</v>
      </c>
      <c r="G120" s="95">
        <f t="shared" si="15"/>
        <v>1</v>
      </c>
      <c r="H120" s="95">
        <f t="shared" si="15"/>
        <v>1</v>
      </c>
      <c r="I120" s="95">
        <f t="shared" si="15"/>
        <v>1</v>
      </c>
      <c r="J120" s="95">
        <f t="shared" si="15"/>
        <v>1</v>
      </c>
      <c r="K120" s="95">
        <f t="shared" si="15"/>
        <v>1</v>
      </c>
      <c r="L120" s="95">
        <f t="shared" si="15"/>
        <v>1</v>
      </c>
      <c r="M120" s="95">
        <f t="shared" si="15"/>
        <v>1</v>
      </c>
      <c r="N120" s="95">
        <f t="shared" si="15"/>
        <v>1</v>
      </c>
      <c r="O120" s="95">
        <f t="shared" si="15"/>
        <v>1</v>
      </c>
      <c r="P120" s="95">
        <f t="shared" si="15"/>
        <v>1</v>
      </c>
      <c r="Q120" s="95">
        <f t="shared" si="15"/>
        <v>1</v>
      </c>
      <c r="R120" s="95">
        <f t="shared" si="15"/>
        <v>1</v>
      </c>
      <c r="S120" s="95">
        <f t="shared" si="15"/>
        <v>1</v>
      </c>
      <c r="T120" s="95">
        <f t="shared" si="15"/>
        <v>1</v>
      </c>
      <c r="U120" s="95">
        <f t="shared" si="14"/>
        <v>1</v>
      </c>
      <c r="V120" s="95">
        <f t="shared" si="14"/>
        <v>1</v>
      </c>
      <c r="W120" s="95">
        <f t="shared" si="14"/>
        <v>0</v>
      </c>
      <c r="X120" s="95">
        <f t="shared" si="14"/>
        <v>0</v>
      </c>
      <c r="Y120" s="95">
        <f t="shared" si="14"/>
        <v>0</v>
      </c>
      <c r="Z120" s="95">
        <f t="shared" si="14"/>
        <v>0</v>
      </c>
      <c r="AA120" s="95">
        <f t="shared" si="14"/>
        <v>0</v>
      </c>
      <c r="AB120" s="95">
        <f t="shared" si="14"/>
        <v>0</v>
      </c>
      <c r="AC120" s="95">
        <f t="shared" si="14"/>
        <v>0</v>
      </c>
      <c r="AD120" s="95">
        <f t="shared" si="14"/>
        <v>0</v>
      </c>
      <c r="AE120" s="95">
        <f t="shared" si="14"/>
        <v>0</v>
      </c>
      <c r="AF120" s="95">
        <f t="shared" si="14"/>
        <v>0</v>
      </c>
      <c r="AG120" s="95">
        <f t="shared" si="14"/>
        <v>0</v>
      </c>
      <c r="AH120" s="95">
        <f t="shared" si="14"/>
        <v>0</v>
      </c>
    </row>
    <row r="121" spans="1:34" x14ac:dyDescent="0.3">
      <c r="A121" t="s">
        <v>1004</v>
      </c>
      <c r="B121" t="s">
        <v>1005</v>
      </c>
      <c r="C121">
        <v>2021</v>
      </c>
      <c r="D121">
        <v>2046</v>
      </c>
      <c r="E121" s="95">
        <f t="shared" si="15"/>
        <v>1</v>
      </c>
      <c r="F121" s="95">
        <f t="shared" si="15"/>
        <v>1</v>
      </c>
      <c r="G121" s="95">
        <f t="shared" si="15"/>
        <v>1</v>
      </c>
      <c r="H121" s="95">
        <f t="shared" si="15"/>
        <v>1</v>
      </c>
      <c r="I121" s="95">
        <f t="shared" si="15"/>
        <v>1</v>
      </c>
      <c r="J121" s="95">
        <f t="shared" si="15"/>
        <v>1</v>
      </c>
      <c r="K121" s="95">
        <f t="shared" si="15"/>
        <v>1</v>
      </c>
      <c r="L121" s="95">
        <f t="shared" si="15"/>
        <v>1</v>
      </c>
      <c r="M121" s="95">
        <f t="shared" si="15"/>
        <v>1</v>
      </c>
      <c r="N121" s="95">
        <f t="shared" si="15"/>
        <v>1</v>
      </c>
      <c r="O121" s="95">
        <f t="shared" si="15"/>
        <v>1</v>
      </c>
      <c r="P121" s="95">
        <f t="shared" si="15"/>
        <v>1</v>
      </c>
      <c r="Q121" s="95">
        <f t="shared" si="15"/>
        <v>1</v>
      </c>
      <c r="R121" s="95">
        <f t="shared" si="15"/>
        <v>1</v>
      </c>
      <c r="S121" s="95">
        <f t="shared" si="15"/>
        <v>1</v>
      </c>
      <c r="T121" s="95">
        <f t="shared" si="15"/>
        <v>1</v>
      </c>
      <c r="U121" s="95">
        <f t="shared" si="14"/>
        <v>1</v>
      </c>
      <c r="V121" s="95">
        <f t="shared" si="14"/>
        <v>1</v>
      </c>
      <c r="W121" s="95">
        <f t="shared" si="14"/>
        <v>1</v>
      </c>
      <c r="X121" s="95">
        <f t="shared" si="14"/>
        <v>1</v>
      </c>
      <c r="Y121" s="95">
        <f t="shared" si="14"/>
        <v>1</v>
      </c>
      <c r="Z121" s="95">
        <f t="shared" si="14"/>
        <v>1</v>
      </c>
      <c r="AA121" s="95">
        <f t="shared" si="14"/>
        <v>1</v>
      </c>
      <c r="AB121" s="95">
        <f t="shared" si="14"/>
        <v>1</v>
      </c>
      <c r="AC121" s="95">
        <f t="shared" si="14"/>
        <v>1</v>
      </c>
      <c r="AD121" s="95">
        <f t="shared" si="14"/>
        <v>1</v>
      </c>
      <c r="AE121" s="95">
        <f t="shared" si="14"/>
        <v>0</v>
      </c>
      <c r="AF121" s="95">
        <f t="shared" si="14"/>
        <v>0</v>
      </c>
      <c r="AG121" s="95">
        <f t="shared" si="14"/>
        <v>0</v>
      </c>
      <c r="AH121" s="95">
        <f t="shared" si="14"/>
        <v>0</v>
      </c>
    </row>
    <row r="122" spans="1:34" x14ac:dyDescent="0.3">
      <c r="A122" t="s">
        <v>1026</v>
      </c>
      <c r="B122" t="s">
        <v>1027</v>
      </c>
      <c r="C122">
        <v>2021</v>
      </c>
      <c r="D122">
        <v>2044</v>
      </c>
      <c r="E122" s="95">
        <f t="shared" si="15"/>
        <v>1</v>
      </c>
      <c r="F122" s="95">
        <f t="shared" si="15"/>
        <v>1</v>
      </c>
      <c r="G122" s="95">
        <f t="shared" si="15"/>
        <v>1</v>
      </c>
      <c r="H122" s="95">
        <f t="shared" si="15"/>
        <v>1</v>
      </c>
      <c r="I122" s="95">
        <f t="shared" si="15"/>
        <v>1</v>
      </c>
      <c r="J122" s="95">
        <f t="shared" si="15"/>
        <v>1</v>
      </c>
      <c r="K122" s="95">
        <f t="shared" si="15"/>
        <v>1</v>
      </c>
      <c r="L122" s="95">
        <f t="shared" si="15"/>
        <v>1</v>
      </c>
      <c r="M122" s="95">
        <f t="shared" si="15"/>
        <v>1</v>
      </c>
      <c r="N122" s="95">
        <f t="shared" si="15"/>
        <v>1</v>
      </c>
      <c r="O122" s="95">
        <f t="shared" si="15"/>
        <v>1</v>
      </c>
      <c r="P122" s="95">
        <f t="shared" si="15"/>
        <v>1</v>
      </c>
      <c r="Q122" s="95">
        <f t="shared" si="15"/>
        <v>1</v>
      </c>
      <c r="R122" s="95">
        <f t="shared" si="15"/>
        <v>1</v>
      </c>
      <c r="S122" s="95">
        <f t="shared" si="15"/>
        <v>1</v>
      </c>
      <c r="T122" s="95">
        <f t="shared" ref="T122:AH137" si="16">IF(AND(T$1&gt;=$C122,T$1&lt;=$D122),1,0)</f>
        <v>1</v>
      </c>
      <c r="U122" s="95">
        <f t="shared" si="16"/>
        <v>1</v>
      </c>
      <c r="V122" s="95">
        <f t="shared" si="16"/>
        <v>1</v>
      </c>
      <c r="W122" s="95">
        <f t="shared" si="16"/>
        <v>1</v>
      </c>
      <c r="X122" s="95">
        <f t="shared" si="16"/>
        <v>1</v>
      </c>
      <c r="Y122" s="95">
        <f t="shared" si="16"/>
        <v>1</v>
      </c>
      <c r="Z122" s="95">
        <f t="shared" si="16"/>
        <v>1</v>
      </c>
      <c r="AA122" s="95">
        <f t="shared" si="16"/>
        <v>1</v>
      </c>
      <c r="AB122" s="95">
        <f t="shared" si="16"/>
        <v>1</v>
      </c>
      <c r="AC122" s="95">
        <f t="shared" si="16"/>
        <v>0</v>
      </c>
      <c r="AD122" s="95">
        <f t="shared" si="16"/>
        <v>0</v>
      </c>
      <c r="AE122" s="95">
        <f t="shared" si="16"/>
        <v>0</v>
      </c>
      <c r="AF122" s="95">
        <f t="shared" si="16"/>
        <v>0</v>
      </c>
      <c r="AG122" s="95">
        <f t="shared" si="16"/>
        <v>0</v>
      </c>
      <c r="AH122" s="95">
        <f t="shared" si="16"/>
        <v>0</v>
      </c>
    </row>
    <row r="123" spans="1:34" x14ac:dyDescent="0.3">
      <c r="A123" t="s">
        <v>617</v>
      </c>
      <c r="B123" t="s">
        <v>130</v>
      </c>
      <c r="C123">
        <v>2021</v>
      </c>
      <c r="D123">
        <v>2051</v>
      </c>
      <c r="E123" s="95">
        <f t="shared" ref="E123:T138" si="17">IF(AND(E$1&gt;=$C123,E$1&lt;=$D123),1,0)</f>
        <v>1</v>
      </c>
      <c r="F123" s="95">
        <f t="shared" si="17"/>
        <v>1</v>
      </c>
      <c r="G123" s="95">
        <f t="shared" si="17"/>
        <v>1</v>
      </c>
      <c r="H123" s="95">
        <f t="shared" si="17"/>
        <v>1</v>
      </c>
      <c r="I123" s="95">
        <f t="shared" si="17"/>
        <v>1</v>
      </c>
      <c r="J123" s="95">
        <f t="shared" si="17"/>
        <v>1</v>
      </c>
      <c r="K123" s="95">
        <f t="shared" si="17"/>
        <v>1</v>
      </c>
      <c r="L123" s="95">
        <f t="shared" si="17"/>
        <v>1</v>
      </c>
      <c r="M123" s="95">
        <f t="shared" si="17"/>
        <v>1</v>
      </c>
      <c r="N123" s="95">
        <f t="shared" si="17"/>
        <v>1</v>
      </c>
      <c r="O123" s="95">
        <f t="shared" si="17"/>
        <v>1</v>
      </c>
      <c r="P123" s="95">
        <f t="shared" si="17"/>
        <v>1</v>
      </c>
      <c r="Q123" s="95">
        <f t="shared" si="17"/>
        <v>1</v>
      </c>
      <c r="R123" s="95">
        <f t="shared" si="17"/>
        <v>1</v>
      </c>
      <c r="S123" s="95">
        <f t="shared" si="17"/>
        <v>1</v>
      </c>
      <c r="T123" s="95">
        <f t="shared" si="17"/>
        <v>1</v>
      </c>
      <c r="U123" s="95">
        <f t="shared" si="16"/>
        <v>1</v>
      </c>
      <c r="V123" s="95">
        <f t="shared" si="16"/>
        <v>1</v>
      </c>
      <c r="W123" s="95">
        <f t="shared" si="16"/>
        <v>1</v>
      </c>
      <c r="X123" s="95">
        <f t="shared" si="16"/>
        <v>1</v>
      </c>
      <c r="Y123" s="95">
        <f t="shared" si="16"/>
        <v>1</v>
      </c>
      <c r="Z123" s="95">
        <f t="shared" si="16"/>
        <v>1</v>
      </c>
      <c r="AA123" s="95">
        <f t="shared" si="16"/>
        <v>1</v>
      </c>
      <c r="AB123" s="95">
        <f t="shared" si="16"/>
        <v>1</v>
      </c>
      <c r="AC123" s="95">
        <f t="shared" si="16"/>
        <v>1</v>
      </c>
      <c r="AD123" s="95">
        <f t="shared" si="16"/>
        <v>1</v>
      </c>
      <c r="AE123" s="95">
        <f t="shared" si="16"/>
        <v>1</v>
      </c>
      <c r="AF123" s="95">
        <f t="shared" si="16"/>
        <v>1</v>
      </c>
      <c r="AG123" s="95">
        <f t="shared" si="16"/>
        <v>1</v>
      </c>
      <c r="AH123" s="95">
        <f t="shared" si="16"/>
        <v>1</v>
      </c>
    </row>
    <row r="124" spans="1:34" x14ac:dyDescent="0.3">
      <c r="A124" t="s">
        <v>617</v>
      </c>
      <c r="B124" t="s">
        <v>131</v>
      </c>
      <c r="C124">
        <v>2021</v>
      </c>
      <c r="D124">
        <v>2051</v>
      </c>
      <c r="E124" s="95">
        <f t="shared" si="17"/>
        <v>1</v>
      </c>
      <c r="F124" s="95">
        <f t="shared" si="17"/>
        <v>1</v>
      </c>
      <c r="G124" s="95">
        <f t="shared" si="17"/>
        <v>1</v>
      </c>
      <c r="H124" s="95">
        <f t="shared" si="17"/>
        <v>1</v>
      </c>
      <c r="I124" s="95">
        <f t="shared" si="17"/>
        <v>1</v>
      </c>
      <c r="J124" s="95">
        <f t="shared" si="17"/>
        <v>1</v>
      </c>
      <c r="K124" s="95">
        <f t="shared" si="17"/>
        <v>1</v>
      </c>
      <c r="L124" s="95">
        <f t="shared" si="17"/>
        <v>1</v>
      </c>
      <c r="M124" s="95">
        <f t="shared" si="17"/>
        <v>1</v>
      </c>
      <c r="N124" s="95">
        <f t="shared" si="17"/>
        <v>1</v>
      </c>
      <c r="O124" s="95">
        <f t="shared" si="17"/>
        <v>1</v>
      </c>
      <c r="P124" s="95">
        <f t="shared" si="17"/>
        <v>1</v>
      </c>
      <c r="Q124" s="95">
        <f t="shared" si="17"/>
        <v>1</v>
      </c>
      <c r="R124" s="95">
        <f t="shared" si="17"/>
        <v>1</v>
      </c>
      <c r="S124" s="95">
        <f t="shared" si="17"/>
        <v>1</v>
      </c>
      <c r="T124" s="95">
        <f t="shared" si="17"/>
        <v>1</v>
      </c>
      <c r="U124" s="95">
        <f t="shared" si="16"/>
        <v>1</v>
      </c>
      <c r="V124" s="95">
        <f t="shared" si="16"/>
        <v>1</v>
      </c>
      <c r="W124" s="95">
        <f t="shared" si="16"/>
        <v>1</v>
      </c>
      <c r="X124" s="95">
        <f t="shared" si="16"/>
        <v>1</v>
      </c>
      <c r="Y124" s="95">
        <f t="shared" si="16"/>
        <v>1</v>
      </c>
      <c r="Z124" s="95">
        <f t="shared" si="16"/>
        <v>1</v>
      </c>
      <c r="AA124" s="95">
        <f t="shared" si="16"/>
        <v>1</v>
      </c>
      <c r="AB124" s="95">
        <f t="shared" si="16"/>
        <v>1</v>
      </c>
      <c r="AC124" s="95">
        <f t="shared" si="16"/>
        <v>1</v>
      </c>
      <c r="AD124" s="95">
        <f t="shared" si="16"/>
        <v>1</v>
      </c>
      <c r="AE124" s="95">
        <f t="shared" si="16"/>
        <v>1</v>
      </c>
      <c r="AF124" s="95">
        <f t="shared" si="16"/>
        <v>1</v>
      </c>
      <c r="AG124" s="95">
        <f t="shared" si="16"/>
        <v>1</v>
      </c>
      <c r="AH124" s="95">
        <f t="shared" si="16"/>
        <v>1</v>
      </c>
    </row>
    <row r="125" spans="1:34" x14ac:dyDescent="0.3">
      <c r="A125" t="s">
        <v>642</v>
      </c>
      <c r="B125" t="s">
        <v>139</v>
      </c>
      <c r="C125">
        <v>2021</v>
      </c>
      <c r="D125">
        <v>2039</v>
      </c>
      <c r="E125" s="95">
        <f t="shared" si="17"/>
        <v>1</v>
      </c>
      <c r="F125" s="95">
        <f t="shared" si="17"/>
        <v>1</v>
      </c>
      <c r="G125" s="95">
        <f t="shared" si="17"/>
        <v>1</v>
      </c>
      <c r="H125" s="95">
        <f t="shared" si="17"/>
        <v>1</v>
      </c>
      <c r="I125" s="95">
        <f t="shared" si="17"/>
        <v>1</v>
      </c>
      <c r="J125" s="95">
        <f t="shared" si="17"/>
        <v>1</v>
      </c>
      <c r="K125" s="95">
        <f t="shared" si="17"/>
        <v>1</v>
      </c>
      <c r="L125" s="95">
        <f t="shared" si="17"/>
        <v>1</v>
      </c>
      <c r="M125" s="95">
        <f t="shared" si="17"/>
        <v>1</v>
      </c>
      <c r="N125" s="95">
        <f t="shared" si="17"/>
        <v>1</v>
      </c>
      <c r="O125" s="95">
        <f t="shared" si="17"/>
        <v>1</v>
      </c>
      <c r="P125" s="95">
        <f t="shared" si="17"/>
        <v>1</v>
      </c>
      <c r="Q125" s="95">
        <f t="shared" si="17"/>
        <v>1</v>
      </c>
      <c r="R125" s="95">
        <f t="shared" si="17"/>
        <v>1</v>
      </c>
      <c r="S125" s="95">
        <f t="shared" si="17"/>
        <v>1</v>
      </c>
      <c r="T125" s="95">
        <f t="shared" si="17"/>
        <v>1</v>
      </c>
      <c r="U125" s="95">
        <f t="shared" si="16"/>
        <v>1</v>
      </c>
      <c r="V125" s="95">
        <f t="shared" si="16"/>
        <v>1</v>
      </c>
      <c r="W125" s="95">
        <f t="shared" si="16"/>
        <v>1</v>
      </c>
      <c r="X125" s="95">
        <f t="shared" si="16"/>
        <v>0</v>
      </c>
      <c r="Y125" s="95">
        <f t="shared" si="16"/>
        <v>0</v>
      </c>
      <c r="Z125" s="95">
        <f t="shared" si="16"/>
        <v>0</v>
      </c>
      <c r="AA125" s="95">
        <f t="shared" si="16"/>
        <v>0</v>
      </c>
      <c r="AB125" s="95">
        <f t="shared" si="16"/>
        <v>0</v>
      </c>
      <c r="AC125" s="95">
        <f t="shared" si="16"/>
        <v>0</v>
      </c>
      <c r="AD125" s="95">
        <f t="shared" si="16"/>
        <v>0</v>
      </c>
      <c r="AE125" s="95">
        <f t="shared" si="16"/>
        <v>0</v>
      </c>
      <c r="AF125" s="95">
        <f t="shared" si="16"/>
        <v>0</v>
      </c>
      <c r="AG125" s="95">
        <f t="shared" si="16"/>
        <v>0</v>
      </c>
      <c r="AH125" s="95">
        <f t="shared" si="16"/>
        <v>0</v>
      </c>
    </row>
    <row r="126" spans="1:34" x14ac:dyDescent="0.3">
      <c r="A126" t="s">
        <v>642</v>
      </c>
      <c r="B126" t="s">
        <v>715</v>
      </c>
      <c r="C126">
        <v>2021</v>
      </c>
      <c r="D126">
        <v>2039</v>
      </c>
      <c r="E126" s="95">
        <f t="shared" si="17"/>
        <v>1</v>
      </c>
      <c r="F126" s="95">
        <f t="shared" si="17"/>
        <v>1</v>
      </c>
      <c r="G126" s="95">
        <f t="shared" si="17"/>
        <v>1</v>
      </c>
      <c r="H126" s="95">
        <f t="shared" si="17"/>
        <v>1</v>
      </c>
      <c r="I126" s="95">
        <f t="shared" si="17"/>
        <v>1</v>
      </c>
      <c r="J126" s="95">
        <f t="shared" si="17"/>
        <v>1</v>
      </c>
      <c r="K126" s="95">
        <f t="shared" si="17"/>
        <v>1</v>
      </c>
      <c r="L126" s="95">
        <f t="shared" si="17"/>
        <v>1</v>
      </c>
      <c r="M126" s="95">
        <f t="shared" si="17"/>
        <v>1</v>
      </c>
      <c r="N126" s="95">
        <f t="shared" si="17"/>
        <v>1</v>
      </c>
      <c r="O126" s="95">
        <f t="shared" si="17"/>
        <v>1</v>
      </c>
      <c r="P126" s="95">
        <f t="shared" si="17"/>
        <v>1</v>
      </c>
      <c r="Q126" s="95">
        <f t="shared" si="17"/>
        <v>1</v>
      </c>
      <c r="R126" s="95">
        <f t="shared" si="17"/>
        <v>1</v>
      </c>
      <c r="S126" s="95">
        <f t="shared" si="17"/>
        <v>1</v>
      </c>
      <c r="T126" s="95">
        <f t="shared" si="17"/>
        <v>1</v>
      </c>
      <c r="U126" s="95">
        <f t="shared" si="16"/>
        <v>1</v>
      </c>
      <c r="V126" s="95">
        <f t="shared" si="16"/>
        <v>1</v>
      </c>
      <c r="W126" s="95">
        <f t="shared" si="16"/>
        <v>1</v>
      </c>
      <c r="X126" s="95">
        <f t="shared" si="16"/>
        <v>0</v>
      </c>
      <c r="Y126" s="95">
        <f t="shared" si="16"/>
        <v>0</v>
      </c>
      <c r="Z126" s="95">
        <f t="shared" si="16"/>
        <v>0</v>
      </c>
      <c r="AA126" s="95">
        <f t="shared" si="16"/>
        <v>0</v>
      </c>
      <c r="AB126" s="95">
        <f t="shared" si="16"/>
        <v>0</v>
      </c>
      <c r="AC126" s="95">
        <f t="shared" si="16"/>
        <v>0</v>
      </c>
      <c r="AD126" s="95">
        <f t="shared" si="16"/>
        <v>0</v>
      </c>
      <c r="AE126" s="95">
        <f t="shared" si="16"/>
        <v>0</v>
      </c>
      <c r="AF126" s="95">
        <f t="shared" si="16"/>
        <v>0</v>
      </c>
      <c r="AG126" s="95">
        <f t="shared" si="16"/>
        <v>0</v>
      </c>
      <c r="AH126" s="95">
        <f t="shared" si="16"/>
        <v>0</v>
      </c>
    </row>
    <row r="127" spans="1:34" x14ac:dyDescent="0.3">
      <c r="A127" t="s">
        <v>642</v>
      </c>
      <c r="B127" t="s">
        <v>716</v>
      </c>
      <c r="C127">
        <v>2021</v>
      </c>
      <c r="D127">
        <v>2039</v>
      </c>
      <c r="E127" s="95">
        <f t="shared" si="17"/>
        <v>1</v>
      </c>
      <c r="F127" s="95">
        <f t="shared" si="17"/>
        <v>1</v>
      </c>
      <c r="G127" s="95">
        <f t="shared" si="17"/>
        <v>1</v>
      </c>
      <c r="H127" s="95">
        <f t="shared" si="17"/>
        <v>1</v>
      </c>
      <c r="I127" s="95">
        <f t="shared" si="17"/>
        <v>1</v>
      </c>
      <c r="J127" s="95">
        <f t="shared" si="17"/>
        <v>1</v>
      </c>
      <c r="K127" s="95">
        <f t="shared" si="17"/>
        <v>1</v>
      </c>
      <c r="L127" s="95">
        <f t="shared" si="17"/>
        <v>1</v>
      </c>
      <c r="M127" s="95">
        <f t="shared" si="17"/>
        <v>1</v>
      </c>
      <c r="N127" s="95">
        <f t="shared" si="17"/>
        <v>1</v>
      </c>
      <c r="O127" s="95">
        <f t="shared" si="17"/>
        <v>1</v>
      </c>
      <c r="P127" s="95">
        <f t="shared" si="17"/>
        <v>1</v>
      </c>
      <c r="Q127" s="95">
        <f t="shared" si="17"/>
        <v>1</v>
      </c>
      <c r="R127" s="95">
        <f t="shared" si="17"/>
        <v>1</v>
      </c>
      <c r="S127" s="95">
        <f t="shared" si="17"/>
        <v>1</v>
      </c>
      <c r="T127" s="95">
        <f t="shared" si="17"/>
        <v>1</v>
      </c>
      <c r="U127" s="95">
        <f t="shared" si="16"/>
        <v>1</v>
      </c>
      <c r="V127" s="95">
        <f t="shared" si="16"/>
        <v>1</v>
      </c>
      <c r="W127" s="95">
        <f t="shared" si="16"/>
        <v>1</v>
      </c>
      <c r="X127" s="95">
        <f t="shared" si="16"/>
        <v>0</v>
      </c>
      <c r="Y127" s="95">
        <f t="shared" si="16"/>
        <v>0</v>
      </c>
      <c r="Z127" s="95">
        <f t="shared" si="16"/>
        <v>0</v>
      </c>
      <c r="AA127" s="95">
        <f t="shared" si="16"/>
        <v>0</v>
      </c>
      <c r="AB127" s="95">
        <f t="shared" si="16"/>
        <v>0</v>
      </c>
      <c r="AC127" s="95">
        <f t="shared" si="16"/>
        <v>0</v>
      </c>
      <c r="AD127" s="95">
        <f t="shared" si="16"/>
        <v>0</v>
      </c>
      <c r="AE127" s="95">
        <f t="shared" si="16"/>
        <v>0</v>
      </c>
      <c r="AF127" s="95">
        <f t="shared" si="16"/>
        <v>0</v>
      </c>
      <c r="AG127" s="95">
        <f t="shared" si="16"/>
        <v>0</v>
      </c>
      <c r="AH127" s="95">
        <f t="shared" si="16"/>
        <v>0</v>
      </c>
    </row>
    <row r="128" spans="1:34" x14ac:dyDescent="0.3">
      <c r="A128" t="s">
        <v>642</v>
      </c>
      <c r="B128" t="s">
        <v>717</v>
      </c>
      <c r="C128">
        <v>2021</v>
      </c>
      <c r="D128">
        <v>2039</v>
      </c>
      <c r="E128" s="95">
        <f t="shared" si="17"/>
        <v>1</v>
      </c>
      <c r="F128" s="95">
        <f t="shared" si="17"/>
        <v>1</v>
      </c>
      <c r="G128" s="95">
        <f t="shared" si="17"/>
        <v>1</v>
      </c>
      <c r="H128" s="95">
        <f t="shared" si="17"/>
        <v>1</v>
      </c>
      <c r="I128" s="95">
        <f t="shared" si="17"/>
        <v>1</v>
      </c>
      <c r="J128" s="95">
        <f t="shared" si="17"/>
        <v>1</v>
      </c>
      <c r="K128" s="95">
        <f t="shared" si="17"/>
        <v>1</v>
      </c>
      <c r="L128" s="95">
        <f t="shared" si="17"/>
        <v>1</v>
      </c>
      <c r="M128" s="95">
        <f t="shared" si="17"/>
        <v>1</v>
      </c>
      <c r="N128" s="95">
        <f t="shared" si="17"/>
        <v>1</v>
      </c>
      <c r="O128" s="95">
        <f t="shared" si="17"/>
        <v>1</v>
      </c>
      <c r="P128" s="95">
        <f t="shared" si="17"/>
        <v>1</v>
      </c>
      <c r="Q128" s="95">
        <f t="shared" si="17"/>
        <v>1</v>
      </c>
      <c r="R128" s="95">
        <f t="shared" si="17"/>
        <v>1</v>
      </c>
      <c r="S128" s="95">
        <f t="shared" si="17"/>
        <v>1</v>
      </c>
      <c r="T128" s="95">
        <f t="shared" si="17"/>
        <v>1</v>
      </c>
      <c r="U128" s="95">
        <f t="shared" si="16"/>
        <v>1</v>
      </c>
      <c r="V128" s="95">
        <f t="shared" si="16"/>
        <v>1</v>
      </c>
      <c r="W128" s="95">
        <f t="shared" si="16"/>
        <v>1</v>
      </c>
      <c r="X128" s="95">
        <f t="shared" si="16"/>
        <v>0</v>
      </c>
      <c r="Y128" s="95">
        <f t="shared" si="16"/>
        <v>0</v>
      </c>
      <c r="Z128" s="95">
        <f t="shared" si="16"/>
        <v>0</v>
      </c>
      <c r="AA128" s="95">
        <f t="shared" si="16"/>
        <v>0</v>
      </c>
      <c r="AB128" s="95">
        <f t="shared" si="16"/>
        <v>0</v>
      </c>
      <c r="AC128" s="95">
        <f t="shared" si="16"/>
        <v>0</v>
      </c>
      <c r="AD128" s="95">
        <f t="shared" si="16"/>
        <v>0</v>
      </c>
      <c r="AE128" s="95">
        <f t="shared" si="16"/>
        <v>0</v>
      </c>
      <c r="AF128" s="95">
        <f t="shared" si="16"/>
        <v>0</v>
      </c>
      <c r="AG128" s="95">
        <f t="shared" si="16"/>
        <v>0</v>
      </c>
      <c r="AH128" s="95">
        <f t="shared" si="16"/>
        <v>0</v>
      </c>
    </row>
    <row r="129" spans="1:34" x14ac:dyDescent="0.3">
      <c r="A129" t="s">
        <v>1006</v>
      </c>
      <c r="B129" t="s">
        <v>1007</v>
      </c>
      <c r="C129">
        <v>2021</v>
      </c>
      <c r="D129">
        <v>2043</v>
      </c>
      <c r="E129" s="95">
        <f t="shared" si="17"/>
        <v>1</v>
      </c>
      <c r="F129" s="95">
        <f t="shared" si="17"/>
        <v>1</v>
      </c>
      <c r="G129" s="95">
        <f t="shared" si="17"/>
        <v>1</v>
      </c>
      <c r="H129" s="95">
        <f t="shared" si="17"/>
        <v>1</v>
      </c>
      <c r="I129" s="95">
        <f t="shared" si="17"/>
        <v>1</v>
      </c>
      <c r="J129" s="95">
        <f t="shared" si="17"/>
        <v>1</v>
      </c>
      <c r="K129" s="95">
        <f t="shared" si="17"/>
        <v>1</v>
      </c>
      <c r="L129" s="95">
        <f t="shared" si="17"/>
        <v>1</v>
      </c>
      <c r="M129" s="95">
        <f t="shared" si="17"/>
        <v>1</v>
      </c>
      <c r="N129" s="95">
        <f t="shared" si="17"/>
        <v>1</v>
      </c>
      <c r="O129" s="95">
        <f t="shared" si="17"/>
        <v>1</v>
      </c>
      <c r="P129" s="95">
        <f t="shared" si="17"/>
        <v>1</v>
      </c>
      <c r="Q129" s="95">
        <f t="shared" si="17"/>
        <v>1</v>
      </c>
      <c r="R129" s="95">
        <f t="shared" si="17"/>
        <v>1</v>
      </c>
      <c r="S129" s="95">
        <f t="shared" si="17"/>
        <v>1</v>
      </c>
      <c r="T129" s="95">
        <f t="shared" si="17"/>
        <v>1</v>
      </c>
      <c r="U129" s="95">
        <f t="shared" si="16"/>
        <v>1</v>
      </c>
      <c r="V129" s="95">
        <f t="shared" si="16"/>
        <v>1</v>
      </c>
      <c r="W129" s="95">
        <f t="shared" si="16"/>
        <v>1</v>
      </c>
      <c r="X129" s="95">
        <f t="shared" si="16"/>
        <v>1</v>
      </c>
      <c r="Y129" s="95">
        <f t="shared" si="16"/>
        <v>1</v>
      </c>
      <c r="Z129" s="95">
        <f t="shared" si="16"/>
        <v>1</v>
      </c>
      <c r="AA129" s="95">
        <f t="shared" si="16"/>
        <v>1</v>
      </c>
      <c r="AB129" s="95">
        <f t="shared" si="16"/>
        <v>0</v>
      </c>
      <c r="AC129" s="95">
        <f t="shared" si="16"/>
        <v>0</v>
      </c>
      <c r="AD129" s="95">
        <f t="shared" si="16"/>
        <v>0</v>
      </c>
      <c r="AE129" s="95">
        <f t="shared" si="16"/>
        <v>0</v>
      </c>
      <c r="AF129" s="95">
        <f t="shared" si="16"/>
        <v>0</v>
      </c>
      <c r="AG129" s="95">
        <f t="shared" si="16"/>
        <v>0</v>
      </c>
      <c r="AH129" s="95">
        <f t="shared" si="16"/>
        <v>0</v>
      </c>
    </row>
    <row r="130" spans="1:34" x14ac:dyDescent="0.3">
      <c r="A130" t="s">
        <v>1092</v>
      </c>
      <c r="B130" t="s">
        <v>1093</v>
      </c>
      <c r="C130">
        <v>2021</v>
      </c>
      <c r="D130">
        <v>2049</v>
      </c>
      <c r="E130" s="95">
        <f t="shared" si="17"/>
        <v>1</v>
      </c>
      <c r="F130" s="95">
        <f t="shared" si="17"/>
        <v>1</v>
      </c>
      <c r="G130" s="95">
        <f t="shared" si="17"/>
        <v>1</v>
      </c>
      <c r="H130" s="95">
        <f t="shared" si="17"/>
        <v>1</v>
      </c>
      <c r="I130" s="95">
        <f t="shared" si="17"/>
        <v>1</v>
      </c>
      <c r="J130" s="95">
        <f t="shared" si="17"/>
        <v>1</v>
      </c>
      <c r="K130" s="95">
        <f t="shared" si="17"/>
        <v>1</v>
      </c>
      <c r="L130" s="95">
        <f t="shared" si="17"/>
        <v>1</v>
      </c>
      <c r="M130" s="95">
        <f t="shared" si="17"/>
        <v>1</v>
      </c>
      <c r="N130" s="95">
        <f t="shared" si="17"/>
        <v>1</v>
      </c>
      <c r="O130" s="95">
        <f t="shared" si="17"/>
        <v>1</v>
      </c>
      <c r="P130" s="95">
        <f t="shared" si="17"/>
        <v>1</v>
      </c>
      <c r="Q130" s="95">
        <f t="shared" si="17"/>
        <v>1</v>
      </c>
      <c r="R130" s="95">
        <f t="shared" si="17"/>
        <v>1</v>
      </c>
      <c r="S130" s="95">
        <f t="shared" si="17"/>
        <v>1</v>
      </c>
      <c r="T130" s="95">
        <f t="shared" si="17"/>
        <v>1</v>
      </c>
      <c r="U130" s="95">
        <f t="shared" si="16"/>
        <v>1</v>
      </c>
      <c r="V130" s="95">
        <f t="shared" si="16"/>
        <v>1</v>
      </c>
      <c r="W130" s="95">
        <f t="shared" si="16"/>
        <v>1</v>
      </c>
      <c r="X130" s="95">
        <f t="shared" si="16"/>
        <v>1</v>
      </c>
      <c r="Y130" s="95">
        <f t="shared" si="16"/>
        <v>1</v>
      </c>
      <c r="Z130" s="95">
        <f t="shared" si="16"/>
        <v>1</v>
      </c>
      <c r="AA130" s="95">
        <f t="shared" si="16"/>
        <v>1</v>
      </c>
      <c r="AB130" s="95">
        <f t="shared" si="16"/>
        <v>1</v>
      </c>
      <c r="AC130" s="95">
        <f t="shared" si="16"/>
        <v>1</v>
      </c>
      <c r="AD130" s="95">
        <f t="shared" si="16"/>
        <v>1</v>
      </c>
      <c r="AE130" s="95">
        <f t="shared" si="16"/>
        <v>1</v>
      </c>
      <c r="AF130" s="95">
        <f t="shared" si="16"/>
        <v>1</v>
      </c>
      <c r="AG130" s="95">
        <f t="shared" si="16"/>
        <v>1</v>
      </c>
      <c r="AH130" s="95">
        <f t="shared" si="16"/>
        <v>0</v>
      </c>
    </row>
    <row r="131" spans="1:34" x14ac:dyDescent="0.3">
      <c r="A131" t="s">
        <v>1008</v>
      </c>
      <c r="B131" t="s">
        <v>1009</v>
      </c>
      <c r="C131">
        <v>2021</v>
      </c>
      <c r="D131">
        <v>2051</v>
      </c>
      <c r="E131" s="95">
        <f t="shared" si="17"/>
        <v>1</v>
      </c>
      <c r="F131" s="95">
        <f t="shared" si="17"/>
        <v>1</v>
      </c>
      <c r="G131" s="95">
        <f t="shared" si="17"/>
        <v>1</v>
      </c>
      <c r="H131" s="95">
        <f t="shared" si="17"/>
        <v>1</v>
      </c>
      <c r="I131" s="95">
        <f t="shared" si="17"/>
        <v>1</v>
      </c>
      <c r="J131" s="95">
        <f t="shared" si="17"/>
        <v>1</v>
      </c>
      <c r="K131" s="95">
        <f t="shared" si="17"/>
        <v>1</v>
      </c>
      <c r="L131" s="95">
        <f t="shared" si="17"/>
        <v>1</v>
      </c>
      <c r="M131" s="95">
        <f t="shared" si="17"/>
        <v>1</v>
      </c>
      <c r="N131" s="95">
        <f t="shared" si="17"/>
        <v>1</v>
      </c>
      <c r="O131" s="95">
        <f t="shared" si="17"/>
        <v>1</v>
      </c>
      <c r="P131" s="95">
        <f t="shared" si="17"/>
        <v>1</v>
      </c>
      <c r="Q131" s="95">
        <f t="shared" si="17"/>
        <v>1</v>
      </c>
      <c r="R131" s="95">
        <f t="shared" si="17"/>
        <v>1</v>
      </c>
      <c r="S131" s="95">
        <f t="shared" si="17"/>
        <v>1</v>
      </c>
      <c r="T131" s="95">
        <f t="shared" si="17"/>
        <v>1</v>
      </c>
      <c r="U131" s="95">
        <f t="shared" si="16"/>
        <v>1</v>
      </c>
      <c r="V131" s="95">
        <f t="shared" si="16"/>
        <v>1</v>
      </c>
      <c r="W131" s="95">
        <f t="shared" si="16"/>
        <v>1</v>
      </c>
      <c r="X131" s="95">
        <f t="shared" si="16"/>
        <v>1</v>
      </c>
      <c r="Y131" s="95">
        <f t="shared" si="16"/>
        <v>1</v>
      </c>
      <c r="Z131" s="95">
        <f t="shared" si="16"/>
        <v>1</v>
      </c>
      <c r="AA131" s="95">
        <f t="shared" si="16"/>
        <v>1</v>
      </c>
      <c r="AB131" s="95">
        <f t="shared" si="16"/>
        <v>1</v>
      </c>
      <c r="AC131" s="95">
        <f t="shared" si="16"/>
        <v>1</v>
      </c>
      <c r="AD131" s="95">
        <f t="shared" si="16"/>
        <v>1</v>
      </c>
      <c r="AE131" s="95">
        <f t="shared" si="16"/>
        <v>1</v>
      </c>
      <c r="AF131" s="95">
        <f t="shared" si="16"/>
        <v>1</v>
      </c>
      <c r="AG131" s="95">
        <f t="shared" si="16"/>
        <v>1</v>
      </c>
      <c r="AH131" s="95">
        <f t="shared" si="16"/>
        <v>1</v>
      </c>
    </row>
    <row r="132" spans="1:34" x14ac:dyDescent="0.3">
      <c r="A132" t="s">
        <v>1142</v>
      </c>
      <c r="B132" t="s">
        <v>1143</v>
      </c>
      <c r="C132">
        <v>2021</v>
      </c>
      <c r="D132">
        <v>2051</v>
      </c>
      <c r="E132" s="95">
        <f t="shared" si="17"/>
        <v>1</v>
      </c>
      <c r="F132" s="95">
        <f t="shared" si="17"/>
        <v>1</v>
      </c>
      <c r="G132" s="95">
        <f t="shared" si="17"/>
        <v>1</v>
      </c>
      <c r="H132" s="95">
        <f t="shared" si="17"/>
        <v>1</v>
      </c>
      <c r="I132" s="95">
        <f t="shared" si="17"/>
        <v>1</v>
      </c>
      <c r="J132" s="95">
        <f t="shared" si="17"/>
        <v>1</v>
      </c>
      <c r="K132" s="95">
        <f t="shared" si="17"/>
        <v>1</v>
      </c>
      <c r="L132" s="95">
        <f t="shared" si="17"/>
        <v>1</v>
      </c>
      <c r="M132" s="95">
        <f t="shared" si="17"/>
        <v>1</v>
      </c>
      <c r="N132" s="95">
        <f t="shared" si="17"/>
        <v>1</v>
      </c>
      <c r="O132" s="95">
        <f t="shared" si="17"/>
        <v>1</v>
      </c>
      <c r="P132" s="95">
        <f t="shared" si="17"/>
        <v>1</v>
      </c>
      <c r="Q132" s="95">
        <f t="shared" si="17"/>
        <v>1</v>
      </c>
      <c r="R132" s="95">
        <f t="shared" si="17"/>
        <v>1</v>
      </c>
      <c r="S132" s="95">
        <f t="shared" si="17"/>
        <v>1</v>
      </c>
      <c r="T132" s="95">
        <f t="shared" si="17"/>
        <v>1</v>
      </c>
      <c r="U132" s="95">
        <f t="shared" si="16"/>
        <v>1</v>
      </c>
      <c r="V132" s="95">
        <f t="shared" si="16"/>
        <v>1</v>
      </c>
      <c r="W132" s="95">
        <f t="shared" si="16"/>
        <v>1</v>
      </c>
      <c r="X132" s="95">
        <f t="shared" si="16"/>
        <v>1</v>
      </c>
      <c r="Y132" s="95">
        <f t="shared" si="16"/>
        <v>1</v>
      </c>
      <c r="Z132" s="95">
        <f t="shared" si="16"/>
        <v>1</v>
      </c>
      <c r="AA132" s="95">
        <f t="shared" si="16"/>
        <v>1</v>
      </c>
      <c r="AB132" s="95">
        <f t="shared" si="16"/>
        <v>1</v>
      </c>
      <c r="AC132" s="95">
        <f t="shared" si="16"/>
        <v>1</v>
      </c>
      <c r="AD132" s="95">
        <f t="shared" si="16"/>
        <v>1</v>
      </c>
      <c r="AE132" s="95">
        <f t="shared" si="16"/>
        <v>1</v>
      </c>
      <c r="AF132" s="95">
        <f t="shared" si="16"/>
        <v>1</v>
      </c>
      <c r="AG132" s="95">
        <f t="shared" si="16"/>
        <v>1</v>
      </c>
      <c r="AH132" s="95">
        <f t="shared" si="16"/>
        <v>1</v>
      </c>
    </row>
    <row r="133" spans="1:34" x14ac:dyDescent="0.3">
      <c r="A133" t="s">
        <v>930</v>
      </c>
      <c r="B133" t="s">
        <v>931</v>
      </c>
      <c r="C133">
        <v>2021</v>
      </c>
      <c r="D133">
        <v>2044</v>
      </c>
      <c r="E133" s="95">
        <f t="shared" si="17"/>
        <v>1</v>
      </c>
      <c r="F133" s="95">
        <f t="shared" si="17"/>
        <v>1</v>
      </c>
      <c r="G133" s="95">
        <f t="shared" si="17"/>
        <v>1</v>
      </c>
      <c r="H133" s="95">
        <f t="shared" si="17"/>
        <v>1</v>
      </c>
      <c r="I133" s="95">
        <f t="shared" si="17"/>
        <v>1</v>
      </c>
      <c r="J133" s="95">
        <f t="shared" si="17"/>
        <v>1</v>
      </c>
      <c r="K133" s="95">
        <f t="shared" si="17"/>
        <v>1</v>
      </c>
      <c r="L133" s="95">
        <f t="shared" si="17"/>
        <v>1</v>
      </c>
      <c r="M133" s="95">
        <f t="shared" si="17"/>
        <v>1</v>
      </c>
      <c r="N133" s="95">
        <f t="shared" si="17"/>
        <v>1</v>
      </c>
      <c r="O133" s="95">
        <f t="shared" si="17"/>
        <v>1</v>
      </c>
      <c r="P133" s="95">
        <f t="shared" si="17"/>
        <v>1</v>
      </c>
      <c r="Q133" s="95">
        <f t="shared" si="17"/>
        <v>1</v>
      </c>
      <c r="R133" s="95">
        <f t="shared" si="17"/>
        <v>1</v>
      </c>
      <c r="S133" s="95">
        <f t="shared" si="17"/>
        <v>1</v>
      </c>
      <c r="T133" s="95">
        <f t="shared" si="17"/>
        <v>1</v>
      </c>
      <c r="U133" s="95">
        <f t="shared" si="16"/>
        <v>1</v>
      </c>
      <c r="V133" s="95">
        <f t="shared" si="16"/>
        <v>1</v>
      </c>
      <c r="W133" s="95">
        <f t="shared" si="16"/>
        <v>1</v>
      </c>
      <c r="X133" s="95">
        <f t="shared" si="16"/>
        <v>1</v>
      </c>
      <c r="Y133" s="95">
        <f t="shared" si="16"/>
        <v>1</v>
      </c>
      <c r="Z133" s="95">
        <f t="shared" si="16"/>
        <v>1</v>
      </c>
      <c r="AA133" s="95">
        <f t="shared" si="16"/>
        <v>1</v>
      </c>
      <c r="AB133" s="95">
        <f t="shared" si="16"/>
        <v>1</v>
      </c>
      <c r="AC133" s="95">
        <f t="shared" si="16"/>
        <v>0</v>
      </c>
      <c r="AD133" s="95">
        <f t="shared" si="16"/>
        <v>0</v>
      </c>
      <c r="AE133" s="95">
        <f t="shared" si="16"/>
        <v>0</v>
      </c>
      <c r="AF133" s="95">
        <f t="shared" si="16"/>
        <v>0</v>
      </c>
      <c r="AG133" s="95">
        <f t="shared" si="16"/>
        <v>0</v>
      </c>
      <c r="AH133" s="95">
        <f t="shared" si="16"/>
        <v>0</v>
      </c>
    </row>
    <row r="134" spans="1:34" x14ac:dyDescent="0.3">
      <c r="A134" t="s">
        <v>1074</v>
      </c>
      <c r="B134" t="s">
        <v>1075</v>
      </c>
      <c r="C134">
        <v>2021</v>
      </c>
      <c r="D134">
        <v>2044</v>
      </c>
      <c r="E134" s="95">
        <f t="shared" si="17"/>
        <v>1</v>
      </c>
      <c r="F134" s="95">
        <f t="shared" si="17"/>
        <v>1</v>
      </c>
      <c r="G134" s="95">
        <f t="shared" si="17"/>
        <v>1</v>
      </c>
      <c r="H134" s="95">
        <f t="shared" si="17"/>
        <v>1</v>
      </c>
      <c r="I134" s="95">
        <f t="shared" si="17"/>
        <v>1</v>
      </c>
      <c r="J134" s="95">
        <f t="shared" si="17"/>
        <v>1</v>
      </c>
      <c r="K134" s="95">
        <f t="shared" si="17"/>
        <v>1</v>
      </c>
      <c r="L134" s="95">
        <f t="shared" si="17"/>
        <v>1</v>
      </c>
      <c r="M134" s="95">
        <f t="shared" si="17"/>
        <v>1</v>
      </c>
      <c r="N134" s="95">
        <f t="shared" si="17"/>
        <v>1</v>
      </c>
      <c r="O134" s="95">
        <f t="shared" si="17"/>
        <v>1</v>
      </c>
      <c r="P134" s="95">
        <f t="shared" si="17"/>
        <v>1</v>
      </c>
      <c r="Q134" s="95">
        <f t="shared" si="17"/>
        <v>1</v>
      </c>
      <c r="R134" s="95">
        <f t="shared" si="17"/>
        <v>1</v>
      </c>
      <c r="S134" s="95">
        <f t="shared" si="17"/>
        <v>1</v>
      </c>
      <c r="T134" s="95">
        <f t="shared" si="17"/>
        <v>1</v>
      </c>
      <c r="U134" s="95">
        <f t="shared" si="16"/>
        <v>1</v>
      </c>
      <c r="V134" s="95">
        <f t="shared" si="16"/>
        <v>1</v>
      </c>
      <c r="W134" s="95">
        <f t="shared" si="16"/>
        <v>1</v>
      </c>
      <c r="X134" s="95">
        <f t="shared" si="16"/>
        <v>1</v>
      </c>
      <c r="Y134" s="95">
        <f t="shared" si="16"/>
        <v>1</v>
      </c>
      <c r="Z134" s="95">
        <f t="shared" si="16"/>
        <v>1</v>
      </c>
      <c r="AA134" s="95">
        <f t="shared" si="16"/>
        <v>1</v>
      </c>
      <c r="AB134" s="95">
        <f t="shared" si="16"/>
        <v>1</v>
      </c>
      <c r="AC134" s="95">
        <f t="shared" si="16"/>
        <v>0</v>
      </c>
      <c r="AD134" s="95">
        <f t="shared" si="16"/>
        <v>0</v>
      </c>
      <c r="AE134" s="95">
        <f t="shared" si="16"/>
        <v>0</v>
      </c>
      <c r="AF134" s="95">
        <f t="shared" si="16"/>
        <v>0</v>
      </c>
      <c r="AG134" s="95">
        <f t="shared" si="16"/>
        <v>0</v>
      </c>
      <c r="AH134" s="95">
        <f t="shared" si="16"/>
        <v>0</v>
      </c>
    </row>
    <row r="135" spans="1:34" x14ac:dyDescent="0.3">
      <c r="A135" t="s">
        <v>1010</v>
      </c>
      <c r="B135" t="s">
        <v>1011</v>
      </c>
      <c r="C135">
        <v>2021</v>
      </c>
      <c r="D135">
        <v>2038</v>
      </c>
      <c r="E135" s="95">
        <f t="shared" si="17"/>
        <v>1</v>
      </c>
      <c r="F135" s="95">
        <f t="shared" si="17"/>
        <v>1</v>
      </c>
      <c r="G135" s="95">
        <f t="shared" si="17"/>
        <v>1</v>
      </c>
      <c r="H135" s="95">
        <f t="shared" si="17"/>
        <v>1</v>
      </c>
      <c r="I135" s="95">
        <f t="shared" si="17"/>
        <v>1</v>
      </c>
      <c r="J135" s="95">
        <f t="shared" si="17"/>
        <v>1</v>
      </c>
      <c r="K135" s="95">
        <f t="shared" si="17"/>
        <v>1</v>
      </c>
      <c r="L135" s="95">
        <f t="shared" si="17"/>
        <v>1</v>
      </c>
      <c r="M135" s="95">
        <f t="shared" si="17"/>
        <v>1</v>
      </c>
      <c r="N135" s="95">
        <f t="shared" si="17"/>
        <v>1</v>
      </c>
      <c r="O135" s="95">
        <f t="shared" si="17"/>
        <v>1</v>
      </c>
      <c r="P135" s="95">
        <f t="shared" si="17"/>
        <v>1</v>
      </c>
      <c r="Q135" s="95">
        <f t="shared" si="17"/>
        <v>1</v>
      </c>
      <c r="R135" s="95">
        <f t="shared" si="17"/>
        <v>1</v>
      </c>
      <c r="S135" s="95">
        <f t="shared" si="17"/>
        <v>1</v>
      </c>
      <c r="T135" s="95">
        <f t="shared" si="17"/>
        <v>1</v>
      </c>
      <c r="U135" s="95">
        <f t="shared" si="16"/>
        <v>1</v>
      </c>
      <c r="V135" s="95">
        <f t="shared" si="16"/>
        <v>1</v>
      </c>
      <c r="W135" s="95">
        <f t="shared" si="16"/>
        <v>0</v>
      </c>
      <c r="X135" s="95">
        <f t="shared" si="16"/>
        <v>0</v>
      </c>
      <c r="Y135" s="95">
        <f t="shared" si="16"/>
        <v>0</v>
      </c>
      <c r="Z135" s="95">
        <f t="shared" si="16"/>
        <v>0</v>
      </c>
      <c r="AA135" s="95">
        <f t="shared" si="16"/>
        <v>0</v>
      </c>
      <c r="AB135" s="95">
        <f t="shared" si="16"/>
        <v>0</v>
      </c>
      <c r="AC135" s="95">
        <f t="shared" si="16"/>
        <v>0</v>
      </c>
      <c r="AD135" s="95">
        <f t="shared" si="16"/>
        <v>0</v>
      </c>
      <c r="AE135" s="95">
        <f t="shared" si="16"/>
        <v>0</v>
      </c>
      <c r="AF135" s="95">
        <f t="shared" si="16"/>
        <v>0</v>
      </c>
      <c r="AG135" s="95">
        <f t="shared" si="16"/>
        <v>0</v>
      </c>
      <c r="AH135" s="95">
        <f t="shared" si="16"/>
        <v>0</v>
      </c>
    </row>
    <row r="136" spans="1:34" x14ac:dyDescent="0.3">
      <c r="A136" t="s">
        <v>681</v>
      </c>
      <c r="B136" t="s">
        <v>682</v>
      </c>
      <c r="C136">
        <v>2021</v>
      </c>
      <c r="D136">
        <v>2030</v>
      </c>
      <c r="E136" s="95">
        <f t="shared" si="17"/>
        <v>1</v>
      </c>
      <c r="F136" s="95">
        <f t="shared" si="17"/>
        <v>1</v>
      </c>
      <c r="G136" s="95">
        <f t="shared" si="17"/>
        <v>1</v>
      </c>
      <c r="H136" s="95">
        <f t="shared" si="17"/>
        <v>1</v>
      </c>
      <c r="I136" s="95">
        <f t="shared" si="17"/>
        <v>1</v>
      </c>
      <c r="J136" s="95">
        <f t="shared" si="17"/>
        <v>1</v>
      </c>
      <c r="K136" s="95">
        <f t="shared" si="17"/>
        <v>1</v>
      </c>
      <c r="L136" s="95">
        <f t="shared" si="17"/>
        <v>1</v>
      </c>
      <c r="M136" s="95">
        <f t="shared" si="17"/>
        <v>1</v>
      </c>
      <c r="N136" s="95">
        <f t="shared" si="17"/>
        <v>1</v>
      </c>
      <c r="O136" s="95">
        <f t="shared" si="17"/>
        <v>0</v>
      </c>
      <c r="P136" s="95">
        <f t="shared" si="17"/>
        <v>0</v>
      </c>
      <c r="Q136" s="95">
        <f t="shared" si="17"/>
        <v>0</v>
      </c>
      <c r="R136" s="95">
        <f t="shared" si="17"/>
        <v>0</v>
      </c>
      <c r="S136" s="95">
        <f t="shared" si="17"/>
        <v>0</v>
      </c>
      <c r="T136" s="95">
        <f t="shared" si="17"/>
        <v>0</v>
      </c>
      <c r="U136" s="95">
        <f t="shared" si="16"/>
        <v>0</v>
      </c>
      <c r="V136" s="95">
        <f t="shared" si="16"/>
        <v>0</v>
      </c>
      <c r="W136" s="95">
        <f t="shared" si="16"/>
        <v>0</v>
      </c>
      <c r="X136" s="95">
        <f t="shared" si="16"/>
        <v>0</v>
      </c>
      <c r="Y136" s="95">
        <f t="shared" si="16"/>
        <v>0</v>
      </c>
      <c r="Z136" s="95">
        <f t="shared" si="16"/>
        <v>0</v>
      </c>
      <c r="AA136" s="95">
        <f t="shared" si="16"/>
        <v>0</v>
      </c>
      <c r="AB136" s="95">
        <f t="shared" si="16"/>
        <v>0</v>
      </c>
      <c r="AC136" s="95">
        <f t="shared" si="16"/>
        <v>0</v>
      </c>
      <c r="AD136" s="95">
        <f t="shared" si="16"/>
        <v>0</v>
      </c>
      <c r="AE136" s="95">
        <f t="shared" si="16"/>
        <v>0</v>
      </c>
      <c r="AF136" s="95">
        <f t="shared" si="16"/>
        <v>0</v>
      </c>
      <c r="AG136" s="95">
        <f t="shared" si="16"/>
        <v>0</v>
      </c>
      <c r="AH136" s="95">
        <f t="shared" si="16"/>
        <v>0</v>
      </c>
    </row>
    <row r="137" spans="1:34" x14ac:dyDescent="0.3">
      <c r="A137" t="s">
        <v>896</v>
      </c>
      <c r="B137" t="s">
        <v>897</v>
      </c>
      <c r="C137">
        <v>2021</v>
      </c>
      <c r="D137">
        <v>2055</v>
      </c>
      <c r="E137" s="95">
        <f t="shared" si="17"/>
        <v>1</v>
      </c>
      <c r="F137" s="95">
        <f t="shared" si="17"/>
        <v>1</v>
      </c>
      <c r="G137" s="95">
        <f t="shared" si="17"/>
        <v>1</v>
      </c>
      <c r="H137" s="95">
        <f t="shared" si="17"/>
        <v>1</v>
      </c>
      <c r="I137" s="95">
        <f t="shared" si="17"/>
        <v>1</v>
      </c>
      <c r="J137" s="95">
        <f t="shared" si="17"/>
        <v>1</v>
      </c>
      <c r="K137" s="95">
        <f t="shared" si="17"/>
        <v>1</v>
      </c>
      <c r="L137" s="95">
        <f t="shared" si="17"/>
        <v>1</v>
      </c>
      <c r="M137" s="95">
        <f t="shared" si="17"/>
        <v>1</v>
      </c>
      <c r="N137" s="95">
        <f t="shared" si="17"/>
        <v>1</v>
      </c>
      <c r="O137" s="95">
        <f t="shared" si="17"/>
        <v>1</v>
      </c>
      <c r="P137" s="95">
        <f t="shared" si="17"/>
        <v>1</v>
      </c>
      <c r="Q137" s="95">
        <f t="shared" si="17"/>
        <v>1</v>
      </c>
      <c r="R137" s="95">
        <f t="shared" si="17"/>
        <v>1</v>
      </c>
      <c r="S137" s="95">
        <f t="shared" si="17"/>
        <v>1</v>
      </c>
      <c r="T137" s="95">
        <f t="shared" si="17"/>
        <v>1</v>
      </c>
      <c r="U137" s="95">
        <f t="shared" si="16"/>
        <v>1</v>
      </c>
      <c r="V137" s="95">
        <f t="shared" si="16"/>
        <v>1</v>
      </c>
      <c r="W137" s="95">
        <f t="shared" si="16"/>
        <v>1</v>
      </c>
      <c r="X137" s="95">
        <f t="shared" si="16"/>
        <v>1</v>
      </c>
      <c r="Y137" s="95">
        <f t="shared" si="16"/>
        <v>1</v>
      </c>
      <c r="Z137" s="95">
        <f t="shared" si="16"/>
        <v>1</v>
      </c>
      <c r="AA137" s="95">
        <f t="shared" si="16"/>
        <v>1</v>
      </c>
      <c r="AB137" s="95">
        <f t="shared" si="16"/>
        <v>1</v>
      </c>
      <c r="AC137" s="95">
        <f t="shared" si="16"/>
        <v>1</v>
      </c>
      <c r="AD137" s="95">
        <f t="shared" si="16"/>
        <v>1</v>
      </c>
      <c r="AE137" s="95">
        <f t="shared" si="16"/>
        <v>1</v>
      </c>
      <c r="AF137" s="95">
        <f t="shared" si="16"/>
        <v>1</v>
      </c>
      <c r="AG137" s="95">
        <f t="shared" si="16"/>
        <v>1</v>
      </c>
      <c r="AH137" s="95">
        <f t="shared" si="16"/>
        <v>1</v>
      </c>
    </row>
    <row r="138" spans="1:34" x14ac:dyDescent="0.3">
      <c r="A138" t="s">
        <v>702</v>
      </c>
      <c r="B138" t="s">
        <v>863</v>
      </c>
      <c r="C138">
        <v>2021</v>
      </c>
      <c r="D138">
        <v>2057</v>
      </c>
      <c r="E138" s="95">
        <f t="shared" si="17"/>
        <v>1</v>
      </c>
      <c r="F138" s="95">
        <f t="shared" si="17"/>
        <v>1</v>
      </c>
      <c r="G138" s="95">
        <f t="shared" si="17"/>
        <v>1</v>
      </c>
      <c r="H138" s="95">
        <f t="shared" si="17"/>
        <v>1</v>
      </c>
      <c r="I138" s="95">
        <f t="shared" si="17"/>
        <v>1</v>
      </c>
      <c r="J138" s="95">
        <f t="shared" si="17"/>
        <v>1</v>
      </c>
      <c r="K138" s="95">
        <f t="shared" si="17"/>
        <v>1</v>
      </c>
      <c r="L138" s="95">
        <f t="shared" si="17"/>
        <v>1</v>
      </c>
      <c r="M138" s="95">
        <f t="shared" si="17"/>
        <v>1</v>
      </c>
      <c r="N138" s="95">
        <f t="shared" si="17"/>
        <v>1</v>
      </c>
      <c r="O138" s="95">
        <f t="shared" si="17"/>
        <v>1</v>
      </c>
      <c r="P138" s="95">
        <f t="shared" si="17"/>
        <v>1</v>
      </c>
      <c r="Q138" s="95">
        <f t="shared" si="17"/>
        <v>1</v>
      </c>
      <c r="R138" s="95">
        <f t="shared" si="17"/>
        <v>1</v>
      </c>
      <c r="S138" s="95">
        <f t="shared" si="17"/>
        <v>1</v>
      </c>
      <c r="T138" s="95">
        <f t="shared" ref="T138:AH153" si="18">IF(AND(T$1&gt;=$C138,T$1&lt;=$D138),1,0)</f>
        <v>1</v>
      </c>
      <c r="U138" s="95">
        <f t="shared" si="18"/>
        <v>1</v>
      </c>
      <c r="V138" s="95">
        <f t="shared" si="18"/>
        <v>1</v>
      </c>
      <c r="W138" s="95">
        <f t="shared" si="18"/>
        <v>1</v>
      </c>
      <c r="X138" s="95">
        <f t="shared" si="18"/>
        <v>1</v>
      </c>
      <c r="Y138" s="95">
        <f t="shared" si="18"/>
        <v>1</v>
      </c>
      <c r="Z138" s="95">
        <f t="shared" si="18"/>
        <v>1</v>
      </c>
      <c r="AA138" s="95">
        <f t="shared" si="18"/>
        <v>1</v>
      </c>
      <c r="AB138" s="95">
        <f t="shared" si="18"/>
        <v>1</v>
      </c>
      <c r="AC138" s="95">
        <f t="shared" si="18"/>
        <v>1</v>
      </c>
      <c r="AD138" s="95">
        <f t="shared" si="18"/>
        <v>1</v>
      </c>
      <c r="AE138" s="95">
        <f t="shared" si="18"/>
        <v>1</v>
      </c>
      <c r="AF138" s="95">
        <f t="shared" si="18"/>
        <v>1</v>
      </c>
      <c r="AG138" s="95">
        <f t="shared" si="18"/>
        <v>1</v>
      </c>
      <c r="AH138" s="95">
        <f t="shared" si="18"/>
        <v>1</v>
      </c>
    </row>
    <row r="139" spans="1:34" x14ac:dyDescent="0.3">
      <c r="A139" t="s">
        <v>934</v>
      </c>
      <c r="B139" t="s">
        <v>935</v>
      </c>
      <c r="C139">
        <v>2021</v>
      </c>
      <c r="D139">
        <v>2048</v>
      </c>
      <c r="E139" s="95">
        <f t="shared" ref="E139:T154" si="19">IF(AND(E$1&gt;=$C139,E$1&lt;=$D139),1,0)</f>
        <v>1</v>
      </c>
      <c r="F139" s="95">
        <f t="shared" si="19"/>
        <v>1</v>
      </c>
      <c r="G139" s="95">
        <f t="shared" si="19"/>
        <v>1</v>
      </c>
      <c r="H139" s="95">
        <f t="shared" si="19"/>
        <v>1</v>
      </c>
      <c r="I139" s="95">
        <f t="shared" si="19"/>
        <v>1</v>
      </c>
      <c r="J139" s="95">
        <f t="shared" si="19"/>
        <v>1</v>
      </c>
      <c r="K139" s="95">
        <f t="shared" si="19"/>
        <v>1</v>
      </c>
      <c r="L139" s="95">
        <f t="shared" si="19"/>
        <v>1</v>
      </c>
      <c r="M139" s="95">
        <f t="shared" si="19"/>
        <v>1</v>
      </c>
      <c r="N139" s="95">
        <f t="shared" si="19"/>
        <v>1</v>
      </c>
      <c r="O139" s="95">
        <f t="shared" si="19"/>
        <v>1</v>
      </c>
      <c r="P139" s="95">
        <f t="shared" si="19"/>
        <v>1</v>
      </c>
      <c r="Q139" s="95">
        <f t="shared" si="19"/>
        <v>1</v>
      </c>
      <c r="R139" s="95">
        <f t="shared" si="19"/>
        <v>1</v>
      </c>
      <c r="S139" s="95">
        <f t="shared" si="19"/>
        <v>1</v>
      </c>
      <c r="T139" s="95">
        <f t="shared" si="19"/>
        <v>1</v>
      </c>
      <c r="U139" s="95">
        <f t="shared" si="18"/>
        <v>1</v>
      </c>
      <c r="V139" s="95">
        <f t="shared" si="18"/>
        <v>1</v>
      </c>
      <c r="W139" s="95">
        <f t="shared" si="18"/>
        <v>1</v>
      </c>
      <c r="X139" s="95">
        <f t="shared" si="18"/>
        <v>1</v>
      </c>
      <c r="Y139" s="95">
        <f t="shared" si="18"/>
        <v>1</v>
      </c>
      <c r="Z139" s="95">
        <f t="shared" si="18"/>
        <v>1</v>
      </c>
      <c r="AA139" s="95">
        <f t="shared" si="18"/>
        <v>1</v>
      </c>
      <c r="AB139" s="95">
        <f t="shared" si="18"/>
        <v>1</v>
      </c>
      <c r="AC139" s="95">
        <f t="shared" si="18"/>
        <v>1</v>
      </c>
      <c r="AD139" s="95">
        <f t="shared" si="18"/>
        <v>1</v>
      </c>
      <c r="AE139" s="95">
        <f t="shared" si="18"/>
        <v>1</v>
      </c>
      <c r="AF139" s="95">
        <f t="shared" si="18"/>
        <v>1</v>
      </c>
      <c r="AG139" s="95">
        <f t="shared" si="18"/>
        <v>0</v>
      </c>
      <c r="AH139" s="95">
        <f t="shared" si="18"/>
        <v>0</v>
      </c>
    </row>
    <row r="140" spans="1:34" x14ac:dyDescent="0.3">
      <c r="A140" t="s">
        <v>643</v>
      </c>
      <c r="B140" t="s">
        <v>93</v>
      </c>
      <c r="C140">
        <v>2021</v>
      </c>
      <c r="D140">
        <v>2045</v>
      </c>
      <c r="E140" s="95">
        <f t="shared" si="19"/>
        <v>1</v>
      </c>
      <c r="F140" s="95">
        <f t="shared" si="19"/>
        <v>1</v>
      </c>
      <c r="G140" s="95">
        <f t="shared" si="19"/>
        <v>1</v>
      </c>
      <c r="H140" s="95">
        <f t="shared" si="19"/>
        <v>1</v>
      </c>
      <c r="I140" s="95">
        <f t="shared" si="19"/>
        <v>1</v>
      </c>
      <c r="J140" s="95">
        <f t="shared" si="19"/>
        <v>1</v>
      </c>
      <c r="K140" s="95">
        <f t="shared" si="19"/>
        <v>1</v>
      </c>
      <c r="L140" s="95">
        <f t="shared" si="19"/>
        <v>1</v>
      </c>
      <c r="M140" s="95">
        <f t="shared" si="19"/>
        <v>1</v>
      </c>
      <c r="N140" s="95">
        <f t="shared" si="19"/>
        <v>1</v>
      </c>
      <c r="O140" s="95">
        <f t="shared" si="19"/>
        <v>1</v>
      </c>
      <c r="P140" s="95">
        <f t="shared" si="19"/>
        <v>1</v>
      </c>
      <c r="Q140" s="95">
        <f t="shared" si="19"/>
        <v>1</v>
      </c>
      <c r="R140" s="95">
        <f t="shared" si="19"/>
        <v>1</v>
      </c>
      <c r="S140" s="95">
        <f t="shared" si="19"/>
        <v>1</v>
      </c>
      <c r="T140" s="95">
        <f t="shared" si="19"/>
        <v>1</v>
      </c>
      <c r="U140" s="95">
        <f t="shared" si="18"/>
        <v>1</v>
      </c>
      <c r="V140" s="95">
        <f t="shared" si="18"/>
        <v>1</v>
      </c>
      <c r="W140" s="95">
        <f t="shared" si="18"/>
        <v>1</v>
      </c>
      <c r="X140" s="95">
        <f t="shared" si="18"/>
        <v>1</v>
      </c>
      <c r="Y140" s="95">
        <f t="shared" si="18"/>
        <v>1</v>
      </c>
      <c r="Z140" s="95">
        <f t="shared" si="18"/>
        <v>1</v>
      </c>
      <c r="AA140" s="95">
        <f t="shared" si="18"/>
        <v>1</v>
      </c>
      <c r="AB140" s="95">
        <f t="shared" si="18"/>
        <v>1</v>
      </c>
      <c r="AC140" s="95">
        <f t="shared" si="18"/>
        <v>1</v>
      </c>
      <c r="AD140" s="95">
        <f t="shared" si="18"/>
        <v>0</v>
      </c>
      <c r="AE140" s="95">
        <f t="shared" si="18"/>
        <v>0</v>
      </c>
      <c r="AF140" s="95">
        <f t="shared" si="18"/>
        <v>0</v>
      </c>
      <c r="AG140" s="95">
        <f t="shared" si="18"/>
        <v>0</v>
      </c>
      <c r="AH140" s="95">
        <f t="shared" si="18"/>
        <v>0</v>
      </c>
    </row>
    <row r="141" spans="1:34" x14ac:dyDescent="0.3">
      <c r="A141" t="s">
        <v>643</v>
      </c>
      <c r="B141" t="s">
        <v>317</v>
      </c>
      <c r="C141">
        <v>2021</v>
      </c>
      <c r="D141">
        <v>2045</v>
      </c>
      <c r="E141" s="95">
        <f t="shared" si="19"/>
        <v>1</v>
      </c>
      <c r="F141" s="95">
        <f t="shared" si="19"/>
        <v>1</v>
      </c>
      <c r="G141" s="95">
        <f t="shared" si="19"/>
        <v>1</v>
      </c>
      <c r="H141" s="95">
        <f t="shared" si="19"/>
        <v>1</v>
      </c>
      <c r="I141" s="95">
        <f t="shared" si="19"/>
        <v>1</v>
      </c>
      <c r="J141" s="95">
        <f t="shared" si="19"/>
        <v>1</v>
      </c>
      <c r="K141" s="95">
        <f t="shared" si="19"/>
        <v>1</v>
      </c>
      <c r="L141" s="95">
        <f t="shared" si="19"/>
        <v>1</v>
      </c>
      <c r="M141" s="95">
        <f t="shared" si="19"/>
        <v>1</v>
      </c>
      <c r="N141" s="95">
        <f t="shared" si="19"/>
        <v>1</v>
      </c>
      <c r="O141" s="95">
        <f t="shared" si="19"/>
        <v>1</v>
      </c>
      <c r="P141" s="95">
        <f t="shared" si="19"/>
        <v>1</v>
      </c>
      <c r="Q141" s="95">
        <f t="shared" si="19"/>
        <v>1</v>
      </c>
      <c r="R141" s="95">
        <f t="shared" si="19"/>
        <v>1</v>
      </c>
      <c r="S141" s="95">
        <f t="shared" si="19"/>
        <v>1</v>
      </c>
      <c r="T141" s="95">
        <f t="shared" si="19"/>
        <v>1</v>
      </c>
      <c r="U141" s="95">
        <f t="shared" si="18"/>
        <v>1</v>
      </c>
      <c r="V141" s="95">
        <f t="shared" si="18"/>
        <v>1</v>
      </c>
      <c r="W141" s="95">
        <f t="shared" si="18"/>
        <v>1</v>
      </c>
      <c r="X141" s="95">
        <f t="shared" si="18"/>
        <v>1</v>
      </c>
      <c r="Y141" s="95">
        <f t="shared" si="18"/>
        <v>1</v>
      </c>
      <c r="Z141" s="95">
        <f t="shared" si="18"/>
        <v>1</v>
      </c>
      <c r="AA141" s="95">
        <f t="shared" si="18"/>
        <v>1</v>
      </c>
      <c r="AB141" s="95">
        <f t="shared" si="18"/>
        <v>1</v>
      </c>
      <c r="AC141" s="95">
        <f t="shared" si="18"/>
        <v>1</v>
      </c>
      <c r="AD141" s="95">
        <f t="shared" si="18"/>
        <v>0</v>
      </c>
      <c r="AE141" s="95">
        <f t="shared" si="18"/>
        <v>0</v>
      </c>
      <c r="AF141" s="95">
        <f t="shared" si="18"/>
        <v>0</v>
      </c>
      <c r="AG141" s="95">
        <f t="shared" si="18"/>
        <v>0</v>
      </c>
      <c r="AH141" s="95">
        <f t="shared" si="18"/>
        <v>0</v>
      </c>
    </row>
    <row r="142" spans="1:34" x14ac:dyDescent="0.3">
      <c r="A142" t="s">
        <v>643</v>
      </c>
      <c r="B142" t="s">
        <v>719</v>
      </c>
      <c r="C142">
        <v>2021</v>
      </c>
      <c r="D142">
        <v>2045</v>
      </c>
      <c r="E142" s="95">
        <f t="shared" si="19"/>
        <v>1</v>
      </c>
      <c r="F142" s="95">
        <f t="shared" si="19"/>
        <v>1</v>
      </c>
      <c r="G142" s="95">
        <f t="shared" si="19"/>
        <v>1</v>
      </c>
      <c r="H142" s="95">
        <f t="shared" si="19"/>
        <v>1</v>
      </c>
      <c r="I142" s="95">
        <f t="shared" si="19"/>
        <v>1</v>
      </c>
      <c r="J142" s="95">
        <f t="shared" si="19"/>
        <v>1</v>
      </c>
      <c r="K142" s="95">
        <f t="shared" si="19"/>
        <v>1</v>
      </c>
      <c r="L142" s="95">
        <f t="shared" si="19"/>
        <v>1</v>
      </c>
      <c r="M142" s="95">
        <f t="shared" si="19"/>
        <v>1</v>
      </c>
      <c r="N142" s="95">
        <f t="shared" si="19"/>
        <v>1</v>
      </c>
      <c r="O142" s="95">
        <f t="shared" si="19"/>
        <v>1</v>
      </c>
      <c r="P142" s="95">
        <f t="shared" si="19"/>
        <v>1</v>
      </c>
      <c r="Q142" s="95">
        <f t="shared" si="19"/>
        <v>1</v>
      </c>
      <c r="R142" s="95">
        <f t="shared" si="19"/>
        <v>1</v>
      </c>
      <c r="S142" s="95">
        <f t="shared" si="19"/>
        <v>1</v>
      </c>
      <c r="T142" s="95">
        <f t="shared" si="19"/>
        <v>1</v>
      </c>
      <c r="U142" s="95">
        <f t="shared" si="18"/>
        <v>1</v>
      </c>
      <c r="V142" s="95">
        <f t="shared" si="18"/>
        <v>1</v>
      </c>
      <c r="W142" s="95">
        <f t="shared" si="18"/>
        <v>1</v>
      </c>
      <c r="X142" s="95">
        <f t="shared" si="18"/>
        <v>1</v>
      </c>
      <c r="Y142" s="95">
        <f t="shared" si="18"/>
        <v>1</v>
      </c>
      <c r="Z142" s="95">
        <f t="shared" si="18"/>
        <v>1</v>
      </c>
      <c r="AA142" s="95">
        <f t="shared" si="18"/>
        <v>1</v>
      </c>
      <c r="AB142" s="95">
        <f t="shared" si="18"/>
        <v>1</v>
      </c>
      <c r="AC142" s="95">
        <f t="shared" si="18"/>
        <v>1</v>
      </c>
      <c r="AD142" s="95">
        <f t="shared" si="18"/>
        <v>0</v>
      </c>
      <c r="AE142" s="95">
        <f t="shared" si="18"/>
        <v>0</v>
      </c>
      <c r="AF142" s="95">
        <f t="shared" si="18"/>
        <v>0</v>
      </c>
      <c r="AG142" s="95">
        <f t="shared" si="18"/>
        <v>0</v>
      </c>
      <c r="AH142" s="95">
        <f t="shared" si="18"/>
        <v>0</v>
      </c>
    </row>
    <row r="143" spans="1:34" x14ac:dyDescent="0.3">
      <c r="A143" t="s">
        <v>643</v>
      </c>
      <c r="B143" t="s">
        <v>720</v>
      </c>
      <c r="C143">
        <v>2021</v>
      </c>
      <c r="D143">
        <v>2045</v>
      </c>
      <c r="E143" s="95">
        <f t="shared" si="19"/>
        <v>1</v>
      </c>
      <c r="F143" s="95">
        <f t="shared" si="19"/>
        <v>1</v>
      </c>
      <c r="G143" s="95">
        <f t="shared" si="19"/>
        <v>1</v>
      </c>
      <c r="H143" s="95">
        <f t="shared" si="19"/>
        <v>1</v>
      </c>
      <c r="I143" s="95">
        <f t="shared" si="19"/>
        <v>1</v>
      </c>
      <c r="J143" s="95">
        <f t="shared" si="19"/>
        <v>1</v>
      </c>
      <c r="K143" s="95">
        <f t="shared" si="19"/>
        <v>1</v>
      </c>
      <c r="L143" s="95">
        <f t="shared" si="19"/>
        <v>1</v>
      </c>
      <c r="M143" s="95">
        <f t="shared" si="19"/>
        <v>1</v>
      </c>
      <c r="N143" s="95">
        <f t="shared" si="19"/>
        <v>1</v>
      </c>
      <c r="O143" s="95">
        <f t="shared" si="19"/>
        <v>1</v>
      </c>
      <c r="P143" s="95">
        <f t="shared" si="19"/>
        <v>1</v>
      </c>
      <c r="Q143" s="95">
        <f t="shared" si="19"/>
        <v>1</v>
      </c>
      <c r="R143" s="95">
        <f t="shared" si="19"/>
        <v>1</v>
      </c>
      <c r="S143" s="95">
        <f t="shared" si="19"/>
        <v>1</v>
      </c>
      <c r="T143" s="95">
        <f t="shared" si="19"/>
        <v>1</v>
      </c>
      <c r="U143" s="95">
        <f t="shared" si="18"/>
        <v>1</v>
      </c>
      <c r="V143" s="95">
        <f t="shared" si="18"/>
        <v>1</v>
      </c>
      <c r="W143" s="95">
        <f t="shared" si="18"/>
        <v>1</v>
      </c>
      <c r="X143" s="95">
        <f t="shared" si="18"/>
        <v>1</v>
      </c>
      <c r="Y143" s="95">
        <f t="shared" si="18"/>
        <v>1</v>
      </c>
      <c r="Z143" s="95">
        <f t="shared" si="18"/>
        <v>1</v>
      </c>
      <c r="AA143" s="95">
        <f t="shared" si="18"/>
        <v>1</v>
      </c>
      <c r="AB143" s="95">
        <f t="shared" si="18"/>
        <v>1</v>
      </c>
      <c r="AC143" s="95">
        <f t="shared" si="18"/>
        <v>1</v>
      </c>
      <c r="AD143" s="95">
        <f t="shared" si="18"/>
        <v>0</v>
      </c>
      <c r="AE143" s="95">
        <f t="shared" si="18"/>
        <v>0</v>
      </c>
      <c r="AF143" s="95">
        <f t="shared" si="18"/>
        <v>0</v>
      </c>
      <c r="AG143" s="95">
        <f t="shared" si="18"/>
        <v>0</v>
      </c>
      <c r="AH143" s="95">
        <f t="shared" si="18"/>
        <v>0</v>
      </c>
    </row>
    <row r="144" spans="1:34" x14ac:dyDescent="0.3">
      <c r="A144" t="s">
        <v>643</v>
      </c>
      <c r="B144" t="s">
        <v>718</v>
      </c>
      <c r="C144">
        <v>2021</v>
      </c>
      <c r="D144">
        <v>2045</v>
      </c>
      <c r="E144" s="95">
        <f t="shared" si="19"/>
        <v>1</v>
      </c>
      <c r="F144" s="95">
        <f t="shared" si="19"/>
        <v>1</v>
      </c>
      <c r="G144" s="95">
        <f t="shared" si="19"/>
        <v>1</v>
      </c>
      <c r="H144" s="95">
        <f t="shared" si="19"/>
        <v>1</v>
      </c>
      <c r="I144" s="95">
        <f t="shared" si="19"/>
        <v>1</v>
      </c>
      <c r="J144" s="95">
        <f t="shared" si="19"/>
        <v>1</v>
      </c>
      <c r="K144" s="95">
        <f t="shared" si="19"/>
        <v>1</v>
      </c>
      <c r="L144" s="95">
        <f t="shared" si="19"/>
        <v>1</v>
      </c>
      <c r="M144" s="95">
        <f t="shared" si="19"/>
        <v>1</v>
      </c>
      <c r="N144" s="95">
        <f t="shared" si="19"/>
        <v>1</v>
      </c>
      <c r="O144" s="95">
        <f t="shared" si="19"/>
        <v>1</v>
      </c>
      <c r="P144" s="95">
        <f t="shared" si="19"/>
        <v>1</v>
      </c>
      <c r="Q144" s="95">
        <f t="shared" si="19"/>
        <v>1</v>
      </c>
      <c r="R144" s="95">
        <f t="shared" si="19"/>
        <v>1</v>
      </c>
      <c r="S144" s="95">
        <f t="shared" si="19"/>
        <v>1</v>
      </c>
      <c r="T144" s="95">
        <f t="shared" si="19"/>
        <v>1</v>
      </c>
      <c r="U144" s="95">
        <f t="shared" si="18"/>
        <v>1</v>
      </c>
      <c r="V144" s="95">
        <f t="shared" si="18"/>
        <v>1</v>
      </c>
      <c r="W144" s="95">
        <f t="shared" si="18"/>
        <v>1</v>
      </c>
      <c r="X144" s="95">
        <f t="shared" si="18"/>
        <v>1</v>
      </c>
      <c r="Y144" s="95">
        <f t="shared" si="18"/>
        <v>1</v>
      </c>
      <c r="Z144" s="95">
        <f t="shared" si="18"/>
        <v>1</v>
      </c>
      <c r="AA144" s="95">
        <f t="shared" si="18"/>
        <v>1</v>
      </c>
      <c r="AB144" s="95">
        <f t="shared" si="18"/>
        <v>1</v>
      </c>
      <c r="AC144" s="95">
        <f t="shared" si="18"/>
        <v>1</v>
      </c>
      <c r="AD144" s="95">
        <f t="shared" si="18"/>
        <v>0</v>
      </c>
      <c r="AE144" s="95">
        <f t="shared" si="18"/>
        <v>0</v>
      </c>
      <c r="AF144" s="95">
        <f t="shared" si="18"/>
        <v>0</v>
      </c>
      <c r="AG144" s="95">
        <f t="shared" si="18"/>
        <v>0</v>
      </c>
      <c r="AH144" s="95">
        <f t="shared" si="18"/>
        <v>0</v>
      </c>
    </row>
    <row r="145" spans="1:34" x14ac:dyDescent="0.3">
      <c r="A145" t="s">
        <v>932</v>
      </c>
      <c r="B145" t="s">
        <v>933</v>
      </c>
      <c r="C145">
        <v>2021</v>
      </c>
      <c r="D145">
        <v>2036</v>
      </c>
      <c r="E145" s="95">
        <f t="shared" si="19"/>
        <v>1</v>
      </c>
      <c r="F145" s="95">
        <f t="shared" si="19"/>
        <v>1</v>
      </c>
      <c r="G145" s="95">
        <f t="shared" si="19"/>
        <v>1</v>
      </c>
      <c r="H145" s="95">
        <f t="shared" si="19"/>
        <v>1</v>
      </c>
      <c r="I145" s="95">
        <f t="shared" si="19"/>
        <v>1</v>
      </c>
      <c r="J145" s="95">
        <f t="shared" si="19"/>
        <v>1</v>
      </c>
      <c r="K145" s="95">
        <f t="shared" si="19"/>
        <v>1</v>
      </c>
      <c r="L145" s="95">
        <f t="shared" si="19"/>
        <v>1</v>
      </c>
      <c r="M145" s="95">
        <f t="shared" si="19"/>
        <v>1</v>
      </c>
      <c r="N145" s="95">
        <f t="shared" si="19"/>
        <v>1</v>
      </c>
      <c r="O145" s="95">
        <f t="shared" si="19"/>
        <v>1</v>
      </c>
      <c r="P145" s="95">
        <f t="shared" si="19"/>
        <v>1</v>
      </c>
      <c r="Q145" s="95">
        <f t="shared" si="19"/>
        <v>1</v>
      </c>
      <c r="R145" s="95">
        <f t="shared" si="19"/>
        <v>1</v>
      </c>
      <c r="S145" s="95">
        <f t="shared" si="19"/>
        <v>1</v>
      </c>
      <c r="T145" s="95">
        <f t="shared" si="19"/>
        <v>1</v>
      </c>
      <c r="U145" s="95">
        <f t="shared" si="18"/>
        <v>0</v>
      </c>
      <c r="V145" s="95">
        <f t="shared" si="18"/>
        <v>0</v>
      </c>
      <c r="W145" s="95">
        <f t="shared" si="18"/>
        <v>0</v>
      </c>
      <c r="X145" s="95">
        <f t="shared" si="18"/>
        <v>0</v>
      </c>
      <c r="Y145" s="95">
        <f t="shared" si="18"/>
        <v>0</v>
      </c>
      <c r="Z145" s="95">
        <f t="shared" si="18"/>
        <v>0</v>
      </c>
      <c r="AA145" s="95">
        <f t="shared" si="18"/>
        <v>0</v>
      </c>
      <c r="AB145" s="95">
        <f t="shared" si="18"/>
        <v>0</v>
      </c>
      <c r="AC145" s="95">
        <f t="shared" si="18"/>
        <v>0</v>
      </c>
      <c r="AD145" s="95">
        <f t="shared" si="18"/>
        <v>0</v>
      </c>
      <c r="AE145" s="95">
        <f t="shared" si="18"/>
        <v>0</v>
      </c>
      <c r="AF145" s="95">
        <f t="shared" si="18"/>
        <v>0</v>
      </c>
      <c r="AG145" s="95">
        <f t="shared" si="18"/>
        <v>0</v>
      </c>
      <c r="AH145" s="95">
        <f t="shared" si="18"/>
        <v>0</v>
      </c>
    </row>
    <row r="146" spans="1:34" x14ac:dyDescent="0.3">
      <c r="A146" t="s">
        <v>811</v>
      </c>
      <c r="B146" t="s">
        <v>812</v>
      </c>
      <c r="C146">
        <v>2021</v>
      </c>
      <c r="D146">
        <v>2100</v>
      </c>
      <c r="E146" s="95">
        <f t="shared" si="19"/>
        <v>1</v>
      </c>
      <c r="F146" s="95">
        <f t="shared" si="19"/>
        <v>1</v>
      </c>
      <c r="G146" s="95">
        <f t="shared" si="19"/>
        <v>1</v>
      </c>
      <c r="H146" s="95">
        <f t="shared" si="19"/>
        <v>1</v>
      </c>
      <c r="I146" s="95">
        <f t="shared" si="19"/>
        <v>1</v>
      </c>
      <c r="J146" s="95">
        <f t="shared" si="19"/>
        <v>1</v>
      </c>
      <c r="K146" s="95">
        <f t="shared" si="19"/>
        <v>1</v>
      </c>
      <c r="L146" s="95">
        <f t="shared" si="19"/>
        <v>1</v>
      </c>
      <c r="M146" s="95">
        <f t="shared" si="19"/>
        <v>1</v>
      </c>
      <c r="N146" s="95">
        <f t="shared" si="19"/>
        <v>1</v>
      </c>
      <c r="O146" s="95">
        <f t="shared" si="19"/>
        <v>1</v>
      </c>
      <c r="P146" s="95">
        <f t="shared" si="19"/>
        <v>1</v>
      </c>
      <c r="Q146" s="95">
        <f t="shared" si="19"/>
        <v>1</v>
      </c>
      <c r="R146" s="95">
        <f t="shared" si="19"/>
        <v>1</v>
      </c>
      <c r="S146" s="95">
        <f t="shared" si="19"/>
        <v>1</v>
      </c>
      <c r="T146" s="95">
        <f t="shared" si="19"/>
        <v>1</v>
      </c>
      <c r="U146" s="95">
        <f t="shared" si="18"/>
        <v>1</v>
      </c>
      <c r="V146" s="95">
        <f t="shared" si="18"/>
        <v>1</v>
      </c>
      <c r="W146" s="95">
        <f t="shared" si="18"/>
        <v>1</v>
      </c>
      <c r="X146" s="95">
        <f t="shared" si="18"/>
        <v>1</v>
      </c>
      <c r="Y146" s="95">
        <f t="shared" si="18"/>
        <v>1</v>
      </c>
      <c r="Z146" s="95">
        <f t="shared" si="18"/>
        <v>1</v>
      </c>
      <c r="AA146" s="95">
        <f t="shared" si="18"/>
        <v>1</v>
      </c>
      <c r="AB146" s="95">
        <f t="shared" si="18"/>
        <v>1</v>
      </c>
      <c r="AC146" s="95">
        <f t="shared" si="18"/>
        <v>1</v>
      </c>
      <c r="AD146" s="95">
        <f t="shared" si="18"/>
        <v>1</v>
      </c>
      <c r="AE146" s="95">
        <f t="shared" si="18"/>
        <v>1</v>
      </c>
      <c r="AF146" s="95">
        <f t="shared" si="18"/>
        <v>1</v>
      </c>
      <c r="AG146" s="95">
        <f t="shared" si="18"/>
        <v>1</v>
      </c>
      <c r="AH146" s="95">
        <f t="shared" si="18"/>
        <v>1</v>
      </c>
    </row>
    <row r="147" spans="1:34" x14ac:dyDescent="0.3">
      <c r="A147" t="s">
        <v>659</v>
      </c>
      <c r="B147" t="s">
        <v>60</v>
      </c>
      <c r="C147">
        <v>2021</v>
      </c>
      <c r="D147">
        <v>2030</v>
      </c>
      <c r="E147" s="95">
        <f t="shared" si="19"/>
        <v>1</v>
      </c>
      <c r="F147" s="95">
        <f t="shared" si="19"/>
        <v>1</v>
      </c>
      <c r="G147" s="95">
        <f t="shared" si="19"/>
        <v>1</v>
      </c>
      <c r="H147" s="95">
        <f t="shared" si="19"/>
        <v>1</v>
      </c>
      <c r="I147" s="95">
        <f t="shared" si="19"/>
        <v>1</v>
      </c>
      <c r="J147" s="95">
        <f t="shared" si="19"/>
        <v>1</v>
      </c>
      <c r="K147" s="95">
        <f t="shared" si="19"/>
        <v>1</v>
      </c>
      <c r="L147" s="95">
        <f t="shared" si="19"/>
        <v>1</v>
      </c>
      <c r="M147" s="95">
        <f t="shared" si="19"/>
        <v>1</v>
      </c>
      <c r="N147" s="95">
        <f t="shared" si="19"/>
        <v>1</v>
      </c>
      <c r="O147" s="95">
        <f t="shared" si="19"/>
        <v>0</v>
      </c>
      <c r="P147" s="95">
        <f t="shared" si="19"/>
        <v>0</v>
      </c>
      <c r="Q147" s="95">
        <f t="shared" si="19"/>
        <v>0</v>
      </c>
      <c r="R147" s="95">
        <f t="shared" si="19"/>
        <v>0</v>
      </c>
      <c r="S147" s="95">
        <f t="shared" si="19"/>
        <v>0</v>
      </c>
      <c r="T147" s="95">
        <f t="shared" si="19"/>
        <v>0</v>
      </c>
      <c r="U147" s="95">
        <f t="shared" si="18"/>
        <v>0</v>
      </c>
      <c r="V147" s="95">
        <f t="shared" si="18"/>
        <v>0</v>
      </c>
      <c r="W147" s="95">
        <f t="shared" si="18"/>
        <v>0</v>
      </c>
      <c r="X147" s="95">
        <f t="shared" si="18"/>
        <v>0</v>
      </c>
      <c r="Y147" s="95">
        <f t="shared" si="18"/>
        <v>0</v>
      </c>
      <c r="Z147" s="95">
        <f t="shared" si="18"/>
        <v>0</v>
      </c>
      <c r="AA147" s="95">
        <f t="shared" si="18"/>
        <v>0</v>
      </c>
      <c r="AB147" s="95">
        <f t="shared" si="18"/>
        <v>0</v>
      </c>
      <c r="AC147" s="95">
        <f t="shared" si="18"/>
        <v>0</v>
      </c>
      <c r="AD147" s="95">
        <f t="shared" si="18"/>
        <v>0</v>
      </c>
      <c r="AE147" s="95">
        <f t="shared" si="18"/>
        <v>0</v>
      </c>
      <c r="AF147" s="95">
        <f t="shared" si="18"/>
        <v>0</v>
      </c>
      <c r="AG147" s="95">
        <f t="shared" si="18"/>
        <v>0</v>
      </c>
      <c r="AH147" s="95">
        <f t="shared" si="18"/>
        <v>0</v>
      </c>
    </row>
    <row r="148" spans="1:34" x14ac:dyDescent="0.3">
      <c r="A148" t="s">
        <v>659</v>
      </c>
      <c r="B148" t="s">
        <v>61</v>
      </c>
      <c r="C148">
        <v>2021</v>
      </c>
      <c r="D148">
        <v>2030</v>
      </c>
      <c r="E148" s="95">
        <f t="shared" si="19"/>
        <v>1</v>
      </c>
      <c r="F148" s="95">
        <f t="shared" si="19"/>
        <v>1</v>
      </c>
      <c r="G148" s="95">
        <f t="shared" si="19"/>
        <v>1</v>
      </c>
      <c r="H148" s="95">
        <f t="shared" si="19"/>
        <v>1</v>
      </c>
      <c r="I148" s="95">
        <f t="shared" si="19"/>
        <v>1</v>
      </c>
      <c r="J148" s="95">
        <f t="shared" si="19"/>
        <v>1</v>
      </c>
      <c r="K148" s="95">
        <f t="shared" si="19"/>
        <v>1</v>
      </c>
      <c r="L148" s="95">
        <f t="shared" si="19"/>
        <v>1</v>
      </c>
      <c r="M148" s="95">
        <f t="shared" si="19"/>
        <v>1</v>
      </c>
      <c r="N148" s="95">
        <f t="shared" si="19"/>
        <v>1</v>
      </c>
      <c r="O148" s="95">
        <f t="shared" si="19"/>
        <v>0</v>
      </c>
      <c r="P148" s="95">
        <f t="shared" si="19"/>
        <v>0</v>
      </c>
      <c r="Q148" s="95">
        <f t="shared" si="19"/>
        <v>0</v>
      </c>
      <c r="R148" s="95">
        <f t="shared" si="19"/>
        <v>0</v>
      </c>
      <c r="S148" s="95">
        <f t="shared" si="19"/>
        <v>0</v>
      </c>
      <c r="T148" s="95">
        <f t="shared" si="19"/>
        <v>0</v>
      </c>
      <c r="U148" s="95">
        <f t="shared" si="18"/>
        <v>0</v>
      </c>
      <c r="V148" s="95">
        <f t="shared" si="18"/>
        <v>0</v>
      </c>
      <c r="W148" s="95">
        <f t="shared" si="18"/>
        <v>0</v>
      </c>
      <c r="X148" s="95">
        <f t="shared" si="18"/>
        <v>0</v>
      </c>
      <c r="Y148" s="95">
        <f t="shared" si="18"/>
        <v>0</v>
      </c>
      <c r="Z148" s="95">
        <f t="shared" si="18"/>
        <v>0</v>
      </c>
      <c r="AA148" s="95">
        <f t="shared" si="18"/>
        <v>0</v>
      </c>
      <c r="AB148" s="95">
        <f t="shared" si="18"/>
        <v>0</v>
      </c>
      <c r="AC148" s="95">
        <f t="shared" si="18"/>
        <v>0</v>
      </c>
      <c r="AD148" s="95">
        <f t="shared" si="18"/>
        <v>0</v>
      </c>
      <c r="AE148" s="95">
        <f t="shared" si="18"/>
        <v>0</v>
      </c>
      <c r="AF148" s="95">
        <f t="shared" si="18"/>
        <v>0</v>
      </c>
      <c r="AG148" s="95">
        <f t="shared" si="18"/>
        <v>0</v>
      </c>
      <c r="AH148" s="95">
        <f t="shared" si="18"/>
        <v>0</v>
      </c>
    </row>
    <row r="149" spans="1:34" x14ac:dyDescent="0.3">
      <c r="A149" t="s">
        <v>659</v>
      </c>
      <c r="B149" t="s">
        <v>62</v>
      </c>
      <c r="C149">
        <v>2021</v>
      </c>
      <c r="D149">
        <v>2030</v>
      </c>
      <c r="E149" s="95">
        <f t="shared" si="19"/>
        <v>1</v>
      </c>
      <c r="F149" s="95">
        <f t="shared" si="19"/>
        <v>1</v>
      </c>
      <c r="G149" s="95">
        <f t="shared" si="19"/>
        <v>1</v>
      </c>
      <c r="H149" s="95">
        <f t="shared" si="19"/>
        <v>1</v>
      </c>
      <c r="I149" s="95">
        <f t="shared" si="19"/>
        <v>1</v>
      </c>
      <c r="J149" s="95">
        <f t="shared" si="19"/>
        <v>1</v>
      </c>
      <c r="K149" s="95">
        <f t="shared" si="19"/>
        <v>1</v>
      </c>
      <c r="L149" s="95">
        <f t="shared" si="19"/>
        <v>1</v>
      </c>
      <c r="M149" s="95">
        <f t="shared" si="19"/>
        <v>1</v>
      </c>
      <c r="N149" s="95">
        <f t="shared" si="19"/>
        <v>1</v>
      </c>
      <c r="O149" s="95">
        <f t="shared" si="19"/>
        <v>0</v>
      </c>
      <c r="P149" s="95">
        <f t="shared" si="19"/>
        <v>0</v>
      </c>
      <c r="Q149" s="95">
        <f t="shared" si="19"/>
        <v>0</v>
      </c>
      <c r="R149" s="95">
        <f t="shared" si="19"/>
        <v>0</v>
      </c>
      <c r="S149" s="95">
        <f t="shared" si="19"/>
        <v>0</v>
      </c>
      <c r="T149" s="95">
        <f t="shared" si="19"/>
        <v>0</v>
      </c>
      <c r="U149" s="95">
        <f t="shared" si="18"/>
        <v>0</v>
      </c>
      <c r="V149" s="95">
        <f t="shared" si="18"/>
        <v>0</v>
      </c>
      <c r="W149" s="95">
        <f t="shared" si="18"/>
        <v>0</v>
      </c>
      <c r="X149" s="95">
        <f t="shared" si="18"/>
        <v>0</v>
      </c>
      <c r="Y149" s="95">
        <f t="shared" si="18"/>
        <v>0</v>
      </c>
      <c r="Z149" s="95">
        <f t="shared" si="18"/>
        <v>0</v>
      </c>
      <c r="AA149" s="95">
        <f t="shared" si="18"/>
        <v>0</v>
      </c>
      <c r="AB149" s="95">
        <f t="shared" si="18"/>
        <v>0</v>
      </c>
      <c r="AC149" s="95">
        <f t="shared" si="18"/>
        <v>0</v>
      </c>
      <c r="AD149" s="95">
        <f t="shared" si="18"/>
        <v>0</v>
      </c>
      <c r="AE149" s="95">
        <f t="shared" si="18"/>
        <v>0</v>
      </c>
      <c r="AF149" s="95">
        <f t="shared" si="18"/>
        <v>0</v>
      </c>
      <c r="AG149" s="95">
        <f t="shared" si="18"/>
        <v>0</v>
      </c>
      <c r="AH149" s="95">
        <f t="shared" si="18"/>
        <v>0</v>
      </c>
    </row>
    <row r="150" spans="1:34" x14ac:dyDescent="0.3">
      <c r="A150" t="s">
        <v>1094</v>
      </c>
      <c r="B150" t="s">
        <v>1095</v>
      </c>
      <c r="C150">
        <v>2021</v>
      </c>
      <c r="D150">
        <v>2045</v>
      </c>
      <c r="E150" s="95">
        <f t="shared" si="19"/>
        <v>1</v>
      </c>
      <c r="F150" s="95">
        <f t="shared" si="19"/>
        <v>1</v>
      </c>
      <c r="G150" s="95">
        <f t="shared" si="19"/>
        <v>1</v>
      </c>
      <c r="H150" s="95">
        <f t="shared" si="19"/>
        <v>1</v>
      </c>
      <c r="I150" s="95">
        <f t="shared" si="19"/>
        <v>1</v>
      </c>
      <c r="J150" s="95">
        <f t="shared" si="19"/>
        <v>1</v>
      </c>
      <c r="K150" s="95">
        <f t="shared" si="19"/>
        <v>1</v>
      </c>
      <c r="L150" s="95">
        <f t="shared" si="19"/>
        <v>1</v>
      </c>
      <c r="M150" s="95">
        <f t="shared" si="19"/>
        <v>1</v>
      </c>
      <c r="N150" s="95">
        <f t="shared" si="19"/>
        <v>1</v>
      </c>
      <c r="O150" s="95">
        <f t="shared" si="19"/>
        <v>1</v>
      </c>
      <c r="P150" s="95">
        <f t="shared" si="19"/>
        <v>1</v>
      </c>
      <c r="Q150" s="95">
        <f t="shared" si="19"/>
        <v>1</v>
      </c>
      <c r="R150" s="95">
        <f t="shared" si="19"/>
        <v>1</v>
      </c>
      <c r="S150" s="95">
        <f t="shared" si="19"/>
        <v>1</v>
      </c>
      <c r="T150" s="95">
        <f t="shared" si="19"/>
        <v>1</v>
      </c>
      <c r="U150" s="95">
        <f t="shared" si="18"/>
        <v>1</v>
      </c>
      <c r="V150" s="95">
        <f t="shared" si="18"/>
        <v>1</v>
      </c>
      <c r="W150" s="95">
        <f t="shared" si="18"/>
        <v>1</v>
      </c>
      <c r="X150" s="95">
        <f t="shared" si="18"/>
        <v>1</v>
      </c>
      <c r="Y150" s="95">
        <f t="shared" si="18"/>
        <v>1</v>
      </c>
      <c r="Z150" s="95">
        <f t="shared" si="18"/>
        <v>1</v>
      </c>
      <c r="AA150" s="95">
        <f t="shared" si="18"/>
        <v>1</v>
      </c>
      <c r="AB150" s="95">
        <f t="shared" si="18"/>
        <v>1</v>
      </c>
      <c r="AC150" s="95">
        <f t="shared" si="18"/>
        <v>1</v>
      </c>
      <c r="AD150" s="95">
        <f t="shared" si="18"/>
        <v>0</v>
      </c>
      <c r="AE150" s="95">
        <f t="shared" si="18"/>
        <v>0</v>
      </c>
      <c r="AF150" s="95">
        <f t="shared" si="18"/>
        <v>0</v>
      </c>
      <c r="AG150" s="95">
        <f t="shared" si="18"/>
        <v>0</v>
      </c>
      <c r="AH150" s="95">
        <f t="shared" si="18"/>
        <v>0</v>
      </c>
    </row>
    <row r="151" spans="1:34" x14ac:dyDescent="0.3">
      <c r="A151" t="s">
        <v>1094</v>
      </c>
      <c r="B151" t="s">
        <v>1096</v>
      </c>
      <c r="C151">
        <v>2021</v>
      </c>
      <c r="D151">
        <v>2045</v>
      </c>
      <c r="E151" s="95">
        <f t="shared" si="19"/>
        <v>1</v>
      </c>
      <c r="F151" s="95">
        <f t="shared" si="19"/>
        <v>1</v>
      </c>
      <c r="G151" s="95">
        <f t="shared" si="19"/>
        <v>1</v>
      </c>
      <c r="H151" s="95">
        <f t="shared" si="19"/>
        <v>1</v>
      </c>
      <c r="I151" s="95">
        <f t="shared" si="19"/>
        <v>1</v>
      </c>
      <c r="J151" s="95">
        <f t="shared" si="19"/>
        <v>1</v>
      </c>
      <c r="K151" s="95">
        <f t="shared" si="19"/>
        <v>1</v>
      </c>
      <c r="L151" s="95">
        <f t="shared" si="19"/>
        <v>1</v>
      </c>
      <c r="M151" s="95">
        <f t="shared" si="19"/>
        <v>1</v>
      </c>
      <c r="N151" s="95">
        <f t="shared" si="19"/>
        <v>1</v>
      </c>
      <c r="O151" s="95">
        <f t="shared" si="19"/>
        <v>1</v>
      </c>
      <c r="P151" s="95">
        <f t="shared" si="19"/>
        <v>1</v>
      </c>
      <c r="Q151" s="95">
        <f t="shared" si="19"/>
        <v>1</v>
      </c>
      <c r="R151" s="95">
        <f t="shared" si="19"/>
        <v>1</v>
      </c>
      <c r="S151" s="95">
        <f t="shared" si="19"/>
        <v>1</v>
      </c>
      <c r="T151" s="95">
        <f t="shared" si="19"/>
        <v>1</v>
      </c>
      <c r="U151" s="95">
        <f t="shared" si="18"/>
        <v>1</v>
      </c>
      <c r="V151" s="95">
        <f t="shared" si="18"/>
        <v>1</v>
      </c>
      <c r="W151" s="95">
        <f t="shared" si="18"/>
        <v>1</v>
      </c>
      <c r="X151" s="95">
        <f t="shared" si="18"/>
        <v>1</v>
      </c>
      <c r="Y151" s="95">
        <f t="shared" si="18"/>
        <v>1</v>
      </c>
      <c r="Z151" s="95">
        <f t="shared" si="18"/>
        <v>1</v>
      </c>
      <c r="AA151" s="95">
        <f t="shared" si="18"/>
        <v>1</v>
      </c>
      <c r="AB151" s="95">
        <f t="shared" si="18"/>
        <v>1</v>
      </c>
      <c r="AC151" s="95">
        <f t="shared" si="18"/>
        <v>1</v>
      </c>
      <c r="AD151" s="95">
        <f t="shared" si="18"/>
        <v>0</v>
      </c>
      <c r="AE151" s="95">
        <f t="shared" si="18"/>
        <v>0</v>
      </c>
      <c r="AF151" s="95">
        <f t="shared" si="18"/>
        <v>0</v>
      </c>
      <c r="AG151" s="95">
        <f t="shared" si="18"/>
        <v>0</v>
      </c>
      <c r="AH151" s="95">
        <f t="shared" si="18"/>
        <v>0</v>
      </c>
    </row>
    <row r="152" spans="1:34" x14ac:dyDescent="0.3">
      <c r="A152" t="s">
        <v>1094</v>
      </c>
      <c r="B152" t="s">
        <v>1097</v>
      </c>
      <c r="C152">
        <v>2021</v>
      </c>
      <c r="D152">
        <v>2045</v>
      </c>
      <c r="E152" s="95">
        <f t="shared" si="19"/>
        <v>1</v>
      </c>
      <c r="F152" s="95">
        <f t="shared" si="19"/>
        <v>1</v>
      </c>
      <c r="G152" s="95">
        <f t="shared" si="19"/>
        <v>1</v>
      </c>
      <c r="H152" s="95">
        <f t="shared" si="19"/>
        <v>1</v>
      </c>
      <c r="I152" s="95">
        <f t="shared" si="19"/>
        <v>1</v>
      </c>
      <c r="J152" s="95">
        <f t="shared" si="19"/>
        <v>1</v>
      </c>
      <c r="K152" s="95">
        <f t="shared" si="19"/>
        <v>1</v>
      </c>
      <c r="L152" s="95">
        <f t="shared" si="19"/>
        <v>1</v>
      </c>
      <c r="M152" s="95">
        <f t="shared" si="19"/>
        <v>1</v>
      </c>
      <c r="N152" s="95">
        <f t="shared" si="19"/>
        <v>1</v>
      </c>
      <c r="O152" s="95">
        <f t="shared" si="19"/>
        <v>1</v>
      </c>
      <c r="P152" s="95">
        <f t="shared" si="19"/>
        <v>1</v>
      </c>
      <c r="Q152" s="95">
        <f t="shared" si="19"/>
        <v>1</v>
      </c>
      <c r="R152" s="95">
        <f t="shared" si="19"/>
        <v>1</v>
      </c>
      <c r="S152" s="95">
        <f t="shared" si="19"/>
        <v>1</v>
      </c>
      <c r="T152" s="95">
        <f t="shared" si="19"/>
        <v>1</v>
      </c>
      <c r="U152" s="95">
        <f t="shared" si="18"/>
        <v>1</v>
      </c>
      <c r="V152" s="95">
        <f t="shared" si="18"/>
        <v>1</v>
      </c>
      <c r="W152" s="95">
        <f t="shared" si="18"/>
        <v>1</v>
      </c>
      <c r="X152" s="95">
        <f t="shared" si="18"/>
        <v>1</v>
      </c>
      <c r="Y152" s="95">
        <f t="shared" si="18"/>
        <v>1</v>
      </c>
      <c r="Z152" s="95">
        <f t="shared" si="18"/>
        <v>1</v>
      </c>
      <c r="AA152" s="95">
        <f t="shared" si="18"/>
        <v>1</v>
      </c>
      <c r="AB152" s="95">
        <f t="shared" si="18"/>
        <v>1</v>
      </c>
      <c r="AC152" s="95">
        <f t="shared" si="18"/>
        <v>1</v>
      </c>
      <c r="AD152" s="95">
        <f t="shared" si="18"/>
        <v>0</v>
      </c>
      <c r="AE152" s="95">
        <f t="shared" si="18"/>
        <v>0</v>
      </c>
      <c r="AF152" s="95">
        <f t="shared" si="18"/>
        <v>0</v>
      </c>
      <c r="AG152" s="95">
        <f t="shared" si="18"/>
        <v>0</v>
      </c>
      <c r="AH152" s="95">
        <f t="shared" si="18"/>
        <v>0</v>
      </c>
    </row>
    <row r="153" spans="1:34" x14ac:dyDescent="0.3">
      <c r="A153" t="s">
        <v>1201</v>
      </c>
      <c r="B153" t="s">
        <v>1201</v>
      </c>
      <c r="C153">
        <v>2023</v>
      </c>
      <c r="D153">
        <v>2054</v>
      </c>
      <c r="E153" s="95">
        <f t="shared" si="19"/>
        <v>0</v>
      </c>
      <c r="F153" s="95">
        <f t="shared" si="19"/>
        <v>0</v>
      </c>
      <c r="G153" s="95">
        <f t="shared" si="19"/>
        <v>1</v>
      </c>
      <c r="H153" s="95">
        <f t="shared" si="19"/>
        <v>1</v>
      </c>
      <c r="I153" s="95">
        <f t="shared" si="19"/>
        <v>1</v>
      </c>
      <c r="J153" s="95">
        <f t="shared" si="19"/>
        <v>1</v>
      </c>
      <c r="K153" s="95">
        <f t="shared" si="19"/>
        <v>1</v>
      </c>
      <c r="L153" s="95">
        <f t="shared" si="19"/>
        <v>1</v>
      </c>
      <c r="M153" s="95">
        <f t="shared" si="19"/>
        <v>1</v>
      </c>
      <c r="N153" s="95">
        <f t="shared" si="19"/>
        <v>1</v>
      </c>
      <c r="O153" s="95">
        <f t="shared" si="19"/>
        <v>1</v>
      </c>
      <c r="P153" s="95">
        <f t="shared" si="19"/>
        <v>1</v>
      </c>
      <c r="Q153" s="95">
        <f t="shared" si="19"/>
        <v>1</v>
      </c>
      <c r="R153" s="95">
        <f t="shared" si="19"/>
        <v>1</v>
      </c>
      <c r="S153" s="95">
        <f t="shared" si="19"/>
        <v>1</v>
      </c>
      <c r="T153" s="95">
        <f t="shared" si="19"/>
        <v>1</v>
      </c>
      <c r="U153" s="95">
        <f t="shared" si="18"/>
        <v>1</v>
      </c>
      <c r="V153" s="95">
        <f t="shared" si="18"/>
        <v>1</v>
      </c>
      <c r="W153" s="95">
        <f t="shared" si="18"/>
        <v>1</v>
      </c>
      <c r="X153" s="95">
        <f t="shared" si="18"/>
        <v>1</v>
      </c>
      <c r="Y153" s="95">
        <f t="shared" si="18"/>
        <v>1</v>
      </c>
      <c r="Z153" s="95">
        <f t="shared" si="18"/>
        <v>1</v>
      </c>
      <c r="AA153" s="95">
        <f t="shared" si="18"/>
        <v>1</v>
      </c>
      <c r="AB153" s="95">
        <f t="shared" si="18"/>
        <v>1</v>
      </c>
      <c r="AC153" s="95">
        <f t="shared" si="18"/>
        <v>1</v>
      </c>
      <c r="AD153" s="95">
        <f t="shared" si="18"/>
        <v>1</v>
      </c>
      <c r="AE153" s="95">
        <f t="shared" si="18"/>
        <v>1</v>
      </c>
      <c r="AF153" s="95">
        <f t="shared" si="18"/>
        <v>1</v>
      </c>
      <c r="AG153" s="95">
        <f t="shared" si="18"/>
        <v>1</v>
      </c>
      <c r="AH153" s="95">
        <f t="shared" si="18"/>
        <v>1</v>
      </c>
    </row>
    <row r="154" spans="1:34" x14ac:dyDescent="0.3">
      <c r="A154" t="s">
        <v>703</v>
      </c>
      <c r="B154" t="s">
        <v>864</v>
      </c>
      <c r="C154">
        <v>2021</v>
      </c>
      <c r="D154">
        <v>2057</v>
      </c>
      <c r="E154" s="95">
        <f t="shared" si="19"/>
        <v>1</v>
      </c>
      <c r="F154" s="95">
        <f t="shared" si="19"/>
        <v>1</v>
      </c>
      <c r="G154" s="95">
        <f t="shared" si="19"/>
        <v>1</v>
      </c>
      <c r="H154" s="95">
        <f t="shared" si="19"/>
        <v>1</v>
      </c>
      <c r="I154" s="95">
        <f t="shared" si="19"/>
        <v>1</v>
      </c>
      <c r="J154" s="95">
        <f t="shared" si="19"/>
        <v>1</v>
      </c>
      <c r="K154" s="95">
        <f t="shared" si="19"/>
        <v>1</v>
      </c>
      <c r="L154" s="95">
        <f t="shared" si="19"/>
        <v>1</v>
      </c>
      <c r="M154" s="95">
        <f t="shared" si="19"/>
        <v>1</v>
      </c>
      <c r="N154" s="95">
        <f t="shared" si="19"/>
        <v>1</v>
      </c>
      <c r="O154" s="95">
        <f t="shared" si="19"/>
        <v>1</v>
      </c>
      <c r="P154" s="95">
        <f t="shared" si="19"/>
        <v>1</v>
      </c>
      <c r="Q154" s="95">
        <f t="shared" si="19"/>
        <v>1</v>
      </c>
      <c r="R154" s="95">
        <f t="shared" si="19"/>
        <v>1</v>
      </c>
      <c r="S154" s="95">
        <f t="shared" si="19"/>
        <v>1</v>
      </c>
      <c r="T154" s="95">
        <f t="shared" ref="T154:AH169" si="20">IF(AND(T$1&gt;=$C154,T$1&lt;=$D154),1,0)</f>
        <v>1</v>
      </c>
      <c r="U154" s="95">
        <f t="shared" si="20"/>
        <v>1</v>
      </c>
      <c r="V154" s="95">
        <f t="shared" si="20"/>
        <v>1</v>
      </c>
      <c r="W154" s="95">
        <f t="shared" si="20"/>
        <v>1</v>
      </c>
      <c r="X154" s="95">
        <f t="shared" si="20"/>
        <v>1</v>
      </c>
      <c r="Y154" s="95">
        <f t="shared" si="20"/>
        <v>1</v>
      </c>
      <c r="Z154" s="95">
        <f t="shared" si="20"/>
        <v>1</v>
      </c>
      <c r="AA154" s="95">
        <f t="shared" si="20"/>
        <v>1</v>
      </c>
      <c r="AB154" s="95">
        <f t="shared" si="20"/>
        <v>1</v>
      </c>
      <c r="AC154" s="95">
        <f t="shared" si="20"/>
        <v>1</v>
      </c>
      <c r="AD154" s="95">
        <f t="shared" si="20"/>
        <v>1</v>
      </c>
      <c r="AE154" s="95">
        <f t="shared" si="20"/>
        <v>1</v>
      </c>
      <c r="AF154" s="95">
        <f t="shared" si="20"/>
        <v>1</v>
      </c>
      <c r="AG154" s="95">
        <f t="shared" si="20"/>
        <v>1</v>
      </c>
      <c r="AH154" s="95">
        <f t="shared" si="20"/>
        <v>1</v>
      </c>
    </row>
    <row r="155" spans="1:34" x14ac:dyDescent="0.3">
      <c r="A155" t="s">
        <v>703</v>
      </c>
      <c r="B155" t="s">
        <v>865</v>
      </c>
      <c r="C155">
        <v>2021</v>
      </c>
      <c r="D155">
        <v>2057</v>
      </c>
      <c r="E155" s="95">
        <f t="shared" ref="E155:T170" si="21">IF(AND(E$1&gt;=$C155,E$1&lt;=$D155),1,0)</f>
        <v>1</v>
      </c>
      <c r="F155" s="95">
        <f t="shared" si="21"/>
        <v>1</v>
      </c>
      <c r="G155" s="95">
        <f t="shared" si="21"/>
        <v>1</v>
      </c>
      <c r="H155" s="95">
        <f t="shared" si="21"/>
        <v>1</v>
      </c>
      <c r="I155" s="95">
        <f t="shared" si="21"/>
        <v>1</v>
      </c>
      <c r="J155" s="95">
        <f t="shared" si="21"/>
        <v>1</v>
      </c>
      <c r="K155" s="95">
        <f t="shared" si="21"/>
        <v>1</v>
      </c>
      <c r="L155" s="95">
        <f t="shared" si="21"/>
        <v>1</v>
      </c>
      <c r="M155" s="95">
        <f t="shared" si="21"/>
        <v>1</v>
      </c>
      <c r="N155" s="95">
        <f t="shared" si="21"/>
        <v>1</v>
      </c>
      <c r="O155" s="95">
        <f t="shared" si="21"/>
        <v>1</v>
      </c>
      <c r="P155" s="95">
        <f t="shared" si="21"/>
        <v>1</v>
      </c>
      <c r="Q155" s="95">
        <f t="shared" si="21"/>
        <v>1</v>
      </c>
      <c r="R155" s="95">
        <f t="shared" si="21"/>
        <v>1</v>
      </c>
      <c r="S155" s="95">
        <f t="shared" si="21"/>
        <v>1</v>
      </c>
      <c r="T155" s="95">
        <f t="shared" si="21"/>
        <v>1</v>
      </c>
      <c r="U155" s="95">
        <f t="shared" si="20"/>
        <v>1</v>
      </c>
      <c r="V155" s="95">
        <f t="shared" si="20"/>
        <v>1</v>
      </c>
      <c r="W155" s="95">
        <f t="shared" si="20"/>
        <v>1</v>
      </c>
      <c r="X155" s="95">
        <f t="shared" si="20"/>
        <v>1</v>
      </c>
      <c r="Y155" s="95">
        <f t="shared" si="20"/>
        <v>1</v>
      </c>
      <c r="Z155" s="95">
        <f t="shared" si="20"/>
        <v>1</v>
      </c>
      <c r="AA155" s="95">
        <f t="shared" si="20"/>
        <v>1</v>
      </c>
      <c r="AB155" s="95">
        <f t="shared" si="20"/>
        <v>1</v>
      </c>
      <c r="AC155" s="95">
        <f t="shared" si="20"/>
        <v>1</v>
      </c>
      <c r="AD155" s="95">
        <f t="shared" si="20"/>
        <v>1</v>
      </c>
      <c r="AE155" s="95">
        <f t="shared" si="20"/>
        <v>1</v>
      </c>
      <c r="AF155" s="95">
        <f t="shared" si="20"/>
        <v>1</v>
      </c>
      <c r="AG155" s="95">
        <f t="shared" si="20"/>
        <v>1</v>
      </c>
      <c r="AH155" s="95">
        <f t="shared" si="20"/>
        <v>1</v>
      </c>
    </row>
    <row r="156" spans="1:34" x14ac:dyDescent="0.3">
      <c r="A156" t="s">
        <v>1098</v>
      </c>
      <c r="B156" t="s">
        <v>1099</v>
      </c>
      <c r="C156">
        <v>2021</v>
      </c>
      <c r="D156">
        <v>2049</v>
      </c>
      <c r="E156" s="95">
        <f t="shared" si="21"/>
        <v>1</v>
      </c>
      <c r="F156" s="95">
        <f t="shared" si="21"/>
        <v>1</v>
      </c>
      <c r="G156" s="95">
        <f t="shared" si="21"/>
        <v>1</v>
      </c>
      <c r="H156" s="95">
        <f t="shared" si="21"/>
        <v>1</v>
      </c>
      <c r="I156" s="95">
        <f t="shared" si="21"/>
        <v>1</v>
      </c>
      <c r="J156" s="95">
        <f t="shared" si="21"/>
        <v>1</v>
      </c>
      <c r="K156" s="95">
        <f t="shared" si="21"/>
        <v>1</v>
      </c>
      <c r="L156" s="95">
        <f t="shared" si="21"/>
        <v>1</v>
      </c>
      <c r="M156" s="95">
        <f t="shared" si="21"/>
        <v>1</v>
      </c>
      <c r="N156" s="95">
        <f t="shared" si="21"/>
        <v>1</v>
      </c>
      <c r="O156" s="95">
        <f t="shared" si="21"/>
        <v>1</v>
      </c>
      <c r="P156" s="95">
        <f t="shared" si="21"/>
        <v>1</v>
      </c>
      <c r="Q156" s="95">
        <f t="shared" si="21"/>
        <v>1</v>
      </c>
      <c r="R156" s="95">
        <f t="shared" si="21"/>
        <v>1</v>
      </c>
      <c r="S156" s="95">
        <f t="shared" si="21"/>
        <v>1</v>
      </c>
      <c r="T156" s="95">
        <f t="shared" si="21"/>
        <v>1</v>
      </c>
      <c r="U156" s="95">
        <f t="shared" si="20"/>
        <v>1</v>
      </c>
      <c r="V156" s="95">
        <f t="shared" si="20"/>
        <v>1</v>
      </c>
      <c r="W156" s="95">
        <f t="shared" si="20"/>
        <v>1</v>
      </c>
      <c r="X156" s="95">
        <f t="shared" si="20"/>
        <v>1</v>
      </c>
      <c r="Y156" s="95">
        <f t="shared" si="20"/>
        <v>1</v>
      </c>
      <c r="Z156" s="95">
        <f t="shared" si="20"/>
        <v>1</v>
      </c>
      <c r="AA156" s="95">
        <f t="shared" si="20"/>
        <v>1</v>
      </c>
      <c r="AB156" s="95">
        <f t="shared" si="20"/>
        <v>1</v>
      </c>
      <c r="AC156" s="95">
        <f t="shared" si="20"/>
        <v>1</v>
      </c>
      <c r="AD156" s="95">
        <f t="shared" si="20"/>
        <v>1</v>
      </c>
      <c r="AE156" s="95">
        <f t="shared" si="20"/>
        <v>1</v>
      </c>
      <c r="AF156" s="95">
        <f t="shared" si="20"/>
        <v>1</v>
      </c>
      <c r="AG156" s="95">
        <f t="shared" si="20"/>
        <v>1</v>
      </c>
      <c r="AH156" s="95">
        <f t="shared" si="20"/>
        <v>0</v>
      </c>
    </row>
    <row r="157" spans="1:34" x14ac:dyDescent="0.3">
      <c r="A157" t="s">
        <v>936</v>
      </c>
      <c r="B157" t="s">
        <v>937</v>
      </c>
      <c r="C157">
        <v>2021</v>
      </c>
      <c r="D157">
        <v>2048</v>
      </c>
      <c r="E157" s="95">
        <f t="shared" si="21"/>
        <v>1</v>
      </c>
      <c r="F157" s="95">
        <f t="shared" si="21"/>
        <v>1</v>
      </c>
      <c r="G157" s="95">
        <f t="shared" si="21"/>
        <v>1</v>
      </c>
      <c r="H157" s="95">
        <f t="shared" si="21"/>
        <v>1</v>
      </c>
      <c r="I157" s="95">
        <f t="shared" si="21"/>
        <v>1</v>
      </c>
      <c r="J157" s="95">
        <f t="shared" si="21"/>
        <v>1</v>
      </c>
      <c r="K157" s="95">
        <f t="shared" si="21"/>
        <v>1</v>
      </c>
      <c r="L157" s="95">
        <f t="shared" si="21"/>
        <v>1</v>
      </c>
      <c r="M157" s="95">
        <f t="shared" si="21"/>
        <v>1</v>
      </c>
      <c r="N157" s="95">
        <f t="shared" si="21"/>
        <v>1</v>
      </c>
      <c r="O157" s="95">
        <f t="shared" si="21"/>
        <v>1</v>
      </c>
      <c r="P157" s="95">
        <f t="shared" si="21"/>
        <v>1</v>
      </c>
      <c r="Q157" s="95">
        <f t="shared" si="21"/>
        <v>1</v>
      </c>
      <c r="R157" s="95">
        <f t="shared" si="21"/>
        <v>1</v>
      </c>
      <c r="S157" s="95">
        <f t="shared" si="21"/>
        <v>1</v>
      </c>
      <c r="T157" s="95">
        <f t="shared" si="21"/>
        <v>1</v>
      </c>
      <c r="U157" s="95">
        <f t="shared" si="20"/>
        <v>1</v>
      </c>
      <c r="V157" s="95">
        <f t="shared" si="20"/>
        <v>1</v>
      </c>
      <c r="W157" s="95">
        <f t="shared" si="20"/>
        <v>1</v>
      </c>
      <c r="X157" s="95">
        <f t="shared" si="20"/>
        <v>1</v>
      </c>
      <c r="Y157" s="95">
        <f t="shared" si="20"/>
        <v>1</v>
      </c>
      <c r="Z157" s="95">
        <f t="shared" si="20"/>
        <v>1</v>
      </c>
      <c r="AA157" s="95">
        <f t="shared" si="20"/>
        <v>1</v>
      </c>
      <c r="AB157" s="95">
        <f t="shared" si="20"/>
        <v>1</v>
      </c>
      <c r="AC157" s="95">
        <f t="shared" si="20"/>
        <v>1</v>
      </c>
      <c r="AD157" s="95">
        <f t="shared" si="20"/>
        <v>1</v>
      </c>
      <c r="AE157" s="95">
        <f t="shared" si="20"/>
        <v>1</v>
      </c>
      <c r="AF157" s="95">
        <f t="shared" si="20"/>
        <v>1</v>
      </c>
      <c r="AG157" s="95">
        <f t="shared" si="20"/>
        <v>0</v>
      </c>
      <c r="AH157" s="95">
        <f t="shared" si="20"/>
        <v>0</v>
      </c>
    </row>
    <row r="158" spans="1:34" x14ac:dyDescent="0.3">
      <c r="A158" t="s">
        <v>609</v>
      </c>
      <c r="B158" t="s">
        <v>143</v>
      </c>
      <c r="C158">
        <v>2021</v>
      </c>
      <c r="D158">
        <v>2024</v>
      </c>
      <c r="E158" s="95">
        <f t="shared" si="21"/>
        <v>1</v>
      </c>
      <c r="F158" s="95">
        <f t="shared" si="21"/>
        <v>1</v>
      </c>
      <c r="G158" s="95">
        <f t="shared" si="21"/>
        <v>1</v>
      </c>
      <c r="H158" s="95">
        <f t="shared" si="21"/>
        <v>1</v>
      </c>
      <c r="I158" s="95">
        <f t="shared" si="21"/>
        <v>0</v>
      </c>
      <c r="J158" s="95">
        <f t="shared" si="21"/>
        <v>0</v>
      </c>
      <c r="K158" s="95">
        <f t="shared" si="21"/>
        <v>0</v>
      </c>
      <c r="L158" s="95">
        <f t="shared" si="21"/>
        <v>0</v>
      </c>
      <c r="M158" s="95">
        <f t="shared" si="21"/>
        <v>0</v>
      </c>
      <c r="N158" s="95">
        <f t="shared" si="21"/>
        <v>0</v>
      </c>
      <c r="O158" s="95">
        <f t="shared" si="21"/>
        <v>0</v>
      </c>
      <c r="P158" s="95">
        <f t="shared" si="21"/>
        <v>0</v>
      </c>
      <c r="Q158" s="95">
        <f t="shared" si="21"/>
        <v>0</v>
      </c>
      <c r="R158" s="95">
        <f t="shared" si="21"/>
        <v>0</v>
      </c>
      <c r="S158" s="95">
        <f t="shared" si="21"/>
        <v>0</v>
      </c>
      <c r="T158" s="95">
        <f t="shared" si="21"/>
        <v>0</v>
      </c>
      <c r="U158" s="95">
        <f t="shared" si="20"/>
        <v>0</v>
      </c>
      <c r="V158" s="95">
        <f t="shared" si="20"/>
        <v>0</v>
      </c>
      <c r="W158" s="95">
        <f t="shared" si="20"/>
        <v>0</v>
      </c>
      <c r="X158" s="95">
        <f t="shared" si="20"/>
        <v>0</v>
      </c>
      <c r="Y158" s="95">
        <f t="shared" si="20"/>
        <v>0</v>
      </c>
      <c r="Z158" s="95">
        <f t="shared" si="20"/>
        <v>0</v>
      </c>
      <c r="AA158" s="95">
        <f t="shared" si="20"/>
        <v>0</v>
      </c>
      <c r="AB158" s="95">
        <f t="shared" si="20"/>
        <v>0</v>
      </c>
      <c r="AC158" s="95">
        <f t="shared" si="20"/>
        <v>0</v>
      </c>
      <c r="AD158" s="95">
        <f t="shared" si="20"/>
        <v>0</v>
      </c>
      <c r="AE158" s="95">
        <f t="shared" si="20"/>
        <v>0</v>
      </c>
      <c r="AF158" s="95">
        <f t="shared" si="20"/>
        <v>0</v>
      </c>
      <c r="AG158" s="95">
        <f t="shared" si="20"/>
        <v>0</v>
      </c>
      <c r="AH158" s="95">
        <f t="shared" si="20"/>
        <v>0</v>
      </c>
    </row>
    <row r="159" spans="1:34" x14ac:dyDescent="0.3">
      <c r="A159" t="s">
        <v>609</v>
      </c>
      <c r="B159" t="s">
        <v>142</v>
      </c>
      <c r="C159">
        <v>2021</v>
      </c>
      <c r="D159">
        <v>2028</v>
      </c>
      <c r="E159" s="95">
        <f t="shared" si="21"/>
        <v>1</v>
      </c>
      <c r="F159" s="95">
        <f t="shared" si="21"/>
        <v>1</v>
      </c>
      <c r="G159" s="95">
        <f t="shared" si="21"/>
        <v>1</v>
      </c>
      <c r="H159" s="95">
        <f t="shared" si="21"/>
        <v>1</v>
      </c>
      <c r="I159" s="95">
        <f t="shared" si="21"/>
        <v>1</v>
      </c>
      <c r="J159" s="95">
        <f t="shared" si="21"/>
        <v>1</v>
      </c>
      <c r="K159" s="95">
        <f t="shared" si="21"/>
        <v>1</v>
      </c>
      <c r="L159" s="95">
        <f t="shared" si="21"/>
        <v>1</v>
      </c>
      <c r="M159" s="95">
        <f t="shared" si="21"/>
        <v>0</v>
      </c>
      <c r="N159" s="95">
        <f t="shared" si="21"/>
        <v>0</v>
      </c>
      <c r="O159" s="95">
        <f t="shared" si="21"/>
        <v>0</v>
      </c>
      <c r="P159" s="95">
        <f t="shared" si="21"/>
        <v>0</v>
      </c>
      <c r="Q159" s="95">
        <f t="shared" si="21"/>
        <v>0</v>
      </c>
      <c r="R159" s="95">
        <f t="shared" si="21"/>
        <v>0</v>
      </c>
      <c r="S159" s="95">
        <f t="shared" si="21"/>
        <v>0</v>
      </c>
      <c r="T159" s="95">
        <f t="shared" si="21"/>
        <v>0</v>
      </c>
      <c r="U159" s="95">
        <f t="shared" si="20"/>
        <v>0</v>
      </c>
      <c r="V159" s="95">
        <f t="shared" si="20"/>
        <v>0</v>
      </c>
      <c r="W159" s="95">
        <f t="shared" si="20"/>
        <v>0</v>
      </c>
      <c r="X159" s="95">
        <f t="shared" si="20"/>
        <v>0</v>
      </c>
      <c r="Y159" s="95">
        <f t="shared" si="20"/>
        <v>0</v>
      </c>
      <c r="Z159" s="95">
        <f t="shared" si="20"/>
        <v>0</v>
      </c>
      <c r="AA159" s="95">
        <f t="shared" si="20"/>
        <v>0</v>
      </c>
      <c r="AB159" s="95">
        <f t="shared" si="20"/>
        <v>0</v>
      </c>
      <c r="AC159" s="95">
        <f t="shared" si="20"/>
        <v>0</v>
      </c>
      <c r="AD159" s="95">
        <f t="shared" si="20"/>
        <v>0</v>
      </c>
      <c r="AE159" s="95">
        <f t="shared" si="20"/>
        <v>0</v>
      </c>
      <c r="AF159" s="95">
        <f t="shared" si="20"/>
        <v>0</v>
      </c>
      <c r="AG159" s="95">
        <f t="shared" si="20"/>
        <v>0</v>
      </c>
      <c r="AH159" s="95">
        <f t="shared" si="20"/>
        <v>0</v>
      </c>
    </row>
    <row r="160" spans="1:34" x14ac:dyDescent="0.3">
      <c r="A160" t="s">
        <v>609</v>
      </c>
      <c r="B160" t="s">
        <v>144</v>
      </c>
      <c r="C160">
        <v>2021</v>
      </c>
      <c r="D160" s="95">
        <v>2028</v>
      </c>
      <c r="E160" s="95">
        <f t="shared" si="21"/>
        <v>1</v>
      </c>
      <c r="F160" s="95">
        <f t="shared" si="21"/>
        <v>1</v>
      </c>
      <c r="G160" s="95">
        <f t="shared" si="21"/>
        <v>1</v>
      </c>
      <c r="H160" s="95">
        <f t="shared" si="21"/>
        <v>1</v>
      </c>
      <c r="I160" s="95">
        <f t="shared" si="21"/>
        <v>1</v>
      </c>
      <c r="J160" s="95">
        <f t="shared" si="21"/>
        <v>1</v>
      </c>
      <c r="K160" s="95">
        <f t="shared" si="21"/>
        <v>1</v>
      </c>
      <c r="L160" s="95">
        <f t="shared" si="21"/>
        <v>1</v>
      </c>
      <c r="M160" s="95">
        <f t="shared" si="21"/>
        <v>0</v>
      </c>
      <c r="N160" s="95">
        <f t="shared" si="21"/>
        <v>0</v>
      </c>
      <c r="O160" s="95">
        <f t="shared" si="21"/>
        <v>0</v>
      </c>
      <c r="P160" s="95">
        <f t="shared" si="21"/>
        <v>0</v>
      </c>
      <c r="Q160" s="95">
        <f t="shared" si="21"/>
        <v>0</v>
      </c>
      <c r="R160" s="95">
        <f t="shared" si="21"/>
        <v>0</v>
      </c>
      <c r="S160" s="95">
        <f t="shared" si="21"/>
        <v>0</v>
      </c>
      <c r="T160" s="95">
        <f t="shared" si="21"/>
        <v>0</v>
      </c>
      <c r="U160" s="95">
        <f t="shared" si="20"/>
        <v>0</v>
      </c>
      <c r="V160" s="95">
        <f t="shared" si="20"/>
        <v>0</v>
      </c>
      <c r="W160" s="95">
        <f t="shared" si="20"/>
        <v>0</v>
      </c>
      <c r="X160" s="95">
        <f t="shared" si="20"/>
        <v>0</v>
      </c>
      <c r="Y160" s="95">
        <f t="shared" si="20"/>
        <v>0</v>
      </c>
      <c r="Z160" s="95">
        <f t="shared" si="20"/>
        <v>0</v>
      </c>
      <c r="AA160" s="95">
        <f t="shared" si="20"/>
        <v>0</v>
      </c>
      <c r="AB160" s="95">
        <f t="shared" si="20"/>
        <v>0</v>
      </c>
      <c r="AC160" s="95">
        <f t="shared" si="20"/>
        <v>0</v>
      </c>
      <c r="AD160" s="95">
        <f t="shared" si="20"/>
        <v>0</v>
      </c>
      <c r="AE160" s="95">
        <f t="shared" si="20"/>
        <v>0</v>
      </c>
      <c r="AF160" s="95">
        <f t="shared" si="20"/>
        <v>0</v>
      </c>
      <c r="AG160" s="95">
        <f t="shared" si="20"/>
        <v>0</v>
      </c>
      <c r="AH160" s="95">
        <f t="shared" si="20"/>
        <v>0</v>
      </c>
    </row>
    <row r="161" spans="1:34" x14ac:dyDescent="0.3">
      <c r="A161" t="s">
        <v>609</v>
      </c>
      <c r="B161" t="s">
        <v>145</v>
      </c>
      <c r="C161">
        <v>2021</v>
      </c>
      <c r="D161">
        <v>2023</v>
      </c>
      <c r="E161" s="95">
        <f t="shared" si="21"/>
        <v>1</v>
      </c>
      <c r="F161" s="95">
        <f t="shared" si="21"/>
        <v>1</v>
      </c>
      <c r="G161" s="95">
        <f t="shared" si="21"/>
        <v>1</v>
      </c>
      <c r="H161" s="95">
        <f t="shared" si="21"/>
        <v>0</v>
      </c>
      <c r="I161" s="95">
        <f t="shared" si="21"/>
        <v>0</v>
      </c>
      <c r="J161" s="95">
        <f t="shared" si="21"/>
        <v>0</v>
      </c>
      <c r="K161" s="95">
        <f t="shared" si="21"/>
        <v>0</v>
      </c>
      <c r="L161" s="95">
        <f t="shared" si="21"/>
        <v>0</v>
      </c>
      <c r="M161" s="95">
        <f t="shared" si="21"/>
        <v>0</v>
      </c>
      <c r="N161" s="95">
        <f t="shared" si="21"/>
        <v>0</v>
      </c>
      <c r="O161" s="95">
        <f t="shared" si="21"/>
        <v>0</v>
      </c>
      <c r="P161" s="95">
        <f t="shared" si="21"/>
        <v>0</v>
      </c>
      <c r="Q161" s="95">
        <f t="shared" si="21"/>
        <v>0</v>
      </c>
      <c r="R161" s="95">
        <f t="shared" si="21"/>
        <v>0</v>
      </c>
      <c r="S161" s="95">
        <f t="shared" si="21"/>
        <v>0</v>
      </c>
      <c r="T161" s="95">
        <f t="shared" si="21"/>
        <v>0</v>
      </c>
      <c r="U161" s="95">
        <f t="shared" si="20"/>
        <v>0</v>
      </c>
      <c r="V161" s="95">
        <f t="shared" si="20"/>
        <v>0</v>
      </c>
      <c r="W161" s="95">
        <f t="shared" si="20"/>
        <v>0</v>
      </c>
      <c r="X161" s="95">
        <f t="shared" si="20"/>
        <v>0</v>
      </c>
      <c r="Y161" s="95">
        <f t="shared" si="20"/>
        <v>0</v>
      </c>
      <c r="Z161" s="95">
        <f t="shared" si="20"/>
        <v>0</v>
      </c>
      <c r="AA161" s="95">
        <f t="shared" si="20"/>
        <v>0</v>
      </c>
      <c r="AB161" s="95">
        <f t="shared" si="20"/>
        <v>0</v>
      </c>
      <c r="AC161" s="95">
        <f t="shared" si="20"/>
        <v>0</v>
      </c>
      <c r="AD161" s="95">
        <f t="shared" si="20"/>
        <v>0</v>
      </c>
      <c r="AE161" s="95">
        <f t="shared" si="20"/>
        <v>0</v>
      </c>
      <c r="AF161" s="95">
        <f t="shared" si="20"/>
        <v>0</v>
      </c>
      <c r="AG161" s="95">
        <f t="shared" si="20"/>
        <v>0</v>
      </c>
      <c r="AH161" s="95">
        <f t="shared" si="20"/>
        <v>0</v>
      </c>
    </row>
    <row r="162" spans="1:34" x14ac:dyDescent="0.3">
      <c r="A162" t="s">
        <v>898</v>
      </c>
      <c r="B162" t="s">
        <v>899</v>
      </c>
      <c r="C162">
        <v>2021</v>
      </c>
      <c r="D162">
        <v>2049</v>
      </c>
      <c r="E162" s="95">
        <f t="shared" si="21"/>
        <v>1</v>
      </c>
      <c r="F162" s="95">
        <f t="shared" si="21"/>
        <v>1</v>
      </c>
      <c r="G162" s="95">
        <f t="shared" si="21"/>
        <v>1</v>
      </c>
      <c r="H162" s="95">
        <f t="shared" si="21"/>
        <v>1</v>
      </c>
      <c r="I162" s="95">
        <f t="shared" si="21"/>
        <v>1</v>
      </c>
      <c r="J162" s="95">
        <f t="shared" si="21"/>
        <v>1</v>
      </c>
      <c r="K162" s="95">
        <f t="shared" si="21"/>
        <v>1</v>
      </c>
      <c r="L162" s="95">
        <f t="shared" si="21"/>
        <v>1</v>
      </c>
      <c r="M162" s="95">
        <f t="shared" si="21"/>
        <v>1</v>
      </c>
      <c r="N162" s="95">
        <f t="shared" si="21"/>
        <v>1</v>
      </c>
      <c r="O162" s="95">
        <f t="shared" si="21"/>
        <v>1</v>
      </c>
      <c r="P162" s="95">
        <f t="shared" si="21"/>
        <v>1</v>
      </c>
      <c r="Q162" s="95">
        <f t="shared" si="21"/>
        <v>1</v>
      </c>
      <c r="R162" s="95">
        <f t="shared" si="21"/>
        <v>1</v>
      </c>
      <c r="S162" s="95">
        <f t="shared" si="21"/>
        <v>1</v>
      </c>
      <c r="T162" s="95">
        <f t="shared" si="21"/>
        <v>1</v>
      </c>
      <c r="U162" s="95">
        <f t="shared" si="20"/>
        <v>1</v>
      </c>
      <c r="V162" s="95">
        <f t="shared" si="20"/>
        <v>1</v>
      </c>
      <c r="W162" s="95">
        <f t="shared" si="20"/>
        <v>1</v>
      </c>
      <c r="X162" s="95">
        <f t="shared" si="20"/>
        <v>1</v>
      </c>
      <c r="Y162" s="95">
        <f t="shared" si="20"/>
        <v>1</v>
      </c>
      <c r="Z162" s="95">
        <f t="shared" si="20"/>
        <v>1</v>
      </c>
      <c r="AA162" s="95">
        <f t="shared" si="20"/>
        <v>1</v>
      </c>
      <c r="AB162" s="95">
        <f t="shared" si="20"/>
        <v>1</v>
      </c>
      <c r="AC162" s="95">
        <f t="shared" si="20"/>
        <v>1</v>
      </c>
      <c r="AD162" s="95">
        <f t="shared" si="20"/>
        <v>1</v>
      </c>
      <c r="AE162" s="95">
        <f t="shared" si="20"/>
        <v>1</v>
      </c>
      <c r="AF162" s="95">
        <f t="shared" si="20"/>
        <v>1</v>
      </c>
      <c r="AG162" s="95">
        <f t="shared" si="20"/>
        <v>1</v>
      </c>
      <c r="AH162" s="95">
        <f t="shared" si="20"/>
        <v>0</v>
      </c>
    </row>
    <row r="163" spans="1:34" x14ac:dyDescent="0.3">
      <c r="A163" t="s">
        <v>813</v>
      </c>
      <c r="B163" t="s">
        <v>814</v>
      </c>
      <c r="C163">
        <v>2021</v>
      </c>
      <c r="D163">
        <v>2100</v>
      </c>
      <c r="E163" s="95">
        <f t="shared" si="21"/>
        <v>1</v>
      </c>
      <c r="F163" s="95">
        <f t="shared" si="21"/>
        <v>1</v>
      </c>
      <c r="G163" s="95">
        <f t="shared" si="21"/>
        <v>1</v>
      </c>
      <c r="H163" s="95">
        <f t="shared" si="21"/>
        <v>1</v>
      </c>
      <c r="I163" s="95">
        <f t="shared" si="21"/>
        <v>1</v>
      </c>
      <c r="J163" s="95">
        <f t="shared" si="21"/>
        <v>1</v>
      </c>
      <c r="K163" s="95">
        <f t="shared" si="21"/>
        <v>1</v>
      </c>
      <c r="L163" s="95">
        <f t="shared" si="21"/>
        <v>1</v>
      </c>
      <c r="M163" s="95">
        <f t="shared" si="21"/>
        <v>1</v>
      </c>
      <c r="N163" s="95">
        <f t="shared" si="21"/>
        <v>1</v>
      </c>
      <c r="O163" s="95">
        <f t="shared" si="21"/>
        <v>1</v>
      </c>
      <c r="P163" s="95">
        <f t="shared" si="21"/>
        <v>1</v>
      </c>
      <c r="Q163" s="95">
        <f t="shared" si="21"/>
        <v>1</v>
      </c>
      <c r="R163" s="95">
        <f t="shared" si="21"/>
        <v>1</v>
      </c>
      <c r="S163" s="95">
        <f t="shared" si="21"/>
        <v>1</v>
      </c>
      <c r="T163" s="95">
        <f t="shared" si="21"/>
        <v>1</v>
      </c>
      <c r="U163" s="95">
        <f t="shared" si="20"/>
        <v>1</v>
      </c>
      <c r="V163" s="95">
        <f t="shared" si="20"/>
        <v>1</v>
      </c>
      <c r="W163" s="95">
        <f t="shared" si="20"/>
        <v>1</v>
      </c>
      <c r="X163" s="95">
        <f t="shared" si="20"/>
        <v>1</v>
      </c>
      <c r="Y163" s="95">
        <f t="shared" si="20"/>
        <v>1</v>
      </c>
      <c r="Z163" s="95">
        <f t="shared" si="20"/>
        <v>1</v>
      </c>
      <c r="AA163" s="95">
        <f t="shared" si="20"/>
        <v>1</v>
      </c>
      <c r="AB163" s="95">
        <f t="shared" si="20"/>
        <v>1</v>
      </c>
      <c r="AC163" s="95">
        <f t="shared" si="20"/>
        <v>1</v>
      </c>
      <c r="AD163" s="95">
        <f t="shared" si="20"/>
        <v>1</v>
      </c>
      <c r="AE163" s="95">
        <f t="shared" si="20"/>
        <v>1</v>
      </c>
      <c r="AF163" s="95">
        <f t="shared" si="20"/>
        <v>1</v>
      </c>
      <c r="AG163" s="95">
        <f t="shared" si="20"/>
        <v>1</v>
      </c>
      <c r="AH163" s="95">
        <f t="shared" si="20"/>
        <v>1</v>
      </c>
    </row>
    <row r="164" spans="1:34" x14ac:dyDescent="0.3">
      <c r="A164" s="66" t="s">
        <v>1160</v>
      </c>
      <c r="B164" s="66" t="s">
        <v>1161</v>
      </c>
      <c r="C164">
        <v>2021</v>
      </c>
      <c r="D164">
        <v>2051</v>
      </c>
      <c r="E164" s="95">
        <f t="shared" si="21"/>
        <v>1</v>
      </c>
      <c r="F164" s="95">
        <f t="shared" si="21"/>
        <v>1</v>
      </c>
      <c r="G164" s="95">
        <f t="shared" si="21"/>
        <v>1</v>
      </c>
      <c r="H164" s="95">
        <f t="shared" si="21"/>
        <v>1</v>
      </c>
      <c r="I164" s="95">
        <f t="shared" si="21"/>
        <v>1</v>
      </c>
      <c r="J164" s="95">
        <f t="shared" si="21"/>
        <v>1</v>
      </c>
      <c r="K164" s="95">
        <f t="shared" si="21"/>
        <v>1</v>
      </c>
      <c r="L164" s="95">
        <f t="shared" si="21"/>
        <v>1</v>
      </c>
      <c r="M164" s="95">
        <f t="shared" si="21"/>
        <v>1</v>
      </c>
      <c r="N164" s="95">
        <f t="shared" si="21"/>
        <v>1</v>
      </c>
      <c r="O164" s="95">
        <f t="shared" si="21"/>
        <v>1</v>
      </c>
      <c r="P164" s="95">
        <f t="shared" si="21"/>
        <v>1</v>
      </c>
      <c r="Q164" s="95">
        <f t="shared" si="21"/>
        <v>1</v>
      </c>
      <c r="R164" s="95">
        <f t="shared" si="21"/>
        <v>1</v>
      </c>
      <c r="S164" s="95">
        <f t="shared" si="21"/>
        <v>1</v>
      </c>
      <c r="T164" s="95">
        <f t="shared" si="21"/>
        <v>1</v>
      </c>
      <c r="U164" s="95">
        <f t="shared" si="20"/>
        <v>1</v>
      </c>
      <c r="V164" s="95">
        <f t="shared" si="20"/>
        <v>1</v>
      </c>
      <c r="W164" s="95">
        <f t="shared" si="20"/>
        <v>1</v>
      </c>
      <c r="X164" s="95">
        <f t="shared" si="20"/>
        <v>1</v>
      </c>
      <c r="Y164" s="95">
        <f t="shared" si="20"/>
        <v>1</v>
      </c>
      <c r="Z164" s="95">
        <f t="shared" si="20"/>
        <v>1</v>
      </c>
      <c r="AA164" s="95">
        <f t="shared" si="20"/>
        <v>1</v>
      </c>
      <c r="AB164" s="95">
        <f t="shared" si="20"/>
        <v>1</v>
      </c>
      <c r="AC164" s="95">
        <f t="shared" si="20"/>
        <v>1</v>
      </c>
      <c r="AD164" s="95">
        <f t="shared" si="20"/>
        <v>1</v>
      </c>
      <c r="AE164" s="95">
        <f t="shared" si="20"/>
        <v>1</v>
      </c>
      <c r="AF164" s="95">
        <f t="shared" si="20"/>
        <v>1</v>
      </c>
      <c r="AG164" s="95">
        <f t="shared" si="20"/>
        <v>1</v>
      </c>
      <c r="AH164" s="95">
        <f t="shared" si="20"/>
        <v>1</v>
      </c>
    </row>
    <row r="165" spans="1:34" x14ac:dyDescent="0.3">
      <c r="A165" s="66" t="s">
        <v>193</v>
      </c>
      <c r="B165" s="66" t="s">
        <v>684</v>
      </c>
      <c r="C165">
        <v>2021</v>
      </c>
      <c r="D165">
        <v>2033</v>
      </c>
      <c r="E165" s="95">
        <f t="shared" si="21"/>
        <v>1</v>
      </c>
      <c r="F165" s="95">
        <f t="shared" si="21"/>
        <v>1</v>
      </c>
      <c r="G165" s="95">
        <f t="shared" si="21"/>
        <v>1</v>
      </c>
      <c r="H165" s="95">
        <f t="shared" si="21"/>
        <v>1</v>
      </c>
      <c r="I165" s="95">
        <f t="shared" si="21"/>
        <v>1</v>
      </c>
      <c r="J165" s="95">
        <f t="shared" si="21"/>
        <v>1</v>
      </c>
      <c r="K165" s="95">
        <f t="shared" si="21"/>
        <v>1</v>
      </c>
      <c r="L165" s="95">
        <f t="shared" si="21"/>
        <v>1</v>
      </c>
      <c r="M165" s="95">
        <f t="shared" si="21"/>
        <v>1</v>
      </c>
      <c r="N165" s="95">
        <f t="shared" si="21"/>
        <v>1</v>
      </c>
      <c r="O165" s="95">
        <f t="shared" si="21"/>
        <v>1</v>
      </c>
      <c r="P165" s="95">
        <f t="shared" si="21"/>
        <v>1</v>
      </c>
      <c r="Q165" s="95">
        <f t="shared" si="21"/>
        <v>1</v>
      </c>
      <c r="R165" s="95">
        <f t="shared" si="21"/>
        <v>0</v>
      </c>
      <c r="S165" s="95">
        <f t="shared" si="21"/>
        <v>0</v>
      </c>
      <c r="T165" s="95">
        <f t="shared" si="21"/>
        <v>0</v>
      </c>
      <c r="U165" s="95">
        <f t="shared" si="20"/>
        <v>0</v>
      </c>
      <c r="V165" s="95">
        <f t="shared" si="20"/>
        <v>0</v>
      </c>
      <c r="W165" s="95">
        <f t="shared" si="20"/>
        <v>0</v>
      </c>
      <c r="X165" s="95">
        <f t="shared" si="20"/>
        <v>0</v>
      </c>
      <c r="Y165" s="95">
        <f t="shared" si="20"/>
        <v>0</v>
      </c>
      <c r="Z165" s="95">
        <f t="shared" si="20"/>
        <v>0</v>
      </c>
      <c r="AA165" s="95">
        <f t="shared" si="20"/>
        <v>0</v>
      </c>
      <c r="AB165" s="95">
        <f t="shared" si="20"/>
        <v>0</v>
      </c>
      <c r="AC165" s="95">
        <f t="shared" si="20"/>
        <v>0</v>
      </c>
      <c r="AD165" s="95">
        <f t="shared" si="20"/>
        <v>0</v>
      </c>
      <c r="AE165" s="95">
        <f t="shared" si="20"/>
        <v>0</v>
      </c>
      <c r="AF165" s="95">
        <f t="shared" si="20"/>
        <v>0</v>
      </c>
      <c r="AG165" s="95">
        <f t="shared" si="20"/>
        <v>0</v>
      </c>
      <c r="AH165" s="95">
        <f t="shared" si="20"/>
        <v>0</v>
      </c>
    </row>
    <row r="166" spans="1:34" x14ac:dyDescent="0.3">
      <c r="A166" s="66" t="s">
        <v>980</v>
      </c>
      <c r="B166" s="66" t="s">
        <v>981</v>
      </c>
      <c r="C166">
        <v>2021</v>
      </c>
      <c r="D166">
        <v>2048</v>
      </c>
      <c r="E166" s="95">
        <f t="shared" si="21"/>
        <v>1</v>
      </c>
      <c r="F166" s="95">
        <f t="shared" si="21"/>
        <v>1</v>
      </c>
      <c r="G166" s="95">
        <f t="shared" si="21"/>
        <v>1</v>
      </c>
      <c r="H166" s="95">
        <f t="shared" si="21"/>
        <v>1</v>
      </c>
      <c r="I166" s="95">
        <f t="shared" si="21"/>
        <v>1</v>
      </c>
      <c r="J166" s="95">
        <f t="shared" si="21"/>
        <v>1</v>
      </c>
      <c r="K166" s="95">
        <f t="shared" si="21"/>
        <v>1</v>
      </c>
      <c r="L166" s="95">
        <f t="shared" si="21"/>
        <v>1</v>
      </c>
      <c r="M166" s="95">
        <f t="shared" si="21"/>
        <v>1</v>
      </c>
      <c r="N166" s="95">
        <f t="shared" si="21"/>
        <v>1</v>
      </c>
      <c r="O166" s="95">
        <f t="shared" si="21"/>
        <v>1</v>
      </c>
      <c r="P166" s="95">
        <f t="shared" si="21"/>
        <v>1</v>
      </c>
      <c r="Q166" s="95">
        <f t="shared" si="21"/>
        <v>1</v>
      </c>
      <c r="R166" s="95">
        <f t="shared" si="21"/>
        <v>1</v>
      </c>
      <c r="S166" s="95">
        <f t="shared" si="21"/>
        <v>1</v>
      </c>
      <c r="T166" s="95">
        <f t="shared" si="21"/>
        <v>1</v>
      </c>
      <c r="U166" s="95">
        <f t="shared" si="20"/>
        <v>1</v>
      </c>
      <c r="V166" s="95">
        <f t="shared" si="20"/>
        <v>1</v>
      </c>
      <c r="W166" s="95">
        <f t="shared" si="20"/>
        <v>1</v>
      </c>
      <c r="X166" s="95">
        <f t="shared" si="20"/>
        <v>1</v>
      </c>
      <c r="Y166" s="95">
        <f t="shared" si="20"/>
        <v>1</v>
      </c>
      <c r="Z166" s="95">
        <f t="shared" si="20"/>
        <v>1</v>
      </c>
      <c r="AA166" s="95">
        <f t="shared" si="20"/>
        <v>1</v>
      </c>
      <c r="AB166" s="95">
        <f t="shared" si="20"/>
        <v>1</v>
      </c>
      <c r="AC166" s="95">
        <f t="shared" si="20"/>
        <v>1</v>
      </c>
      <c r="AD166" s="95">
        <f t="shared" si="20"/>
        <v>1</v>
      </c>
      <c r="AE166" s="95">
        <f t="shared" si="20"/>
        <v>1</v>
      </c>
      <c r="AF166" s="95">
        <f t="shared" si="20"/>
        <v>1</v>
      </c>
      <c r="AG166" s="95">
        <f t="shared" si="20"/>
        <v>0</v>
      </c>
      <c r="AH166" s="95">
        <f t="shared" si="20"/>
        <v>0</v>
      </c>
    </row>
    <row r="167" spans="1:34" x14ac:dyDescent="0.3">
      <c r="A167" s="66" t="s">
        <v>982</v>
      </c>
      <c r="B167" s="66" t="s">
        <v>983</v>
      </c>
      <c r="C167">
        <v>2021</v>
      </c>
      <c r="D167">
        <v>2051</v>
      </c>
      <c r="E167" s="95">
        <f t="shared" si="21"/>
        <v>1</v>
      </c>
      <c r="F167" s="95">
        <f t="shared" si="21"/>
        <v>1</v>
      </c>
      <c r="G167" s="95">
        <f t="shared" si="21"/>
        <v>1</v>
      </c>
      <c r="H167" s="95">
        <f t="shared" si="21"/>
        <v>1</v>
      </c>
      <c r="I167" s="95">
        <f t="shared" si="21"/>
        <v>1</v>
      </c>
      <c r="J167" s="95">
        <f t="shared" si="21"/>
        <v>1</v>
      </c>
      <c r="K167" s="95">
        <f t="shared" si="21"/>
        <v>1</v>
      </c>
      <c r="L167" s="95">
        <f t="shared" si="21"/>
        <v>1</v>
      </c>
      <c r="M167" s="95">
        <f t="shared" si="21"/>
        <v>1</v>
      </c>
      <c r="N167" s="95">
        <f t="shared" si="21"/>
        <v>1</v>
      </c>
      <c r="O167" s="95">
        <f t="shared" si="21"/>
        <v>1</v>
      </c>
      <c r="P167" s="95">
        <f t="shared" si="21"/>
        <v>1</v>
      </c>
      <c r="Q167" s="95">
        <f t="shared" si="21"/>
        <v>1</v>
      </c>
      <c r="R167" s="95">
        <f t="shared" si="21"/>
        <v>1</v>
      </c>
      <c r="S167" s="95">
        <f t="shared" si="21"/>
        <v>1</v>
      </c>
      <c r="T167" s="95">
        <f t="shared" si="21"/>
        <v>1</v>
      </c>
      <c r="U167" s="95">
        <f t="shared" si="20"/>
        <v>1</v>
      </c>
      <c r="V167" s="95">
        <f t="shared" si="20"/>
        <v>1</v>
      </c>
      <c r="W167" s="95">
        <f t="shared" si="20"/>
        <v>1</v>
      </c>
      <c r="X167" s="95">
        <f t="shared" si="20"/>
        <v>1</v>
      </c>
      <c r="Y167" s="95">
        <f t="shared" si="20"/>
        <v>1</v>
      </c>
      <c r="Z167" s="95">
        <f t="shared" si="20"/>
        <v>1</v>
      </c>
      <c r="AA167" s="95">
        <f t="shared" si="20"/>
        <v>1</v>
      </c>
      <c r="AB167" s="95">
        <f t="shared" si="20"/>
        <v>1</v>
      </c>
      <c r="AC167" s="95">
        <f t="shared" si="20"/>
        <v>1</v>
      </c>
      <c r="AD167" s="95">
        <f t="shared" si="20"/>
        <v>1</v>
      </c>
      <c r="AE167" s="95">
        <f t="shared" si="20"/>
        <v>1</v>
      </c>
      <c r="AF167" s="95">
        <f t="shared" si="20"/>
        <v>1</v>
      </c>
      <c r="AG167" s="95">
        <f t="shared" si="20"/>
        <v>1</v>
      </c>
      <c r="AH167" s="95">
        <f t="shared" si="20"/>
        <v>1</v>
      </c>
    </row>
    <row r="168" spans="1:34" x14ac:dyDescent="0.3">
      <c r="A168" s="66" t="s">
        <v>1144</v>
      </c>
      <c r="B168" s="66" t="s">
        <v>1145</v>
      </c>
      <c r="C168">
        <v>2021</v>
      </c>
      <c r="D168">
        <v>2056</v>
      </c>
      <c r="E168" s="95">
        <f t="shared" si="21"/>
        <v>1</v>
      </c>
      <c r="F168" s="95">
        <f t="shared" si="21"/>
        <v>1</v>
      </c>
      <c r="G168" s="95">
        <f t="shared" si="21"/>
        <v>1</v>
      </c>
      <c r="H168" s="95">
        <f t="shared" si="21"/>
        <v>1</v>
      </c>
      <c r="I168" s="95">
        <f t="shared" si="21"/>
        <v>1</v>
      </c>
      <c r="J168" s="95">
        <f t="shared" si="21"/>
        <v>1</v>
      </c>
      <c r="K168" s="95">
        <f t="shared" si="21"/>
        <v>1</v>
      </c>
      <c r="L168" s="95">
        <f t="shared" si="21"/>
        <v>1</v>
      </c>
      <c r="M168" s="95">
        <f t="shared" si="21"/>
        <v>1</v>
      </c>
      <c r="N168" s="95">
        <f t="shared" si="21"/>
        <v>1</v>
      </c>
      <c r="O168" s="95">
        <f t="shared" si="21"/>
        <v>1</v>
      </c>
      <c r="P168" s="95">
        <f t="shared" si="21"/>
        <v>1</v>
      </c>
      <c r="Q168" s="95">
        <f t="shared" si="21"/>
        <v>1</v>
      </c>
      <c r="R168" s="95">
        <f t="shared" si="21"/>
        <v>1</v>
      </c>
      <c r="S168" s="95">
        <f t="shared" si="21"/>
        <v>1</v>
      </c>
      <c r="T168" s="95">
        <f t="shared" si="21"/>
        <v>1</v>
      </c>
      <c r="U168" s="95">
        <f t="shared" si="20"/>
        <v>1</v>
      </c>
      <c r="V168" s="95">
        <f t="shared" si="20"/>
        <v>1</v>
      </c>
      <c r="W168" s="95">
        <f t="shared" si="20"/>
        <v>1</v>
      </c>
      <c r="X168" s="95">
        <f t="shared" si="20"/>
        <v>1</v>
      </c>
      <c r="Y168" s="95">
        <f t="shared" si="20"/>
        <v>1</v>
      </c>
      <c r="Z168" s="95">
        <f t="shared" si="20"/>
        <v>1</v>
      </c>
      <c r="AA168" s="95">
        <f t="shared" si="20"/>
        <v>1</v>
      </c>
      <c r="AB168" s="95">
        <f t="shared" si="20"/>
        <v>1</v>
      </c>
      <c r="AC168" s="95">
        <f t="shared" si="20"/>
        <v>1</v>
      </c>
      <c r="AD168" s="95">
        <f t="shared" si="20"/>
        <v>1</v>
      </c>
      <c r="AE168" s="95">
        <f t="shared" si="20"/>
        <v>1</v>
      </c>
      <c r="AF168" s="95">
        <f t="shared" si="20"/>
        <v>1</v>
      </c>
      <c r="AG168" s="95">
        <f t="shared" si="20"/>
        <v>1</v>
      </c>
      <c r="AH168" s="95">
        <f t="shared" si="20"/>
        <v>1</v>
      </c>
    </row>
    <row r="169" spans="1:34" x14ac:dyDescent="0.3">
      <c r="A169" t="s">
        <v>704</v>
      </c>
      <c r="B169" t="s">
        <v>815</v>
      </c>
      <c r="C169">
        <v>2021</v>
      </c>
      <c r="D169">
        <v>2100</v>
      </c>
      <c r="E169" s="95">
        <f t="shared" si="21"/>
        <v>1</v>
      </c>
      <c r="F169" s="95">
        <f t="shared" si="21"/>
        <v>1</v>
      </c>
      <c r="G169" s="95">
        <f t="shared" si="21"/>
        <v>1</v>
      </c>
      <c r="H169" s="95">
        <f t="shared" si="21"/>
        <v>1</v>
      </c>
      <c r="I169" s="95">
        <f t="shared" si="21"/>
        <v>1</v>
      </c>
      <c r="J169" s="95">
        <f t="shared" si="21"/>
        <v>1</v>
      </c>
      <c r="K169" s="95">
        <f t="shared" si="21"/>
        <v>1</v>
      </c>
      <c r="L169" s="95">
        <f t="shared" si="21"/>
        <v>1</v>
      </c>
      <c r="M169" s="95">
        <f t="shared" si="21"/>
        <v>1</v>
      </c>
      <c r="N169" s="95">
        <f t="shared" si="21"/>
        <v>1</v>
      </c>
      <c r="O169" s="95">
        <f t="shared" si="21"/>
        <v>1</v>
      </c>
      <c r="P169" s="95">
        <f t="shared" si="21"/>
        <v>1</v>
      </c>
      <c r="Q169" s="95">
        <f t="shared" si="21"/>
        <v>1</v>
      </c>
      <c r="R169" s="95">
        <f t="shared" si="21"/>
        <v>1</v>
      </c>
      <c r="S169" s="95">
        <f t="shared" si="21"/>
        <v>1</v>
      </c>
      <c r="T169" s="95">
        <f t="shared" si="21"/>
        <v>1</v>
      </c>
      <c r="U169" s="95">
        <f t="shared" si="20"/>
        <v>1</v>
      </c>
      <c r="V169" s="95">
        <f t="shared" si="20"/>
        <v>1</v>
      </c>
      <c r="W169" s="95">
        <f t="shared" si="20"/>
        <v>1</v>
      </c>
      <c r="X169" s="95">
        <f t="shared" si="20"/>
        <v>1</v>
      </c>
      <c r="Y169" s="95">
        <f t="shared" si="20"/>
        <v>1</v>
      </c>
      <c r="Z169" s="95">
        <f t="shared" si="20"/>
        <v>1</v>
      </c>
      <c r="AA169" s="95">
        <f t="shared" si="20"/>
        <v>1</v>
      </c>
      <c r="AB169" s="95">
        <f t="shared" si="20"/>
        <v>1</v>
      </c>
      <c r="AC169" s="95">
        <f t="shared" si="20"/>
        <v>1</v>
      </c>
      <c r="AD169" s="95">
        <f t="shared" si="20"/>
        <v>1</v>
      </c>
      <c r="AE169" s="95">
        <f t="shared" si="20"/>
        <v>1</v>
      </c>
      <c r="AF169" s="95">
        <f t="shared" si="20"/>
        <v>1</v>
      </c>
      <c r="AG169" s="95">
        <f t="shared" si="20"/>
        <v>1</v>
      </c>
      <c r="AH169" s="95">
        <f t="shared" si="20"/>
        <v>1</v>
      </c>
    </row>
    <row r="170" spans="1:34" x14ac:dyDescent="0.3">
      <c r="A170" t="s">
        <v>704</v>
      </c>
      <c r="B170" t="s">
        <v>816</v>
      </c>
      <c r="C170">
        <v>2021</v>
      </c>
      <c r="D170">
        <v>2100</v>
      </c>
      <c r="E170" s="95">
        <f t="shared" si="21"/>
        <v>1</v>
      </c>
      <c r="F170" s="95">
        <f t="shared" si="21"/>
        <v>1</v>
      </c>
      <c r="G170" s="95">
        <f t="shared" si="21"/>
        <v>1</v>
      </c>
      <c r="H170" s="95">
        <f t="shared" si="21"/>
        <v>1</v>
      </c>
      <c r="I170" s="95">
        <f t="shared" si="21"/>
        <v>1</v>
      </c>
      <c r="J170" s="95">
        <f t="shared" si="21"/>
        <v>1</v>
      </c>
      <c r="K170" s="95">
        <f t="shared" si="21"/>
        <v>1</v>
      </c>
      <c r="L170" s="95">
        <f t="shared" si="21"/>
        <v>1</v>
      </c>
      <c r="M170" s="95">
        <f t="shared" si="21"/>
        <v>1</v>
      </c>
      <c r="N170" s="95">
        <f t="shared" si="21"/>
        <v>1</v>
      </c>
      <c r="O170" s="95">
        <f t="shared" si="21"/>
        <v>1</v>
      </c>
      <c r="P170" s="95">
        <f t="shared" si="21"/>
        <v>1</v>
      </c>
      <c r="Q170" s="95">
        <f t="shared" si="21"/>
        <v>1</v>
      </c>
      <c r="R170" s="95">
        <f t="shared" si="21"/>
        <v>1</v>
      </c>
      <c r="S170" s="95">
        <f t="shared" si="21"/>
        <v>1</v>
      </c>
      <c r="T170" s="95">
        <f t="shared" ref="T170:AH185" si="22">IF(AND(T$1&gt;=$C170,T$1&lt;=$D170),1,0)</f>
        <v>1</v>
      </c>
      <c r="U170" s="95">
        <f t="shared" si="22"/>
        <v>1</v>
      </c>
      <c r="V170" s="95">
        <f t="shared" si="22"/>
        <v>1</v>
      </c>
      <c r="W170" s="95">
        <f t="shared" si="22"/>
        <v>1</v>
      </c>
      <c r="X170" s="95">
        <f t="shared" si="22"/>
        <v>1</v>
      </c>
      <c r="Y170" s="95">
        <f t="shared" si="22"/>
        <v>1</v>
      </c>
      <c r="Z170" s="95">
        <f t="shared" si="22"/>
        <v>1</v>
      </c>
      <c r="AA170" s="95">
        <f t="shared" si="22"/>
        <v>1</v>
      </c>
      <c r="AB170" s="95">
        <f t="shared" si="22"/>
        <v>1</v>
      </c>
      <c r="AC170" s="95">
        <f t="shared" si="22"/>
        <v>1</v>
      </c>
      <c r="AD170" s="95">
        <f t="shared" si="22"/>
        <v>1</v>
      </c>
      <c r="AE170" s="95">
        <f t="shared" si="22"/>
        <v>1</v>
      </c>
      <c r="AF170" s="95">
        <f t="shared" si="22"/>
        <v>1</v>
      </c>
      <c r="AG170" s="95">
        <f t="shared" si="22"/>
        <v>1</v>
      </c>
      <c r="AH170" s="95">
        <f t="shared" si="22"/>
        <v>1</v>
      </c>
    </row>
    <row r="171" spans="1:34" x14ac:dyDescent="0.3">
      <c r="A171" t="s">
        <v>704</v>
      </c>
      <c r="B171" t="s">
        <v>817</v>
      </c>
      <c r="C171">
        <v>2021</v>
      </c>
      <c r="D171">
        <v>2100</v>
      </c>
      <c r="E171" s="95">
        <f t="shared" ref="E171:T186" si="23">IF(AND(E$1&gt;=$C171,E$1&lt;=$D171),1,0)</f>
        <v>1</v>
      </c>
      <c r="F171" s="95">
        <f t="shared" si="23"/>
        <v>1</v>
      </c>
      <c r="G171" s="95">
        <f t="shared" si="23"/>
        <v>1</v>
      </c>
      <c r="H171" s="95">
        <f t="shared" si="23"/>
        <v>1</v>
      </c>
      <c r="I171" s="95">
        <f t="shared" si="23"/>
        <v>1</v>
      </c>
      <c r="J171" s="95">
        <f t="shared" si="23"/>
        <v>1</v>
      </c>
      <c r="K171" s="95">
        <f t="shared" si="23"/>
        <v>1</v>
      </c>
      <c r="L171" s="95">
        <f t="shared" si="23"/>
        <v>1</v>
      </c>
      <c r="M171" s="95">
        <f t="shared" si="23"/>
        <v>1</v>
      </c>
      <c r="N171" s="95">
        <f t="shared" si="23"/>
        <v>1</v>
      </c>
      <c r="O171" s="95">
        <f t="shared" si="23"/>
        <v>1</v>
      </c>
      <c r="P171" s="95">
        <f t="shared" si="23"/>
        <v>1</v>
      </c>
      <c r="Q171" s="95">
        <f t="shared" si="23"/>
        <v>1</v>
      </c>
      <c r="R171" s="95">
        <f t="shared" si="23"/>
        <v>1</v>
      </c>
      <c r="S171" s="95">
        <f t="shared" si="23"/>
        <v>1</v>
      </c>
      <c r="T171" s="95">
        <f t="shared" si="23"/>
        <v>1</v>
      </c>
      <c r="U171" s="95">
        <f t="shared" si="22"/>
        <v>1</v>
      </c>
      <c r="V171" s="95">
        <f t="shared" si="22"/>
        <v>1</v>
      </c>
      <c r="W171" s="95">
        <f t="shared" si="22"/>
        <v>1</v>
      </c>
      <c r="X171" s="95">
        <f t="shared" si="22"/>
        <v>1</v>
      </c>
      <c r="Y171" s="95">
        <f t="shared" si="22"/>
        <v>1</v>
      </c>
      <c r="Z171" s="95">
        <f t="shared" si="22"/>
        <v>1</v>
      </c>
      <c r="AA171" s="95">
        <f t="shared" si="22"/>
        <v>1</v>
      </c>
      <c r="AB171" s="95">
        <f t="shared" si="22"/>
        <v>1</v>
      </c>
      <c r="AC171" s="95">
        <f t="shared" si="22"/>
        <v>1</v>
      </c>
      <c r="AD171" s="95">
        <f t="shared" si="22"/>
        <v>1</v>
      </c>
      <c r="AE171" s="95">
        <f t="shared" si="22"/>
        <v>1</v>
      </c>
      <c r="AF171" s="95">
        <f t="shared" si="22"/>
        <v>1</v>
      </c>
      <c r="AG171" s="95">
        <f t="shared" si="22"/>
        <v>1</v>
      </c>
      <c r="AH171" s="95">
        <f t="shared" si="22"/>
        <v>1</v>
      </c>
    </row>
    <row r="172" spans="1:34" x14ac:dyDescent="0.3">
      <c r="A172" t="s">
        <v>900</v>
      </c>
      <c r="B172" t="s">
        <v>901</v>
      </c>
      <c r="C172">
        <v>2021</v>
      </c>
      <c r="D172">
        <v>2050</v>
      </c>
      <c r="E172" s="95">
        <f t="shared" si="23"/>
        <v>1</v>
      </c>
      <c r="F172" s="95">
        <f t="shared" si="23"/>
        <v>1</v>
      </c>
      <c r="G172" s="95">
        <f t="shared" si="23"/>
        <v>1</v>
      </c>
      <c r="H172" s="95">
        <f t="shared" si="23"/>
        <v>1</v>
      </c>
      <c r="I172" s="95">
        <f t="shared" si="23"/>
        <v>1</v>
      </c>
      <c r="J172" s="95">
        <f t="shared" si="23"/>
        <v>1</v>
      </c>
      <c r="K172" s="95">
        <f t="shared" si="23"/>
        <v>1</v>
      </c>
      <c r="L172" s="95">
        <f t="shared" si="23"/>
        <v>1</v>
      </c>
      <c r="M172" s="95">
        <f t="shared" si="23"/>
        <v>1</v>
      </c>
      <c r="N172" s="95">
        <f t="shared" si="23"/>
        <v>1</v>
      </c>
      <c r="O172" s="95">
        <f t="shared" si="23"/>
        <v>1</v>
      </c>
      <c r="P172" s="95">
        <f t="shared" si="23"/>
        <v>1</v>
      </c>
      <c r="Q172" s="95">
        <f t="shared" si="23"/>
        <v>1</v>
      </c>
      <c r="R172" s="95">
        <f t="shared" si="23"/>
        <v>1</v>
      </c>
      <c r="S172" s="95">
        <f t="shared" si="23"/>
        <v>1</v>
      </c>
      <c r="T172" s="95">
        <f t="shared" si="23"/>
        <v>1</v>
      </c>
      <c r="U172" s="95">
        <f t="shared" si="22"/>
        <v>1</v>
      </c>
      <c r="V172" s="95">
        <f t="shared" si="22"/>
        <v>1</v>
      </c>
      <c r="W172" s="95">
        <f t="shared" si="22"/>
        <v>1</v>
      </c>
      <c r="X172" s="95">
        <f t="shared" si="22"/>
        <v>1</v>
      </c>
      <c r="Y172" s="95">
        <f t="shared" si="22"/>
        <v>1</v>
      </c>
      <c r="Z172" s="95">
        <f t="shared" si="22"/>
        <v>1</v>
      </c>
      <c r="AA172" s="95">
        <f t="shared" si="22"/>
        <v>1</v>
      </c>
      <c r="AB172" s="95">
        <f t="shared" si="22"/>
        <v>1</v>
      </c>
      <c r="AC172" s="95">
        <f t="shared" si="22"/>
        <v>1</v>
      </c>
      <c r="AD172" s="95">
        <f t="shared" si="22"/>
        <v>1</v>
      </c>
      <c r="AE172" s="95">
        <f t="shared" si="22"/>
        <v>1</v>
      </c>
      <c r="AF172" s="95">
        <f t="shared" si="22"/>
        <v>1</v>
      </c>
      <c r="AG172" s="95">
        <f t="shared" si="22"/>
        <v>1</v>
      </c>
      <c r="AH172" s="95">
        <f t="shared" si="22"/>
        <v>1</v>
      </c>
    </row>
    <row r="173" spans="1:34" x14ac:dyDescent="0.3">
      <c r="A173" t="s">
        <v>1076</v>
      </c>
      <c r="B173" t="s">
        <v>1077</v>
      </c>
      <c r="C173">
        <v>2021</v>
      </c>
      <c r="D173">
        <v>2055</v>
      </c>
      <c r="E173" s="95">
        <f t="shared" si="23"/>
        <v>1</v>
      </c>
      <c r="F173" s="95">
        <f t="shared" si="23"/>
        <v>1</v>
      </c>
      <c r="G173" s="95">
        <f t="shared" si="23"/>
        <v>1</v>
      </c>
      <c r="H173" s="95">
        <f t="shared" si="23"/>
        <v>1</v>
      </c>
      <c r="I173" s="95">
        <f t="shared" si="23"/>
        <v>1</v>
      </c>
      <c r="J173" s="95">
        <f t="shared" si="23"/>
        <v>1</v>
      </c>
      <c r="K173" s="95">
        <f t="shared" si="23"/>
        <v>1</v>
      </c>
      <c r="L173" s="95">
        <f t="shared" si="23"/>
        <v>1</v>
      </c>
      <c r="M173" s="95">
        <f t="shared" si="23"/>
        <v>1</v>
      </c>
      <c r="N173" s="95">
        <f t="shared" si="23"/>
        <v>1</v>
      </c>
      <c r="O173" s="95">
        <f t="shared" si="23"/>
        <v>1</v>
      </c>
      <c r="P173" s="95">
        <f t="shared" si="23"/>
        <v>1</v>
      </c>
      <c r="Q173" s="95">
        <f t="shared" si="23"/>
        <v>1</v>
      </c>
      <c r="R173" s="95">
        <f t="shared" si="23"/>
        <v>1</v>
      </c>
      <c r="S173" s="95">
        <f t="shared" si="23"/>
        <v>1</v>
      </c>
      <c r="T173" s="95">
        <f t="shared" si="23"/>
        <v>1</v>
      </c>
      <c r="U173" s="95">
        <f t="shared" si="22"/>
        <v>1</v>
      </c>
      <c r="V173" s="95">
        <f t="shared" si="22"/>
        <v>1</v>
      </c>
      <c r="W173" s="95">
        <f t="shared" si="22"/>
        <v>1</v>
      </c>
      <c r="X173" s="95">
        <f t="shared" si="22"/>
        <v>1</v>
      </c>
      <c r="Y173" s="95">
        <f t="shared" si="22"/>
        <v>1</v>
      </c>
      <c r="Z173" s="95">
        <f t="shared" si="22"/>
        <v>1</v>
      </c>
      <c r="AA173" s="95">
        <f t="shared" si="22"/>
        <v>1</v>
      </c>
      <c r="AB173" s="95">
        <f t="shared" si="22"/>
        <v>1</v>
      </c>
      <c r="AC173" s="95">
        <f t="shared" si="22"/>
        <v>1</v>
      </c>
      <c r="AD173" s="95">
        <f t="shared" si="22"/>
        <v>1</v>
      </c>
      <c r="AE173" s="95">
        <f t="shared" si="22"/>
        <v>1</v>
      </c>
      <c r="AF173" s="95">
        <f t="shared" si="22"/>
        <v>1</v>
      </c>
      <c r="AG173" s="95">
        <f t="shared" si="22"/>
        <v>1</v>
      </c>
      <c r="AH173" s="95">
        <f t="shared" si="22"/>
        <v>1</v>
      </c>
    </row>
    <row r="174" spans="1:34" x14ac:dyDescent="0.3">
      <c r="A174" t="s">
        <v>620</v>
      </c>
      <c r="B174" t="s">
        <v>54</v>
      </c>
      <c r="C174">
        <v>2021</v>
      </c>
      <c r="D174">
        <v>2023</v>
      </c>
      <c r="E174" s="95">
        <f t="shared" si="23"/>
        <v>1</v>
      </c>
      <c r="F174" s="95">
        <f t="shared" si="23"/>
        <v>1</v>
      </c>
      <c r="G174" s="95">
        <f t="shared" si="23"/>
        <v>1</v>
      </c>
      <c r="H174" s="95">
        <f t="shared" si="23"/>
        <v>0</v>
      </c>
      <c r="I174" s="95">
        <f t="shared" si="23"/>
        <v>0</v>
      </c>
      <c r="J174" s="95">
        <f t="shared" si="23"/>
        <v>0</v>
      </c>
      <c r="K174" s="95">
        <f t="shared" si="23"/>
        <v>0</v>
      </c>
      <c r="L174" s="95">
        <f t="shared" si="23"/>
        <v>0</v>
      </c>
      <c r="M174" s="95">
        <f t="shared" si="23"/>
        <v>0</v>
      </c>
      <c r="N174" s="95">
        <f t="shared" si="23"/>
        <v>0</v>
      </c>
      <c r="O174" s="95">
        <f t="shared" si="23"/>
        <v>0</v>
      </c>
      <c r="P174" s="95">
        <f t="shared" si="23"/>
        <v>0</v>
      </c>
      <c r="Q174" s="95">
        <f t="shared" si="23"/>
        <v>0</v>
      </c>
      <c r="R174" s="95">
        <f t="shared" si="23"/>
        <v>0</v>
      </c>
      <c r="S174" s="95">
        <f t="shared" si="23"/>
        <v>0</v>
      </c>
      <c r="T174" s="95">
        <f t="shared" si="23"/>
        <v>0</v>
      </c>
      <c r="U174" s="95">
        <f t="shared" si="22"/>
        <v>0</v>
      </c>
      <c r="V174" s="95">
        <f t="shared" si="22"/>
        <v>0</v>
      </c>
      <c r="W174" s="95">
        <f t="shared" si="22"/>
        <v>0</v>
      </c>
      <c r="X174" s="95">
        <f t="shared" si="22"/>
        <v>0</v>
      </c>
      <c r="Y174" s="95">
        <f t="shared" si="22"/>
        <v>0</v>
      </c>
      <c r="Z174" s="95">
        <f t="shared" si="22"/>
        <v>0</v>
      </c>
      <c r="AA174" s="95">
        <f t="shared" si="22"/>
        <v>0</v>
      </c>
      <c r="AB174" s="95">
        <f t="shared" si="22"/>
        <v>0</v>
      </c>
      <c r="AC174" s="95">
        <f t="shared" si="22"/>
        <v>0</v>
      </c>
      <c r="AD174" s="95">
        <f t="shared" si="22"/>
        <v>0</v>
      </c>
      <c r="AE174" s="95">
        <f t="shared" si="22"/>
        <v>0</v>
      </c>
      <c r="AF174" s="95">
        <f t="shared" si="22"/>
        <v>0</v>
      </c>
      <c r="AG174" s="95">
        <f t="shared" si="22"/>
        <v>0</v>
      </c>
      <c r="AH174" s="95">
        <f t="shared" si="22"/>
        <v>0</v>
      </c>
    </row>
    <row r="175" spans="1:34" x14ac:dyDescent="0.3">
      <c r="A175" t="s">
        <v>620</v>
      </c>
      <c r="B175" t="s">
        <v>55</v>
      </c>
      <c r="C175">
        <v>2021</v>
      </c>
      <c r="D175" s="95">
        <v>2023</v>
      </c>
      <c r="E175" s="95">
        <f t="shared" si="23"/>
        <v>1</v>
      </c>
      <c r="F175" s="95">
        <f t="shared" si="23"/>
        <v>1</v>
      </c>
      <c r="G175" s="95">
        <f t="shared" si="23"/>
        <v>1</v>
      </c>
      <c r="H175" s="95">
        <f t="shared" si="23"/>
        <v>0</v>
      </c>
      <c r="I175" s="95">
        <f t="shared" si="23"/>
        <v>0</v>
      </c>
      <c r="J175" s="95">
        <f t="shared" si="23"/>
        <v>0</v>
      </c>
      <c r="K175" s="95">
        <f t="shared" si="23"/>
        <v>0</v>
      </c>
      <c r="L175" s="95">
        <f t="shared" si="23"/>
        <v>0</v>
      </c>
      <c r="M175" s="95">
        <f t="shared" si="23"/>
        <v>0</v>
      </c>
      <c r="N175" s="95">
        <f t="shared" si="23"/>
        <v>0</v>
      </c>
      <c r="O175" s="95">
        <f t="shared" si="23"/>
        <v>0</v>
      </c>
      <c r="P175" s="95">
        <f t="shared" si="23"/>
        <v>0</v>
      </c>
      <c r="Q175" s="95">
        <f t="shared" si="23"/>
        <v>0</v>
      </c>
      <c r="R175" s="95">
        <f t="shared" si="23"/>
        <v>0</v>
      </c>
      <c r="S175" s="95">
        <f t="shared" si="23"/>
        <v>0</v>
      </c>
      <c r="T175" s="95">
        <f t="shared" si="23"/>
        <v>0</v>
      </c>
      <c r="U175" s="95">
        <f t="shared" si="22"/>
        <v>0</v>
      </c>
      <c r="V175" s="95">
        <f t="shared" si="22"/>
        <v>0</v>
      </c>
      <c r="W175" s="95">
        <f t="shared" si="22"/>
        <v>0</v>
      </c>
      <c r="X175" s="95">
        <f t="shared" si="22"/>
        <v>0</v>
      </c>
      <c r="Y175" s="95">
        <f t="shared" si="22"/>
        <v>0</v>
      </c>
      <c r="Z175" s="95">
        <f t="shared" si="22"/>
        <v>0</v>
      </c>
      <c r="AA175" s="95">
        <f t="shared" si="22"/>
        <v>0</v>
      </c>
      <c r="AB175" s="95">
        <f t="shared" si="22"/>
        <v>0</v>
      </c>
      <c r="AC175" s="95">
        <f t="shared" si="22"/>
        <v>0</v>
      </c>
      <c r="AD175" s="95">
        <f t="shared" si="22"/>
        <v>0</v>
      </c>
      <c r="AE175" s="95">
        <f t="shared" si="22"/>
        <v>0</v>
      </c>
      <c r="AF175" s="95">
        <f t="shared" si="22"/>
        <v>0</v>
      </c>
      <c r="AG175" s="95">
        <f t="shared" si="22"/>
        <v>0</v>
      </c>
      <c r="AH175" s="95">
        <f t="shared" si="22"/>
        <v>0</v>
      </c>
    </row>
    <row r="176" spans="1:34" x14ac:dyDescent="0.3">
      <c r="A176" t="s">
        <v>620</v>
      </c>
      <c r="B176" t="s">
        <v>58</v>
      </c>
      <c r="C176">
        <v>2021</v>
      </c>
      <c r="D176" s="95">
        <v>2023</v>
      </c>
      <c r="E176" s="95">
        <f t="shared" si="23"/>
        <v>1</v>
      </c>
      <c r="F176" s="95">
        <f t="shared" si="23"/>
        <v>1</v>
      </c>
      <c r="G176" s="95">
        <f t="shared" si="23"/>
        <v>1</v>
      </c>
      <c r="H176" s="95">
        <f t="shared" si="23"/>
        <v>0</v>
      </c>
      <c r="I176" s="95">
        <f t="shared" si="23"/>
        <v>0</v>
      </c>
      <c r="J176" s="95">
        <f t="shared" si="23"/>
        <v>0</v>
      </c>
      <c r="K176" s="95">
        <f t="shared" si="23"/>
        <v>0</v>
      </c>
      <c r="L176" s="95">
        <f t="shared" si="23"/>
        <v>0</v>
      </c>
      <c r="M176" s="95">
        <f t="shared" si="23"/>
        <v>0</v>
      </c>
      <c r="N176" s="95">
        <f t="shared" si="23"/>
        <v>0</v>
      </c>
      <c r="O176" s="95">
        <f t="shared" si="23"/>
        <v>0</v>
      </c>
      <c r="P176" s="95">
        <f t="shared" si="23"/>
        <v>0</v>
      </c>
      <c r="Q176" s="95">
        <f t="shared" si="23"/>
        <v>0</v>
      </c>
      <c r="R176" s="95">
        <f t="shared" si="23"/>
        <v>0</v>
      </c>
      <c r="S176" s="95">
        <f t="shared" si="23"/>
        <v>0</v>
      </c>
      <c r="T176" s="95">
        <f t="shared" si="23"/>
        <v>0</v>
      </c>
      <c r="U176" s="95">
        <f t="shared" si="22"/>
        <v>0</v>
      </c>
      <c r="V176" s="95">
        <f t="shared" si="22"/>
        <v>0</v>
      </c>
      <c r="W176" s="95">
        <f t="shared" si="22"/>
        <v>0</v>
      </c>
      <c r="X176" s="95">
        <f t="shared" si="22"/>
        <v>0</v>
      </c>
      <c r="Y176" s="95">
        <f t="shared" si="22"/>
        <v>0</v>
      </c>
      <c r="Z176" s="95">
        <f t="shared" si="22"/>
        <v>0</v>
      </c>
      <c r="AA176" s="95">
        <f t="shared" si="22"/>
        <v>0</v>
      </c>
      <c r="AB176" s="95">
        <f t="shared" si="22"/>
        <v>0</v>
      </c>
      <c r="AC176" s="95">
        <f t="shared" si="22"/>
        <v>0</v>
      </c>
      <c r="AD176" s="95">
        <f t="shared" si="22"/>
        <v>0</v>
      </c>
      <c r="AE176" s="95">
        <f t="shared" si="22"/>
        <v>0</v>
      </c>
      <c r="AF176" s="95">
        <f t="shared" si="22"/>
        <v>0</v>
      </c>
      <c r="AG176" s="95">
        <f t="shared" si="22"/>
        <v>0</v>
      </c>
      <c r="AH176" s="95">
        <f t="shared" si="22"/>
        <v>0</v>
      </c>
    </row>
    <row r="177" spans="1:34" x14ac:dyDescent="0.3">
      <c r="A177" t="s">
        <v>620</v>
      </c>
      <c r="B177" t="s">
        <v>59</v>
      </c>
      <c r="C177">
        <v>2021</v>
      </c>
      <c r="D177" s="95">
        <v>2023</v>
      </c>
      <c r="E177" s="95">
        <f t="shared" si="23"/>
        <v>1</v>
      </c>
      <c r="F177" s="95">
        <f t="shared" si="23"/>
        <v>1</v>
      </c>
      <c r="G177" s="95">
        <f t="shared" si="23"/>
        <v>1</v>
      </c>
      <c r="H177" s="95">
        <f t="shared" si="23"/>
        <v>0</v>
      </c>
      <c r="I177" s="95">
        <f t="shared" si="23"/>
        <v>0</v>
      </c>
      <c r="J177" s="95">
        <f t="shared" si="23"/>
        <v>0</v>
      </c>
      <c r="K177" s="95">
        <f t="shared" si="23"/>
        <v>0</v>
      </c>
      <c r="L177" s="95">
        <f t="shared" si="23"/>
        <v>0</v>
      </c>
      <c r="M177" s="95">
        <f t="shared" si="23"/>
        <v>0</v>
      </c>
      <c r="N177" s="95">
        <f t="shared" si="23"/>
        <v>0</v>
      </c>
      <c r="O177" s="95">
        <f t="shared" si="23"/>
        <v>0</v>
      </c>
      <c r="P177" s="95">
        <f t="shared" si="23"/>
        <v>0</v>
      </c>
      <c r="Q177" s="95">
        <f t="shared" si="23"/>
        <v>0</v>
      </c>
      <c r="R177" s="95">
        <f t="shared" si="23"/>
        <v>0</v>
      </c>
      <c r="S177" s="95">
        <f t="shared" si="23"/>
        <v>0</v>
      </c>
      <c r="T177" s="95">
        <f t="shared" si="23"/>
        <v>0</v>
      </c>
      <c r="U177" s="95">
        <f t="shared" si="22"/>
        <v>0</v>
      </c>
      <c r="V177" s="95">
        <f t="shared" si="22"/>
        <v>0</v>
      </c>
      <c r="W177" s="95">
        <f t="shared" si="22"/>
        <v>0</v>
      </c>
      <c r="X177" s="95">
        <f t="shared" si="22"/>
        <v>0</v>
      </c>
      <c r="Y177" s="95">
        <f t="shared" si="22"/>
        <v>0</v>
      </c>
      <c r="Z177" s="95">
        <f t="shared" si="22"/>
        <v>0</v>
      </c>
      <c r="AA177" s="95">
        <f t="shared" si="22"/>
        <v>0</v>
      </c>
      <c r="AB177" s="95">
        <f t="shared" si="22"/>
        <v>0</v>
      </c>
      <c r="AC177" s="95">
        <f t="shared" si="22"/>
        <v>0</v>
      </c>
      <c r="AD177" s="95">
        <f t="shared" si="22"/>
        <v>0</v>
      </c>
      <c r="AE177" s="95">
        <f t="shared" si="22"/>
        <v>0</v>
      </c>
      <c r="AF177" s="95">
        <f t="shared" si="22"/>
        <v>0</v>
      </c>
      <c r="AG177" s="95">
        <f t="shared" si="22"/>
        <v>0</v>
      </c>
      <c r="AH177" s="95">
        <f t="shared" si="22"/>
        <v>0</v>
      </c>
    </row>
    <row r="178" spans="1:34" x14ac:dyDescent="0.3">
      <c r="A178" t="s">
        <v>620</v>
      </c>
      <c r="B178" t="s">
        <v>56</v>
      </c>
      <c r="C178">
        <v>2021</v>
      </c>
      <c r="D178" s="95">
        <v>2023</v>
      </c>
      <c r="E178" s="95">
        <f t="shared" si="23"/>
        <v>1</v>
      </c>
      <c r="F178" s="95">
        <f t="shared" si="23"/>
        <v>1</v>
      </c>
      <c r="G178" s="95">
        <f t="shared" si="23"/>
        <v>1</v>
      </c>
      <c r="H178" s="95">
        <f t="shared" si="23"/>
        <v>0</v>
      </c>
      <c r="I178" s="95">
        <f t="shared" si="23"/>
        <v>0</v>
      </c>
      <c r="J178" s="95">
        <f t="shared" si="23"/>
        <v>0</v>
      </c>
      <c r="K178" s="95">
        <f t="shared" si="23"/>
        <v>0</v>
      </c>
      <c r="L178" s="95">
        <f t="shared" si="23"/>
        <v>0</v>
      </c>
      <c r="M178" s="95">
        <f t="shared" si="23"/>
        <v>0</v>
      </c>
      <c r="N178" s="95">
        <f t="shared" si="23"/>
        <v>0</v>
      </c>
      <c r="O178" s="95">
        <f t="shared" si="23"/>
        <v>0</v>
      </c>
      <c r="P178" s="95">
        <f t="shared" si="23"/>
        <v>0</v>
      </c>
      <c r="Q178" s="95">
        <f t="shared" si="23"/>
        <v>0</v>
      </c>
      <c r="R178" s="95">
        <f t="shared" si="23"/>
        <v>0</v>
      </c>
      <c r="S178" s="95">
        <f t="shared" si="23"/>
        <v>0</v>
      </c>
      <c r="T178" s="95">
        <f t="shared" si="23"/>
        <v>0</v>
      </c>
      <c r="U178" s="95">
        <f t="shared" si="22"/>
        <v>0</v>
      </c>
      <c r="V178" s="95">
        <f t="shared" si="22"/>
        <v>0</v>
      </c>
      <c r="W178" s="95">
        <f t="shared" si="22"/>
        <v>0</v>
      </c>
      <c r="X178" s="95">
        <f t="shared" si="22"/>
        <v>0</v>
      </c>
      <c r="Y178" s="95">
        <f t="shared" si="22"/>
        <v>0</v>
      </c>
      <c r="Z178" s="95">
        <f t="shared" si="22"/>
        <v>0</v>
      </c>
      <c r="AA178" s="95">
        <f t="shared" si="22"/>
        <v>0</v>
      </c>
      <c r="AB178" s="95">
        <f t="shared" si="22"/>
        <v>0</v>
      </c>
      <c r="AC178" s="95">
        <f t="shared" si="22"/>
        <v>0</v>
      </c>
      <c r="AD178" s="95">
        <f t="shared" si="22"/>
        <v>0</v>
      </c>
      <c r="AE178" s="95">
        <f t="shared" si="22"/>
        <v>0</v>
      </c>
      <c r="AF178" s="95">
        <f t="shared" si="22"/>
        <v>0</v>
      </c>
      <c r="AG178" s="95">
        <f t="shared" si="22"/>
        <v>0</v>
      </c>
      <c r="AH178" s="95">
        <f t="shared" si="22"/>
        <v>0</v>
      </c>
    </row>
    <row r="179" spans="1:34" x14ac:dyDescent="0.3">
      <c r="A179" t="s">
        <v>620</v>
      </c>
      <c r="B179" t="s">
        <v>57</v>
      </c>
      <c r="C179">
        <v>2021</v>
      </c>
      <c r="D179" s="95">
        <v>2023</v>
      </c>
      <c r="E179" s="95">
        <f t="shared" si="23"/>
        <v>1</v>
      </c>
      <c r="F179" s="95">
        <f t="shared" si="23"/>
        <v>1</v>
      </c>
      <c r="G179" s="95">
        <f t="shared" si="23"/>
        <v>1</v>
      </c>
      <c r="H179" s="95">
        <f t="shared" si="23"/>
        <v>0</v>
      </c>
      <c r="I179" s="95">
        <f t="shared" si="23"/>
        <v>0</v>
      </c>
      <c r="J179" s="95">
        <f t="shared" si="23"/>
        <v>0</v>
      </c>
      <c r="K179" s="95">
        <f t="shared" si="23"/>
        <v>0</v>
      </c>
      <c r="L179" s="95">
        <f t="shared" si="23"/>
        <v>0</v>
      </c>
      <c r="M179" s="95">
        <f t="shared" si="23"/>
        <v>0</v>
      </c>
      <c r="N179" s="95">
        <f t="shared" si="23"/>
        <v>0</v>
      </c>
      <c r="O179" s="95">
        <f t="shared" si="23"/>
        <v>0</v>
      </c>
      <c r="P179" s="95">
        <f t="shared" si="23"/>
        <v>0</v>
      </c>
      <c r="Q179" s="95">
        <f t="shared" si="23"/>
        <v>0</v>
      </c>
      <c r="R179" s="95">
        <f t="shared" si="23"/>
        <v>0</v>
      </c>
      <c r="S179" s="95">
        <f t="shared" si="23"/>
        <v>0</v>
      </c>
      <c r="T179" s="95">
        <f t="shared" si="23"/>
        <v>0</v>
      </c>
      <c r="U179" s="95">
        <f t="shared" si="22"/>
        <v>0</v>
      </c>
      <c r="V179" s="95">
        <f t="shared" si="22"/>
        <v>0</v>
      </c>
      <c r="W179" s="95">
        <f t="shared" si="22"/>
        <v>0</v>
      </c>
      <c r="X179" s="95">
        <f t="shared" si="22"/>
        <v>0</v>
      </c>
      <c r="Y179" s="95">
        <f t="shared" si="22"/>
        <v>0</v>
      </c>
      <c r="Z179" s="95">
        <f t="shared" si="22"/>
        <v>0</v>
      </c>
      <c r="AA179" s="95">
        <f t="shared" si="22"/>
        <v>0</v>
      </c>
      <c r="AB179" s="95">
        <f t="shared" si="22"/>
        <v>0</v>
      </c>
      <c r="AC179" s="95">
        <f t="shared" si="22"/>
        <v>0</v>
      </c>
      <c r="AD179" s="95">
        <f t="shared" si="22"/>
        <v>0</v>
      </c>
      <c r="AE179" s="95">
        <f t="shared" si="22"/>
        <v>0</v>
      </c>
      <c r="AF179" s="95">
        <f t="shared" si="22"/>
        <v>0</v>
      </c>
      <c r="AG179" s="95">
        <f t="shared" si="22"/>
        <v>0</v>
      </c>
      <c r="AH179" s="95">
        <f t="shared" si="22"/>
        <v>0</v>
      </c>
    </row>
    <row r="180" spans="1:34" x14ac:dyDescent="0.3">
      <c r="A180" t="s">
        <v>902</v>
      </c>
      <c r="B180" t="s">
        <v>903</v>
      </c>
      <c r="C180">
        <v>2021</v>
      </c>
      <c r="D180">
        <v>2100</v>
      </c>
      <c r="E180" s="95">
        <f t="shared" si="23"/>
        <v>1</v>
      </c>
      <c r="F180" s="95">
        <f t="shared" si="23"/>
        <v>1</v>
      </c>
      <c r="G180" s="95">
        <f t="shared" si="23"/>
        <v>1</v>
      </c>
      <c r="H180" s="95">
        <f t="shared" si="23"/>
        <v>1</v>
      </c>
      <c r="I180" s="95">
        <f t="shared" si="23"/>
        <v>1</v>
      </c>
      <c r="J180" s="95">
        <f t="shared" si="23"/>
        <v>1</v>
      </c>
      <c r="K180" s="95">
        <f t="shared" si="23"/>
        <v>1</v>
      </c>
      <c r="L180" s="95">
        <f t="shared" si="23"/>
        <v>1</v>
      </c>
      <c r="M180" s="95">
        <f t="shared" si="23"/>
        <v>1</v>
      </c>
      <c r="N180" s="95">
        <f t="shared" si="23"/>
        <v>1</v>
      </c>
      <c r="O180" s="95">
        <f t="shared" si="23"/>
        <v>1</v>
      </c>
      <c r="P180" s="95">
        <f t="shared" si="23"/>
        <v>1</v>
      </c>
      <c r="Q180" s="95">
        <f t="shared" si="23"/>
        <v>1</v>
      </c>
      <c r="R180" s="95">
        <f t="shared" si="23"/>
        <v>1</v>
      </c>
      <c r="S180" s="95">
        <f t="shared" si="23"/>
        <v>1</v>
      </c>
      <c r="T180" s="95">
        <f t="shared" si="23"/>
        <v>1</v>
      </c>
      <c r="U180" s="95">
        <f t="shared" si="22"/>
        <v>1</v>
      </c>
      <c r="V180" s="95">
        <f t="shared" si="22"/>
        <v>1</v>
      </c>
      <c r="W180" s="95">
        <f t="shared" si="22"/>
        <v>1</v>
      </c>
      <c r="X180" s="95">
        <f t="shared" si="22"/>
        <v>1</v>
      </c>
      <c r="Y180" s="95">
        <f t="shared" si="22"/>
        <v>1</v>
      </c>
      <c r="Z180" s="95">
        <f t="shared" si="22"/>
        <v>1</v>
      </c>
      <c r="AA180" s="95">
        <f t="shared" si="22"/>
        <v>1</v>
      </c>
      <c r="AB180" s="95">
        <f t="shared" si="22"/>
        <v>1</v>
      </c>
      <c r="AC180" s="95">
        <f t="shared" si="22"/>
        <v>1</v>
      </c>
      <c r="AD180" s="95">
        <f t="shared" si="22"/>
        <v>1</v>
      </c>
      <c r="AE180" s="95">
        <f t="shared" si="22"/>
        <v>1</v>
      </c>
      <c r="AF180" s="95">
        <f t="shared" si="22"/>
        <v>1</v>
      </c>
      <c r="AG180" s="95">
        <f t="shared" si="22"/>
        <v>1</v>
      </c>
      <c r="AH180" s="95">
        <f t="shared" si="22"/>
        <v>1</v>
      </c>
    </row>
    <row r="181" spans="1:34" x14ac:dyDescent="0.3">
      <c r="A181" t="s">
        <v>1012</v>
      </c>
      <c r="B181" t="s">
        <v>1013</v>
      </c>
      <c r="C181">
        <v>2021</v>
      </c>
      <c r="D181">
        <v>2100</v>
      </c>
      <c r="E181" s="95">
        <f t="shared" si="23"/>
        <v>1</v>
      </c>
      <c r="F181" s="95">
        <f t="shared" si="23"/>
        <v>1</v>
      </c>
      <c r="G181" s="95">
        <f t="shared" si="23"/>
        <v>1</v>
      </c>
      <c r="H181" s="95">
        <f t="shared" si="23"/>
        <v>1</v>
      </c>
      <c r="I181" s="95">
        <f t="shared" si="23"/>
        <v>1</v>
      </c>
      <c r="J181" s="95">
        <f t="shared" si="23"/>
        <v>1</v>
      </c>
      <c r="K181" s="95">
        <f t="shared" si="23"/>
        <v>1</v>
      </c>
      <c r="L181" s="95">
        <f t="shared" si="23"/>
        <v>1</v>
      </c>
      <c r="M181" s="95">
        <f t="shared" si="23"/>
        <v>1</v>
      </c>
      <c r="N181" s="95">
        <f t="shared" si="23"/>
        <v>1</v>
      </c>
      <c r="O181" s="95">
        <f t="shared" si="23"/>
        <v>1</v>
      </c>
      <c r="P181" s="95">
        <f t="shared" si="23"/>
        <v>1</v>
      </c>
      <c r="Q181" s="95">
        <f t="shared" si="23"/>
        <v>1</v>
      </c>
      <c r="R181" s="95">
        <f t="shared" si="23"/>
        <v>1</v>
      </c>
      <c r="S181" s="95">
        <f t="shared" si="23"/>
        <v>1</v>
      </c>
      <c r="T181" s="95">
        <f t="shared" si="23"/>
        <v>1</v>
      </c>
      <c r="U181" s="95">
        <f t="shared" si="22"/>
        <v>1</v>
      </c>
      <c r="V181" s="95">
        <f t="shared" si="22"/>
        <v>1</v>
      </c>
      <c r="W181" s="95">
        <f t="shared" si="22"/>
        <v>1</v>
      </c>
      <c r="X181" s="95">
        <f t="shared" si="22"/>
        <v>1</v>
      </c>
      <c r="Y181" s="95">
        <f t="shared" si="22"/>
        <v>1</v>
      </c>
      <c r="Z181" s="95">
        <f t="shared" si="22"/>
        <v>1</v>
      </c>
      <c r="AA181" s="95">
        <f t="shared" si="22"/>
        <v>1</v>
      </c>
      <c r="AB181" s="95">
        <f t="shared" si="22"/>
        <v>1</v>
      </c>
      <c r="AC181" s="95">
        <f t="shared" si="22"/>
        <v>1</v>
      </c>
      <c r="AD181" s="95">
        <f t="shared" si="22"/>
        <v>1</v>
      </c>
      <c r="AE181" s="95">
        <f t="shared" si="22"/>
        <v>1</v>
      </c>
      <c r="AF181" s="95">
        <f t="shared" si="22"/>
        <v>1</v>
      </c>
      <c r="AG181" s="95">
        <f t="shared" si="22"/>
        <v>1</v>
      </c>
      <c r="AH181" s="95">
        <f t="shared" si="22"/>
        <v>1</v>
      </c>
    </row>
    <row r="182" spans="1:34" x14ac:dyDescent="0.3">
      <c r="A182" s="66" t="s">
        <v>1186</v>
      </c>
      <c r="B182" t="s">
        <v>1187</v>
      </c>
      <c r="C182">
        <v>2021</v>
      </c>
      <c r="D182">
        <v>2120</v>
      </c>
      <c r="E182" s="95">
        <f t="shared" si="23"/>
        <v>1</v>
      </c>
      <c r="F182" s="95">
        <f t="shared" si="23"/>
        <v>1</v>
      </c>
      <c r="G182" s="95">
        <f t="shared" si="23"/>
        <v>1</v>
      </c>
      <c r="H182" s="95">
        <f t="shared" si="23"/>
        <v>1</v>
      </c>
      <c r="I182" s="95">
        <f t="shared" si="23"/>
        <v>1</v>
      </c>
      <c r="J182" s="95">
        <f t="shared" si="23"/>
        <v>1</v>
      </c>
      <c r="K182" s="95">
        <f t="shared" si="23"/>
        <v>1</v>
      </c>
      <c r="L182" s="95">
        <f t="shared" si="23"/>
        <v>1</v>
      </c>
      <c r="M182" s="95">
        <f t="shared" si="23"/>
        <v>1</v>
      </c>
      <c r="N182" s="95">
        <f t="shared" si="23"/>
        <v>1</v>
      </c>
      <c r="O182" s="95">
        <f t="shared" si="23"/>
        <v>1</v>
      </c>
      <c r="P182" s="95">
        <f t="shared" si="23"/>
        <v>1</v>
      </c>
      <c r="Q182" s="95">
        <f t="shared" si="23"/>
        <v>1</v>
      </c>
      <c r="R182" s="95">
        <f t="shared" si="23"/>
        <v>1</v>
      </c>
      <c r="S182" s="95">
        <f t="shared" si="23"/>
        <v>1</v>
      </c>
      <c r="T182" s="95">
        <f t="shared" si="23"/>
        <v>1</v>
      </c>
      <c r="U182" s="95">
        <f t="shared" si="22"/>
        <v>1</v>
      </c>
      <c r="V182" s="95">
        <f t="shared" si="22"/>
        <v>1</v>
      </c>
      <c r="W182" s="95">
        <f t="shared" si="22"/>
        <v>1</v>
      </c>
      <c r="X182" s="95">
        <f t="shared" si="22"/>
        <v>1</v>
      </c>
      <c r="Y182" s="95">
        <f t="shared" si="22"/>
        <v>1</v>
      </c>
      <c r="Z182" s="95">
        <f t="shared" si="22"/>
        <v>1</v>
      </c>
      <c r="AA182" s="95">
        <f t="shared" si="22"/>
        <v>1</v>
      </c>
      <c r="AB182" s="95">
        <f t="shared" si="22"/>
        <v>1</v>
      </c>
      <c r="AC182" s="95">
        <f t="shared" si="22"/>
        <v>1</v>
      </c>
      <c r="AD182" s="95">
        <f t="shared" si="22"/>
        <v>1</v>
      </c>
      <c r="AE182" s="95">
        <f t="shared" si="22"/>
        <v>1</v>
      </c>
      <c r="AF182" s="95">
        <f t="shared" si="22"/>
        <v>1</v>
      </c>
      <c r="AG182" s="95">
        <f t="shared" si="22"/>
        <v>1</v>
      </c>
      <c r="AH182" s="95">
        <f t="shared" si="22"/>
        <v>1</v>
      </c>
    </row>
    <row r="183" spans="1:34" x14ac:dyDescent="0.3">
      <c r="A183" t="s">
        <v>1014</v>
      </c>
      <c r="B183" t="s">
        <v>1015</v>
      </c>
      <c r="C183">
        <v>2021</v>
      </c>
      <c r="D183">
        <v>2036</v>
      </c>
      <c r="E183" s="95">
        <f t="shared" si="23"/>
        <v>1</v>
      </c>
      <c r="F183" s="95">
        <f t="shared" si="23"/>
        <v>1</v>
      </c>
      <c r="G183" s="95">
        <f t="shared" si="23"/>
        <v>1</v>
      </c>
      <c r="H183" s="95">
        <f t="shared" si="23"/>
        <v>1</v>
      </c>
      <c r="I183" s="95">
        <f t="shared" si="23"/>
        <v>1</v>
      </c>
      <c r="J183" s="95">
        <f t="shared" si="23"/>
        <v>1</v>
      </c>
      <c r="K183" s="95">
        <f t="shared" si="23"/>
        <v>1</v>
      </c>
      <c r="L183" s="95">
        <f t="shared" si="23"/>
        <v>1</v>
      </c>
      <c r="M183" s="95">
        <f t="shared" si="23"/>
        <v>1</v>
      </c>
      <c r="N183" s="95">
        <f t="shared" si="23"/>
        <v>1</v>
      </c>
      <c r="O183" s="95">
        <f t="shared" si="23"/>
        <v>1</v>
      </c>
      <c r="P183" s="95">
        <f t="shared" si="23"/>
        <v>1</v>
      </c>
      <c r="Q183" s="95">
        <f t="shared" si="23"/>
        <v>1</v>
      </c>
      <c r="R183" s="95">
        <f t="shared" si="23"/>
        <v>1</v>
      </c>
      <c r="S183" s="95">
        <f t="shared" si="23"/>
        <v>1</v>
      </c>
      <c r="T183" s="95">
        <f t="shared" si="23"/>
        <v>1</v>
      </c>
      <c r="U183" s="95">
        <f t="shared" si="22"/>
        <v>0</v>
      </c>
      <c r="V183" s="95">
        <f t="shared" si="22"/>
        <v>0</v>
      </c>
      <c r="W183" s="95">
        <f t="shared" si="22"/>
        <v>0</v>
      </c>
      <c r="X183" s="95">
        <f t="shared" si="22"/>
        <v>0</v>
      </c>
      <c r="Y183" s="95">
        <f t="shared" si="22"/>
        <v>0</v>
      </c>
      <c r="Z183" s="95">
        <f t="shared" si="22"/>
        <v>0</v>
      </c>
      <c r="AA183" s="95">
        <f t="shared" si="22"/>
        <v>0</v>
      </c>
      <c r="AB183" s="95">
        <f t="shared" si="22"/>
        <v>0</v>
      </c>
      <c r="AC183" s="95">
        <f t="shared" si="22"/>
        <v>0</v>
      </c>
      <c r="AD183" s="95">
        <f t="shared" si="22"/>
        <v>0</v>
      </c>
      <c r="AE183" s="95">
        <f t="shared" si="22"/>
        <v>0</v>
      </c>
      <c r="AF183" s="95">
        <f t="shared" si="22"/>
        <v>0</v>
      </c>
      <c r="AG183" s="95">
        <f t="shared" si="22"/>
        <v>0</v>
      </c>
      <c r="AH183" s="95">
        <f t="shared" si="22"/>
        <v>0</v>
      </c>
    </row>
    <row r="184" spans="1:34" x14ac:dyDescent="0.3">
      <c r="A184" t="s">
        <v>767</v>
      </c>
      <c r="B184" t="s">
        <v>768</v>
      </c>
      <c r="C184">
        <v>2021</v>
      </c>
      <c r="D184">
        <v>2070</v>
      </c>
      <c r="E184" s="95">
        <f t="shared" si="23"/>
        <v>1</v>
      </c>
      <c r="F184" s="95">
        <f t="shared" si="23"/>
        <v>1</v>
      </c>
      <c r="G184" s="95">
        <f t="shared" si="23"/>
        <v>1</v>
      </c>
      <c r="H184" s="95">
        <f t="shared" si="23"/>
        <v>1</v>
      </c>
      <c r="I184" s="95">
        <f t="shared" si="23"/>
        <v>1</v>
      </c>
      <c r="J184" s="95">
        <f t="shared" si="23"/>
        <v>1</v>
      </c>
      <c r="K184" s="95">
        <f t="shared" si="23"/>
        <v>1</v>
      </c>
      <c r="L184" s="95">
        <f t="shared" si="23"/>
        <v>1</v>
      </c>
      <c r="M184" s="95">
        <f t="shared" si="23"/>
        <v>1</v>
      </c>
      <c r="N184" s="95">
        <f t="shared" si="23"/>
        <v>1</v>
      </c>
      <c r="O184" s="95">
        <f t="shared" si="23"/>
        <v>1</v>
      </c>
      <c r="P184" s="95">
        <f t="shared" si="23"/>
        <v>1</v>
      </c>
      <c r="Q184" s="95">
        <f t="shared" si="23"/>
        <v>1</v>
      </c>
      <c r="R184" s="95">
        <f t="shared" si="23"/>
        <v>1</v>
      </c>
      <c r="S184" s="95">
        <f t="shared" si="23"/>
        <v>1</v>
      </c>
      <c r="T184" s="95">
        <f t="shared" si="23"/>
        <v>1</v>
      </c>
      <c r="U184" s="95">
        <f t="shared" si="22"/>
        <v>1</v>
      </c>
      <c r="V184" s="95">
        <f t="shared" si="22"/>
        <v>1</v>
      </c>
      <c r="W184" s="95">
        <f t="shared" si="22"/>
        <v>1</v>
      </c>
      <c r="X184" s="95">
        <f t="shared" si="22"/>
        <v>1</v>
      </c>
      <c r="Y184" s="95">
        <f t="shared" si="22"/>
        <v>1</v>
      </c>
      <c r="Z184" s="95">
        <f t="shared" si="22"/>
        <v>1</v>
      </c>
      <c r="AA184" s="95">
        <f t="shared" si="22"/>
        <v>1</v>
      </c>
      <c r="AB184" s="95">
        <f t="shared" si="22"/>
        <v>1</v>
      </c>
      <c r="AC184" s="95">
        <f t="shared" si="22"/>
        <v>1</v>
      </c>
      <c r="AD184" s="95">
        <f t="shared" si="22"/>
        <v>1</v>
      </c>
      <c r="AE184" s="95">
        <f t="shared" si="22"/>
        <v>1</v>
      </c>
      <c r="AF184" s="95">
        <f t="shared" si="22"/>
        <v>1</v>
      </c>
      <c r="AG184" s="95">
        <f t="shared" si="22"/>
        <v>1</v>
      </c>
      <c r="AH184" s="95">
        <f t="shared" si="22"/>
        <v>1</v>
      </c>
    </row>
    <row r="185" spans="1:34" x14ac:dyDescent="0.3">
      <c r="A185" t="s">
        <v>767</v>
      </c>
      <c r="B185" t="s">
        <v>769</v>
      </c>
      <c r="C185">
        <v>2021</v>
      </c>
      <c r="D185">
        <v>2070</v>
      </c>
      <c r="E185" s="95">
        <f t="shared" si="23"/>
        <v>1</v>
      </c>
      <c r="F185" s="95">
        <f t="shared" si="23"/>
        <v>1</v>
      </c>
      <c r="G185" s="95">
        <f t="shared" si="23"/>
        <v>1</v>
      </c>
      <c r="H185" s="95">
        <f t="shared" si="23"/>
        <v>1</v>
      </c>
      <c r="I185" s="95">
        <f t="shared" si="23"/>
        <v>1</v>
      </c>
      <c r="J185" s="95">
        <f t="shared" si="23"/>
        <v>1</v>
      </c>
      <c r="K185" s="95">
        <f t="shared" si="23"/>
        <v>1</v>
      </c>
      <c r="L185" s="95">
        <f t="shared" si="23"/>
        <v>1</v>
      </c>
      <c r="M185" s="95">
        <f t="shared" si="23"/>
        <v>1</v>
      </c>
      <c r="N185" s="95">
        <f t="shared" si="23"/>
        <v>1</v>
      </c>
      <c r="O185" s="95">
        <f t="shared" si="23"/>
        <v>1</v>
      </c>
      <c r="P185" s="95">
        <f t="shared" si="23"/>
        <v>1</v>
      </c>
      <c r="Q185" s="95">
        <f t="shared" si="23"/>
        <v>1</v>
      </c>
      <c r="R185" s="95">
        <f t="shared" si="23"/>
        <v>1</v>
      </c>
      <c r="S185" s="95">
        <f t="shared" si="23"/>
        <v>1</v>
      </c>
      <c r="T185" s="95">
        <f t="shared" si="23"/>
        <v>1</v>
      </c>
      <c r="U185" s="95">
        <f t="shared" si="22"/>
        <v>1</v>
      </c>
      <c r="V185" s="95">
        <f t="shared" si="22"/>
        <v>1</v>
      </c>
      <c r="W185" s="95">
        <f t="shared" si="22"/>
        <v>1</v>
      </c>
      <c r="X185" s="95">
        <f t="shared" si="22"/>
        <v>1</v>
      </c>
      <c r="Y185" s="95">
        <f t="shared" si="22"/>
        <v>1</v>
      </c>
      <c r="Z185" s="95">
        <f t="shared" si="22"/>
        <v>1</v>
      </c>
      <c r="AA185" s="95">
        <f t="shared" si="22"/>
        <v>1</v>
      </c>
      <c r="AB185" s="95">
        <f t="shared" si="22"/>
        <v>1</v>
      </c>
      <c r="AC185" s="95">
        <f t="shared" si="22"/>
        <v>1</v>
      </c>
      <c r="AD185" s="95">
        <f t="shared" si="22"/>
        <v>1</v>
      </c>
      <c r="AE185" s="95">
        <f t="shared" si="22"/>
        <v>1</v>
      </c>
      <c r="AF185" s="95">
        <f t="shared" si="22"/>
        <v>1</v>
      </c>
      <c r="AG185" s="95">
        <f t="shared" si="22"/>
        <v>1</v>
      </c>
      <c r="AH185" s="95">
        <f t="shared" si="22"/>
        <v>1</v>
      </c>
    </row>
    <row r="186" spans="1:34" x14ac:dyDescent="0.3">
      <c r="A186" t="s">
        <v>1036</v>
      </c>
      <c r="B186" t="s">
        <v>1037</v>
      </c>
      <c r="C186">
        <v>2021</v>
      </c>
      <c r="D186">
        <v>2043</v>
      </c>
      <c r="E186" s="95">
        <f t="shared" si="23"/>
        <v>1</v>
      </c>
      <c r="F186" s="95">
        <f t="shared" si="23"/>
        <v>1</v>
      </c>
      <c r="G186" s="95">
        <f t="shared" si="23"/>
        <v>1</v>
      </c>
      <c r="H186" s="95">
        <f t="shared" si="23"/>
        <v>1</v>
      </c>
      <c r="I186" s="95">
        <f t="shared" si="23"/>
        <v>1</v>
      </c>
      <c r="J186" s="95">
        <f t="shared" si="23"/>
        <v>1</v>
      </c>
      <c r="K186" s="95">
        <f t="shared" si="23"/>
        <v>1</v>
      </c>
      <c r="L186" s="95">
        <f t="shared" si="23"/>
        <v>1</v>
      </c>
      <c r="M186" s="95">
        <f t="shared" si="23"/>
        <v>1</v>
      </c>
      <c r="N186" s="95">
        <f t="shared" si="23"/>
        <v>1</v>
      </c>
      <c r="O186" s="95">
        <f t="shared" si="23"/>
        <v>1</v>
      </c>
      <c r="P186" s="95">
        <f t="shared" si="23"/>
        <v>1</v>
      </c>
      <c r="Q186" s="95">
        <f t="shared" si="23"/>
        <v>1</v>
      </c>
      <c r="R186" s="95">
        <f t="shared" si="23"/>
        <v>1</v>
      </c>
      <c r="S186" s="95">
        <f t="shared" si="23"/>
        <v>1</v>
      </c>
      <c r="T186" s="95">
        <f t="shared" ref="T186:AH201" si="24">IF(AND(T$1&gt;=$C186,T$1&lt;=$D186),1,0)</f>
        <v>1</v>
      </c>
      <c r="U186" s="95">
        <f t="shared" si="24"/>
        <v>1</v>
      </c>
      <c r="V186" s="95">
        <f t="shared" si="24"/>
        <v>1</v>
      </c>
      <c r="W186" s="95">
        <f t="shared" si="24"/>
        <v>1</v>
      </c>
      <c r="X186" s="95">
        <f t="shared" si="24"/>
        <v>1</v>
      </c>
      <c r="Y186" s="95">
        <f t="shared" si="24"/>
        <v>1</v>
      </c>
      <c r="Z186" s="95">
        <f t="shared" si="24"/>
        <v>1</v>
      </c>
      <c r="AA186" s="95">
        <f t="shared" si="24"/>
        <v>1</v>
      </c>
      <c r="AB186" s="95">
        <f t="shared" si="24"/>
        <v>0</v>
      </c>
      <c r="AC186" s="95">
        <f t="shared" si="24"/>
        <v>0</v>
      </c>
      <c r="AD186" s="95">
        <f t="shared" si="24"/>
        <v>0</v>
      </c>
      <c r="AE186" s="95">
        <f t="shared" si="24"/>
        <v>0</v>
      </c>
      <c r="AF186" s="95">
        <f t="shared" si="24"/>
        <v>0</v>
      </c>
      <c r="AG186" s="95">
        <f t="shared" si="24"/>
        <v>0</v>
      </c>
      <c r="AH186" s="95">
        <f t="shared" si="24"/>
        <v>0</v>
      </c>
    </row>
    <row r="187" spans="1:34" x14ac:dyDescent="0.3">
      <c r="A187" t="s">
        <v>1038</v>
      </c>
      <c r="B187" t="s">
        <v>1039</v>
      </c>
      <c r="C187">
        <v>2021</v>
      </c>
      <c r="D187">
        <v>2035</v>
      </c>
      <c r="E187" s="95">
        <f t="shared" ref="E187:T202" si="25">IF(AND(E$1&gt;=$C187,E$1&lt;=$D187),1,0)</f>
        <v>1</v>
      </c>
      <c r="F187" s="95">
        <f t="shared" si="25"/>
        <v>1</v>
      </c>
      <c r="G187" s="95">
        <f t="shared" si="25"/>
        <v>1</v>
      </c>
      <c r="H187" s="95">
        <f t="shared" si="25"/>
        <v>1</v>
      </c>
      <c r="I187" s="95">
        <f t="shared" si="25"/>
        <v>1</v>
      </c>
      <c r="J187" s="95">
        <f t="shared" si="25"/>
        <v>1</v>
      </c>
      <c r="K187" s="95">
        <f t="shared" si="25"/>
        <v>1</v>
      </c>
      <c r="L187" s="95">
        <f t="shared" si="25"/>
        <v>1</v>
      </c>
      <c r="M187" s="95">
        <f t="shared" si="25"/>
        <v>1</v>
      </c>
      <c r="N187" s="95">
        <f t="shared" si="25"/>
        <v>1</v>
      </c>
      <c r="O187" s="95">
        <f t="shared" si="25"/>
        <v>1</v>
      </c>
      <c r="P187" s="95">
        <f t="shared" si="25"/>
        <v>1</v>
      </c>
      <c r="Q187" s="95">
        <f t="shared" si="25"/>
        <v>1</v>
      </c>
      <c r="R187" s="95">
        <f t="shared" si="25"/>
        <v>1</v>
      </c>
      <c r="S187" s="95">
        <f t="shared" si="25"/>
        <v>1</v>
      </c>
      <c r="T187" s="95">
        <f t="shared" si="25"/>
        <v>0</v>
      </c>
      <c r="U187" s="95">
        <f t="shared" si="24"/>
        <v>0</v>
      </c>
      <c r="V187" s="95">
        <f t="shared" si="24"/>
        <v>0</v>
      </c>
      <c r="W187" s="95">
        <f t="shared" si="24"/>
        <v>0</v>
      </c>
      <c r="X187" s="95">
        <f t="shared" si="24"/>
        <v>0</v>
      </c>
      <c r="Y187" s="95">
        <f t="shared" si="24"/>
        <v>0</v>
      </c>
      <c r="Z187" s="95">
        <f t="shared" si="24"/>
        <v>0</v>
      </c>
      <c r="AA187" s="95">
        <f t="shared" si="24"/>
        <v>0</v>
      </c>
      <c r="AB187" s="95">
        <f t="shared" si="24"/>
        <v>0</v>
      </c>
      <c r="AC187" s="95">
        <f t="shared" si="24"/>
        <v>0</v>
      </c>
      <c r="AD187" s="95">
        <f t="shared" si="24"/>
        <v>0</v>
      </c>
      <c r="AE187" s="95">
        <f t="shared" si="24"/>
        <v>0</v>
      </c>
      <c r="AF187" s="95">
        <f t="shared" si="24"/>
        <v>0</v>
      </c>
      <c r="AG187" s="95">
        <f t="shared" si="24"/>
        <v>0</v>
      </c>
      <c r="AH187" s="95">
        <f t="shared" si="24"/>
        <v>0</v>
      </c>
    </row>
    <row r="188" spans="1:34" x14ac:dyDescent="0.3">
      <c r="A188" t="s">
        <v>938</v>
      </c>
      <c r="B188" t="s">
        <v>939</v>
      </c>
      <c r="C188">
        <v>2021</v>
      </c>
      <c r="D188">
        <v>2048</v>
      </c>
      <c r="E188" s="95">
        <f t="shared" si="25"/>
        <v>1</v>
      </c>
      <c r="F188" s="95">
        <f t="shared" si="25"/>
        <v>1</v>
      </c>
      <c r="G188" s="95">
        <f t="shared" si="25"/>
        <v>1</v>
      </c>
      <c r="H188" s="95">
        <f t="shared" si="25"/>
        <v>1</v>
      </c>
      <c r="I188" s="95">
        <f t="shared" si="25"/>
        <v>1</v>
      </c>
      <c r="J188" s="95">
        <f t="shared" si="25"/>
        <v>1</v>
      </c>
      <c r="K188" s="95">
        <f t="shared" si="25"/>
        <v>1</v>
      </c>
      <c r="L188" s="95">
        <f t="shared" si="25"/>
        <v>1</v>
      </c>
      <c r="M188" s="95">
        <f t="shared" si="25"/>
        <v>1</v>
      </c>
      <c r="N188" s="95">
        <f t="shared" si="25"/>
        <v>1</v>
      </c>
      <c r="O188" s="95">
        <f t="shared" si="25"/>
        <v>1</v>
      </c>
      <c r="P188" s="95">
        <f t="shared" si="25"/>
        <v>1</v>
      </c>
      <c r="Q188" s="95">
        <f t="shared" si="25"/>
        <v>1</v>
      </c>
      <c r="R188" s="95">
        <f t="shared" si="25"/>
        <v>1</v>
      </c>
      <c r="S188" s="95">
        <f t="shared" si="25"/>
        <v>1</v>
      </c>
      <c r="T188" s="95">
        <f t="shared" si="25"/>
        <v>1</v>
      </c>
      <c r="U188" s="95">
        <f t="shared" si="24"/>
        <v>1</v>
      </c>
      <c r="V188" s="95">
        <f t="shared" si="24"/>
        <v>1</v>
      </c>
      <c r="W188" s="95">
        <f t="shared" si="24"/>
        <v>1</v>
      </c>
      <c r="X188" s="95">
        <f t="shared" si="24"/>
        <v>1</v>
      </c>
      <c r="Y188" s="95">
        <f t="shared" si="24"/>
        <v>1</v>
      </c>
      <c r="Z188" s="95">
        <f t="shared" si="24"/>
        <v>1</v>
      </c>
      <c r="AA188" s="95">
        <f t="shared" si="24"/>
        <v>1</v>
      </c>
      <c r="AB188" s="95">
        <f t="shared" si="24"/>
        <v>1</v>
      </c>
      <c r="AC188" s="95">
        <f t="shared" si="24"/>
        <v>1</v>
      </c>
      <c r="AD188" s="95">
        <f t="shared" si="24"/>
        <v>1</v>
      </c>
      <c r="AE188" s="95">
        <f t="shared" si="24"/>
        <v>1</v>
      </c>
      <c r="AF188" s="95">
        <f t="shared" si="24"/>
        <v>1</v>
      </c>
      <c r="AG188" s="95">
        <f t="shared" si="24"/>
        <v>0</v>
      </c>
      <c r="AH188" s="95">
        <f t="shared" si="24"/>
        <v>0</v>
      </c>
    </row>
    <row r="189" spans="1:34" x14ac:dyDescent="0.3">
      <c r="A189" t="s">
        <v>1208</v>
      </c>
      <c r="B189" t="s">
        <v>1208</v>
      </c>
      <c r="C189">
        <v>2023</v>
      </c>
      <c r="D189">
        <v>2053</v>
      </c>
      <c r="E189" s="95">
        <f t="shared" si="25"/>
        <v>0</v>
      </c>
      <c r="F189" s="95">
        <f t="shared" si="25"/>
        <v>0</v>
      </c>
      <c r="G189" s="95">
        <f t="shared" si="25"/>
        <v>1</v>
      </c>
      <c r="H189" s="95">
        <f t="shared" si="25"/>
        <v>1</v>
      </c>
      <c r="I189" s="95">
        <f t="shared" si="25"/>
        <v>1</v>
      </c>
      <c r="J189" s="95">
        <f t="shared" si="25"/>
        <v>1</v>
      </c>
      <c r="K189" s="95">
        <f t="shared" si="25"/>
        <v>1</v>
      </c>
      <c r="L189" s="95">
        <f t="shared" si="25"/>
        <v>1</v>
      </c>
      <c r="M189" s="95">
        <f t="shared" si="25"/>
        <v>1</v>
      </c>
      <c r="N189" s="95">
        <f t="shared" si="25"/>
        <v>1</v>
      </c>
      <c r="O189" s="95">
        <f t="shared" si="25"/>
        <v>1</v>
      </c>
      <c r="P189" s="95">
        <f t="shared" si="25"/>
        <v>1</v>
      </c>
      <c r="Q189" s="95">
        <f t="shared" si="25"/>
        <v>1</v>
      </c>
      <c r="R189" s="95">
        <f t="shared" si="25"/>
        <v>1</v>
      </c>
      <c r="S189" s="95">
        <f t="shared" si="25"/>
        <v>1</v>
      </c>
      <c r="T189" s="95">
        <f t="shared" si="25"/>
        <v>1</v>
      </c>
      <c r="U189" s="95">
        <f t="shared" si="24"/>
        <v>1</v>
      </c>
      <c r="V189" s="95">
        <f t="shared" si="24"/>
        <v>1</v>
      </c>
      <c r="W189" s="95">
        <f t="shared" si="24"/>
        <v>1</v>
      </c>
      <c r="X189" s="95">
        <f t="shared" si="24"/>
        <v>1</v>
      </c>
      <c r="Y189" s="95">
        <f t="shared" si="24"/>
        <v>1</v>
      </c>
      <c r="Z189" s="95">
        <f t="shared" si="24"/>
        <v>1</v>
      </c>
      <c r="AA189" s="95">
        <f t="shared" si="24"/>
        <v>1</v>
      </c>
      <c r="AB189" s="95">
        <f t="shared" si="24"/>
        <v>1</v>
      </c>
      <c r="AC189" s="95">
        <f t="shared" si="24"/>
        <v>1</v>
      </c>
      <c r="AD189" s="95">
        <f t="shared" si="24"/>
        <v>1</v>
      </c>
      <c r="AE189" s="95">
        <f t="shared" si="24"/>
        <v>1</v>
      </c>
      <c r="AF189" s="95">
        <f t="shared" si="24"/>
        <v>1</v>
      </c>
      <c r="AG189" s="95">
        <f t="shared" si="24"/>
        <v>1</v>
      </c>
      <c r="AH189" s="95">
        <f t="shared" si="24"/>
        <v>1</v>
      </c>
    </row>
    <row r="190" spans="1:34" x14ac:dyDescent="0.3">
      <c r="A190" t="s">
        <v>940</v>
      </c>
      <c r="B190" t="s">
        <v>941</v>
      </c>
      <c r="C190">
        <v>2021</v>
      </c>
      <c r="D190">
        <v>2049</v>
      </c>
      <c r="E190" s="95">
        <f t="shared" si="25"/>
        <v>1</v>
      </c>
      <c r="F190" s="95">
        <f t="shared" si="25"/>
        <v>1</v>
      </c>
      <c r="G190" s="95">
        <f t="shared" si="25"/>
        <v>1</v>
      </c>
      <c r="H190" s="95">
        <f t="shared" si="25"/>
        <v>1</v>
      </c>
      <c r="I190" s="95">
        <f t="shared" si="25"/>
        <v>1</v>
      </c>
      <c r="J190" s="95">
        <f t="shared" si="25"/>
        <v>1</v>
      </c>
      <c r="K190" s="95">
        <f t="shared" si="25"/>
        <v>1</v>
      </c>
      <c r="L190" s="95">
        <f t="shared" si="25"/>
        <v>1</v>
      </c>
      <c r="M190" s="95">
        <f t="shared" si="25"/>
        <v>1</v>
      </c>
      <c r="N190" s="95">
        <f t="shared" si="25"/>
        <v>1</v>
      </c>
      <c r="O190" s="95">
        <f t="shared" si="25"/>
        <v>1</v>
      </c>
      <c r="P190" s="95">
        <f t="shared" si="25"/>
        <v>1</v>
      </c>
      <c r="Q190" s="95">
        <f t="shared" si="25"/>
        <v>1</v>
      </c>
      <c r="R190" s="95">
        <f t="shared" si="25"/>
        <v>1</v>
      </c>
      <c r="S190" s="95">
        <f t="shared" si="25"/>
        <v>1</v>
      </c>
      <c r="T190" s="95">
        <f t="shared" si="25"/>
        <v>1</v>
      </c>
      <c r="U190" s="95">
        <f t="shared" si="24"/>
        <v>1</v>
      </c>
      <c r="V190" s="95">
        <f t="shared" si="24"/>
        <v>1</v>
      </c>
      <c r="W190" s="95">
        <f t="shared" si="24"/>
        <v>1</v>
      </c>
      <c r="X190" s="95">
        <f t="shared" si="24"/>
        <v>1</v>
      </c>
      <c r="Y190" s="95">
        <f t="shared" si="24"/>
        <v>1</v>
      </c>
      <c r="Z190" s="95">
        <f t="shared" si="24"/>
        <v>1</v>
      </c>
      <c r="AA190" s="95">
        <f t="shared" si="24"/>
        <v>1</v>
      </c>
      <c r="AB190" s="95">
        <f t="shared" si="24"/>
        <v>1</v>
      </c>
      <c r="AC190" s="95">
        <f t="shared" si="24"/>
        <v>1</v>
      </c>
      <c r="AD190" s="95">
        <f t="shared" si="24"/>
        <v>1</v>
      </c>
      <c r="AE190" s="95">
        <f t="shared" si="24"/>
        <v>1</v>
      </c>
      <c r="AF190" s="95">
        <f t="shared" si="24"/>
        <v>1</v>
      </c>
      <c r="AG190" s="95">
        <f t="shared" si="24"/>
        <v>1</v>
      </c>
      <c r="AH190" s="95">
        <f t="shared" si="24"/>
        <v>0</v>
      </c>
    </row>
    <row r="191" spans="1:34" x14ac:dyDescent="0.3">
      <c r="A191" t="s">
        <v>942</v>
      </c>
      <c r="B191" t="s">
        <v>943</v>
      </c>
      <c r="C191">
        <v>2021</v>
      </c>
      <c r="D191">
        <v>2048</v>
      </c>
      <c r="E191" s="95">
        <f t="shared" si="25"/>
        <v>1</v>
      </c>
      <c r="F191" s="95">
        <f t="shared" si="25"/>
        <v>1</v>
      </c>
      <c r="G191" s="95">
        <f t="shared" si="25"/>
        <v>1</v>
      </c>
      <c r="H191" s="95">
        <f t="shared" si="25"/>
        <v>1</v>
      </c>
      <c r="I191" s="95">
        <f t="shared" si="25"/>
        <v>1</v>
      </c>
      <c r="J191" s="95">
        <f t="shared" si="25"/>
        <v>1</v>
      </c>
      <c r="K191" s="95">
        <f t="shared" si="25"/>
        <v>1</v>
      </c>
      <c r="L191" s="95">
        <f t="shared" si="25"/>
        <v>1</v>
      </c>
      <c r="M191" s="95">
        <f t="shared" si="25"/>
        <v>1</v>
      </c>
      <c r="N191" s="95">
        <f t="shared" si="25"/>
        <v>1</v>
      </c>
      <c r="O191" s="95">
        <f t="shared" si="25"/>
        <v>1</v>
      </c>
      <c r="P191" s="95">
        <f t="shared" si="25"/>
        <v>1</v>
      </c>
      <c r="Q191" s="95">
        <f t="shared" si="25"/>
        <v>1</v>
      </c>
      <c r="R191" s="95">
        <f t="shared" si="25"/>
        <v>1</v>
      </c>
      <c r="S191" s="95">
        <f t="shared" si="25"/>
        <v>1</v>
      </c>
      <c r="T191" s="95">
        <f t="shared" si="25"/>
        <v>1</v>
      </c>
      <c r="U191" s="95">
        <f t="shared" si="24"/>
        <v>1</v>
      </c>
      <c r="V191" s="95">
        <f t="shared" si="24"/>
        <v>1</v>
      </c>
      <c r="W191" s="95">
        <f t="shared" si="24"/>
        <v>1</v>
      </c>
      <c r="X191" s="95">
        <f t="shared" si="24"/>
        <v>1</v>
      </c>
      <c r="Y191" s="95">
        <f t="shared" si="24"/>
        <v>1</v>
      </c>
      <c r="Z191" s="95">
        <f t="shared" si="24"/>
        <v>1</v>
      </c>
      <c r="AA191" s="95">
        <f t="shared" si="24"/>
        <v>1</v>
      </c>
      <c r="AB191" s="95">
        <f t="shared" si="24"/>
        <v>1</v>
      </c>
      <c r="AC191" s="95">
        <f t="shared" si="24"/>
        <v>1</v>
      </c>
      <c r="AD191" s="95">
        <f t="shared" si="24"/>
        <v>1</v>
      </c>
      <c r="AE191" s="95">
        <f t="shared" si="24"/>
        <v>1</v>
      </c>
      <c r="AF191" s="95">
        <f t="shared" si="24"/>
        <v>1</v>
      </c>
      <c r="AG191" s="95">
        <f t="shared" si="24"/>
        <v>0</v>
      </c>
      <c r="AH191" s="95">
        <f t="shared" si="24"/>
        <v>0</v>
      </c>
    </row>
    <row r="192" spans="1:34" x14ac:dyDescent="0.3">
      <c r="A192" t="s">
        <v>1044</v>
      </c>
      <c r="B192" t="s">
        <v>1045</v>
      </c>
      <c r="C192">
        <v>2021</v>
      </c>
      <c r="D192">
        <v>2056</v>
      </c>
      <c r="E192" s="95">
        <f t="shared" si="25"/>
        <v>1</v>
      </c>
      <c r="F192" s="95">
        <f t="shared" si="25"/>
        <v>1</v>
      </c>
      <c r="G192" s="95">
        <f t="shared" si="25"/>
        <v>1</v>
      </c>
      <c r="H192" s="95">
        <f t="shared" si="25"/>
        <v>1</v>
      </c>
      <c r="I192" s="95">
        <f t="shared" si="25"/>
        <v>1</v>
      </c>
      <c r="J192" s="95">
        <f t="shared" si="25"/>
        <v>1</v>
      </c>
      <c r="K192" s="95">
        <f t="shared" si="25"/>
        <v>1</v>
      </c>
      <c r="L192" s="95">
        <f t="shared" si="25"/>
        <v>1</v>
      </c>
      <c r="M192" s="95">
        <f t="shared" si="25"/>
        <v>1</v>
      </c>
      <c r="N192" s="95">
        <f t="shared" si="25"/>
        <v>1</v>
      </c>
      <c r="O192" s="95">
        <f t="shared" si="25"/>
        <v>1</v>
      </c>
      <c r="P192" s="95">
        <f t="shared" si="25"/>
        <v>1</v>
      </c>
      <c r="Q192" s="95">
        <f t="shared" si="25"/>
        <v>1</v>
      </c>
      <c r="R192" s="95">
        <f t="shared" si="25"/>
        <v>1</v>
      </c>
      <c r="S192" s="95">
        <f t="shared" si="25"/>
        <v>1</v>
      </c>
      <c r="T192" s="95">
        <f t="shared" si="25"/>
        <v>1</v>
      </c>
      <c r="U192" s="95">
        <f t="shared" si="24"/>
        <v>1</v>
      </c>
      <c r="V192" s="95">
        <f t="shared" si="24"/>
        <v>1</v>
      </c>
      <c r="W192" s="95">
        <f t="shared" si="24"/>
        <v>1</v>
      </c>
      <c r="X192" s="95">
        <f t="shared" si="24"/>
        <v>1</v>
      </c>
      <c r="Y192" s="95">
        <f t="shared" si="24"/>
        <v>1</v>
      </c>
      <c r="Z192" s="95">
        <f t="shared" si="24"/>
        <v>1</v>
      </c>
      <c r="AA192" s="95">
        <f t="shared" si="24"/>
        <v>1</v>
      </c>
      <c r="AB192" s="95">
        <f t="shared" si="24"/>
        <v>1</v>
      </c>
      <c r="AC192" s="95">
        <f t="shared" si="24"/>
        <v>1</v>
      </c>
      <c r="AD192" s="95">
        <f t="shared" si="24"/>
        <v>1</v>
      </c>
      <c r="AE192" s="95">
        <f t="shared" si="24"/>
        <v>1</v>
      </c>
      <c r="AF192" s="95">
        <f t="shared" si="24"/>
        <v>1</v>
      </c>
      <c r="AG192" s="95">
        <f t="shared" si="24"/>
        <v>1</v>
      </c>
      <c r="AH192" s="95">
        <f t="shared" si="24"/>
        <v>1</v>
      </c>
    </row>
    <row r="193" spans="1:34" x14ac:dyDescent="0.3">
      <c r="A193" t="s">
        <v>1046</v>
      </c>
      <c r="B193" t="s">
        <v>1047</v>
      </c>
      <c r="C193">
        <v>2021</v>
      </c>
      <c r="D193">
        <v>2057</v>
      </c>
      <c r="E193" s="95">
        <f t="shared" si="25"/>
        <v>1</v>
      </c>
      <c r="F193" s="95">
        <f t="shared" si="25"/>
        <v>1</v>
      </c>
      <c r="G193" s="95">
        <f t="shared" si="25"/>
        <v>1</v>
      </c>
      <c r="H193" s="95">
        <f t="shared" si="25"/>
        <v>1</v>
      </c>
      <c r="I193" s="95">
        <f t="shared" si="25"/>
        <v>1</v>
      </c>
      <c r="J193" s="95">
        <f t="shared" si="25"/>
        <v>1</v>
      </c>
      <c r="K193" s="95">
        <f t="shared" si="25"/>
        <v>1</v>
      </c>
      <c r="L193" s="95">
        <f t="shared" si="25"/>
        <v>1</v>
      </c>
      <c r="M193" s="95">
        <f t="shared" si="25"/>
        <v>1</v>
      </c>
      <c r="N193" s="95">
        <f t="shared" si="25"/>
        <v>1</v>
      </c>
      <c r="O193" s="95">
        <f t="shared" si="25"/>
        <v>1</v>
      </c>
      <c r="P193" s="95">
        <f t="shared" si="25"/>
        <v>1</v>
      </c>
      <c r="Q193" s="95">
        <f t="shared" si="25"/>
        <v>1</v>
      </c>
      <c r="R193" s="95">
        <f t="shared" si="25"/>
        <v>1</v>
      </c>
      <c r="S193" s="95">
        <f t="shared" si="25"/>
        <v>1</v>
      </c>
      <c r="T193" s="95">
        <f t="shared" si="25"/>
        <v>1</v>
      </c>
      <c r="U193" s="95">
        <f t="shared" si="24"/>
        <v>1</v>
      </c>
      <c r="V193" s="95">
        <f t="shared" si="24"/>
        <v>1</v>
      </c>
      <c r="W193" s="95">
        <f t="shared" si="24"/>
        <v>1</v>
      </c>
      <c r="X193" s="95">
        <f t="shared" si="24"/>
        <v>1</v>
      </c>
      <c r="Y193" s="95">
        <f t="shared" si="24"/>
        <v>1</v>
      </c>
      <c r="Z193" s="95">
        <f t="shared" si="24"/>
        <v>1</v>
      </c>
      <c r="AA193" s="95">
        <f t="shared" si="24"/>
        <v>1</v>
      </c>
      <c r="AB193" s="95">
        <f t="shared" si="24"/>
        <v>1</v>
      </c>
      <c r="AC193" s="95">
        <f t="shared" si="24"/>
        <v>1</v>
      </c>
      <c r="AD193" s="95">
        <f t="shared" si="24"/>
        <v>1</v>
      </c>
      <c r="AE193" s="95">
        <f t="shared" si="24"/>
        <v>1</v>
      </c>
      <c r="AF193" s="95">
        <f t="shared" si="24"/>
        <v>1</v>
      </c>
      <c r="AG193" s="95">
        <f t="shared" si="24"/>
        <v>1</v>
      </c>
      <c r="AH193" s="95">
        <f t="shared" si="24"/>
        <v>1</v>
      </c>
    </row>
    <row r="194" spans="1:34" x14ac:dyDescent="0.3">
      <c r="A194" t="s">
        <v>1048</v>
      </c>
      <c r="B194" t="s">
        <v>1049</v>
      </c>
      <c r="C194">
        <v>2021</v>
      </c>
      <c r="D194">
        <v>2057</v>
      </c>
      <c r="E194" s="95">
        <f t="shared" si="25"/>
        <v>1</v>
      </c>
      <c r="F194" s="95">
        <f t="shared" si="25"/>
        <v>1</v>
      </c>
      <c r="G194" s="95">
        <f t="shared" si="25"/>
        <v>1</v>
      </c>
      <c r="H194" s="95">
        <f t="shared" si="25"/>
        <v>1</v>
      </c>
      <c r="I194" s="95">
        <f t="shared" si="25"/>
        <v>1</v>
      </c>
      <c r="J194" s="95">
        <f t="shared" si="25"/>
        <v>1</v>
      </c>
      <c r="K194" s="95">
        <f t="shared" si="25"/>
        <v>1</v>
      </c>
      <c r="L194" s="95">
        <f t="shared" si="25"/>
        <v>1</v>
      </c>
      <c r="M194" s="95">
        <f t="shared" si="25"/>
        <v>1</v>
      </c>
      <c r="N194" s="95">
        <f t="shared" si="25"/>
        <v>1</v>
      </c>
      <c r="O194" s="95">
        <f t="shared" si="25"/>
        <v>1</v>
      </c>
      <c r="P194" s="95">
        <f t="shared" si="25"/>
        <v>1</v>
      </c>
      <c r="Q194" s="95">
        <f t="shared" si="25"/>
        <v>1</v>
      </c>
      <c r="R194" s="95">
        <f t="shared" si="25"/>
        <v>1</v>
      </c>
      <c r="S194" s="95">
        <f t="shared" si="25"/>
        <v>1</v>
      </c>
      <c r="T194" s="95">
        <f t="shared" si="25"/>
        <v>1</v>
      </c>
      <c r="U194" s="95">
        <f t="shared" si="24"/>
        <v>1</v>
      </c>
      <c r="V194" s="95">
        <f t="shared" si="24"/>
        <v>1</v>
      </c>
      <c r="W194" s="95">
        <f t="shared" si="24"/>
        <v>1</v>
      </c>
      <c r="X194" s="95">
        <f t="shared" si="24"/>
        <v>1</v>
      </c>
      <c r="Y194" s="95">
        <f t="shared" si="24"/>
        <v>1</v>
      </c>
      <c r="Z194" s="95">
        <f t="shared" si="24"/>
        <v>1</v>
      </c>
      <c r="AA194" s="95">
        <f t="shared" si="24"/>
        <v>1</v>
      </c>
      <c r="AB194" s="95">
        <f t="shared" si="24"/>
        <v>1</v>
      </c>
      <c r="AC194" s="95">
        <f t="shared" si="24"/>
        <v>1</v>
      </c>
      <c r="AD194" s="95">
        <f t="shared" si="24"/>
        <v>1</v>
      </c>
      <c r="AE194" s="95">
        <f t="shared" si="24"/>
        <v>1</v>
      </c>
      <c r="AF194" s="95">
        <f t="shared" si="24"/>
        <v>1</v>
      </c>
      <c r="AG194" s="95">
        <f t="shared" si="24"/>
        <v>1</v>
      </c>
      <c r="AH194" s="95">
        <f t="shared" si="24"/>
        <v>1</v>
      </c>
    </row>
    <row r="195" spans="1:34" x14ac:dyDescent="0.3">
      <c r="A195" t="s">
        <v>1196</v>
      </c>
      <c r="B195" t="s">
        <v>1196</v>
      </c>
      <c r="C195">
        <v>2023</v>
      </c>
      <c r="D195">
        <v>2052</v>
      </c>
      <c r="E195" s="95">
        <f t="shared" si="25"/>
        <v>0</v>
      </c>
      <c r="F195" s="95">
        <f t="shared" si="25"/>
        <v>0</v>
      </c>
      <c r="G195" s="95">
        <f t="shared" si="25"/>
        <v>1</v>
      </c>
      <c r="H195" s="95">
        <f t="shared" si="25"/>
        <v>1</v>
      </c>
      <c r="I195" s="95">
        <f t="shared" si="25"/>
        <v>1</v>
      </c>
      <c r="J195" s="95">
        <f t="shared" si="25"/>
        <v>1</v>
      </c>
      <c r="K195" s="95">
        <f t="shared" si="25"/>
        <v>1</v>
      </c>
      <c r="L195" s="95">
        <f t="shared" si="25"/>
        <v>1</v>
      </c>
      <c r="M195" s="95">
        <f t="shared" si="25"/>
        <v>1</v>
      </c>
      <c r="N195" s="95">
        <f t="shared" si="25"/>
        <v>1</v>
      </c>
      <c r="O195" s="95">
        <f t="shared" si="25"/>
        <v>1</v>
      </c>
      <c r="P195" s="95">
        <f t="shared" si="25"/>
        <v>1</v>
      </c>
      <c r="Q195" s="95">
        <f t="shared" si="25"/>
        <v>1</v>
      </c>
      <c r="R195" s="95">
        <f t="shared" si="25"/>
        <v>1</v>
      </c>
      <c r="S195" s="95">
        <f t="shared" si="25"/>
        <v>1</v>
      </c>
      <c r="T195" s="95">
        <f t="shared" si="25"/>
        <v>1</v>
      </c>
      <c r="U195" s="95">
        <f t="shared" si="24"/>
        <v>1</v>
      </c>
      <c r="V195" s="95">
        <f t="shared" si="24"/>
        <v>1</v>
      </c>
      <c r="W195" s="95">
        <f t="shared" si="24"/>
        <v>1</v>
      </c>
      <c r="X195" s="95">
        <f t="shared" si="24"/>
        <v>1</v>
      </c>
      <c r="Y195" s="95">
        <f t="shared" si="24"/>
        <v>1</v>
      </c>
      <c r="Z195" s="95">
        <f t="shared" si="24"/>
        <v>1</v>
      </c>
      <c r="AA195" s="95">
        <f t="shared" si="24"/>
        <v>1</v>
      </c>
      <c r="AB195" s="95">
        <f t="shared" si="24"/>
        <v>1</v>
      </c>
      <c r="AC195" s="95">
        <f t="shared" si="24"/>
        <v>1</v>
      </c>
      <c r="AD195" s="95">
        <f t="shared" si="24"/>
        <v>1</v>
      </c>
      <c r="AE195" s="95">
        <f t="shared" si="24"/>
        <v>1</v>
      </c>
      <c r="AF195" s="95">
        <f t="shared" si="24"/>
        <v>1</v>
      </c>
      <c r="AG195" s="95">
        <f t="shared" si="24"/>
        <v>1</v>
      </c>
      <c r="AH195" s="95">
        <f t="shared" si="24"/>
        <v>1</v>
      </c>
    </row>
    <row r="196" spans="1:34" x14ac:dyDescent="0.3">
      <c r="A196" t="s">
        <v>172</v>
      </c>
      <c r="B196" t="s">
        <v>680</v>
      </c>
      <c r="C196">
        <v>2021</v>
      </c>
      <c r="D196">
        <v>2057</v>
      </c>
      <c r="E196" s="95">
        <f t="shared" si="25"/>
        <v>1</v>
      </c>
      <c r="F196" s="95">
        <f t="shared" si="25"/>
        <v>1</v>
      </c>
      <c r="G196" s="95">
        <f t="shared" si="25"/>
        <v>1</v>
      </c>
      <c r="H196" s="95">
        <f t="shared" si="25"/>
        <v>1</v>
      </c>
      <c r="I196" s="95">
        <f t="shared" si="25"/>
        <v>1</v>
      </c>
      <c r="J196" s="95">
        <f t="shared" si="25"/>
        <v>1</v>
      </c>
      <c r="K196" s="95">
        <f t="shared" si="25"/>
        <v>1</v>
      </c>
      <c r="L196" s="95">
        <f t="shared" si="25"/>
        <v>1</v>
      </c>
      <c r="M196" s="95">
        <f t="shared" si="25"/>
        <v>1</v>
      </c>
      <c r="N196" s="95">
        <f t="shared" si="25"/>
        <v>1</v>
      </c>
      <c r="O196" s="95">
        <f t="shared" si="25"/>
        <v>1</v>
      </c>
      <c r="P196" s="95">
        <f t="shared" si="25"/>
        <v>1</v>
      </c>
      <c r="Q196" s="95">
        <f t="shared" si="25"/>
        <v>1</v>
      </c>
      <c r="R196" s="95">
        <f t="shared" si="25"/>
        <v>1</v>
      </c>
      <c r="S196" s="95">
        <f t="shared" si="25"/>
        <v>1</v>
      </c>
      <c r="T196" s="95">
        <f t="shared" si="25"/>
        <v>1</v>
      </c>
      <c r="U196" s="95">
        <f t="shared" si="24"/>
        <v>1</v>
      </c>
      <c r="V196" s="95">
        <f t="shared" si="24"/>
        <v>1</v>
      </c>
      <c r="W196" s="95">
        <f t="shared" si="24"/>
        <v>1</v>
      </c>
      <c r="X196" s="95">
        <f t="shared" si="24"/>
        <v>1</v>
      </c>
      <c r="Y196" s="95">
        <f t="shared" si="24"/>
        <v>1</v>
      </c>
      <c r="Z196" s="95">
        <f t="shared" si="24"/>
        <v>1</v>
      </c>
      <c r="AA196" s="95">
        <f t="shared" si="24"/>
        <v>1</v>
      </c>
      <c r="AB196" s="95">
        <f t="shared" si="24"/>
        <v>1</v>
      </c>
      <c r="AC196" s="95">
        <f t="shared" si="24"/>
        <v>1</v>
      </c>
      <c r="AD196" s="95">
        <f t="shared" si="24"/>
        <v>1</v>
      </c>
      <c r="AE196" s="95">
        <f t="shared" si="24"/>
        <v>1</v>
      </c>
      <c r="AF196" s="95">
        <f t="shared" si="24"/>
        <v>1</v>
      </c>
      <c r="AG196" s="95">
        <f t="shared" si="24"/>
        <v>1</v>
      </c>
      <c r="AH196" s="95">
        <f t="shared" si="24"/>
        <v>1</v>
      </c>
    </row>
    <row r="197" spans="1:34" x14ac:dyDescent="0.3">
      <c r="A197" t="s">
        <v>944</v>
      </c>
      <c r="B197" t="s">
        <v>945</v>
      </c>
      <c r="C197">
        <v>2021</v>
      </c>
      <c r="D197">
        <v>2048</v>
      </c>
      <c r="E197" s="95">
        <f t="shared" si="25"/>
        <v>1</v>
      </c>
      <c r="F197" s="95">
        <f t="shared" si="25"/>
        <v>1</v>
      </c>
      <c r="G197" s="95">
        <f t="shared" si="25"/>
        <v>1</v>
      </c>
      <c r="H197" s="95">
        <f t="shared" si="25"/>
        <v>1</v>
      </c>
      <c r="I197" s="95">
        <f t="shared" si="25"/>
        <v>1</v>
      </c>
      <c r="J197" s="95">
        <f t="shared" si="25"/>
        <v>1</v>
      </c>
      <c r="K197" s="95">
        <f t="shared" si="25"/>
        <v>1</v>
      </c>
      <c r="L197" s="95">
        <f t="shared" si="25"/>
        <v>1</v>
      </c>
      <c r="M197" s="95">
        <f t="shared" si="25"/>
        <v>1</v>
      </c>
      <c r="N197" s="95">
        <f t="shared" si="25"/>
        <v>1</v>
      </c>
      <c r="O197" s="95">
        <f t="shared" si="25"/>
        <v>1</v>
      </c>
      <c r="P197" s="95">
        <f t="shared" si="25"/>
        <v>1</v>
      </c>
      <c r="Q197" s="95">
        <f t="shared" si="25"/>
        <v>1</v>
      </c>
      <c r="R197" s="95">
        <f t="shared" si="25"/>
        <v>1</v>
      </c>
      <c r="S197" s="95">
        <f t="shared" si="25"/>
        <v>1</v>
      </c>
      <c r="T197" s="95">
        <f t="shared" si="25"/>
        <v>1</v>
      </c>
      <c r="U197" s="95">
        <f t="shared" si="24"/>
        <v>1</v>
      </c>
      <c r="V197" s="95">
        <f t="shared" si="24"/>
        <v>1</v>
      </c>
      <c r="W197" s="95">
        <f t="shared" si="24"/>
        <v>1</v>
      </c>
      <c r="X197" s="95">
        <f t="shared" si="24"/>
        <v>1</v>
      </c>
      <c r="Y197" s="95">
        <f t="shared" si="24"/>
        <v>1</v>
      </c>
      <c r="Z197" s="95">
        <f t="shared" si="24"/>
        <v>1</v>
      </c>
      <c r="AA197" s="95">
        <f t="shared" si="24"/>
        <v>1</v>
      </c>
      <c r="AB197" s="95">
        <f t="shared" si="24"/>
        <v>1</v>
      </c>
      <c r="AC197" s="95">
        <f t="shared" si="24"/>
        <v>1</v>
      </c>
      <c r="AD197" s="95">
        <f t="shared" si="24"/>
        <v>1</v>
      </c>
      <c r="AE197" s="95">
        <f t="shared" si="24"/>
        <v>1</v>
      </c>
      <c r="AF197" s="95">
        <f t="shared" si="24"/>
        <v>1</v>
      </c>
      <c r="AG197" s="95">
        <f t="shared" si="24"/>
        <v>0</v>
      </c>
      <c r="AH197" s="95">
        <f t="shared" si="24"/>
        <v>0</v>
      </c>
    </row>
    <row r="198" spans="1:34" x14ac:dyDescent="0.3">
      <c r="A198" t="s">
        <v>701</v>
      </c>
      <c r="B198" t="s">
        <v>770</v>
      </c>
      <c r="C198">
        <v>2021</v>
      </c>
      <c r="D198">
        <v>2057</v>
      </c>
      <c r="E198" s="95">
        <f t="shared" si="25"/>
        <v>1</v>
      </c>
      <c r="F198" s="95">
        <f t="shared" si="25"/>
        <v>1</v>
      </c>
      <c r="G198" s="95">
        <f t="shared" si="25"/>
        <v>1</v>
      </c>
      <c r="H198" s="95">
        <f t="shared" si="25"/>
        <v>1</v>
      </c>
      <c r="I198" s="95">
        <f t="shared" si="25"/>
        <v>1</v>
      </c>
      <c r="J198" s="95">
        <f t="shared" si="25"/>
        <v>1</v>
      </c>
      <c r="K198" s="95">
        <f t="shared" si="25"/>
        <v>1</v>
      </c>
      <c r="L198" s="95">
        <f t="shared" si="25"/>
        <v>1</v>
      </c>
      <c r="M198" s="95">
        <f t="shared" si="25"/>
        <v>1</v>
      </c>
      <c r="N198" s="95">
        <f t="shared" si="25"/>
        <v>1</v>
      </c>
      <c r="O198" s="95">
        <f t="shared" si="25"/>
        <v>1</v>
      </c>
      <c r="P198" s="95">
        <f t="shared" si="25"/>
        <v>1</v>
      </c>
      <c r="Q198" s="95">
        <f t="shared" si="25"/>
        <v>1</v>
      </c>
      <c r="R198" s="95">
        <f t="shared" si="25"/>
        <v>1</v>
      </c>
      <c r="S198" s="95">
        <f t="shared" si="25"/>
        <v>1</v>
      </c>
      <c r="T198" s="95">
        <f t="shared" si="25"/>
        <v>1</v>
      </c>
      <c r="U198" s="95">
        <f t="shared" si="24"/>
        <v>1</v>
      </c>
      <c r="V198" s="95">
        <f t="shared" si="24"/>
        <v>1</v>
      </c>
      <c r="W198" s="95">
        <f t="shared" si="24"/>
        <v>1</v>
      </c>
      <c r="X198" s="95">
        <f t="shared" si="24"/>
        <v>1</v>
      </c>
      <c r="Y198" s="95">
        <f t="shared" si="24"/>
        <v>1</v>
      </c>
      <c r="Z198" s="95">
        <f t="shared" si="24"/>
        <v>1</v>
      </c>
      <c r="AA198" s="95">
        <f t="shared" si="24"/>
        <v>1</v>
      </c>
      <c r="AB198" s="95">
        <f t="shared" si="24"/>
        <v>1</v>
      </c>
      <c r="AC198" s="95">
        <f t="shared" si="24"/>
        <v>1</v>
      </c>
      <c r="AD198" s="95">
        <f t="shared" si="24"/>
        <v>1</v>
      </c>
      <c r="AE198" s="95">
        <f t="shared" si="24"/>
        <v>1</v>
      </c>
      <c r="AF198" s="95">
        <f t="shared" si="24"/>
        <v>1</v>
      </c>
      <c r="AG198" s="95">
        <f t="shared" si="24"/>
        <v>1</v>
      </c>
      <c r="AH198" s="95">
        <f t="shared" si="24"/>
        <v>1</v>
      </c>
    </row>
    <row r="199" spans="1:34" x14ac:dyDescent="0.3">
      <c r="A199" t="s">
        <v>700</v>
      </c>
      <c r="B199" t="s">
        <v>866</v>
      </c>
      <c r="C199">
        <v>2021</v>
      </c>
      <c r="D199">
        <v>2057</v>
      </c>
      <c r="E199" s="95">
        <f t="shared" si="25"/>
        <v>1</v>
      </c>
      <c r="F199" s="95">
        <f t="shared" si="25"/>
        <v>1</v>
      </c>
      <c r="G199" s="95">
        <f t="shared" si="25"/>
        <v>1</v>
      </c>
      <c r="H199" s="95">
        <f t="shared" si="25"/>
        <v>1</v>
      </c>
      <c r="I199" s="95">
        <f t="shared" si="25"/>
        <v>1</v>
      </c>
      <c r="J199" s="95">
        <f t="shared" si="25"/>
        <v>1</v>
      </c>
      <c r="K199" s="95">
        <f t="shared" si="25"/>
        <v>1</v>
      </c>
      <c r="L199" s="95">
        <f t="shared" si="25"/>
        <v>1</v>
      </c>
      <c r="M199" s="95">
        <f t="shared" si="25"/>
        <v>1</v>
      </c>
      <c r="N199" s="95">
        <f t="shared" si="25"/>
        <v>1</v>
      </c>
      <c r="O199" s="95">
        <f t="shared" si="25"/>
        <v>1</v>
      </c>
      <c r="P199" s="95">
        <f t="shared" si="25"/>
        <v>1</v>
      </c>
      <c r="Q199" s="95">
        <f t="shared" si="25"/>
        <v>1</v>
      </c>
      <c r="R199" s="95">
        <f t="shared" si="25"/>
        <v>1</v>
      </c>
      <c r="S199" s="95">
        <f t="shared" si="25"/>
        <v>1</v>
      </c>
      <c r="T199" s="95">
        <f t="shared" si="25"/>
        <v>1</v>
      </c>
      <c r="U199" s="95">
        <f t="shared" si="24"/>
        <v>1</v>
      </c>
      <c r="V199" s="95">
        <f t="shared" si="24"/>
        <v>1</v>
      </c>
      <c r="W199" s="95">
        <f t="shared" si="24"/>
        <v>1</v>
      </c>
      <c r="X199" s="95">
        <f t="shared" si="24"/>
        <v>1</v>
      </c>
      <c r="Y199" s="95">
        <f t="shared" si="24"/>
        <v>1</v>
      </c>
      <c r="Z199" s="95">
        <f t="shared" si="24"/>
        <v>1</v>
      </c>
      <c r="AA199" s="95">
        <f t="shared" si="24"/>
        <v>1</v>
      </c>
      <c r="AB199" s="95">
        <f t="shared" si="24"/>
        <v>1</v>
      </c>
      <c r="AC199" s="95">
        <f t="shared" si="24"/>
        <v>1</v>
      </c>
      <c r="AD199" s="95">
        <f t="shared" si="24"/>
        <v>1</v>
      </c>
      <c r="AE199" s="95">
        <f t="shared" si="24"/>
        <v>1</v>
      </c>
      <c r="AF199" s="95">
        <f t="shared" si="24"/>
        <v>1</v>
      </c>
      <c r="AG199" s="95">
        <f t="shared" si="24"/>
        <v>1</v>
      </c>
      <c r="AH199" s="95">
        <f t="shared" si="24"/>
        <v>1</v>
      </c>
    </row>
    <row r="200" spans="1:34" x14ac:dyDescent="0.3">
      <c r="A200" t="s">
        <v>670</v>
      </c>
      <c r="B200" t="s">
        <v>104</v>
      </c>
      <c r="C200">
        <v>2021</v>
      </c>
      <c r="D200">
        <v>2035</v>
      </c>
      <c r="E200" s="95">
        <f t="shared" si="25"/>
        <v>1</v>
      </c>
      <c r="F200" s="95">
        <f t="shared" si="25"/>
        <v>1</v>
      </c>
      <c r="G200" s="95">
        <f t="shared" si="25"/>
        <v>1</v>
      </c>
      <c r="H200" s="95">
        <f t="shared" si="25"/>
        <v>1</v>
      </c>
      <c r="I200" s="95">
        <f t="shared" si="25"/>
        <v>1</v>
      </c>
      <c r="J200" s="95">
        <f t="shared" si="25"/>
        <v>1</v>
      </c>
      <c r="K200" s="95">
        <f t="shared" si="25"/>
        <v>1</v>
      </c>
      <c r="L200" s="95">
        <f t="shared" si="25"/>
        <v>1</v>
      </c>
      <c r="M200" s="95">
        <f t="shared" si="25"/>
        <v>1</v>
      </c>
      <c r="N200" s="95">
        <f t="shared" si="25"/>
        <v>1</v>
      </c>
      <c r="O200" s="95">
        <f t="shared" si="25"/>
        <v>1</v>
      </c>
      <c r="P200" s="95">
        <f t="shared" si="25"/>
        <v>1</v>
      </c>
      <c r="Q200" s="95">
        <f t="shared" si="25"/>
        <v>1</v>
      </c>
      <c r="R200" s="95">
        <f t="shared" si="25"/>
        <v>1</v>
      </c>
      <c r="S200" s="95">
        <f t="shared" si="25"/>
        <v>1</v>
      </c>
      <c r="T200" s="95">
        <f t="shared" si="25"/>
        <v>0</v>
      </c>
      <c r="U200" s="95">
        <f t="shared" si="24"/>
        <v>0</v>
      </c>
      <c r="V200" s="95">
        <f t="shared" si="24"/>
        <v>0</v>
      </c>
      <c r="W200" s="95">
        <f t="shared" si="24"/>
        <v>0</v>
      </c>
      <c r="X200" s="95">
        <f t="shared" si="24"/>
        <v>0</v>
      </c>
      <c r="Y200" s="95">
        <f t="shared" si="24"/>
        <v>0</v>
      </c>
      <c r="Z200" s="95">
        <f t="shared" si="24"/>
        <v>0</v>
      </c>
      <c r="AA200" s="95">
        <f t="shared" si="24"/>
        <v>0</v>
      </c>
      <c r="AB200" s="95">
        <f t="shared" si="24"/>
        <v>0</v>
      </c>
      <c r="AC200" s="95">
        <f t="shared" si="24"/>
        <v>0</v>
      </c>
      <c r="AD200" s="95">
        <f t="shared" si="24"/>
        <v>0</v>
      </c>
      <c r="AE200" s="95">
        <f t="shared" si="24"/>
        <v>0</v>
      </c>
      <c r="AF200" s="95">
        <f t="shared" si="24"/>
        <v>0</v>
      </c>
      <c r="AG200" s="95">
        <f t="shared" si="24"/>
        <v>0</v>
      </c>
      <c r="AH200" s="95">
        <f t="shared" si="24"/>
        <v>0</v>
      </c>
    </row>
    <row r="201" spans="1:34" x14ac:dyDescent="0.3">
      <c r="A201" t="s">
        <v>670</v>
      </c>
      <c r="B201" t="s">
        <v>324</v>
      </c>
      <c r="C201">
        <v>2021</v>
      </c>
      <c r="D201">
        <v>2035</v>
      </c>
      <c r="E201" s="95">
        <f t="shared" si="25"/>
        <v>1</v>
      </c>
      <c r="F201" s="95">
        <f t="shared" si="25"/>
        <v>1</v>
      </c>
      <c r="G201" s="95">
        <f t="shared" si="25"/>
        <v>1</v>
      </c>
      <c r="H201" s="95">
        <f t="shared" si="25"/>
        <v>1</v>
      </c>
      <c r="I201" s="95">
        <f t="shared" si="25"/>
        <v>1</v>
      </c>
      <c r="J201" s="95">
        <f t="shared" si="25"/>
        <v>1</v>
      </c>
      <c r="K201" s="95">
        <f t="shared" si="25"/>
        <v>1</v>
      </c>
      <c r="L201" s="95">
        <f t="shared" si="25"/>
        <v>1</v>
      </c>
      <c r="M201" s="95">
        <f t="shared" si="25"/>
        <v>1</v>
      </c>
      <c r="N201" s="95">
        <f t="shared" si="25"/>
        <v>1</v>
      </c>
      <c r="O201" s="95">
        <f t="shared" si="25"/>
        <v>1</v>
      </c>
      <c r="P201" s="95">
        <f t="shared" si="25"/>
        <v>1</v>
      </c>
      <c r="Q201" s="95">
        <f t="shared" si="25"/>
        <v>1</v>
      </c>
      <c r="R201" s="95">
        <f t="shared" si="25"/>
        <v>1</v>
      </c>
      <c r="S201" s="95">
        <f t="shared" si="25"/>
        <v>1</v>
      </c>
      <c r="T201" s="95">
        <f t="shared" si="25"/>
        <v>0</v>
      </c>
      <c r="U201" s="95">
        <f t="shared" si="24"/>
        <v>0</v>
      </c>
      <c r="V201" s="95">
        <f t="shared" si="24"/>
        <v>0</v>
      </c>
      <c r="W201" s="95">
        <f t="shared" si="24"/>
        <v>0</v>
      </c>
      <c r="X201" s="95">
        <f t="shared" si="24"/>
        <v>0</v>
      </c>
      <c r="Y201" s="95">
        <f t="shared" si="24"/>
        <v>0</v>
      </c>
      <c r="Z201" s="95">
        <f t="shared" si="24"/>
        <v>0</v>
      </c>
      <c r="AA201" s="95">
        <f t="shared" si="24"/>
        <v>0</v>
      </c>
      <c r="AB201" s="95">
        <f t="shared" si="24"/>
        <v>0</v>
      </c>
      <c r="AC201" s="95">
        <f t="shared" si="24"/>
        <v>0</v>
      </c>
      <c r="AD201" s="95">
        <f t="shared" si="24"/>
        <v>0</v>
      </c>
      <c r="AE201" s="95">
        <f t="shared" si="24"/>
        <v>0</v>
      </c>
      <c r="AF201" s="95">
        <f t="shared" si="24"/>
        <v>0</v>
      </c>
      <c r="AG201" s="95">
        <f t="shared" si="24"/>
        <v>0</v>
      </c>
      <c r="AH201" s="95">
        <f t="shared" si="24"/>
        <v>0</v>
      </c>
    </row>
    <row r="202" spans="1:34" x14ac:dyDescent="0.3">
      <c r="A202" t="s">
        <v>670</v>
      </c>
      <c r="B202" t="s">
        <v>726</v>
      </c>
      <c r="C202">
        <v>2021</v>
      </c>
      <c r="D202">
        <v>2035</v>
      </c>
      <c r="E202" s="95">
        <f t="shared" si="25"/>
        <v>1</v>
      </c>
      <c r="F202" s="95">
        <f t="shared" si="25"/>
        <v>1</v>
      </c>
      <c r="G202" s="95">
        <f t="shared" si="25"/>
        <v>1</v>
      </c>
      <c r="H202" s="95">
        <f t="shared" si="25"/>
        <v>1</v>
      </c>
      <c r="I202" s="95">
        <f t="shared" si="25"/>
        <v>1</v>
      </c>
      <c r="J202" s="95">
        <f t="shared" si="25"/>
        <v>1</v>
      </c>
      <c r="K202" s="95">
        <f t="shared" si="25"/>
        <v>1</v>
      </c>
      <c r="L202" s="95">
        <f t="shared" si="25"/>
        <v>1</v>
      </c>
      <c r="M202" s="95">
        <f t="shared" si="25"/>
        <v>1</v>
      </c>
      <c r="N202" s="95">
        <f t="shared" si="25"/>
        <v>1</v>
      </c>
      <c r="O202" s="95">
        <f t="shared" si="25"/>
        <v>1</v>
      </c>
      <c r="P202" s="95">
        <f t="shared" si="25"/>
        <v>1</v>
      </c>
      <c r="Q202" s="95">
        <f t="shared" si="25"/>
        <v>1</v>
      </c>
      <c r="R202" s="95">
        <f t="shared" si="25"/>
        <v>1</v>
      </c>
      <c r="S202" s="95">
        <f t="shared" si="25"/>
        <v>1</v>
      </c>
      <c r="T202" s="95">
        <f t="shared" ref="T202:AH217" si="26">IF(AND(T$1&gt;=$C202,T$1&lt;=$D202),1,0)</f>
        <v>0</v>
      </c>
      <c r="U202" s="95">
        <f t="shared" si="26"/>
        <v>0</v>
      </c>
      <c r="V202" s="95">
        <f t="shared" si="26"/>
        <v>0</v>
      </c>
      <c r="W202" s="95">
        <f t="shared" si="26"/>
        <v>0</v>
      </c>
      <c r="X202" s="95">
        <f t="shared" si="26"/>
        <v>0</v>
      </c>
      <c r="Y202" s="95">
        <f t="shared" si="26"/>
        <v>0</v>
      </c>
      <c r="Z202" s="95">
        <f t="shared" si="26"/>
        <v>0</v>
      </c>
      <c r="AA202" s="95">
        <f t="shared" si="26"/>
        <v>0</v>
      </c>
      <c r="AB202" s="95">
        <f t="shared" si="26"/>
        <v>0</v>
      </c>
      <c r="AC202" s="95">
        <f t="shared" si="26"/>
        <v>0</v>
      </c>
      <c r="AD202" s="95">
        <f t="shared" si="26"/>
        <v>0</v>
      </c>
      <c r="AE202" s="95">
        <f t="shared" si="26"/>
        <v>0</v>
      </c>
      <c r="AF202" s="95">
        <f t="shared" si="26"/>
        <v>0</v>
      </c>
      <c r="AG202" s="95">
        <f t="shared" si="26"/>
        <v>0</v>
      </c>
      <c r="AH202" s="95">
        <f t="shared" si="26"/>
        <v>0</v>
      </c>
    </row>
    <row r="203" spans="1:34" x14ac:dyDescent="0.3">
      <c r="A203" t="s">
        <v>1223</v>
      </c>
      <c r="B203" t="s">
        <v>1224</v>
      </c>
      <c r="C203">
        <v>2023</v>
      </c>
      <c r="D203">
        <v>2043</v>
      </c>
      <c r="E203" s="95">
        <f t="shared" ref="E203:T218" si="27">IF(AND(E$1&gt;=$C203,E$1&lt;=$D203),1,0)</f>
        <v>0</v>
      </c>
      <c r="F203" s="95">
        <f t="shared" si="27"/>
        <v>0</v>
      </c>
      <c r="G203" s="95">
        <f t="shared" si="27"/>
        <v>1</v>
      </c>
      <c r="H203" s="95">
        <f t="shared" si="27"/>
        <v>1</v>
      </c>
      <c r="I203" s="95">
        <f t="shared" si="27"/>
        <v>1</v>
      </c>
      <c r="J203" s="95">
        <f t="shared" si="27"/>
        <v>1</v>
      </c>
      <c r="K203" s="95">
        <f t="shared" si="27"/>
        <v>1</v>
      </c>
      <c r="L203" s="95">
        <f t="shared" si="27"/>
        <v>1</v>
      </c>
      <c r="M203" s="95">
        <f t="shared" si="27"/>
        <v>1</v>
      </c>
      <c r="N203" s="95">
        <f t="shared" si="27"/>
        <v>1</v>
      </c>
      <c r="O203" s="95">
        <f t="shared" si="27"/>
        <v>1</v>
      </c>
      <c r="P203" s="95">
        <f t="shared" si="27"/>
        <v>1</v>
      </c>
      <c r="Q203" s="95">
        <f t="shared" si="27"/>
        <v>1</v>
      </c>
      <c r="R203" s="95">
        <f t="shared" si="27"/>
        <v>1</v>
      </c>
      <c r="S203" s="95">
        <f t="shared" si="27"/>
        <v>1</v>
      </c>
      <c r="T203" s="95">
        <f t="shared" si="27"/>
        <v>1</v>
      </c>
      <c r="U203" s="95">
        <f t="shared" si="26"/>
        <v>1</v>
      </c>
      <c r="V203" s="95">
        <f t="shared" si="26"/>
        <v>1</v>
      </c>
      <c r="W203" s="95">
        <f t="shared" si="26"/>
        <v>1</v>
      </c>
      <c r="X203" s="95">
        <f t="shared" si="26"/>
        <v>1</v>
      </c>
      <c r="Y203" s="95">
        <f t="shared" si="26"/>
        <v>1</v>
      </c>
      <c r="Z203" s="95">
        <f t="shared" si="26"/>
        <v>1</v>
      </c>
      <c r="AA203" s="95">
        <f t="shared" si="26"/>
        <v>1</v>
      </c>
      <c r="AB203" s="95">
        <f t="shared" si="26"/>
        <v>0</v>
      </c>
      <c r="AC203" s="95">
        <f t="shared" si="26"/>
        <v>0</v>
      </c>
      <c r="AD203" s="95">
        <f t="shared" si="26"/>
        <v>0</v>
      </c>
      <c r="AE203" s="95">
        <f t="shared" si="26"/>
        <v>0</v>
      </c>
      <c r="AF203" s="95">
        <f t="shared" si="26"/>
        <v>0</v>
      </c>
      <c r="AG203" s="95">
        <f t="shared" si="26"/>
        <v>0</v>
      </c>
      <c r="AH203" s="95">
        <f t="shared" si="26"/>
        <v>0</v>
      </c>
    </row>
    <row r="204" spans="1:34" x14ac:dyDescent="0.3">
      <c r="A204" t="s">
        <v>707</v>
      </c>
      <c r="B204" t="s">
        <v>818</v>
      </c>
      <c r="C204">
        <v>2021</v>
      </c>
      <c r="D204">
        <v>2100</v>
      </c>
      <c r="E204" s="95">
        <f t="shared" si="27"/>
        <v>1</v>
      </c>
      <c r="F204" s="95">
        <f t="shared" si="27"/>
        <v>1</v>
      </c>
      <c r="G204" s="95">
        <f t="shared" si="27"/>
        <v>1</v>
      </c>
      <c r="H204" s="95">
        <f t="shared" si="27"/>
        <v>1</v>
      </c>
      <c r="I204" s="95">
        <f t="shared" si="27"/>
        <v>1</v>
      </c>
      <c r="J204" s="95">
        <f t="shared" si="27"/>
        <v>1</v>
      </c>
      <c r="K204" s="95">
        <f t="shared" si="27"/>
        <v>1</v>
      </c>
      <c r="L204" s="95">
        <f t="shared" si="27"/>
        <v>1</v>
      </c>
      <c r="M204" s="95">
        <f t="shared" si="27"/>
        <v>1</v>
      </c>
      <c r="N204" s="95">
        <f t="shared" si="27"/>
        <v>1</v>
      </c>
      <c r="O204" s="95">
        <f t="shared" si="27"/>
        <v>1</v>
      </c>
      <c r="P204" s="95">
        <f t="shared" si="27"/>
        <v>1</v>
      </c>
      <c r="Q204" s="95">
        <f t="shared" si="27"/>
        <v>1</v>
      </c>
      <c r="R204" s="95">
        <f t="shared" si="27"/>
        <v>1</v>
      </c>
      <c r="S204" s="95">
        <f t="shared" si="27"/>
        <v>1</v>
      </c>
      <c r="T204" s="95">
        <f t="shared" si="27"/>
        <v>1</v>
      </c>
      <c r="U204" s="95">
        <f t="shared" si="26"/>
        <v>1</v>
      </c>
      <c r="V204" s="95">
        <f t="shared" si="26"/>
        <v>1</v>
      </c>
      <c r="W204" s="95">
        <f t="shared" si="26"/>
        <v>1</v>
      </c>
      <c r="X204" s="95">
        <f t="shared" si="26"/>
        <v>1</v>
      </c>
      <c r="Y204" s="95">
        <f t="shared" si="26"/>
        <v>1</v>
      </c>
      <c r="Z204" s="95">
        <f t="shared" si="26"/>
        <v>1</v>
      </c>
      <c r="AA204" s="95">
        <f t="shared" si="26"/>
        <v>1</v>
      </c>
      <c r="AB204" s="95">
        <f t="shared" si="26"/>
        <v>1</v>
      </c>
      <c r="AC204" s="95">
        <f t="shared" si="26"/>
        <v>1</v>
      </c>
      <c r="AD204" s="95">
        <f t="shared" si="26"/>
        <v>1</v>
      </c>
      <c r="AE204" s="95">
        <f t="shared" si="26"/>
        <v>1</v>
      </c>
      <c r="AF204" s="95">
        <f t="shared" si="26"/>
        <v>1</v>
      </c>
      <c r="AG204" s="95">
        <f t="shared" si="26"/>
        <v>1</v>
      </c>
      <c r="AH204" s="95">
        <f t="shared" si="26"/>
        <v>1</v>
      </c>
    </row>
    <row r="205" spans="1:34" x14ac:dyDescent="0.3">
      <c r="A205" t="s">
        <v>1146</v>
      </c>
      <c r="B205" t="s">
        <v>1147</v>
      </c>
      <c r="C205">
        <v>2021</v>
      </c>
      <c r="D205">
        <v>2050</v>
      </c>
      <c r="E205" s="95">
        <f t="shared" si="27"/>
        <v>1</v>
      </c>
      <c r="F205" s="95">
        <f t="shared" si="27"/>
        <v>1</v>
      </c>
      <c r="G205" s="95">
        <f t="shared" si="27"/>
        <v>1</v>
      </c>
      <c r="H205" s="95">
        <f t="shared" si="27"/>
        <v>1</v>
      </c>
      <c r="I205" s="95">
        <f t="shared" si="27"/>
        <v>1</v>
      </c>
      <c r="J205" s="95">
        <f t="shared" si="27"/>
        <v>1</v>
      </c>
      <c r="K205" s="95">
        <f t="shared" si="27"/>
        <v>1</v>
      </c>
      <c r="L205" s="95">
        <f t="shared" si="27"/>
        <v>1</v>
      </c>
      <c r="M205" s="95">
        <f t="shared" si="27"/>
        <v>1</v>
      </c>
      <c r="N205" s="95">
        <f t="shared" si="27"/>
        <v>1</v>
      </c>
      <c r="O205" s="95">
        <f t="shared" si="27"/>
        <v>1</v>
      </c>
      <c r="P205" s="95">
        <f t="shared" si="27"/>
        <v>1</v>
      </c>
      <c r="Q205" s="95">
        <f t="shared" si="27"/>
        <v>1</v>
      </c>
      <c r="R205" s="95">
        <f t="shared" si="27"/>
        <v>1</v>
      </c>
      <c r="S205" s="95">
        <f t="shared" si="27"/>
        <v>1</v>
      </c>
      <c r="T205" s="95">
        <f t="shared" si="27"/>
        <v>1</v>
      </c>
      <c r="U205" s="95">
        <f t="shared" si="26"/>
        <v>1</v>
      </c>
      <c r="V205" s="95">
        <f t="shared" si="26"/>
        <v>1</v>
      </c>
      <c r="W205" s="95">
        <f t="shared" si="26"/>
        <v>1</v>
      </c>
      <c r="X205" s="95">
        <f t="shared" si="26"/>
        <v>1</v>
      </c>
      <c r="Y205" s="95">
        <f t="shared" si="26"/>
        <v>1</v>
      </c>
      <c r="Z205" s="95">
        <f t="shared" si="26"/>
        <v>1</v>
      </c>
      <c r="AA205" s="95">
        <f t="shared" si="26"/>
        <v>1</v>
      </c>
      <c r="AB205" s="95">
        <f t="shared" si="26"/>
        <v>1</v>
      </c>
      <c r="AC205" s="95">
        <f t="shared" si="26"/>
        <v>1</v>
      </c>
      <c r="AD205" s="95">
        <f t="shared" si="26"/>
        <v>1</v>
      </c>
      <c r="AE205" s="95">
        <f t="shared" si="26"/>
        <v>1</v>
      </c>
      <c r="AF205" s="95">
        <f t="shared" si="26"/>
        <v>1</v>
      </c>
      <c r="AG205" s="95">
        <f t="shared" si="26"/>
        <v>1</v>
      </c>
      <c r="AH205" s="95">
        <f t="shared" si="26"/>
        <v>1</v>
      </c>
    </row>
    <row r="206" spans="1:34" x14ac:dyDescent="0.3">
      <c r="A206" t="s">
        <v>652</v>
      </c>
      <c r="B206" t="s">
        <v>101</v>
      </c>
      <c r="C206">
        <v>2021</v>
      </c>
      <c r="D206">
        <v>2039</v>
      </c>
      <c r="E206" s="95">
        <f t="shared" si="27"/>
        <v>1</v>
      </c>
      <c r="F206" s="95">
        <f t="shared" si="27"/>
        <v>1</v>
      </c>
      <c r="G206" s="95">
        <f t="shared" si="27"/>
        <v>1</v>
      </c>
      <c r="H206" s="95">
        <f t="shared" si="27"/>
        <v>1</v>
      </c>
      <c r="I206" s="95">
        <f t="shared" si="27"/>
        <v>1</v>
      </c>
      <c r="J206" s="95">
        <f t="shared" si="27"/>
        <v>1</v>
      </c>
      <c r="K206" s="95">
        <f t="shared" si="27"/>
        <v>1</v>
      </c>
      <c r="L206" s="95">
        <f t="shared" si="27"/>
        <v>1</v>
      </c>
      <c r="M206" s="95">
        <f t="shared" si="27"/>
        <v>1</v>
      </c>
      <c r="N206" s="95">
        <f t="shared" si="27"/>
        <v>1</v>
      </c>
      <c r="O206" s="95">
        <f t="shared" si="27"/>
        <v>1</v>
      </c>
      <c r="P206" s="95">
        <f t="shared" si="27"/>
        <v>1</v>
      </c>
      <c r="Q206" s="95">
        <f t="shared" si="27"/>
        <v>1</v>
      </c>
      <c r="R206" s="95">
        <f t="shared" si="27"/>
        <v>1</v>
      </c>
      <c r="S206" s="95">
        <f t="shared" si="27"/>
        <v>1</v>
      </c>
      <c r="T206" s="95">
        <f t="shared" si="27"/>
        <v>1</v>
      </c>
      <c r="U206" s="95">
        <f t="shared" si="26"/>
        <v>1</v>
      </c>
      <c r="V206" s="95">
        <f t="shared" si="26"/>
        <v>1</v>
      </c>
      <c r="W206" s="95">
        <f t="shared" si="26"/>
        <v>1</v>
      </c>
      <c r="X206" s="95">
        <f t="shared" si="26"/>
        <v>0</v>
      </c>
      <c r="Y206" s="95">
        <f t="shared" si="26"/>
        <v>0</v>
      </c>
      <c r="Z206" s="95">
        <f t="shared" si="26"/>
        <v>0</v>
      </c>
      <c r="AA206" s="95">
        <f t="shared" si="26"/>
        <v>0</v>
      </c>
      <c r="AB206" s="95">
        <f t="shared" si="26"/>
        <v>0</v>
      </c>
      <c r="AC206" s="95">
        <f t="shared" si="26"/>
        <v>0</v>
      </c>
      <c r="AD206" s="95">
        <f t="shared" si="26"/>
        <v>0</v>
      </c>
      <c r="AE206" s="95">
        <f t="shared" si="26"/>
        <v>0</v>
      </c>
      <c r="AF206" s="95">
        <f t="shared" si="26"/>
        <v>0</v>
      </c>
      <c r="AG206" s="95">
        <f t="shared" si="26"/>
        <v>0</v>
      </c>
      <c r="AH206" s="95">
        <f t="shared" si="26"/>
        <v>0</v>
      </c>
    </row>
    <row r="207" spans="1:34" x14ac:dyDescent="0.3">
      <c r="A207" t="s">
        <v>652</v>
      </c>
      <c r="B207" t="s">
        <v>100</v>
      </c>
      <c r="C207">
        <v>2021</v>
      </c>
      <c r="D207">
        <v>2039</v>
      </c>
      <c r="E207" s="95">
        <f t="shared" si="27"/>
        <v>1</v>
      </c>
      <c r="F207" s="95">
        <f t="shared" si="27"/>
        <v>1</v>
      </c>
      <c r="G207" s="95">
        <f t="shared" si="27"/>
        <v>1</v>
      </c>
      <c r="H207" s="95">
        <f t="shared" si="27"/>
        <v>1</v>
      </c>
      <c r="I207" s="95">
        <f t="shared" si="27"/>
        <v>1</v>
      </c>
      <c r="J207" s="95">
        <f t="shared" si="27"/>
        <v>1</v>
      </c>
      <c r="K207" s="95">
        <f t="shared" si="27"/>
        <v>1</v>
      </c>
      <c r="L207" s="95">
        <f t="shared" si="27"/>
        <v>1</v>
      </c>
      <c r="M207" s="95">
        <f t="shared" si="27"/>
        <v>1</v>
      </c>
      <c r="N207" s="95">
        <f t="shared" si="27"/>
        <v>1</v>
      </c>
      <c r="O207" s="95">
        <f t="shared" si="27"/>
        <v>1</v>
      </c>
      <c r="P207" s="95">
        <f t="shared" si="27"/>
        <v>1</v>
      </c>
      <c r="Q207" s="95">
        <f t="shared" si="27"/>
        <v>1</v>
      </c>
      <c r="R207" s="95">
        <f t="shared" si="27"/>
        <v>1</v>
      </c>
      <c r="S207" s="95">
        <f t="shared" si="27"/>
        <v>1</v>
      </c>
      <c r="T207" s="95">
        <f t="shared" si="27"/>
        <v>1</v>
      </c>
      <c r="U207" s="95">
        <f t="shared" si="26"/>
        <v>1</v>
      </c>
      <c r="V207" s="95">
        <f t="shared" si="26"/>
        <v>1</v>
      </c>
      <c r="W207" s="95">
        <f t="shared" si="26"/>
        <v>1</v>
      </c>
      <c r="X207" s="95">
        <f t="shared" si="26"/>
        <v>0</v>
      </c>
      <c r="Y207" s="95">
        <f t="shared" si="26"/>
        <v>0</v>
      </c>
      <c r="Z207" s="95">
        <f t="shared" si="26"/>
        <v>0</v>
      </c>
      <c r="AA207" s="95">
        <f t="shared" si="26"/>
        <v>0</v>
      </c>
      <c r="AB207" s="95">
        <f t="shared" si="26"/>
        <v>0</v>
      </c>
      <c r="AC207" s="95">
        <f t="shared" si="26"/>
        <v>0</v>
      </c>
      <c r="AD207" s="95">
        <f t="shared" si="26"/>
        <v>0</v>
      </c>
      <c r="AE207" s="95">
        <f t="shared" si="26"/>
        <v>0</v>
      </c>
      <c r="AF207" s="95">
        <f t="shared" si="26"/>
        <v>0</v>
      </c>
      <c r="AG207" s="95">
        <f t="shared" si="26"/>
        <v>0</v>
      </c>
      <c r="AH207" s="95">
        <f t="shared" si="26"/>
        <v>0</v>
      </c>
    </row>
    <row r="208" spans="1:34" x14ac:dyDescent="0.3">
      <c r="A208" t="s">
        <v>652</v>
      </c>
      <c r="B208" t="s">
        <v>102</v>
      </c>
      <c r="C208">
        <v>2021</v>
      </c>
      <c r="D208">
        <v>2039</v>
      </c>
      <c r="E208" s="95">
        <f t="shared" si="27"/>
        <v>1</v>
      </c>
      <c r="F208" s="95">
        <f t="shared" si="27"/>
        <v>1</v>
      </c>
      <c r="G208" s="95">
        <f t="shared" si="27"/>
        <v>1</v>
      </c>
      <c r="H208" s="95">
        <f t="shared" si="27"/>
        <v>1</v>
      </c>
      <c r="I208" s="95">
        <f t="shared" si="27"/>
        <v>1</v>
      </c>
      <c r="J208" s="95">
        <f t="shared" si="27"/>
        <v>1</v>
      </c>
      <c r="K208" s="95">
        <f t="shared" si="27"/>
        <v>1</v>
      </c>
      <c r="L208" s="95">
        <f t="shared" si="27"/>
        <v>1</v>
      </c>
      <c r="M208" s="95">
        <f t="shared" si="27"/>
        <v>1</v>
      </c>
      <c r="N208" s="95">
        <f t="shared" si="27"/>
        <v>1</v>
      </c>
      <c r="O208" s="95">
        <f t="shared" si="27"/>
        <v>1</v>
      </c>
      <c r="P208" s="95">
        <f t="shared" si="27"/>
        <v>1</v>
      </c>
      <c r="Q208" s="95">
        <f t="shared" si="27"/>
        <v>1</v>
      </c>
      <c r="R208" s="95">
        <f t="shared" si="27"/>
        <v>1</v>
      </c>
      <c r="S208" s="95">
        <f t="shared" si="27"/>
        <v>1</v>
      </c>
      <c r="T208" s="95">
        <f t="shared" si="27"/>
        <v>1</v>
      </c>
      <c r="U208" s="95">
        <f t="shared" si="26"/>
        <v>1</v>
      </c>
      <c r="V208" s="95">
        <f t="shared" si="26"/>
        <v>1</v>
      </c>
      <c r="W208" s="95">
        <f t="shared" si="26"/>
        <v>1</v>
      </c>
      <c r="X208" s="95">
        <f t="shared" si="26"/>
        <v>0</v>
      </c>
      <c r="Y208" s="95">
        <f t="shared" si="26"/>
        <v>0</v>
      </c>
      <c r="Z208" s="95">
        <f t="shared" si="26"/>
        <v>0</v>
      </c>
      <c r="AA208" s="95">
        <f t="shared" si="26"/>
        <v>0</v>
      </c>
      <c r="AB208" s="95">
        <f t="shared" si="26"/>
        <v>0</v>
      </c>
      <c r="AC208" s="95">
        <f t="shared" si="26"/>
        <v>0</v>
      </c>
      <c r="AD208" s="95">
        <f t="shared" si="26"/>
        <v>0</v>
      </c>
      <c r="AE208" s="95">
        <f t="shared" si="26"/>
        <v>0</v>
      </c>
      <c r="AF208" s="95">
        <f t="shared" si="26"/>
        <v>0</v>
      </c>
      <c r="AG208" s="95">
        <f t="shared" si="26"/>
        <v>0</v>
      </c>
      <c r="AH208" s="95">
        <f t="shared" si="26"/>
        <v>0</v>
      </c>
    </row>
    <row r="209" spans="1:34" x14ac:dyDescent="0.3">
      <c r="A209" t="s">
        <v>652</v>
      </c>
      <c r="B209" t="s">
        <v>103</v>
      </c>
      <c r="C209">
        <v>2021</v>
      </c>
      <c r="D209">
        <v>2039</v>
      </c>
      <c r="E209" s="95">
        <f t="shared" si="27"/>
        <v>1</v>
      </c>
      <c r="F209" s="95">
        <f t="shared" si="27"/>
        <v>1</v>
      </c>
      <c r="G209" s="95">
        <f t="shared" si="27"/>
        <v>1</v>
      </c>
      <c r="H209" s="95">
        <f t="shared" si="27"/>
        <v>1</v>
      </c>
      <c r="I209" s="95">
        <f t="shared" si="27"/>
        <v>1</v>
      </c>
      <c r="J209" s="95">
        <f t="shared" si="27"/>
        <v>1</v>
      </c>
      <c r="K209" s="95">
        <f t="shared" si="27"/>
        <v>1</v>
      </c>
      <c r="L209" s="95">
        <f t="shared" si="27"/>
        <v>1</v>
      </c>
      <c r="M209" s="95">
        <f t="shared" si="27"/>
        <v>1</v>
      </c>
      <c r="N209" s="95">
        <f t="shared" si="27"/>
        <v>1</v>
      </c>
      <c r="O209" s="95">
        <f t="shared" si="27"/>
        <v>1</v>
      </c>
      <c r="P209" s="95">
        <f t="shared" si="27"/>
        <v>1</v>
      </c>
      <c r="Q209" s="95">
        <f t="shared" si="27"/>
        <v>1</v>
      </c>
      <c r="R209" s="95">
        <f t="shared" si="27"/>
        <v>1</v>
      </c>
      <c r="S209" s="95">
        <f t="shared" si="27"/>
        <v>1</v>
      </c>
      <c r="T209" s="95">
        <f t="shared" si="27"/>
        <v>1</v>
      </c>
      <c r="U209" s="95">
        <f t="shared" si="26"/>
        <v>1</v>
      </c>
      <c r="V209" s="95">
        <f t="shared" si="26"/>
        <v>1</v>
      </c>
      <c r="W209" s="95">
        <f t="shared" si="26"/>
        <v>1</v>
      </c>
      <c r="X209" s="95">
        <f t="shared" si="26"/>
        <v>0</v>
      </c>
      <c r="Y209" s="95">
        <f t="shared" si="26"/>
        <v>0</v>
      </c>
      <c r="Z209" s="95">
        <f t="shared" si="26"/>
        <v>0</v>
      </c>
      <c r="AA209" s="95">
        <f t="shared" si="26"/>
        <v>0</v>
      </c>
      <c r="AB209" s="95">
        <f t="shared" si="26"/>
        <v>0</v>
      </c>
      <c r="AC209" s="95">
        <f t="shared" si="26"/>
        <v>0</v>
      </c>
      <c r="AD209" s="95">
        <f t="shared" si="26"/>
        <v>0</v>
      </c>
      <c r="AE209" s="95">
        <f t="shared" si="26"/>
        <v>0</v>
      </c>
      <c r="AF209" s="95">
        <f t="shared" si="26"/>
        <v>0</v>
      </c>
      <c r="AG209" s="95">
        <f t="shared" si="26"/>
        <v>0</v>
      </c>
      <c r="AH209" s="95">
        <f t="shared" si="26"/>
        <v>0</v>
      </c>
    </row>
    <row r="210" spans="1:34" x14ac:dyDescent="0.3">
      <c r="A210" t="s">
        <v>653</v>
      </c>
      <c r="B210" t="s">
        <v>42</v>
      </c>
      <c r="C210">
        <v>2021</v>
      </c>
      <c r="D210">
        <v>2039</v>
      </c>
      <c r="E210" s="95">
        <f t="shared" si="27"/>
        <v>1</v>
      </c>
      <c r="F210" s="95">
        <f t="shared" si="27"/>
        <v>1</v>
      </c>
      <c r="G210" s="95">
        <f t="shared" si="27"/>
        <v>1</v>
      </c>
      <c r="H210" s="95">
        <f t="shared" si="27"/>
        <v>1</v>
      </c>
      <c r="I210" s="95">
        <f t="shared" si="27"/>
        <v>1</v>
      </c>
      <c r="J210" s="95">
        <f t="shared" si="27"/>
        <v>1</v>
      </c>
      <c r="K210" s="95">
        <f t="shared" si="27"/>
        <v>1</v>
      </c>
      <c r="L210" s="95">
        <f t="shared" si="27"/>
        <v>1</v>
      </c>
      <c r="M210" s="95">
        <f t="shared" si="27"/>
        <v>1</v>
      </c>
      <c r="N210" s="95">
        <f t="shared" si="27"/>
        <v>1</v>
      </c>
      <c r="O210" s="95">
        <f t="shared" si="27"/>
        <v>1</v>
      </c>
      <c r="P210" s="95">
        <f t="shared" si="27"/>
        <v>1</v>
      </c>
      <c r="Q210" s="95">
        <f t="shared" si="27"/>
        <v>1</v>
      </c>
      <c r="R210" s="95">
        <f t="shared" si="27"/>
        <v>1</v>
      </c>
      <c r="S210" s="95">
        <f t="shared" si="27"/>
        <v>1</v>
      </c>
      <c r="T210" s="95">
        <f t="shared" si="27"/>
        <v>1</v>
      </c>
      <c r="U210" s="95">
        <f t="shared" si="26"/>
        <v>1</v>
      </c>
      <c r="V210" s="95">
        <f t="shared" si="26"/>
        <v>1</v>
      </c>
      <c r="W210" s="95">
        <f t="shared" si="26"/>
        <v>1</v>
      </c>
      <c r="X210" s="95">
        <f t="shared" si="26"/>
        <v>0</v>
      </c>
      <c r="Y210" s="95">
        <f t="shared" si="26"/>
        <v>0</v>
      </c>
      <c r="Z210" s="95">
        <f t="shared" si="26"/>
        <v>0</v>
      </c>
      <c r="AA210" s="95">
        <f t="shared" si="26"/>
        <v>0</v>
      </c>
      <c r="AB210" s="95">
        <f t="shared" si="26"/>
        <v>0</v>
      </c>
      <c r="AC210" s="95">
        <f t="shared" si="26"/>
        <v>0</v>
      </c>
      <c r="AD210" s="95">
        <f t="shared" si="26"/>
        <v>0</v>
      </c>
      <c r="AE210" s="95">
        <f t="shared" si="26"/>
        <v>0</v>
      </c>
      <c r="AF210" s="95">
        <f t="shared" si="26"/>
        <v>0</v>
      </c>
      <c r="AG210" s="95">
        <f t="shared" si="26"/>
        <v>0</v>
      </c>
      <c r="AH210" s="95">
        <f t="shared" si="26"/>
        <v>0</v>
      </c>
    </row>
    <row r="211" spans="1:34" x14ac:dyDescent="0.3">
      <c r="A211" t="s">
        <v>653</v>
      </c>
      <c r="B211" t="s">
        <v>40</v>
      </c>
      <c r="C211">
        <v>2021</v>
      </c>
      <c r="D211">
        <v>2039</v>
      </c>
      <c r="E211" s="95">
        <f t="shared" si="27"/>
        <v>1</v>
      </c>
      <c r="F211" s="95">
        <f t="shared" si="27"/>
        <v>1</v>
      </c>
      <c r="G211" s="95">
        <f t="shared" si="27"/>
        <v>1</v>
      </c>
      <c r="H211" s="95">
        <f t="shared" si="27"/>
        <v>1</v>
      </c>
      <c r="I211" s="95">
        <f t="shared" si="27"/>
        <v>1</v>
      </c>
      <c r="J211" s="95">
        <f t="shared" si="27"/>
        <v>1</v>
      </c>
      <c r="K211" s="95">
        <f t="shared" si="27"/>
        <v>1</v>
      </c>
      <c r="L211" s="95">
        <f t="shared" si="27"/>
        <v>1</v>
      </c>
      <c r="M211" s="95">
        <f t="shared" si="27"/>
        <v>1</v>
      </c>
      <c r="N211" s="95">
        <f t="shared" si="27"/>
        <v>1</v>
      </c>
      <c r="O211" s="95">
        <f t="shared" si="27"/>
        <v>1</v>
      </c>
      <c r="P211" s="95">
        <f t="shared" si="27"/>
        <v>1</v>
      </c>
      <c r="Q211" s="95">
        <f t="shared" si="27"/>
        <v>1</v>
      </c>
      <c r="R211" s="95">
        <f t="shared" si="27"/>
        <v>1</v>
      </c>
      <c r="S211" s="95">
        <f t="shared" si="27"/>
        <v>1</v>
      </c>
      <c r="T211" s="95">
        <f t="shared" si="27"/>
        <v>1</v>
      </c>
      <c r="U211" s="95">
        <f t="shared" si="26"/>
        <v>1</v>
      </c>
      <c r="V211" s="95">
        <f t="shared" si="26"/>
        <v>1</v>
      </c>
      <c r="W211" s="95">
        <f t="shared" si="26"/>
        <v>1</v>
      </c>
      <c r="X211" s="95">
        <f t="shared" si="26"/>
        <v>0</v>
      </c>
      <c r="Y211" s="95">
        <f t="shared" si="26"/>
        <v>0</v>
      </c>
      <c r="Z211" s="95">
        <f t="shared" si="26"/>
        <v>0</v>
      </c>
      <c r="AA211" s="95">
        <f t="shared" si="26"/>
        <v>0</v>
      </c>
      <c r="AB211" s="95">
        <f t="shared" si="26"/>
        <v>0</v>
      </c>
      <c r="AC211" s="95">
        <f t="shared" si="26"/>
        <v>0</v>
      </c>
      <c r="AD211" s="95">
        <f t="shared" si="26"/>
        <v>0</v>
      </c>
      <c r="AE211" s="95">
        <f t="shared" si="26"/>
        <v>0</v>
      </c>
      <c r="AF211" s="95">
        <f t="shared" si="26"/>
        <v>0</v>
      </c>
      <c r="AG211" s="95">
        <f t="shared" si="26"/>
        <v>0</v>
      </c>
      <c r="AH211" s="95">
        <f t="shared" si="26"/>
        <v>0</v>
      </c>
    </row>
    <row r="212" spans="1:34" x14ac:dyDescent="0.3">
      <c r="A212" t="s">
        <v>653</v>
      </c>
      <c r="B212" t="s">
        <v>41</v>
      </c>
      <c r="C212">
        <v>2021</v>
      </c>
      <c r="D212">
        <v>2039</v>
      </c>
      <c r="E212" s="95">
        <f t="shared" si="27"/>
        <v>1</v>
      </c>
      <c r="F212" s="95">
        <f t="shared" si="27"/>
        <v>1</v>
      </c>
      <c r="G212" s="95">
        <f t="shared" si="27"/>
        <v>1</v>
      </c>
      <c r="H212" s="95">
        <f t="shared" si="27"/>
        <v>1</v>
      </c>
      <c r="I212" s="95">
        <f t="shared" si="27"/>
        <v>1</v>
      </c>
      <c r="J212" s="95">
        <f t="shared" si="27"/>
        <v>1</v>
      </c>
      <c r="K212" s="95">
        <f t="shared" si="27"/>
        <v>1</v>
      </c>
      <c r="L212" s="95">
        <f t="shared" si="27"/>
        <v>1</v>
      </c>
      <c r="M212" s="95">
        <f t="shared" si="27"/>
        <v>1</v>
      </c>
      <c r="N212" s="95">
        <f t="shared" si="27"/>
        <v>1</v>
      </c>
      <c r="O212" s="95">
        <f t="shared" si="27"/>
        <v>1</v>
      </c>
      <c r="P212" s="95">
        <f t="shared" si="27"/>
        <v>1</v>
      </c>
      <c r="Q212" s="95">
        <f t="shared" si="27"/>
        <v>1</v>
      </c>
      <c r="R212" s="95">
        <f t="shared" si="27"/>
        <v>1</v>
      </c>
      <c r="S212" s="95">
        <f t="shared" si="27"/>
        <v>1</v>
      </c>
      <c r="T212" s="95">
        <f t="shared" si="27"/>
        <v>1</v>
      </c>
      <c r="U212" s="95">
        <f t="shared" si="26"/>
        <v>1</v>
      </c>
      <c r="V212" s="95">
        <f t="shared" si="26"/>
        <v>1</v>
      </c>
      <c r="W212" s="95">
        <f t="shared" si="26"/>
        <v>1</v>
      </c>
      <c r="X212" s="95">
        <f t="shared" si="26"/>
        <v>0</v>
      </c>
      <c r="Y212" s="95">
        <f t="shared" si="26"/>
        <v>0</v>
      </c>
      <c r="Z212" s="95">
        <f t="shared" si="26"/>
        <v>0</v>
      </c>
      <c r="AA212" s="95">
        <f t="shared" si="26"/>
        <v>0</v>
      </c>
      <c r="AB212" s="95">
        <f t="shared" si="26"/>
        <v>0</v>
      </c>
      <c r="AC212" s="95">
        <f t="shared" si="26"/>
        <v>0</v>
      </c>
      <c r="AD212" s="95">
        <f t="shared" si="26"/>
        <v>0</v>
      </c>
      <c r="AE212" s="95">
        <f t="shared" si="26"/>
        <v>0</v>
      </c>
      <c r="AF212" s="95">
        <f t="shared" si="26"/>
        <v>0</v>
      </c>
      <c r="AG212" s="95">
        <f t="shared" si="26"/>
        <v>0</v>
      </c>
      <c r="AH212" s="95">
        <f t="shared" si="26"/>
        <v>0</v>
      </c>
    </row>
    <row r="213" spans="1:34" x14ac:dyDescent="0.3">
      <c r="A213" t="s">
        <v>1148</v>
      </c>
      <c r="B213" t="s">
        <v>1149</v>
      </c>
      <c r="C213">
        <v>2021</v>
      </c>
      <c r="D213">
        <v>2050</v>
      </c>
      <c r="E213" s="95">
        <f t="shared" si="27"/>
        <v>1</v>
      </c>
      <c r="F213" s="95">
        <f t="shared" si="27"/>
        <v>1</v>
      </c>
      <c r="G213" s="95">
        <f t="shared" si="27"/>
        <v>1</v>
      </c>
      <c r="H213" s="95">
        <f t="shared" si="27"/>
        <v>1</v>
      </c>
      <c r="I213" s="95">
        <f t="shared" si="27"/>
        <v>1</v>
      </c>
      <c r="J213" s="95">
        <f t="shared" si="27"/>
        <v>1</v>
      </c>
      <c r="K213" s="95">
        <f t="shared" si="27"/>
        <v>1</v>
      </c>
      <c r="L213" s="95">
        <f t="shared" si="27"/>
        <v>1</v>
      </c>
      <c r="M213" s="95">
        <f t="shared" si="27"/>
        <v>1</v>
      </c>
      <c r="N213" s="95">
        <f t="shared" si="27"/>
        <v>1</v>
      </c>
      <c r="O213" s="95">
        <f t="shared" si="27"/>
        <v>1</v>
      </c>
      <c r="P213" s="95">
        <f t="shared" si="27"/>
        <v>1</v>
      </c>
      <c r="Q213" s="95">
        <f t="shared" si="27"/>
        <v>1</v>
      </c>
      <c r="R213" s="95">
        <f t="shared" si="27"/>
        <v>1</v>
      </c>
      <c r="S213" s="95">
        <f t="shared" si="27"/>
        <v>1</v>
      </c>
      <c r="T213" s="95">
        <f t="shared" si="27"/>
        <v>1</v>
      </c>
      <c r="U213" s="95">
        <f t="shared" si="26"/>
        <v>1</v>
      </c>
      <c r="V213" s="95">
        <f t="shared" si="26"/>
        <v>1</v>
      </c>
      <c r="W213" s="95">
        <f t="shared" si="26"/>
        <v>1</v>
      </c>
      <c r="X213" s="95">
        <f t="shared" si="26"/>
        <v>1</v>
      </c>
      <c r="Y213" s="95">
        <f t="shared" si="26"/>
        <v>1</v>
      </c>
      <c r="Z213" s="95">
        <f t="shared" si="26"/>
        <v>1</v>
      </c>
      <c r="AA213" s="95">
        <f t="shared" si="26"/>
        <v>1</v>
      </c>
      <c r="AB213" s="95">
        <f t="shared" si="26"/>
        <v>1</v>
      </c>
      <c r="AC213" s="95">
        <f t="shared" si="26"/>
        <v>1</v>
      </c>
      <c r="AD213" s="95">
        <f t="shared" si="26"/>
        <v>1</v>
      </c>
      <c r="AE213" s="95">
        <f t="shared" si="26"/>
        <v>1</v>
      </c>
      <c r="AF213" s="95">
        <f t="shared" si="26"/>
        <v>1</v>
      </c>
      <c r="AG213" s="95">
        <f t="shared" si="26"/>
        <v>1</v>
      </c>
      <c r="AH213" s="95">
        <f t="shared" si="26"/>
        <v>1</v>
      </c>
    </row>
    <row r="214" spans="1:34" x14ac:dyDescent="0.3">
      <c r="A214" t="s">
        <v>699</v>
      </c>
      <c r="B214" t="s">
        <v>792</v>
      </c>
      <c r="C214">
        <v>2021</v>
      </c>
      <c r="D214">
        <v>2037</v>
      </c>
      <c r="E214" s="95">
        <f t="shared" si="27"/>
        <v>1</v>
      </c>
      <c r="F214" s="95">
        <f t="shared" si="27"/>
        <v>1</v>
      </c>
      <c r="G214" s="95">
        <f t="shared" si="27"/>
        <v>1</v>
      </c>
      <c r="H214" s="95">
        <f t="shared" si="27"/>
        <v>1</v>
      </c>
      <c r="I214" s="95">
        <f t="shared" si="27"/>
        <v>1</v>
      </c>
      <c r="J214" s="95">
        <f t="shared" si="27"/>
        <v>1</v>
      </c>
      <c r="K214" s="95">
        <f t="shared" si="27"/>
        <v>1</v>
      </c>
      <c r="L214" s="95">
        <f t="shared" si="27"/>
        <v>1</v>
      </c>
      <c r="M214" s="95">
        <f t="shared" si="27"/>
        <v>1</v>
      </c>
      <c r="N214" s="95">
        <f t="shared" si="27"/>
        <v>1</v>
      </c>
      <c r="O214" s="95">
        <f t="shared" si="27"/>
        <v>1</v>
      </c>
      <c r="P214" s="95">
        <f t="shared" si="27"/>
        <v>1</v>
      </c>
      <c r="Q214" s="95">
        <f t="shared" si="27"/>
        <v>1</v>
      </c>
      <c r="R214" s="95">
        <f t="shared" si="27"/>
        <v>1</v>
      </c>
      <c r="S214" s="95">
        <f t="shared" si="27"/>
        <v>1</v>
      </c>
      <c r="T214" s="95">
        <f t="shared" si="27"/>
        <v>1</v>
      </c>
      <c r="U214" s="95">
        <f t="shared" si="26"/>
        <v>1</v>
      </c>
      <c r="V214" s="95">
        <f t="shared" si="26"/>
        <v>0</v>
      </c>
      <c r="W214" s="95">
        <f t="shared" si="26"/>
        <v>0</v>
      </c>
      <c r="X214" s="95">
        <f t="shared" si="26"/>
        <v>0</v>
      </c>
      <c r="Y214" s="95">
        <f t="shared" si="26"/>
        <v>0</v>
      </c>
      <c r="Z214" s="95">
        <f t="shared" si="26"/>
        <v>0</v>
      </c>
      <c r="AA214" s="95">
        <f t="shared" si="26"/>
        <v>0</v>
      </c>
      <c r="AB214" s="95">
        <f t="shared" si="26"/>
        <v>0</v>
      </c>
      <c r="AC214" s="95">
        <f t="shared" si="26"/>
        <v>0</v>
      </c>
      <c r="AD214" s="95">
        <f t="shared" si="26"/>
        <v>0</v>
      </c>
      <c r="AE214" s="95">
        <f t="shared" si="26"/>
        <v>0</v>
      </c>
      <c r="AF214" s="95">
        <f t="shared" si="26"/>
        <v>0</v>
      </c>
      <c r="AG214" s="95">
        <f t="shared" si="26"/>
        <v>0</v>
      </c>
      <c r="AH214" s="95">
        <f t="shared" si="26"/>
        <v>0</v>
      </c>
    </row>
    <row r="215" spans="1:34" x14ac:dyDescent="0.3">
      <c r="A215" t="s">
        <v>699</v>
      </c>
      <c r="B215" t="s">
        <v>793</v>
      </c>
      <c r="C215">
        <v>2021</v>
      </c>
      <c r="D215">
        <v>2037</v>
      </c>
      <c r="E215" s="95">
        <f t="shared" si="27"/>
        <v>1</v>
      </c>
      <c r="F215" s="95">
        <f t="shared" si="27"/>
        <v>1</v>
      </c>
      <c r="G215" s="95">
        <f t="shared" si="27"/>
        <v>1</v>
      </c>
      <c r="H215" s="95">
        <f t="shared" si="27"/>
        <v>1</v>
      </c>
      <c r="I215" s="95">
        <f t="shared" si="27"/>
        <v>1</v>
      </c>
      <c r="J215" s="95">
        <f t="shared" si="27"/>
        <v>1</v>
      </c>
      <c r="K215" s="95">
        <f t="shared" si="27"/>
        <v>1</v>
      </c>
      <c r="L215" s="95">
        <f t="shared" si="27"/>
        <v>1</v>
      </c>
      <c r="M215" s="95">
        <f t="shared" si="27"/>
        <v>1</v>
      </c>
      <c r="N215" s="95">
        <f t="shared" si="27"/>
        <v>1</v>
      </c>
      <c r="O215" s="95">
        <f t="shared" si="27"/>
        <v>1</v>
      </c>
      <c r="P215" s="95">
        <f t="shared" si="27"/>
        <v>1</v>
      </c>
      <c r="Q215" s="95">
        <f t="shared" si="27"/>
        <v>1</v>
      </c>
      <c r="R215" s="95">
        <f t="shared" si="27"/>
        <v>1</v>
      </c>
      <c r="S215" s="95">
        <f t="shared" si="27"/>
        <v>1</v>
      </c>
      <c r="T215" s="95">
        <f t="shared" si="27"/>
        <v>1</v>
      </c>
      <c r="U215" s="95">
        <f t="shared" si="26"/>
        <v>1</v>
      </c>
      <c r="V215" s="95">
        <f t="shared" si="26"/>
        <v>0</v>
      </c>
      <c r="W215" s="95">
        <f t="shared" si="26"/>
        <v>0</v>
      </c>
      <c r="X215" s="95">
        <f t="shared" si="26"/>
        <v>0</v>
      </c>
      <c r="Y215" s="95">
        <f t="shared" si="26"/>
        <v>0</v>
      </c>
      <c r="Z215" s="95">
        <f t="shared" si="26"/>
        <v>0</v>
      </c>
      <c r="AA215" s="95">
        <f t="shared" si="26"/>
        <v>0</v>
      </c>
      <c r="AB215" s="95">
        <f t="shared" si="26"/>
        <v>0</v>
      </c>
      <c r="AC215" s="95">
        <f t="shared" si="26"/>
        <v>0</v>
      </c>
      <c r="AD215" s="95">
        <f t="shared" si="26"/>
        <v>0</v>
      </c>
      <c r="AE215" s="95">
        <f t="shared" si="26"/>
        <v>0</v>
      </c>
      <c r="AF215" s="95">
        <f t="shared" si="26"/>
        <v>0</v>
      </c>
      <c r="AG215" s="95">
        <f t="shared" si="26"/>
        <v>0</v>
      </c>
      <c r="AH215" s="95">
        <f t="shared" si="26"/>
        <v>0</v>
      </c>
    </row>
    <row r="216" spans="1:34" x14ac:dyDescent="0.3">
      <c r="A216" t="s">
        <v>699</v>
      </c>
      <c r="B216" t="s">
        <v>794</v>
      </c>
      <c r="C216">
        <v>2021</v>
      </c>
      <c r="D216">
        <v>2037</v>
      </c>
      <c r="E216" s="95">
        <f t="shared" si="27"/>
        <v>1</v>
      </c>
      <c r="F216" s="95">
        <f t="shared" si="27"/>
        <v>1</v>
      </c>
      <c r="G216" s="95">
        <f t="shared" si="27"/>
        <v>1</v>
      </c>
      <c r="H216" s="95">
        <f t="shared" si="27"/>
        <v>1</v>
      </c>
      <c r="I216" s="95">
        <f t="shared" si="27"/>
        <v>1</v>
      </c>
      <c r="J216" s="95">
        <f t="shared" si="27"/>
        <v>1</v>
      </c>
      <c r="K216" s="95">
        <f t="shared" si="27"/>
        <v>1</v>
      </c>
      <c r="L216" s="95">
        <f t="shared" si="27"/>
        <v>1</v>
      </c>
      <c r="M216" s="95">
        <f t="shared" si="27"/>
        <v>1</v>
      </c>
      <c r="N216" s="95">
        <f t="shared" si="27"/>
        <v>1</v>
      </c>
      <c r="O216" s="95">
        <f t="shared" si="27"/>
        <v>1</v>
      </c>
      <c r="P216" s="95">
        <f t="shared" si="27"/>
        <v>1</v>
      </c>
      <c r="Q216" s="95">
        <f t="shared" si="27"/>
        <v>1</v>
      </c>
      <c r="R216" s="95">
        <f t="shared" si="27"/>
        <v>1</v>
      </c>
      <c r="S216" s="95">
        <f t="shared" si="27"/>
        <v>1</v>
      </c>
      <c r="T216" s="95">
        <f t="shared" si="27"/>
        <v>1</v>
      </c>
      <c r="U216" s="95">
        <f t="shared" si="26"/>
        <v>1</v>
      </c>
      <c r="V216" s="95">
        <f t="shared" si="26"/>
        <v>0</v>
      </c>
      <c r="W216" s="95">
        <f t="shared" si="26"/>
        <v>0</v>
      </c>
      <c r="X216" s="95">
        <f t="shared" si="26"/>
        <v>0</v>
      </c>
      <c r="Y216" s="95">
        <f t="shared" si="26"/>
        <v>0</v>
      </c>
      <c r="Z216" s="95">
        <f t="shared" si="26"/>
        <v>0</v>
      </c>
      <c r="AA216" s="95">
        <f t="shared" si="26"/>
        <v>0</v>
      </c>
      <c r="AB216" s="95">
        <f t="shared" si="26"/>
        <v>0</v>
      </c>
      <c r="AC216" s="95">
        <f t="shared" si="26"/>
        <v>0</v>
      </c>
      <c r="AD216" s="95">
        <f t="shared" si="26"/>
        <v>0</v>
      </c>
      <c r="AE216" s="95">
        <f t="shared" si="26"/>
        <v>0</v>
      </c>
      <c r="AF216" s="95">
        <f t="shared" si="26"/>
        <v>0</v>
      </c>
      <c r="AG216" s="95">
        <f t="shared" si="26"/>
        <v>0</v>
      </c>
      <c r="AH216" s="95">
        <f t="shared" si="26"/>
        <v>0</v>
      </c>
    </row>
    <row r="217" spans="1:34" x14ac:dyDescent="0.3">
      <c r="A217" t="s">
        <v>699</v>
      </c>
      <c r="B217" t="s">
        <v>795</v>
      </c>
      <c r="C217">
        <v>2021</v>
      </c>
      <c r="D217">
        <v>2037</v>
      </c>
      <c r="E217" s="95">
        <f t="shared" si="27"/>
        <v>1</v>
      </c>
      <c r="F217" s="95">
        <f t="shared" si="27"/>
        <v>1</v>
      </c>
      <c r="G217" s="95">
        <f t="shared" si="27"/>
        <v>1</v>
      </c>
      <c r="H217" s="95">
        <f t="shared" si="27"/>
        <v>1</v>
      </c>
      <c r="I217" s="95">
        <f t="shared" si="27"/>
        <v>1</v>
      </c>
      <c r="J217" s="95">
        <f t="shared" si="27"/>
        <v>1</v>
      </c>
      <c r="K217" s="95">
        <f t="shared" si="27"/>
        <v>1</v>
      </c>
      <c r="L217" s="95">
        <f t="shared" si="27"/>
        <v>1</v>
      </c>
      <c r="M217" s="95">
        <f t="shared" si="27"/>
        <v>1</v>
      </c>
      <c r="N217" s="95">
        <f t="shared" si="27"/>
        <v>1</v>
      </c>
      <c r="O217" s="95">
        <f t="shared" si="27"/>
        <v>1</v>
      </c>
      <c r="P217" s="95">
        <f t="shared" si="27"/>
        <v>1</v>
      </c>
      <c r="Q217" s="95">
        <f t="shared" si="27"/>
        <v>1</v>
      </c>
      <c r="R217" s="95">
        <f t="shared" si="27"/>
        <v>1</v>
      </c>
      <c r="S217" s="95">
        <f t="shared" si="27"/>
        <v>1</v>
      </c>
      <c r="T217" s="95">
        <f t="shared" si="27"/>
        <v>1</v>
      </c>
      <c r="U217" s="95">
        <f t="shared" si="26"/>
        <v>1</v>
      </c>
      <c r="V217" s="95">
        <f t="shared" si="26"/>
        <v>0</v>
      </c>
      <c r="W217" s="95">
        <f t="shared" si="26"/>
        <v>0</v>
      </c>
      <c r="X217" s="95">
        <f t="shared" si="26"/>
        <v>0</v>
      </c>
      <c r="Y217" s="95">
        <f t="shared" si="26"/>
        <v>0</v>
      </c>
      <c r="Z217" s="95">
        <f t="shared" si="26"/>
        <v>0</v>
      </c>
      <c r="AA217" s="95">
        <f t="shared" si="26"/>
        <v>0</v>
      </c>
      <c r="AB217" s="95">
        <f t="shared" si="26"/>
        <v>0</v>
      </c>
      <c r="AC217" s="95">
        <f t="shared" si="26"/>
        <v>0</v>
      </c>
      <c r="AD217" s="95">
        <f t="shared" si="26"/>
        <v>0</v>
      </c>
      <c r="AE217" s="95">
        <f t="shared" si="26"/>
        <v>0</v>
      </c>
      <c r="AF217" s="95">
        <f t="shared" si="26"/>
        <v>0</v>
      </c>
      <c r="AG217" s="95">
        <f t="shared" si="26"/>
        <v>0</v>
      </c>
      <c r="AH217" s="95">
        <f t="shared" si="26"/>
        <v>0</v>
      </c>
    </row>
    <row r="218" spans="1:34" x14ac:dyDescent="0.3">
      <c r="A218" t="s">
        <v>984</v>
      </c>
      <c r="B218" t="s">
        <v>985</v>
      </c>
      <c r="C218">
        <v>2021</v>
      </c>
      <c r="D218">
        <v>2048</v>
      </c>
      <c r="E218" s="95">
        <f t="shared" si="27"/>
        <v>1</v>
      </c>
      <c r="F218" s="95">
        <f t="shared" si="27"/>
        <v>1</v>
      </c>
      <c r="G218" s="95">
        <f t="shared" si="27"/>
        <v>1</v>
      </c>
      <c r="H218" s="95">
        <f t="shared" si="27"/>
        <v>1</v>
      </c>
      <c r="I218" s="95">
        <f t="shared" si="27"/>
        <v>1</v>
      </c>
      <c r="J218" s="95">
        <f t="shared" si="27"/>
        <v>1</v>
      </c>
      <c r="K218" s="95">
        <f t="shared" si="27"/>
        <v>1</v>
      </c>
      <c r="L218" s="95">
        <f t="shared" si="27"/>
        <v>1</v>
      </c>
      <c r="M218" s="95">
        <f t="shared" si="27"/>
        <v>1</v>
      </c>
      <c r="N218" s="95">
        <f t="shared" si="27"/>
        <v>1</v>
      </c>
      <c r="O218" s="95">
        <f t="shared" si="27"/>
        <v>1</v>
      </c>
      <c r="P218" s="95">
        <f t="shared" si="27"/>
        <v>1</v>
      </c>
      <c r="Q218" s="95">
        <f t="shared" si="27"/>
        <v>1</v>
      </c>
      <c r="R218" s="95">
        <f t="shared" si="27"/>
        <v>1</v>
      </c>
      <c r="S218" s="95">
        <f t="shared" si="27"/>
        <v>1</v>
      </c>
      <c r="T218" s="95">
        <f t="shared" ref="T218:AH233" si="28">IF(AND(T$1&gt;=$C218,T$1&lt;=$D218),1,0)</f>
        <v>1</v>
      </c>
      <c r="U218" s="95">
        <f t="shared" si="28"/>
        <v>1</v>
      </c>
      <c r="V218" s="95">
        <f t="shared" si="28"/>
        <v>1</v>
      </c>
      <c r="W218" s="95">
        <f t="shared" si="28"/>
        <v>1</v>
      </c>
      <c r="X218" s="95">
        <f t="shared" si="28"/>
        <v>1</v>
      </c>
      <c r="Y218" s="95">
        <f t="shared" si="28"/>
        <v>1</v>
      </c>
      <c r="Z218" s="95">
        <f t="shared" si="28"/>
        <v>1</v>
      </c>
      <c r="AA218" s="95">
        <f t="shared" si="28"/>
        <v>1</v>
      </c>
      <c r="AB218" s="95">
        <f t="shared" si="28"/>
        <v>1</v>
      </c>
      <c r="AC218" s="95">
        <f t="shared" si="28"/>
        <v>1</v>
      </c>
      <c r="AD218" s="95">
        <f t="shared" si="28"/>
        <v>1</v>
      </c>
      <c r="AE218" s="95">
        <f t="shared" si="28"/>
        <v>1</v>
      </c>
      <c r="AF218" s="95">
        <f t="shared" si="28"/>
        <v>1</v>
      </c>
      <c r="AG218" s="95">
        <f t="shared" si="28"/>
        <v>0</v>
      </c>
      <c r="AH218" s="95">
        <f t="shared" si="28"/>
        <v>0</v>
      </c>
    </row>
    <row r="219" spans="1:34" x14ac:dyDescent="0.3">
      <c r="A219" t="s">
        <v>1162</v>
      </c>
      <c r="B219" t="s">
        <v>1163</v>
      </c>
      <c r="C219">
        <v>2023</v>
      </c>
      <c r="D219">
        <v>2053</v>
      </c>
      <c r="E219" s="95">
        <f t="shared" ref="E219:T234" si="29">IF(AND(E$1&gt;=$C219,E$1&lt;=$D219),1,0)</f>
        <v>0</v>
      </c>
      <c r="F219" s="95">
        <f t="shared" si="29"/>
        <v>0</v>
      </c>
      <c r="G219" s="95">
        <f t="shared" si="29"/>
        <v>1</v>
      </c>
      <c r="H219" s="95">
        <f t="shared" si="29"/>
        <v>1</v>
      </c>
      <c r="I219" s="95">
        <f t="shared" si="29"/>
        <v>1</v>
      </c>
      <c r="J219" s="95">
        <f t="shared" si="29"/>
        <v>1</v>
      </c>
      <c r="K219" s="95">
        <f t="shared" si="29"/>
        <v>1</v>
      </c>
      <c r="L219" s="95">
        <f t="shared" si="29"/>
        <v>1</v>
      </c>
      <c r="M219" s="95">
        <f t="shared" si="29"/>
        <v>1</v>
      </c>
      <c r="N219" s="95">
        <f t="shared" si="29"/>
        <v>1</v>
      </c>
      <c r="O219" s="95">
        <f t="shared" si="29"/>
        <v>1</v>
      </c>
      <c r="P219" s="95">
        <f t="shared" si="29"/>
        <v>1</v>
      </c>
      <c r="Q219" s="95">
        <f t="shared" si="29"/>
        <v>1</v>
      </c>
      <c r="R219" s="95">
        <f t="shared" si="29"/>
        <v>1</v>
      </c>
      <c r="S219" s="95">
        <f t="shared" si="29"/>
        <v>1</v>
      </c>
      <c r="T219" s="95">
        <f t="shared" si="29"/>
        <v>1</v>
      </c>
      <c r="U219" s="95">
        <f t="shared" si="28"/>
        <v>1</v>
      </c>
      <c r="V219" s="95">
        <f t="shared" si="28"/>
        <v>1</v>
      </c>
      <c r="W219" s="95">
        <f t="shared" si="28"/>
        <v>1</v>
      </c>
      <c r="X219" s="95">
        <f t="shared" si="28"/>
        <v>1</v>
      </c>
      <c r="Y219" s="95">
        <f t="shared" si="28"/>
        <v>1</v>
      </c>
      <c r="Z219" s="95">
        <f t="shared" si="28"/>
        <v>1</v>
      </c>
      <c r="AA219" s="95">
        <f t="shared" si="28"/>
        <v>1</v>
      </c>
      <c r="AB219" s="95">
        <f t="shared" si="28"/>
        <v>1</v>
      </c>
      <c r="AC219" s="95">
        <f t="shared" si="28"/>
        <v>1</v>
      </c>
      <c r="AD219" s="95">
        <f t="shared" si="28"/>
        <v>1</v>
      </c>
      <c r="AE219" s="95">
        <f t="shared" si="28"/>
        <v>1</v>
      </c>
      <c r="AF219" s="95">
        <f t="shared" si="28"/>
        <v>1</v>
      </c>
      <c r="AG219" s="95">
        <f t="shared" si="28"/>
        <v>1</v>
      </c>
      <c r="AH219" s="95">
        <f t="shared" si="28"/>
        <v>1</v>
      </c>
    </row>
    <row r="220" spans="1:34" x14ac:dyDescent="0.3">
      <c r="A220" t="s">
        <v>1189</v>
      </c>
      <c r="B220" t="s">
        <v>1190</v>
      </c>
      <c r="C220">
        <v>2023</v>
      </c>
      <c r="D220">
        <v>2053</v>
      </c>
      <c r="E220" s="95">
        <f t="shared" si="29"/>
        <v>0</v>
      </c>
      <c r="F220" s="95">
        <f t="shared" si="29"/>
        <v>0</v>
      </c>
      <c r="G220" s="95">
        <f t="shared" si="29"/>
        <v>1</v>
      </c>
      <c r="H220" s="95">
        <f t="shared" si="29"/>
        <v>1</v>
      </c>
      <c r="I220" s="95">
        <f t="shared" si="29"/>
        <v>1</v>
      </c>
      <c r="J220" s="95">
        <f t="shared" si="29"/>
        <v>1</v>
      </c>
      <c r="K220" s="95">
        <f t="shared" si="29"/>
        <v>1</v>
      </c>
      <c r="L220" s="95">
        <f t="shared" si="29"/>
        <v>1</v>
      </c>
      <c r="M220" s="95">
        <f t="shared" si="29"/>
        <v>1</v>
      </c>
      <c r="N220" s="95">
        <f t="shared" si="29"/>
        <v>1</v>
      </c>
      <c r="O220" s="95">
        <f t="shared" si="29"/>
        <v>1</v>
      </c>
      <c r="P220" s="95">
        <f t="shared" si="29"/>
        <v>1</v>
      </c>
      <c r="Q220" s="95">
        <f t="shared" si="29"/>
        <v>1</v>
      </c>
      <c r="R220" s="95">
        <f t="shared" si="29"/>
        <v>1</v>
      </c>
      <c r="S220" s="95">
        <f t="shared" si="29"/>
        <v>1</v>
      </c>
      <c r="T220" s="95">
        <f t="shared" si="29"/>
        <v>1</v>
      </c>
      <c r="U220" s="95">
        <f t="shared" si="28"/>
        <v>1</v>
      </c>
      <c r="V220" s="95">
        <f t="shared" si="28"/>
        <v>1</v>
      </c>
      <c r="W220" s="95">
        <f t="shared" si="28"/>
        <v>1</v>
      </c>
      <c r="X220" s="95">
        <f t="shared" si="28"/>
        <v>1</v>
      </c>
      <c r="Y220" s="95">
        <f t="shared" si="28"/>
        <v>1</v>
      </c>
      <c r="Z220" s="95">
        <f t="shared" si="28"/>
        <v>1</v>
      </c>
      <c r="AA220" s="95">
        <f t="shared" si="28"/>
        <v>1</v>
      </c>
      <c r="AB220" s="95">
        <f t="shared" si="28"/>
        <v>1</v>
      </c>
      <c r="AC220" s="95">
        <f t="shared" si="28"/>
        <v>1</v>
      </c>
      <c r="AD220" s="95">
        <f t="shared" si="28"/>
        <v>1</v>
      </c>
      <c r="AE220" s="95">
        <f t="shared" si="28"/>
        <v>1</v>
      </c>
      <c r="AF220" s="95">
        <f t="shared" si="28"/>
        <v>1</v>
      </c>
      <c r="AG220" s="95">
        <f t="shared" si="28"/>
        <v>1</v>
      </c>
      <c r="AH220" s="95">
        <f t="shared" si="28"/>
        <v>1</v>
      </c>
    </row>
    <row r="221" spans="1:34" x14ac:dyDescent="0.3">
      <c r="A221" t="s">
        <v>986</v>
      </c>
      <c r="B221" t="s">
        <v>987</v>
      </c>
      <c r="C221">
        <v>2021</v>
      </c>
      <c r="D221">
        <v>2049</v>
      </c>
      <c r="E221" s="95">
        <f t="shared" si="29"/>
        <v>1</v>
      </c>
      <c r="F221" s="95">
        <f t="shared" si="29"/>
        <v>1</v>
      </c>
      <c r="G221" s="95">
        <f t="shared" si="29"/>
        <v>1</v>
      </c>
      <c r="H221" s="95">
        <f t="shared" si="29"/>
        <v>1</v>
      </c>
      <c r="I221" s="95">
        <f t="shared" si="29"/>
        <v>1</v>
      </c>
      <c r="J221" s="95">
        <f t="shared" si="29"/>
        <v>1</v>
      </c>
      <c r="K221" s="95">
        <f t="shared" si="29"/>
        <v>1</v>
      </c>
      <c r="L221" s="95">
        <f t="shared" si="29"/>
        <v>1</v>
      </c>
      <c r="M221" s="95">
        <f t="shared" si="29"/>
        <v>1</v>
      </c>
      <c r="N221" s="95">
        <f t="shared" si="29"/>
        <v>1</v>
      </c>
      <c r="O221" s="95">
        <f t="shared" si="29"/>
        <v>1</v>
      </c>
      <c r="P221" s="95">
        <f t="shared" si="29"/>
        <v>1</v>
      </c>
      <c r="Q221" s="95">
        <f t="shared" si="29"/>
        <v>1</v>
      </c>
      <c r="R221" s="95">
        <f t="shared" si="29"/>
        <v>1</v>
      </c>
      <c r="S221" s="95">
        <f t="shared" si="29"/>
        <v>1</v>
      </c>
      <c r="T221" s="95">
        <f t="shared" si="29"/>
        <v>1</v>
      </c>
      <c r="U221" s="95">
        <f t="shared" si="28"/>
        <v>1</v>
      </c>
      <c r="V221" s="95">
        <f t="shared" si="28"/>
        <v>1</v>
      </c>
      <c r="W221" s="95">
        <f t="shared" si="28"/>
        <v>1</v>
      </c>
      <c r="X221" s="95">
        <f t="shared" si="28"/>
        <v>1</v>
      </c>
      <c r="Y221" s="95">
        <f t="shared" si="28"/>
        <v>1</v>
      </c>
      <c r="Z221" s="95">
        <f t="shared" si="28"/>
        <v>1</v>
      </c>
      <c r="AA221" s="95">
        <f t="shared" si="28"/>
        <v>1</v>
      </c>
      <c r="AB221" s="95">
        <f t="shared" si="28"/>
        <v>1</v>
      </c>
      <c r="AC221" s="95">
        <f t="shared" si="28"/>
        <v>1</v>
      </c>
      <c r="AD221" s="95">
        <f t="shared" si="28"/>
        <v>1</v>
      </c>
      <c r="AE221" s="95">
        <f t="shared" si="28"/>
        <v>1</v>
      </c>
      <c r="AF221" s="95">
        <f t="shared" si="28"/>
        <v>1</v>
      </c>
      <c r="AG221" s="95">
        <f t="shared" si="28"/>
        <v>1</v>
      </c>
      <c r="AH221" s="95">
        <f t="shared" si="28"/>
        <v>0</v>
      </c>
    </row>
    <row r="222" spans="1:34" x14ac:dyDescent="0.3">
      <c r="A222" t="s">
        <v>1100</v>
      </c>
      <c r="B222" t="s">
        <v>1101</v>
      </c>
      <c r="C222">
        <v>2021</v>
      </c>
      <c r="D222">
        <v>2042</v>
      </c>
      <c r="E222" s="95">
        <f t="shared" si="29"/>
        <v>1</v>
      </c>
      <c r="F222" s="95">
        <f t="shared" si="29"/>
        <v>1</v>
      </c>
      <c r="G222" s="95">
        <f t="shared" si="29"/>
        <v>1</v>
      </c>
      <c r="H222" s="95">
        <f t="shared" si="29"/>
        <v>1</v>
      </c>
      <c r="I222" s="95">
        <f t="shared" si="29"/>
        <v>1</v>
      </c>
      <c r="J222" s="95">
        <f t="shared" si="29"/>
        <v>1</v>
      </c>
      <c r="K222" s="95">
        <f t="shared" si="29"/>
        <v>1</v>
      </c>
      <c r="L222" s="95">
        <f t="shared" si="29"/>
        <v>1</v>
      </c>
      <c r="M222" s="95">
        <f t="shared" si="29"/>
        <v>1</v>
      </c>
      <c r="N222" s="95">
        <f t="shared" si="29"/>
        <v>1</v>
      </c>
      <c r="O222" s="95">
        <f t="shared" si="29"/>
        <v>1</v>
      </c>
      <c r="P222" s="95">
        <f t="shared" si="29"/>
        <v>1</v>
      </c>
      <c r="Q222" s="95">
        <f t="shared" si="29"/>
        <v>1</v>
      </c>
      <c r="R222" s="95">
        <f t="shared" si="29"/>
        <v>1</v>
      </c>
      <c r="S222" s="95">
        <f t="shared" si="29"/>
        <v>1</v>
      </c>
      <c r="T222" s="95">
        <f t="shared" si="29"/>
        <v>1</v>
      </c>
      <c r="U222" s="95">
        <f t="shared" si="28"/>
        <v>1</v>
      </c>
      <c r="V222" s="95">
        <f t="shared" si="28"/>
        <v>1</v>
      </c>
      <c r="W222" s="95">
        <f t="shared" si="28"/>
        <v>1</v>
      </c>
      <c r="X222" s="95">
        <f t="shared" si="28"/>
        <v>1</v>
      </c>
      <c r="Y222" s="95">
        <f t="shared" si="28"/>
        <v>1</v>
      </c>
      <c r="Z222" s="95">
        <f t="shared" si="28"/>
        <v>1</v>
      </c>
      <c r="AA222" s="95">
        <f t="shared" si="28"/>
        <v>0</v>
      </c>
      <c r="AB222" s="95">
        <f t="shared" si="28"/>
        <v>0</v>
      </c>
      <c r="AC222" s="95">
        <f t="shared" si="28"/>
        <v>0</v>
      </c>
      <c r="AD222" s="95">
        <f t="shared" si="28"/>
        <v>0</v>
      </c>
      <c r="AE222" s="95">
        <f t="shared" si="28"/>
        <v>0</v>
      </c>
      <c r="AF222" s="95">
        <f t="shared" si="28"/>
        <v>0</v>
      </c>
      <c r="AG222" s="95">
        <f t="shared" si="28"/>
        <v>0</v>
      </c>
      <c r="AH222" s="95">
        <f t="shared" si="28"/>
        <v>0</v>
      </c>
    </row>
    <row r="223" spans="1:34" x14ac:dyDescent="0.3">
      <c r="A223" t="s">
        <v>1133</v>
      </c>
      <c r="B223" t="s">
        <v>1134</v>
      </c>
      <c r="C223">
        <v>2024</v>
      </c>
      <c r="D223">
        <v>2105</v>
      </c>
      <c r="E223" s="95">
        <f t="shared" si="29"/>
        <v>0</v>
      </c>
      <c r="F223" s="95">
        <f t="shared" si="29"/>
        <v>0</v>
      </c>
      <c r="G223" s="95">
        <f t="shared" si="29"/>
        <v>0</v>
      </c>
      <c r="H223" s="95">
        <f t="shared" si="29"/>
        <v>1</v>
      </c>
      <c r="I223" s="95">
        <f t="shared" si="29"/>
        <v>1</v>
      </c>
      <c r="J223" s="95">
        <f t="shared" si="29"/>
        <v>1</v>
      </c>
      <c r="K223" s="95">
        <f t="shared" si="29"/>
        <v>1</v>
      </c>
      <c r="L223" s="95">
        <f t="shared" si="29"/>
        <v>1</v>
      </c>
      <c r="M223" s="95">
        <f t="shared" si="29"/>
        <v>1</v>
      </c>
      <c r="N223" s="95">
        <f t="shared" si="29"/>
        <v>1</v>
      </c>
      <c r="O223" s="95">
        <f t="shared" si="29"/>
        <v>1</v>
      </c>
      <c r="P223" s="95">
        <f t="shared" si="29"/>
        <v>1</v>
      </c>
      <c r="Q223" s="95">
        <f t="shared" si="29"/>
        <v>1</v>
      </c>
      <c r="R223" s="95">
        <f t="shared" si="29"/>
        <v>1</v>
      </c>
      <c r="S223" s="95">
        <f t="shared" si="29"/>
        <v>1</v>
      </c>
      <c r="T223" s="95">
        <f t="shared" si="29"/>
        <v>1</v>
      </c>
      <c r="U223" s="95">
        <f t="shared" si="28"/>
        <v>1</v>
      </c>
      <c r="V223" s="95">
        <f t="shared" si="28"/>
        <v>1</v>
      </c>
      <c r="W223" s="95">
        <f t="shared" si="28"/>
        <v>1</v>
      </c>
      <c r="X223" s="95">
        <f t="shared" si="28"/>
        <v>1</v>
      </c>
      <c r="Y223" s="95">
        <f t="shared" si="28"/>
        <v>1</v>
      </c>
      <c r="Z223" s="95">
        <f t="shared" si="28"/>
        <v>1</v>
      </c>
      <c r="AA223" s="95">
        <f t="shared" si="28"/>
        <v>1</v>
      </c>
      <c r="AB223" s="95">
        <f t="shared" si="28"/>
        <v>1</v>
      </c>
      <c r="AC223" s="95">
        <f t="shared" si="28"/>
        <v>1</v>
      </c>
      <c r="AD223" s="95">
        <f t="shared" si="28"/>
        <v>1</v>
      </c>
      <c r="AE223" s="95">
        <f t="shared" si="28"/>
        <v>1</v>
      </c>
      <c r="AF223" s="95">
        <f t="shared" si="28"/>
        <v>1</v>
      </c>
      <c r="AG223" s="95">
        <f t="shared" si="28"/>
        <v>1</v>
      </c>
      <c r="AH223" s="95">
        <f t="shared" si="28"/>
        <v>1</v>
      </c>
    </row>
    <row r="224" spans="1:34" x14ac:dyDescent="0.3">
      <c r="A224" t="s">
        <v>1133</v>
      </c>
      <c r="B224" t="s">
        <v>1135</v>
      </c>
      <c r="C224">
        <v>2024</v>
      </c>
      <c r="D224">
        <v>2105</v>
      </c>
      <c r="E224" s="95">
        <f t="shared" si="29"/>
        <v>0</v>
      </c>
      <c r="F224" s="95">
        <f t="shared" si="29"/>
        <v>0</v>
      </c>
      <c r="G224" s="95">
        <f t="shared" si="29"/>
        <v>0</v>
      </c>
      <c r="H224" s="95">
        <f t="shared" si="29"/>
        <v>1</v>
      </c>
      <c r="I224" s="95">
        <f t="shared" si="29"/>
        <v>1</v>
      </c>
      <c r="J224" s="95">
        <f t="shared" si="29"/>
        <v>1</v>
      </c>
      <c r="K224" s="95">
        <f t="shared" si="29"/>
        <v>1</v>
      </c>
      <c r="L224" s="95">
        <f t="shared" si="29"/>
        <v>1</v>
      </c>
      <c r="M224" s="95">
        <f t="shared" si="29"/>
        <v>1</v>
      </c>
      <c r="N224" s="95">
        <f t="shared" si="29"/>
        <v>1</v>
      </c>
      <c r="O224" s="95">
        <f t="shared" si="29"/>
        <v>1</v>
      </c>
      <c r="P224" s="95">
        <f t="shared" si="29"/>
        <v>1</v>
      </c>
      <c r="Q224" s="95">
        <f t="shared" si="29"/>
        <v>1</v>
      </c>
      <c r="R224" s="95">
        <f t="shared" si="29"/>
        <v>1</v>
      </c>
      <c r="S224" s="95">
        <f t="shared" si="29"/>
        <v>1</v>
      </c>
      <c r="T224" s="95">
        <f t="shared" si="29"/>
        <v>1</v>
      </c>
      <c r="U224" s="95">
        <f t="shared" si="28"/>
        <v>1</v>
      </c>
      <c r="V224" s="95">
        <f t="shared" si="28"/>
        <v>1</v>
      </c>
      <c r="W224" s="95">
        <f t="shared" si="28"/>
        <v>1</v>
      </c>
      <c r="X224" s="95">
        <f t="shared" si="28"/>
        <v>1</v>
      </c>
      <c r="Y224" s="95">
        <f t="shared" si="28"/>
        <v>1</v>
      </c>
      <c r="Z224" s="95">
        <f t="shared" si="28"/>
        <v>1</v>
      </c>
      <c r="AA224" s="95">
        <f t="shared" si="28"/>
        <v>1</v>
      </c>
      <c r="AB224" s="95">
        <f t="shared" si="28"/>
        <v>1</v>
      </c>
      <c r="AC224" s="95">
        <f t="shared" si="28"/>
        <v>1</v>
      </c>
      <c r="AD224" s="95">
        <f t="shared" si="28"/>
        <v>1</v>
      </c>
      <c r="AE224" s="95">
        <f t="shared" si="28"/>
        <v>1</v>
      </c>
      <c r="AF224" s="95">
        <f t="shared" si="28"/>
        <v>1</v>
      </c>
      <c r="AG224" s="95">
        <f t="shared" si="28"/>
        <v>1</v>
      </c>
      <c r="AH224" s="95">
        <f t="shared" si="28"/>
        <v>1</v>
      </c>
    </row>
    <row r="225" spans="1:34" x14ac:dyDescent="0.3">
      <c r="A225" t="s">
        <v>625</v>
      </c>
      <c r="B225" t="s">
        <v>129</v>
      </c>
      <c r="C225">
        <v>2021</v>
      </c>
      <c r="D225">
        <v>2042</v>
      </c>
      <c r="E225" s="95">
        <f t="shared" si="29"/>
        <v>1</v>
      </c>
      <c r="F225" s="95">
        <f t="shared" si="29"/>
        <v>1</v>
      </c>
      <c r="G225" s="95">
        <f t="shared" si="29"/>
        <v>1</v>
      </c>
      <c r="H225" s="95">
        <f t="shared" si="29"/>
        <v>1</v>
      </c>
      <c r="I225" s="95">
        <f t="shared" si="29"/>
        <v>1</v>
      </c>
      <c r="J225" s="95">
        <f t="shared" si="29"/>
        <v>1</v>
      </c>
      <c r="K225" s="95">
        <f t="shared" si="29"/>
        <v>1</v>
      </c>
      <c r="L225" s="95">
        <f t="shared" si="29"/>
        <v>1</v>
      </c>
      <c r="M225" s="95">
        <f t="shared" si="29"/>
        <v>1</v>
      </c>
      <c r="N225" s="95">
        <f t="shared" si="29"/>
        <v>1</v>
      </c>
      <c r="O225" s="95">
        <f t="shared" si="29"/>
        <v>1</v>
      </c>
      <c r="P225" s="95">
        <f t="shared" si="29"/>
        <v>1</v>
      </c>
      <c r="Q225" s="95">
        <f t="shared" si="29"/>
        <v>1</v>
      </c>
      <c r="R225" s="95">
        <f t="shared" si="29"/>
        <v>1</v>
      </c>
      <c r="S225" s="95">
        <f t="shared" si="29"/>
        <v>1</v>
      </c>
      <c r="T225" s="95">
        <f t="shared" si="29"/>
        <v>1</v>
      </c>
      <c r="U225" s="95">
        <f t="shared" si="28"/>
        <v>1</v>
      </c>
      <c r="V225" s="95">
        <f t="shared" si="28"/>
        <v>1</v>
      </c>
      <c r="W225" s="95">
        <f t="shared" si="28"/>
        <v>1</v>
      </c>
      <c r="X225" s="95">
        <f t="shared" si="28"/>
        <v>1</v>
      </c>
      <c r="Y225" s="95">
        <f t="shared" si="28"/>
        <v>1</v>
      </c>
      <c r="Z225" s="95">
        <f t="shared" si="28"/>
        <v>1</v>
      </c>
      <c r="AA225" s="95">
        <f t="shared" si="28"/>
        <v>0</v>
      </c>
      <c r="AB225" s="95">
        <f t="shared" si="28"/>
        <v>0</v>
      </c>
      <c r="AC225" s="95">
        <f t="shared" si="28"/>
        <v>0</v>
      </c>
      <c r="AD225" s="95">
        <f t="shared" si="28"/>
        <v>0</v>
      </c>
      <c r="AE225" s="95">
        <f t="shared" si="28"/>
        <v>0</v>
      </c>
      <c r="AF225" s="95">
        <f t="shared" si="28"/>
        <v>0</v>
      </c>
      <c r="AG225" s="95">
        <f t="shared" si="28"/>
        <v>0</v>
      </c>
      <c r="AH225" s="95">
        <f t="shared" si="28"/>
        <v>0</v>
      </c>
    </row>
    <row r="226" spans="1:34" x14ac:dyDescent="0.3">
      <c r="A226" t="s">
        <v>946</v>
      </c>
      <c r="B226" t="s">
        <v>947</v>
      </c>
      <c r="C226">
        <v>2021</v>
      </c>
      <c r="D226">
        <v>2037</v>
      </c>
      <c r="E226" s="95">
        <f t="shared" si="29"/>
        <v>1</v>
      </c>
      <c r="F226" s="95">
        <f t="shared" si="29"/>
        <v>1</v>
      </c>
      <c r="G226" s="95">
        <f t="shared" si="29"/>
        <v>1</v>
      </c>
      <c r="H226" s="95">
        <f t="shared" si="29"/>
        <v>1</v>
      </c>
      <c r="I226" s="95">
        <f t="shared" si="29"/>
        <v>1</v>
      </c>
      <c r="J226" s="95">
        <f t="shared" si="29"/>
        <v>1</v>
      </c>
      <c r="K226" s="95">
        <f t="shared" si="29"/>
        <v>1</v>
      </c>
      <c r="L226" s="95">
        <f t="shared" si="29"/>
        <v>1</v>
      </c>
      <c r="M226" s="95">
        <f t="shared" si="29"/>
        <v>1</v>
      </c>
      <c r="N226" s="95">
        <f t="shared" si="29"/>
        <v>1</v>
      </c>
      <c r="O226" s="95">
        <f t="shared" si="29"/>
        <v>1</v>
      </c>
      <c r="P226" s="95">
        <f t="shared" si="29"/>
        <v>1</v>
      </c>
      <c r="Q226" s="95">
        <f t="shared" si="29"/>
        <v>1</v>
      </c>
      <c r="R226" s="95">
        <f t="shared" si="29"/>
        <v>1</v>
      </c>
      <c r="S226" s="95">
        <f t="shared" si="29"/>
        <v>1</v>
      </c>
      <c r="T226" s="95">
        <f t="shared" si="29"/>
        <v>1</v>
      </c>
      <c r="U226" s="95">
        <f t="shared" si="28"/>
        <v>1</v>
      </c>
      <c r="V226" s="95">
        <f t="shared" si="28"/>
        <v>0</v>
      </c>
      <c r="W226" s="95">
        <f t="shared" si="28"/>
        <v>0</v>
      </c>
      <c r="X226" s="95">
        <f t="shared" si="28"/>
        <v>0</v>
      </c>
      <c r="Y226" s="95">
        <f t="shared" si="28"/>
        <v>0</v>
      </c>
      <c r="Z226" s="95">
        <f t="shared" si="28"/>
        <v>0</v>
      </c>
      <c r="AA226" s="95">
        <f t="shared" si="28"/>
        <v>0</v>
      </c>
      <c r="AB226" s="95">
        <f t="shared" si="28"/>
        <v>0</v>
      </c>
      <c r="AC226" s="95">
        <f t="shared" si="28"/>
        <v>0</v>
      </c>
      <c r="AD226" s="95">
        <f t="shared" si="28"/>
        <v>0</v>
      </c>
      <c r="AE226" s="95">
        <f t="shared" si="28"/>
        <v>0</v>
      </c>
      <c r="AF226" s="95">
        <f t="shared" si="28"/>
        <v>0</v>
      </c>
      <c r="AG226" s="95">
        <f t="shared" si="28"/>
        <v>0</v>
      </c>
      <c r="AH226" s="95">
        <f t="shared" si="28"/>
        <v>0</v>
      </c>
    </row>
    <row r="227" spans="1:34" x14ac:dyDescent="0.3">
      <c r="A227" t="s">
        <v>1128</v>
      </c>
      <c r="B227" t="s">
        <v>1129</v>
      </c>
      <c r="C227">
        <v>2023</v>
      </c>
      <c r="D227">
        <v>2063</v>
      </c>
      <c r="E227" s="95">
        <f t="shared" si="29"/>
        <v>0</v>
      </c>
      <c r="F227" s="95">
        <f t="shared" si="29"/>
        <v>0</v>
      </c>
      <c r="G227" s="95">
        <f t="shared" si="29"/>
        <v>1</v>
      </c>
      <c r="H227" s="95">
        <f t="shared" si="29"/>
        <v>1</v>
      </c>
      <c r="I227" s="95">
        <f t="shared" si="29"/>
        <v>1</v>
      </c>
      <c r="J227" s="95">
        <f t="shared" si="29"/>
        <v>1</v>
      </c>
      <c r="K227" s="95">
        <f t="shared" si="29"/>
        <v>1</v>
      </c>
      <c r="L227" s="95">
        <f t="shared" si="29"/>
        <v>1</v>
      </c>
      <c r="M227" s="95">
        <f t="shared" si="29"/>
        <v>1</v>
      </c>
      <c r="N227" s="95">
        <f t="shared" si="29"/>
        <v>1</v>
      </c>
      <c r="O227" s="95">
        <f t="shared" si="29"/>
        <v>1</v>
      </c>
      <c r="P227" s="95">
        <f t="shared" si="29"/>
        <v>1</v>
      </c>
      <c r="Q227" s="95">
        <f t="shared" si="29"/>
        <v>1</v>
      </c>
      <c r="R227" s="95">
        <f t="shared" si="29"/>
        <v>1</v>
      </c>
      <c r="S227" s="95">
        <f t="shared" si="29"/>
        <v>1</v>
      </c>
      <c r="T227" s="95">
        <f t="shared" si="29"/>
        <v>1</v>
      </c>
      <c r="U227" s="95">
        <f t="shared" si="28"/>
        <v>1</v>
      </c>
      <c r="V227" s="95">
        <f t="shared" si="28"/>
        <v>1</v>
      </c>
      <c r="W227" s="95">
        <f t="shared" si="28"/>
        <v>1</v>
      </c>
      <c r="X227" s="95">
        <f t="shared" si="28"/>
        <v>1</v>
      </c>
      <c r="Y227" s="95">
        <f t="shared" si="28"/>
        <v>1</v>
      </c>
      <c r="Z227" s="95">
        <f t="shared" si="28"/>
        <v>1</v>
      </c>
      <c r="AA227" s="95">
        <f t="shared" si="28"/>
        <v>1</v>
      </c>
      <c r="AB227" s="95">
        <f t="shared" si="28"/>
        <v>1</v>
      </c>
      <c r="AC227" s="95">
        <f t="shared" si="28"/>
        <v>1</v>
      </c>
      <c r="AD227" s="95">
        <f t="shared" si="28"/>
        <v>1</v>
      </c>
      <c r="AE227" s="95">
        <f t="shared" si="28"/>
        <v>1</v>
      </c>
      <c r="AF227" s="95">
        <f t="shared" si="28"/>
        <v>1</v>
      </c>
      <c r="AG227" s="95">
        <f t="shared" si="28"/>
        <v>1</v>
      </c>
      <c r="AH227" s="95">
        <f t="shared" si="28"/>
        <v>1</v>
      </c>
    </row>
    <row r="228" spans="1:34" x14ac:dyDescent="0.3">
      <c r="A228" t="s">
        <v>1128</v>
      </c>
      <c r="B228" t="s">
        <v>1130</v>
      </c>
      <c r="C228">
        <v>2023</v>
      </c>
      <c r="D228">
        <v>2063</v>
      </c>
      <c r="E228" s="95">
        <f t="shared" si="29"/>
        <v>0</v>
      </c>
      <c r="F228" s="95">
        <f t="shared" si="29"/>
        <v>0</v>
      </c>
      <c r="G228" s="95">
        <f t="shared" si="29"/>
        <v>1</v>
      </c>
      <c r="H228" s="95">
        <f t="shared" si="29"/>
        <v>1</v>
      </c>
      <c r="I228" s="95">
        <f t="shared" si="29"/>
        <v>1</v>
      </c>
      <c r="J228" s="95">
        <f t="shared" si="29"/>
        <v>1</v>
      </c>
      <c r="K228" s="95">
        <f t="shared" si="29"/>
        <v>1</v>
      </c>
      <c r="L228" s="95">
        <f t="shared" si="29"/>
        <v>1</v>
      </c>
      <c r="M228" s="95">
        <f t="shared" si="29"/>
        <v>1</v>
      </c>
      <c r="N228" s="95">
        <f t="shared" si="29"/>
        <v>1</v>
      </c>
      <c r="O228" s="95">
        <f t="shared" si="29"/>
        <v>1</v>
      </c>
      <c r="P228" s="95">
        <f t="shared" si="29"/>
        <v>1</v>
      </c>
      <c r="Q228" s="95">
        <f t="shared" si="29"/>
        <v>1</v>
      </c>
      <c r="R228" s="95">
        <f t="shared" si="29"/>
        <v>1</v>
      </c>
      <c r="S228" s="95">
        <f t="shared" si="29"/>
        <v>1</v>
      </c>
      <c r="T228" s="95">
        <f t="shared" si="29"/>
        <v>1</v>
      </c>
      <c r="U228" s="95">
        <f t="shared" si="28"/>
        <v>1</v>
      </c>
      <c r="V228" s="95">
        <f t="shared" si="28"/>
        <v>1</v>
      </c>
      <c r="W228" s="95">
        <f t="shared" si="28"/>
        <v>1</v>
      </c>
      <c r="X228" s="95">
        <f t="shared" si="28"/>
        <v>1</v>
      </c>
      <c r="Y228" s="95">
        <f t="shared" si="28"/>
        <v>1</v>
      </c>
      <c r="Z228" s="95">
        <f t="shared" si="28"/>
        <v>1</v>
      </c>
      <c r="AA228" s="95">
        <f t="shared" si="28"/>
        <v>1</v>
      </c>
      <c r="AB228" s="95">
        <f t="shared" si="28"/>
        <v>1</v>
      </c>
      <c r="AC228" s="95">
        <f t="shared" si="28"/>
        <v>1</v>
      </c>
      <c r="AD228" s="95">
        <f t="shared" si="28"/>
        <v>1</v>
      </c>
      <c r="AE228" s="95">
        <f t="shared" si="28"/>
        <v>1</v>
      </c>
      <c r="AF228" s="95">
        <f t="shared" si="28"/>
        <v>1</v>
      </c>
      <c r="AG228" s="95">
        <f t="shared" si="28"/>
        <v>1</v>
      </c>
      <c r="AH228" s="95">
        <f t="shared" si="28"/>
        <v>1</v>
      </c>
    </row>
    <row r="229" spans="1:34" x14ac:dyDescent="0.3">
      <c r="A229" t="s">
        <v>660</v>
      </c>
      <c r="B229" t="s">
        <v>128</v>
      </c>
      <c r="C229">
        <v>2021</v>
      </c>
      <c r="D229">
        <v>2035</v>
      </c>
      <c r="E229" s="95">
        <f t="shared" si="29"/>
        <v>1</v>
      </c>
      <c r="F229" s="95">
        <f t="shared" si="29"/>
        <v>1</v>
      </c>
      <c r="G229" s="95">
        <f t="shared" si="29"/>
        <v>1</v>
      </c>
      <c r="H229" s="95">
        <f t="shared" si="29"/>
        <v>1</v>
      </c>
      <c r="I229" s="95">
        <f t="shared" si="29"/>
        <v>1</v>
      </c>
      <c r="J229" s="95">
        <f t="shared" si="29"/>
        <v>1</v>
      </c>
      <c r="K229" s="95">
        <f t="shared" si="29"/>
        <v>1</v>
      </c>
      <c r="L229" s="95">
        <f t="shared" si="29"/>
        <v>1</v>
      </c>
      <c r="M229" s="95">
        <f t="shared" si="29"/>
        <v>1</v>
      </c>
      <c r="N229" s="95">
        <f t="shared" si="29"/>
        <v>1</v>
      </c>
      <c r="O229" s="95">
        <f t="shared" si="29"/>
        <v>1</v>
      </c>
      <c r="P229" s="95">
        <f t="shared" si="29"/>
        <v>1</v>
      </c>
      <c r="Q229" s="95">
        <f t="shared" si="29"/>
        <v>1</v>
      </c>
      <c r="R229" s="95">
        <f t="shared" si="29"/>
        <v>1</v>
      </c>
      <c r="S229" s="95">
        <f t="shared" si="29"/>
        <v>1</v>
      </c>
      <c r="T229" s="95">
        <f t="shared" si="29"/>
        <v>0</v>
      </c>
      <c r="U229" s="95">
        <f t="shared" si="28"/>
        <v>0</v>
      </c>
      <c r="V229" s="95">
        <f t="shared" si="28"/>
        <v>0</v>
      </c>
      <c r="W229" s="95">
        <f t="shared" si="28"/>
        <v>0</v>
      </c>
      <c r="X229" s="95">
        <f t="shared" si="28"/>
        <v>0</v>
      </c>
      <c r="Y229" s="95">
        <f t="shared" si="28"/>
        <v>0</v>
      </c>
      <c r="Z229" s="95">
        <f t="shared" si="28"/>
        <v>0</v>
      </c>
      <c r="AA229" s="95">
        <f t="shared" si="28"/>
        <v>0</v>
      </c>
      <c r="AB229" s="95">
        <f t="shared" si="28"/>
        <v>0</v>
      </c>
      <c r="AC229" s="95">
        <f t="shared" si="28"/>
        <v>0</v>
      </c>
      <c r="AD229" s="95">
        <f t="shared" si="28"/>
        <v>0</v>
      </c>
      <c r="AE229" s="95">
        <f t="shared" si="28"/>
        <v>0</v>
      </c>
      <c r="AF229" s="95">
        <f t="shared" si="28"/>
        <v>0</v>
      </c>
      <c r="AG229" s="95">
        <f t="shared" si="28"/>
        <v>0</v>
      </c>
      <c r="AH229" s="95">
        <f t="shared" si="28"/>
        <v>0</v>
      </c>
    </row>
    <row r="230" spans="1:34" x14ac:dyDescent="0.3">
      <c r="A230" t="s">
        <v>660</v>
      </c>
      <c r="B230" t="s">
        <v>127</v>
      </c>
      <c r="C230">
        <v>2021</v>
      </c>
      <c r="D230">
        <v>2035</v>
      </c>
      <c r="E230" s="95">
        <f t="shared" si="29"/>
        <v>1</v>
      </c>
      <c r="F230" s="95">
        <f t="shared" si="29"/>
        <v>1</v>
      </c>
      <c r="G230" s="95">
        <f t="shared" si="29"/>
        <v>1</v>
      </c>
      <c r="H230" s="95">
        <f t="shared" si="29"/>
        <v>1</v>
      </c>
      <c r="I230" s="95">
        <f t="shared" si="29"/>
        <v>1</v>
      </c>
      <c r="J230" s="95">
        <f t="shared" si="29"/>
        <v>1</v>
      </c>
      <c r="K230" s="95">
        <f t="shared" si="29"/>
        <v>1</v>
      </c>
      <c r="L230" s="95">
        <f t="shared" si="29"/>
        <v>1</v>
      </c>
      <c r="M230" s="95">
        <f t="shared" si="29"/>
        <v>1</v>
      </c>
      <c r="N230" s="95">
        <f t="shared" si="29"/>
        <v>1</v>
      </c>
      <c r="O230" s="95">
        <f t="shared" si="29"/>
        <v>1</v>
      </c>
      <c r="P230" s="95">
        <f t="shared" si="29"/>
        <v>1</v>
      </c>
      <c r="Q230" s="95">
        <f t="shared" si="29"/>
        <v>1</v>
      </c>
      <c r="R230" s="95">
        <f t="shared" si="29"/>
        <v>1</v>
      </c>
      <c r="S230" s="95">
        <f t="shared" si="29"/>
        <v>1</v>
      </c>
      <c r="T230" s="95">
        <f t="shared" si="29"/>
        <v>0</v>
      </c>
      <c r="U230" s="95">
        <f t="shared" si="28"/>
        <v>0</v>
      </c>
      <c r="V230" s="95">
        <f t="shared" si="28"/>
        <v>0</v>
      </c>
      <c r="W230" s="95">
        <f t="shared" si="28"/>
        <v>0</v>
      </c>
      <c r="X230" s="95">
        <f t="shared" si="28"/>
        <v>0</v>
      </c>
      <c r="Y230" s="95">
        <f t="shared" si="28"/>
        <v>0</v>
      </c>
      <c r="Z230" s="95">
        <f t="shared" si="28"/>
        <v>0</v>
      </c>
      <c r="AA230" s="95">
        <f t="shared" si="28"/>
        <v>0</v>
      </c>
      <c r="AB230" s="95">
        <f t="shared" si="28"/>
        <v>0</v>
      </c>
      <c r="AC230" s="95">
        <f t="shared" si="28"/>
        <v>0</v>
      </c>
      <c r="AD230" s="95">
        <f t="shared" si="28"/>
        <v>0</v>
      </c>
      <c r="AE230" s="95">
        <f t="shared" si="28"/>
        <v>0</v>
      </c>
      <c r="AF230" s="95">
        <f t="shared" si="28"/>
        <v>0</v>
      </c>
      <c r="AG230" s="95">
        <f t="shared" si="28"/>
        <v>0</v>
      </c>
      <c r="AH230" s="95">
        <f t="shared" si="28"/>
        <v>0</v>
      </c>
    </row>
    <row r="231" spans="1:34" x14ac:dyDescent="0.3">
      <c r="A231" t="s">
        <v>685</v>
      </c>
      <c r="B231" t="s">
        <v>686</v>
      </c>
      <c r="C231">
        <v>2021</v>
      </c>
      <c r="D231">
        <v>2034</v>
      </c>
      <c r="E231" s="95">
        <f t="shared" si="29"/>
        <v>1</v>
      </c>
      <c r="F231" s="95">
        <f t="shared" si="29"/>
        <v>1</v>
      </c>
      <c r="G231" s="95">
        <f t="shared" si="29"/>
        <v>1</v>
      </c>
      <c r="H231" s="95">
        <f t="shared" si="29"/>
        <v>1</v>
      </c>
      <c r="I231" s="95">
        <f t="shared" si="29"/>
        <v>1</v>
      </c>
      <c r="J231" s="95">
        <f t="shared" si="29"/>
        <v>1</v>
      </c>
      <c r="K231" s="95">
        <f t="shared" si="29"/>
        <v>1</v>
      </c>
      <c r="L231" s="95">
        <f t="shared" si="29"/>
        <v>1</v>
      </c>
      <c r="M231" s="95">
        <f t="shared" si="29"/>
        <v>1</v>
      </c>
      <c r="N231" s="95">
        <f t="shared" si="29"/>
        <v>1</v>
      </c>
      <c r="O231" s="95">
        <f t="shared" si="29"/>
        <v>1</v>
      </c>
      <c r="P231" s="95">
        <f t="shared" si="29"/>
        <v>1</v>
      </c>
      <c r="Q231" s="95">
        <f t="shared" si="29"/>
        <v>1</v>
      </c>
      <c r="R231" s="95">
        <f t="shared" si="29"/>
        <v>1</v>
      </c>
      <c r="S231" s="95">
        <f t="shared" si="29"/>
        <v>0</v>
      </c>
      <c r="T231" s="95">
        <f t="shared" si="29"/>
        <v>0</v>
      </c>
      <c r="U231" s="95">
        <f t="shared" si="28"/>
        <v>0</v>
      </c>
      <c r="V231" s="95">
        <f t="shared" si="28"/>
        <v>0</v>
      </c>
      <c r="W231" s="95">
        <f t="shared" si="28"/>
        <v>0</v>
      </c>
      <c r="X231" s="95">
        <f t="shared" si="28"/>
        <v>0</v>
      </c>
      <c r="Y231" s="95">
        <f t="shared" si="28"/>
        <v>0</v>
      </c>
      <c r="Z231" s="95">
        <f t="shared" si="28"/>
        <v>0</v>
      </c>
      <c r="AA231" s="95">
        <f t="shared" si="28"/>
        <v>0</v>
      </c>
      <c r="AB231" s="95">
        <f t="shared" si="28"/>
        <v>0</v>
      </c>
      <c r="AC231" s="95">
        <f t="shared" si="28"/>
        <v>0</v>
      </c>
      <c r="AD231" s="95">
        <f t="shared" si="28"/>
        <v>0</v>
      </c>
      <c r="AE231" s="95">
        <f t="shared" si="28"/>
        <v>0</v>
      </c>
      <c r="AF231" s="95">
        <f t="shared" si="28"/>
        <v>0</v>
      </c>
      <c r="AG231" s="95">
        <f t="shared" si="28"/>
        <v>0</v>
      </c>
      <c r="AH231" s="95">
        <f t="shared" si="28"/>
        <v>0</v>
      </c>
    </row>
    <row r="232" spans="1:34" x14ac:dyDescent="0.3">
      <c r="A232" t="s">
        <v>613</v>
      </c>
      <c r="B232" t="s">
        <v>48</v>
      </c>
      <c r="C232">
        <v>2021</v>
      </c>
      <c r="D232">
        <v>2022</v>
      </c>
      <c r="E232" s="95">
        <f t="shared" si="29"/>
        <v>1</v>
      </c>
      <c r="F232" s="95">
        <f t="shared" si="29"/>
        <v>1</v>
      </c>
      <c r="G232" s="95">
        <f t="shared" si="29"/>
        <v>0</v>
      </c>
      <c r="H232" s="95">
        <f t="shared" si="29"/>
        <v>0</v>
      </c>
      <c r="I232" s="95">
        <f t="shared" si="29"/>
        <v>0</v>
      </c>
      <c r="J232" s="95">
        <f t="shared" si="29"/>
        <v>0</v>
      </c>
      <c r="K232" s="95">
        <f t="shared" si="29"/>
        <v>0</v>
      </c>
      <c r="L232" s="95">
        <f t="shared" si="29"/>
        <v>0</v>
      </c>
      <c r="M232" s="95">
        <f t="shared" si="29"/>
        <v>0</v>
      </c>
      <c r="N232" s="95">
        <f t="shared" si="29"/>
        <v>0</v>
      </c>
      <c r="O232" s="95">
        <f t="shared" si="29"/>
        <v>0</v>
      </c>
      <c r="P232" s="95">
        <f t="shared" si="29"/>
        <v>0</v>
      </c>
      <c r="Q232" s="95">
        <f t="shared" si="29"/>
        <v>0</v>
      </c>
      <c r="R232" s="95">
        <f t="shared" si="29"/>
        <v>0</v>
      </c>
      <c r="S232" s="95">
        <f t="shared" si="29"/>
        <v>0</v>
      </c>
      <c r="T232" s="95">
        <f t="shared" si="29"/>
        <v>0</v>
      </c>
      <c r="U232" s="95">
        <f t="shared" si="28"/>
        <v>0</v>
      </c>
      <c r="V232" s="95">
        <f t="shared" si="28"/>
        <v>0</v>
      </c>
      <c r="W232" s="95">
        <f t="shared" si="28"/>
        <v>0</v>
      </c>
      <c r="X232" s="95">
        <f t="shared" si="28"/>
        <v>0</v>
      </c>
      <c r="Y232" s="95">
        <f t="shared" si="28"/>
        <v>0</v>
      </c>
      <c r="Z232" s="95">
        <f t="shared" si="28"/>
        <v>0</v>
      </c>
      <c r="AA232" s="95">
        <f t="shared" si="28"/>
        <v>0</v>
      </c>
      <c r="AB232" s="95">
        <f t="shared" si="28"/>
        <v>0</v>
      </c>
      <c r="AC232" s="95">
        <f t="shared" si="28"/>
        <v>0</v>
      </c>
      <c r="AD232" s="95">
        <f t="shared" si="28"/>
        <v>0</v>
      </c>
      <c r="AE232" s="95">
        <f t="shared" si="28"/>
        <v>0</v>
      </c>
      <c r="AF232" s="95">
        <f t="shared" si="28"/>
        <v>0</v>
      </c>
      <c r="AG232" s="95">
        <f t="shared" si="28"/>
        <v>0</v>
      </c>
      <c r="AH232" s="95">
        <f t="shared" si="28"/>
        <v>0</v>
      </c>
    </row>
    <row r="233" spans="1:34" x14ac:dyDescent="0.3">
      <c r="A233" t="s">
        <v>613</v>
      </c>
      <c r="B233" t="s">
        <v>49</v>
      </c>
      <c r="C233">
        <v>2021</v>
      </c>
      <c r="D233" s="95">
        <v>2022</v>
      </c>
      <c r="E233" s="95">
        <f t="shared" si="29"/>
        <v>1</v>
      </c>
      <c r="F233" s="95">
        <f t="shared" si="29"/>
        <v>1</v>
      </c>
      <c r="G233" s="95">
        <f t="shared" si="29"/>
        <v>0</v>
      </c>
      <c r="H233" s="95">
        <f t="shared" si="29"/>
        <v>0</v>
      </c>
      <c r="I233" s="95">
        <f t="shared" si="29"/>
        <v>0</v>
      </c>
      <c r="J233" s="95">
        <f t="shared" si="29"/>
        <v>0</v>
      </c>
      <c r="K233" s="95">
        <f t="shared" si="29"/>
        <v>0</v>
      </c>
      <c r="L233" s="95">
        <f t="shared" si="29"/>
        <v>0</v>
      </c>
      <c r="M233" s="95">
        <f t="shared" si="29"/>
        <v>0</v>
      </c>
      <c r="N233" s="95">
        <f t="shared" si="29"/>
        <v>0</v>
      </c>
      <c r="O233" s="95">
        <f t="shared" si="29"/>
        <v>0</v>
      </c>
      <c r="P233" s="95">
        <f t="shared" si="29"/>
        <v>0</v>
      </c>
      <c r="Q233" s="95">
        <f t="shared" si="29"/>
        <v>0</v>
      </c>
      <c r="R233" s="95">
        <f t="shared" si="29"/>
        <v>0</v>
      </c>
      <c r="S233" s="95">
        <f t="shared" si="29"/>
        <v>0</v>
      </c>
      <c r="T233" s="95">
        <f t="shared" si="29"/>
        <v>0</v>
      </c>
      <c r="U233" s="95">
        <f t="shared" si="28"/>
        <v>0</v>
      </c>
      <c r="V233" s="95">
        <f t="shared" si="28"/>
        <v>0</v>
      </c>
      <c r="W233" s="95">
        <f t="shared" si="28"/>
        <v>0</v>
      </c>
      <c r="X233" s="95">
        <f t="shared" si="28"/>
        <v>0</v>
      </c>
      <c r="Y233" s="95">
        <f t="shared" si="28"/>
        <v>0</v>
      </c>
      <c r="Z233" s="95">
        <f t="shared" si="28"/>
        <v>0</v>
      </c>
      <c r="AA233" s="95">
        <f t="shared" si="28"/>
        <v>0</v>
      </c>
      <c r="AB233" s="95">
        <f t="shared" si="28"/>
        <v>0</v>
      </c>
      <c r="AC233" s="95">
        <f t="shared" si="28"/>
        <v>0</v>
      </c>
      <c r="AD233" s="95">
        <f t="shared" si="28"/>
        <v>0</v>
      </c>
      <c r="AE233" s="95">
        <f t="shared" si="28"/>
        <v>0</v>
      </c>
      <c r="AF233" s="95">
        <f t="shared" si="28"/>
        <v>0</v>
      </c>
      <c r="AG233" s="95">
        <f t="shared" si="28"/>
        <v>0</v>
      </c>
      <c r="AH233" s="95">
        <f t="shared" si="28"/>
        <v>0</v>
      </c>
    </row>
    <row r="234" spans="1:34" x14ac:dyDescent="0.3">
      <c r="A234" t="s">
        <v>613</v>
      </c>
      <c r="B234" t="s">
        <v>47</v>
      </c>
      <c r="C234">
        <v>2021</v>
      </c>
      <c r="D234" s="95">
        <v>2022</v>
      </c>
      <c r="E234" s="95">
        <f t="shared" si="29"/>
        <v>1</v>
      </c>
      <c r="F234" s="95">
        <f t="shared" si="29"/>
        <v>1</v>
      </c>
      <c r="G234" s="95">
        <f t="shared" si="29"/>
        <v>0</v>
      </c>
      <c r="H234" s="95">
        <f t="shared" si="29"/>
        <v>0</v>
      </c>
      <c r="I234" s="95">
        <f t="shared" si="29"/>
        <v>0</v>
      </c>
      <c r="J234" s="95">
        <f t="shared" si="29"/>
        <v>0</v>
      </c>
      <c r="K234" s="95">
        <f t="shared" si="29"/>
        <v>0</v>
      </c>
      <c r="L234" s="95">
        <f t="shared" si="29"/>
        <v>0</v>
      </c>
      <c r="M234" s="95">
        <f t="shared" si="29"/>
        <v>0</v>
      </c>
      <c r="N234" s="95">
        <f t="shared" si="29"/>
        <v>0</v>
      </c>
      <c r="O234" s="95">
        <f t="shared" si="29"/>
        <v>0</v>
      </c>
      <c r="P234" s="95">
        <f t="shared" si="29"/>
        <v>0</v>
      </c>
      <c r="Q234" s="95">
        <f t="shared" si="29"/>
        <v>0</v>
      </c>
      <c r="R234" s="95">
        <f t="shared" si="29"/>
        <v>0</v>
      </c>
      <c r="S234" s="95">
        <f t="shared" si="29"/>
        <v>0</v>
      </c>
      <c r="T234" s="95">
        <f t="shared" ref="T234:AH249" si="30">IF(AND(T$1&gt;=$C234,T$1&lt;=$D234),1,0)</f>
        <v>0</v>
      </c>
      <c r="U234" s="95">
        <f t="shared" si="30"/>
        <v>0</v>
      </c>
      <c r="V234" s="95">
        <f t="shared" si="30"/>
        <v>0</v>
      </c>
      <c r="W234" s="95">
        <f t="shared" si="30"/>
        <v>0</v>
      </c>
      <c r="X234" s="95">
        <f t="shared" si="30"/>
        <v>0</v>
      </c>
      <c r="Y234" s="95">
        <f t="shared" si="30"/>
        <v>0</v>
      </c>
      <c r="Z234" s="95">
        <f t="shared" si="30"/>
        <v>0</v>
      </c>
      <c r="AA234" s="95">
        <f t="shared" si="30"/>
        <v>0</v>
      </c>
      <c r="AB234" s="95">
        <f t="shared" si="30"/>
        <v>0</v>
      </c>
      <c r="AC234" s="95">
        <f t="shared" si="30"/>
        <v>0</v>
      </c>
      <c r="AD234" s="95">
        <f t="shared" si="30"/>
        <v>0</v>
      </c>
      <c r="AE234" s="95">
        <f t="shared" si="30"/>
        <v>0</v>
      </c>
      <c r="AF234" s="95">
        <f t="shared" si="30"/>
        <v>0</v>
      </c>
      <c r="AG234" s="95">
        <f t="shared" si="30"/>
        <v>0</v>
      </c>
      <c r="AH234" s="95">
        <f t="shared" si="30"/>
        <v>0</v>
      </c>
    </row>
    <row r="235" spans="1:34" x14ac:dyDescent="0.3">
      <c r="A235" t="s">
        <v>613</v>
      </c>
      <c r="B235" t="s">
        <v>46</v>
      </c>
      <c r="C235">
        <v>2021</v>
      </c>
      <c r="D235">
        <v>2021</v>
      </c>
      <c r="E235" s="95">
        <f t="shared" ref="E235:T250" si="31">IF(AND(E$1&gt;=$C235,E$1&lt;=$D235),1,0)</f>
        <v>1</v>
      </c>
      <c r="F235" s="95">
        <f t="shared" si="31"/>
        <v>0</v>
      </c>
      <c r="G235" s="95">
        <f t="shared" si="31"/>
        <v>0</v>
      </c>
      <c r="H235" s="95">
        <f t="shared" si="31"/>
        <v>0</v>
      </c>
      <c r="I235" s="95">
        <f t="shared" si="31"/>
        <v>0</v>
      </c>
      <c r="J235" s="95">
        <f t="shared" si="31"/>
        <v>0</v>
      </c>
      <c r="K235" s="95">
        <f t="shared" si="31"/>
        <v>0</v>
      </c>
      <c r="L235" s="95">
        <f t="shared" si="31"/>
        <v>0</v>
      </c>
      <c r="M235" s="95">
        <f t="shared" si="31"/>
        <v>0</v>
      </c>
      <c r="N235" s="95">
        <f t="shared" si="31"/>
        <v>0</v>
      </c>
      <c r="O235" s="95">
        <f t="shared" si="31"/>
        <v>0</v>
      </c>
      <c r="P235" s="95">
        <f t="shared" si="31"/>
        <v>0</v>
      </c>
      <c r="Q235" s="95">
        <f t="shared" si="31"/>
        <v>0</v>
      </c>
      <c r="R235" s="95">
        <f t="shared" si="31"/>
        <v>0</v>
      </c>
      <c r="S235" s="95">
        <f t="shared" si="31"/>
        <v>0</v>
      </c>
      <c r="T235" s="95">
        <f t="shared" si="31"/>
        <v>0</v>
      </c>
      <c r="U235" s="95">
        <f t="shared" si="30"/>
        <v>0</v>
      </c>
      <c r="V235" s="95">
        <f t="shared" si="30"/>
        <v>0</v>
      </c>
      <c r="W235" s="95">
        <f t="shared" si="30"/>
        <v>0</v>
      </c>
      <c r="X235" s="95">
        <f t="shared" si="30"/>
        <v>0</v>
      </c>
      <c r="Y235" s="95">
        <f t="shared" si="30"/>
        <v>0</v>
      </c>
      <c r="Z235" s="95">
        <f t="shared" si="30"/>
        <v>0</v>
      </c>
      <c r="AA235" s="95">
        <f t="shared" si="30"/>
        <v>0</v>
      </c>
      <c r="AB235" s="95">
        <f t="shared" si="30"/>
        <v>0</v>
      </c>
      <c r="AC235" s="95">
        <f t="shared" si="30"/>
        <v>0</v>
      </c>
      <c r="AD235" s="95">
        <f t="shared" si="30"/>
        <v>0</v>
      </c>
      <c r="AE235" s="95">
        <f t="shared" si="30"/>
        <v>0</v>
      </c>
      <c r="AF235" s="95">
        <f t="shared" si="30"/>
        <v>0</v>
      </c>
      <c r="AG235" s="95">
        <f t="shared" si="30"/>
        <v>0</v>
      </c>
      <c r="AH235" s="95">
        <f t="shared" si="30"/>
        <v>0</v>
      </c>
    </row>
    <row r="236" spans="1:34" x14ac:dyDescent="0.3">
      <c r="A236" t="s">
        <v>1056</v>
      </c>
      <c r="B236" t="s">
        <v>1057</v>
      </c>
      <c r="C236">
        <v>2021</v>
      </c>
      <c r="D236">
        <v>2045</v>
      </c>
      <c r="E236" s="95">
        <f t="shared" si="31"/>
        <v>1</v>
      </c>
      <c r="F236" s="95">
        <f t="shared" si="31"/>
        <v>1</v>
      </c>
      <c r="G236" s="95">
        <f t="shared" si="31"/>
        <v>1</v>
      </c>
      <c r="H236" s="95">
        <f t="shared" si="31"/>
        <v>1</v>
      </c>
      <c r="I236" s="95">
        <f t="shared" si="31"/>
        <v>1</v>
      </c>
      <c r="J236" s="95">
        <f t="shared" si="31"/>
        <v>1</v>
      </c>
      <c r="K236" s="95">
        <f t="shared" si="31"/>
        <v>1</v>
      </c>
      <c r="L236" s="95">
        <f t="shared" si="31"/>
        <v>1</v>
      </c>
      <c r="M236" s="95">
        <f t="shared" si="31"/>
        <v>1</v>
      </c>
      <c r="N236" s="95">
        <f t="shared" si="31"/>
        <v>1</v>
      </c>
      <c r="O236" s="95">
        <f t="shared" si="31"/>
        <v>1</v>
      </c>
      <c r="P236" s="95">
        <f t="shared" si="31"/>
        <v>1</v>
      </c>
      <c r="Q236" s="95">
        <f t="shared" si="31"/>
        <v>1</v>
      </c>
      <c r="R236" s="95">
        <f t="shared" si="31"/>
        <v>1</v>
      </c>
      <c r="S236" s="95">
        <f t="shared" si="31"/>
        <v>1</v>
      </c>
      <c r="T236" s="95">
        <f t="shared" si="31"/>
        <v>1</v>
      </c>
      <c r="U236" s="95">
        <f t="shared" si="30"/>
        <v>1</v>
      </c>
      <c r="V236" s="95">
        <f t="shared" si="30"/>
        <v>1</v>
      </c>
      <c r="W236" s="95">
        <f t="shared" si="30"/>
        <v>1</v>
      </c>
      <c r="X236" s="95">
        <f t="shared" si="30"/>
        <v>1</v>
      </c>
      <c r="Y236" s="95">
        <f t="shared" si="30"/>
        <v>1</v>
      </c>
      <c r="Z236" s="95">
        <f t="shared" si="30"/>
        <v>1</v>
      </c>
      <c r="AA236" s="95">
        <f t="shared" si="30"/>
        <v>1</v>
      </c>
      <c r="AB236" s="95">
        <f t="shared" si="30"/>
        <v>1</v>
      </c>
      <c r="AC236" s="95">
        <f t="shared" si="30"/>
        <v>1</v>
      </c>
      <c r="AD236" s="95">
        <f t="shared" si="30"/>
        <v>0</v>
      </c>
      <c r="AE236" s="95">
        <f t="shared" si="30"/>
        <v>0</v>
      </c>
      <c r="AF236" s="95">
        <f t="shared" si="30"/>
        <v>0</v>
      </c>
      <c r="AG236" s="95">
        <f t="shared" si="30"/>
        <v>0</v>
      </c>
      <c r="AH236" s="95">
        <f t="shared" si="30"/>
        <v>0</v>
      </c>
    </row>
    <row r="237" spans="1:34" x14ac:dyDescent="0.3">
      <c r="A237" t="s">
        <v>1191</v>
      </c>
      <c r="B237" t="s">
        <v>1057</v>
      </c>
      <c r="C237">
        <v>2021</v>
      </c>
      <c r="D237">
        <v>2045</v>
      </c>
      <c r="E237" s="95">
        <f t="shared" si="31"/>
        <v>1</v>
      </c>
      <c r="F237" s="95">
        <f t="shared" si="31"/>
        <v>1</v>
      </c>
      <c r="G237" s="95">
        <f t="shared" si="31"/>
        <v>1</v>
      </c>
      <c r="H237" s="95">
        <f t="shared" si="31"/>
        <v>1</v>
      </c>
      <c r="I237" s="95">
        <f t="shared" si="31"/>
        <v>1</v>
      </c>
      <c r="J237" s="95">
        <f t="shared" si="31"/>
        <v>1</v>
      </c>
      <c r="K237" s="95">
        <f t="shared" si="31"/>
        <v>1</v>
      </c>
      <c r="L237" s="95">
        <f t="shared" si="31"/>
        <v>1</v>
      </c>
      <c r="M237" s="95">
        <f t="shared" si="31"/>
        <v>1</v>
      </c>
      <c r="N237" s="95">
        <f t="shared" si="31"/>
        <v>1</v>
      </c>
      <c r="O237" s="95">
        <f t="shared" si="31"/>
        <v>1</v>
      </c>
      <c r="P237" s="95">
        <f t="shared" si="31"/>
        <v>1</v>
      </c>
      <c r="Q237" s="95">
        <f t="shared" si="31"/>
        <v>1</v>
      </c>
      <c r="R237" s="95">
        <f t="shared" si="31"/>
        <v>1</v>
      </c>
      <c r="S237" s="95">
        <f t="shared" si="31"/>
        <v>1</v>
      </c>
      <c r="T237" s="95">
        <f t="shared" si="31"/>
        <v>1</v>
      </c>
      <c r="U237" s="95">
        <f t="shared" si="30"/>
        <v>1</v>
      </c>
      <c r="V237" s="95">
        <f t="shared" si="30"/>
        <v>1</v>
      </c>
      <c r="W237" s="95">
        <f t="shared" si="30"/>
        <v>1</v>
      </c>
      <c r="X237" s="95">
        <f t="shared" si="30"/>
        <v>1</v>
      </c>
      <c r="Y237" s="95">
        <f t="shared" si="30"/>
        <v>1</v>
      </c>
      <c r="Z237" s="95">
        <f t="shared" si="30"/>
        <v>1</v>
      </c>
      <c r="AA237" s="95">
        <f t="shared" si="30"/>
        <v>1</v>
      </c>
      <c r="AB237" s="95">
        <f t="shared" si="30"/>
        <v>1</v>
      </c>
      <c r="AC237" s="95">
        <f t="shared" si="30"/>
        <v>1</v>
      </c>
      <c r="AD237" s="95">
        <f t="shared" si="30"/>
        <v>0</v>
      </c>
      <c r="AE237" s="95">
        <f t="shared" si="30"/>
        <v>0</v>
      </c>
      <c r="AF237" s="95">
        <f t="shared" si="30"/>
        <v>0</v>
      </c>
      <c r="AG237" s="95">
        <f t="shared" si="30"/>
        <v>0</v>
      </c>
      <c r="AH237" s="95">
        <f t="shared" si="30"/>
        <v>0</v>
      </c>
    </row>
    <row r="238" spans="1:34" x14ac:dyDescent="0.3">
      <c r="A238" t="s">
        <v>183</v>
      </c>
      <c r="B238" t="s">
        <v>1057</v>
      </c>
      <c r="C238">
        <v>2023</v>
      </c>
      <c r="D238">
        <v>2045</v>
      </c>
      <c r="E238" s="95">
        <f t="shared" si="31"/>
        <v>0</v>
      </c>
      <c r="F238" s="95">
        <f t="shared" si="31"/>
        <v>0</v>
      </c>
      <c r="G238" s="95">
        <f t="shared" si="31"/>
        <v>1</v>
      </c>
      <c r="H238" s="95">
        <f t="shared" si="31"/>
        <v>1</v>
      </c>
      <c r="I238" s="95">
        <f t="shared" si="31"/>
        <v>1</v>
      </c>
      <c r="J238" s="95">
        <f t="shared" si="31"/>
        <v>1</v>
      </c>
      <c r="K238" s="95">
        <f t="shared" si="31"/>
        <v>1</v>
      </c>
      <c r="L238" s="95">
        <f t="shared" si="31"/>
        <v>1</v>
      </c>
      <c r="M238" s="95">
        <f t="shared" si="31"/>
        <v>1</v>
      </c>
      <c r="N238" s="95">
        <f t="shared" si="31"/>
        <v>1</v>
      </c>
      <c r="O238" s="95">
        <f t="shared" si="31"/>
        <v>1</v>
      </c>
      <c r="P238" s="95">
        <f t="shared" si="31"/>
        <v>1</v>
      </c>
      <c r="Q238" s="95">
        <f t="shared" si="31"/>
        <v>1</v>
      </c>
      <c r="R238" s="95">
        <f t="shared" si="31"/>
        <v>1</v>
      </c>
      <c r="S238" s="95">
        <f t="shared" si="31"/>
        <v>1</v>
      </c>
      <c r="T238" s="95">
        <f t="shared" si="31"/>
        <v>1</v>
      </c>
      <c r="U238" s="95">
        <f t="shared" si="30"/>
        <v>1</v>
      </c>
      <c r="V238" s="95">
        <f t="shared" si="30"/>
        <v>1</v>
      </c>
      <c r="W238" s="95">
        <f t="shared" si="30"/>
        <v>1</v>
      </c>
      <c r="X238" s="95">
        <f t="shared" si="30"/>
        <v>1</v>
      </c>
      <c r="Y238" s="95">
        <f t="shared" si="30"/>
        <v>1</v>
      </c>
      <c r="Z238" s="95">
        <f t="shared" si="30"/>
        <v>1</v>
      </c>
      <c r="AA238" s="95">
        <f t="shared" si="30"/>
        <v>1</v>
      </c>
      <c r="AB238" s="95">
        <f t="shared" si="30"/>
        <v>1</v>
      </c>
      <c r="AC238" s="95">
        <f t="shared" si="30"/>
        <v>1</v>
      </c>
      <c r="AD238" s="95">
        <f t="shared" si="30"/>
        <v>0</v>
      </c>
      <c r="AE238" s="95">
        <f t="shared" si="30"/>
        <v>0</v>
      </c>
      <c r="AF238" s="95">
        <f t="shared" si="30"/>
        <v>0</v>
      </c>
      <c r="AG238" s="95">
        <f t="shared" si="30"/>
        <v>0</v>
      </c>
      <c r="AH238" s="95">
        <f t="shared" si="30"/>
        <v>0</v>
      </c>
    </row>
    <row r="239" spans="1:34" x14ac:dyDescent="0.3">
      <c r="A239" t="s">
        <v>800</v>
      </c>
      <c r="B239" t="s">
        <v>803</v>
      </c>
      <c r="C239">
        <v>2021</v>
      </c>
      <c r="D239">
        <v>2100</v>
      </c>
      <c r="E239" s="95">
        <f t="shared" si="31"/>
        <v>1</v>
      </c>
      <c r="F239" s="95">
        <f t="shared" si="31"/>
        <v>1</v>
      </c>
      <c r="G239" s="95">
        <f t="shared" si="31"/>
        <v>1</v>
      </c>
      <c r="H239" s="95">
        <f t="shared" si="31"/>
        <v>1</v>
      </c>
      <c r="I239" s="95">
        <f t="shared" si="31"/>
        <v>1</v>
      </c>
      <c r="J239" s="95">
        <f t="shared" si="31"/>
        <v>1</v>
      </c>
      <c r="K239" s="95">
        <f t="shared" si="31"/>
        <v>1</v>
      </c>
      <c r="L239" s="95">
        <f t="shared" si="31"/>
        <v>1</v>
      </c>
      <c r="M239" s="95">
        <f t="shared" si="31"/>
        <v>1</v>
      </c>
      <c r="N239" s="95">
        <f t="shared" si="31"/>
        <v>1</v>
      </c>
      <c r="O239" s="95">
        <f t="shared" si="31"/>
        <v>1</v>
      </c>
      <c r="P239" s="95">
        <f t="shared" si="31"/>
        <v>1</v>
      </c>
      <c r="Q239" s="95">
        <f t="shared" si="31"/>
        <v>1</v>
      </c>
      <c r="R239" s="95">
        <f t="shared" si="31"/>
        <v>1</v>
      </c>
      <c r="S239" s="95">
        <f t="shared" si="31"/>
        <v>1</v>
      </c>
      <c r="T239" s="95">
        <f t="shared" si="31"/>
        <v>1</v>
      </c>
      <c r="U239" s="95">
        <f t="shared" si="30"/>
        <v>1</v>
      </c>
      <c r="V239" s="95">
        <f t="shared" si="30"/>
        <v>1</v>
      </c>
      <c r="W239" s="95">
        <f t="shared" si="30"/>
        <v>1</v>
      </c>
      <c r="X239" s="95">
        <f t="shared" si="30"/>
        <v>1</v>
      </c>
      <c r="Y239" s="95">
        <f t="shared" si="30"/>
        <v>1</v>
      </c>
      <c r="Z239" s="95">
        <f t="shared" si="30"/>
        <v>1</v>
      </c>
      <c r="AA239" s="95">
        <f t="shared" si="30"/>
        <v>1</v>
      </c>
      <c r="AB239" s="95">
        <f t="shared" si="30"/>
        <v>1</v>
      </c>
      <c r="AC239" s="95">
        <f t="shared" si="30"/>
        <v>1</v>
      </c>
      <c r="AD239" s="95">
        <f t="shared" si="30"/>
        <v>1</v>
      </c>
      <c r="AE239" s="95">
        <f t="shared" si="30"/>
        <v>1</v>
      </c>
      <c r="AF239" s="95">
        <f t="shared" si="30"/>
        <v>1</v>
      </c>
      <c r="AG239" s="95">
        <f t="shared" si="30"/>
        <v>1</v>
      </c>
      <c r="AH239" s="95">
        <f t="shared" si="30"/>
        <v>1</v>
      </c>
    </row>
    <row r="240" spans="1:34" x14ac:dyDescent="0.3">
      <c r="A240" t="s">
        <v>800</v>
      </c>
      <c r="B240" t="s">
        <v>804</v>
      </c>
      <c r="C240">
        <v>2021</v>
      </c>
      <c r="D240">
        <v>2100</v>
      </c>
      <c r="E240" s="95">
        <f t="shared" si="31"/>
        <v>1</v>
      </c>
      <c r="F240" s="95">
        <f t="shared" si="31"/>
        <v>1</v>
      </c>
      <c r="G240" s="95">
        <f t="shared" si="31"/>
        <v>1</v>
      </c>
      <c r="H240" s="95">
        <f t="shared" si="31"/>
        <v>1</v>
      </c>
      <c r="I240" s="95">
        <f t="shared" si="31"/>
        <v>1</v>
      </c>
      <c r="J240" s="95">
        <f t="shared" si="31"/>
        <v>1</v>
      </c>
      <c r="K240" s="95">
        <f t="shared" si="31"/>
        <v>1</v>
      </c>
      <c r="L240" s="95">
        <f t="shared" si="31"/>
        <v>1</v>
      </c>
      <c r="M240" s="95">
        <f t="shared" si="31"/>
        <v>1</v>
      </c>
      <c r="N240" s="95">
        <f t="shared" si="31"/>
        <v>1</v>
      </c>
      <c r="O240" s="95">
        <f t="shared" si="31"/>
        <v>1</v>
      </c>
      <c r="P240" s="95">
        <f t="shared" si="31"/>
        <v>1</v>
      </c>
      <c r="Q240" s="95">
        <f t="shared" si="31"/>
        <v>1</v>
      </c>
      <c r="R240" s="95">
        <f t="shared" si="31"/>
        <v>1</v>
      </c>
      <c r="S240" s="95">
        <f t="shared" si="31"/>
        <v>1</v>
      </c>
      <c r="T240" s="95">
        <f t="shared" si="31"/>
        <v>1</v>
      </c>
      <c r="U240" s="95">
        <f t="shared" si="30"/>
        <v>1</v>
      </c>
      <c r="V240" s="95">
        <f t="shared" si="30"/>
        <v>1</v>
      </c>
      <c r="W240" s="95">
        <f t="shared" si="30"/>
        <v>1</v>
      </c>
      <c r="X240" s="95">
        <f t="shared" si="30"/>
        <v>1</v>
      </c>
      <c r="Y240" s="95">
        <f t="shared" si="30"/>
        <v>1</v>
      </c>
      <c r="Z240" s="95">
        <f t="shared" si="30"/>
        <v>1</v>
      </c>
      <c r="AA240" s="95">
        <f t="shared" si="30"/>
        <v>1</v>
      </c>
      <c r="AB240" s="95">
        <f t="shared" si="30"/>
        <v>1</v>
      </c>
      <c r="AC240" s="95">
        <f t="shared" si="30"/>
        <v>1</v>
      </c>
      <c r="AD240" s="95">
        <f t="shared" si="30"/>
        <v>1</v>
      </c>
      <c r="AE240" s="95">
        <f t="shared" si="30"/>
        <v>1</v>
      </c>
      <c r="AF240" s="95">
        <f t="shared" si="30"/>
        <v>1</v>
      </c>
      <c r="AG240" s="95">
        <f t="shared" si="30"/>
        <v>1</v>
      </c>
      <c r="AH240" s="95">
        <f t="shared" si="30"/>
        <v>1</v>
      </c>
    </row>
    <row r="241" spans="1:34" x14ac:dyDescent="0.3">
      <c r="A241" t="s">
        <v>800</v>
      </c>
      <c r="B241" t="s">
        <v>805</v>
      </c>
      <c r="C241">
        <v>2021</v>
      </c>
      <c r="D241">
        <v>2100</v>
      </c>
      <c r="E241" s="95">
        <f t="shared" si="31"/>
        <v>1</v>
      </c>
      <c r="F241" s="95">
        <f t="shared" si="31"/>
        <v>1</v>
      </c>
      <c r="G241" s="95">
        <f t="shared" si="31"/>
        <v>1</v>
      </c>
      <c r="H241" s="95">
        <f t="shared" si="31"/>
        <v>1</v>
      </c>
      <c r="I241" s="95">
        <f t="shared" si="31"/>
        <v>1</v>
      </c>
      <c r="J241" s="95">
        <f t="shared" si="31"/>
        <v>1</v>
      </c>
      <c r="K241" s="95">
        <f t="shared" si="31"/>
        <v>1</v>
      </c>
      <c r="L241" s="95">
        <f t="shared" si="31"/>
        <v>1</v>
      </c>
      <c r="M241" s="95">
        <f t="shared" si="31"/>
        <v>1</v>
      </c>
      <c r="N241" s="95">
        <f t="shared" si="31"/>
        <v>1</v>
      </c>
      <c r="O241" s="95">
        <f t="shared" si="31"/>
        <v>1</v>
      </c>
      <c r="P241" s="95">
        <f t="shared" si="31"/>
        <v>1</v>
      </c>
      <c r="Q241" s="95">
        <f t="shared" si="31"/>
        <v>1</v>
      </c>
      <c r="R241" s="95">
        <f t="shared" si="31"/>
        <v>1</v>
      </c>
      <c r="S241" s="95">
        <f t="shared" si="31"/>
        <v>1</v>
      </c>
      <c r="T241" s="95">
        <f t="shared" si="31"/>
        <v>1</v>
      </c>
      <c r="U241" s="95">
        <f t="shared" si="30"/>
        <v>1</v>
      </c>
      <c r="V241" s="95">
        <f t="shared" si="30"/>
        <v>1</v>
      </c>
      <c r="W241" s="95">
        <f t="shared" si="30"/>
        <v>1</v>
      </c>
      <c r="X241" s="95">
        <f t="shared" si="30"/>
        <v>1</v>
      </c>
      <c r="Y241" s="95">
        <f t="shared" si="30"/>
        <v>1</v>
      </c>
      <c r="Z241" s="95">
        <f t="shared" si="30"/>
        <v>1</v>
      </c>
      <c r="AA241" s="95">
        <f t="shared" si="30"/>
        <v>1</v>
      </c>
      <c r="AB241" s="95">
        <f t="shared" si="30"/>
        <v>1</v>
      </c>
      <c r="AC241" s="95">
        <f t="shared" si="30"/>
        <v>1</v>
      </c>
      <c r="AD241" s="95">
        <f t="shared" si="30"/>
        <v>1</v>
      </c>
      <c r="AE241" s="95">
        <f t="shared" si="30"/>
        <v>1</v>
      </c>
      <c r="AF241" s="95">
        <f t="shared" si="30"/>
        <v>1</v>
      </c>
      <c r="AG241" s="95">
        <f t="shared" si="30"/>
        <v>1</v>
      </c>
      <c r="AH241" s="95">
        <f t="shared" si="30"/>
        <v>1</v>
      </c>
    </row>
    <row r="242" spans="1:34" x14ac:dyDescent="0.3">
      <c r="A242" t="s">
        <v>948</v>
      </c>
      <c r="B242" t="s">
        <v>949</v>
      </c>
      <c r="C242">
        <v>2021</v>
      </c>
      <c r="D242">
        <v>2048</v>
      </c>
      <c r="E242" s="95">
        <f t="shared" si="31"/>
        <v>1</v>
      </c>
      <c r="F242" s="95">
        <f t="shared" si="31"/>
        <v>1</v>
      </c>
      <c r="G242" s="95">
        <f t="shared" si="31"/>
        <v>1</v>
      </c>
      <c r="H242" s="95">
        <f t="shared" si="31"/>
        <v>1</v>
      </c>
      <c r="I242" s="95">
        <f t="shared" si="31"/>
        <v>1</v>
      </c>
      <c r="J242" s="95">
        <f t="shared" si="31"/>
        <v>1</v>
      </c>
      <c r="K242" s="95">
        <f t="shared" si="31"/>
        <v>1</v>
      </c>
      <c r="L242" s="95">
        <f t="shared" si="31"/>
        <v>1</v>
      </c>
      <c r="M242" s="95">
        <f t="shared" si="31"/>
        <v>1</v>
      </c>
      <c r="N242" s="95">
        <f t="shared" si="31"/>
        <v>1</v>
      </c>
      <c r="O242" s="95">
        <f t="shared" si="31"/>
        <v>1</v>
      </c>
      <c r="P242" s="95">
        <f t="shared" si="31"/>
        <v>1</v>
      </c>
      <c r="Q242" s="95">
        <f t="shared" si="31"/>
        <v>1</v>
      </c>
      <c r="R242" s="95">
        <f t="shared" si="31"/>
        <v>1</v>
      </c>
      <c r="S242" s="95">
        <f t="shared" si="31"/>
        <v>1</v>
      </c>
      <c r="T242" s="95">
        <f t="shared" si="31"/>
        <v>1</v>
      </c>
      <c r="U242" s="95">
        <f t="shared" si="30"/>
        <v>1</v>
      </c>
      <c r="V242" s="95">
        <f t="shared" si="30"/>
        <v>1</v>
      </c>
      <c r="W242" s="95">
        <f t="shared" si="30"/>
        <v>1</v>
      </c>
      <c r="X242" s="95">
        <f t="shared" si="30"/>
        <v>1</v>
      </c>
      <c r="Y242" s="95">
        <f t="shared" si="30"/>
        <v>1</v>
      </c>
      <c r="Z242" s="95">
        <f t="shared" si="30"/>
        <v>1</v>
      </c>
      <c r="AA242" s="95">
        <f t="shared" si="30"/>
        <v>1</v>
      </c>
      <c r="AB242" s="95">
        <f t="shared" si="30"/>
        <v>1</v>
      </c>
      <c r="AC242" s="95">
        <f t="shared" si="30"/>
        <v>1</v>
      </c>
      <c r="AD242" s="95">
        <f t="shared" si="30"/>
        <v>1</v>
      </c>
      <c r="AE242" s="95">
        <f t="shared" si="30"/>
        <v>1</v>
      </c>
      <c r="AF242" s="95">
        <f t="shared" si="30"/>
        <v>1</v>
      </c>
      <c r="AG242" s="95">
        <f t="shared" si="30"/>
        <v>0</v>
      </c>
      <c r="AH242" s="95">
        <f t="shared" si="30"/>
        <v>0</v>
      </c>
    </row>
    <row r="243" spans="1:34" x14ac:dyDescent="0.3">
      <c r="A243" t="s">
        <v>904</v>
      </c>
      <c r="B243" s="66" t="s">
        <v>905</v>
      </c>
      <c r="C243">
        <v>2021</v>
      </c>
      <c r="D243">
        <v>2050</v>
      </c>
      <c r="E243" s="95">
        <f t="shared" si="31"/>
        <v>1</v>
      </c>
      <c r="F243" s="95">
        <f t="shared" si="31"/>
        <v>1</v>
      </c>
      <c r="G243" s="95">
        <f t="shared" si="31"/>
        <v>1</v>
      </c>
      <c r="H243" s="95">
        <f t="shared" si="31"/>
        <v>1</v>
      </c>
      <c r="I243" s="95">
        <f t="shared" si="31"/>
        <v>1</v>
      </c>
      <c r="J243" s="95">
        <f t="shared" si="31"/>
        <v>1</v>
      </c>
      <c r="K243" s="95">
        <f t="shared" si="31"/>
        <v>1</v>
      </c>
      <c r="L243" s="95">
        <f t="shared" si="31"/>
        <v>1</v>
      </c>
      <c r="M243" s="95">
        <f t="shared" si="31"/>
        <v>1</v>
      </c>
      <c r="N243" s="95">
        <f t="shared" si="31"/>
        <v>1</v>
      </c>
      <c r="O243" s="95">
        <f t="shared" si="31"/>
        <v>1</v>
      </c>
      <c r="P243" s="95">
        <f t="shared" si="31"/>
        <v>1</v>
      </c>
      <c r="Q243" s="95">
        <f t="shared" si="31"/>
        <v>1</v>
      </c>
      <c r="R243" s="95">
        <f t="shared" si="31"/>
        <v>1</v>
      </c>
      <c r="S243" s="95">
        <f t="shared" si="31"/>
        <v>1</v>
      </c>
      <c r="T243" s="95">
        <f t="shared" si="31"/>
        <v>1</v>
      </c>
      <c r="U243" s="95">
        <f t="shared" si="30"/>
        <v>1</v>
      </c>
      <c r="V243" s="95">
        <f t="shared" si="30"/>
        <v>1</v>
      </c>
      <c r="W243" s="95">
        <f t="shared" si="30"/>
        <v>1</v>
      </c>
      <c r="X243" s="95">
        <f t="shared" si="30"/>
        <v>1</v>
      </c>
      <c r="Y243" s="95">
        <f t="shared" si="30"/>
        <v>1</v>
      </c>
      <c r="Z243" s="95">
        <f t="shared" si="30"/>
        <v>1</v>
      </c>
      <c r="AA243" s="95">
        <f t="shared" si="30"/>
        <v>1</v>
      </c>
      <c r="AB243" s="95">
        <f t="shared" si="30"/>
        <v>1</v>
      </c>
      <c r="AC243" s="95">
        <f t="shared" si="30"/>
        <v>1</v>
      </c>
      <c r="AD243" s="95">
        <f t="shared" si="30"/>
        <v>1</v>
      </c>
      <c r="AE243" s="95">
        <f t="shared" si="30"/>
        <v>1</v>
      </c>
      <c r="AF243" s="95">
        <f t="shared" si="30"/>
        <v>1</v>
      </c>
      <c r="AG243" s="95">
        <f t="shared" si="30"/>
        <v>1</v>
      </c>
      <c r="AH243" s="95">
        <f t="shared" si="30"/>
        <v>1</v>
      </c>
    </row>
    <row r="244" spans="1:34" x14ac:dyDescent="0.3">
      <c r="A244" t="s">
        <v>906</v>
      </c>
      <c r="B244" t="s">
        <v>907</v>
      </c>
      <c r="C244">
        <v>2021</v>
      </c>
      <c r="D244">
        <v>2050</v>
      </c>
      <c r="E244" s="95">
        <f t="shared" si="31"/>
        <v>1</v>
      </c>
      <c r="F244" s="95">
        <f t="shared" si="31"/>
        <v>1</v>
      </c>
      <c r="G244" s="95">
        <f t="shared" si="31"/>
        <v>1</v>
      </c>
      <c r="H244" s="95">
        <f t="shared" si="31"/>
        <v>1</v>
      </c>
      <c r="I244" s="95">
        <f t="shared" si="31"/>
        <v>1</v>
      </c>
      <c r="J244" s="95">
        <f t="shared" si="31"/>
        <v>1</v>
      </c>
      <c r="K244" s="95">
        <f t="shared" si="31"/>
        <v>1</v>
      </c>
      <c r="L244" s="95">
        <f t="shared" si="31"/>
        <v>1</v>
      </c>
      <c r="M244" s="95">
        <f t="shared" si="31"/>
        <v>1</v>
      </c>
      <c r="N244" s="95">
        <f t="shared" si="31"/>
        <v>1</v>
      </c>
      <c r="O244" s="95">
        <f t="shared" si="31"/>
        <v>1</v>
      </c>
      <c r="P244" s="95">
        <f t="shared" si="31"/>
        <v>1</v>
      </c>
      <c r="Q244" s="95">
        <f t="shared" si="31"/>
        <v>1</v>
      </c>
      <c r="R244" s="95">
        <f t="shared" si="31"/>
        <v>1</v>
      </c>
      <c r="S244" s="95">
        <f t="shared" si="31"/>
        <v>1</v>
      </c>
      <c r="T244" s="95">
        <f t="shared" si="31"/>
        <v>1</v>
      </c>
      <c r="U244" s="95">
        <f t="shared" si="30"/>
        <v>1</v>
      </c>
      <c r="V244" s="95">
        <f t="shared" si="30"/>
        <v>1</v>
      </c>
      <c r="W244" s="95">
        <f t="shared" si="30"/>
        <v>1</v>
      </c>
      <c r="X244" s="95">
        <f t="shared" si="30"/>
        <v>1</v>
      </c>
      <c r="Y244" s="95">
        <f t="shared" si="30"/>
        <v>1</v>
      </c>
      <c r="Z244" s="95">
        <f t="shared" si="30"/>
        <v>1</v>
      </c>
      <c r="AA244" s="95">
        <f t="shared" si="30"/>
        <v>1</v>
      </c>
      <c r="AB244" s="95">
        <f t="shared" si="30"/>
        <v>1</v>
      </c>
      <c r="AC244" s="95">
        <f t="shared" si="30"/>
        <v>1</v>
      </c>
      <c r="AD244" s="95">
        <f t="shared" si="30"/>
        <v>1</v>
      </c>
      <c r="AE244" s="95">
        <f t="shared" si="30"/>
        <v>1</v>
      </c>
      <c r="AF244" s="95">
        <f t="shared" si="30"/>
        <v>1</v>
      </c>
      <c r="AG244" s="95">
        <f t="shared" si="30"/>
        <v>1</v>
      </c>
      <c r="AH244" s="95">
        <f t="shared" si="30"/>
        <v>1</v>
      </c>
    </row>
    <row r="245" spans="1:34" x14ac:dyDescent="0.3">
      <c r="A245" t="s">
        <v>819</v>
      </c>
      <c r="B245" t="s">
        <v>820</v>
      </c>
      <c r="C245">
        <v>2021</v>
      </c>
      <c r="D245">
        <v>2100</v>
      </c>
      <c r="E245" s="95">
        <f t="shared" si="31"/>
        <v>1</v>
      </c>
      <c r="F245" s="95">
        <f t="shared" si="31"/>
        <v>1</v>
      </c>
      <c r="G245" s="95">
        <f t="shared" si="31"/>
        <v>1</v>
      </c>
      <c r="H245" s="95">
        <f t="shared" si="31"/>
        <v>1</v>
      </c>
      <c r="I245" s="95">
        <f t="shared" si="31"/>
        <v>1</v>
      </c>
      <c r="J245" s="95">
        <f t="shared" si="31"/>
        <v>1</v>
      </c>
      <c r="K245" s="95">
        <f t="shared" si="31"/>
        <v>1</v>
      </c>
      <c r="L245" s="95">
        <f t="shared" si="31"/>
        <v>1</v>
      </c>
      <c r="M245" s="95">
        <f t="shared" si="31"/>
        <v>1</v>
      </c>
      <c r="N245" s="95">
        <f t="shared" si="31"/>
        <v>1</v>
      </c>
      <c r="O245" s="95">
        <f t="shared" si="31"/>
        <v>1</v>
      </c>
      <c r="P245" s="95">
        <f t="shared" si="31"/>
        <v>1</v>
      </c>
      <c r="Q245" s="95">
        <f t="shared" si="31"/>
        <v>1</v>
      </c>
      <c r="R245" s="95">
        <f t="shared" si="31"/>
        <v>1</v>
      </c>
      <c r="S245" s="95">
        <f t="shared" si="31"/>
        <v>1</v>
      </c>
      <c r="T245" s="95">
        <f t="shared" si="31"/>
        <v>1</v>
      </c>
      <c r="U245" s="95">
        <f t="shared" si="30"/>
        <v>1</v>
      </c>
      <c r="V245" s="95">
        <f t="shared" si="30"/>
        <v>1</v>
      </c>
      <c r="W245" s="95">
        <f t="shared" si="30"/>
        <v>1</v>
      </c>
      <c r="X245" s="95">
        <f t="shared" si="30"/>
        <v>1</v>
      </c>
      <c r="Y245" s="95">
        <f t="shared" si="30"/>
        <v>1</v>
      </c>
      <c r="Z245" s="95">
        <f t="shared" si="30"/>
        <v>1</v>
      </c>
      <c r="AA245" s="95">
        <f t="shared" si="30"/>
        <v>1</v>
      </c>
      <c r="AB245" s="95">
        <f t="shared" si="30"/>
        <v>1</v>
      </c>
      <c r="AC245" s="95">
        <f t="shared" si="30"/>
        <v>1</v>
      </c>
      <c r="AD245" s="95">
        <f t="shared" si="30"/>
        <v>1</v>
      </c>
      <c r="AE245" s="95">
        <f t="shared" si="30"/>
        <v>1</v>
      </c>
      <c r="AF245" s="95">
        <f t="shared" si="30"/>
        <v>1</v>
      </c>
      <c r="AG245" s="95">
        <f t="shared" si="30"/>
        <v>1</v>
      </c>
      <c r="AH245" s="95">
        <f t="shared" si="30"/>
        <v>1</v>
      </c>
    </row>
    <row r="246" spans="1:34" x14ac:dyDescent="0.3">
      <c r="A246" t="s">
        <v>1050</v>
      </c>
      <c r="B246" t="s">
        <v>1051</v>
      </c>
      <c r="C246">
        <v>2021</v>
      </c>
      <c r="D246">
        <v>2035</v>
      </c>
      <c r="E246" s="95">
        <f t="shared" si="31"/>
        <v>1</v>
      </c>
      <c r="F246" s="95">
        <f t="shared" si="31"/>
        <v>1</v>
      </c>
      <c r="G246" s="95">
        <f t="shared" si="31"/>
        <v>1</v>
      </c>
      <c r="H246" s="95">
        <f t="shared" si="31"/>
        <v>1</v>
      </c>
      <c r="I246" s="95">
        <f t="shared" si="31"/>
        <v>1</v>
      </c>
      <c r="J246" s="95">
        <f t="shared" si="31"/>
        <v>1</v>
      </c>
      <c r="K246" s="95">
        <f t="shared" si="31"/>
        <v>1</v>
      </c>
      <c r="L246" s="95">
        <f t="shared" si="31"/>
        <v>1</v>
      </c>
      <c r="M246" s="95">
        <f t="shared" si="31"/>
        <v>1</v>
      </c>
      <c r="N246" s="95">
        <f t="shared" si="31"/>
        <v>1</v>
      </c>
      <c r="O246" s="95">
        <f t="shared" si="31"/>
        <v>1</v>
      </c>
      <c r="P246" s="95">
        <f t="shared" si="31"/>
        <v>1</v>
      </c>
      <c r="Q246" s="95">
        <f t="shared" si="31"/>
        <v>1</v>
      </c>
      <c r="R246" s="95">
        <f t="shared" si="31"/>
        <v>1</v>
      </c>
      <c r="S246" s="95">
        <f t="shared" si="31"/>
        <v>1</v>
      </c>
      <c r="T246" s="95">
        <f t="shared" si="31"/>
        <v>0</v>
      </c>
      <c r="U246" s="95">
        <f t="shared" si="30"/>
        <v>0</v>
      </c>
      <c r="V246" s="95">
        <f t="shared" si="30"/>
        <v>0</v>
      </c>
      <c r="W246" s="95">
        <f t="shared" si="30"/>
        <v>0</v>
      </c>
      <c r="X246" s="95">
        <f t="shared" si="30"/>
        <v>0</v>
      </c>
      <c r="Y246" s="95">
        <f t="shared" si="30"/>
        <v>0</v>
      </c>
      <c r="Z246" s="95">
        <f t="shared" si="30"/>
        <v>0</v>
      </c>
      <c r="AA246" s="95">
        <f t="shared" si="30"/>
        <v>0</v>
      </c>
      <c r="AB246" s="95">
        <f t="shared" si="30"/>
        <v>0</v>
      </c>
      <c r="AC246" s="95">
        <f t="shared" si="30"/>
        <v>0</v>
      </c>
      <c r="AD246" s="95">
        <f t="shared" si="30"/>
        <v>0</v>
      </c>
      <c r="AE246" s="95">
        <f t="shared" si="30"/>
        <v>0</v>
      </c>
      <c r="AF246" s="95">
        <f t="shared" si="30"/>
        <v>0</v>
      </c>
      <c r="AG246" s="95">
        <f t="shared" si="30"/>
        <v>0</v>
      </c>
      <c r="AH246" s="95">
        <f t="shared" si="30"/>
        <v>0</v>
      </c>
    </row>
    <row r="247" spans="1:34" x14ac:dyDescent="0.3">
      <c r="A247" t="s">
        <v>1052</v>
      </c>
      <c r="B247" t="s">
        <v>1053</v>
      </c>
      <c r="C247">
        <v>2021</v>
      </c>
      <c r="D247">
        <v>2038</v>
      </c>
      <c r="E247" s="95">
        <f t="shared" si="31"/>
        <v>1</v>
      </c>
      <c r="F247" s="95">
        <f t="shared" si="31"/>
        <v>1</v>
      </c>
      <c r="G247" s="95">
        <f t="shared" si="31"/>
        <v>1</v>
      </c>
      <c r="H247" s="95">
        <f t="shared" si="31"/>
        <v>1</v>
      </c>
      <c r="I247" s="95">
        <f t="shared" si="31"/>
        <v>1</v>
      </c>
      <c r="J247" s="95">
        <f t="shared" si="31"/>
        <v>1</v>
      </c>
      <c r="K247" s="95">
        <f t="shared" si="31"/>
        <v>1</v>
      </c>
      <c r="L247" s="95">
        <f t="shared" si="31"/>
        <v>1</v>
      </c>
      <c r="M247" s="95">
        <f t="shared" si="31"/>
        <v>1</v>
      </c>
      <c r="N247" s="95">
        <f t="shared" si="31"/>
        <v>1</v>
      </c>
      <c r="O247" s="95">
        <f t="shared" si="31"/>
        <v>1</v>
      </c>
      <c r="P247" s="95">
        <f t="shared" si="31"/>
        <v>1</v>
      </c>
      <c r="Q247" s="95">
        <f t="shared" si="31"/>
        <v>1</v>
      </c>
      <c r="R247" s="95">
        <f t="shared" si="31"/>
        <v>1</v>
      </c>
      <c r="S247" s="95">
        <f t="shared" si="31"/>
        <v>1</v>
      </c>
      <c r="T247" s="95">
        <f t="shared" si="31"/>
        <v>1</v>
      </c>
      <c r="U247" s="95">
        <f t="shared" si="30"/>
        <v>1</v>
      </c>
      <c r="V247" s="95">
        <f t="shared" si="30"/>
        <v>1</v>
      </c>
      <c r="W247" s="95">
        <f t="shared" si="30"/>
        <v>0</v>
      </c>
      <c r="X247" s="95">
        <f t="shared" si="30"/>
        <v>0</v>
      </c>
      <c r="Y247" s="95">
        <f t="shared" si="30"/>
        <v>0</v>
      </c>
      <c r="Z247" s="95">
        <f t="shared" si="30"/>
        <v>0</v>
      </c>
      <c r="AA247" s="95">
        <f t="shared" si="30"/>
        <v>0</v>
      </c>
      <c r="AB247" s="95">
        <f t="shared" si="30"/>
        <v>0</v>
      </c>
      <c r="AC247" s="95">
        <f t="shared" si="30"/>
        <v>0</v>
      </c>
      <c r="AD247" s="95">
        <f t="shared" si="30"/>
        <v>0</v>
      </c>
      <c r="AE247" s="95">
        <f t="shared" si="30"/>
        <v>0</v>
      </c>
      <c r="AF247" s="95">
        <f t="shared" si="30"/>
        <v>0</v>
      </c>
      <c r="AG247" s="95">
        <f t="shared" si="30"/>
        <v>0</v>
      </c>
      <c r="AH247" s="95">
        <f t="shared" si="30"/>
        <v>0</v>
      </c>
    </row>
    <row r="248" spans="1:34" x14ac:dyDescent="0.3">
      <c r="A248" t="s">
        <v>1054</v>
      </c>
      <c r="B248" t="s">
        <v>1055</v>
      </c>
      <c r="C248">
        <v>2021</v>
      </c>
      <c r="D248">
        <v>2040</v>
      </c>
      <c r="E248" s="95">
        <f t="shared" si="31"/>
        <v>1</v>
      </c>
      <c r="F248" s="95">
        <f t="shared" si="31"/>
        <v>1</v>
      </c>
      <c r="G248" s="95">
        <f t="shared" si="31"/>
        <v>1</v>
      </c>
      <c r="H248" s="95">
        <f t="shared" si="31"/>
        <v>1</v>
      </c>
      <c r="I248" s="95">
        <f t="shared" si="31"/>
        <v>1</v>
      </c>
      <c r="J248" s="95">
        <f t="shared" si="31"/>
        <v>1</v>
      </c>
      <c r="K248" s="95">
        <f t="shared" si="31"/>
        <v>1</v>
      </c>
      <c r="L248" s="95">
        <f t="shared" si="31"/>
        <v>1</v>
      </c>
      <c r="M248" s="95">
        <f t="shared" si="31"/>
        <v>1</v>
      </c>
      <c r="N248" s="95">
        <f t="shared" si="31"/>
        <v>1</v>
      </c>
      <c r="O248" s="95">
        <f t="shared" si="31"/>
        <v>1</v>
      </c>
      <c r="P248" s="95">
        <f t="shared" si="31"/>
        <v>1</v>
      </c>
      <c r="Q248" s="95">
        <f t="shared" si="31"/>
        <v>1</v>
      </c>
      <c r="R248" s="95">
        <f t="shared" si="31"/>
        <v>1</v>
      </c>
      <c r="S248" s="95">
        <f t="shared" si="31"/>
        <v>1</v>
      </c>
      <c r="T248" s="95">
        <f t="shared" si="31"/>
        <v>1</v>
      </c>
      <c r="U248" s="95">
        <f t="shared" si="30"/>
        <v>1</v>
      </c>
      <c r="V248" s="95">
        <f t="shared" si="30"/>
        <v>1</v>
      </c>
      <c r="W248" s="95">
        <f t="shared" si="30"/>
        <v>1</v>
      </c>
      <c r="X248" s="95">
        <f t="shared" si="30"/>
        <v>1</v>
      </c>
      <c r="Y248" s="95">
        <f t="shared" si="30"/>
        <v>0</v>
      </c>
      <c r="Z248" s="95">
        <f t="shared" si="30"/>
        <v>0</v>
      </c>
      <c r="AA248" s="95">
        <f t="shared" si="30"/>
        <v>0</v>
      </c>
      <c r="AB248" s="95">
        <f t="shared" si="30"/>
        <v>0</v>
      </c>
      <c r="AC248" s="95">
        <f t="shared" si="30"/>
        <v>0</v>
      </c>
      <c r="AD248" s="95">
        <f t="shared" si="30"/>
        <v>0</v>
      </c>
      <c r="AE248" s="95">
        <f t="shared" si="30"/>
        <v>0</v>
      </c>
      <c r="AF248" s="95">
        <f t="shared" si="30"/>
        <v>0</v>
      </c>
      <c r="AG248" s="95">
        <f t="shared" si="30"/>
        <v>0</v>
      </c>
      <c r="AH248" s="95">
        <f t="shared" si="30"/>
        <v>0</v>
      </c>
    </row>
    <row r="249" spans="1:34" x14ac:dyDescent="0.3">
      <c r="A249" t="s">
        <v>821</v>
      </c>
      <c r="B249" t="s">
        <v>822</v>
      </c>
      <c r="C249">
        <v>2021</v>
      </c>
      <c r="D249">
        <v>2100</v>
      </c>
      <c r="E249" s="95">
        <f t="shared" si="31"/>
        <v>1</v>
      </c>
      <c r="F249" s="95">
        <f t="shared" si="31"/>
        <v>1</v>
      </c>
      <c r="G249" s="95">
        <f t="shared" si="31"/>
        <v>1</v>
      </c>
      <c r="H249" s="95">
        <f t="shared" si="31"/>
        <v>1</v>
      </c>
      <c r="I249" s="95">
        <f t="shared" si="31"/>
        <v>1</v>
      </c>
      <c r="J249" s="95">
        <f t="shared" si="31"/>
        <v>1</v>
      </c>
      <c r="K249" s="95">
        <f t="shared" si="31"/>
        <v>1</v>
      </c>
      <c r="L249" s="95">
        <f t="shared" si="31"/>
        <v>1</v>
      </c>
      <c r="M249" s="95">
        <f t="shared" si="31"/>
        <v>1</v>
      </c>
      <c r="N249" s="95">
        <f t="shared" si="31"/>
        <v>1</v>
      </c>
      <c r="O249" s="95">
        <f t="shared" si="31"/>
        <v>1</v>
      </c>
      <c r="P249" s="95">
        <f t="shared" si="31"/>
        <v>1</v>
      </c>
      <c r="Q249" s="95">
        <f t="shared" si="31"/>
        <v>1</v>
      </c>
      <c r="R249" s="95">
        <f t="shared" si="31"/>
        <v>1</v>
      </c>
      <c r="S249" s="95">
        <f t="shared" si="31"/>
        <v>1</v>
      </c>
      <c r="T249" s="95">
        <f t="shared" si="31"/>
        <v>1</v>
      </c>
      <c r="U249" s="95">
        <f t="shared" si="30"/>
        <v>1</v>
      </c>
      <c r="V249" s="95">
        <f t="shared" si="30"/>
        <v>1</v>
      </c>
      <c r="W249" s="95">
        <f t="shared" si="30"/>
        <v>1</v>
      </c>
      <c r="X249" s="95">
        <f t="shared" si="30"/>
        <v>1</v>
      </c>
      <c r="Y249" s="95">
        <f t="shared" si="30"/>
        <v>1</v>
      </c>
      <c r="Z249" s="95">
        <f t="shared" si="30"/>
        <v>1</v>
      </c>
      <c r="AA249" s="95">
        <f t="shared" si="30"/>
        <v>1</v>
      </c>
      <c r="AB249" s="95">
        <f t="shared" si="30"/>
        <v>1</v>
      </c>
      <c r="AC249" s="95">
        <f t="shared" si="30"/>
        <v>1</v>
      </c>
      <c r="AD249" s="95">
        <f t="shared" si="30"/>
        <v>1</v>
      </c>
      <c r="AE249" s="95">
        <f t="shared" si="30"/>
        <v>1</v>
      </c>
      <c r="AF249" s="95">
        <f t="shared" si="30"/>
        <v>1</v>
      </c>
      <c r="AG249" s="95">
        <f t="shared" si="30"/>
        <v>1</v>
      </c>
      <c r="AH249" s="95">
        <f t="shared" si="30"/>
        <v>1</v>
      </c>
    </row>
    <row r="250" spans="1:34" x14ac:dyDescent="0.3">
      <c r="A250" t="s">
        <v>654</v>
      </c>
      <c r="B250" t="s">
        <v>98</v>
      </c>
      <c r="C250">
        <v>2021</v>
      </c>
      <c r="D250">
        <v>2070</v>
      </c>
      <c r="E250" s="95">
        <f t="shared" si="31"/>
        <v>1</v>
      </c>
      <c r="F250" s="95">
        <f t="shared" si="31"/>
        <v>1</v>
      </c>
      <c r="G250" s="95">
        <f t="shared" si="31"/>
        <v>1</v>
      </c>
      <c r="H250" s="95">
        <f t="shared" si="31"/>
        <v>1</v>
      </c>
      <c r="I250" s="95">
        <f t="shared" si="31"/>
        <v>1</v>
      </c>
      <c r="J250" s="95">
        <f t="shared" si="31"/>
        <v>1</v>
      </c>
      <c r="K250" s="95">
        <f t="shared" si="31"/>
        <v>1</v>
      </c>
      <c r="L250" s="95">
        <f t="shared" si="31"/>
        <v>1</v>
      </c>
      <c r="M250" s="95">
        <f t="shared" si="31"/>
        <v>1</v>
      </c>
      <c r="N250" s="95">
        <f t="shared" si="31"/>
        <v>1</v>
      </c>
      <c r="O250" s="95">
        <f t="shared" si="31"/>
        <v>1</v>
      </c>
      <c r="P250" s="95">
        <f t="shared" si="31"/>
        <v>1</v>
      </c>
      <c r="Q250" s="95">
        <f t="shared" si="31"/>
        <v>1</v>
      </c>
      <c r="R250" s="95">
        <f t="shared" si="31"/>
        <v>1</v>
      </c>
      <c r="S250" s="95">
        <f t="shared" si="31"/>
        <v>1</v>
      </c>
      <c r="T250" s="95">
        <f t="shared" ref="T250:AH265" si="32">IF(AND(T$1&gt;=$C250,T$1&lt;=$D250),1,0)</f>
        <v>1</v>
      </c>
      <c r="U250" s="95">
        <f t="shared" si="32"/>
        <v>1</v>
      </c>
      <c r="V250" s="95">
        <f t="shared" si="32"/>
        <v>1</v>
      </c>
      <c r="W250" s="95">
        <f t="shared" si="32"/>
        <v>1</v>
      </c>
      <c r="X250" s="95">
        <f t="shared" si="32"/>
        <v>1</v>
      </c>
      <c r="Y250" s="95">
        <f t="shared" si="32"/>
        <v>1</v>
      </c>
      <c r="Z250" s="95">
        <f t="shared" si="32"/>
        <v>1</v>
      </c>
      <c r="AA250" s="95">
        <f t="shared" si="32"/>
        <v>1</v>
      </c>
      <c r="AB250" s="95">
        <f t="shared" si="32"/>
        <v>1</v>
      </c>
      <c r="AC250" s="95">
        <f t="shared" si="32"/>
        <v>1</v>
      </c>
      <c r="AD250" s="95">
        <f t="shared" si="32"/>
        <v>1</v>
      </c>
      <c r="AE250" s="95">
        <f t="shared" si="32"/>
        <v>1</v>
      </c>
      <c r="AF250" s="95">
        <f t="shared" si="32"/>
        <v>1</v>
      </c>
      <c r="AG250" s="95">
        <f t="shared" si="32"/>
        <v>1</v>
      </c>
      <c r="AH250" s="95">
        <f t="shared" si="32"/>
        <v>1</v>
      </c>
    </row>
    <row r="251" spans="1:34" x14ac:dyDescent="0.3">
      <c r="A251" t="s">
        <v>654</v>
      </c>
      <c r="B251" t="s">
        <v>99</v>
      </c>
      <c r="C251">
        <v>2021</v>
      </c>
      <c r="D251">
        <v>2070</v>
      </c>
      <c r="E251" s="95">
        <f t="shared" ref="E251:T266" si="33">IF(AND(E$1&gt;=$C251,E$1&lt;=$D251),1,0)</f>
        <v>1</v>
      </c>
      <c r="F251" s="95">
        <f t="shared" si="33"/>
        <v>1</v>
      </c>
      <c r="G251" s="95">
        <f t="shared" si="33"/>
        <v>1</v>
      </c>
      <c r="H251" s="95">
        <f t="shared" si="33"/>
        <v>1</v>
      </c>
      <c r="I251" s="95">
        <f t="shared" si="33"/>
        <v>1</v>
      </c>
      <c r="J251" s="95">
        <f t="shared" si="33"/>
        <v>1</v>
      </c>
      <c r="K251" s="95">
        <f t="shared" si="33"/>
        <v>1</v>
      </c>
      <c r="L251" s="95">
        <f t="shared" si="33"/>
        <v>1</v>
      </c>
      <c r="M251" s="95">
        <f t="shared" si="33"/>
        <v>1</v>
      </c>
      <c r="N251" s="95">
        <f t="shared" si="33"/>
        <v>1</v>
      </c>
      <c r="O251" s="95">
        <f t="shared" si="33"/>
        <v>1</v>
      </c>
      <c r="P251" s="95">
        <f t="shared" si="33"/>
        <v>1</v>
      </c>
      <c r="Q251" s="95">
        <f t="shared" si="33"/>
        <v>1</v>
      </c>
      <c r="R251" s="95">
        <f t="shared" si="33"/>
        <v>1</v>
      </c>
      <c r="S251" s="95">
        <f t="shared" si="33"/>
        <v>1</v>
      </c>
      <c r="T251" s="95">
        <f t="shared" si="33"/>
        <v>1</v>
      </c>
      <c r="U251" s="95">
        <f t="shared" si="32"/>
        <v>1</v>
      </c>
      <c r="V251" s="95">
        <f t="shared" si="32"/>
        <v>1</v>
      </c>
      <c r="W251" s="95">
        <f t="shared" si="32"/>
        <v>1</v>
      </c>
      <c r="X251" s="95">
        <f t="shared" si="32"/>
        <v>1</v>
      </c>
      <c r="Y251" s="95">
        <f t="shared" si="32"/>
        <v>1</v>
      </c>
      <c r="Z251" s="95">
        <f t="shared" si="32"/>
        <v>1</v>
      </c>
      <c r="AA251" s="95">
        <f t="shared" si="32"/>
        <v>1</v>
      </c>
      <c r="AB251" s="95">
        <f t="shared" si="32"/>
        <v>1</v>
      </c>
      <c r="AC251" s="95">
        <f t="shared" si="32"/>
        <v>1</v>
      </c>
      <c r="AD251" s="95">
        <f t="shared" si="32"/>
        <v>1</v>
      </c>
      <c r="AE251" s="95">
        <f t="shared" si="32"/>
        <v>1</v>
      </c>
      <c r="AF251" s="95">
        <f t="shared" si="32"/>
        <v>1</v>
      </c>
      <c r="AG251" s="95">
        <f t="shared" si="32"/>
        <v>1</v>
      </c>
      <c r="AH251" s="95">
        <f t="shared" si="32"/>
        <v>1</v>
      </c>
    </row>
    <row r="252" spans="1:34" x14ac:dyDescent="0.3">
      <c r="A252" t="s">
        <v>674</v>
      </c>
      <c r="B252" t="s">
        <v>163</v>
      </c>
      <c r="C252">
        <v>2021</v>
      </c>
      <c r="D252">
        <v>2070</v>
      </c>
      <c r="E252" s="95">
        <f t="shared" si="33"/>
        <v>1</v>
      </c>
      <c r="F252" s="95">
        <f t="shared" si="33"/>
        <v>1</v>
      </c>
      <c r="G252" s="95">
        <f t="shared" si="33"/>
        <v>1</v>
      </c>
      <c r="H252" s="95">
        <f t="shared" si="33"/>
        <v>1</v>
      </c>
      <c r="I252" s="95">
        <f t="shared" si="33"/>
        <v>1</v>
      </c>
      <c r="J252" s="95">
        <f t="shared" si="33"/>
        <v>1</v>
      </c>
      <c r="K252" s="95">
        <f t="shared" si="33"/>
        <v>1</v>
      </c>
      <c r="L252" s="95">
        <f t="shared" si="33"/>
        <v>1</v>
      </c>
      <c r="M252" s="95">
        <f t="shared" si="33"/>
        <v>1</v>
      </c>
      <c r="N252" s="95">
        <f t="shared" si="33"/>
        <v>1</v>
      </c>
      <c r="O252" s="95">
        <f t="shared" si="33"/>
        <v>1</v>
      </c>
      <c r="P252" s="95">
        <f t="shared" si="33"/>
        <v>1</v>
      </c>
      <c r="Q252" s="95">
        <f t="shared" si="33"/>
        <v>1</v>
      </c>
      <c r="R252" s="95">
        <f t="shared" si="33"/>
        <v>1</v>
      </c>
      <c r="S252" s="95">
        <f t="shared" si="33"/>
        <v>1</v>
      </c>
      <c r="T252" s="95">
        <f t="shared" si="33"/>
        <v>1</v>
      </c>
      <c r="U252" s="95">
        <f t="shared" si="32"/>
        <v>1</v>
      </c>
      <c r="V252" s="95">
        <f t="shared" si="32"/>
        <v>1</v>
      </c>
      <c r="W252" s="95">
        <f t="shared" si="32"/>
        <v>1</v>
      </c>
      <c r="X252" s="95">
        <f t="shared" si="32"/>
        <v>1</v>
      </c>
      <c r="Y252" s="95">
        <f t="shared" si="32"/>
        <v>1</v>
      </c>
      <c r="Z252" s="95">
        <f t="shared" si="32"/>
        <v>1</v>
      </c>
      <c r="AA252" s="95">
        <f t="shared" si="32"/>
        <v>1</v>
      </c>
      <c r="AB252" s="95">
        <f t="shared" si="32"/>
        <v>1</v>
      </c>
      <c r="AC252" s="95">
        <f t="shared" si="32"/>
        <v>1</v>
      </c>
      <c r="AD252" s="95">
        <f t="shared" si="32"/>
        <v>1</v>
      </c>
      <c r="AE252" s="95">
        <f t="shared" si="32"/>
        <v>1</v>
      </c>
      <c r="AF252" s="95">
        <f t="shared" si="32"/>
        <v>1</v>
      </c>
      <c r="AG252" s="95">
        <f t="shared" si="32"/>
        <v>1</v>
      </c>
      <c r="AH252" s="95">
        <f t="shared" si="32"/>
        <v>1</v>
      </c>
    </row>
    <row r="253" spans="1:34" x14ac:dyDescent="0.3">
      <c r="A253" t="s">
        <v>633</v>
      </c>
      <c r="B253" t="s">
        <v>161</v>
      </c>
      <c r="C253">
        <v>2021</v>
      </c>
      <c r="D253">
        <v>2023</v>
      </c>
      <c r="E253" s="95">
        <f t="shared" si="33"/>
        <v>1</v>
      </c>
      <c r="F253" s="95">
        <f t="shared" si="33"/>
        <v>1</v>
      </c>
      <c r="G253" s="95">
        <f t="shared" si="33"/>
        <v>1</v>
      </c>
      <c r="H253" s="95">
        <f t="shared" si="33"/>
        <v>0</v>
      </c>
      <c r="I253" s="95">
        <f t="shared" si="33"/>
        <v>0</v>
      </c>
      <c r="J253" s="95">
        <f t="shared" si="33"/>
        <v>0</v>
      </c>
      <c r="K253" s="95">
        <f t="shared" si="33"/>
        <v>0</v>
      </c>
      <c r="L253" s="95">
        <f t="shared" si="33"/>
        <v>0</v>
      </c>
      <c r="M253" s="95">
        <f t="shared" si="33"/>
        <v>0</v>
      </c>
      <c r="N253" s="95">
        <f t="shared" si="33"/>
        <v>0</v>
      </c>
      <c r="O253" s="95">
        <f t="shared" si="33"/>
        <v>0</v>
      </c>
      <c r="P253" s="95">
        <f t="shared" si="33"/>
        <v>0</v>
      </c>
      <c r="Q253" s="95">
        <f t="shared" si="33"/>
        <v>0</v>
      </c>
      <c r="R253" s="95">
        <f t="shared" si="33"/>
        <v>0</v>
      </c>
      <c r="S253" s="95">
        <f t="shared" si="33"/>
        <v>0</v>
      </c>
      <c r="T253" s="95">
        <f t="shared" si="33"/>
        <v>0</v>
      </c>
      <c r="U253" s="95">
        <f t="shared" si="32"/>
        <v>0</v>
      </c>
      <c r="V253" s="95">
        <f t="shared" si="32"/>
        <v>0</v>
      </c>
      <c r="W253" s="95">
        <f t="shared" si="32"/>
        <v>0</v>
      </c>
      <c r="X253" s="95">
        <f t="shared" si="32"/>
        <v>0</v>
      </c>
      <c r="Y253" s="95">
        <f t="shared" si="32"/>
        <v>0</v>
      </c>
      <c r="Z253" s="95">
        <f t="shared" si="32"/>
        <v>0</v>
      </c>
      <c r="AA253" s="95">
        <f t="shared" si="32"/>
        <v>0</v>
      </c>
      <c r="AB253" s="95">
        <f t="shared" si="32"/>
        <v>0</v>
      </c>
      <c r="AC253" s="95">
        <f t="shared" si="32"/>
        <v>0</v>
      </c>
      <c r="AD253" s="95">
        <f t="shared" si="32"/>
        <v>0</v>
      </c>
      <c r="AE253" s="95">
        <f t="shared" si="32"/>
        <v>0</v>
      </c>
      <c r="AF253" s="95">
        <f t="shared" si="32"/>
        <v>0</v>
      </c>
      <c r="AG253" s="95">
        <f t="shared" si="32"/>
        <v>0</v>
      </c>
      <c r="AH253" s="95">
        <f t="shared" si="32"/>
        <v>0</v>
      </c>
    </row>
    <row r="254" spans="1:34" x14ac:dyDescent="0.3">
      <c r="A254" t="s">
        <v>633</v>
      </c>
      <c r="B254" t="s">
        <v>162</v>
      </c>
      <c r="C254">
        <v>2021</v>
      </c>
      <c r="D254" s="95">
        <v>2023</v>
      </c>
      <c r="E254" s="95">
        <f t="shared" si="33"/>
        <v>1</v>
      </c>
      <c r="F254" s="95">
        <f t="shared" si="33"/>
        <v>1</v>
      </c>
      <c r="G254" s="95">
        <f t="shared" si="33"/>
        <v>1</v>
      </c>
      <c r="H254" s="95">
        <f t="shared" si="33"/>
        <v>0</v>
      </c>
      <c r="I254" s="95">
        <f t="shared" si="33"/>
        <v>0</v>
      </c>
      <c r="J254" s="95">
        <f t="shared" si="33"/>
        <v>0</v>
      </c>
      <c r="K254" s="95">
        <f t="shared" si="33"/>
        <v>0</v>
      </c>
      <c r="L254" s="95">
        <f t="shared" si="33"/>
        <v>0</v>
      </c>
      <c r="M254" s="95">
        <f t="shared" si="33"/>
        <v>0</v>
      </c>
      <c r="N254" s="95">
        <f t="shared" si="33"/>
        <v>0</v>
      </c>
      <c r="O254" s="95">
        <f t="shared" si="33"/>
        <v>0</v>
      </c>
      <c r="P254" s="95">
        <f t="shared" si="33"/>
        <v>0</v>
      </c>
      <c r="Q254" s="95">
        <f t="shared" si="33"/>
        <v>0</v>
      </c>
      <c r="R254" s="95">
        <f t="shared" si="33"/>
        <v>0</v>
      </c>
      <c r="S254" s="95">
        <f t="shared" si="33"/>
        <v>0</v>
      </c>
      <c r="T254" s="95">
        <f t="shared" si="33"/>
        <v>0</v>
      </c>
      <c r="U254" s="95">
        <f t="shared" si="32"/>
        <v>0</v>
      </c>
      <c r="V254" s="95">
        <f t="shared" si="32"/>
        <v>0</v>
      </c>
      <c r="W254" s="95">
        <f t="shared" si="32"/>
        <v>0</v>
      </c>
      <c r="X254" s="95">
        <f t="shared" si="32"/>
        <v>0</v>
      </c>
      <c r="Y254" s="95">
        <f t="shared" si="32"/>
        <v>0</v>
      </c>
      <c r="Z254" s="95">
        <f t="shared" si="32"/>
        <v>0</v>
      </c>
      <c r="AA254" s="95">
        <f t="shared" si="32"/>
        <v>0</v>
      </c>
      <c r="AB254" s="95">
        <f t="shared" si="32"/>
        <v>0</v>
      </c>
      <c r="AC254" s="95">
        <f t="shared" si="32"/>
        <v>0</v>
      </c>
      <c r="AD254" s="95">
        <f t="shared" si="32"/>
        <v>0</v>
      </c>
      <c r="AE254" s="95">
        <f t="shared" si="32"/>
        <v>0</v>
      </c>
      <c r="AF254" s="95">
        <f t="shared" si="32"/>
        <v>0</v>
      </c>
      <c r="AG254" s="95">
        <f t="shared" si="32"/>
        <v>0</v>
      </c>
      <c r="AH254" s="95">
        <f t="shared" si="32"/>
        <v>0</v>
      </c>
    </row>
    <row r="255" spans="1:34" x14ac:dyDescent="0.3">
      <c r="A255" t="s">
        <v>950</v>
      </c>
      <c r="B255" t="s">
        <v>951</v>
      </c>
      <c r="C255">
        <v>2021</v>
      </c>
      <c r="D255">
        <v>2043</v>
      </c>
      <c r="E255" s="95">
        <f t="shared" si="33"/>
        <v>1</v>
      </c>
      <c r="F255" s="95">
        <f t="shared" si="33"/>
        <v>1</v>
      </c>
      <c r="G255" s="95">
        <f t="shared" si="33"/>
        <v>1</v>
      </c>
      <c r="H255" s="95">
        <f t="shared" si="33"/>
        <v>1</v>
      </c>
      <c r="I255" s="95">
        <f t="shared" si="33"/>
        <v>1</v>
      </c>
      <c r="J255" s="95">
        <f t="shared" si="33"/>
        <v>1</v>
      </c>
      <c r="K255" s="95">
        <f t="shared" si="33"/>
        <v>1</v>
      </c>
      <c r="L255" s="95">
        <f t="shared" si="33"/>
        <v>1</v>
      </c>
      <c r="M255" s="95">
        <f t="shared" si="33"/>
        <v>1</v>
      </c>
      <c r="N255" s="95">
        <f t="shared" si="33"/>
        <v>1</v>
      </c>
      <c r="O255" s="95">
        <f t="shared" si="33"/>
        <v>1</v>
      </c>
      <c r="P255" s="95">
        <f t="shared" si="33"/>
        <v>1</v>
      </c>
      <c r="Q255" s="95">
        <f t="shared" si="33"/>
        <v>1</v>
      </c>
      <c r="R255" s="95">
        <f t="shared" si="33"/>
        <v>1</v>
      </c>
      <c r="S255" s="95">
        <f t="shared" si="33"/>
        <v>1</v>
      </c>
      <c r="T255" s="95">
        <f t="shared" si="33"/>
        <v>1</v>
      </c>
      <c r="U255" s="95">
        <f t="shared" si="32"/>
        <v>1</v>
      </c>
      <c r="V255" s="95">
        <f t="shared" si="32"/>
        <v>1</v>
      </c>
      <c r="W255" s="95">
        <f t="shared" si="32"/>
        <v>1</v>
      </c>
      <c r="X255" s="95">
        <f t="shared" si="32"/>
        <v>1</v>
      </c>
      <c r="Y255" s="95">
        <f t="shared" si="32"/>
        <v>1</v>
      </c>
      <c r="Z255" s="95">
        <f t="shared" si="32"/>
        <v>1</v>
      </c>
      <c r="AA255" s="95">
        <f t="shared" si="32"/>
        <v>1</v>
      </c>
      <c r="AB255" s="95">
        <f t="shared" si="32"/>
        <v>0</v>
      </c>
      <c r="AC255" s="95">
        <f t="shared" si="32"/>
        <v>0</v>
      </c>
      <c r="AD255" s="95">
        <f t="shared" si="32"/>
        <v>0</v>
      </c>
      <c r="AE255" s="95">
        <f t="shared" si="32"/>
        <v>0</v>
      </c>
      <c r="AF255" s="95">
        <f t="shared" si="32"/>
        <v>0</v>
      </c>
      <c r="AG255" s="95">
        <f t="shared" si="32"/>
        <v>0</v>
      </c>
      <c r="AH255" s="95">
        <f t="shared" si="32"/>
        <v>0</v>
      </c>
    </row>
    <row r="256" spans="1:34" x14ac:dyDescent="0.3">
      <c r="A256" t="s">
        <v>634</v>
      </c>
      <c r="B256" t="s">
        <v>147</v>
      </c>
      <c r="C256">
        <v>2021</v>
      </c>
      <c r="D256">
        <v>2026</v>
      </c>
      <c r="E256" s="95">
        <f t="shared" si="33"/>
        <v>1</v>
      </c>
      <c r="F256" s="95">
        <f t="shared" si="33"/>
        <v>1</v>
      </c>
      <c r="G256" s="95">
        <f t="shared" si="33"/>
        <v>1</v>
      </c>
      <c r="H256" s="95">
        <f t="shared" si="33"/>
        <v>1</v>
      </c>
      <c r="I256" s="95">
        <f t="shared" si="33"/>
        <v>1</v>
      </c>
      <c r="J256" s="95">
        <f t="shared" si="33"/>
        <v>1</v>
      </c>
      <c r="K256" s="95">
        <f t="shared" si="33"/>
        <v>0</v>
      </c>
      <c r="L256" s="95">
        <f t="shared" si="33"/>
        <v>0</v>
      </c>
      <c r="M256" s="95">
        <f t="shared" si="33"/>
        <v>0</v>
      </c>
      <c r="N256" s="95">
        <f t="shared" si="33"/>
        <v>0</v>
      </c>
      <c r="O256" s="95">
        <f t="shared" si="33"/>
        <v>0</v>
      </c>
      <c r="P256" s="95">
        <f t="shared" si="33"/>
        <v>0</v>
      </c>
      <c r="Q256" s="95">
        <f t="shared" si="33"/>
        <v>0</v>
      </c>
      <c r="R256" s="95">
        <f t="shared" si="33"/>
        <v>0</v>
      </c>
      <c r="S256" s="95">
        <f t="shared" si="33"/>
        <v>0</v>
      </c>
      <c r="T256" s="95">
        <f t="shared" si="33"/>
        <v>0</v>
      </c>
      <c r="U256" s="95">
        <f t="shared" si="32"/>
        <v>0</v>
      </c>
      <c r="V256" s="95">
        <f t="shared" si="32"/>
        <v>0</v>
      </c>
      <c r="W256" s="95">
        <f t="shared" si="32"/>
        <v>0</v>
      </c>
      <c r="X256" s="95">
        <f t="shared" si="32"/>
        <v>0</v>
      </c>
      <c r="Y256" s="95">
        <f t="shared" si="32"/>
        <v>0</v>
      </c>
      <c r="Z256" s="95">
        <f t="shared" si="32"/>
        <v>0</v>
      </c>
      <c r="AA256" s="95">
        <f t="shared" si="32"/>
        <v>0</v>
      </c>
      <c r="AB256" s="95">
        <f t="shared" si="32"/>
        <v>0</v>
      </c>
      <c r="AC256" s="95">
        <f t="shared" si="32"/>
        <v>0</v>
      </c>
      <c r="AD256" s="95">
        <f t="shared" si="32"/>
        <v>0</v>
      </c>
      <c r="AE256" s="95">
        <f t="shared" si="32"/>
        <v>0</v>
      </c>
      <c r="AF256" s="95">
        <f t="shared" si="32"/>
        <v>0</v>
      </c>
      <c r="AG256" s="95">
        <f t="shared" si="32"/>
        <v>0</v>
      </c>
      <c r="AH256" s="95">
        <f t="shared" si="32"/>
        <v>0</v>
      </c>
    </row>
    <row r="257" spans="1:34" x14ac:dyDescent="0.3">
      <c r="A257" t="s">
        <v>634</v>
      </c>
      <c r="B257" t="s">
        <v>146</v>
      </c>
      <c r="C257">
        <v>2021</v>
      </c>
      <c r="D257" s="95">
        <v>2026</v>
      </c>
      <c r="E257" s="95">
        <f t="shared" si="33"/>
        <v>1</v>
      </c>
      <c r="F257" s="95">
        <f t="shared" si="33"/>
        <v>1</v>
      </c>
      <c r="G257" s="95">
        <f t="shared" si="33"/>
        <v>1</v>
      </c>
      <c r="H257" s="95">
        <f t="shared" si="33"/>
        <v>1</v>
      </c>
      <c r="I257" s="95">
        <f t="shared" si="33"/>
        <v>1</v>
      </c>
      <c r="J257" s="95">
        <f t="shared" si="33"/>
        <v>1</v>
      </c>
      <c r="K257" s="95">
        <f t="shared" si="33"/>
        <v>0</v>
      </c>
      <c r="L257" s="95">
        <f t="shared" si="33"/>
        <v>0</v>
      </c>
      <c r="M257" s="95">
        <f t="shared" si="33"/>
        <v>0</v>
      </c>
      <c r="N257" s="95">
        <f t="shared" si="33"/>
        <v>0</v>
      </c>
      <c r="O257" s="95">
        <f t="shared" si="33"/>
        <v>0</v>
      </c>
      <c r="P257" s="95">
        <f t="shared" si="33"/>
        <v>0</v>
      </c>
      <c r="Q257" s="95">
        <f t="shared" si="33"/>
        <v>0</v>
      </c>
      <c r="R257" s="95">
        <f t="shared" si="33"/>
        <v>0</v>
      </c>
      <c r="S257" s="95">
        <f t="shared" si="33"/>
        <v>0</v>
      </c>
      <c r="T257" s="95">
        <f t="shared" si="33"/>
        <v>0</v>
      </c>
      <c r="U257" s="95">
        <f t="shared" si="32"/>
        <v>0</v>
      </c>
      <c r="V257" s="95">
        <f t="shared" si="32"/>
        <v>0</v>
      </c>
      <c r="W257" s="95">
        <f t="shared" si="32"/>
        <v>0</v>
      </c>
      <c r="X257" s="95">
        <f t="shared" si="32"/>
        <v>0</v>
      </c>
      <c r="Y257" s="95">
        <f t="shared" si="32"/>
        <v>0</v>
      </c>
      <c r="Z257" s="95">
        <f t="shared" si="32"/>
        <v>0</v>
      </c>
      <c r="AA257" s="95">
        <f t="shared" si="32"/>
        <v>0</v>
      </c>
      <c r="AB257" s="95">
        <f t="shared" si="32"/>
        <v>0</v>
      </c>
      <c r="AC257" s="95">
        <f t="shared" si="32"/>
        <v>0</v>
      </c>
      <c r="AD257" s="95">
        <f t="shared" si="32"/>
        <v>0</v>
      </c>
      <c r="AE257" s="95">
        <f t="shared" si="32"/>
        <v>0</v>
      </c>
      <c r="AF257" s="95">
        <f t="shared" si="32"/>
        <v>0</v>
      </c>
      <c r="AG257" s="95">
        <f t="shared" si="32"/>
        <v>0</v>
      </c>
      <c r="AH257" s="95">
        <f t="shared" si="32"/>
        <v>0</v>
      </c>
    </row>
    <row r="258" spans="1:34" x14ac:dyDescent="0.3">
      <c r="A258" t="s">
        <v>634</v>
      </c>
      <c r="B258" t="s">
        <v>149</v>
      </c>
      <c r="C258">
        <v>2021</v>
      </c>
      <c r="D258" s="95">
        <v>2026</v>
      </c>
      <c r="E258" s="95">
        <f t="shared" si="33"/>
        <v>1</v>
      </c>
      <c r="F258" s="95">
        <f t="shared" si="33"/>
        <v>1</v>
      </c>
      <c r="G258" s="95">
        <f t="shared" si="33"/>
        <v>1</v>
      </c>
      <c r="H258" s="95">
        <f t="shared" si="33"/>
        <v>1</v>
      </c>
      <c r="I258" s="95">
        <f t="shared" si="33"/>
        <v>1</v>
      </c>
      <c r="J258" s="95">
        <f t="shared" si="33"/>
        <v>1</v>
      </c>
      <c r="K258" s="95">
        <f t="shared" si="33"/>
        <v>0</v>
      </c>
      <c r="L258" s="95">
        <f t="shared" si="33"/>
        <v>0</v>
      </c>
      <c r="M258" s="95">
        <f t="shared" si="33"/>
        <v>0</v>
      </c>
      <c r="N258" s="95">
        <f t="shared" si="33"/>
        <v>0</v>
      </c>
      <c r="O258" s="95">
        <f t="shared" si="33"/>
        <v>0</v>
      </c>
      <c r="P258" s="95">
        <f t="shared" si="33"/>
        <v>0</v>
      </c>
      <c r="Q258" s="95">
        <f t="shared" si="33"/>
        <v>0</v>
      </c>
      <c r="R258" s="95">
        <f t="shared" si="33"/>
        <v>0</v>
      </c>
      <c r="S258" s="95">
        <f t="shared" si="33"/>
        <v>0</v>
      </c>
      <c r="T258" s="95">
        <f t="shared" si="33"/>
        <v>0</v>
      </c>
      <c r="U258" s="95">
        <f t="shared" si="32"/>
        <v>0</v>
      </c>
      <c r="V258" s="95">
        <f t="shared" si="32"/>
        <v>0</v>
      </c>
      <c r="W258" s="95">
        <f t="shared" si="32"/>
        <v>0</v>
      </c>
      <c r="X258" s="95">
        <f t="shared" si="32"/>
        <v>0</v>
      </c>
      <c r="Y258" s="95">
        <f t="shared" si="32"/>
        <v>0</v>
      </c>
      <c r="Z258" s="95">
        <f t="shared" si="32"/>
        <v>0</v>
      </c>
      <c r="AA258" s="95">
        <f t="shared" si="32"/>
        <v>0</v>
      </c>
      <c r="AB258" s="95">
        <f t="shared" si="32"/>
        <v>0</v>
      </c>
      <c r="AC258" s="95">
        <f t="shared" si="32"/>
        <v>0</v>
      </c>
      <c r="AD258" s="95">
        <f t="shared" si="32"/>
        <v>0</v>
      </c>
      <c r="AE258" s="95">
        <f t="shared" si="32"/>
        <v>0</v>
      </c>
      <c r="AF258" s="95">
        <f t="shared" si="32"/>
        <v>0</v>
      </c>
      <c r="AG258" s="95">
        <f t="shared" si="32"/>
        <v>0</v>
      </c>
      <c r="AH258" s="95">
        <f t="shared" si="32"/>
        <v>0</v>
      </c>
    </row>
    <row r="259" spans="1:34" x14ac:dyDescent="0.3">
      <c r="A259" t="s">
        <v>634</v>
      </c>
      <c r="B259" t="s">
        <v>148</v>
      </c>
      <c r="C259">
        <v>2021</v>
      </c>
      <c r="D259" s="95">
        <v>2026</v>
      </c>
      <c r="E259" s="95">
        <f t="shared" si="33"/>
        <v>1</v>
      </c>
      <c r="F259" s="95">
        <f t="shared" si="33"/>
        <v>1</v>
      </c>
      <c r="G259" s="95">
        <f t="shared" si="33"/>
        <v>1</v>
      </c>
      <c r="H259" s="95">
        <f t="shared" si="33"/>
        <v>1</v>
      </c>
      <c r="I259" s="95">
        <f t="shared" si="33"/>
        <v>1</v>
      </c>
      <c r="J259" s="95">
        <f t="shared" si="33"/>
        <v>1</v>
      </c>
      <c r="K259" s="95">
        <f t="shared" si="33"/>
        <v>0</v>
      </c>
      <c r="L259" s="95">
        <f t="shared" si="33"/>
        <v>0</v>
      </c>
      <c r="M259" s="95">
        <f t="shared" si="33"/>
        <v>0</v>
      </c>
      <c r="N259" s="95">
        <f t="shared" si="33"/>
        <v>0</v>
      </c>
      <c r="O259" s="95">
        <f t="shared" si="33"/>
        <v>0</v>
      </c>
      <c r="P259" s="95">
        <f t="shared" si="33"/>
        <v>0</v>
      </c>
      <c r="Q259" s="95">
        <f t="shared" si="33"/>
        <v>0</v>
      </c>
      <c r="R259" s="95">
        <f t="shared" si="33"/>
        <v>0</v>
      </c>
      <c r="S259" s="95">
        <f t="shared" si="33"/>
        <v>0</v>
      </c>
      <c r="T259" s="95">
        <f t="shared" si="33"/>
        <v>0</v>
      </c>
      <c r="U259" s="95">
        <f t="shared" si="32"/>
        <v>0</v>
      </c>
      <c r="V259" s="95">
        <f t="shared" si="32"/>
        <v>0</v>
      </c>
      <c r="W259" s="95">
        <f t="shared" si="32"/>
        <v>0</v>
      </c>
      <c r="X259" s="95">
        <f t="shared" si="32"/>
        <v>0</v>
      </c>
      <c r="Y259" s="95">
        <f t="shared" si="32"/>
        <v>0</v>
      </c>
      <c r="Z259" s="95">
        <f t="shared" si="32"/>
        <v>0</v>
      </c>
      <c r="AA259" s="95">
        <f t="shared" si="32"/>
        <v>0</v>
      </c>
      <c r="AB259" s="95">
        <f t="shared" si="32"/>
        <v>0</v>
      </c>
      <c r="AC259" s="95">
        <f t="shared" si="32"/>
        <v>0</v>
      </c>
      <c r="AD259" s="95">
        <f t="shared" si="32"/>
        <v>0</v>
      </c>
      <c r="AE259" s="95">
        <f t="shared" si="32"/>
        <v>0</v>
      </c>
      <c r="AF259" s="95">
        <f t="shared" si="32"/>
        <v>0</v>
      </c>
      <c r="AG259" s="95">
        <f t="shared" si="32"/>
        <v>0</v>
      </c>
      <c r="AH259" s="95">
        <f t="shared" si="32"/>
        <v>0</v>
      </c>
    </row>
    <row r="260" spans="1:34" x14ac:dyDescent="0.3">
      <c r="A260" t="s">
        <v>1102</v>
      </c>
      <c r="B260" t="s">
        <v>1103</v>
      </c>
      <c r="C260">
        <v>2021</v>
      </c>
      <c r="D260">
        <v>2038</v>
      </c>
      <c r="E260" s="95">
        <f t="shared" si="33"/>
        <v>1</v>
      </c>
      <c r="F260" s="95">
        <f t="shared" si="33"/>
        <v>1</v>
      </c>
      <c r="G260" s="95">
        <f t="shared" si="33"/>
        <v>1</v>
      </c>
      <c r="H260" s="95">
        <f t="shared" si="33"/>
        <v>1</v>
      </c>
      <c r="I260" s="95">
        <f t="shared" si="33"/>
        <v>1</v>
      </c>
      <c r="J260" s="95">
        <f t="shared" si="33"/>
        <v>1</v>
      </c>
      <c r="K260" s="95">
        <f t="shared" si="33"/>
        <v>1</v>
      </c>
      <c r="L260" s="95">
        <f t="shared" si="33"/>
        <v>1</v>
      </c>
      <c r="M260" s="95">
        <f t="shared" si="33"/>
        <v>1</v>
      </c>
      <c r="N260" s="95">
        <f t="shared" si="33"/>
        <v>1</v>
      </c>
      <c r="O260" s="95">
        <f t="shared" si="33"/>
        <v>1</v>
      </c>
      <c r="P260" s="95">
        <f t="shared" si="33"/>
        <v>1</v>
      </c>
      <c r="Q260" s="95">
        <f t="shared" si="33"/>
        <v>1</v>
      </c>
      <c r="R260" s="95">
        <f t="shared" si="33"/>
        <v>1</v>
      </c>
      <c r="S260" s="95">
        <f t="shared" si="33"/>
        <v>1</v>
      </c>
      <c r="T260" s="95">
        <f t="shared" si="33"/>
        <v>1</v>
      </c>
      <c r="U260" s="95">
        <f t="shared" si="32"/>
        <v>1</v>
      </c>
      <c r="V260" s="95">
        <f t="shared" si="32"/>
        <v>1</v>
      </c>
      <c r="W260" s="95">
        <f t="shared" si="32"/>
        <v>0</v>
      </c>
      <c r="X260" s="95">
        <f t="shared" si="32"/>
        <v>0</v>
      </c>
      <c r="Y260" s="95">
        <f t="shared" si="32"/>
        <v>0</v>
      </c>
      <c r="Z260" s="95">
        <f t="shared" si="32"/>
        <v>0</v>
      </c>
      <c r="AA260" s="95">
        <f t="shared" si="32"/>
        <v>0</v>
      </c>
      <c r="AB260" s="95">
        <f t="shared" si="32"/>
        <v>0</v>
      </c>
      <c r="AC260" s="95">
        <f t="shared" si="32"/>
        <v>0</v>
      </c>
      <c r="AD260" s="95">
        <f t="shared" si="32"/>
        <v>0</v>
      </c>
      <c r="AE260" s="95">
        <f t="shared" si="32"/>
        <v>0</v>
      </c>
      <c r="AF260" s="95">
        <f t="shared" si="32"/>
        <v>0</v>
      </c>
      <c r="AG260" s="95">
        <f t="shared" si="32"/>
        <v>0</v>
      </c>
      <c r="AH260" s="95">
        <f t="shared" si="32"/>
        <v>0</v>
      </c>
    </row>
    <row r="261" spans="1:34" x14ac:dyDescent="0.3">
      <c r="A261" t="s">
        <v>671</v>
      </c>
      <c r="B261" t="s">
        <v>160</v>
      </c>
      <c r="C261">
        <v>2021</v>
      </c>
      <c r="D261">
        <v>2021</v>
      </c>
      <c r="E261" s="95">
        <f t="shared" si="33"/>
        <v>1</v>
      </c>
      <c r="F261" s="95">
        <f t="shared" si="33"/>
        <v>0</v>
      </c>
      <c r="G261" s="95">
        <f t="shared" si="33"/>
        <v>0</v>
      </c>
      <c r="H261" s="95">
        <f t="shared" si="33"/>
        <v>0</v>
      </c>
      <c r="I261" s="95">
        <f t="shared" si="33"/>
        <v>0</v>
      </c>
      <c r="J261" s="95">
        <f t="shared" si="33"/>
        <v>0</v>
      </c>
      <c r="K261" s="95">
        <f t="shared" si="33"/>
        <v>0</v>
      </c>
      <c r="L261" s="95">
        <f t="shared" si="33"/>
        <v>0</v>
      </c>
      <c r="M261" s="95">
        <f t="shared" si="33"/>
        <v>0</v>
      </c>
      <c r="N261" s="95">
        <f t="shared" si="33"/>
        <v>0</v>
      </c>
      <c r="O261" s="95">
        <f t="shared" si="33"/>
        <v>0</v>
      </c>
      <c r="P261" s="95">
        <f t="shared" si="33"/>
        <v>0</v>
      </c>
      <c r="Q261" s="95">
        <f t="shared" si="33"/>
        <v>0</v>
      </c>
      <c r="R261" s="95">
        <f t="shared" si="33"/>
        <v>0</v>
      </c>
      <c r="S261" s="95">
        <f t="shared" si="33"/>
        <v>0</v>
      </c>
      <c r="T261" s="95">
        <f t="shared" si="33"/>
        <v>0</v>
      </c>
      <c r="U261" s="95">
        <f t="shared" si="32"/>
        <v>0</v>
      </c>
      <c r="V261" s="95">
        <f t="shared" si="32"/>
        <v>0</v>
      </c>
      <c r="W261" s="95">
        <f t="shared" si="32"/>
        <v>0</v>
      </c>
      <c r="X261" s="95">
        <f t="shared" si="32"/>
        <v>0</v>
      </c>
      <c r="Y261" s="95">
        <f t="shared" si="32"/>
        <v>0</v>
      </c>
      <c r="Z261" s="95">
        <f t="shared" si="32"/>
        <v>0</v>
      </c>
      <c r="AA261" s="95">
        <f t="shared" si="32"/>
        <v>0</v>
      </c>
      <c r="AB261" s="95">
        <f t="shared" si="32"/>
        <v>0</v>
      </c>
      <c r="AC261" s="95">
        <f t="shared" si="32"/>
        <v>0</v>
      </c>
      <c r="AD261" s="95">
        <f t="shared" si="32"/>
        <v>0</v>
      </c>
      <c r="AE261" s="95">
        <f t="shared" si="32"/>
        <v>0</v>
      </c>
      <c r="AF261" s="95">
        <f t="shared" si="32"/>
        <v>0</v>
      </c>
      <c r="AG261" s="95">
        <f t="shared" si="32"/>
        <v>0</v>
      </c>
      <c r="AH261" s="95">
        <f t="shared" si="32"/>
        <v>0</v>
      </c>
    </row>
    <row r="262" spans="1:34" x14ac:dyDescent="0.3">
      <c r="A262" t="s">
        <v>824</v>
      </c>
      <c r="B262" t="s">
        <v>825</v>
      </c>
      <c r="C262">
        <v>2021</v>
      </c>
      <c r="D262">
        <v>2100</v>
      </c>
      <c r="E262" s="95">
        <f t="shared" si="33"/>
        <v>1</v>
      </c>
      <c r="F262" s="95">
        <f t="shared" si="33"/>
        <v>1</v>
      </c>
      <c r="G262" s="95">
        <f t="shared" si="33"/>
        <v>1</v>
      </c>
      <c r="H262" s="95">
        <f t="shared" si="33"/>
        <v>1</v>
      </c>
      <c r="I262" s="95">
        <f t="shared" si="33"/>
        <v>1</v>
      </c>
      <c r="J262" s="95">
        <f t="shared" si="33"/>
        <v>1</v>
      </c>
      <c r="K262" s="95">
        <f t="shared" si="33"/>
        <v>1</v>
      </c>
      <c r="L262" s="95">
        <f t="shared" si="33"/>
        <v>1</v>
      </c>
      <c r="M262" s="95">
        <f t="shared" si="33"/>
        <v>1</v>
      </c>
      <c r="N262" s="95">
        <f t="shared" si="33"/>
        <v>1</v>
      </c>
      <c r="O262" s="95">
        <f t="shared" si="33"/>
        <v>1</v>
      </c>
      <c r="P262" s="95">
        <f t="shared" si="33"/>
        <v>1</v>
      </c>
      <c r="Q262" s="95">
        <f t="shared" si="33"/>
        <v>1</v>
      </c>
      <c r="R262" s="95">
        <f t="shared" si="33"/>
        <v>1</v>
      </c>
      <c r="S262" s="95">
        <f t="shared" si="33"/>
        <v>1</v>
      </c>
      <c r="T262" s="95">
        <f t="shared" si="33"/>
        <v>1</v>
      </c>
      <c r="U262" s="95">
        <f t="shared" si="32"/>
        <v>1</v>
      </c>
      <c r="V262" s="95">
        <f t="shared" si="32"/>
        <v>1</v>
      </c>
      <c r="W262" s="95">
        <f t="shared" si="32"/>
        <v>1</v>
      </c>
      <c r="X262" s="95">
        <f t="shared" si="32"/>
        <v>1</v>
      </c>
      <c r="Y262" s="95">
        <f t="shared" si="32"/>
        <v>1</v>
      </c>
      <c r="Z262" s="95">
        <f t="shared" si="32"/>
        <v>1</v>
      </c>
      <c r="AA262" s="95">
        <f t="shared" si="32"/>
        <v>1</v>
      </c>
      <c r="AB262" s="95">
        <f t="shared" si="32"/>
        <v>1</v>
      </c>
      <c r="AC262" s="95">
        <f t="shared" si="32"/>
        <v>1</v>
      </c>
      <c r="AD262" s="95">
        <f t="shared" si="32"/>
        <v>1</v>
      </c>
      <c r="AE262" s="95">
        <f t="shared" si="32"/>
        <v>1</v>
      </c>
      <c r="AF262" s="95">
        <f t="shared" si="32"/>
        <v>1</v>
      </c>
      <c r="AG262" s="95">
        <f t="shared" si="32"/>
        <v>1</v>
      </c>
      <c r="AH262" s="95">
        <f t="shared" si="32"/>
        <v>1</v>
      </c>
    </row>
    <row r="263" spans="1:34" x14ac:dyDescent="0.3">
      <c r="A263" t="s">
        <v>1209</v>
      </c>
      <c r="B263" t="s">
        <v>1209</v>
      </c>
      <c r="C263">
        <v>2023</v>
      </c>
      <c r="D263">
        <v>2053</v>
      </c>
      <c r="E263" s="95">
        <f t="shared" si="33"/>
        <v>0</v>
      </c>
      <c r="F263" s="95">
        <f t="shared" si="33"/>
        <v>0</v>
      </c>
      <c r="G263" s="95">
        <f t="shared" si="33"/>
        <v>1</v>
      </c>
      <c r="H263" s="95">
        <f t="shared" si="33"/>
        <v>1</v>
      </c>
      <c r="I263" s="95">
        <f t="shared" si="33"/>
        <v>1</v>
      </c>
      <c r="J263" s="95">
        <f t="shared" si="33"/>
        <v>1</v>
      </c>
      <c r="K263" s="95">
        <f t="shared" si="33"/>
        <v>1</v>
      </c>
      <c r="L263" s="95">
        <f t="shared" si="33"/>
        <v>1</v>
      </c>
      <c r="M263" s="95">
        <f t="shared" si="33"/>
        <v>1</v>
      </c>
      <c r="N263" s="95">
        <f t="shared" si="33"/>
        <v>1</v>
      </c>
      <c r="O263" s="95">
        <f t="shared" si="33"/>
        <v>1</v>
      </c>
      <c r="P263" s="95">
        <f t="shared" si="33"/>
        <v>1</v>
      </c>
      <c r="Q263" s="95">
        <f t="shared" si="33"/>
        <v>1</v>
      </c>
      <c r="R263" s="95">
        <f t="shared" si="33"/>
        <v>1</v>
      </c>
      <c r="S263" s="95">
        <f t="shared" si="33"/>
        <v>1</v>
      </c>
      <c r="T263" s="95">
        <f t="shared" si="33"/>
        <v>1</v>
      </c>
      <c r="U263" s="95">
        <f t="shared" si="32"/>
        <v>1</v>
      </c>
      <c r="V263" s="95">
        <f t="shared" si="32"/>
        <v>1</v>
      </c>
      <c r="W263" s="95">
        <f t="shared" si="32"/>
        <v>1</v>
      </c>
      <c r="X263" s="95">
        <f t="shared" si="32"/>
        <v>1</v>
      </c>
      <c r="Y263" s="95">
        <f t="shared" si="32"/>
        <v>1</v>
      </c>
      <c r="Z263" s="95">
        <f t="shared" si="32"/>
        <v>1</v>
      </c>
      <c r="AA263" s="95">
        <f t="shared" si="32"/>
        <v>1</v>
      </c>
      <c r="AB263" s="95">
        <f t="shared" si="32"/>
        <v>1</v>
      </c>
      <c r="AC263" s="95">
        <f t="shared" si="32"/>
        <v>1</v>
      </c>
      <c r="AD263" s="95">
        <f t="shared" si="32"/>
        <v>1</v>
      </c>
      <c r="AE263" s="95">
        <f t="shared" si="32"/>
        <v>1</v>
      </c>
      <c r="AF263" s="95">
        <f t="shared" si="32"/>
        <v>1</v>
      </c>
      <c r="AG263" s="95">
        <f t="shared" si="32"/>
        <v>1</v>
      </c>
      <c r="AH263" s="95">
        <f t="shared" si="32"/>
        <v>1</v>
      </c>
    </row>
    <row r="264" spans="1:34" x14ac:dyDescent="0.3">
      <c r="A264" t="s">
        <v>1210</v>
      </c>
      <c r="B264" t="s">
        <v>1210</v>
      </c>
      <c r="C264">
        <v>2023</v>
      </c>
      <c r="D264">
        <v>2053</v>
      </c>
      <c r="E264" s="95">
        <f t="shared" si="33"/>
        <v>0</v>
      </c>
      <c r="F264" s="95">
        <f t="shared" si="33"/>
        <v>0</v>
      </c>
      <c r="G264" s="95">
        <f t="shared" si="33"/>
        <v>1</v>
      </c>
      <c r="H264" s="95">
        <f t="shared" si="33"/>
        <v>1</v>
      </c>
      <c r="I264" s="95">
        <f t="shared" si="33"/>
        <v>1</v>
      </c>
      <c r="J264" s="95">
        <f t="shared" si="33"/>
        <v>1</v>
      </c>
      <c r="K264" s="95">
        <f t="shared" si="33"/>
        <v>1</v>
      </c>
      <c r="L264" s="95">
        <f t="shared" si="33"/>
        <v>1</v>
      </c>
      <c r="M264" s="95">
        <f t="shared" si="33"/>
        <v>1</v>
      </c>
      <c r="N264" s="95">
        <f t="shared" si="33"/>
        <v>1</v>
      </c>
      <c r="O264" s="95">
        <f t="shared" si="33"/>
        <v>1</v>
      </c>
      <c r="P264" s="95">
        <f t="shared" si="33"/>
        <v>1</v>
      </c>
      <c r="Q264" s="95">
        <f t="shared" si="33"/>
        <v>1</v>
      </c>
      <c r="R264" s="95">
        <f t="shared" si="33"/>
        <v>1</v>
      </c>
      <c r="S264" s="95">
        <f t="shared" si="33"/>
        <v>1</v>
      </c>
      <c r="T264" s="95">
        <f t="shared" si="33"/>
        <v>1</v>
      </c>
      <c r="U264" s="95">
        <f t="shared" si="32"/>
        <v>1</v>
      </c>
      <c r="V264" s="95">
        <f t="shared" si="32"/>
        <v>1</v>
      </c>
      <c r="W264" s="95">
        <f t="shared" si="32"/>
        <v>1</v>
      </c>
      <c r="X264" s="95">
        <f t="shared" si="32"/>
        <v>1</v>
      </c>
      <c r="Y264" s="95">
        <f t="shared" si="32"/>
        <v>1</v>
      </c>
      <c r="Z264" s="95">
        <f t="shared" si="32"/>
        <v>1</v>
      </c>
      <c r="AA264" s="95">
        <f t="shared" si="32"/>
        <v>1</v>
      </c>
      <c r="AB264" s="95">
        <f t="shared" si="32"/>
        <v>1</v>
      </c>
      <c r="AC264" s="95">
        <f t="shared" si="32"/>
        <v>1</v>
      </c>
      <c r="AD264" s="95">
        <f t="shared" si="32"/>
        <v>1</v>
      </c>
      <c r="AE264" s="95">
        <f t="shared" si="32"/>
        <v>1</v>
      </c>
      <c r="AF264" s="95">
        <f t="shared" si="32"/>
        <v>1</v>
      </c>
      <c r="AG264" s="95">
        <f t="shared" si="32"/>
        <v>1</v>
      </c>
      <c r="AH264" s="95">
        <f t="shared" si="32"/>
        <v>1</v>
      </c>
    </row>
    <row r="265" spans="1:34" x14ac:dyDescent="0.3">
      <c r="A265" t="s">
        <v>908</v>
      </c>
      <c r="B265" t="s">
        <v>909</v>
      </c>
      <c r="C265">
        <v>2021</v>
      </c>
      <c r="D265">
        <v>2048</v>
      </c>
      <c r="E265" s="95">
        <f t="shared" si="33"/>
        <v>1</v>
      </c>
      <c r="F265" s="95">
        <f t="shared" si="33"/>
        <v>1</v>
      </c>
      <c r="G265" s="95">
        <f t="shared" si="33"/>
        <v>1</v>
      </c>
      <c r="H265" s="95">
        <f t="shared" si="33"/>
        <v>1</v>
      </c>
      <c r="I265" s="95">
        <f t="shared" si="33"/>
        <v>1</v>
      </c>
      <c r="J265" s="95">
        <f t="shared" si="33"/>
        <v>1</v>
      </c>
      <c r="K265" s="95">
        <f t="shared" si="33"/>
        <v>1</v>
      </c>
      <c r="L265" s="95">
        <f t="shared" si="33"/>
        <v>1</v>
      </c>
      <c r="M265" s="95">
        <f t="shared" si="33"/>
        <v>1</v>
      </c>
      <c r="N265" s="95">
        <f t="shared" si="33"/>
        <v>1</v>
      </c>
      <c r="O265" s="95">
        <f t="shared" si="33"/>
        <v>1</v>
      </c>
      <c r="P265" s="95">
        <f t="shared" si="33"/>
        <v>1</v>
      </c>
      <c r="Q265" s="95">
        <f t="shared" si="33"/>
        <v>1</v>
      </c>
      <c r="R265" s="95">
        <f t="shared" si="33"/>
        <v>1</v>
      </c>
      <c r="S265" s="95">
        <f t="shared" si="33"/>
        <v>1</v>
      </c>
      <c r="T265" s="95">
        <f t="shared" si="33"/>
        <v>1</v>
      </c>
      <c r="U265" s="95">
        <f t="shared" si="32"/>
        <v>1</v>
      </c>
      <c r="V265" s="95">
        <f t="shared" si="32"/>
        <v>1</v>
      </c>
      <c r="W265" s="95">
        <f t="shared" si="32"/>
        <v>1</v>
      </c>
      <c r="X265" s="95">
        <f t="shared" si="32"/>
        <v>1</v>
      </c>
      <c r="Y265" s="95">
        <f t="shared" si="32"/>
        <v>1</v>
      </c>
      <c r="Z265" s="95">
        <f t="shared" si="32"/>
        <v>1</v>
      </c>
      <c r="AA265" s="95">
        <f t="shared" si="32"/>
        <v>1</v>
      </c>
      <c r="AB265" s="95">
        <f t="shared" si="32"/>
        <v>1</v>
      </c>
      <c r="AC265" s="95">
        <f t="shared" si="32"/>
        <v>1</v>
      </c>
      <c r="AD265" s="95">
        <f t="shared" si="32"/>
        <v>1</v>
      </c>
      <c r="AE265" s="95">
        <f t="shared" si="32"/>
        <v>1</v>
      </c>
      <c r="AF265" s="95">
        <f t="shared" si="32"/>
        <v>1</v>
      </c>
      <c r="AG265" s="95">
        <f t="shared" si="32"/>
        <v>0</v>
      </c>
      <c r="AH265" s="95">
        <f t="shared" si="32"/>
        <v>0</v>
      </c>
    </row>
    <row r="266" spans="1:34" x14ac:dyDescent="0.3">
      <c r="A266" t="s">
        <v>1164</v>
      </c>
      <c r="B266" t="s">
        <v>1165</v>
      </c>
      <c r="C266">
        <v>2021</v>
      </c>
      <c r="D266">
        <v>2051</v>
      </c>
      <c r="E266" s="95">
        <f t="shared" si="33"/>
        <v>1</v>
      </c>
      <c r="F266" s="95">
        <f t="shared" si="33"/>
        <v>1</v>
      </c>
      <c r="G266" s="95">
        <f t="shared" si="33"/>
        <v>1</v>
      </c>
      <c r="H266" s="95">
        <f t="shared" si="33"/>
        <v>1</v>
      </c>
      <c r="I266" s="95">
        <f t="shared" si="33"/>
        <v>1</v>
      </c>
      <c r="J266" s="95">
        <f t="shared" si="33"/>
        <v>1</v>
      </c>
      <c r="K266" s="95">
        <f t="shared" si="33"/>
        <v>1</v>
      </c>
      <c r="L266" s="95">
        <f t="shared" si="33"/>
        <v>1</v>
      </c>
      <c r="M266" s="95">
        <f t="shared" si="33"/>
        <v>1</v>
      </c>
      <c r="N266" s="95">
        <f t="shared" si="33"/>
        <v>1</v>
      </c>
      <c r="O266" s="95">
        <f t="shared" si="33"/>
        <v>1</v>
      </c>
      <c r="P266" s="95">
        <f t="shared" si="33"/>
        <v>1</v>
      </c>
      <c r="Q266" s="95">
        <f t="shared" si="33"/>
        <v>1</v>
      </c>
      <c r="R266" s="95">
        <f t="shared" si="33"/>
        <v>1</v>
      </c>
      <c r="S266" s="95">
        <f t="shared" si="33"/>
        <v>1</v>
      </c>
      <c r="T266" s="95">
        <f t="shared" ref="T266:AH281" si="34">IF(AND(T$1&gt;=$C266,T$1&lt;=$D266),1,0)</f>
        <v>1</v>
      </c>
      <c r="U266" s="95">
        <f t="shared" si="34"/>
        <v>1</v>
      </c>
      <c r="V266" s="95">
        <f t="shared" si="34"/>
        <v>1</v>
      </c>
      <c r="W266" s="95">
        <f t="shared" si="34"/>
        <v>1</v>
      </c>
      <c r="X266" s="95">
        <f t="shared" si="34"/>
        <v>1</v>
      </c>
      <c r="Y266" s="95">
        <f t="shared" si="34"/>
        <v>1</v>
      </c>
      <c r="Z266" s="95">
        <f t="shared" si="34"/>
        <v>1</v>
      </c>
      <c r="AA266" s="95">
        <f t="shared" si="34"/>
        <v>1</v>
      </c>
      <c r="AB266" s="95">
        <f t="shared" si="34"/>
        <v>1</v>
      </c>
      <c r="AC266" s="95">
        <f t="shared" si="34"/>
        <v>1</v>
      </c>
      <c r="AD266" s="95">
        <f t="shared" si="34"/>
        <v>1</v>
      </c>
      <c r="AE266" s="95">
        <f t="shared" si="34"/>
        <v>1</v>
      </c>
      <c r="AF266" s="95">
        <f t="shared" si="34"/>
        <v>1</v>
      </c>
      <c r="AG266" s="95">
        <f t="shared" si="34"/>
        <v>1</v>
      </c>
      <c r="AH266" s="95">
        <f t="shared" si="34"/>
        <v>1</v>
      </c>
    </row>
    <row r="267" spans="1:34" x14ac:dyDescent="0.3">
      <c r="A267" t="s">
        <v>854</v>
      </c>
      <c r="B267" t="s">
        <v>857</v>
      </c>
      <c r="C267">
        <v>2021</v>
      </c>
      <c r="D267">
        <v>2057</v>
      </c>
      <c r="E267" s="95">
        <f t="shared" ref="E267:T282" si="35">IF(AND(E$1&gt;=$C267,E$1&lt;=$D267),1,0)</f>
        <v>1</v>
      </c>
      <c r="F267" s="95">
        <f t="shared" si="35"/>
        <v>1</v>
      </c>
      <c r="G267" s="95">
        <f t="shared" si="35"/>
        <v>1</v>
      </c>
      <c r="H267" s="95">
        <f t="shared" si="35"/>
        <v>1</v>
      </c>
      <c r="I267" s="95">
        <f t="shared" si="35"/>
        <v>1</v>
      </c>
      <c r="J267" s="95">
        <f t="shared" si="35"/>
        <v>1</v>
      </c>
      <c r="K267" s="95">
        <f t="shared" si="35"/>
        <v>1</v>
      </c>
      <c r="L267" s="95">
        <f t="shared" si="35"/>
        <v>1</v>
      </c>
      <c r="M267" s="95">
        <f t="shared" si="35"/>
        <v>1</v>
      </c>
      <c r="N267" s="95">
        <f t="shared" si="35"/>
        <v>1</v>
      </c>
      <c r="O267" s="95">
        <f t="shared" si="35"/>
        <v>1</v>
      </c>
      <c r="P267" s="95">
        <f t="shared" si="35"/>
        <v>1</v>
      </c>
      <c r="Q267" s="95">
        <f t="shared" si="35"/>
        <v>1</v>
      </c>
      <c r="R267" s="95">
        <f t="shared" si="35"/>
        <v>1</v>
      </c>
      <c r="S267" s="95">
        <f t="shared" si="35"/>
        <v>1</v>
      </c>
      <c r="T267" s="95">
        <f t="shared" si="35"/>
        <v>1</v>
      </c>
      <c r="U267" s="95">
        <f t="shared" si="34"/>
        <v>1</v>
      </c>
      <c r="V267" s="95">
        <f t="shared" si="34"/>
        <v>1</v>
      </c>
      <c r="W267" s="95">
        <f t="shared" si="34"/>
        <v>1</v>
      </c>
      <c r="X267" s="95">
        <f t="shared" si="34"/>
        <v>1</v>
      </c>
      <c r="Y267" s="95">
        <f t="shared" si="34"/>
        <v>1</v>
      </c>
      <c r="Z267" s="95">
        <f t="shared" si="34"/>
        <v>1</v>
      </c>
      <c r="AA267" s="95">
        <f t="shared" si="34"/>
        <v>1</v>
      </c>
      <c r="AB267" s="95">
        <f t="shared" si="34"/>
        <v>1</v>
      </c>
      <c r="AC267" s="95">
        <f t="shared" si="34"/>
        <v>1</v>
      </c>
      <c r="AD267" s="95">
        <f t="shared" si="34"/>
        <v>1</v>
      </c>
      <c r="AE267" s="95">
        <f t="shared" si="34"/>
        <v>1</v>
      </c>
      <c r="AF267" s="95">
        <f t="shared" si="34"/>
        <v>1</v>
      </c>
      <c r="AG267" s="95">
        <f t="shared" si="34"/>
        <v>1</v>
      </c>
      <c r="AH267" s="95">
        <f t="shared" si="34"/>
        <v>1</v>
      </c>
    </row>
    <row r="268" spans="1:34" x14ac:dyDescent="0.3">
      <c r="A268" t="s">
        <v>854</v>
      </c>
      <c r="B268" t="s">
        <v>858</v>
      </c>
      <c r="C268">
        <v>2021</v>
      </c>
      <c r="D268">
        <v>2057</v>
      </c>
      <c r="E268" s="95">
        <f t="shared" si="35"/>
        <v>1</v>
      </c>
      <c r="F268" s="95">
        <f t="shared" si="35"/>
        <v>1</v>
      </c>
      <c r="G268" s="95">
        <f t="shared" si="35"/>
        <v>1</v>
      </c>
      <c r="H268" s="95">
        <f t="shared" si="35"/>
        <v>1</v>
      </c>
      <c r="I268" s="95">
        <f t="shared" si="35"/>
        <v>1</v>
      </c>
      <c r="J268" s="95">
        <f t="shared" si="35"/>
        <v>1</v>
      </c>
      <c r="K268" s="95">
        <f t="shared" si="35"/>
        <v>1</v>
      </c>
      <c r="L268" s="95">
        <f t="shared" si="35"/>
        <v>1</v>
      </c>
      <c r="M268" s="95">
        <f t="shared" si="35"/>
        <v>1</v>
      </c>
      <c r="N268" s="95">
        <f t="shared" si="35"/>
        <v>1</v>
      </c>
      <c r="O268" s="95">
        <f t="shared" si="35"/>
        <v>1</v>
      </c>
      <c r="P268" s="95">
        <f t="shared" si="35"/>
        <v>1</v>
      </c>
      <c r="Q268" s="95">
        <f t="shared" si="35"/>
        <v>1</v>
      </c>
      <c r="R268" s="95">
        <f t="shared" si="35"/>
        <v>1</v>
      </c>
      <c r="S268" s="95">
        <f t="shared" si="35"/>
        <v>1</v>
      </c>
      <c r="T268" s="95">
        <f t="shared" si="35"/>
        <v>1</v>
      </c>
      <c r="U268" s="95">
        <f t="shared" si="34"/>
        <v>1</v>
      </c>
      <c r="V268" s="95">
        <f t="shared" si="34"/>
        <v>1</v>
      </c>
      <c r="W268" s="95">
        <f t="shared" si="34"/>
        <v>1</v>
      </c>
      <c r="X268" s="95">
        <f t="shared" si="34"/>
        <v>1</v>
      </c>
      <c r="Y268" s="95">
        <f t="shared" si="34"/>
        <v>1</v>
      </c>
      <c r="Z268" s="95">
        <f t="shared" si="34"/>
        <v>1</v>
      </c>
      <c r="AA268" s="95">
        <f t="shared" si="34"/>
        <v>1</v>
      </c>
      <c r="AB268" s="95">
        <f t="shared" si="34"/>
        <v>1</v>
      </c>
      <c r="AC268" s="95">
        <f t="shared" si="34"/>
        <v>1</v>
      </c>
      <c r="AD268" s="95">
        <f t="shared" si="34"/>
        <v>1</v>
      </c>
      <c r="AE268" s="95">
        <f t="shared" si="34"/>
        <v>1</v>
      </c>
      <c r="AF268" s="95">
        <f t="shared" si="34"/>
        <v>1</v>
      </c>
      <c r="AG268" s="95">
        <f t="shared" si="34"/>
        <v>1</v>
      </c>
      <c r="AH268" s="95">
        <f t="shared" si="34"/>
        <v>1</v>
      </c>
    </row>
    <row r="269" spans="1:34" x14ac:dyDescent="0.3">
      <c r="A269" t="s">
        <v>854</v>
      </c>
      <c r="B269" t="s">
        <v>859</v>
      </c>
      <c r="C269">
        <v>2021</v>
      </c>
      <c r="D269">
        <v>2057</v>
      </c>
      <c r="E269" s="95">
        <f t="shared" si="35"/>
        <v>1</v>
      </c>
      <c r="F269" s="95">
        <f t="shared" si="35"/>
        <v>1</v>
      </c>
      <c r="G269" s="95">
        <f t="shared" si="35"/>
        <v>1</v>
      </c>
      <c r="H269" s="95">
        <f t="shared" si="35"/>
        <v>1</v>
      </c>
      <c r="I269" s="95">
        <f t="shared" si="35"/>
        <v>1</v>
      </c>
      <c r="J269" s="95">
        <f t="shared" si="35"/>
        <v>1</v>
      </c>
      <c r="K269" s="95">
        <f t="shared" si="35"/>
        <v>1</v>
      </c>
      <c r="L269" s="95">
        <f t="shared" si="35"/>
        <v>1</v>
      </c>
      <c r="M269" s="95">
        <f t="shared" si="35"/>
        <v>1</v>
      </c>
      <c r="N269" s="95">
        <f t="shared" si="35"/>
        <v>1</v>
      </c>
      <c r="O269" s="95">
        <f t="shared" si="35"/>
        <v>1</v>
      </c>
      <c r="P269" s="95">
        <f t="shared" si="35"/>
        <v>1</v>
      </c>
      <c r="Q269" s="95">
        <f t="shared" si="35"/>
        <v>1</v>
      </c>
      <c r="R269" s="95">
        <f t="shared" si="35"/>
        <v>1</v>
      </c>
      <c r="S269" s="95">
        <f t="shared" si="35"/>
        <v>1</v>
      </c>
      <c r="T269" s="95">
        <f t="shared" si="35"/>
        <v>1</v>
      </c>
      <c r="U269" s="95">
        <f t="shared" si="34"/>
        <v>1</v>
      </c>
      <c r="V269" s="95">
        <f t="shared" si="34"/>
        <v>1</v>
      </c>
      <c r="W269" s="95">
        <f t="shared" si="34"/>
        <v>1</v>
      </c>
      <c r="X269" s="95">
        <f t="shared" si="34"/>
        <v>1</v>
      </c>
      <c r="Y269" s="95">
        <f t="shared" si="34"/>
        <v>1</v>
      </c>
      <c r="Z269" s="95">
        <f t="shared" si="34"/>
        <v>1</v>
      </c>
      <c r="AA269" s="95">
        <f t="shared" si="34"/>
        <v>1</v>
      </c>
      <c r="AB269" s="95">
        <f t="shared" si="34"/>
        <v>1</v>
      </c>
      <c r="AC269" s="95">
        <f t="shared" si="34"/>
        <v>1</v>
      </c>
      <c r="AD269" s="95">
        <f t="shared" si="34"/>
        <v>1</v>
      </c>
      <c r="AE269" s="95">
        <f t="shared" si="34"/>
        <v>1</v>
      </c>
      <c r="AF269" s="95">
        <f t="shared" si="34"/>
        <v>1</v>
      </c>
      <c r="AG269" s="95">
        <f t="shared" si="34"/>
        <v>1</v>
      </c>
      <c r="AH269" s="95">
        <f t="shared" si="34"/>
        <v>1</v>
      </c>
    </row>
    <row r="270" spans="1:34" x14ac:dyDescent="0.3">
      <c r="A270" t="s">
        <v>854</v>
      </c>
      <c r="B270" t="s">
        <v>860</v>
      </c>
      <c r="C270">
        <v>2021</v>
      </c>
      <c r="D270">
        <v>2057</v>
      </c>
      <c r="E270" s="95">
        <f t="shared" si="35"/>
        <v>1</v>
      </c>
      <c r="F270" s="95">
        <f t="shared" si="35"/>
        <v>1</v>
      </c>
      <c r="G270" s="95">
        <f t="shared" si="35"/>
        <v>1</v>
      </c>
      <c r="H270" s="95">
        <f t="shared" si="35"/>
        <v>1</v>
      </c>
      <c r="I270" s="95">
        <f t="shared" si="35"/>
        <v>1</v>
      </c>
      <c r="J270" s="95">
        <f t="shared" si="35"/>
        <v>1</v>
      </c>
      <c r="K270" s="95">
        <f t="shared" si="35"/>
        <v>1</v>
      </c>
      <c r="L270" s="95">
        <f t="shared" si="35"/>
        <v>1</v>
      </c>
      <c r="M270" s="95">
        <f t="shared" si="35"/>
        <v>1</v>
      </c>
      <c r="N270" s="95">
        <f t="shared" si="35"/>
        <v>1</v>
      </c>
      <c r="O270" s="95">
        <f t="shared" si="35"/>
        <v>1</v>
      </c>
      <c r="P270" s="95">
        <f t="shared" si="35"/>
        <v>1</v>
      </c>
      <c r="Q270" s="95">
        <f t="shared" si="35"/>
        <v>1</v>
      </c>
      <c r="R270" s="95">
        <f t="shared" si="35"/>
        <v>1</v>
      </c>
      <c r="S270" s="95">
        <f t="shared" si="35"/>
        <v>1</v>
      </c>
      <c r="T270" s="95">
        <f t="shared" si="35"/>
        <v>1</v>
      </c>
      <c r="U270" s="95">
        <f t="shared" si="34"/>
        <v>1</v>
      </c>
      <c r="V270" s="95">
        <f t="shared" si="34"/>
        <v>1</v>
      </c>
      <c r="W270" s="95">
        <f t="shared" si="34"/>
        <v>1</v>
      </c>
      <c r="X270" s="95">
        <f t="shared" si="34"/>
        <v>1</v>
      </c>
      <c r="Y270" s="95">
        <f t="shared" si="34"/>
        <v>1</v>
      </c>
      <c r="Z270" s="95">
        <f t="shared" si="34"/>
        <v>1</v>
      </c>
      <c r="AA270" s="95">
        <f t="shared" si="34"/>
        <v>1</v>
      </c>
      <c r="AB270" s="95">
        <f t="shared" si="34"/>
        <v>1</v>
      </c>
      <c r="AC270" s="95">
        <f t="shared" si="34"/>
        <v>1</v>
      </c>
      <c r="AD270" s="95">
        <f t="shared" si="34"/>
        <v>1</v>
      </c>
      <c r="AE270" s="95">
        <f t="shared" si="34"/>
        <v>1</v>
      </c>
      <c r="AF270" s="95">
        <f t="shared" si="34"/>
        <v>1</v>
      </c>
      <c r="AG270" s="95">
        <f t="shared" si="34"/>
        <v>1</v>
      </c>
      <c r="AH270" s="95">
        <f t="shared" si="34"/>
        <v>1</v>
      </c>
    </row>
    <row r="271" spans="1:34" x14ac:dyDescent="0.3">
      <c r="A271" t="s">
        <v>854</v>
      </c>
      <c r="B271" t="s">
        <v>861</v>
      </c>
      <c r="C271">
        <v>2021</v>
      </c>
      <c r="D271">
        <v>2057</v>
      </c>
      <c r="E271" s="95">
        <f t="shared" si="35"/>
        <v>1</v>
      </c>
      <c r="F271" s="95">
        <f t="shared" si="35"/>
        <v>1</v>
      </c>
      <c r="G271" s="95">
        <f t="shared" si="35"/>
        <v>1</v>
      </c>
      <c r="H271" s="95">
        <f t="shared" si="35"/>
        <v>1</v>
      </c>
      <c r="I271" s="95">
        <f t="shared" si="35"/>
        <v>1</v>
      </c>
      <c r="J271" s="95">
        <f t="shared" si="35"/>
        <v>1</v>
      </c>
      <c r="K271" s="95">
        <f t="shared" si="35"/>
        <v>1</v>
      </c>
      <c r="L271" s="95">
        <f t="shared" si="35"/>
        <v>1</v>
      </c>
      <c r="M271" s="95">
        <f t="shared" si="35"/>
        <v>1</v>
      </c>
      <c r="N271" s="95">
        <f t="shared" si="35"/>
        <v>1</v>
      </c>
      <c r="O271" s="95">
        <f t="shared" si="35"/>
        <v>1</v>
      </c>
      <c r="P271" s="95">
        <f t="shared" si="35"/>
        <v>1</v>
      </c>
      <c r="Q271" s="95">
        <f t="shared" si="35"/>
        <v>1</v>
      </c>
      <c r="R271" s="95">
        <f t="shared" si="35"/>
        <v>1</v>
      </c>
      <c r="S271" s="95">
        <f t="shared" si="35"/>
        <v>1</v>
      </c>
      <c r="T271" s="95">
        <f t="shared" si="35"/>
        <v>1</v>
      </c>
      <c r="U271" s="95">
        <f t="shared" si="34"/>
        <v>1</v>
      </c>
      <c r="V271" s="95">
        <f t="shared" si="34"/>
        <v>1</v>
      </c>
      <c r="W271" s="95">
        <f t="shared" si="34"/>
        <v>1</v>
      </c>
      <c r="X271" s="95">
        <f t="shared" si="34"/>
        <v>1</v>
      </c>
      <c r="Y271" s="95">
        <f t="shared" si="34"/>
        <v>1</v>
      </c>
      <c r="Z271" s="95">
        <f t="shared" si="34"/>
        <v>1</v>
      </c>
      <c r="AA271" s="95">
        <f t="shared" si="34"/>
        <v>1</v>
      </c>
      <c r="AB271" s="95">
        <f t="shared" si="34"/>
        <v>1</v>
      </c>
      <c r="AC271" s="95">
        <f t="shared" si="34"/>
        <v>1</v>
      </c>
      <c r="AD271" s="95">
        <f t="shared" si="34"/>
        <v>1</v>
      </c>
      <c r="AE271" s="95">
        <f t="shared" si="34"/>
        <v>1</v>
      </c>
      <c r="AF271" s="95">
        <f t="shared" si="34"/>
        <v>1</v>
      </c>
      <c r="AG271" s="95">
        <f t="shared" si="34"/>
        <v>1</v>
      </c>
      <c r="AH271" s="95">
        <f t="shared" si="34"/>
        <v>1</v>
      </c>
    </row>
    <row r="272" spans="1:34" x14ac:dyDescent="0.3">
      <c r="A272" t="s">
        <v>854</v>
      </c>
      <c r="B272" t="s">
        <v>862</v>
      </c>
      <c r="C272">
        <v>2021</v>
      </c>
      <c r="D272">
        <v>2057</v>
      </c>
      <c r="E272" s="95">
        <f t="shared" si="35"/>
        <v>1</v>
      </c>
      <c r="F272" s="95">
        <f t="shared" si="35"/>
        <v>1</v>
      </c>
      <c r="G272" s="95">
        <f t="shared" si="35"/>
        <v>1</v>
      </c>
      <c r="H272" s="95">
        <f t="shared" si="35"/>
        <v>1</v>
      </c>
      <c r="I272" s="95">
        <f t="shared" si="35"/>
        <v>1</v>
      </c>
      <c r="J272" s="95">
        <f t="shared" si="35"/>
        <v>1</v>
      </c>
      <c r="K272" s="95">
        <f t="shared" si="35"/>
        <v>1</v>
      </c>
      <c r="L272" s="95">
        <f t="shared" si="35"/>
        <v>1</v>
      </c>
      <c r="M272" s="95">
        <f t="shared" si="35"/>
        <v>1</v>
      </c>
      <c r="N272" s="95">
        <f t="shared" si="35"/>
        <v>1</v>
      </c>
      <c r="O272" s="95">
        <f t="shared" si="35"/>
        <v>1</v>
      </c>
      <c r="P272" s="95">
        <f t="shared" si="35"/>
        <v>1</v>
      </c>
      <c r="Q272" s="95">
        <f t="shared" si="35"/>
        <v>1</v>
      </c>
      <c r="R272" s="95">
        <f t="shared" si="35"/>
        <v>1</v>
      </c>
      <c r="S272" s="95">
        <f t="shared" si="35"/>
        <v>1</v>
      </c>
      <c r="T272" s="95">
        <f t="shared" si="35"/>
        <v>1</v>
      </c>
      <c r="U272" s="95">
        <f t="shared" si="34"/>
        <v>1</v>
      </c>
      <c r="V272" s="95">
        <f t="shared" si="34"/>
        <v>1</v>
      </c>
      <c r="W272" s="95">
        <f t="shared" si="34"/>
        <v>1</v>
      </c>
      <c r="X272" s="95">
        <f t="shared" si="34"/>
        <v>1</v>
      </c>
      <c r="Y272" s="95">
        <f t="shared" si="34"/>
        <v>1</v>
      </c>
      <c r="Z272" s="95">
        <f t="shared" si="34"/>
        <v>1</v>
      </c>
      <c r="AA272" s="95">
        <f t="shared" si="34"/>
        <v>1</v>
      </c>
      <c r="AB272" s="95">
        <f t="shared" si="34"/>
        <v>1</v>
      </c>
      <c r="AC272" s="95">
        <f t="shared" si="34"/>
        <v>1</v>
      </c>
      <c r="AD272" s="95">
        <f t="shared" si="34"/>
        <v>1</v>
      </c>
      <c r="AE272" s="95">
        <f t="shared" si="34"/>
        <v>1</v>
      </c>
      <c r="AF272" s="95">
        <f t="shared" si="34"/>
        <v>1</v>
      </c>
      <c r="AG272" s="95">
        <f t="shared" si="34"/>
        <v>1</v>
      </c>
      <c r="AH272" s="95">
        <f t="shared" si="34"/>
        <v>1</v>
      </c>
    </row>
    <row r="273" spans="1:34" x14ac:dyDescent="0.3">
      <c r="A273" t="s">
        <v>826</v>
      </c>
      <c r="B273" t="s">
        <v>827</v>
      </c>
      <c r="C273">
        <v>2021</v>
      </c>
      <c r="D273">
        <v>2100</v>
      </c>
      <c r="E273" s="95">
        <f t="shared" si="35"/>
        <v>1</v>
      </c>
      <c r="F273" s="95">
        <f t="shared" si="35"/>
        <v>1</v>
      </c>
      <c r="G273" s="95">
        <f t="shared" si="35"/>
        <v>1</v>
      </c>
      <c r="H273" s="95">
        <f t="shared" si="35"/>
        <v>1</v>
      </c>
      <c r="I273" s="95">
        <f t="shared" si="35"/>
        <v>1</v>
      </c>
      <c r="J273" s="95">
        <f t="shared" si="35"/>
        <v>1</v>
      </c>
      <c r="K273" s="95">
        <f t="shared" si="35"/>
        <v>1</v>
      </c>
      <c r="L273" s="95">
        <f t="shared" si="35"/>
        <v>1</v>
      </c>
      <c r="M273" s="95">
        <f t="shared" si="35"/>
        <v>1</v>
      </c>
      <c r="N273" s="95">
        <f t="shared" si="35"/>
        <v>1</v>
      </c>
      <c r="O273" s="95">
        <f t="shared" si="35"/>
        <v>1</v>
      </c>
      <c r="P273" s="95">
        <f t="shared" si="35"/>
        <v>1</v>
      </c>
      <c r="Q273" s="95">
        <f t="shared" si="35"/>
        <v>1</v>
      </c>
      <c r="R273" s="95">
        <f t="shared" si="35"/>
        <v>1</v>
      </c>
      <c r="S273" s="95">
        <f t="shared" si="35"/>
        <v>1</v>
      </c>
      <c r="T273" s="95">
        <f t="shared" si="35"/>
        <v>1</v>
      </c>
      <c r="U273" s="95">
        <f t="shared" si="34"/>
        <v>1</v>
      </c>
      <c r="V273" s="95">
        <f t="shared" si="34"/>
        <v>1</v>
      </c>
      <c r="W273" s="95">
        <f t="shared" si="34"/>
        <v>1</v>
      </c>
      <c r="X273" s="95">
        <f t="shared" si="34"/>
        <v>1</v>
      </c>
      <c r="Y273" s="95">
        <f t="shared" si="34"/>
        <v>1</v>
      </c>
      <c r="Z273" s="95">
        <f t="shared" si="34"/>
        <v>1</v>
      </c>
      <c r="AA273" s="95">
        <f t="shared" si="34"/>
        <v>1</v>
      </c>
      <c r="AB273" s="95">
        <f t="shared" si="34"/>
        <v>1</v>
      </c>
      <c r="AC273" s="95">
        <f t="shared" si="34"/>
        <v>1</v>
      </c>
      <c r="AD273" s="95">
        <f t="shared" si="34"/>
        <v>1</v>
      </c>
      <c r="AE273" s="95">
        <f t="shared" si="34"/>
        <v>1</v>
      </c>
      <c r="AF273" s="95">
        <f t="shared" si="34"/>
        <v>1</v>
      </c>
      <c r="AG273" s="95">
        <f t="shared" si="34"/>
        <v>1</v>
      </c>
      <c r="AH273" s="95">
        <f t="shared" si="34"/>
        <v>1</v>
      </c>
    </row>
    <row r="274" spans="1:34" x14ac:dyDescent="0.3">
      <c r="A274" t="s">
        <v>1110</v>
      </c>
      <c r="B274" t="s">
        <v>1111</v>
      </c>
      <c r="C274">
        <v>2021</v>
      </c>
      <c r="D274">
        <v>2043</v>
      </c>
      <c r="E274" s="95">
        <f t="shared" si="35"/>
        <v>1</v>
      </c>
      <c r="F274" s="95">
        <f t="shared" si="35"/>
        <v>1</v>
      </c>
      <c r="G274" s="95">
        <f t="shared" si="35"/>
        <v>1</v>
      </c>
      <c r="H274" s="95">
        <f t="shared" si="35"/>
        <v>1</v>
      </c>
      <c r="I274" s="95">
        <f t="shared" si="35"/>
        <v>1</v>
      </c>
      <c r="J274" s="95">
        <f t="shared" si="35"/>
        <v>1</v>
      </c>
      <c r="K274" s="95">
        <f t="shared" si="35"/>
        <v>1</v>
      </c>
      <c r="L274" s="95">
        <f t="shared" si="35"/>
        <v>1</v>
      </c>
      <c r="M274" s="95">
        <f t="shared" si="35"/>
        <v>1</v>
      </c>
      <c r="N274" s="95">
        <f t="shared" si="35"/>
        <v>1</v>
      </c>
      <c r="O274" s="95">
        <f t="shared" si="35"/>
        <v>1</v>
      </c>
      <c r="P274" s="95">
        <f t="shared" si="35"/>
        <v>1</v>
      </c>
      <c r="Q274" s="95">
        <f t="shared" si="35"/>
        <v>1</v>
      </c>
      <c r="R274" s="95">
        <f t="shared" si="35"/>
        <v>1</v>
      </c>
      <c r="S274" s="95">
        <f t="shared" si="35"/>
        <v>1</v>
      </c>
      <c r="T274" s="95">
        <f t="shared" si="35"/>
        <v>1</v>
      </c>
      <c r="U274" s="95">
        <f t="shared" si="34"/>
        <v>1</v>
      </c>
      <c r="V274" s="95">
        <f t="shared" si="34"/>
        <v>1</v>
      </c>
      <c r="W274" s="95">
        <f t="shared" si="34"/>
        <v>1</v>
      </c>
      <c r="X274" s="95">
        <f t="shared" si="34"/>
        <v>1</v>
      </c>
      <c r="Y274" s="95">
        <f t="shared" si="34"/>
        <v>1</v>
      </c>
      <c r="Z274" s="95">
        <f t="shared" si="34"/>
        <v>1</v>
      </c>
      <c r="AA274" s="95">
        <f t="shared" si="34"/>
        <v>1</v>
      </c>
      <c r="AB274" s="95">
        <f t="shared" si="34"/>
        <v>0</v>
      </c>
      <c r="AC274" s="95">
        <f t="shared" si="34"/>
        <v>0</v>
      </c>
      <c r="AD274" s="95">
        <f t="shared" si="34"/>
        <v>0</v>
      </c>
      <c r="AE274" s="95">
        <f t="shared" si="34"/>
        <v>0</v>
      </c>
      <c r="AF274" s="95">
        <f t="shared" si="34"/>
        <v>0</v>
      </c>
      <c r="AG274" s="95">
        <f t="shared" si="34"/>
        <v>0</v>
      </c>
      <c r="AH274" s="95">
        <f t="shared" si="34"/>
        <v>0</v>
      </c>
    </row>
    <row r="275" spans="1:34" x14ac:dyDescent="0.3">
      <c r="A275" t="s">
        <v>1028</v>
      </c>
      <c r="B275" t="s">
        <v>1029</v>
      </c>
      <c r="C275">
        <v>2021</v>
      </c>
      <c r="D275">
        <v>2043</v>
      </c>
      <c r="E275" s="95">
        <f t="shared" si="35"/>
        <v>1</v>
      </c>
      <c r="F275" s="95">
        <f t="shared" si="35"/>
        <v>1</v>
      </c>
      <c r="G275" s="95">
        <f t="shared" si="35"/>
        <v>1</v>
      </c>
      <c r="H275" s="95">
        <f t="shared" si="35"/>
        <v>1</v>
      </c>
      <c r="I275" s="95">
        <f t="shared" si="35"/>
        <v>1</v>
      </c>
      <c r="J275" s="95">
        <f t="shared" si="35"/>
        <v>1</v>
      </c>
      <c r="K275" s="95">
        <f t="shared" si="35"/>
        <v>1</v>
      </c>
      <c r="L275" s="95">
        <f t="shared" si="35"/>
        <v>1</v>
      </c>
      <c r="M275" s="95">
        <f t="shared" si="35"/>
        <v>1</v>
      </c>
      <c r="N275" s="95">
        <f t="shared" si="35"/>
        <v>1</v>
      </c>
      <c r="O275" s="95">
        <f t="shared" si="35"/>
        <v>1</v>
      </c>
      <c r="P275" s="95">
        <f t="shared" si="35"/>
        <v>1</v>
      </c>
      <c r="Q275" s="95">
        <f t="shared" si="35"/>
        <v>1</v>
      </c>
      <c r="R275" s="95">
        <f t="shared" si="35"/>
        <v>1</v>
      </c>
      <c r="S275" s="95">
        <f t="shared" si="35"/>
        <v>1</v>
      </c>
      <c r="T275" s="95">
        <f t="shared" si="35"/>
        <v>1</v>
      </c>
      <c r="U275" s="95">
        <f t="shared" si="34"/>
        <v>1</v>
      </c>
      <c r="V275" s="95">
        <f t="shared" si="34"/>
        <v>1</v>
      </c>
      <c r="W275" s="95">
        <f t="shared" si="34"/>
        <v>1</v>
      </c>
      <c r="X275" s="95">
        <f t="shared" si="34"/>
        <v>1</v>
      </c>
      <c r="Y275" s="95">
        <f t="shared" si="34"/>
        <v>1</v>
      </c>
      <c r="Z275" s="95">
        <f t="shared" si="34"/>
        <v>1</v>
      </c>
      <c r="AA275" s="95">
        <f t="shared" si="34"/>
        <v>1</v>
      </c>
      <c r="AB275" s="95">
        <f t="shared" si="34"/>
        <v>0</v>
      </c>
      <c r="AC275" s="95">
        <f t="shared" si="34"/>
        <v>0</v>
      </c>
      <c r="AD275" s="95">
        <f t="shared" si="34"/>
        <v>0</v>
      </c>
      <c r="AE275" s="95">
        <f t="shared" si="34"/>
        <v>0</v>
      </c>
      <c r="AF275" s="95">
        <f t="shared" si="34"/>
        <v>0</v>
      </c>
      <c r="AG275" s="95">
        <f t="shared" si="34"/>
        <v>0</v>
      </c>
      <c r="AH275" s="95">
        <f t="shared" si="34"/>
        <v>0</v>
      </c>
    </row>
    <row r="276" spans="1:34" x14ac:dyDescent="0.3">
      <c r="A276" t="s">
        <v>952</v>
      </c>
      <c r="B276" t="s">
        <v>953</v>
      </c>
      <c r="C276">
        <v>2021</v>
      </c>
      <c r="D276">
        <v>2050</v>
      </c>
      <c r="E276" s="95">
        <f t="shared" si="35"/>
        <v>1</v>
      </c>
      <c r="F276" s="95">
        <f t="shared" si="35"/>
        <v>1</v>
      </c>
      <c r="G276" s="95">
        <f t="shared" si="35"/>
        <v>1</v>
      </c>
      <c r="H276" s="95">
        <f t="shared" si="35"/>
        <v>1</v>
      </c>
      <c r="I276" s="95">
        <f t="shared" si="35"/>
        <v>1</v>
      </c>
      <c r="J276" s="95">
        <f t="shared" si="35"/>
        <v>1</v>
      </c>
      <c r="K276" s="95">
        <f t="shared" si="35"/>
        <v>1</v>
      </c>
      <c r="L276" s="95">
        <f t="shared" si="35"/>
        <v>1</v>
      </c>
      <c r="M276" s="95">
        <f t="shared" si="35"/>
        <v>1</v>
      </c>
      <c r="N276" s="95">
        <f t="shared" si="35"/>
        <v>1</v>
      </c>
      <c r="O276" s="95">
        <f t="shared" si="35"/>
        <v>1</v>
      </c>
      <c r="P276" s="95">
        <f t="shared" si="35"/>
        <v>1</v>
      </c>
      <c r="Q276" s="95">
        <f t="shared" si="35"/>
        <v>1</v>
      </c>
      <c r="R276" s="95">
        <f t="shared" si="35"/>
        <v>1</v>
      </c>
      <c r="S276" s="95">
        <f t="shared" si="35"/>
        <v>1</v>
      </c>
      <c r="T276" s="95">
        <f t="shared" si="35"/>
        <v>1</v>
      </c>
      <c r="U276" s="95">
        <f t="shared" si="34"/>
        <v>1</v>
      </c>
      <c r="V276" s="95">
        <f t="shared" si="34"/>
        <v>1</v>
      </c>
      <c r="W276" s="95">
        <f t="shared" si="34"/>
        <v>1</v>
      </c>
      <c r="X276" s="95">
        <f t="shared" si="34"/>
        <v>1</v>
      </c>
      <c r="Y276" s="95">
        <f t="shared" si="34"/>
        <v>1</v>
      </c>
      <c r="Z276" s="95">
        <f t="shared" si="34"/>
        <v>1</v>
      </c>
      <c r="AA276" s="95">
        <f t="shared" si="34"/>
        <v>1</v>
      </c>
      <c r="AB276" s="95">
        <f t="shared" si="34"/>
        <v>1</v>
      </c>
      <c r="AC276" s="95">
        <f t="shared" si="34"/>
        <v>1</v>
      </c>
      <c r="AD276" s="95">
        <f t="shared" si="34"/>
        <v>1</v>
      </c>
      <c r="AE276" s="95">
        <f t="shared" si="34"/>
        <v>1</v>
      </c>
      <c r="AF276" s="95">
        <f t="shared" si="34"/>
        <v>1</v>
      </c>
      <c r="AG276" s="95">
        <f t="shared" si="34"/>
        <v>1</v>
      </c>
      <c r="AH276" s="95">
        <f t="shared" si="34"/>
        <v>1</v>
      </c>
    </row>
    <row r="277" spans="1:34" x14ac:dyDescent="0.3">
      <c r="A277" t="s">
        <v>661</v>
      </c>
      <c r="B277" t="s">
        <v>105</v>
      </c>
      <c r="C277">
        <v>2021</v>
      </c>
      <c r="D277">
        <v>2030</v>
      </c>
      <c r="E277" s="95">
        <f t="shared" si="35"/>
        <v>1</v>
      </c>
      <c r="F277" s="95">
        <f t="shared" si="35"/>
        <v>1</v>
      </c>
      <c r="G277" s="95">
        <f t="shared" si="35"/>
        <v>1</v>
      </c>
      <c r="H277" s="95">
        <f t="shared" si="35"/>
        <v>1</v>
      </c>
      <c r="I277" s="95">
        <f t="shared" si="35"/>
        <v>1</v>
      </c>
      <c r="J277" s="95">
        <f t="shared" si="35"/>
        <v>1</v>
      </c>
      <c r="K277" s="95">
        <f t="shared" si="35"/>
        <v>1</v>
      </c>
      <c r="L277" s="95">
        <f t="shared" si="35"/>
        <v>1</v>
      </c>
      <c r="M277" s="95">
        <f t="shared" si="35"/>
        <v>1</v>
      </c>
      <c r="N277" s="95">
        <f t="shared" si="35"/>
        <v>1</v>
      </c>
      <c r="O277" s="95">
        <f t="shared" si="35"/>
        <v>0</v>
      </c>
      <c r="P277" s="95">
        <f t="shared" si="35"/>
        <v>0</v>
      </c>
      <c r="Q277" s="95">
        <f t="shared" si="35"/>
        <v>0</v>
      </c>
      <c r="R277" s="95">
        <f t="shared" si="35"/>
        <v>0</v>
      </c>
      <c r="S277" s="95">
        <f t="shared" si="35"/>
        <v>0</v>
      </c>
      <c r="T277" s="95">
        <f t="shared" si="35"/>
        <v>0</v>
      </c>
      <c r="U277" s="95">
        <f t="shared" si="34"/>
        <v>0</v>
      </c>
      <c r="V277" s="95">
        <f t="shared" si="34"/>
        <v>0</v>
      </c>
      <c r="W277" s="95">
        <f t="shared" si="34"/>
        <v>0</v>
      </c>
      <c r="X277" s="95">
        <f t="shared" si="34"/>
        <v>0</v>
      </c>
      <c r="Y277" s="95">
        <f t="shared" si="34"/>
        <v>0</v>
      </c>
      <c r="Z277" s="95">
        <f t="shared" si="34"/>
        <v>0</v>
      </c>
      <c r="AA277" s="95">
        <f t="shared" si="34"/>
        <v>0</v>
      </c>
      <c r="AB277" s="95">
        <f t="shared" si="34"/>
        <v>0</v>
      </c>
      <c r="AC277" s="95">
        <f t="shared" si="34"/>
        <v>0</v>
      </c>
      <c r="AD277" s="95">
        <f t="shared" si="34"/>
        <v>0</v>
      </c>
      <c r="AE277" s="95">
        <f t="shared" si="34"/>
        <v>0</v>
      </c>
      <c r="AF277" s="95">
        <f t="shared" si="34"/>
        <v>0</v>
      </c>
      <c r="AG277" s="95">
        <f t="shared" si="34"/>
        <v>0</v>
      </c>
      <c r="AH277" s="95">
        <f t="shared" si="34"/>
        <v>0</v>
      </c>
    </row>
    <row r="278" spans="1:34" x14ac:dyDescent="0.3">
      <c r="A278" t="s">
        <v>1106</v>
      </c>
      <c r="B278" t="s">
        <v>1107</v>
      </c>
      <c r="C278">
        <v>2021</v>
      </c>
      <c r="D278">
        <v>2042</v>
      </c>
      <c r="E278" s="95">
        <f t="shared" si="35"/>
        <v>1</v>
      </c>
      <c r="F278" s="95">
        <f t="shared" si="35"/>
        <v>1</v>
      </c>
      <c r="G278" s="95">
        <f t="shared" si="35"/>
        <v>1</v>
      </c>
      <c r="H278" s="95">
        <f t="shared" si="35"/>
        <v>1</v>
      </c>
      <c r="I278" s="95">
        <f t="shared" si="35"/>
        <v>1</v>
      </c>
      <c r="J278" s="95">
        <f t="shared" si="35"/>
        <v>1</v>
      </c>
      <c r="K278" s="95">
        <f t="shared" si="35"/>
        <v>1</v>
      </c>
      <c r="L278" s="95">
        <f t="shared" si="35"/>
        <v>1</v>
      </c>
      <c r="M278" s="95">
        <f t="shared" si="35"/>
        <v>1</v>
      </c>
      <c r="N278" s="95">
        <f t="shared" si="35"/>
        <v>1</v>
      </c>
      <c r="O278" s="95">
        <f t="shared" si="35"/>
        <v>1</v>
      </c>
      <c r="P278" s="95">
        <f t="shared" si="35"/>
        <v>1</v>
      </c>
      <c r="Q278" s="95">
        <f t="shared" si="35"/>
        <v>1</v>
      </c>
      <c r="R278" s="95">
        <f t="shared" si="35"/>
        <v>1</v>
      </c>
      <c r="S278" s="95">
        <f t="shared" si="35"/>
        <v>1</v>
      </c>
      <c r="T278" s="95">
        <f t="shared" si="35"/>
        <v>1</v>
      </c>
      <c r="U278" s="95">
        <f t="shared" si="34"/>
        <v>1</v>
      </c>
      <c r="V278" s="95">
        <f t="shared" si="34"/>
        <v>1</v>
      </c>
      <c r="W278" s="95">
        <f t="shared" si="34"/>
        <v>1</v>
      </c>
      <c r="X278" s="95">
        <f t="shared" si="34"/>
        <v>1</v>
      </c>
      <c r="Y278" s="95">
        <f t="shared" si="34"/>
        <v>1</v>
      </c>
      <c r="Z278" s="95">
        <f t="shared" si="34"/>
        <v>1</v>
      </c>
      <c r="AA278" s="95">
        <f t="shared" si="34"/>
        <v>0</v>
      </c>
      <c r="AB278" s="95">
        <f t="shared" si="34"/>
        <v>0</v>
      </c>
      <c r="AC278" s="95">
        <f t="shared" si="34"/>
        <v>0</v>
      </c>
      <c r="AD278" s="95">
        <f t="shared" si="34"/>
        <v>0</v>
      </c>
      <c r="AE278" s="95">
        <f t="shared" si="34"/>
        <v>0</v>
      </c>
      <c r="AF278" s="95">
        <f t="shared" si="34"/>
        <v>0</v>
      </c>
      <c r="AG278" s="95">
        <f t="shared" si="34"/>
        <v>0</v>
      </c>
      <c r="AH278" s="95">
        <f t="shared" si="34"/>
        <v>0</v>
      </c>
    </row>
    <row r="279" spans="1:34" x14ac:dyDescent="0.3">
      <c r="A279" t="s">
        <v>910</v>
      </c>
      <c r="B279" t="s">
        <v>911</v>
      </c>
      <c r="C279">
        <v>2021</v>
      </c>
      <c r="D279">
        <v>2051</v>
      </c>
      <c r="E279" s="95">
        <f t="shared" si="35"/>
        <v>1</v>
      </c>
      <c r="F279" s="95">
        <f t="shared" si="35"/>
        <v>1</v>
      </c>
      <c r="G279" s="95">
        <f t="shared" si="35"/>
        <v>1</v>
      </c>
      <c r="H279" s="95">
        <f t="shared" si="35"/>
        <v>1</v>
      </c>
      <c r="I279" s="95">
        <f t="shared" si="35"/>
        <v>1</v>
      </c>
      <c r="J279" s="95">
        <f t="shared" si="35"/>
        <v>1</v>
      </c>
      <c r="K279" s="95">
        <f t="shared" si="35"/>
        <v>1</v>
      </c>
      <c r="L279" s="95">
        <f t="shared" si="35"/>
        <v>1</v>
      </c>
      <c r="M279" s="95">
        <f t="shared" si="35"/>
        <v>1</v>
      </c>
      <c r="N279" s="95">
        <f t="shared" si="35"/>
        <v>1</v>
      </c>
      <c r="O279" s="95">
        <f t="shared" si="35"/>
        <v>1</v>
      </c>
      <c r="P279" s="95">
        <f t="shared" si="35"/>
        <v>1</v>
      </c>
      <c r="Q279" s="95">
        <f t="shared" si="35"/>
        <v>1</v>
      </c>
      <c r="R279" s="95">
        <f t="shared" si="35"/>
        <v>1</v>
      </c>
      <c r="S279" s="95">
        <f t="shared" si="35"/>
        <v>1</v>
      </c>
      <c r="T279" s="95">
        <f t="shared" si="35"/>
        <v>1</v>
      </c>
      <c r="U279" s="95">
        <f t="shared" si="34"/>
        <v>1</v>
      </c>
      <c r="V279" s="95">
        <f t="shared" si="34"/>
        <v>1</v>
      </c>
      <c r="W279" s="95">
        <f t="shared" si="34"/>
        <v>1</v>
      </c>
      <c r="X279" s="95">
        <f t="shared" si="34"/>
        <v>1</v>
      </c>
      <c r="Y279" s="95">
        <f t="shared" si="34"/>
        <v>1</v>
      </c>
      <c r="Z279" s="95">
        <f t="shared" si="34"/>
        <v>1</v>
      </c>
      <c r="AA279" s="95">
        <f t="shared" si="34"/>
        <v>1</v>
      </c>
      <c r="AB279" s="95">
        <f t="shared" si="34"/>
        <v>1</v>
      </c>
      <c r="AC279" s="95">
        <f t="shared" si="34"/>
        <v>1</v>
      </c>
      <c r="AD279" s="95">
        <f t="shared" si="34"/>
        <v>1</v>
      </c>
      <c r="AE279" s="95">
        <f t="shared" si="34"/>
        <v>1</v>
      </c>
      <c r="AF279" s="95">
        <f t="shared" si="34"/>
        <v>1</v>
      </c>
      <c r="AG279" s="95">
        <f t="shared" si="34"/>
        <v>1</v>
      </c>
      <c r="AH279" s="95">
        <f t="shared" si="34"/>
        <v>1</v>
      </c>
    </row>
    <row r="280" spans="1:34" x14ac:dyDescent="0.3">
      <c r="A280" t="s">
        <v>1104</v>
      </c>
      <c r="B280" t="s">
        <v>1105</v>
      </c>
      <c r="C280">
        <v>2021</v>
      </c>
      <c r="D280">
        <v>2044</v>
      </c>
      <c r="E280" s="95">
        <f t="shared" si="35"/>
        <v>1</v>
      </c>
      <c r="F280" s="95">
        <f t="shared" si="35"/>
        <v>1</v>
      </c>
      <c r="G280" s="95">
        <f t="shared" si="35"/>
        <v>1</v>
      </c>
      <c r="H280" s="95">
        <f t="shared" si="35"/>
        <v>1</v>
      </c>
      <c r="I280" s="95">
        <f t="shared" si="35"/>
        <v>1</v>
      </c>
      <c r="J280" s="95">
        <f t="shared" si="35"/>
        <v>1</v>
      </c>
      <c r="K280" s="95">
        <f t="shared" si="35"/>
        <v>1</v>
      </c>
      <c r="L280" s="95">
        <f t="shared" si="35"/>
        <v>1</v>
      </c>
      <c r="M280" s="95">
        <f t="shared" si="35"/>
        <v>1</v>
      </c>
      <c r="N280" s="95">
        <f t="shared" si="35"/>
        <v>1</v>
      </c>
      <c r="O280" s="95">
        <f t="shared" si="35"/>
        <v>1</v>
      </c>
      <c r="P280" s="95">
        <f t="shared" si="35"/>
        <v>1</v>
      </c>
      <c r="Q280" s="95">
        <f t="shared" si="35"/>
        <v>1</v>
      </c>
      <c r="R280" s="95">
        <f t="shared" si="35"/>
        <v>1</v>
      </c>
      <c r="S280" s="95">
        <f t="shared" si="35"/>
        <v>1</v>
      </c>
      <c r="T280" s="95">
        <f t="shared" si="35"/>
        <v>1</v>
      </c>
      <c r="U280" s="95">
        <f t="shared" si="34"/>
        <v>1</v>
      </c>
      <c r="V280" s="95">
        <f t="shared" si="34"/>
        <v>1</v>
      </c>
      <c r="W280" s="95">
        <f t="shared" si="34"/>
        <v>1</v>
      </c>
      <c r="X280" s="95">
        <f t="shared" si="34"/>
        <v>1</v>
      </c>
      <c r="Y280" s="95">
        <f t="shared" si="34"/>
        <v>1</v>
      </c>
      <c r="Z280" s="95">
        <f t="shared" si="34"/>
        <v>1</v>
      </c>
      <c r="AA280" s="95">
        <f t="shared" si="34"/>
        <v>1</v>
      </c>
      <c r="AB280" s="95">
        <f t="shared" si="34"/>
        <v>1</v>
      </c>
      <c r="AC280" s="95">
        <f t="shared" si="34"/>
        <v>0</v>
      </c>
      <c r="AD280" s="95">
        <f t="shared" si="34"/>
        <v>0</v>
      </c>
      <c r="AE280" s="95">
        <f t="shared" si="34"/>
        <v>0</v>
      </c>
      <c r="AF280" s="95">
        <f t="shared" si="34"/>
        <v>0</v>
      </c>
      <c r="AG280" s="95">
        <f t="shared" si="34"/>
        <v>0</v>
      </c>
      <c r="AH280" s="95">
        <f t="shared" si="34"/>
        <v>0</v>
      </c>
    </row>
    <row r="281" spans="1:34" x14ac:dyDescent="0.3">
      <c r="A281" t="s">
        <v>912</v>
      </c>
      <c r="B281" t="s">
        <v>913</v>
      </c>
      <c r="C281">
        <v>2021</v>
      </c>
      <c r="D281">
        <v>2046</v>
      </c>
      <c r="E281" s="95">
        <f t="shared" si="35"/>
        <v>1</v>
      </c>
      <c r="F281" s="95">
        <f t="shared" si="35"/>
        <v>1</v>
      </c>
      <c r="G281" s="95">
        <f t="shared" si="35"/>
        <v>1</v>
      </c>
      <c r="H281" s="95">
        <f t="shared" si="35"/>
        <v>1</v>
      </c>
      <c r="I281" s="95">
        <f t="shared" si="35"/>
        <v>1</v>
      </c>
      <c r="J281" s="95">
        <f t="shared" si="35"/>
        <v>1</v>
      </c>
      <c r="K281" s="95">
        <f t="shared" si="35"/>
        <v>1</v>
      </c>
      <c r="L281" s="95">
        <f t="shared" si="35"/>
        <v>1</v>
      </c>
      <c r="M281" s="95">
        <f t="shared" si="35"/>
        <v>1</v>
      </c>
      <c r="N281" s="95">
        <f t="shared" si="35"/>
        <v>1</v>
      </c>
      <c r="O281" s="95">
        <f t="shared" si="35"/>
        <v>1</v>
      </c>
      <c r="P281" s="95">
        <f t="shared" si="35"/>
        <v>1</v>
      </c>
      <c r="Q281" s="95">
        <f t="shared" si="35"/>
        <v>1</v>
      </c>
      <c r="R281" s="95">
        <f t="shared" si="35"/>
        <v>1</v>
      </c>
      <c r="S281" s="95">
        <f t="shared" si="35"/>
        <v>1</v>
      </c>
      <c r="T281" s="95">
        <f t="shared" si="35"/>
        <v>1</v>
      </c>
      <c r="U281" s="95">
        <f t="shared" si="34"/>
        <v>1</v>
      </c>
      <c r="V281" s="95">
        <f t="shared" si="34"/>
        <v>1</v>
      </c>
      <c r="W281" s="95">
        <f t="shared" si="34"/>
        <v>1</v>
      </c>
      <c r="X281" s="95">
        <f t="shared" si="34"/>
        <v>1</v>
      </c>
      <c r="Y281" s="95">
        <f t="shared" si="34"/>
        <v>1</v>
      </c>
      <c r="Z281" s="95">
        <f t="shared" si="34"/>
        <v>1</v>
      </c>
      <c r="AA281" s="95">
        <f t="shared" si="34"/>
        <v>1</v>
      </c>
      <c r="AB281" s="95">
        <f t="shared" si="34"/>
        <v>1</v>
      </c>
      <c r="AC281" s="95">
        <f t="shared" si="34"/>
        <v>1</v>
      </c>
      <c r="AD281" s="95">
        <f t="shared" si="34"/>
        <v>1</v>
      </c>
      <c r="AE281" s="95">
        <f t="shared" si="34"/>
        <v>0</v>
      </c>
      <c r="AF281" s="95">
        <f t="shared" si="34"/>
        <v>0</v>
      </c>
      <c r="AG281" s="95">
        <f t="shared" si="34"/>
        <v>0</v>
      </c>
      <c r="AH281" s="95">
        <f t="shared" si="34"/>
        <v>0</v>
      </c>
    </row>
    <row r="282" spans="1:34" x14ac:dyDescent="0.3">
      <c r="A282" t="s">
        <v>1213</v>
      </c>
      <c r="B282" t="s">
        <v>1213</v>
      </c>
      <c r="C282">
        <v>2023</v>
      </c>
      <c r="D282">
        <v>2053</v>
      </c>
      <c r="E282" s="95">
        <f t="shared" si="35"/>
        <v>0</v>
      </c>
      <c r="F282" s="95">
        <f t="shared" si="35"/>
        <v>0</v>
      </c>
      <c r="G282" s="95">
        <f t="shared" si="35"/>
        <v>1</v>
      </c>
      <c r="H282" s="95">
        <f t="shared" si="35"/>
        <v>1</v>
      </c>
      <c r="I282" s="95">
        <f t="shared" si="35"/>
        <v>1</v>
      </c>
      <c r="J282" s="95">
        <f t="shared" si="35"/>
        <v>1</v>
      </c>
      <c r="K282" s="95">
        <f t="shared" si="35"/>
        <v>1</v>
      </c>
      <c r="L282" s="95">
        <f t="shared" si="35"/>
        <v>1</v>
      </c>
      <c r="M282" s="95">
        <f t="shared" si="35"/>
        <v>1</v>
      </c>
      <c r="N282" s="95">
        <f t="shared" si="35"/>
        <v>1</v>
      </c>
      <c r="O282" s="95">
        <f t="shared" si="35"/>
        <v>1</v>
      </c>
      <c r="P282" s="95">
        <f t="shared" si="35"/>
        <v>1</v>
      </c>
      <c r="Q282" s="95">
        <f t="shared" si="35"/>
        <v>1</v>
      </c>
      <c r="R282" s="95">
        <f t="shared" si="35"/>
        <v>1</v>
      </c>
      <c r="S282" s="95">
        <f t="shared" si="35"/>
        <v>1</v>
      </c>
      <c r="T282" s="95">
        <f t="shared" ref="T282:AH297" si="36">IF(AND(T$1&gt;=$C282,T$1&lt;=$D282),1,0)</f>
        <v>1</v>
      </c>
      <c r="U282" s="95">
        <f t="shared" si="36"/>
        <v>1</v>
      </c>
      <c r="V282" s="95">
        <f t="shared" si="36"/>
        <v>1</v>
      </c>
      <c r="W282" s="95">
        <f t="shared" si="36"/>
        <v>1</v>
      </c>
      <c r="X282" s="95">
        <f t="shared" si="36"/>
        <v>1</v>
      </c>
      <c r="Y282" s="95">
        <f t="shared" si="36"/>
        <v>1</v>
      </c>
      <c r="Z282" s="95">
        <f t="shared" si="36"/>
        <v>1</v>
      </c>
      <c r="AA282" s="95">
        <f t="shared" si="36"/>
        <v>1</v>
      </c>
      <c r="AB282" s="95">
        <f t="shared" si="36"/>
        <v>1</v>
      </c>
      <c r="AC282" s="95">
        <f t="shared" si="36"/>
        <v>1</v>
      </c>
      <c r="AD282" s="95">
        <f t="shared" si="36"/>
        <v>1</v>
      </c>
      <c r="AE282" s="95">
        <f t="shared" si="36"/>
        <v>1</v>
      </c>
      <c r="AF282" s="95">
        <f t="shared" si="36"/>
        <v>1</v>
      </c>
      <c r="AG282" s="95">
        <f t="shared" si="36"/>
        <v>1</v>
      </c>
      <c r="AH282" s="95">
        <f t="shared" si="36"/>
        <v>1</v>
      </c>
    </row>
    <row r="283" spans="1:34" x14ac:dyDescent="0.3">
      <c r="A283" t="s">
        <v>655</v>
      </c>
      <c r="B283" t="s">
        <v>53</v>
      </c>
      <c r="C283">
        <v>2021</v>
      </c>
      <c r="D283">
        <v>2047</v>
      </c>
      <c r="E283" s="95">
        <f t="shared" ref="E283:T298" si="37">IF(AND(E$1&gt;=$C283,E$1&lt;=$D283),1,0)</f>
        <v>1</v>
      </c>
      <c r="F283" s="95">
        <f t="shared" si="37"/>
        <v>1</v>
      </c>
      <c r="G283" s="95">
        <f t="shared" si="37"/>
        <v>1</v>
      </c>
      <c r="H283" s="95">
        <f t="shared" si="37"/>
        <v>1</v>
      </c>
      <c r="I283" s="95">
        <f t="shared" si="37"/>
        <v>1</v>
      </c>
      <c r="J283" s="95">
        <f t="shared" si="37"/>
        <v>1</v>
      </c>
      <c r="K283" s="95">
        <f t="shared" si="37"/>
        <v>1</v>
      </c>
      <c r="L283" s="95">
        <f t="shared" si="37"/>
        <v>1</v>
      </c>
      <c r="M283" s="95">
        <f t="shared" si="37"/>
        <v>1</v>
      </c>
      <c r="N283" s="95">
        <f t="shared" si="37"/>
        <v>1</v>
      </c>
      <c r="O283" s="95">
        <f t="shared" si="37"/>
        <v>1</v>
      </c>
      <c r="P283" s="95">
        <f t="shared" si="37"/>
        <v>1</v>
      </c>
      <c r="Q283" s="95">
        <f t="shared" si="37"/>
        <v>1</v>
      </c>
      <c r="R283" s="95">
        <f t="shared" si="37"/>
        <v>1</v>
      </c>
      <c r="S283" s="95">
        <f t="shared" si="37"/>
        <v>1</v>
      </c>
      <c r="T283" s="95">
        <f t="shared" si="37"/>
        <v>1</v>
      </c>
      <c r="U283" s="95">
        <f t="shared" si="36"/>
        <v>1</v>
      </c>
      <c r="V283" s="95">
        <f t="shared" si="36"/>
        <v>1</v>
      </c>
      <c r="W283" s="95">
        <f t="shared" si="36"/>
        <v>1</v>
      </c>
      <c r="X283" s="95">
        <f t="shared" si="36"/>
        <v>1</v>
      </c>
      <c r="Y283" s="95">
        <f t="shared" si="36"/>
        <v>1</v>
      </c>
      <c r="Z283" s="95">
        <f t="shared" si="36"/>
        <v>1</v>
      </c>
      <c r="AA283" s="95">
        <f t="shared" si="36"/>
        <v>1</v>
      </c>
      <c r="AB283" s="95">
        <f t="shared" si="36"/>
        <v>1</v>
      </c>
      <c r="AC283" s="95">
        <f t="shared" si="36"/>
        <v>1</v>
      </c>
      <c r="AD283" s="95">
        <f t="shared" si="36"/>
        <v>1</v>
      </c>
      <c r="AE283" s="95">
        <f t="shared" si="36"/>
        <v>1</v>
      </c>
      <c r="AF283" s="95">
        <f t="shared" si="36"/>
        <v>0</v>
      </c>
      <c r="AG283" s="95">
        <f t="shared" si="36"/>
        <v>0</v>
      </c>
      <c r="AH283" s="95">
        <f t="shared" si="36"/>
        <v>0</v>
      </c>
    </row>
    <row r="284" spans="1:34" x14ac:dyDescent="0.3">
      <c r="A284" t="s">
        <v>655</v>
      </c>
      <c r="B284" t="s">
        <v>52</v>
      </c>
      <c r="C284">
        <v>2021</v>
      </c>
      <c r="D284">
        <v>2047</v>
      </c>
      <c r="E284" s="95">
        <f t="shared" si="37"/>
        <v>1</v>
      </c>
      <c r="F284" s="95">
        <f t="shared" si="37"/>
        <v>1</v>
      </c>
      <c r="G284" s="95">
        <f t="shared" si="37"/>
        <v>1</v>
      </c>
      <c r="H284" s="95">
        <f t="shared" si="37"/>
        <v>1</v>
      </c>
      <c r="I284" s="95">
        <f t="shared" si="37"/>
        <v>1</v>
      </c>
      <c r="J284" s="95">
        <f t="shared" si="37"/>
        <v>1</v>
      </c>
      <c r="K284" s="95">
        <f t="shared" si="37"/>
        <v>1</v>
      </c>
      <c r="L284" s="95">
        <f t="shared" si="37"/>
        <v>1</v>
      </c>
      <c r="M284" s="95">
        <f t="shared" si="37"/>
        <v>1</v>
      </c>
      <c r="N284" s="95">
        <f t="shared" si="37"/>
        <v>1</v>
      </c>
      <c r="O284" s="95">
        <f t="shared" si="37"/>
        <v>1</v>
      </c>
      <c r="P284" s="95">
        <f t="shared" si="37"/>
        <v>1</v>
      </c>
      <c r="Q284" s="95">
        <f t="shared" si="37"/>
        <v>1</v>
      </c>
      <c r="R284" s="95">
        <f t="shared" si="37"/>
        <v>1</v>
      </c>
      <c r="S284" s="95">
        <f t="shared" si="37"/>
        <v>1</v>
      </c>
      <c r="T284" s="95">
        <f t="shared" si="37"/>
        <v>1</v>
      </c>
      <c r="U284" s="95">
        <f t="shared" si="36"/>
        <v>1</v>
      </c>
      <c r="V284" s="95">
        <f t="shared" si="36"/>
        <v>1</v>
      </c>
      <c r="W284" s="95">
        <f t="shared" si="36"/>
        <v>1</v>
      </c>
      <c r="X284" s="95">
        <f t="shared" si="36"/>
        <v>1</v>
      </c>
      <c r="Y284" s="95">
        <f t="shared" si="36"/>
        <v>1</v>
      </c>
      <c r="Z284" s="95">
        <f t="shared" si="36"/>
        <v>1</v>
      </c>
      <c r="AA284" s="95">
        <f t="shared" si="36"/>
        <v>1</v>
      </c>
      <c r="AB284" s="95">
        <f t="shared" si="36"/>
        <v>1</v>
      </c>
      <c r="AC284" s="95">
        <f t="shared" si="36"/>
        <v>1</v>
      </c>
      <c r="AD284" s="95">
        <f t="shared" si="36"/>
        <v>1</v>
      </c>
      <c r="AE284" s="95">
        <f t="shared" si="36"/>
        <v>1</v>
      </c>
      <c r="AF284" s="95">
        <f t="shared" si="36"/>
        <v>0</v>
      </c>
      <c r="AG284" s="95">
        <f t="shared" si="36"/>
        <v>0</v>
      </c>
      <c r="AH284" s="95">
        <f t="shared" si="36"/>
        <v>0</v>
      </c>
    </row>
    <row r="285" spans="1:34" x14ac:dyDescent="0.3">
      <c r="A285" t="s">
        <v>1202</v>
      </c>
      <c r="B285" t="s">
        <v>1202</v>
      </c>
      <c r="C285">
        <v>2023</v>
      </c>
      <c r="D285">
        <v>2053</v>
      </c>
      <c r="E285" s="95">
        <f t="shared" si="37"/>
        <v>0</v>
      </c>
      <c r="F285" s="95">
        <f t="shared" si="37"/>
        <v>0</v>
      </c>
      <c r="G285" s="95">
        <f t="shared" si="37"/>
        <v>1</v>
      </c>
      <c r="H285" s="95">
        <f t="shared" si="37"/>
        <v>1</v>
      </c>
      <c r="I285" s="95">
        <f t="shared" si="37"/>
        <v>1</v>
      </c>
      <c r="J285" s="95">
        <f t="shared" si="37"/>
        <v>1</v>
      </c>
      <c r="K285" s="95">
        <f t="shared" si="37"/>
        <v>1</v>
      </c>
      <c r="L285" s="95">
        <f t="shared" si="37"/>
        <v>1</v>
      </c>
      <c r="M285" s="95">
        <f t="shared" si="37"/>
        <v>1</v>
      </c>
      <c r="N285" s="95">
        <f t="shared" si="37"/>
        <v>1</v>
      </c>
      <c r="O285" s="95">
        <f t="shared" si="37"/>
        <v>1</v>
      </c>
      <c r="P285" s="95">
        <f t="shared" si="37"/>
        <v>1</v>
      </c>
      <c r="Q285" s="95">
        <f t="shared" si="37"/>
        <v>1</v>
      </c>
      <c r="R285" s="95">
        <f t="shared" si="37"/>
        <v>1</v>
      </c>
      <c r="S285" s="95">
        <f t="shared" si="37"/>
        <v>1</v>
      </c>
      <c r="T285" s="95">
        <f t="shared" si="37"/>
        <v>1</v>
      </c>
      <c r="U285" s="95">
        <f t="shared" si="36"/>
        <v>1</v>
      </c>
      <c r="V285" s="95">
        <f t="shared" si="36"/>
        <v>1</v>
      </c>
      <c r="W285" s="95">
        <f t="shared" si="36"/>
        <v>1</v>
      </c>
      <c r="X285" s="95">
        <f t="shared" si="36"/>
        <v>1</v>
      </c>
      <c r="Y285" s="95">
        <f t="shared" si="36"/>
        <v>1</v>
      </c>
      <c r="Z285" s="95">
        <f t="shared" si="36"/>
        <v>1</v>
      </c>
      <c r="AA285" s="95">
        <f t="shared" si="36"/>
        <v>1</v>
      </c>
      <c r="AB285" s="95">
        <f t="shared" si="36"/>
        <v>1</v>
      </c>
      <c r="AC285" s="95">
        <f t="shared" si="36"/>
        <v>1</v>
      </c>
      <c r="AD285" s="95">
        <f t="shared" si="36"/>
        <v>1</v>
      </c>
      <c r="AE285" s="95">
        <f t="shared" si="36"/>
        <v>1</v>
      </c>
      <c r="AF285" s="95">
        <f t="shared" si="36"/>
        <v>1</v>
      </c>
      <c r="AG285" s="95">
        <f t="shared" si="36"/>
        <v>1</v>
      </c>
      <c r="AH285" s="95">
        <f t="shared" si="36"/>
        <v>1</v>
      </c>
    </row>
    <row r="286" spans="1:34" x14ac:dyDescent="0.3">
      <c r="A286" t="s">
        <v>614</v>
      </c>
      <c r="B286" t="s">
        <v>39</v>
      </c>
      <c r="C286">
        <v>2021</v>
      </c>
      <c r="D286">
        <v>2042</v>
      </c>
      <c r="E286" s="95">
        <f t="shared" si="37"/>
        <v>1</v>
      </c>
      <c r="F286" s="95">
        <f t="shared" si="37"/>
        <v>1</v>
      </c>
      <c r="G286" s="95">
        <f t="shared" si="37"/>
        <v>1</v>
      </c>
      <c r="H286" s="95">
        <f t="shared" si="37"/>
        <v>1</v>
      </c>
      <c r="I286" s="95">
        <f t="shared" si="37"/>
        <v>1</v>
      </c>
      <c r="J286" s="95">
        <f t="shared" si="37"/>
        <v>1</v>
      </c>
      <c r="K286" s="95">
        <f t="shared" si="37"/>
        <v>1</v>
      </c>
      <c r="L286" s="95">
        <f t="shared" si="37"/>
        <v>1</v>
      </c>
      <c r="M286" s="95">
        <f t="shared" si="37"/>
        <v>1</v>
      </c>
      <c r="N286" s="95">
        <f t="shared" si="37"/>
        <v>1</v>
      </c>
      <c r="O286" s="95">
        <f t="shared" si="37"/>
        <v>1</v>
      </c>
      <c r="P286" s="95">
        <f t="shared" si="37"/>
        <v>1</v>
      </c>
      <c r="Q286" s="95">
        <f t="shared" si="37"/>
        <v>1</v>
      </c>
      <c r="R286" s="95">
        <f t="shared" si="37"/>
        <v>1</v>
      </c>
      <c r="S286" s="95">
        <f t="shared" si="37"/>
        <v>1</v>
      </c>
      <c r="T286" s="95">
        <f t="shared" si="37"/>
        <v>1</v>
      </c>
      <c r="U286" s="95">
        <f t="shared" si="36"/>
        <v>1</v>
      </c>
      <c r="V286" s="95">
        <f t="shared" si="36"/>
        <v>1</v>
      </c>
      <c r="W286" s="95">
        <f t="shared" si="36"/>
        <v>1</v>
      </c>
      <c r="X286" s="95">
        <f t="shared" si="36"/>
        <v>1</v>
      </c>
      <c r="Y286" s="95">
        <f t="shared" si="36"/>
        <v>1</v>
      </c>
      <c r="Z286" s="95">
        <f t="shared" si="36"/>
        <v>1</v>
      </c>
      <c r="AA286" s="95">
        <f t="shared" si="36"/>
        <v>0</v>
      </c>
      <c r="AB286" s="95">
        <f t="shared" si="36"/>
        <v>0</v>
      </c>
      <c r="AC286" s="95">
        <f t="shared" si="36"/>
        <v>0</v>
      </c>
      <c r="AD286" s="95">
        <f t="shared" si="36"/>
        <v>0</v>
      </c>
      <c r="AE286" s="95">
        <f t="shared" si="36"/>
        <v>0</v>
      </c>
      <c r="AF286" s="95">
        <f t="shared" si="36"/>
        <v>0</v>
      </c>
      <c r="AG286" s="95">
        <f t="shared" si="36"/>
        <v>0</v>
      </c>
      <c r="AH286" s="95">
        <f t="shared" si="36"/>
        <v>0</v>
      </c>
    </row>
    <row r="287" spans="1:34" x14ac:dyDescent="0.3">
      <c r="A287" t="s">
        <v>614</v>
      </c>
      <c r="B287" t="s">
        <v>38</v>
      </c>
      <c r="C287">
        <v>2021</v>
      </c>
      <c r="D287">
        <v>2042</v>
      </c>
      <c r="E287" s="95">
        <f t="shared" si="37"/>
        <v>1</v>
      </c>
      <c r="F287" s="95">
        <f t="shared" si="37"/>
        <v>1</v>
      </c>
      <c r="G287" s="95">
        <f t="shared" si="37"/>
        <v>1</v>
      </c>
      <c r="H287" s="95">
        <f t="shared" si="37"/>
        <v>1</v>
      </c>
      <c r="I287" s="95">
        <f t="shared" si="37"/>
        <v>1</v>
      </c>
      <c r="J287" s="95">
        <f t="shared" si="37"/>
        <v>1</v>
      </c>
      <c r="K287" s="95">
        <f t="shared" si="37"/>
        <v>1</v>
      </c>
      <c r="L287" s="95">
        <f t="shared" si="37"/>
        <v>1</v>
      </c>
      <c r="M287" s="95">
        <f t="shared" si="37"/>
        <v>1</v>
      </c>
      <c r="N287" s="95">
        <f t="shared" si="37"/>
        <v>1</v>
      </c>
      <c r="O287" s="95">
        <f t="shared" si="37"/>
        <v>1</v>
      </c>
      <c r="P287" s="95">
        <f t="shared" si="37"/>
        <v>1</v>
      </c>
      <c r="Q287" s="95">
        <f t="shared" si="37"/>
        <v>1</v>
      </c>
      <c r="R287" s="95">
        <f t="shared" si="37"/>
        <v>1</v>
      </c>
      <c r="S287" s="95">
        <f t="shared" si="37"/>
        <v>1</v>
      </c>
      <c r="T287" s="95">
        <f t="shared" si="37"/>
        <v>1</v>
      </c>
      <c r="U287" s="95">
        <f t="shared" si="36"/>
        <v>1</v>
      </c>
      <c r="V287" s="95">
        <f t="shared" si="36"/>
        <v>1</v>
      </c>
      <c r="W287" s="95">
        <f t="shared" si="36"/>
        <v>1</v>
      </c>
      <c r="X287" s="95">
        <f t="shared" si="36"/>
        <v>1</v>
      </c>
      <c r="Y287" s="95">
        <f t="shared" si="36"/>
        <v>1</v>
      </c>
      <c r="Z287" s="95">
        <f t="shared" si="36"/>
        <v>1</v>
      </c>
      <c r="AA287" s="95">
        <f t="shared" si="36"/>
        <v>0</v>
      </c>
      <c r="AB287" s="95">
        <f t="shared" si="36"/>
        <v>0</v>
      </c>
      <c r="AC287" s="95">
        <f t="shared" si="36"/>
        <v>0</v>
      </c>
      <c r="AD287" s="95">
        <f t="shared" si="36"/>
        <v>0</v>
      </c>
      <c r="AE287" s="95">
        <f t="shared" si="36"/>
        <v>0</v>
      </c>
      <c r="AF287" s="95">
        <f t="shared" si="36"/>
        <v>0</v>
      </c>
      <c r="AG287" s="95">
        <f t="shared" si="36"/>
        <v>0</v>
      </c>
      <c r="AH287" s="95">
        <f t="shared" si="36"/>
        <v>0</v>
      </c>
    </row>
    <row r="288" spans="1:34" x14ac:dyDescent="0.3">
      <c r="A288" t="s">
        <v>628</v>
      </c>
      <c r="B288" t="s">
        <v>82</v>
      </c>
      <c r="C288">
        <v>2021</v>
      </c>
      <c r="D288">
        <v>2051</v>
      </c>
      <c r="E288" s="95">
        <f t="shared" si="37"/>
        <v>1</v>
      </c>
      <c r="F288" s="95">
        <f t="shared" si="37"/>
        <v>1</v>
      </c>
      <c r="G288" s="95">
        <f t="shared" si="37"/>
        <v>1</v>
      </c>
      <c r="H288" s="95">
        <f t="shared" si="37"/>
        <v>1</v>
      </c>
      <c r="I288" s="95">
        <f t="shared" si="37"/>
        <v>1</v>
      </c>
      <c r="J288" s="95">
        <f t="shared" si="37"/>
        <v>1</v>
      </c>
      <c r="K288" s="95">
        <f t="shared" si="37"/>
        <v>1</v>
      </c>
      <c r="L288" s="95">
        <f t="shared" si="37"/>
        <v>1</v>
      </c>
      <c r="M288" s="95">
        <f t="shared" si="37"/>
        <v>1</v>
      </c>
      <c r="N288" s="95">
        <f t="shared" si="37"/>
        <v>1</v>
      </c>
      <c r="O288" s="95">
        <f t="shared" si="37"/>
        <v>1</v>
      </c>
      <c r="P288" s="95">
        <f t="shared" si="37"/>
        <v>1</v>
      </c>
      <c r="Q288" s="95">
        <f t="shared" si="37"/>
        <v>1</v>
      </c>
      <c r="R288" s="95">
        <f t="shared" si="37"/>
        <v>1</v>
      </c>
      <c r="S288" s="95">
        <f t="shared" si="37"/>
        <v>1</v>
      </c>
      <c r="T288" s="95">
        <f t="shared" si="37"/>
        <v>1</v>
      </c>
      <c r="U288" s="95">
        <f t="shared" si="36"/>
        <v>1</v>
      </c>
      <c r="V288" s="95">
        <f t="shared" si="36"/>
        <v>1</v>
      </c>
      <c r="W288" s="95">
        <f t="shared" si="36"/>
        <v>1</v>
      </c>
      <c r="X288" s="95">
        <f t="shared" si="36"/>
        <v>1</v>
      </c>
      <c r="Y288" s="95">
        <f t="shared" si="36"/>
        <v>1</v>
      </c>
      <c r="Z288" s="95">
        <f t="shared" si="36"/>
        <v>1</v>
      </c>
      <c r="AA288" s="95">
        <f t="shared" si="36"/>
        <v>1</v>
      </c>
      <c r="AB288" s="95">
        <f t="shared" si="36"/>
        <v>1</v>
      </c>
      <c r="AC288" s="95">
        <f t="shared" si="36"/>
        <v>1</v>
      </c>
      <c r="AD288" s="95">
        <f t="shared" si="36"/>
        <v>1</v>
      </c>
      <c r="AE288" s="95">
        <f t="shared" si="36"/>
        <v>1</v>
      </c>
      <c r="AF288" s="95">
        <f t="shared" si="36"/>
        <v>1</v>
      </c>
      <c r="AG288" s="95">
        <f t="shared" si="36"/>
        <v>1</v>
      </c>
      <c r="AH288" s="95">
        <f t="shared" si="36"/>
        <v>1</v>
      </c>
    </row>
    <row r="289" spans="1:34" x14ac:dyDescent="0.3">
      <c r="A289" t="s">
        <v>628</v>
      </c>
      <c r="B289" t="s">
        <v>81</v>
      </c>
      <c r="C289">
        <v>2021</v>
      </c>
      <c r="D289">
        <v>2051</v>
      </c>
      <c r="E289" s="95">
        <f t="shared" si="37"/>
        <v>1</v>
      </c>
      <c r="F289" s="95">
        <f t="shared" si="37"/>
        <v>1</v>
      </c>
      <c r="G289" s="95">
        <f t="shared" si="37"/>
        <v>1</v>
      </c>
      <c r="H289" s="95">
        <f t="shared" si="37"/>
        <v>1</v>
      </c>
      <c r="I289" s="95">
        <f t="shared" si="37"/>
        <v>1</v>
      </c>
      <c r="J289" s="95">
        <f t="shared" si="37"/>
        <v>1</v>
      </c>
      <c r="K289" s="95">
        <f t="shared" si="37"/>
        <v>1</v>
      </c>
      <c r="L289" s="95">
        <f t="shared" si="37"/>
        <v>1</v>
      </c>
      <c r="M289" s="95">
        <f t="shared" si="37"/>
        <v>1</v>
      </c>
      <c r="N289" s="95">
        <f t="shared" si="37"/>
        <v>1</v>
      </c>
      <c r="O289" s="95">
        <f t="shared" si="37"/>
        <v>1</v>
      </c>
      <c r="P289" s="95">
        <f t="shared" si="37"/>
        <v>1</v>
      </c>
      <c r="Q289" s="95">
        <f t="shared" si="37"/>
        <v>1</v>
      </c>
      <c r="R289" s="95">
        <f t="shared" si="37"/>
        <v>1</v>
      </c>
      <c r="S289" s="95">
        <f t="shared" si="37"/>
        <v>1</v>
      </c>
      <c r="T289" s="95">
        <f t="shared" si="37"/>
        <v>1</v>
      </c>
      <c r="U289" s="95">
        <f t="shared" si="36"/>
        <v>1</v>
      </c>
      <c r="V289" s="95">
        <f t="shared" si="36"/>
        <v>1</v>
      </c>
      <c r="W289" s="95">
        <f t="shared" si="36"/>
        <v>1</v>
      </c>
      <c r="X289" s="95">
        <f t="shared" si="36"/>
        <v>1</v>
      </c>
      <c r="Y289" s="95">
        <f t="shared" si="36"/>
        <v>1</v>
      </c>
      <c r="Z289" s="95">
        <f t="shared" si="36"/>
        <v>1</v>
      </c>
      <c r="AA289" s="95">
        <f t="shared" si="36"/>
        <v>1</v>
      </c>
      <c r="AB289" s="95">
        <f t="shared" si="36"/>
        <v>1</v>
      </c>
      <c r="AC289" s="95">
        <f t="shared" si="36"/>
        <v>1</v>
      </c>
      <c r="AD289" s="95">
        <f t="shared" si="36"/>
        <v>1</v>
      </c>
      <c r="AE289" s="95">
        <f t="shared" si="36"/>
        <v>1</v>
      </c>
      <c r="AF289" s="95">
        <f t="shared" si="36"/>
        <v>1</v>
      </c>
      <c r="AG289" s="95">
        <f t="shared" si="36"/>
        <v>1</v>
      </c>
      <c r="AH289" s="95">
        <f t="shared" si="36"/>
        <v>1</v>
      </c>
    </row>
    <row r="290" spans="1:34" x14ac:dyDescent="0.3">
      <c r="A290" t="s">
        <v>672</v>
      </c>
      <c r="B290" t="s">
        <v>83</v>
      </c>
      <c r="C290">
        <v>2021</v>
      </c>
      <c r="D290">
        <v>2033</v>
      </c>
      <c r="E290" s="95">
        <f t="shared" si="37"/>
        <v>1</v>
      </c>
      <c r="F290" s="95">
        <f t="shared" si="37"/>
        <v>1</v>
      </c>
      <c r="G290" s="95">
        <f t="shared" si="37"/>
        <v>1</v>
      </c>
      <c r="H290" s="95">
        <f t="shared" si="37"/>
        <v>1</v>
      </c>
      <c r="I290" s="95">
        <f t="shared" si="37"/>
        <v>1</v>
      </c>
      <c r="J290" s="95">
        <f t="shared" si="37"/>
        <v>1</v>
      </c>
      <c r="K290" s="95">
        <f t="shared" si="37"/>
        <v>1</v>
      </c>
      <c r="L290" s="95">
        <f t="shared" si="37"/>
        <v>1</v>
      </c>
      <c r="M290" s="95">
        <f t="shared" si="37"/>
        <v>1</v>
      </c>
      <c r="N290" s="95">
        <f t="shared" si="37"/>
        <v>1</v>
      </c>
      <c r="O290" s="95">
        <f t="shared" si="37"/>
        <v>1</v>
      </c>
      <c r="P290" s="95">
        <f t="shared" si="37"/>
        <v>1</v>
      </c>
      <c r="Q290" s="95">
        <f t="shared" si="37"/>
        <v>1</v>
      </c>
      <c r="R290" s="95">
        <f t="shared" si="37"/>
        <v>0</v>
      </c>
      <c r="S290" s="95">
        <f t="shared" si="37"/>
        <v>0</v>
      </c>
      <c r="T290" s="95">
        <f t="shared" si="37"/>
        <v>0</v>
      </c>
      <c r="U290" s="95">
        <f t="shared" si="36"/>
        <v>0</v>
      </c>
      <c r="V290" s="95">
        <f t="shared" si="36"/>
        <v>0</v>
      </c>
      <c r="W290" s="95">
        <f t="shared" si="36"/>
        <v>0</v>
      </c>
      <c r="X290" s="95">
        <f t="shared" si="36"/>
        <v>0</v>
      </c>
      <c r="Y290" s="95">
        <f t="shared" si="36"/>
        <v>0</v>
      </c>
      <c r="Z290" s="95">
        <f t="shared" si="36"/>
        <v>0</v>
      </c>
      <c r="AA290" s="95">
        <f t="shared" si="36"/>
        <v>0</v>
      </c>
      <c r="AB290" s="95">
        <f t="shared" si="36"/>
        <v>0</v>
      </c>
      <c r="AC290" s="95">
        <f t="shared" si="36"/>
        <v>0</v>
      </c>
      <c r="AD290" s="95">
        <f t="shared" si="36"/>
        <v>0</v>
      </c>
      <c r="AE290" s="95">
        <f t="shared" si="36"/>
        <v>0</v>
      </c>
      <c r="AF290" s="95">
        <f t="shared" si="36"/>
        <v>0</v>
      </c>
      <c r="AG290" s="95">
        <f t="shared" si="36"/>
        <v>0</v>
      </c>
      <c r="AH290" s="95">
        <f t="shared" si="36"/>
        <v>0</v>
      </c>
    </row>
    <row r="291" spans="1:34" x14ac:dyDescent="0.3">
      <c r="A291" t="s">
        <v>672</v>
      </c>
      <c r="B291" t="s">
        <v>84</v>
      </c>
      <c r="C291">
        <v>2021</v>
      </c>
      <c r="D291">
        <v>2033</v>
      </c>
      <c r="E291" s="95">
        <f t="shared" si="37"/>
        <v>1</v>
      </c>
      <c r="F291" s="95">
        <f t="shared" si="37"/>
        <v>1</v>
      </c>
      <c r="G291" s="95">
        <f t="shared" si="37"/>
        <v>1</v>
      </c>
      <c r="H291" s="95">
        <f t="shared" si="37"/>
        <v>1</v>
      </c>
      <c r="I291" s="95">
        <f t="shared" si="37"/>
        <v>1</v>
      </c>
      <c r="J291" s="95">
        <f t="shared" si="37"/>
        <v>1</v>
      </c>
      <c r="K291" s="95">
        <f t="shared" si="37"/>
        <v>1</v>
      </c>
      <c r="L291" s="95">
        <f t="shared" si="37"/>
        <v>1</v>
      </c>
      <c r="M291" s="95">
        <f t="shared" si="37"/>
        <v>1</v>
      </c>
      <c r="N291" s="95">
        <f t="shared" si="37"/>
        <v>1</v>
      </c>
      <c r="O291" s="95">
        <f t="shared" si="37"/>
        <v>1</v>
      </c>
      <c r="P291" s="95">
        <f t="shared" si="37"/>
        <v>1</v>
      </c>
      <c r="Q291" s="95">
        <f t="shared" si="37"/>
        <v>1</v>
      </c>
      <c r="R291" s="95">
        <f t="shared" si="37"/>
        <v>0</v>
      </c>
      <c r="S291" s="95">
        <f t="shared" si="37"/>
        <v>0</v>
      </c>
      <c r="T291" s="95">
        <f t="shared" si="37"/>
        <v>0</v>
      </c>
      <c r="U291" s="95">
        <f t="shared" si="36"/>
        <v>0</v>
      </c>
      <c r="V291" s="95">
        <f t="shared" si="36"/>
        <v>0</v>
      </c>
      <c r="W291" s="95">
        <f t="shared" si="36"/>
        <v>0</v>
      </c>
      <c r="X291" s="95">
        <f t="shared" si="36"/>
        <v>0</v>
      </c>
      <c r="Y291" s="95">
        <f t="shared" si="36"/>
        <v>0</v>
      </c>
      <c r="Z291" s="95">
        <f t="shared" si="36"/>
        <v>0</v>
      </c>
      <c r="AA291" s="95">
        <f t="shared" si="36"/>
        <v>0</v>
      </c>
      <c r="AB291" s="95">
        <f t="shared" si="36"/>
        <v>0</v>
      </c>
      <c r="AC291" s="95">
        <f t="shared" si="36"/>
        <v>0</v>
      </c>
      <c r="AD291" s="95">
        <f t="shared" si="36"/>
        <v>0</v>
      </c>
      <c r="AE291" s="95">
        <f t="shared" si="36"/>
        <v>0</v>
      </c>
      <c r="AF291" s="95">
        <f t="shared" si="36"/>
        <v>0</v>
      </c>
      <c r="AG291" s="95">
        <f t="shared" si="36"/>
        <v>0</v>
      </c>
      <c r="AH291" s="95">
        <f t="shared" si="36"/>
        <v>0</v>
      </c>
    </row>
    <row r="292" spans="1:34" x14ac:dyDescent="0.3">
      <c r="A292" t="s">
        <v>672</v>
      </c>
      <c r="B292" t="s">
        <v>85</v>
      </c>
      <c r="C292">
        <v>2021</v>
      </c>
      <c r="D292">
        <v>2044</v>
      </c>
      <c r="E292" s="95">
        <f t="shared" si="37"/>
        <v>1</v>
      </c>
      <c r="F292" s="95">
        <f t="shared" si="37"/>
        <v>1</v>
      </c>
      <c r="G292" s="95">
        <f t="shared" si="37"/>
        <v>1</v>
      </c>
      <c r="H292" s="95">
        <f t="shared" si="37"/>
        <v>1</v>
      </c>
      <c r="I292" s="95">
        <f t="shared" si="37"/>
        <v>1</v>
      </c>
      <c r="J292" s="95">
        <f t="shared" si="37"/>
        <v>1</v>
      </c>
      <c r="K292" s="95">
        <f t="shared" si="37"/>
        <v>1</v>
      </c>
      <c r="L292" s="95">
        <f t="shared" si="37"/>
        <v>1</v>
      </c>
      <c r="M292" s="95">
        <f t="shared" si="37"/>
        <v>1</v>
      </c>
      <c r="N292" s="95">
        <f t="shared" si="37"/>
        <v>1</v>
      </c>
      <c r="O292" s="95">
        <f t="shared" si="37"/>
        <v>1</v>
      </c>
      <c r="P292" s="95">
        <f t="shared" si="37"/>
        <v>1</v>
      </c>
      <c r="Q292" s="95">
        <f t="shared" si="37"/>
        <v>1</v>
      </c>
      <c r="R292" s="95">
        <f t="shared" si="37"/>
        <v>1</v>
      </c>
      <c r="S292" s="95">
        <f t="shared" si="37"/>
        <v>1</v>
      </c>
      <c r="T292" s="95">
        <f t="shared" si="37"/>
        <v>1</v>
      </c>
      <c r="U292" s="95">
        <f t="shared" si="36"/>
        <v>1</v>
      </c>
      <c r="V292" s="95">
        <f t="shared" si="36"/>
        <v>1</v>
      </c>
      <c r="W292" s="95">
        <f t="shared" si="36"/>
        <v>1</v>
      </c>
      <c r="X292" s="95">
        <f t="shared" si="36"/>
        <v>1</v>
      </c>
      <c r="Y292" s="95">
        <f t="shared" si="36"/>
        <v>1</v>
      </c>
      <c r="Z292" s="95">
        <f t="shared" si="36"/>
        <v>1</v>
      </c>
      <c r="AA292" s="95">
        <f t="shared" si="36"/>
        <v>1</v>
      </c>
      <c r="AB292" s="95">
        <f t="shared" si="36"/>
        <v>1</v>
      </c>
      <c r="AC292" s="95">
        <f t="shared" si="36"/>
        <v>0</v>
      </c>
      <c r="AD292" s="95">
        <f t="shared" si="36"/>
        <v>0</v>
      </c>
      <c r="AE292" s="95">
        <f t="shared" si="36"/>
        <v>0</v>
      </c>
      <c r="AF292" s="95">
        <f t="shared" si="36"/>
        <v>0</v>
      </c>
      <c r="AG292" s="95">
        <f t="shared" si="36"/>
        <v>0</v>
      </c>
      <c r="AH292" s="95">
        <f t="shared" si="36"/>
        <v>0</v>
      </c>
    </row>
    <row r="293" spans="1:34" x14ac:dyDescent="0.3">
      <c r="A293" t="s">
        <v>1108</v>
      </c>
      <c r="B293" t="s">
        <v>1109</v>
      </c>
      <c r="C293">
        <v>2021</v>
      </c>
      <c r="D293">
        <v>2043</v>
      </c>
      <c r="E293" s="95">
        <f t="shared" si="37"/>
        <v>1</v>
      </c>
      <c r="F293" s="95">
        <f t="shared" si="37"/>
        <v>1</v>
      </c>
      <c r="G293" s="95">
        <f t="shared" si="37"/>
        <v>1</v>
      </c>
      <c r="H293" s="95">
        <f t="shared" si="37"/>
        <v>1</v>
      </c>
      <c r="I293" s="95">
        <f t="shared" si="37"/>
        <v>1</v>
      </c>
      <c r="J293" s="95">
        <f t="shared" si="37"/>
        <v>1</v>
      </c>
      <c r="K293" s="95">
        <f t="shared" si="37"/>
        <v>1</v>
      </c>
      <c r="L293" s="95">
        <f t="shared" si="37"/>
        <v>1</v>
      </c>
      <c r="M293" s="95">
        <f t="shared" si="37"/>
        <v>1</v>
      </c>
      <c r="N293" s="95">
        <f t="shared" si="37"/>
        <v>1</v>
      </c>
      <c r="O293" s="95">
        <f t="shared" si="37"/>
        <v>1</v>
      </c>
      <c r="P293" s="95">
        <f t="shared" si="37"/>
        <v>1</v>
      </c>
      <c r="Q293" s="95">
        <f t="shared" si="37"/>
        <v>1</v>
      </c>
      <c r="R293" s="95">
        <f t="shared" si="37"/>
        <v>1</v>
      </c>
      <c r="S293" s="95">
        <f t="shared" si="37"/>
        <v>1</v>
      </c>
      <c r="T293" s="95">
        <f t="shared" si="37"/>
        <v>1</v>
      </c>
      <c r="U293" s="95">
        <f t="shared" si="36"/>
        <v>1</v>
      </c>
      <c r="V293" s="95">
        <f t="shared" si="36"/>
        <v>1</v>
      </c>
      <c r="W293" s="95">
        <f t="shared" si="36"/>
        <v>1</v>
      </c>
      <c r="X293" s="95">
        <f t="shared" si="36"/>
        <v>1</v>
      </c>
      <c r="Y293" s="95">
        <f t="shared" si="36"/>
        <v>1</v>
      </c>
      <c r="Z293" s="95">
        <f t="shared" si="36"/>
        <v>1</v>
      </c>
      <c r="AA293" s="95">
        <f t="shared" si="36"/>
        <v>1</v>
      </c>
      <c r="AB293" s="95">
        <f t="shared" si="36"/>
        <v>0</v>
      </c>
      <c r="AC293" s="95">
        <f t="shared" si="36"/>
        <v>0</v>
      </c>
      <c r="AD293" s="95">
        <f t="shared" si="36"/>
        <v>0</v>
      </c>
      <c r="AE293" s="95">
        <f t="shared" si="36"/>
        <v>0</v>
      </c>
      <c r="AF293" s="95">
        <f t="shared" si="36"/>
        <v>0</v>
      </c>
      <c r="AG293" s="95">
        <f t="shared" si="36"/>
        <v>0</v>
      </c>
      <c r="AH293" s="95">
        <f t="shared" si="36"/>
        <v>0</v>
      </c>
    </row>
    <row r="294" spans="1:34" x14ac:dyDescent="0.3">
      <c r="A294" t="s">
        <v>1058</v>
      </c>
      <c r="B294" t="s">
        <v>1059</v>
      </c>
      <c r="C294">
        <v>2021</v>
      </c>
      <c r="D294">
        <v>2035</v>
      </c>
      <c r="E294" s="95">
        <f t="shared" si="37"/>
        <v>1</v>
      </c>
      <c r="F294" s="95">
        <f t="shared" si="37"/>
        <v>1</v>
      </c>
      <c r="G294" s="95">
        <f t="shared" si="37"/>
        <v>1</v>
      </c>
      <c r="H294" s="95">
        <f t="shared" si="37"/>
        <v>1</v>
      </c>
      <c r="I294" s="95">
        <f t="shared" si="37"/>
        <v>1</v>
      </c>
      <c r="J294" s="95">
        <f t="shared" si="37"/>
        <v>1</v>
      </c>
      <c r="K294" s="95">
        <f t="shared" si="37"/>
        <v>1</v>
      </c>
      <c r="L294" s="95">
        <f t="shared" si="37"/>
        <v>1</v>
      </c>
      <c r="M294" s="95">
        <f t="shared" si="37"/>
        <v>1</v>
      </c>
      <c r="N294" s="95">
        <f t="shared" si="37"/>
        <v>1</v>
      </c>
      <c r="O294" s="95">
        <f t="shared" si="37"/>
        <v>1</v>
      </c>
      <c r="P294" s="95">
        <f t="shared" si="37"/>
        <v>1</v>
      </c>
      <c r="Q294" s="95">
        <f t="shared" si="37"/>
        <v>1</v>
      </c>
      <c r="R294" s="95">
        <f t="shared" si="37"/>
        <v>1</v>
      </c>
      <c r="S294" s="95">
        <f t="shared" si="37"/>
        <v>1</v>
      </c>
      <c r="T294" s="95">
        <f t="shared" si="37"/>
        <v>0</v>
      </c>
      <c r="U294" s="95">
        <f t="shared" si="36"/>
        <v>0</v>
      </c>
      <c r="V294" s="95">
        <f t="shared" si="36"/>
        <v>0</v>
      </c>
      <c r="W294" s="95">
        <f t="shared" si="36"/>
        <v>0</v>
      </c>
      <c r="X294" s="95">
        <f t="shared" si="36"/>
        <v>0</v>
      </c>
      <c r="Y294" s="95">
        <f t="shared" si="36"/>
        <v>0</v>
      </c>
      <c r="Z294" s="95">
        <f t="shared" si="36"/>
        <v>0</v>
      </c>
      <c r="AA294" s="95">
        <f t="shared" si="36"/>
        <v>0</v>
      </c>
      <c r="AB294" s="95">
        <f t="shared" si="36"/>
        <v>0</v>
      </c>
      <c r="AC294" s="95">
        <f t="shared" si="36"/>
        <v>0</v>
      </c>
      <c r="AD294" s="95">
        <f t="shared" si="36"/>
        <v>0</v>
      </c>
      <c r="AE294" s="95">
        <f t="shared" si="36"/>
        <v>0</v>
      </c>
      <c r="AF294" s="95">
        <f t="shared" si="36"/>
        <v>0</v>
      </c>
      <c r="AG294" s="95">
        <f t="shared" si="36"/>
        <v>0</v>
      </c>
      <c r="AH294" s="95">
        <f t="shared" si="36"/>
        <v>0</v>
      </c>
    </row>
    <row r="295" spans="1:34" x14ac:dyDescent="0.3">
      <c r="A295" t="s">
        <v>1203</v>
      </c>
      <c r="B295" t="s">
        <v>1203</v>
      </c>
      <c r="C295">
        <v>2023</v>
      </c>
      <c r="D295">
        <v>2053</v>
      </c>
      <c r="E295" s="95">
        <f t="shared" si="37"/>
        <v>0</v>
      </c>
      <c r="F295" s="95">
        <f t="shared" si="37"/>
        <v>0</v>
      </c>
      <c r="G295" s="95">
        <f t="shared" si="37"/>
        <v>1</v>
      </c>
      <c r="H295" s="95">
        <f t="shared" si="37"/>
        <v>1</v>
      </c>
      <c r="I295" s="95">
        <f t="shared" si="37"/>
        <v>1</v>
      </c>
      <c r="J295" s="95">
        <f t="shared" si="37"/>
        <v>1</v>
      </c>
      <c r="K295" s="95">
        <f t="shared" si="37"/>
        <v>1</v>
      </c>
      <c r="L295" s="95">
        <f t="shared" si="37"/>
        <v>1</v>
      </c>
      <c r="M295" s="95">
        <f t="shared" si="37"/>
        <v>1</v>
      </c>
      <c r="N295" s="95">
        <f t="shared" si="37"/>
        <v>1</v>
      </c>
      <c r="O295" s="95">
        <f t="shared" si="37"/>
        <v>1</v>
      </c>
      <c r="P295" s="95">
        <f t="shared" si="37"/>
        <v>1</v>
      </c>
      <c r="Q295" s="95">
        <f t="shared" si="37"/>
        <v>1</v>
      </c>
      <c r="R295" s="95">
        <f t="shared" si="37"/>
        <v>1</v>
      </c>
      <c r="S295" s="95">
        <f t="shared" si="37"/>
        <v>1</v>
      </c>
      <c r="T295" s="95">
        <f t="shared" si="37"/>
        <v>1</v>
      </c>
      <c r="U295" s="95">
        <f t="shared" si="36"/>
        <v>1</v>
      </c>
      <c r="V295" s="95">
        <f t="shared" si="36"/>
        <v>1</v>
      </c>
      <c r="W295" s="95">
        <f t="shared" si="36"/>
        <v>1</v>
      </c>
      <c r="X295" s="95">
        <f t="shared" si="36"/>
        <v>1</v>
      </c>
      <c r="Y295" s="95">
        <f t="shared" si="36"/>
        <v>1</v>
      </c>
      <c r="Z295" s="95">
        <f t="shared" si="36"/>
        <v>1</v>
      </c>
      <c r="AA295" s="95">
        <f t="shared" si="36"/>
        <v>1</v>
      </c>
      <c r="AB295" s="95">
        <f t="shared" si="36"/>
        <v>1</v>
      </c>
      <c r="AC295" s="95">
        <f t="shared" si="36"/>
        <v>1</v>
      </c>
      <c r="AD295" s="95">
        <f t="shared" si="36"/>
        <v>1</v>
      </c>
      <c r="AE295" s="95">
        <f t="shared" si="36"/>
        <v>1</v>
      </c>
      <c r="AF295" s="95">
        <f t="shared" si="36"/>
        <v>1</v>
      </c>
      <c r="AG295" s="95">
        <f t="shared" si="36"/>
        <v>1</v>
      </c>
      <c r="AH295" s="95">
        <f t="shared" si="36"/>
        <v>1</v>
      </c>
    </row>
    <row r="296" spans="1:34" x14ac:dyDescent="0.3">
      <c r="A296" t="s">
        <v>1211</v>
      </c>
      <c r="B296" t="s">
        <v>1211</v>
      </c>
      <c r="C296">
        <v>2023</v>
      </c>
      <c r="D296">
        <v>2053</v>
      </c>
      <c r="E296" s="95">
        <f t="shared" si="37"/>
        <v>0</v>
      </c>
      <c r="F296" s="95">
        <f t="shared" si="37"/>
        <v>0</v>
      </c>
      <c r="G296" s="95">
        <f t="shared" si="37"/>
        <v>1</v>
      </c>
      <c r="H296" s="95">
        <f t="shared" si="37"/>
        <v>1</v>
      </c>
      <c r="I296" s="95">
        <f t="shared" si="37"/>
        <v>1</v>
      </c>
      <c r="J296" s="95">
        <f t="shared" si="37"/>
        <v>1</v>
      </c>
      <c r="K296" s="95">
        <f t="shared" si="37"/>
        <v>1</v>
      </c>
      <c r="L296" s="95">
        <f t="shared" si="37"/>
        <v>1</v>
      </c>
      <c r="M296" s="95">
        <f t="shared" si="37"/>
        <v>1</v>
      </c>
      <c r="N296" s="95">
        <f t="shared" si="37"/>
        <v>1</v>
      </c>
      <c r="O296" s="95">
        <f t="shared" si="37"/>
        <v>1</v>
      </c>
      <c r="P296" s="95">
        <f t="shared" si="37"/>
        <v>1</v>
      </c>
      <c r="Q296" s="95">
        <f t="shared" si="37"/>
        <v>1</v>
      </c>
      <c r="R296" s="95">
        <f t="shared" si="37"/>
        <v>1</v>
      </c>
      <c r="S296" s="95">
        <f t="shared" si="37"/>
        <v>1</v>
      </c>
      <c r="T296" s="95">
        <f t="shared" si="37"/>
        <v>1</v>
      </c>
      <c r="U296" s="95">
        <f t="shared" si="36"/>
        <v>1</v>
      </c>
      <c r="V296" s="95">
        <f t="shared" si="36"/>
        <v>1</v>
      </c>
      <c r="W296" s="95">
        <f t="shared" si="36"/>
        <v>1</v>
      </c>
      <c r="X296" s="95">
        <f t="shared" si="36"/>
        <v>1</v>
      </c>
      <c r="Y296" s="95">
        <f t="shared" si="36"/>
        <v>1</v>
      </c>
      <c r="Z296" s="95">
        <f t="shared" si="36"/>
        <v>1</v>
      </c>
      <c r="AA296" s="95">
        <f t="shared" si="36"/>
        <v>1</v>
      </c>
      <c r="AB296" s="95">
        <f t="shared" si="36"/>
        <v>1</v>
      </c>
      <c r="AC296" s="95">
        <f t="shared" si="36"/>
        <v>1</v>
      </c>
      <c r="AD296" s="95">
        <f t="shared" si="36"/>
        <v>1</v>
      </c>
      <c r="AE296" s="95">
        <f t="shared" si="36"/>
        <v>1</v>
      </c>
      <c r="AF296" s="95">
        <f t="shared" si="36"/>
        <v>1</v>
      </c>
      <c r="AG296" s="95">
        <f t="shared" si="36"/>
        <v>1</v>
      </c>
      <c r="AH296" s="95">
        <f t="shared" si="36"/>
        <v>1</v>
      </c>
    </row>
    <row r="297" spans="1:34" x14ac:dyDescent="0.3">
      <c r="A297" t="s">
        <v>867</v>
      </c>
      <c r="B297" t="s">
        <v>868</v>
      </c>
      <c r="C297">
        <v>2021</v>
      </c>
      <c r="D297">
        <v>2070</v>
      </c>
      <c r="E297" s="95">
        <f t="shared" si="37"/>
        <v>1</v>
      </c>
      <c r="F297" s="95">
        <f t="shared" si="37"/>
        <v>1</v>
      </c>
      <c r="G297" s="95">
        <f t="shared" si="37"/>
        <v>1</v>
      </c>
      <c r="H297" s="95">
        <f t="shared" si="37"/>
        <v>1</v>
      </c>
      <c r="I297" s="95">
        <f t="shared" si="37"/>
        <v>1</v>
      </c>
      <c r="J297" s="95">
        <f t="shared" si="37"/>
        <v>1</v>
      </c>
      <c r="K297" s="95">
        <f t="shared" si="37"/>
        <v>1</v>
      </c>
      <c r="L297" s="95">
        <f t="shared" si="37"/>
        <v>1</v>
      </c>
      <c r="M297" s="95">
        <f t="shared" si="37"/>
        <v>1</v>
      </c>
      <c r="N297" s="95">
        <f t="shared" si="37"/>
        <v>1</v>
      </c>
      <c r="O297" s="95">
        <f t="shared" si="37"/>
        <v>1</v>
      </c>
      <c r="P297" s="95">
        <f t="shared" si="37"/>
        <v>1</v>
      </c>
      <c r="Q297" s="95">
        <f t="shared" si="37"/>
        <v>1</v>
      </c>
      <c r="R297" s="95">
        <f t="shared" si="37"/>
        <v>1</v>
      </c>
      <c r="S297" s="95">
        <f t="shared" si="37"/>
        <v>1</v>
      </c>
      <c r="T297" s="95">
        <f t="shared" si="37"/>
        <v>1</v>
      </c>
      <c r="U297" s="95">
        <f t="shared" si="36"/>
        <v>1</v>
      </c>
      <c r="V297" s="95">
        <f t="shared" si="36"/>
        <v>1</v>
      </c>
      <c r="W297" s="95">
        <f t="shared" si="36"/>
        <v>1</v>
      </c>
      <c r="X297" s="95">
        <f t="shared" si="36"/>
        <v>1</v>
      </c>
      <c r="Y297" s="95">
        <f t="shared" si="36"/>
        <v>1</v>
      </c>
      <c r="Z297" s="95">
        <f t="shared" si="36"/>
        <v>1</v>
      </c>
      <c r="AA297" s="95">
        <f t="shared" si="36"/>
        <v>1</v>
      </c>
      <c r="AB297" s="95">
        <f t="shared" si="36"/>
        <v>1</v>
      </c>
      <c r="AC297" s="95">
        <f t="shared" si="36"/>
        <v>1</v>
      </c>
      <c r="AD297" s="95">
        <f t="shared" si="36"/>
        <v>1</v>
      </c>
      <c r="AE297" s="95">
        <f t="shared" si="36"/>
        <v>1</v>
      </c>
      <c r="AF297" s="95">
        <f t="shared" si="36"/>
        <v>1</v>
      </c>
      <c r="AG297" s="95">
        <f t="shared" si="36"/>
        <v>1</v>
      </c>
      <c r="AH297" s="95">
        <f t="shared" si="36"/>
        <v>1</v>
      </c>
    </row>
    <row r="298" spans="1:34" x14ac:dyDescent="0.3">
      <c r="A298" t="s">
        <v>867</v>
      </c>
      <c r="B298" t="s">
        <v>877</v>
      </c>
      <c r="C298">
        <v>2021</v>
      </c>
      <c r="D298">
        <v>2070</v>
      </c>
      <c r="E298" s="95">
        <f t="shared" si="37"/>
        <v>1</v>
      </c>
      <c r="F298" s="95">
        <f t="shared" si="37"/>
        <v>1</v>
      </c>
      <c r="G298" s="95">
        <f t="shared" si="37"/>
        <v>1</v>
      </c>
      <c r="H298" s="95">
        <f t="shared" si="37"/>
        <v>1</v>
      </c>
      <c r="I298" s="95">
        <f t="shared" si="37"/>
        <v>1</v>
      </c>
      <c r="J298" s="95">
        <f t="shared" si="37"/>
        <v>1</v>
      </c>
      <c r="K298" s="95">
        <f t="shared" si="37"/>
        <v>1</v>
      </c>
      <c r="L298" s="95">
        <f t="shared" si="37"/>
        <v>1</v>
      </c>
      <c r="M298" s="95">
        <f t="shared" si="37"/>
        <v>1</v>
      </c>
      <c r="N298" s="95">
        <f t="shared" si="37"/>
        <v>1</v>
      </c>
      <c r="O298" s="95">
        <f t="shared" si="37"/>
        <v>1</v>
      </c>
      <c r="P298" s="95">
        <f t="shared" si="37"/>
        <v>1</v>
      </c>
      <c r="Q298" s="95">
        <f t="shared" si="37"/>
        <v>1</v>
      </c>
      <c r="R298" s="95">
        <f t="shared" si="37"/>
        <v>1</v>
      </c>
      <c r="S298" s="95">
        <f t="shared" si="37"/>
        <v>1</v>
      </c>
      <c r="T298" s="95">
        <f t="shared" ref="T298:AH313" si="38">IF(AND(T$1&gt;=$C298,T$1&lt;=$D298),1,0)</f>
        <v>1</v>
      </c>
      <c r="U298" s="95">
        <f t="shared" si="38"/>
        <v>1</v>
      </c>
      <c r="V298" s="95">
        <f t="shared" si="38"/>
        <v>1</v>
      </c>
      <c r="W298" s="95">
        <f t="shared" si="38"/>
        <v>1</v>
      </c>
      <c r="X298" s="95">
        <f t="shared" si="38"/>
        <v>1</v>
      </c>
      <c r="Y298" s="95">
        <f t="shared" si="38"/>
        <v>1</v>
      </c>
      <c r="Z298" s="95">
        <f t="shared" si="38"/>
        <v>1</v>
      </c>
      <c r="AA298" s="95">
        <f t="shared" si="38"/>
        <v>1</v>
      </c>
      <c r="AB298" s="95">
        <f t="shared" si="38"/>
        <v>1</v>
      </c>
      <c r="AC298" s="95">
        <f t="shared" si="38"/>
        <v>1</v>
      </c>
      <c r="AD298" s="95">
        <f t="shared" si="38"/>
        <v>1</v>
      </c>
      <c r="AE298" s="95">
        <f t="shared" si="38"/>
        <v>1</v>
      </c>
      <c r="AF298" s="95">
        <f t="shared" si="38"/>
        <v>1</v>
      </c>
      <c r="AG298" s="95">
        <f t="shared" si="38"/>
        <v>1</v>
      </c>
      <c r="AH298" s="95">
        <f t="shared" si="38"/>
        <v>1</v>
      </c>
    </row>
    <row r="299" spans="1:34" x14ac:dyDescent="0.3">
      <c r="A299" t="s">
        <v>867</v>
      </c>
      <c r="B299" t="s">
        <v>869</v>
      </c>
      <c r="C299">
        <v>2021</v>
      </c>
      <c r="D299">
        <v>2070</v>
      </c>
      <c r="E299" s="95">
        <f t="shared" ref="E299:T314" si="39">IF(AND(E$1&gt;=$C299,E$1&lt;=$D299),1,0)</f>
        <v>1</v>
      </c>
      <c r="F299" s="95">
        <f t="shared" si="39"/>
        <v>1</v>
      </c>
      <c r="G299" s="95">
        <f t="shared" si="39"/>
        <v>1</v>
      </c>
      <c r="H299" s="95">
        <f t="shared" si="39"/>
        <v>1</v>
      </c>
      <c r="I299" s="95">
        <f t="shared" si="39"/>
        <v>1</v>
      </c>
      <c r="J299" s="95">
        <f t="shared" si="39"/>
        <v>1</v>
      </c>
      <c r="K299" s="95">
        <f t="shared" si="39"/>
        <v>1</v>
      </c>
      <c r="L299" s="95">
        <f t="shared" si="39"/>
        <v>1</v>
      </c>
      <c r="M299" s="95">
        <f t="shared" si="39"/>
        <v>1</v>
      </c>
      <c r="N299" s="95">
        <f t="shared" si="39"/>
        <v>1</v>
      </c>
      <c r="O299" s="95">
        <f t="shared" si="39"/>
        <v>1</v>
      </c>
      <c r="P299" s="95">
        <f t="shared" si="39"/>
        <v>1</v>
      </c>
      <c r="Q299" s="95">
        <f t="shared" si="39"/>
        <v>1</v>
      </c>
      <c r="R299" s="95">
        <f t="shared" si="39"/>
        <v>1</v>
      </c>
      <c r="S299" s="95">
        <f t="shared" si="39"/>
        <v>1</v>
      </c>
      <c r="T299" s="95">
        <f t="shared" si="39"/>
        <v>1</v>
      </c>
      <c r="U299" s="95">
        <f t="shared" si="38"/>
        <v>1</v>
      </c>
      <c r="V299" s="95">
        <f t="shared" si="38"/>
        <v>1</v>
      </c>
      <c r="W299" s="95">
        <f t="shared" si="38"/>
        <v>1</v>
      </c>
      <c r="X299" s="95">
        <f t="shared" si="38"/>
        <v>1</v>
      </c>
      <c r="Y299" s="95">
        <f t="shared" si="38"/>
        <v>1</v>
      </c>
      <c r="Z299" s="95">
        <f t="shared" si="38"/>
        <v>1</v>
      </c>
      <c r="AA299" s="95">
        <f t="shared" si="38"/>
        <v>1</v>
      </c>
      <c r="AB299" s="95">
        <f t="shared" si="38"/>
        <v>1</v>
      </c>
      <c r="AC299" s="95">
        <f t="shared" si="38"/>
        <v>1</v>
      </c>
      <c r="AD299" s="95">
        <f t="shared" si="38"/>
        <v>1</v>
      </c>
      <c r="AE299" s="95">
        <f t="shared" si="38"/>
        <v>1</v>
      </c>
      <c r="AF299" s="95">
        <f t="shared" si="38"/>
        <v>1</v>
      </c>
      <c r="AG299" s="95">
        <f t="shared" si="38"/>
        <v>1</v>
      </c>
      <c r="AH299" s="95">
        <f t="shared" si="38"/>
        <v>1</v>
      </c>
    </row>
    <row r="300" spans="1:34" x14ac:dyDescent="0.3">
      <c r="A300" t="s">
        <v>867</v>
      </c>
      <c r="B300" t="s">
        <v>870</v>
      </c>
      <c r="C300">
        <v>2021</v>
      </c>
      <c r="D300">
        <v>2070</v>
      </c>
      <c r="E300" s="95">
        <f t="shared" si="39"/>
        <v>1</v>
      </c>
      <c r="F300" s="95">
        <f t="shared" si="39"/>
        <v>1</v>
      </c>
      <c r="G300" s="95">
        <f t="shared" si="39"/>
        <v>1</v>
      </c>
      <c r="H300" s="95">
        <f t="shared" si="39"/>
        <v>1</v>
      </c>
      <c r="I300" s="95">
        <f t="shared" si="39"/>
        <v>1</v>
      </c>
      <c r="J300" s="95">
        <f t="shared" si="39"/>
        <v>1</v>
      </c>
      <c r="K300" s="95">
        <f t="shared" si="39"/>
        <v>1</v>
      </c>
      <c r="L300" s="95">
        <f t="shared" si="39"/>
        <v>1</v>
      </c>
      <c r="M300" s="95">
        <f t="shared" si="39"/>
        <v>1</v>
      </c>
      <c r="N300" s="95">
        <f t="shared" si="39"/>
        <v>1</v>
      </c>
      <c r="O300" s="95">
        <f t="shared" si="39"/>
        <v>1</v>
      </c>
      <c r="P300" s="95">
        <f t="shared" si="39"/>
        <v>1</v>
      </c>
      <c r="Q300" s="95">
        <f t="shared" si="39"/>
        <v>1</v>
      </c>
      <c r="R300" s="95">
        <f t="shared" si="39"/>
        <v>1</v>
      </c>
      <c r="S300" s="95">
        <f t="shared" si="39"/>
        <v>1</v>
      </c>
      <c r="T300" s="95">
        <f t="shared" si="39"/>
        <v>1</v>
      </c>
      <c r="U300" s="95">
        <f t="shared" si="38"/>
        <v>1</v>
      </c>
      <c r="V300" s="95">
        <f t="shared" si="38"/>
        <v>1</v>
      </c>
      <c r="W300" s="95">
        <f t="shared" si="38"/>
        <v>1</v>
      </c>
      <c r="X300" s="95">
        <f t="shared" si="38"/>
        <v>1</v>
      </c>
      <c r="Y300" s="95">
        <f t="shared" si="38"/>
        <v>1</v>
      </c>
      <c r="Z300" s="95">
        <f t="shared" si="38"/>
        <v>1</v>
      </c>
      <c r="AA300" s="95">
        <f t="shared" si="38"/>
        <v>1</v>
      </c>
      <c r="AB300" s="95">
        <f t="shared" si="38"/>
        <v>1</v>
      </c>
      <c r="AC300" s="95">
        <f t="shared" si="38"/>
        <v>1</v>
      </c>
      <c r="AD300" s="95">
        <f t="shared" si="38"/>
        <v>1</v>
      </c>
      <c r="AE300" s="95">
        <f t="shared" si="38"/>
        <v>1</v>
      </c>
      <c r="AF300" s="95">
        <f t="shared" si="38"/>
        <v>1</v>
      </c>
      <c r="AG300" s="95">
        <f t="shared" si="38"/>
        <v>1</v>
      </c>
      <c r="AH300" s="95">
        <f t="shared" si="38"/>
        <v>1</v>
      </c>
    </row>
    <row r="301" spans="1:34" x14ac:dyDescent="0.3">
      <c r="A301" t="s">
        <v>867</v>
      </c>
      <c r="B301" t="s">
        <v>871</v>
      </c>
      <c r="C301">
        <v>2021</v>
      </c>
      <c r="D301">
        <v>2070</v>
      </c>
      <c r="E301" s="95">
        <f t="shared" si="39"/>
        <v>1</v>
      </c>
      <c r="F301" s="95">
        <f t="shared" si="39"/>
        <v>1</v>
      </c>
      <c r="G301" s="95">
        <f t="shared" si="39"/>
        <v>1</v>
      </c>
      <c r="H301" s="95">
        <f t="shared" si="39"/>
        <v>1</v>
      </c>
      <c r="I301" s="95">
        <f t="shared" si="39"/>
        <v>1</v>
      </c>
      <c r="J301" s="95">
        <f t="shared" si="39"/>
        <v>1</v>
      </c>
      <c r="K301" s="95">
        <f t="shared" si="39"/>
        <v>1</v>
      </c>
      <c r="L301" s="95">
        <f t="shared" si="39"/>
        <v>1</v>
      </c>
      <c r="M301" s="95">
        <f t="shared" si="39"/>
        <v>1</v>
      </c>
      <c r="N301" s="95">
        <f t="shared" si="39"/>
        <v>1</v>
      </c>
      <c r="O301" s="95">
        <f t="shared" si="39"/>
        <v>1</v>
      </c>
      <c r="P301" s="95">
        <f t="shared" si="39"/>
        <v>1</v>
      </c>
      <c r="Q301" s="95">
        <f t="shared" si="39"/>
        <v>1</v>
      </c>
      <c r="R301" s="95">
        <f t="shared" si="39"/>
        <v>1</v>
      </c>
      <c r="S301" s="95">
        <f t="shared" si="39"/>
        <v>1</v>
      </c>
      <c r="T301" s="95">
        <f t="shared" si="39"/>
        <v>1</v>
      </c>
      <c r="U301" s="95">
        <f t="shared" si="38"/>
        <v>1</v>
      </c>
      <c r="V301" s="95">
        <f t="shared" si="38"/>
        <v>1</v>
      </c>
      <c r="W301" s="95">
        <f t="shared" si="38"/>
        <v>1</v>
      </c>
      <c r="X301" s="95">
        <f t="shared" si="38"/>
        <v>1</v>
      </c>
      <c r="Y301" s="95">
        <f t="shared" si="38"/>
        <v>1</v>
      </c>
      <c r="Z301" s="95">
        <f t="shared" si="38"/>
        <v>1</v>
      </c>
      <c r="AA301" s="95">
        <f t="shared" si="38"/>
        <v>1</v>
      </c>
      <c r="AB301" s="95">
        <f t="shared" si="38"/>
        <v>1</v>
      </c>
      <c r="AC301" s="95">
        <f t="shared" si="38"/>
        <v>1</v>
      </c>
      <c r="AD301" s="95">
        <f t="shared" si="38"/>
        <v>1</v>
      </c>
      <c r="AE301" s="95">
        <f t="shared" si="38"/>
        <v>1</v>
      </c>
      <c r="AF301" s="95">
        <f t="shared" si="38"/>
        <v>1</v>
      </c>
      <c r="AG301" s="95">
        <f t="shared" si="38"/>
        <v>1</v>
      </c>
      <c r="AH301" s="95">
        <f t="shared" si="38"/>
        <v>1</v>
      </c>
    </row>
    <row r="302" spans="1:34" x14ac:dyDescent="0.3">
      <c r="A302" t="s">
        <v>867</v>
      </c>
      <c r="B302" t="s">
        <v>872</v>
      </c>
      <c r="C302">
        <v>2021</v>
      </c>
      <c r="D302">
        <v>2070</v>
      </c>
      <c r="E302" s="95">
        <f t="shared" si="39"/>
        <v>1</v>
      </c>
      <c r="F302" s="95">
        <f t="shared" si="39"/>
        <v>1</v>
      </c>
      <c r="G302" s="95">
        <f t="shared" si="39"/>
        <v>1</v>
      </c>
      <c r="H302" s="95">
        <f t="shared" si="39"/>
        <v>1</v>
      </c>
      <c r="I302" s="95">
        <f t="shared" si="39"/>
        <v>1</v>
      </c>
      <c r="J302" s="95">
        <f t="shared" si="39"/>
        <v>1</v>
      </c>
      <c r="K302" s="95">
        <f t="shared" si="39"/>
        <v>1</v>
      </c>
      <c r="L302" s="95">
        <f t="shared" si="39"/>
        <v>1</v>
      </c>
      <c r="M302" s="95">
        <f t="shared" si="39"/>
        <v>1</v>
      </c>
      <c r="N302" s="95">
        <f t="shared" si="39"/>
        <v>1</v>
      </c>
      <c r="O302" s="95">
        <f t="shared" si="39"/>
        <v>1</v>
      </c>
      <c r="P302" s="95">
        <f t="shared" si="39"/>
        <v>1</v>
      </c>
      <c r="Q302" s="95">
        <f t="shared" si="39"/>
        <v>1</v>
      </c>
      <c r="R302" s="95">
        <f t="shared" si="39"/>
        <v>1</v>
      </c>
      <c r="S302" s="95">
        <f t="shared" si="39"/>
        <v>1</v>
      </c>
      <c r="T302" s="95">
        <f t="shared" si="39"/>
        <v>1</v>
      </c>
      <c r="U302" s="95">
        <f t="shared" si="38"/>
        <v>1</v>
      </c>
      <c r="V302" s="95">
        <f t="shared" si="38"/>
        <v>1</v>
      </c>
      <c r="W302" s="95">
        <f t="shared" si="38"/>
        <v>1</v>
      </c>
      <c r="X302" s="95">
        <f t="shared" si="38"/>
        <v>1</v>
      </c>
      <c r="Y302" s="95">
        <f t="shared" si="38"/>
        <v>1</v>
      </c>
      <c r="Z302" s="95">
        <f t="shared" si="38"/>
        <v>1</v>
      </c>
      <c r="AA302" s="95">
        <f t="shared" si="38"/>
        <v>1</v>
      </c>
      <c r="AB302" s="95">
        <f t="shared" si="38"/>
        <v>1</v>
      </c>
      <c r="AC302" s="95">
        <f t="shared" si="38"/>
        <v>1</v>
      </c>
      <c r="AD302" s="95">
        <f t="shared" si="38"/>
        <v>1</v>
      </c>
      <c r="AE302" s="95">
        <f t="shared" si="38"/>
        <v>1</v>
      </c>
      <c r="AF302" s="95">
        <f t="shared" si="38"/>
        <v>1</v>
      </c>
      <c r="AG302" s="95">
        <f t="shared" si="38"/>
        <v>1</v>
      </c>
      <c r="AH302" s="95">
        <f t="shared" si="38"/>
        <v>1</v>
      </c>
    </row>
    <row r="303" spans="1:34" x14ac:dyDescent="0.3">
      <c r="A303" t="s">
        <v>867</v>
      </c>
      <c r="B303" t="s">
        <v>873</v>
      </c>
      <c r="C303">
        <v>2021</v>
      </c>
      <c r="D303">
        <v>2070</v>
      </c>
      <c r="E303" s="95">
        <f t="shared" si="39"/>
        <v>1</v>
      </c>
      <c r="F303" s="95">
        <f t="shared" si="39"/>
        <v>1</v>
      </c>
      <c r="G303" s="95">
        <f t="shared" si="39"/>
        <v>1</v>
      </c>
      <c r="H303" s="95">
        <f t="shared" si="39"/>
        <v>1</v>
      </c>
      <c r="I303" s="95">
        <f t="shared" si="39"/>
        <v>1</v>
      </c>
      <c r="J303" s="95">
        <f t="shared" si="39"/>
        <v>1</v>
      </c>
      <c r="K303" s="95">
        <f t="shared" si="39"/>
        <v>1</v>
      </c>
      <c r="L303" s="95">
        <f t="shared" si="39"/>
        <v>1</v>
      </c>
      <c r="M303" s="95">
        <f t="shared" si="39"/>
        <v>1</v>
      </c>
      <c r="N303" s="95">
        <f t="shared" si="39"/>
        <v>1</v>
      </c>
      <c r="O303" s="95">
        <f t="shared" si="39"/>
        <v>1</v>
      </c>
      <c r="P303" s="95">
        <f t="shared" si="39"/>
        <v>1</v>
      </c>
      <c r="Q303" s="95">
        <f t="shared" si="39"/>
        <v>1</v>
      </c>
      <c r="R303" s="95">
        <f t="shared" si="39"/>
        <v>1</v>
      </c>
      <c r="S303" s="95">
        <f t="shared" si="39"/>
        <v>1</v>
      </c>
      <c r="T303" s="95">
        <f t="shared" si="39"/>
        <v>1</v>
      </c>
      <c r="U303" s="95">
        <f t="shared" si="38"/>
        <v>1</v>
      </c>
      <c r="V303" s="95">
        <f t="shared" si="38"/>
        <v>1</v>
      </c>
      <c r="W303" s="95">
        <f t="shared" si="38"/>
        <v>1</v>
      </c>
      <c r="X303" s="95">
        <f t="shared" si="38"/>
        <v>1</v>
      </c>
      <c r="Y303" s="95">
        <f t="shared" si="38"/>
        <v>1</v>
      </c>
      <c r="Z303" s="95">
        <f t="shared" si="38"/>
        <v>1</v>
      </c>
      <c r="AA303" s="95">
        <f t="shared" si="38"/>
        <v>1</v>
      </c>
      <c r="AB303" s="95">
        <f t="shared" si="38"/>
        <v>1</v>
      </c>
      <c r="AC303" s="95">
        <f t="shared" si="38"/>
        <v>1</v>
      </c>
      <c r="AD303" s="95">
        <f t="shared" si="38"/>
        <v>1</v>
      </c>
      <c r="AE303" s="95">
        <f t="shared" si="38"/>
        <v>1</v>
      </c>
      <c r="AF303" s="95">
        <f t="shared" si="38"/>
        <v>1</v>
      </c>
      <c r="AG303" s="95">
        <f t="shared" si="38"/>
        <v>1</v>
      </c>
      <c r="AH303" s="95">
        <f t="shared" si="38"/>
        <v>1</v>
      </c>
    </row>
    <row r="304" spans="1:34" x14ac:dyDescent="0.3">
      <c r="A304" t="s">
        <v>867</v>
      </c>
      <c r="B304" t="s">
        <v>874</v>
      </c>
      <c r="C304">
        <v>2021</v>
      </c>
      <c r="D304">
        <v>2070</v>
      </c>
      <c r="E304" s="95">
        <f t="shared" si="39"/>
        <v>1</v>
      </c>
      <c r="F304" s="95">
        <f t="shared" si="39"/>
        <v>1</v>
      </c>
      <c r="G304" s="95">
        <f t="shared" si="39"/>
        <v>1</v>
      </c>
      <c r="H304" s="95">
        <f t="shared" si="39"/>
        <v>1</v>
      </c>
      <c r="I304" s="95">
        <f t="shared" si="39"/>
        <v>1</v>
      </c>
      <c r="J304" s="95">
        <f t="shared" si="39"/>
        <v>1</v>
      </c>
      <c r="K304" s="95">
        <f t="shared" si="39"/>
        <v>1</v>
      </c>
      <c r="L304" s="95">
        <f t="shared" si="39"/>
        <v>1</v>
      </c>
      <c r="M304" s="95">
        <f t="shared" si="39"/>
        <v>1</v>
      </c>
      <c r="N304" s="95">
        <f t="shared" si="39"/>
        <v>1</v>
      </c>
      <c r="O304" s="95">
        <f t="shared" si="39"/>
        <v>1</v>
      </c>
      <c r="P304" s="95">
        <f t="shared" si="39"/>
        <v>1</v>
      </c>
      <c r="Q304" s="95">
        <f t="shared" si="39"/>
        <v>1</v>
      </c>
      <c r="R304" s="95">
        <f t="shared" si="39"/>
        <v>1</v>
      </c>
      <c r="S304" s="95">
        <f t="shared" si="39"/>
        <v>1</v>
      </c>
      <c r="T304" s="95">
        <f t="shared" si="39"/>
        <v>1</v>
      </c>
      <c r="U304" s="95">
        <f t="shared" si="38"/>
        <v>1</v>
      </c>
      <c r="V304" s="95">
        <f t="shared" si="38"/>
        <v>1</v>
      </c>
      <c r="W304" s="95">
        <f t="shared" si="38"/>
        <v>1</v>
      </c>
      <c r="X304" s="95">
        <f t="shared" si="38"/>
        <v>1</v>
      </c>
      <c r="Y304" s="95">
        <f t="shared" si="38"/>
        <v>1</v>
      </c>
      <c r="Z304" s="95">
        <f t="shared" si="38"/>
        <v>1</v>
      </c>
      <c r="AA304" s="95">
        <f t="shared" si="38"/>
        <v>1</v>
      </c>
      <c r="AB304" s="95">
        <f t="shared" si="38"/>
        <v>1</v>
      </c>
      <c r="AC304" s="95">
        <f t="shared" si="38"/>
        <v>1</v>
      </c>
      <c r="AD304" s="95">
        <f t="shared" si="38"/>
        <v>1</v>
      </c>
      <c r="AE304" s="95">
        <f t="shared" si="38"/>
        <v>1</v>
      </c>
      <c r="AF304" s="95">
        <f t="shared" si="38"/>
        <v>1</v>
      </c>
      <c r="AG304" s="95">
        <f t="shared" si="38"/>
        <v>1</v>
      </c>
      <c r="AH304" s="95">
        <f t="shared" si="38"/>
        <v>1</v>
      </c>
    </row>
    <row r="305" spans="1:34" x14ac:dyDescent="0.3">
      <c r="A305" t="s">
        <v>867</v>
      </c>
      <c r="B305" t="s">
        <v>875</v>
      </c>
      <c r="C305">
        <v>2021</v>
      </c>
      <c r="D305">
        <v>2070</v>
      </c>
      <c r="E305" s="95">
        <f t="shared" si="39"/>
        <v>1</v>
      </c>
      <c r="F305" s="95">
        <f t="shared" si="39"/>
        <v>1</v>
      </c>
      <c r="G305" s="95">
        <f t="shared" si="39"/>
        <v>1</v>
      </c>
      <c r="H305" s="95">
        <f t="shared" si="39"/>
        <v>1</v>
      </c>
      <c r="I305" s="95">
        <f t="shared" si="39"/>
        <v>1</v>
      </c>
      <c r="J305" s="95">
        <f t="shared" si="39"/>
        <v>1</v>
      </c>
      <c r="K305" s="95">
        <f t="shared" si="39"/>
        <v>1</v>
      </c>
      <c r="L305" s="95">
        <f t="shared" si="39"/>
        <v>1</v>
      </c>
      <c r="M305" s="95">
        <f t="shared" si="39"/>
        <v>1</v>
      </c>
      <c r="N305" s="95">
        <f t="shared" si="39"/>
        <v>1</v>
      </c>
      <c r="O305" s="95">
        <f t="shared" si="39"/>
        <v>1</v>
      </c>
      <c r="P305" s="95">
        <f t="shared" si="39"/>
        <v>1</v>
      </c>
      <c r="Q305" s="95">
        <f t="shared" si="39"/>
        <v>1</v>
      </c>
      <c r="R305" s="95">
        <f t="shared" si="39"/>
        <v>1</v>
      </c>
      <c r="S305" s="95">
        <f t="shared" si="39"/>
        <v>1</v>
      </c>
      <c r="T305" s="95">
        <f t="shared" si="39"/>
        <v>1</v>
      </c>
      <c r="U305" s="95">
        <f t="shared" si="38"/>
        <v>1</v>
      </c>
      <c r="V305" s="95">
        <f t="shared" si="38"/>
        <v>1</v>
      </c>
      <c r="W305" s="95">
        <f t="shared" si="38"/>
        <v>1</v>
      </c>
      <c r="X305" s="95">
        <f t="shared" si="38"/>
        <v>1</v>
      </c>
      <c r="Y305" s="95">
        <f t="shared" si="38"/>
        <v>1</v>
      </c>
      <c r="Z305" s="95">
        <f t="shared" si="38"/>
        <v>1</v>
      </c>
      <c r="AA305" s="95">
        <f t="shared" si="38"/>
        <v>1</v>
      </c>
      <c r="AB305" s="95">
        <f t="shared" si="38"/>
        <v>1</v>
      </c>
      <c r="AC305" s="95">
        <f t="shared" si="38"/>
        <v>1</v>
      </c>
      <c r="AD305" s="95">
        <f t="shared" si="38"/>
        <v>1</v>
      </c>
      <c r="AE305" s="95">
        <f t="shared" si="38"/>
        <v>1</v>
      </c>
      <c r="AF305" s="95">
        <f t="shared" si="38"/>
        <v>1</v>
      </c>
      <c r="AG305" s="95">
        <f t="shared" si="38"/>
        <v>1</v>
      </c>
      <c r="AH305" s="95">
        <f t="shared" si="38"/>
        <v>1</v>
      </c>
    </row>
    <row r="306" spans="1:34" x14ac:dyDescent="0.3">
      <c r="A306" t="s">
        <v>867</v>
      </c>
      <c r="B306" t="s">
        <v>876</v>
      </c>
      <c r="C306">
        <v>2021</v>
      </c>
      <c r="D306">
        <v>2070</v>
      </c>
      <c r="E306" s="95">
        <f t="shared" si="39"/>
        <v>1</v>
      </c>
      <c r="F306" s="95">
        <f t="shared" si="39"/>
        <v>1</v>
      </c>
      <c r="G306" s="95">
        <f t="shared" si="39"/>
        <v>1</v>
      </c>
      <c r="H306" s="95">
        <f t="shared" si="39"/>
        <v>1</v>
      </c>
      <c r="I306" s="95">
        <f t="shared" si="39"/>
        <v>1</v>
      </c>
      <c r="J306" s="95">
        <f t="shared" si="39"/>
        <v>1</v>
      </c>
      <c r="K306" s="95">
        <f t="shared" si="39"/>
        <v>1</v>
      </c>
      <c r="L306" s="95">
        <f t="shared" si="39"/>
        <v>1</v>
      </c>
      <c r="M306" s="95">
        <f t="shared" si="39"/>
        <v>1</v>
      </c>
      <c r="N306" s="95">
        <f t="shared" si="39"/>
        <v>1</v>
      </c>
      <c r="O306" s="95">
        <f t="shared" si="39"/>
        <v>1</v>
      </c>
      <c r="P306" s="95">
        <f t="shared" si="39"/>
        <v>1</v>
      </c>
      <c r="Q306" s="95">
        <f t="shared" si="39"/>
        <v>1</v>
      </c>
      <c r="R306" s="95">
        <f t="shared" si="39"/>
        <v>1</v>
      </c>
      <c r="S306" s="95">
        <f t="shared" si="39"/>
        <v>1</v>
      </c>
      <c r="T306" s="95">
        <f t="shared" si="39"/>
        <v>1</v>
      </c>
      <c r="U306" s="95">
        <f t="shared" si="38"/>
        <v>1</v>
      </c>
      <c r="V306" s="95">
        <f t="shared" si="38"/>
        <v>1</v>
      </c>
      <c r="W306" s="95">
        <f t="shared" si="38"/>
        <v>1</v>
      </c>
      <c r="X306" s="95">
        <f t="shared" si="38"/>
        <v>1</v>
      </c>
      <c r="Y306" s="95">
        <f t="shared" si="38"/>
        <v>1</v>
      </c>
      <c r="Z306" s="95">
        <f t="shared" si="38"/>
        <v>1</v>
      </c>
      <c r="AA306" s="95">
        <f t="shared" si="38"/>
        <v>1</v>
      </c>
      <c r="AB306" s="95">
        <f t="shared" si="38"/>
        <v>1</v>
      </c>
      <c r="AC306" s="95">
        <f t="shared" si="38"/>
        <v>1</v>
      </c>
      <c r="AD306" s="95">
        <f t="shared" si="38"/>
        <v>1</v>
      </c>
      <c r="AE306" s="95">
        <f t="shared" si="38"/>
        <v>1</v>
      </c>
      <c r="AF306" s="95">
        <f t="shared" si="38"/>
        <v>1</v>
      </c>
      <c r="AG306" s="95">
        <f t="shared" si="38"/>
        <v>1</v>
      </c>
      <c r="AH306" s="95">
        <f t="shared" si="38"/>
        <v>1</v>
      </c>
    </row>
    <row r="307" spans="1:34" x14ac:dyDescent="0.3">
      <c r="A307" t="s">
        <v>878</v>
      </c>
      <c r="B307" t="s">
        <v>879</v>
      </c>
      <c r="C307">
        <v>2021</v>
      </c>
      <c r="D307">
        <v>2070</v>
      </c>
      <c r="E307" s="95">
        <f t="shared" si="39"/>
        <v>1</v>
      </c>
      <c r="F307" s="95">
        <f t="shared" si="39"/>
        <v>1</v>
      </c>
      <c r="G307" s="95">
        <f t="shared" si="39"/>
        <v>1</v>
      </c>
      <c r="H307" s="95">
        <f t="shared" si="39"/>
        <v>1</v>
      </c>
      <c r="I307" s="95">
        <f t="shared" si="39"/>
        <v>1</v>
      </c>
      <c r="J307" s="95">
        <f t="shared" si="39"/>
        <v>1</v>
      </c>
      <c r="K307" s="95">
        <f t="shared" si="39"/>
        <v>1</v>
      </c>
      <c r="L307" s="95">
        <f t="shared" si="39"/>
        <v>1</v>
      </c>
      <c r="M307" s="95">
        <f t="shared" si="39"/>
        <v>1</v>
      </c>
      <c r="N307" s="95">
        <f t="shared" si="39"/>
        <v>1</v>
      </c>
      <c r="O307" s="95">
        <f t="shared" si="39"/>
        <v>1</v>
      </c>
      <c r="P307" s="95">
        <f t="shared" si="39"/>
        <v>1</v>
      </c>
      <c r="Q307" s="95">
        <f t="shared" si="39"/>
        <v>1</v>
      </c>
      <c r="R307" s="95">
        <f t="shared" si="39"/>
        <v>1</v>
      </c>
      <c r="S307" s="95">
        <f t="shared" si="39"/>
        <v>1</v>
      </c>
      <c r="T307" s="95">
        <f t="shared" si="39"/>
        <v>1</v>
      </c>
      <c r="U307" s="95">
        <f t="shared" si="38"/>
        <v>1</v>
      </c>
      <c r="V307" s="95">
        <f t="shared" si="38"/>
        <v>1</v>
      </c>
      <c r="W307" s="95">
        <f t="shared" si="38"/>
        <v>1</v>
      </c>
      <c r="X307" s="95">
        <f t="shared" si="38"/>
        <v>1</v>
      </c>
      <c r="Y307" s="95">
        <f t="shared" si="38"/>
        <v>1</v>
      </c>
      <c r="Z307" s="95">
        <f t="shared" si="38"/>
        <v>1</v>
      </c>
      <c r="AA307" s="95">
        <f t="shared" si="38"/>
        <v>1</v>
      </c>
      <c r="AB307" s="95">
        <f t="shared" si="38"/>
        <v>1</v>
      </c>
      <c r="AC307" s="95">
        <f t="shared" si="38"/>
        <v>1</v>
      </c>
      <c r="AD307" s="95">
        <f t="shared" si="38"/>
        <v>1</v>
      </c>
      <c r="AE307" s="95">
        <f t="shared" si="38"/>
        <v>1</v>
      </c>
      <c r="AF307" s="95">
        <f t="shared" si="38"/>
        <v>1</v>
      </c>
      <c r="AG307" s="95">
        <f t="shared" si="38"/>
        <v>1</v>
      </c>
      <c r="AH307" s="95">
        <f t="shared" si="38"/>
        <v>1</v>
      </c>
    </row>
    <row r="308" spans="1:34" x14ac:dyDescent="0.3">
      <c r="A308" t="s">
        <v>878</v>
      </c>
      <c r="B308" t="s">
        <v>880</v>
      </c>
      <c r="C308">
        <v>2021</v>
      </c>
      <c r="D308">
        <v>2070</v>
      </c>
      <c r="E308" s="95">
        <f t="shared" si="39"/>
        <v>1</v>
      </c>
      <c r="F308" s="95">
        <f t="shared" si="39"/>
        <v>1</v>
      </c>
      <c r="G308" s="95">
        <f t="shared" si="39"/>
        <v>1</v>
      </c>
      <c r="H308" s="95">
        <f t="shared" si="39"/>
        <v>1</v>
      </c>
      <c r="I308" s="95">
        <f t="shared" si="39"/>
        <v>1</v>
      </c>
      <c r="J308" s="95">
        <f t="shared" si="39"/>
        <v>1</v>
      </c>
      <c r="K308" s="95">
        <f t="shared" si="39"/>
        <v>1</v>
      </c>
      <c r="L308" s="95">
        <f t="shared" si="39"/>
        <v>1</v>
      </c>
      <c r="M308" s="95">
        <f t="shared" si="39"/>
        <v>1</v>
      </c>
      <c r="N308" s="95">
        <f t="shared" si="39"/>
        <v>1</v>
      </c>
      <c r="O308" s="95">
        <f t="shared" si="39"/>
        <v>1</v>
      </c>
      <c r="P308" s="95">
        <f t="shared" si="39"/>
        <v>1</v>
      </c>
      <c r="Q308" s="95">
        <f t="shared" si="39"/>
        <v>1</v>
      </c>
      <c r="R308" s="95">
        <f t="shared" si="39"/>
        <v>1</v>
      </c>
      <c r="S308" s="95">
        <f t="shared" si="39"/>
        <v>1</v>
      </c>
      <c r="T308" s="95">
        <f t="shared" si="39"/>
        <v>1</v>
      </c>
      <c r="U308" s="95">
        <f t="shared" si="38"/>
        <v>1</v>
      </c>
      <c r="V308" s="95">
        <f t="shared" si="38"/>
        <v>1</v>
      </c>
      <c r="W308" s="95">
        <f t="shared" si="38"/>
        <v>1</v>
      </c>
      <c r="X308" s="95">
        <f t="shared" si="38"/>
        <v>1</v>
      </c>
      <c r="Y308" s="95">
        <f t="shared" si="38"/>
        <v>1</v>
      </c>
      <c r="Z308" s="95">
        <f t="shared" si="38"/>
        <v>1</v>
      </c>
      <c r="AA308" s="95">
        <f t="shared" si="38"/>
        <v>1</v>
      </c>
      <c r="AB308" s="95">
        <f t="shared" si="38"/>
        <v>1</v>
      </c>
      <c r="AC308" s="95">
        <f t="shared" si="38"/>
        <v>1</v>
      </c>
      <c r="AD308" s="95">
        <f t="shared" si="38"/>
        <v>1</v>
      </c>
      <c r="AE308" s="95">
        <f t="shared" si="38"/>
        <v>1</v>
      </c>
      <c r="AF308" s="95">
        <f t="shared" si="38"/>
        <v>1</v>
      </c>
      <c r="AG308" s="95">
        <f t="shared" si="38"/>
        <v>1</v>
      </c>
      <c r="AH308" s="95">
        <f t="shared" si="38"/>
        <v>1</v>
      </c>
    </row>
    <row r="309" spans="1:34" x14ac:dyDescent="0.3">
      <c r="A309" t="s">
        <v>878</v>
      </c>
      <c r="B309" t="s">
        <v>881</v>
      </c>
      <c r="C309">
        <v>2021</v>
      </c>
      <c r="D309">
        <v>2070</v>
      </c>
      <c r="E309" s="95">
        <f t="shared" si="39"/>
        <v>1</v>
      </c>
      <c r="F309" s="95">
        <f t="shared" si="39"/>
        <v>1</v>
      </c>
      <c r="G309" s="95">
        <f t="shared" si="39"/>
        <v>1</v>
      </c>
      <c r="H309" s="95">
        <f t="shared" si="39"/>
        <v>1</v>
      </c>
      <c r="I309" s="95">
        <f t="shared" si="39"/>
        <v>1</v>
      </c>
      <c r="J309" s="95">
        <f t="shared" si="39"/>
        <v>1</v>
      </c>
      <c r="K309" s="95">
        <f t="shared" si="39"/>
        <v>1</v>
      </c>
      <c r="L309" s="95">
        <f t="shared" si="39"/>
        <v>1</v>
      </c>
      <c r="M309" s="95">
        <f t="shared" si="39"/>
        <v>1</v>
      </c>
      <c r="N309" s="95">
        <f t="shared" si="39"/>
        <v>1</v>
      </c>
      <c r="O309" s="95">
        <f t="shared" si="39"/>
        <v>1</v>
      </c>
      <c r="P309" s="95">
        <f t="shared" si="39"/>
        <v>1</v>
      </c>
      <c r="Q309" s="95">
        <f t="shared" si="39"/>
        <v>1</v>
      </c>
      <c r="R309" s="95">
        <f t="shared" si="39"/>
        <v>1</v>
      </c>
      <c r="S309" s="95">
        <f t="shared" si="39"/>
        <v>1</v>
      </c>
      <c r="T309" s="95">
        <f t="shared" si="39"/>
        <v>1</v>
      </c>
      <c r="U309" s="95">
        <f t="shared" si="38"/>
        <v>1</v>
      </c>
      <c r="V309" s="95">
        <f t="shared" si="38"/>
        <v>1</v>
      </c>
      <c r="W309" s="95">
        <f t="shared" si="38"/>
        <v>1</v>
      </c>
      <c r="X309" s="95">
        <f t="shared" si="38"/>
        <v>1</v>
      </c>
      <c r="Y309" s="95">
        <f t="shared" si="38"/>
        <v>1</v>
      </c>
      <c r="Z309" s="95">
        <f t="shared" si="38"/>
        <v>1</v>
      </c>
      <c r="AA309" s="95">
        <f t="shared" si="38"/>
        <v>1</v>
      </c>
      <c r="AB309" s="95">
        <f t="shared" si="38"/>
        <v>1</v>
      </c>
      <c r="AC309" s="95">
        <f t="shared" si="38"/>
        <v>1</v>
      </c>
      <c r="AD309" s="95">
        <f t="shared" si="38"/>
        <v>1</v>
      </c>
      <c r="AE309" s="95">
        <f t="shared" si="38"/>
        <v>1</v>
      </c>
      <c r="AF309" s="95">
        <f t="shared" si="38"/>
        <v>1</v>
      </c>
      <c r="AG309" s="95">
        <f t="shared" si="38"/>
        <v>1</v>
      </c>
      <c r="AH309" s="95">
        <f t="shared" si="38"/>
        <v>1</v>
      </c>
    </row>
    <row r="310" spans="1:34" x14ac:dyDescent="0.3">
      <c r="A310" t="s">
        <v>878</v>
      </c>
      <c r="B310" t="s">
        <v>882</v>
      </c>
      <c r="C310">
        <v>2021</v>
      </c>
      <c r="D310">
        <v>2070</v>
      </c>
      <c r="E310" s="95">
        <f t="shared" si="39"/>
        <v>1</v>
      </c>
      <c r="F310" s="95">
        <f t="shared" si="39"/>
        <v>1</v>
      </c>
      <c r="G310" s="95">
        <f t="shared" si="39"/>
        <v>1</v>
      </c>
      <c r="H310" s="95">
        <f t="shared" si="39"/>
        <v>1</v>
      </c>
      <c r="I310" s="95">
        <f t="shared" si="39"/>
        <v>1</v>
      </c>
      <c r="J310" s="95">
        <f t="shared" si="39"/>
        <v>1</v>
      </c>
      <c r="K310" s="95">
        <f t="shared" si="39"/>
        <v>1</v>
      </c>
      <c r="L310" s="95">
        <f t="shared" si="39"/>
        <v>1</v>
      </c>
      <c r="M310" s="95">
        <f t="shared" si="39"/>
        <v>1</v>
      </c>
      <c r="N310" s="95">
        <f t="shared" si="39"/>
        <v>1</v>
      </c>
      <c r="O310" s="95">
        <f t="shared" si="39"/>
        <v>1</v>
      </c>
      <c r="P310" s="95">
        <f t="shared" si="39"/>
        <v>1</v>
      </c>
      <c r="Q310" s="95">
        <f t="shared" si="39"/>
        <v>1</v>
      </c>
      <c r="R310" s="95">
        <f t="shared" si="39"/>
        <v>1</v>
      </c>
      <c r="S310" s="95">
        <f t="shared" si="39"/>
        <v>1</v>
      </c>
      <c r="T310" s="95">
        <f t="shared" si="39"/>
        <v>1</v>
      </c>
      <c r="U310" s="95">
        <f t="shared" si="38"/>
        <v>1</v>
      </c>
      <c r="V310" s="95">
        <f t="shared" si="38"/>
        <v>1</v>
      </c>
      <c r="W310" s="95">
        <f t="shared" si="38"/>
        <v>1</v>
      </c>
      <c r="X310" s="95">
        <f t="shared" si="38"/>
        <v>1</v>
      </c>
      <c r="Y310" s="95">
        <f t="shared" si="38"/>
        <v>1</v>
      </c>
      <c r="Z310" s="95">
        <f t="shared" si="38"/>
        <v>1</v>
      </c>
      <c r="AA310" s="95">
        <f t="shared" si="38"/>
        <v>1</v>
      </c>
      <c r="AB310" s="95">
        <f t="shared" si="38"/>
        <v>1</v>
      </c>
      <c r="AC310" s="95">
        <f t="shared" si="38"/>
        <v>1</v>
      </c>
      <c r="AD310" s="95">
        <f t="shared" si="38"/>
        <v>1</v>
      </c>
      <c r="AE310" s="95">
        <f t="shared" si="38"/>
        <v>1</v>
      </c>
      <c r="AF310" s="95">
        <f t="shared" si="38"/>
        <v>1</v>
      </c>
      <c r="AG310" s="95">
        <f t="shared" si="38"/>
        <v>1</v>
      </c>
      <c r="AH310" s="95">
        <f t="shared" si="38"/>
        <v>1</v>
      </c>
    </row>
    <row r="311" spans="1:34" x14ac:dyDescent="0.3">
      <c r="A311" t="s">
        <v>1078</v>
      </c>
      <c r="B311" t="s">
        <v>1079</v>
      </c>
      <c r="C311">
        <v>2021</v>
      </c>
      <c r="D311">
        <v>2050</v>
      </c>
      <c r="E311" s="95">
        <f t="shared" si="39"/>
        <v>1</v>
      </c>
      <c r="F311" s="95">
        <f t="shared" si="39"/>
        <v>1</v>
      </c>
      <c r="G311" s="95">
        <f t="shared" si="39"/>
        <v>1</v>
      </c>
      <c r="H311" s="95">
        <f t="shared" si="39"/>
        <v>1</v>
      </c>
      <c r="I311" s="95">
        <f t="shared" si="39"/>
        <v>1</v>
      </c>
      <c r="J311" s="95">
        <f t="shared" si="39"/>
        <v>1</v>
      </c>
      <c r="K311" s="95">
        <f t="shared" si="39"/>
        <v>1</v>
      </c>
      <c r="L311" s="95">
        <f t="shared" si="39"/>
        <v>1</v>
      </c>
      <c r="M311" s="95">
        <f t="shared" si="39"/>
        <v>1</v>
      </c>
      <c r="N311" s="95">
        <f t="shared" si="39"/>
        <v>1</v>
      </c>
      <c r="O311" s="95">
        <f t="shared" si="39"/>
        <v>1</v>
      </c>
      <c r="P311" s="95">
        <f t="shared" si="39"/>
        <v>1</v>
      </c>
      <c r="Q311" s="95">
        <f t="shared" si="39"/>
        <v>1</v>
      </c>
      <c r="R311" s="95">
        <f t="shared" si="39"/>
        <v>1</v>
      </c>
      <c r="S311" s="95">
        <f t="shared" si="39"/>
        <v>1</v>
      </c>
      <c r="T311" s="95">
        <f t="shared" si="39"/>
        <v>1</v>
      </c>
      <c r="U311" s="95">
        <f t="shared" si="38"/>
        <v>1</v>
      </c>
      <c r="V311" s="95">
        <f t="shared" si="38"/>
        <v>1</v>
      </c>
      <c r="W311" s="95">
        <f t="shared" si="38"/>
        <v>1</v>
      </c>
      <c r="X311" s="95">
        <f t="shared" si="38"/>
        <v>1</v>
      </c>
      <c r="Y311" s="95">
        <f t="shared" si="38"/>
        <v>1</v>
      </c>
      <c r="Z311" s="95">
        <f t="shared" si="38"/>
        <v>1</v>
      </c>
      <c r="AA311" s="95">
        <f t="shared" si="38"/>
        <v>1</v>
      </c>
      <c r="AB311" s="95">
        <f t="shared" si="38"/>
        <v>1</v>
      </c>
      <c r="AC311" s="95">
        <f t="shared" si="38"/>
        <v>1</v>
      </c>
      <c r="AD311" s="95">
        <f t="shared" si="38"/>
        <v>1</v>
      </c>
      <c r="AE311" s="95">
        <f t="shared" si="38"/>
        <v>1</v>
      </c>
      <c r="AF311" s="95">
        <f t="shared" si="38"/>
        <v>1</v>
      </c>
      <c r="AG311" s="95">
        <f t="shared" si="38"/>
        <v>1</v>
      </c>
      <c r="AH311" s="95">
        <f t="shared" si="38"/>
        <v>1</v>
      </c>
    </row>
    <row r="312" spans="1:34" x14ac:dyDescent="0.3">
      <c r="A312" t="s">
        <v>1112</v>
      </c>
      <c r="B312" t="s">
        <v>1113</v>
      </c>
      <c r="C312">
        <v>2021</v>
      </c>
      <c r="D312">
        <v>2049</v>
      </c>
      <c r="E312" s="95">
        <f t="shared" si="39"/>
        <v>1</v>
      </c>
      <c r="F312" s="95">
        <f t="shared" si="39"/>
        <v>1</v>
      </c>
      <c r="G312" s="95">
        <f t="shared" si="39"/>
        <v>1</v>
      </c>
      <c r="H312" s="95">
        <f t="shared" si="39"/>
        <v>1</v>
      </c>
      <c r="I312" s="95">
        <f t="shared" si="39"/>
        <v>1</v>
      </c>
      <c r="J312" s="95">
        <f t="shared" si="39"/>
        <v>1</v>
      </c>
      <c r="K312" s="95">
        <f t="shared" si="39"/>
        <v>1</v>
      </c>
      <c r="L312" s="95">
        <f t="shared" si="39"/>
        <v>1</v>
      </c>
      <c r="M312" s="95">
        <f t="shared" si="39"/>
        <v>1</v>
      </c>
      <c r="N312" s="95">
        <f t="shared" si="39"/>
        <v>1</v>
      </c>
      <c r="O312" s="95">
        <f t="shared" si="39"/>
        <v>1</v>
      </c>
      <c r="P312" s="95">
        <f t="shared" si="39"/>
        <v>1</v>
      </c>
      <c r="Q312" s="95">
        <f t="shared" si="39"/>
        <v>1</v>
      </c>
      <c r="R312" s="95">
        <f t="shared" si="39"/>
        <v>1</v>
      </c>
      <c r="S312" s="95">
        <f t="shared" si="39"/>
        <v>1</v>
      </c>
      <c r="T312" s="95">
        <f t="shared" si="39"/>
        <v>1</v>
      </c>
      <c r="U312" s="95">
        <f t="shared" si="38"/>
        <v>1</v>
      </c>
      <c r="V312" s="95">
        <f t="shared" si="38"/>
        <v>1</v>
      </c>
      <c r="W312" s="95">
        <f t="shared" si="38"/>
        <v>1</v>
      </c>
      <c r="X312" s="95">
        <f t="shared" si="38"/>
        <v>1</v>
      </c>
      <c r="Y312" s="95">
        <f t="shared" si="38"/>
        <v>1</v>
      </c>
      <c r="Z312" s="95">
        <f t="shared" si="38"/>
        <v>1</v>
      </c>
      <c r="AA312" s="95">
        <f t="shared" si="38"/>
        <v>1</v>
      </c>
      <c r="AB312" s="95">
        <f t="shared" si="38"/>
        <v>1</v>
      </c>
      <c r="AC312" s="95">
        <f t="shared" si="38"/>
        <v>1</v>
      </c>
      <c r="AD312" s="95">
        <f t="shared" si="38"/>
        <v>1</v>
      </c>
      <c r="AE312" s="95">
        <f t="shared" si="38"/>
        <v>1</v>
      </c>
      <c r="AF312" s="95">
        <f t="shared" si="38"/>
        <v>1</v>
      </c>
      <c r="AG312" s="95">
        <f t="shared" si="38"/>
        <v>1</v>
      </c>
      <c r="AH312" s="95">
        <f t="shared" si="38"/>
        <v>0</v>
      </c>
    </row>
    <row r="313" spans="1:34" x14ac:dyDescent="0.3">
      <c r="A313" t="s">
        <v>1174</v>
      </c>
      <c r="B313" t="s">
        <v>1175</v>
      </c>
      <c r="C313">
        <v>2021</v>
      </c>
      <c r="D313">
        <v>2031</v>
      </c>
      <c r="E313" s="95">
        <f t="shared" si="39"/>
        <v>1</v>
      </c>
      <c r="F313" s="95">
        <f t="shared" si="39"/>
        <v>1</v>
      </c>
      <c r="G313" s="95">
        <f t="shared" si="39"/>
        <v>1</v>
      </c>
      <c r="H313" s="95">
        <f t="shared" si="39"/>
        <v>1</v>
      </c>
      <c r="I313" s="95">
        <f t="shared" si="39"/>
        <v>1</v>
      </c>
      <c r="J313" s="95">
        <f t="shared" si="39"/>
        <v>1</v>
      </c>
      <c r="K313" s="95">
        <f t="shared" si="39"/>
        <v>1</v>
      </c>
      <c r="L313" s="95">
        <f t="shared" si="39"/>
        <v>1</v>
      </c>
      <c r="M313" s="95">
        <f t="shared" si="39"/>
        <v>1</v>
      </c>
      <c r="N313" s="95">
        <f t="shared" si="39"/>
        <v>1</v>
      </c>
      <c r="O313" s="95">
        <f t="shared" si="39"/>
        <v>1</v>
      </c>
      <c r="P313" s="95">
        <f t="shared" si="39"/>
        <v>0</v>
      </c>
      <c r="Q313" s="95">
        <f t="shared" si="39"/>
        <v>0</v>
      </c>
      <c r="R313" s="95">
        <f t="shared" si="39"/>
        <v>0</v>
      </c>
      <c r="S313" s="95">
        <f t="shared" si="39"/>
        <v>0</v>
      </c>
      <c r="T313" s="95">
        <f t="shared" si="39"/>
        <v>0</v>
      </c>
      <c r="U313" s="95">
        <f t="shared" si="38"/>
        <v>0</v>
      </c>
      <c r="V313" s="95">
        <f t="shared" si="38"/>
        <v>0</v>
      </c>
      <c r="W313" s="95">
        <f t="shared" si="38"/>
        <v>0</v>
      </c>
      <c r="X313" s="95">
        <f t="shared" si="38"/>
        <v>0</v>
      </c>
      <c r="Y313" s="95">
        <f t="shared" si="38"/>
        <v>0</v>
      </c>
      <c r="Z313" s="95">
        <f t="shared" si="38"/>
        <v>0</v>
      </c>
      <c r="AA313" s="95">
        <f t="shared" si="38"/>
        <v>0</v>
      </c>
      <c r="AB313" s="95">
        <f t="shared" si="38"/>
        <v>0</v>
      </c>
      <c r="AC313" s="95">
        <f t="shared" si="38"/>
        <v>0</v>
      </c>
      <c r="AD313" s="95">
        <f t="shared" si="38"/>
        <v>0</v>
      </c>
      <c r="AE313" s="95">
        <f t="shared" si="38"/>
        <v>0</v>
      </c>
      <c r="AF313" s="95">
        <f t="shared" si="38"/>
        <v>0</v>
      </c>
      <c r="AG313" s="95">
        <f t="shared" si="38"/>
        <v>0</v>
      </c>
      <c r="AH313" s="95">
        <f t="shared" si="38"/>
        <v>0</v>
      </c>
    </row>
    <row r="314" spans="1:34" x14ac:dyDescent="0.3">
      <c r="A314" t="s">
        <v>1176</v>
      </c>
      <c r="B314" t="s">
        <v>1177</v>
      </c>
      <c r="C314">
        <v>2021</v>
      </c>
      <c r="D314">
        <v>2051</v>
      </c>
      <c r="E314" s="95">
        <f t="shared" si="39"/>
        <v>1</v>
      </c>
      <c r="F314" s="95">
        <f t="shared" si="39"/>
        <v>1</v>
      </c>
      <c r="G314" s="95">
        <f t="shared" si="39"/>
        <v>1</v>
      </c>
      <c r="H314" s="95">
        <f t="shared" si="39"/>
        <v>1</v>
      </c>
      <c r="I314" s="95">
        <f t="shared" si="39"/>
        <v>1</v>
      </c>
      <c r="J314" s="95">
        <f t="shared" si="39"/>
        <v>1</v>
      </c>
      <c r="K314" s="95">
        <f t="shared" si="39"/>
        <v>1</v>
      </c>
      <c r="L314" s="95">
        <f t="shared" si="39"/>
        <v>1</v>
      </c>
      <c r="M314" s="95">
        <f t="shared" si="39"/>
        <v>1</v>
      </c>
      <c r="N314" s="95">
        <f t="shared" si="39"/>
        <v>1</v>
      </c>
      <c r="O314" s="95">
        <f t="shared" si="39"/>
        <v>1</v>
      </c>
      <c r="P314" s="95">
        <f t="shared" si="39"/>
        <v>1</v>
      </c>
      <c r="Q314" s="95">
        <f t="shared" si="39"/>
        <v>1</v>
      </c>
      <c r="R314" s="95">
        <f t="shared" si="39"/>
        <v>1</v>
      </c>
      <c r="S314" s="95">
        <f t="shared" si="39"/>
        <v>1</v>
      </c>
      <c r="T314" s="95">
        <f t="shared" ref="T314:AH329" si="40">IF(AND(T$1&gt;=$C314,T$1&lt;=$D314),1,0)</f>
        <v>1</v>
      </c>
      <c r="U314" s="95">
        <f t="shared" si="40"/>
        <v>1</v>
      </c>
      <c r="V314" s="95">
        <f t="shared" si="40"/>
        <v>1</v>
      </c>
      <c r="W314" s="95">
        <f t="shared" si="40"/>
        <v>1</v>
      </c>
      <c r="X314" s="95">
        <f t="shared" si="40"/>
        <v>1</v>
      </c>
      <c r="Y314" s="95">
        <f t="shared" si="40"/>
        <v>1</v>
      </c>
      <c r="Z314" s="95">
        <f t="shared" si="40"/>
        <v>1</v>
      </c>
      <c r="AA314" s="95">
        <f t="shared" si="40"/>
        <v>1</v>
      </c>
      <c r="AB314" s="95">
        <f t="shared" si="40"/>
        <v>1</v>
      </c>
      <c r="AC314" s="95">
        <f t="shared" si="40"/>
        <v>1</v>
      </c>
      <c r="AD314" s="95">
        <f t="shared" si="40"/>
        <v>1</v>
      </c>
      <c r="AE314" s="95">
        <f t="shared" si="40"/>
        <v>1</v>
      </c>
      <c r="AF314" s="95">
        <f t="shared" si="40"/>
        <v>1</v>
      </c>
      <c r="AG314" s="95">
        <f t="shared" si="40"/>
        <v>1</v>
      </c>
      <c r="AH314" s="95">
        <f t="shared" si="40"/>
        <v>1</v>
      </c>
    </row>
    <row r="315" spans="1:34" x14ac:dyDescent="0.3">
      <c r="A315" t="s">
        <v>1178</v>
      </c>
      <c r="B315" t="s">
        <v>1179</v>
      </c>
      <c r="C315">
        <v>2021</v>
      </c>
      <c r="D315">
        <v>2045</v>
      </c>
      <c r="E315" s="95">
        <f t="shared" ref="E315:T330" si="41">IF(AND(E$1&gt;=$C315,E$1&lt;=$D315),1,0)</f>
        <v>1</v>
      </c>
      <c r="F315" s="95">
        <f t="shared" si="41"/>
        <v>1</v>
      </c>
      <c r="G315" s="95">
        <f t="shared" si="41"/>
        <v>1</v>
      </c>
      <c r="H315" s="95">
        <f t="shared" si="41"/>
        <v>1</v>
      </c>
      <c r="I315" s="95">
        <f t="shared" si="41"/>
        <v>1</v>
      </c>
      <c r="J315" s="95">
        <f t="shared" si="41"/>
        <v>1</v>
      </c>
      <c r="K315" s="95">
        <f t="shared" si="41"/>
        <v>1</v>
      </c>
      <c r="L315" s="95">
        <f t="shared" si="41"/>
        <v>1</v>
      </c>
      <c r="M315" s="95">
        <f t="shared" si="41"/>
        <v>1</v>
      </c>
      <c r="N315" s="95">
        <f t="shared" si="41"/>
        <v>1</v>
      </c>
      <c r="O315" s="95">
        <f t="shared" si="41"/>
        <v>1</v>
      </c>
      <c r="P315" s="95">
        <f t="shared" si="41"/>
        <v>1</v>
      </c>
      <c r="Q315" s="95">
        <f t="shared" si="41"/>
        <v>1</v>
      </c>
      <c r="R315" s="95">
        <f t="shared" si="41"/>
        <v>1</v>
      </c>
      <c r="S315" s="95">
        <f t="shared" si="41"/>
        <v>1</v>
      </c>
      <c r="T315" s="95">
        <f t="shared" si="41"/>
        <v>1</v>
      </c>
      <c r="U315" s="95">
        <f t="shared" si="40"/>
        <v>1</v>
      </c>
      <c r="V315" s="95">
        <f t="shared" si="40"/>
        <v>1</v>
      </c>
      <c r="W315" s="95">
        <f t="shared" si="40"/>
        <v>1</v>
      </c>
      <c r="X315" s="95">
        <f t="shared" si="40"/>
        <v>1</v>
      </c>
      <c r="Y315" s="95">
        <f t="shared" si="40"/>
        <v>1</v>
      </c>
      <c r="Z315" s="95">
        <f t="shared" si="40"/>
        <v>1</v>
      </c>
      <c r="AA315" s="95">
        <f t="shared" si="40"/>
        <v>1</v>
      </c>
      <c r="AB315" s="95">
        <f t="shared" si="40"/>
        <v>1</v>
      </c>
      <c r="AC315" s="95">
        <f t="shared" si="40"/>
        <v>1</v>
      </c>
      <c r="AD315" s="95">
        <f t="shared" si="40"/>
        <v>0</v>
      </c>
      <c r="AE315" s="95">
        <f t="shared" si="40"/>
        <v>0</v>
      </c>
      <c r="AF315" s="95">
        <f t="shared" si="40"/>
        <v>0</v>
      </c>
      <c r="AG315" s="95">
        <f t="shared" si="40"/>
        <v>0</v>
      </c>
      <c r="AH315" s="95">
        <f t="shared" si="40"/>
        <v>0</v>
      </c>
    </row>
    <row r="316" spans="1:34" x14ac:dyDescent="0.3">
      <c r="A316" t="s">
        <v>1180</v>
      </c>
      <c r="B316" t="s">
        <v>1181</v>
      </c>
      <c r="C316">
        <v>2021</v>
      </c>
      <c r="D316">
        <v>2051</v>
      </c>
      <c r="E316" s="95">
        <f t="shared" si="41"/>
        <v>1</v>
      </c>
      <c r="F316" s="95">
        <f t="shared" si="41"/>
        <v>1</v>
      </c>
      <c r="G316" s="95">
        <f t="shared" si="41"/>
        <v>1</v>
      </c>
      <c r="H316" s="95">
        <f t="shared" si="41"/>
        <v>1</v>
      </c>
      <c r="I316" s="95">
        <f t="shared" si="41"/>
        <v>1</v>
      </c>
      <c r="J316" s="95">
        <f t="shared" si="41"/>
        <v>1</v>
      </c>
      <c r="K316" s="95">
        <f t="shared" si="41"/>
        <v>1</v>
      </c>
      <c r="L316" s="95">
        <f t="shared" si="41"/>
        <v>1</v>
      </c>
      <c r="M316" s="95">
        <f t="shared" si="41"/>
        <v>1</v>
      </c>
      <c r="N316" s="95">
        <f t="shared" si="41"/>
        <v>1</v>
      </c>
      <c r="O316" s="95">
        <f t="shared" si="41"/>
        <v>1</v>
      </c>
      <c r="P316" s="95">
        <f t="shared" si="41"/>
        <v>1</v>
      </c>
      <c r="Q316" s="95">
        <f t="shared" si="41"/>
        <v>1</v>
      </c>
      <c r="R316" s="95">
        <f t="shared" si="41"/>
        <v>1</v>
      </c>
      <c r="S316" s="95">
        <f t="shared" si="41"/>
        <v>1</v>
      </c>
      <c r="T316" s="95">
        <f t="shared" si="41"/>
        <v>1</v>
      </c>
      <c r="U316" s="95">
        <f t="shared" si="40"/>
        <v>1</v>
      </c>
      <c r="V316" s="95">
        <f t="shared" si="40"/>
        <v>1</v>
      </c>
      <c r="W316" s="95">
        <f t="shared" si="40"/>
        <v>1</v>
      </c>
      <c r="X316" s="95">
        <f t="shared" si="40"/>
        <v>1</v>
      </c>
      <c r="Y316" s="95">
        <f t="shared" si="40"/>
        <v>1</v>
      </c>
      <c r="Z316" s="95">
        <f t="shared" si="40"/>
        <v>1</v>
      </c>
      <c r="AA316" s="95">
        <f t="shared" si="40"/>
        <v>1</v>
      </c>
      <c r="AB316" s="95">
        <f t="shared" si="40"/>
        <v>1</v>
      </c>
      <c r="AC316" s="95">
        <f t="shared" si="40"/>
        <v>1</v>
      </c>
      <c r="AD316" s="95">
        <f t="shared" si="40"/>
        <v>1</v>
      </c>
      <c r="AE316" s="95">
        <f t="shared" si="40"/>
        <v>1</v>
      </c>
      <c r="AF316" s="95">
        <f t="shared" si="40"/>
        <v>1</v>
      </c>
      <c r="AG316" s="95">
        <f t="shared" si="40"/>
        <v>1</v>
      </c>
      <c r="AH316" s="95">
        <f t="shared" si="40"/>
        <v>1</v>
      </c>
    </row>
    <row r="317" spans="1:34" x14ac:dyDescent="0.3">
      <c r="A317" t="s">
        <v>1040</v>
      </c>
      <c r="B317" t="s">
        <v>1041</v>
      </c>
      <c r="C317">
        <v>2021</v>
      </c>
      <c r="D317">
        <v>2036</v>
      </c>
      <c r="E317" s="95">
        <f t="shared" si="41"/>
        <v>1</v>
      </c>
      <c r="F317" s="95">
        <f t="shared" si="41"/>
        <v>1</v>
      </c>
      <c r="G317" s="95">
        <f t="shared" si="41"/>
        <v>1</v>
      </c>
      <c r="H317" s="95">
        <f t="shared" si="41"/>
        <v>1</v>
      </c>
      <c r="I317" s="95">
        <f t="shared" si="41"/>
        <v>1</v>
      </c>
      <c r="J317" s="95">
        <f t="shared" si="41"/>
        <v>1</v>
      </c>
      <c r="K317" s="95">
        <f t="shared" si="41"/>
        <v>1</v>
      </c>
      <c r="L317" s="95">
        <f t="shared" si="41"/>
        <v>1</v>
      </c>
      <c r="M317" s="95">
        <f t="shared" si="41"/>
        <v>1</v>
      </c>
      <c r="N317" s="95">
        <f t="shared" si="41"/>
        <v>1</v>
      </c>
      <c r="O317" s="95">
        <f t="shared" si="41"/>
        <v>1</v>
      </c>
      <c r="P317" s="95">
        <f t="shared" si="41"/>
        <v>1</v>
      </c>
      <c r="Q317" s="95">
        <f t="shared" si="41"/>
        <v>1</v>
      </c>
      <c r="R317" s="95">
        <f t="shared" si="41"/>
        <v>1</v>
      </c>
      <c r="S317" s="95">
        <f t="shared" si="41"/>
        <v>1</v>
      </c>
      <c r="T317" s="95">
        <f t="shared" si="41"/>
        <v>1</v>
      </c>
      <c r="U317" s="95">
        <f t="shared" si="40"/>
        <v>0</v>
      </c>
      <c r="V317" s="95">
        <f t="shared" si="40"/>
        <v>0</v>
      </c>
      <c r="W317" s="95">
        <f t="shared" si="40"/>
        <v>0</v>
      </c>
      <c r="X317" s="95">
        <f t="shared" si="40"/>
        <v>0</v>
      </c>
      <c r="Y317" s="95">
        <f t="shared" si="40"/>
        <v>0</v>
      </c>
      <c r="Z317" s="95">
        <f t="shared" si="40"/>
        <v>0</v>
      </c>
      <c r="AA317" s="95">
        <f t="shared" si="40"/>
        <v>0</v>
      </c>
      <c r="AB317" s="95">
        <f t="shared" si="40"/>
        <v>0</v>
      </c>
      <c r="AC317" s="95">
        <f t="shared" si="40"/>
        <v>0</v>
      </c>
      <c r="AD317" s="95">
        <f t="shared" si="40"/>
        <v>0</v>
      </c>
      <c r="AE317" s="95">
        <f t="shared" si="40"/>
        <v>0</v>
      </c>
      <c r="AF317" s="95">
        <f t="shared" si="40"/>
        <v>0</v>
      </c>
      <c r="AG317" s="95">
        <f t="shared" si="40"/>
        <v>0</v>
      </c>
      <c r="AH317" s="95">
        <f t="shared" si="40"/>
        <v>0</v>
      </c>
    </row>
    <row r="318" spans="1:34" x14ac:dyDescent="0.3">
      <c r="A318" t="s">
        <v>914</v>
      </c>
      <c r="B318" t="s">
        <v>915</v>
      </c>
      <c r="C318">
        <v>2021</v>
      </c>
      <c r="D318">
        <v>2049</v>
      </c>
      <c r="E318" s="95">
        <f t="shared" si="41"/>
        <v>1</v>
      </c>
      <c r="F318" s="95">
        <f t="shared" si="41"/>
        <v>1</v>
      </c>
      <c r="G318" s="95">
        <f t="shared" si="41"/>
        <v>1</v>
      </c>
      <c r="H318" s="95">
        <f t="shared" si="41"/>
        <v>1</v>
      </c>
      <c r="I318" s="95">
        <f t="shared" si="41"/>
        <v>1</v>
      </c>
      <c r="J318" s="95">
        <f t="shared" si="41"/>
        <v>1</v>
      </c>
      <c r="K318" s="95">
        <f t="shared" si="41"/>
        <v>1</v>
      </c>
      <c r="L318" s="95">
        <f t="shared" si="41"/>
        <v>1</v>
      </c>
      <c r="M318" s="95">
        <f t="shared" si="41"/>
        <v>1</v>
      </c>
      <c r="N318" s="95">
        <f t="shared" si="41"/>
        <v>1</v>
      </c>
      <c r="O318" s="95">
        <f t="shared" si="41"/>
        <v>1</v>
      </c>
      <c r="P318" s="95">
        <f t="shared" si="41"/>
        <v>1</v>
      </c>
      <c r="Q318" s="95">
        <f t="shared" si="41"/>
        <v>1</v>
      </c>
      <c r="R318" s="95">
        <f t="shared" si="41"/>
        <v>1</v>
      </c>
      <c r="S318" s="95">
        <f t="shared" si="41"/>
        <v>1</v>
      </c>
      <c r="T318" s="95">
        <f t="shared" si="41"/>
        <v>1</v>
      </c>
      <c r="U318" s="95">
        <f t="shared" si="40"/>
        <v>1</v>
      </c>
      <c r="V318" s="95">
        <f t="shared" si="40"/>
        <v>1</v>
      </c>
      <c r="W318" s="95">
        <f t="shared" si="40"/>
        <v>1</v>
      </c>
      <c r="X318" s="95">
        <f t="shared" si="40"/>
        <v>1</v>
      </c>
      <c r="Y318" s="95">
        <f t="shared" si="40"/>
        <v>1</v>
      </c>
      <c r="Z318" s="95">
        <f t="shared" si="40"/>
        <v>1</v>
      </c>
      <c r="AA318" s="95">
        <f t="shared" si="40"/>
        <v>1</v>
      </c>
      <c r="AB318" s="95">
        <f t="shared" si="40"/>
        <v>1</v>
      </c>
      <c r="AC318" s="95">
        <f t="shared" si="40"/>
        <v>1</v>
      </c>
      <c r="AD318" s="95">
        <f t="shared" si="40"/>
        <v>1</v>
      </c>
      <c r="AE318" s="95">
        <f t="shared" si="40"/>
        <v>1</v>
      </c>
      <c r="AF318" s="95">
        <f t="shared" si="40"/>
        <v>1</v>
      </c>
      <c r="AG318" s="95">
        <f t="shared" si="40"/>
        <v>1</v>
      </c>
      <c r="AH318" s="95">
        <f t="shared" si="40"/>
        <v>0</v>
      </c>
    </row>
    <row r="319" spans="1:34" x14ac:dyDescent="0.3">
      <c r="A319" t="s">
        <v>656</v>
      </c>
      <c r="B319" t="s">
        <v>126</v>
      </c>
      <c r="C319">
        <v>2021</v>
      </c>
      <c r="D319">
        <v>2020</v>
      </c>
      <c r="E319" s="95">
        <f t="shared" si="41"/>
        <v>0</v>
      </c>
      <c r="F319" s="95">
        <f t="shared" si="41"/>
        <v>0</v>
      </c>
      <c r="G319" s="95">
        <f t="shared" si="41"/>
        <v>0</v>
      </c>
      <c r="H319" s="95">
        <f t="shared" si="41"/>
        <v>0</v>
      </c>
      <c r="I319" s="95">
        <f t="shared" si="41"/>
        <v>0</v>
      </c>
      <c r="J319" s="95">
        <f t="shared" si="41"/>
        <v>0</v>
      </c>
      <c r="K319" s="95">
        <f t="shared" si="41"/>
        <v>0</v>
      </c>
      <c r="L319" s="95">
        <f t="shared" si="41"/>
        <v>0</v>
      </c>
      <c r="M319" s="95">
        <f t="shared" si="41"/>
        <v>0</v>
      </c>
      <c r="N319" s="95">
        <f t="shared" si="41"/>
        <v>0</v>
      </c>
      <c r="O319" s="95">
        <f t="shared" si="41"/>
        <v>0</v>
      </c>
      <c r="P319" s="95">
        <f t="shared" si="41"/>
        <v>0</v>
      </c>
      <c r="Q319" s="95">
        <f t="shared" si="41"/>
        <v>0</v>
      </c>
      <c r="R319" s="95">
        <f t="shared" si="41"/>
        <v>0</v>
      </c>
      <c r="S319" s="95">
        <f t="shared" si="41"/>
        <v>0</v>
      </c>
      <c r="T319" s="95">
        <f t="shared" si="41"/>
        <v>0</v>
      </c>
      <c r="U319" s="95">
        <f t="shared" si="40"/>
        <v>0</v>
      </c>
      <c r="V319" s="95">
        <f t="shared" si="40"/>
        <v>0</v>
      </c>
      <c r="W319" s="95">
        <f t="shared" si="40"/>
        <v>0</v>
      </c>
      <c r="X319" s="95">
        <f t="shared" si="40"/>
        <v>0</v>
      </c>
      <c r="Y319" s="95">
        <f t="shared" si="40"/>
        <v>0</v>
      </c>
      <c r="Z319" s="95">
        <f t="shared" si="40"/>
        <v>0</v>
      </c>
      <c r="AA319" s="95">
        <f t="shared" si="40"/>
        <v>0</v>
      </c>
      <c r="AB319" s="95">
        <f t="shared" si="40"/>
        <v>0</v>
      </c>
      <c r="AC319" s="95">
        <f t="shared" si="40"/>
        <v>0</v>
      </c>
      <c r="AD319" s="95">
        <f t="shared" si="40"/>
        <v>0</v>
      </c>
      <c r="AE319" s="95">
        <f t="shared" si="40"/>
        <v>0</v>
      </c>
      <c r="AF319" s="95">
        <f t="shared" si="40"/>
        <v>0</v>
      </c>
      <c r="AG319" s="95">
        <f t="shared" si="40"/>
        <v>0</v>
      </c>
      <c r="AH319" s="95">
        <f t="shared" si="40"/>
        <v>0</v>
      </c>
    </row>
    <row r="320" spans="1:34" x14ac:dyDescent="0.3">
      <c r="A320" t="s">
        <v>988</v>
      </c>
      <c r="B320" t="s">
        <v>989</v>
      </c>
      <c r="C320">
        <v>2021</v>
      </c>
      <c r="D320">
        <v>2044</v>
      </c>
      <c r="E320" s="95">
        <f t="shared" si="41"/>
        <v>1</v>
      </c>
      <c r="F320" s="95">
        <f t="shared" si="41"/>
        <v>1</v>
      </c>
      <c r="G320" s="95">
        <f t="shared" si="41"/>
        <v>1</v>
      </c>
      <c r="H320" s="95">
        <f t="shared" si="41"/>
        <v>1</v>
      </c>
      <c r="I320" s="95">
        <f t="shared" si="41"/>
        <v>1</v>
      </c>
      <c r="J320" s="95">
        <f t="shared" si="41"/>
        <v>1</v>
      </c>
      <c r="K320" s="95">
        <f t="shared" si="41"/>
        <v>1</v>
      </c>
      <c r="L320" s="95">
        <f t="shared" si="41"/>
        <v>1</v>
      </c>
      <c r="M320" s="95">
        <f t="shared" si="41"/>
        <v>1</v>
      </c>
      <c r="N320" s="95">
        <f t="shared" si="41"/>
        <v>1</v>
      </c>
      <c r="O320" s="95">
        <f t="shared" si="41"/>
        <v>1</v>
      </c>
      <c r="P320" s="95">
        <f t="shared" si="41"/>
        <v>1</v>
      </c>
      <c r="Q320" s="95">
        <f t="shared" si="41"/>
        <v>1</v>
      </c>
      <c r="R320" s="95">
        <f t="shared" si="41"/>
        <v>1</v>
      </c>
      <c r="S320" s="95">
        <f t="shared" si="41"/>
        <v>1</v>
      </c>
      <c r="T320" s="95">
        <f t="shared" si="41"/>
        <v>1</v>
      </c>
      <c r="U320" s="95">
        <f t="shared" si="40"/>
        <v>1</v>
      </c>
      <c r="V320" s="95">
        <f t="shared" si="40"/>
        <v>1</v>
      </c>
      <c r="W320" s="95">
        <f t="shared" si="40"/>
        <v>1</v>
      </c>
      <c r="X320" s="95">
        <f t="shared" si="40"/>
        <v>1</v>
      </c>
      <c r="Y320" s="95">
        <f t="shared" si="40"/>
        <v>1</v>
      </c>
      <c r="Z320" s="95">
        <f t="shared" si="40"/>
        <v>1</v>
      </c>
      <c r="AA320" s="95">
        <f t="shared" si="40"/>
        <v>1</v>
      </c>
      <c r="AB320" s="95">
        <f t="shared" si="40"/>
        <v>1</v>
      </c>
      <c r="AC320" s="95">
        <f t="shared" si="40"/>
        <v>0</v>
      </c>
      <c r="AD320" s="95">
        <f t="shared" si="40"/>
        <v>0</v>
      </c>
      <c r="AE320" s="95">
        <f t="shared" si="40"/>
        <v>0</v>
      </c>
      <c r="AF320" s="95">
        <f t="shared" si="40"/>
        <v>0</v>
      </c>
      <c r="AG320" s="95">
        <f t="shared" si="40"/>
        <v>0</v>
      </c>
      <c r="AH320" s="95">
        <f t="shared" si="40"/>
        <v>0</v>
      </c>
    </row>
    <row r="321" spans="1:34" x14ac:dyDescent="0.3">
      <c r="A321" t="s">
        <v>988</v>
      </c>
      <c r="B321" t="s">
        <v>990</v>
      </c>
      <c r="C321">
        <v>2021</v>
      </c>
      <c r="D321">
        <v>2044</v>
      </c>
      <c r="E321" s="95">
        <f t="shared" si="41"/>
        <v>1</v>
      </c>
      <c r="F321" s="95">
        <f t="shared" si="41"/>
        <v>1</v>
      </c>
      <c r="G321" s="95">
        <f t="shared" si="41"/>
        <v>1</v>
      </c>
      <c r="H321" s="95">
        <f t="shared" si="41"/>
        <v>1</v>
      </c>
      <c r="I321" s="95">
        <f t="shared" si="41"/>
        <v>1</v>
      </c>
      <c r="J321" s="95">
        <f t="shared" si="41"/>
        <v>1</v>
      </c>
      <c r="K321" s="95">
        <f t="shared" si="41"/>
        <v>1</v>
      </c>
      <c r="L321" s="95">
        <f t="shared" si="41"/>
        <v>1</v>
      </c>
      <c r="M321" s="95">
        <f t="shared" si="41"/>
        <v>1</v>
      </c>
      <c r="N321" s="95">
        <f t="shared" si="41"/>
        <v>1</v>
      </c>
      <c r="O321" s="95">
        <f t="shared" si="41"/>
        <v>1</v>
      </c>
      <c r="P321" s="95">
        <f t="shared" si="41"/>
        <v>1</v>
      </c>
      <c r="Q321" s="95">
        <f t="shared" si="41"/>
        <v>1</v>
      </c>
      <c r="R321" s="95">
        <f t="shared" si="41"/>
        <v>1</v>
      </c>
      <c r="S321" s="95">
        <f t="shared" si="41"/>
        <v>1</v>
      </c>
      <c r="T321" s="95">
        <f t="shared" si="41"/>
        <v>1</v>
      </c>
      <c r="U321" s="95">
        <f t="shared" si="40"/>
        <v>1</v>
      </c>
      <c r="V321" s="95">
        <f t="shared" si="40"/>
        <v>1</v>
      </c>
      <c r="W321" s="95">
        <f t="shared" si="40"/>
        <v>1</v>
      </c>
      <c r="X321" s="95">
        <f t="shared" si="40"/>
        <v>1</v>
      </c>
      <c r="Y321" s="95">
        <f t="shared" si="40"/>
        <v>1</v>
      </c>
      <c r="Z321" s="95">
        <f t="shared" si="40"/>
        <v>1</v>
      </c>
      <c r="AA321" s="95">
        <f t="shared" si="40"/>
        <v>1</v>
      </c>
      <c r="AB321" s="95">
        <f t="shared" si="40"/>
        <v>1</v>
      </c>
      <c r="AC321" s="95">
        <f t="shared" si="40"/>
        <v>0</v>
      </c>
      <c r="AD321" s="95">
        <f t="shared" si="40"/>
        <v>0</v>
      </c>
      <c r="AE321" s="95">
        <f t="shared" si="40"/>
        <v>0</v>
      </c>
      <c r="AF321" s="95">
        <f t="shared" si="40"/>
        <v>0</v>
      </c>
      <c r="AG321" s="95">
        <f t="shared" si="40"/>
        <v>0</v>
      </c>
      <c r="AH321" s="95">
        <f t="shared" si="40"/>
        <v>0</v>
      </c>
    </row>
    <row r="322" spans="1:34" x14ac:dyDescent="0.3">
      <c r="A322" t="s">
        <v>916</v>
      </c>
      <c r="B322" t="s">
        <v>917</v>
      </c>
      <c r="C322">
        <v>2021</v>
      </c>
      <c r="D322">
        <v>2042</v>
      </c>
      <c r="E322" s="95">
        <f t="shared" si="41"/>
        <v>1</v>
      </c>
      <c r="F322" s="95">
        <f t="shared" si="41"/>
        <v>1</v>
      </c>
      <c r="G322" s="95">
        <f t="shared" si="41"/>
        <v>1</v>
      </c>
      <c r="H322" s="95">
        <f t="shared" si="41"/>
        <v>1</v>
      </c>
      <c r="I322" s="95">
        <f t="shared" si="41"/>
        <v>1</v>
      </c>
      <c r="J322" s="95">
        <f t="shared" si="41"/>
        <v>1</v>
      </c>
      <c r="K322" s="95">
        <f t="shared" si="41"/>
        <v>1</v>
      </c>
      <c r="L322" s="95">
        <f t="shared" si="41"/>
        <v>1</v>
      </c>
      <c r="M322" s="95">
        <f t="shared" si="41"/>
        <v>1</v>
      </c>
      <c r="N322" s="95">
        <f t="shared" si="41"/>
        <v>1</v>
      </c>
      <c r="O322" s="95">
        <f t="shared" si="41"/>
        <v>1</v>
      </c>
      <c r="P322" s="95">
        <f t="shared" si="41"/>
        <v>1</v>
      </c>
      <c r="Q322" s="95">
        <f t="shared" si="41"/>
        <v>1</v>
      </c>
      <c r="R322" s="95">
        <f t="shared" si="41"/>
        <v>1</v>
      </c>
      <c r="S322" s="95">
        <f t="shared" si="41"/>
        <v>1</v>
      </c>
      <c r="T322" s="95">
        <f t="shared" si="41"/>
        <v>1</v>
      </c>
      <c r="U322" s="95">
        <f t="shared" si="40"/>
        <v>1</v>
      </c>
      <c r="V322" s="95">
        <f t="shared" si="40"/>
        <v>1</v>
      </c>
      <c r="W322" s="95">
        <f t="shared" si="40"/>
        <v>1</v>
      </c>
      <c r="X322" s="95">
        <f t="shared" si="40"/>
        <v>1</v>
      </c>
      <c r="Y322" s="95">
        <f t="shared" si="40"/>
        <v>1</v>
      </c>
      <c r="Z322" s="95">
        <f t="shared" si="40"/>
        <v>1</v>
      </c>
      <c r="AA322" s="95">
        <f t="shared" si="40"/>
        <v>0</v>
      </c>
      <c r="AB322" s="95">
        <f t="shared" si="40"/>
        <v>0</v>
      </c>
      <c r="AC322" s="95">
        <f t="shared" si="40"/>
        <v>0</v>
      </c>
      <c r="AD322" s="95">
        <f t="shared" si="40"/>
        <v>0</v>
      </c>
      <c r="AE322" s="95">
        <f t="shared" si="40"/>
        <v>0</v>
      </c>
      <c r="AF322" s="95">
        <f t="shared" si="40"/>
        <v>0</v>
      </c>
      <c r="AG322" s="95">
        <f t="shared" si="40"/>
        <v>0</v>
      </c>
      <c r="AH322" s="95">
        <f t="shared" si="40"/>
        <v>0</v>
      </c>
    </row>
    <row r="323" spans="1:34" x14ac:dyDescent="0.3">
      <c r="A323" t="s">
        <v>644</v>
      </c>
      <c r="B323" t="s">
        <v>112</v>
      </c>
      <c r="C323">
        <v>2021</v>
      </c>
      <c r="D323">
        <v>2050</v>
      </c>
      <c r="E323" s="95">
        <f t="shared" si="41"/>
        <v>1</v>
      </c>
      <c r="F323" s="95">
        <f t="shared" si="41"/>
        <v>1</v>
      </c>
      <c r="G323" s="95">
        <f t="shared" si="41"/>
        <v>1</v>
      </c>
      <c r="H323" s="95">
        <f t="shared" si="41"/>
        <v>1</v>
      </c>
      <c r="I323" s="95">
        <f t="shared" si="41"/>
        <v>1</v>
      </c>
      <c r="J323" s="95">
        <f t="shared" si="41"/>
        <v>1</v>
      </c>
      <c r="K323" s="95">
        <f t="shared" si="41"/>
        <v>1</v>
      </c>
      <c r="L323" s="95">
        <f t="shared" si="41"/>
        <v>1</v>
      </c>
      <c r="M323" s="95">
        <f t="shared" si="41"/>
        <v>1</v>
      </c>
      <c r="N323" s="95">
        <f t="shared" si="41"/>
        <v>1</v>
      </c>
      <c r="O323" s="95">
        <f t="shared" si="41"/>
        <v>1</v>
      </c>
      <c r="P323" s="95">
        <f t="shared" si="41"/>
        <v>1</v>
      </c>
      <c r="Q323" s="95">
        <f t="shared" si="41"/>
        <v>1</v>
      </c>
      <c r="R323" s="95">
        <f t="shared" si="41"/>
        <v>1</v>
      </c>
      <c r="S323" s="95">
        <f t="shared" si="41"/>
        <v>1</v>
      </c>
      <c r="T323" s="95">
        <f t="shared" si="41"/>
        <v>1</v>
      </c>
      <c r="U323" s="95">
        <f t="shared" si="40"/>
        <v>1</v>
      </c>
      <c r="V323" s="95">
        <f t="shared" si="40"/>
        <v>1</v>
      </c>
      <c r="W323" s="95">
        <f t="shared" si="40"/>
        <v>1</v>
      </c>
      <c r="X323" s="95">
        <f t="shared" si="40"/>
        <v>1</v>
      </c>
      <c r="Y323" s="95">
        <f t="shared" si="40"/>
        <v>1</v>
      </c>
      <c r="Z323" s="95">
        <f t="shared" si="40"/>
        <v>1</v>
      </c>
      <c r="AA323" s="95">
        <f t="shared" si="40"/>
        <v>1</v>
      </c>
      <c r="AB323" s="95">
        <f t="shared" si="40"/>
        <v>1</v>
      </c>
      <c r="AC323" s="95">
        <f t="shared" si="40"/>
        <v>1</v>
      </c>
      <c r="AD323" s="95">
        <f t="shared" si="40"/>
        <v>1</v>
      </c>
      <c r="AE323" s="95">
        <f t="shared" si="40"/>
        <v>1</v>
      </c>
      <c r="AF323" s="95">
        <f t="shared" si="40"/>
        <v>1</v>
      </c>
      <c r="AG323" s="95">
        <f t="shared" si="40"/>
        <v>1</v>
      </c>
      <c r="AH323" s="95">
        <f t="shared" si="40"/>
        <v>1</v>
      </c>
    </row>
    <row r="324" spans="1:34" x14ac:dyDescent="0.3">
      <c r="A324" t="s">
        <v>954</v>
      </c>
      <c r="B324" t="s">
        <v>955</v>
      </c>
      <c r="C324">
        <v>2021</v>
      </c>
      <c r="D324">
        <v>2043</v>
      </c>
      <c r="E324" s="95">
        <f t="shared" si="41"/>
        <v>1</v>
      </c>
      <c r="F324" s="95">
        <f t="shared" si="41"/>
        <v>1</v>
      </c>
      <c r="G324" s="95">
        <f t="shared" si="41"/>
        <v>1</v>
      </c>
      <c r="H324" s="95">
        <f t="shared" si="41"/>
        <v>1</v>
      </c>
      <c r="I324" s="95">
        <f t="shared" si="41"/>
        <v>1</v>
      </c>
      <c r="J324" s="95">
        <f t="shared" si="41"/>
        <v>1</v>
      </c>
      <c r="K324" s="95">
        <f t="shared" si="41"/>
        <v>1</v>
      </c>
      <c r="L324" s="95">
        <f t="shared" si="41"/>
        <v>1</v>
      </c>
      <c r="M324" s="95">
        <f t="shared" si="41"/>
        <v>1</v>
      </c>
      <c r="N324" s="95">
        <f t="shared" si="41"/>
        <v>1</v>
      </c>
      <c r="O324" s="95">
        <f t="shared" si="41"/>
        <v>1</v>
      </c>
      <c r="P324" s="95">
        <f t="shared" si="41"/>
        <v>1</v>
      </c>
      <c r="Q324" s="95">
        <f t="shared" si="41"/>
        <v>1</v>
      </c>
      <c r="R324" s="95">
        <f t="shared" si="41"/>
        <v>1</v>
      </c>
      <c r="S324" s="95">
        <f t="shared" si="41"/>
        <v>1</v>
      </c>
      <c r="T324" s="95">
        <f t="shared" si="41"/>
        <v>1</v>
      </c>
      <c r="U324" s="95">
        <f t="shared" si="40"/>
        <v>1</v>
      </c>
      <c r="V324" s="95">
        <f t="shared" si="40"/>
        <v>1</v>
      </c>
      <c r="W324" s="95">
        <f t="shared" si="40"/>
        <v>1</v>
      </c>
      <c r="X324" s="95">
        <f t="shared" si="40"/>
        <v>1</v>
      </c>
      <c r="Y324" s="95">
        <f t="shared" si="40"/>
        <v>1</v>
      </c>
      <c r="Z324" s="95">
        <f t="shared" si="40"/>
        <v>1</v>
      </c>
      <c r="AA324" s="95">
        <f t="shared" si="40"/>
        <v>1</v>
      </c>
      <c r="AB324" s="95">
        <f t="shared" si="40"/>
        <v>0</v>
      </c>
      <c r="AC324" s="95">
        <f t="shared" si="40"/>
        <v>0</v>
      </c>
      <c r="AD324" s="95">
        <f t="shared" si="40"/>
        <v>0</v>
      </c>
      <c r="AE324" s="95">
        <f t="shared" si="40"/>
        <v>0</v>
      </c>
      <c r="AF324" s="95">
        <f t="shared" si="40"/>
        <v>0</v>
      </c>
      <c r="AG324" s="95">
        <f t="shared" si="40"/>
        <v>0</v>
      </c>
      <c r="AH324" s="95">
        <f t="shared" si="40"/>
        <v>0</v>
      </c>
    </row>
    <row r="325" spans="1:34" x14ac:dyDescent="0.3">
      <c r="A325" t="s">
        <v>644</v>
      </c>
      <c r="B325" t="s">
        <v>113</v>
      </c>
      <c r="C325">
        <v>2021</v>
      </c>
      <c r="D325">
        <v>2050</v>
      </c>
      <c r="E325" s="95">
        <f t="shared" si="41"/>
        <v>1</v>
      </c>
      <c r="F325" s="95">
        <f t="shared" si="41"/>
        <v>1</v>
      </c>
      <c r="G325" s="95">
        <f t="shared" si="41"/>
        <v>1</v>
      </c>
      <c r="H325" s="95">
        <f t="shared" si="41"/>
        <v>1</v>
      </c>
      <c r="I325" s="95">
        <f t="shared" si="41"/>
        <v>1</v>
      </c>
      <c r="J325" s="95">
        <f t="shared" si="41"/>
        <v>1</v>
      </c>
      <c r="K325" s="95">
        <f t="shared" si="41"/>
        <v>1</v>
      </c>
      <c r="L325" s="95">
        <f t="shared" si="41"/>
        <v>1</v>
      </c>
      <c r="M325" s="95">
        <f t="shared" si="41"/>
        <v>1</v>
      </c>
      <c r="N325" s="95">
        <f t="shared" si="41"/>
        <v>1</v>
      </c>
      <c r="O325" s="95">
        <f t="shared" si="41"/>
        <v>1</v>
      </c>
      <c r="P325" s="95">
        <f t="shared" si="41"/>
        <v>1</v>
      </c>
      <c r="Q325" s="95">
        <f t="shared" si="41"/>
        <v>1</v>
      </c>
      <c r="R325" s="95">
        <f t="shared" si="41"/>
        <v>1</v>
      </c>
      <c r="S325" s="95">
        <f t="shared" si="41"/>
        <v>1</v>
      </c>
      <c r="T325" s="95">
        <f t="shared" si="41"/>
        <v>1</v>
      </c>
      <c r="U325" s="95">
        <f t="shared" si="40"/>
        <v>1</v>
      </c>
      <c r="V325" s="95">
        <f t="shared" si="40"/>
        <v>1</v>
      </c>
      <c r="W325" s="95">
        <f t="shared" si="40"/>
        <v>1</v>
      </c>
      <c r="X325" s="95">
        <f t="shared" si="40"/>
        <v>1</v>
      </c>
      <c r="Y325" s="95">
        <f t="shared" si="40"/>
        <v>1</v>
      </c>
      <c r="Z325" s="95">
        <f t="shared" si="40"/>
        <v>1</v>
      </c>
      <c r="AA325" s="95">
        <f t="shared" si="40"/>
        <v>1</v>
      </c>
      <c r="AB325" s="95">
        <f t="shared" si="40"/>
        <v>1</v>
      </c>
      <c r="AC325" s="95">
        <f t="shared" si="40"/>
        <v>1</v>
      </c>
      <c r="AD325" s="95">
        <f t="shared" si="40"/>
        <v>1</v>
      </c>
      <c r="AE325" s="95">
        <f t="shared" si="40"/>
        <v>1</v>
      </c>
      <c r="AF325" s="95">
        <f t="shared" si="40"/>
        <v>1</v>
      </c>
      <c r="AG325" s="95">
        <f t="shared" si="40"/>
        <v>1</v>
      </c>
      <c r="AH325" s="95">
        <f t="shared" si="40"/>
        <v>1</v>
      </c>
    </row>
    <row r="326" spans="1:34" x14ac:dyDescent="0.3">
      <c r="A326" t="s">
        <v>956</v>
      </c>
      <c r="B326" t="s">
        <v>957</v>
      </c>
      <c r="C326">
        <v>2021</v>
      </c>
      <c r="D326">
        <v>2044</v>
      </c>
      <c r="E326" s="95">
        <f t="shared" si="41"/>
        <v>1</v>
      </c>
      <c r="F326" s="95">
        <f t="shared" si="41"/>
        <v>1</v>
      </c>
      <c r="G326" s="95">
        <f t="shared" si="41"/>
        <v>1</v>
      </c>
      <c r="H326" s="95">
        <f t="shared" si="41"/>
        <v>1</v>
      </c>
      <c r="I326" s="95">
        <f t="shared" si="41"/>
        <v>1</v>
      </c>
      <c r="J326" s="95">
        <f t="shared" si="41"/>
        <v>1</v>
      </c>
      <c r="K326" s="95">
        <f t="shared" si="41"/>
        <v>1</v>
      </c>
      <c r="L326" s="95">
        <f t="shared" si="41"/>
        <v>1</v>
      </c>
      <c r="M326" s="95">
        <f t="shared" si="41"/>
        <v>1</v>
      </c>
      <c r="N326" s="95">
        <f t="shared" si="41"/>
        <v>1</v>
      </c>
      <c r="O326" s="95">
        <f t="shared" si="41"/>
        <v>1</v>
      </c>
      <c r="P326" s="95">
        <f t="shared" si="41"/>
        <v>1</v>
      </c>
      <c r="Q326" s="95">
        <f t="shared" si="41"/>
        <v>1</v>
      </c>
      <c r="R326" s="95">
        <f t="shared" si="41"/>
        <v>1</v>
      </c>
      <c r="S326" s="95">
        <f t="shared" si="41"/>
        <v>1</v>
      </c>
      <c r="T326" s="95">
        <f t="shared" si="41"/>
        <v>1</v>
      </c>
      <c r="U326" s="95">
        <f t="shared" si="40"/>
        <v>1</v>
      </c>
      <c r="V326" s="95">
        <f t="shared" si="40"/>
        <v>1</v>
      </c>
      <c r="W326" s="95">
        <f t="shared" si="40"/>
        <v>1</v>
      </c>
      <c r="X326" s="95">
        <f t="shared" si="40"/>
        <v>1</v>
      </c>
      <c r="Y326" s="95">
        <f t="shared" si="40"/>
        <v>1</v>
      </c>
      <c r="Z326" s="95">
        <f t="shared" si="40"/>
        <v>1</v>
      </c>
      <c r="AA326" s="95">
        <f t="shared" si="40"/>
        <v>1</v>
      </c>
      <c r="AB326" s="95">
        <f t="shared" si="40"/>
        <v>1</v>
      </c>
      <c r="AC326" s="95">
        <f t="shared" si="40"/>
        <v>0</v>
      </c>
      <c r="AD326" s="95">
        <f t="shared" si="40"/>
        <v>0</v>
      </c>
      <c r="AE326" s="95">
        <f t="shared" si="40"/>
        <v>0</v>
      </c>
      <c r="AF326" s="95">
        <f t="shared" si="40"/>
        <v>0</v>
      </c>
      <c r="AG326" s="95">
        <f t="shared" si="40"/>
        <v>0</v>
      </c>
      <c r="AH326" s="95">
        <f t="shared" si="40"/>
        <v>0</v>
      </c>
    </row>
    <row r="327" spans="1:34" x14ac:dyDescent="0.3">
      <c r="A327" t="s">
        <v>1114</v>
      </c>
      <c r="B327" t="s">
        <v>1115</v>
      </c>
      <c r="C327">
        <v>2021</v>
      </c>
      <c r="D327">
        <v>2037</v>
      </c>
      <c r="E327" s="95">
        <f t="shared" si="41"/>
        <v>1</v>
      </c>
      <c r="F327" s="95">
        <f t="shared" si="41"/>
        <v>1</v>
      </c>
      <c r="G327" s="95">
        <f t="shared" si="41"/>
        <v>1</v>
      </c>
      <c r="H327" s="95">
        <f t="shared" si="41"/>
        <v>1</v>
      </c>
      <c r="I327" s="95">
        <f t="shared" si="41"/>
        <v>1</v>
      </c>
      <c r="J327" s="95">
        <f t="shared" si="41"/>
        <v>1</v>
      </c>
      <c r="K327" s="95">
        <f t="shared" si="41"/>
        <v>1</v>
      </c>
      <c r="L327" s="95">
        <f t="shared" si="41"/>
        <v>1</v>
      </c>
      <c r="M327" s="95">
        <f t="shared" si="41"/>
        <v>1</v>
      </c>
      <c r="N327" s="95">
        <f t="shared" si="41"/>
        <v>1</v>
      </c>
      <c r="O327" s="95">
        <f t="shared" si="41"/>
        <v>1</v>
      </c>
      <c r="P327" s="95">
        <f t="shared" si="41"/>
        <v>1</v>
      </c>
      <c r="Q327" s="95">
        <f t="shared" si="41"/>
        <v>1</v>
      </c>
      <c r="R327" s="95">
        <f t="shared" si="41"/>
        <v>1</v>
      </c>
      <c r="S327" s="95">
        <f t="shared" si="41"/>
        <v>1</v>
      </c>
      <c r="T327" s="95">
        <f t="shared" si="41"/>
        <v>1</v>
      </c>
      <c r="U327" s="95">
        <f t="shared" si="40"/>
        <v>1</v>
      </c>
      <c r="V327" s="95">
        <f t="shared" si="40"/>
        <v>0</v>
      </c>
      <c r="W327" s="95">
        <f t="shared" si="40"/>
        <v>0</v>
      </c>
      <c r="X327" s="95">
        <f t="shared" si="40"/>
        <v>0</v>
      </c>
      <c r="Y327" s="95">
        <f t="shared" si="40"/>
        <v>0</v>
      </c>
      <c r="Z327" s="95">
        <f t="shared" si="40"/>
        <v>0</v>
      </c>
      <c r="AA327" s="95">
        <f t="shared" si="40"/>
        <v>0</v>
      </c>
      <c r="AB327" s="95">
        <f t="shared" si="40"/>
        <v>0</v>
      </c>
      <c r="AC327" s="95">
        <f t="shared" si="40"/>
        <v>0</v>
      </c>
      <c r="AD327" s="95">
        <f t="shared" si="40"/>
        <v>0</v>
      </c>
      <c r="AE327" s="95">
        <f t="shared" si="40"/>
        <v>0</v>
      </c>
      <c r="AF327" s="95">
        <f t="shared" si="40"/>
        <v>0</v>
      </c>
      <c r="AG327" s="95">
        <f t="shared" si="40"/>
        <v>0</v>
      </c>
      <c r="AH327" s="95">
        <f t="shared" si="40"/>
        <v>0</v>
      </c>
    </row>
    <row r="328" spans="1:34" x14ac:dyDescent="0.3">
      <c r="A328" t="s">
        <v>662</v>
      </c>
      <c r="B328" s="61" t="s">
        <v>120</v>
      </c>
      <c r="C328">
        <v>2021</v>
      </c>
      <c r="D328">
        <v>2023</v>
      </c>
      <c r="E328" s="95">
        <f t="shared" si="41"/>
        <v>1</v>
      </c>
      <c r="F328" s="95">
        <f t="shared" si="41"/>
        <v>1</v>
      </c>
      <c r="G328" s="95">
        <f t="shared" si="41"/>
        <v>1</v>
      </c>
      <c r="H328" s="95">
        <f t="shared" si="41"/>
        <v>0</v>
      </c>
      <c r="I328" s="95">
        <f t="shared" si="41"/>
        <v>0</v>
      </c>
      <c r="J328" s="95">
        <f t="shared" si="41"/>
        <v>0</v>
      </c>
      <c r="K328" s="95">
        <f t="shared" si="41"/>
        <v>0</v>
      </c>
      <c r="L328" s="95">
        <f t="shared" si="41"/>
        <v>0</v>
      </c>
      <c r="M328" s="95">
        <f t="shared" si="41"/>
        <v>0</v>
      </c>
      <c r="N328" s="95">
        <f t="shared" si="41"/>
        <v>0</v>
      </c>
      <c r="O328" s="95">
        <f t="shared" si="41"/>
        <v>0</v>
      </c>
      <c r="P328" s="95">
        <f t="shared" si="41"/>
        <v>0</v>
      </c>
      <c r="Q328" s="95">
        <f t="shared" si="41"/>
        <v>0</v>
      </c>
      <c r="R328" s="95">
        <f t="shared" si="41"/>
        <v>0</v>
      </c>
      <c r="S328" s="95">
        <f t="shared" si="41"/>
        <v>0</v>
      </c>
      <c r="T328" s="95">
        <f t="shared" si="41"/>
        <v>0</v>
      </c>
      <c r="U328" s="95">
        <f t="shared" si="40"/>
        <v>0</v>
      </c>
      <c r="V328" s="95">
        <f t="shared" si="40"/>
        <v>0</v>
      </c>
      <c r="W328" s="95">
        <f t="shared" si="40"/>
        <v>0</v>
      </c>
      <c r="X328" s="95">
        <f t="shared" si="40"/>
        <v>0</v>
      </c>
      <c r="Y328" s="95">
        <f t="shared" si="40"/>
        <v>0</v>
      </c>
      <c r="Z328" s="95">
        <f t="shared" si="40"/>
        <v>0</v>
      </c>
      <c r="AA328" s="95">
        <f t="shared" si="40"/>
        <v>0</v>
      </c>
      <c r="AB328" s="95">
        <f t="shared" si="40"/>
        <v>0</v>
      </c>
      <c r="AC328" s="95">
        <f t="shared" si="40"/>
        <v>0</v>
      </c>
      <c r="AD328" s="95">
        <f t="shared" si="40"/>
        <v>0</v>
      </c>
      <c r="AE328" s="95">
        <f t="shared" si="40"/>
        <v>0</v>
      </c>
      <c r="AF328" s="95">
        <f t="shared" si="40"/>
        <v>0</v>
      </c>
      <c r="AG328" s="95">
        <f t="shared" si="40"/>
        <v>0</v>
      </c>
      <c r="AH328" s="95">
        <f t="shared" si="40"/>
        <v>0</v>
      </c>
    </row>
    <row r="329" spans="1:34" x14ac:dyDescent="0.3">
      <c r="A329" t="s">
        <v>662</v>
      </c>
      <c r="B329" t="s">
        <v>327</v>
      </c>
      <c r="C329">
        <v>2021</v>
      </c>
      <c r="D329">
        <v>2023</v>
      </c>
      <c r="E329" s="95">
        <f t="shared" si="41"/>
        <v>1</v>
      </c>
      <c r="F329" s="95">
        <f t="shared" si="41"/>
        <v>1</v>
      </c>
      <c r="G329" s="95">
        <f t="shared" si="41"/>
        <v>1</v>
      </c>
      <c r="H329" s="95">
        <f t="shared" si="41"/>
        <v>0</v>
      </c>
      <c r="I329" s="95">
        <f t="shared" si="41"/>
        <v>0</v>
      </c>
      <c r="J329" s="95">
        <f t="shared" si="41"/>
        <v>0</v>
      </c>
      <c r="K329" s="95">
        <f t="shared" si="41"/>
        <v>0</v>
      </c>
      <c r="L329" s="95">
        <f t="shared" si="41"/>
        <v>0</v>
      </c>
      <c r="M329" s="95">
        <f t="shared" si="41"/>
        <v>0</v>
      </c>
      <c r="N329" s="95">
        <f t="shared" si="41"/>
        <v>0</v>
      </c>
      <c r="O329" s="95">
        <f t="shared" si="41"/>
        <v>0</v>
      </c>
      <c r="P329" s="95">
        <f t="shared" si="41"/>
        <v>0</v>
      </c>
      <c r="Q329" s="95">
        <f t="shared" si="41"/>
        <v>0</v>
      </c>
      <c r="R329" s="95">
        <f t="shared" si="41"/>
        <v>0</v>
      </c>
      <c r="S329" s="95">
        <f t="shared" si="41"/>
        <v>0</v>
      </c>
      <c r="T329" s="95">
        <f t="shared" si="41"/>
        <v>0</v>
      </c>
      <c r="U329" s="95">
        <f t="shared" si="40"/>
        <v>0</v>
      </c>
      <c r="V329" s="95">
        <f t="shared" si="40"/>
        <v>0</v>
      </c>
      <c r="W329" s="95">
        <f t="shared" si="40"/>
        <v>0</v>
      </c>
      <c r="X329" s="95">
        <f t="shared" si="40"/>
        <v>0</v>
      </c>
      <c r="Y329" s="95">
        <f t="shared" si="40"/>
        <v>0</v>
      </c>
      <c r="Z329" s="95">
        <f t="shared" si="40"/>
        <v>0</v>
      </c>
      <c r="AA329" s="95">
        <f t="shared" si="40"/>
        <v>0</v>
      </c>
      <c r="AB329" s="95">
        <f t="shared" si="40"/>
        <v>0</v>
      </c>
      <c r="AC329" s="95">
        <f t="shared" si="40"/>
        <v>0</v>
      </c>
      <c r="AD329" s="95">
        <f t="shared" si="40"/>
        <v>0</v>
      </c>
      <c r="AE329" s="95">
        <f t="shared" si="40"/>
        <v>0</v>
      </c>
      <c r="AF329" s="95">
        <f t="shared" si="40"/>
        <v>0</v>
      </c>
      <c r="AG329" s="95">
        <f t="shared" si="40"/>
        <v>0</v>
      </c>
      <c r="AH329" s="95">
        <f t="shared" si="40"/>
        <v>0</v>
      </c>
    </row>
    <row r="330" spans="1:34" x14ac:dyDescent="0.3">
      <c r="A330" t="s">
        <v>662</v>
      </c>
      <c r="B330" t="s">
        <v>721</v>
      </c>
      <c r="C330">
        <v>2021</v>
      </c>
      <c r="D330">
        <v>2023</v>
      </c>
      <c r="E330" s="95">
        <f t="shared" si="41"/>
        <v>1</v>
      </c>
      <c r="F330" s="95">
        <f t="shared" si="41"/>
        <v>1</v>
      </c>
      <c r="G330" s="95">
        <f t="shared" si="41"/>
        <v>1</v>
      </c>
      <c r="H330" s="95">
        <f t="shared" si="41"/>
        <v>0</v>
      </c>
      <c r="I330" s="95">
        <f t="shared" si="41"/>
        <v>0</v>
      </c>
      <c r="J330" s="95">
        <f t="shared" si="41"/>
        <v>0</v>
      </c>
      <c r="K330" s="95">
        <f t="shared" si="41"/>
        <v>0</v>
      </c>
      <c r="L330" s="95">
        <f t="shared" si="41"/>
        <v>0</v>
      </c>
      <c r="M330" s="95">
        <f t="shared" si="41"/>
        <v>0</v>
      </c>
      <c r="N330" s="95">
        <f t="shared" si="41"/>
        <v>0</v>
      </c>
      <c r="O330" s="95">
        <f t="shared" si="41"/>
        <v>0</v>
      </c>
      <c r="P330" s="95">
        <f t="shared" si="41"/>
        <v>0</v>
      </c>
      <c r="Q330" s="95">
        <f t="shared" si="41"/>
        <v>0</v>
      </c>
      <c r="R330" s="95">
        <f t="shared" si="41"/>
        <v>0</v>
      </c>
      <c r="S330" s="95">
        <f t="shared" si="41"/>
        <v>0</v>
      </c>
      <c r="T330" s="95">
        <f t="shared" ref="T330:AH345" si="42">IF(AND(T$1&gt;=$C330,T$1&lt;=$D330),1,0)</f>
        <v>0</v>
      </c>
      <c r="U330" s="95">
        <f t="shared" si="42"/>
        <v>0</v>
      </c>
      <c r="V330" s="95">
        <f t="shared" si="42"/>
        <v>0</v>
      </c>
      <c r="W330" s="95">
        <f t="shared" si="42"/>
        <v>0</v>
      </c>
      <c r="X330" s="95">
        <f t="shared" si="42"/>
        <v>0</v>
      </c>
      <c r="Y330" s="95">
        <f t="shared" si="42"/>
        <v>0</v>
      </c>
      <c r="Z330" s="95">
        <f t="shared" si="42"/>
        <v>0</v>
      </c>
      <c r="AA330" s="95">
        <f t="shared" si="42"/>
        <v>0</v>
      </c>
      <c r="AB330" s="95">
        <f t="shared" si="42"/>
        <v>0</v>
      </c>
      <c r="AC330" s="95">
        <f t="shared" si="42"/>
        <v>0</v>
      </c>
      <c r="AD330" s="95">
        <f t="shared" si="42"/>
        <v>0</v>
      </c>
      <c r="AE330" s="95">
        <f t="shared" si="42"/>
        <v>0</v>
      </c>
      <c r="AF330" s="95">
        <f t="shared" si="42"/>
        <v>0</v>
      </c>
      <c r="AG330" s="95">
        <f t="shared" si="42"/>
        <v>0</v>
      </c>
      <c r="AH330" s="95">
        <f t="shared" si="42"/>
        <v>0</v>
      </c>
    </row>
    <row r="331" spans="1:34" x14ac:dyDescent="0.3">
      <c r="A331" t="s">
        <v>918</v>
      </c>
      <c r="B331" t="s">
        <v>919</v>
      </c>
      <c r="C331">
        <v>2021</v>
      </c>
      <c r="D331">
        <v>2058</v>
      </c>
      <c r="E331" s="95">
        <f t="shared" ref="E331:T346" si="43">IF(AND(E$1&gt;=$C331,E$1&lt;=$D331),1,0)</f>
        <v>1</v>
      </c>
      <c r="F331" s="95">
        <f t="shared" si="43"/>
        <v>1</v>
      </c>
      <c r="G331" s="95">
        <f t="shared" si="43"/>
        <v>1</v>
      </c>
      <c r="H331" s="95">
        <f t="shared" si="43"/>
        <v>1</v>
      </c>
      <c r="I331" s="95">
        <f t="shared" si="43"/>
        <v>1</v>
      </c>
      <c r="J331" s="95">
        <f t="shared" si="43"/>
        <v>1</v>
      </c>
      <c r="K331" s="95">
        <f t="shared" si="43"/>
        <v>1</v>
      </c>
      <c r="L331" s="95">
        <f t="shared" si="43"/>
        <v>1</v>
      </c>
      <c r="M331" s="95">
        <f t="shared" si="43"/>
        <v>1</v>
      </c>
      <c r="N331" s="95">
        <f t="shared" si="43"/>
        <v>1</v>
      </c>
      <c r="O331" s="95">
        <f t="shared" si="43"/>
        <v>1</v>
      </c>
      <c r="P331" s="95">
        <f t="shared" si="43"/>
        <v>1</v>
      </c>
      <c r="Q331" s="95">
        <f t="shared" si="43"/>
        <v>1</v>
      </c>
      <c r="R331" s="95">
        <f t="shared" si="43"/>
        <v>1</v>
      </c>
      <c r="S331" s="95">
        <f t="shared" si="43"/>
        <v>1</v>
      </c>
      <c r="T331" s="95">
        <f t="shared" si="43"/>
        <v>1</v>
      </c>
      <c r="U331" s="95">
        <f t="shared" si="42"/>
        <v>1</v>
      </c>
      <c r="V331" s="95">
        <f t="shared" si="42"/>
        <v>1</v>
      </c>
      <c r="W331" s="95">
        <f t="shared" si="42"/>
        <v>1</v>
      </c>
      <c r="X331" s="95">
        <f t="shared" si="42"/>
        <v>1</v>
      </c>
      <c r="Y331" s="95">
        <f t="shared" si="42"/>
        <v>1</v>
      </c>
      <c r="Z331" s="95">
        <f t="shared" si="42"/>
        <v>1</v>
      </c>
      <c r="AA331" s="95">
        <f t="shared" si="42"/>
        <v>1</v>
      </c>
      <c r="AB331" s="95">
        <f t="shared" si="42"/>
        <v>1</v>
      </c>
      <c r="AC331" s="95">
        <f t="shared" si="42"/>
        <v>1</v>
      </c>
      <c r="AD331" s="95">
        <f t="shared" si="42"/>
        <v>1</v>
      </c>
      <c r="AE331" s="95">
        <f t="shared" si="42"/>
        <v>1</v>
      </c>
      <c r="AF331" s="95">
        <f t="shared" si="42"/>
        <v>1</v>
      </c>
      <c r="AG331" s="95">
        <f t="shared" si="42"/>
        <v>1</v>
      </c>
      <c r="AH331" s="95">
        <f t="shared" si="42"/>
        <v>1</v>
      </c>
    </row>
    <row r="332" spans="1:34" x14ac:dyDescent="0.3">
      <c r="A332" t="s">
        <v>705</v>
      </c>
      <c r="B332" t="s">
        <v>828</v>
      </c>
      <c r="C332">
        <v>2021</v>
      </c>
      <c r="D332">
        <v>2100</v>
      </c>
      <c r="E332" s="95">
        <f t="shared" si="43"/>
        <v>1</v>
      </c>
      <c r="F332" s="95">
        <f t="shared" si="43"/>
        <v>1</v>
      </c>
      <c r="G332" s="95">
        <f t="shared" si="43"/>
        <v>1</v>
      </c>
      <c r="H332" s="95">
        <f t="shared" si="43"/>
        <v>1</v>
      </c>
      <c r="I332" s="95">
        <f t="shared" si="43"/>
        <v>1</v>
      </c>
      <c r="J332" s="95">
        <f t="shared" si="43"/>
        <v>1</v>
      </c>
      <c r="K332" s="95">
        <f t="shared" si="43"/>
        <v>1</v>
      </c>
      <c r="L332" s="95">
        <f t="shared" si="43"/>
        <v>1</v>
      </c>
      <c r="M332" s="95">
        <f t="shared" si="43"/>
        <v>1</v>
      </c>
      <c r="N332" s="95">
        <f t="shared" si="43"/>
        <v>1</v>
      </c>
      <c r="O332" s="95">
        <f t="shared" si="43"/>
        <v>1</v>
      </c>
      <c r="P332" s="95">
        <f t="shared" si="43"/>
        <v>1</v>
      </c>
      <c r="Q332" s="95">
        <f t="shared" si="43"/>
        <v>1</v>
      </c>
      <c r="R332" s="95">
        <f t="shared" si="43"/>
        <v>1</v>
      </c>
      <c r="S332" s="95">
        <f t="shared" si="43"/>
        <v>1</v>
      </c>
      <c r="T332" s="95">
        <f t="shared" si="43"/>
        <v>1</v>
      </c>
      <c r="U332" s="95">
        <f t="shared" si="42"/>
        <v>1</v>
      </c>
      <c r="V332" s="95">
        <f t="shared" si="42"/>
        <v>1</v>
      </c>
      <c r="W332" s="95">
        <f t="shared" si="42"/>
        <v>1</v>
      </c>
      <c r="X332" s="95">
        <f t="shared" si="42"/>
        <v>1</v>
      </c>
      <c r="Y332" s="95">
        <f t="shared" si="42"/>
        <v>1</v>
      </c>
      <c r="Z332" s="95">
        <f t="shared" si="42"/>
        <v>1</v>
      </c>
      <c r="AA332" s="95">
        <f t="shared" si="42"/>
        <v>1</v>
      </c>
      <c r="AB332" s="95">
        <f t="shared" si="42"/>
        <v>1</v>
      </c>
      <c r="AC332" s="95">
        <f t="shared" si="42"/>
        <v>1</v>
      </c>
      <c r="AD332" s="95">
        <f t="shared" si="42"/>
        <v>1</v>
      </c>
      <c r="AE332" s="95">
        <f t="shared" si="42"/>
        <v>1</v>
      </c>
      <c r="AF332" s="95">
        <f t="shared" si="42"/>
        <v>1</v>
      </c>
      <c r="AG332" s="95">
        <f t="shared" si="42"/>
        <v>1</v>
      </c>
      <c r="AH332" s="95">
        <f t="shared" si="42"/>
        <v>1</v>
      </c>
    </row>
    <row r="333" spans="1:34" x14ac:dyDescent="0.3">
      <c r="A333" t="s">
        <v>705</v>
      </c>
      <c r="B333" t="s">
        <v>833</v>
      </c>
      <c r="C333">
        <v>2021</v>
      </c>
      <c r="D333">
        <v>2100</v>
      </c>
      <c r="E333" s="95">
        <f t="shared" si="43"/>
        <v>1</v>
      </c>
      <c r="F333" s="95">
        <f t="shared" si="43"/>
        <v>1</v>
      </c>
      <c r="G333" s="95">
        <f t="shared" si="43"/>
        <v>1</v>
      </c>
      <c r="H333" s="95">
        <f t="shared" si="43"/>
        <v>1</v>
      </c>
      <c r="I333" s="95">
        <f t="shared" si="43"/>
        <v>1</v>
      </c>
      <c r="J333" s="95">
        <f t="shared" si="43"/>
        <v>1</v>
      </c>
      <c r="K333" s="95">
        <f t="shared" si="43"/>
        <v>1</v>
      </c>
      <c r="L333" s="95">
        <f t="shared" si="43"/>
        <v>1</v>
      </c>
      <c r="M333" s="95">
        <f t="shared" si="43"/>
        <v>1</v>
      </c>
      <c r="N333" s="95">
        <f t="shared" si="43"/>
        <v>1</v>
      </c>
      <c r="O333" s="95">
        <f t="shared" si="43"/>
        <v>1</v>
      </c>
      <c r="P333" s="95">
        <f t="shared" si="43"/>
        <v>1</v>
      </c>
      <c r="Q333" s="95">
        <f t="shared" si="43"/>
        <v>1</v>
      </c>
      <c r="R333" s="95">
        <f t="shared" si="43"/>
        <v>1</v>
      </c>
      <c r="S333" s="95">
        <f t="shared" si="43"/>
        <v>1</v>
      </c>
      <c r="T333" s="95">
        <f t="shared" si="43"/>
        <v>1</v>
      </c>
      <c r="U333" s="95">
        <f t="shared" si="42"/>
        <v>1</v>
      </c>
      <c r="V333" s="95">
        <f t="shared" si="42"/>
        <v>1</v>
      </c>
      <c r="W333" s="95">
        <f t="shared" si="42"/>
        <v>1</v>
      </c>
      <c r="X333" s="95">
        <f t="shared" si="42"/>
        <v>1</v>
      </c>
      <c r="Y333" s="95">
        <f t="shared" si="42"/>
        <v>1</v>
      </c>
      <c r="Z333" s="95">
        <f t="shared" si="42"/>
        <v>1</v>
      </c>
      <c r="AA333" s="95">
        <f t="shared" si="42"/>
        <v>1</v>
      </c>
      <c r="AB333" s="95">
        <f t="shared" si="42"/>
        <v>1</v>
      </c>
      <c r="AC333" s="95">
        <f t="shared" si="42"/>
        <v>1</v>
      </c>
      <c r="AD333" s="95">
        <f t="shared" si="42"/>
        <v>1</v>
      </c>
      <c r="AE333" s="95">
        <f t="shared" si="42"/>
        <v>1</v>
      </c>
      <c r="AF333" s="95">
        <f t="shared" si="42"/>
        <v>1</v>
      </c>
      <c r="AG333" s="95">
        <f t="shared" si="42"/>
        <v>1</v>
      </c>
      <c r="AH333" s="95">
        <f t="shared" si="42"/>
        <v>1</v>
      </c>
    </row>
    <row r="334" spans="1:34" x14ac:dyDescent="0.3">
      <c r="A334" t="s">
        <v>705</v>
      </c>
      <c r="B334" t="s">
        <v>829</v>
      </c>
      <c r="C334">
        <v>2021</v>
      </c>
      <c r="D334">
        <v>2100</v>
      </c>
      <c r="E334" s="95">
        <f t="shared" si="43"/>
        <v>1</v>
      </c>
      <c r="F334" s="95">
        <f t="shared" si="43"/>
        <v>1</v>
      </c>
      <c r="G334" s="95">
        <f t="shared" si="43"/>
        <v>1</v>
      </c>
      <c r="H334" s="95">
        <f t="shared" si="43"/>
        <v>1</v>
      </c>
      <c r="I334" s="95">
        <f t="shared" si="43"/>
        <v>1</v>
      </c>
      <c r="J334" s="95">
        <f t="shared" si="43"/>
        <v>1</v>
      </c>
      <c r="K334" s="95">
        <f t="shared" si="43"/>
        <v>1</v>
      </c>
      <c r="L334" s="95">
        <f t="shared" si="43"/>
        <v>1</v>
      </c>
      <c r="M334" s="95">
        <f t="shared" si="43"/>
        <v>1</v>
      </c>
      <c r="N334" s="95">
        <f t="shared" si="43"/>
        <v>1</v>
      </c>
      <c r="O334" s="95">
        <f t="shared" si="43"/>
        <v>1</v>
      </c>
      <c r="P334" s="95">
        <f t="shared" si="43"/>
        <v>1</v>
      </c>
      <c r="Q334" s="95">
        <f t="shared" si="43"/>
        <v>1</v>
      </c>
      <c r="R334" s="95">
        <f t="shared" si="43"/>
        <v>1</v>
      </c>
      <c r="S334" s="95">
        <f t="shared" si="43"/>
        <v>1</v>
      </c>
      <c r="T334" s="95">
        <f t="shared" si="43"/>
        <v>1</v>
      </c>
      <c r="U334" s="95">
        <f t="shared" si="42"/>
        <v>1</v>
      </c>
      <c r="V334" s="95">
        <f t="shared" si="42"/>
        <v>1</v>
      </c>
      <c r="W334" s="95">
        <f t="shared" si="42"/>
        <v>1</v>
      </c>
      <c r="X334" s="95">
        <f t="shared" si="42"/>
        <v>1</v>
      </c>
      <c r="Y334" s="95">
        <f t="shared" si="42"/>
        <v>1</v>
      </c>
      <c r="Z334" s="95">
        <f t="shared" si="42"/>
        <v>1</v>
      </c>
      <c r="AA334" s="95">
        <f t="shared" si="42"/>
        <v>1</v>
      </c>
      <c r="AB334" s="95">
        <f t="shared" si="42"/>
        <v>1</v>
      </c>
      <c r="AC334" s="95">
        <f t="shared" si="42"/>
        <v>1</v>
      </c>
      <c r="AD334" s="95">
        <f t="shared" si="42"/>
        <v>1</v>
      </c>
      <c r="AE334" s="95">
        <f t="shared" si="42"/>
        <v>1</v>
      </c>
      <c r="AF334" s="95">
        <f t="shared" si="42"/>
        <v>1</v>
      </c>
      <c r="AG334" s="95">
        <f t="shared" si="42"/>
        <v>1</v>
      </c>
      <c r="AH334" s="95">
        <f t="shared" si="42"/>
        <v>1</v>
      </c>
    </row>
    <row r="335" spans="1:34" x14ac:dyDescent="0.3">
      <c r="A335" t="s">
        <v>705</v>
      </c>
      <c r="B335" t="s">
        <v>832</v>
      </c>
      <c r="C335">
        <v>2021</v>
      </c>
      <c r="D335">
        <v>2100</v>
      </c>
      <c r="E335" s="95">
        <f t="shared" si="43"/>
        <v>1</v>
      </c>
      <c r="F335" s="95">
        <f t="shared" si="43"/>
        <v>1</v>
      </c>
      <c r="G335" s="95">
        <f t="shared" si="43"/>
        <v>1</v>
      </c>
      <c r="H335" s="95">
        <f t="shared" si="43"/>
        <v>1</v>
      </c>
      <c r="I335" s="95">
        <f t="shared" si="43"/>
        <v>1</v>
      </c>
      <c r="J335" s="95">
        <f t="shared" si="43"/>
        <v>1</v>
      </c>
      <c r="K335" s="95">
        <f t="shared" si="43"/>
        <v>1</v>
      </c>
      <c r="L335" s="95">
        <f t="shared" si="43"/>
        <v>1</v>
      </c>
      <c r="M335" s="95">
        <f t="shared" si="43"/>
        <v>1</v>
      </c>
      <c r="N335" s="95">
        <f t="shared" si="43"/>
        <v>1</v>
      </c>
      <c r="O335" s="95">
        <f t="shared" si="43"/>
        <v>1</v>
      </c>
      <c r="P335" s="95">
        <f t="shared" si="43"/>
        <v>1</v>
      </c>
      <c r="Q335" s="95">
        <f t="shared" si="43"/>
        <v>1</v>
      </c>
      <c r="R335" s="95">
        <f t="shared" si="43"/>
        <v>1</v>
      </c>
      <c r="S335" s="95">
        <f t="shared" si="43"/>
        <v>1</v>
      </c>
      <c r="T335" s="95">
        <f t="shared" si="43"/>
        <v>1</v>
      </c>
      <c r="U335" s="95">
        <f t="shared" si="42"/>
        <v>1</v>
      </c>
      <c r="V335" s="95">
        <f t="shared" si="42"/>
        <v>1</v>
      </c>
      <c r="W335" s="95">
        <f t="shared" si="42"/>
        <v>1</v>
      </c>
      <c r="X335" s="95">
        <f t="shared" si="42"/>
        <v>1</v>
      </c>
      <c r="Y335" s="95">
        <f t="shared" si="42"/>
        <v>1</v>
      </c>
      <c r="Z335" s="95">
        <f t="shared" si="42"/>
        <v>1</v>
      </c>
      <c r="AA335" s="95">
        <f t="shared" si="42"/>
        <v>1</v>
      </c>
      <c r="AB335" s="95">
        <f t="shared" si="42"/>
        <v>1</v>
      </c>
      <c r="AC335" s="95">
        <f t="shared" si="42"/>
        <v>1</v>
      </c>
      <c r="AD335" s="95">
        <f t="shared" si="42"/>
        <v>1</v>
      </c>
      <c r="AE335" s="95">
        <f t="shared" si="42"/>
        <v>1</v>
      </c>
      <c r="AF335" s="95">
        <f t="shared" si="42"/>
        <v>1</v>
      </c>
      <c r="AG335" s="95">
        <f t="shared" si="42"/>
        <v>1</v>
      </c>
      <c r="AH335" s="95">
        <f t="shared" si="42"/>
        <v>1</v>
      </c>
    </row>
    <row r="336" spans="1:34" x14ac:dyDescent="0.3">
      <c r="A336" t="s">
        <v>705</v>
      </c>
      <c r="B336" t="s">
        <v>830</v>
      </c>
      <c r="C336">
        <v>2021</v>
      </c>
      <c r="D336">
        <v>2100</v>
      </c>
      <c r="E336" s="95">
        <f t="shared" si="43"/>
        <v>1</v>
      </c>
      <c r="F336" s="95">
        <f t="shared" si="43"/>
        <v>1</v>
      </c>
      <c r="G336" s="95">
        <f t="shared" si="43"/>
        <v>1</v>
      </c>
      <c r="H336" s="95">
        <f t="shared" si="43"/>
        <v>1</v>
      </c>
      <c r="I336" s="95">
        <f t="shared" si="43"/>
        <v>1</v>
      </c>
      <c r="J336" s="95">
        <f t="shared" si="43"/>
        <v>1</v>
      </c>
      <c r="K336" s="95">
        <f t="shared" si="43"/>
        <v>1</v>
      </c>
      <c r="L336" s="95">
        <f t="shared" si="43"/>
        <v>1</v>
      </c>
      <c r="M336" s="95">
        <f t="shared" si="43"/>
        <v>1</v>
      </c>
      <c r="N336" s="95">
        <f t="shared" si="43"/>
        <v>1</v>
      </c>
      <c r="O336" s="95">
        <f t="shared" si="43"/>
        <v>1</v>
      </c>
      <c r="P336" s="95">
        <f t="shared" si="43"/>
        <v>1</v>
      </c>
      <c r="Q336" s="95">
        <f t="shared" si="43"/>
        <v>1</v>
      </c>
      <c r="R336" s="95">
        <f t="shared" si="43"/>
        <v>1</v>
      </c>
      <c r="S336" s="95">
        <f t="shared" si="43"/>
        <v>1</v>
      </c>
      <c r="T336" s="95">
        <f t="shared" si="43"/>
        <v>1</v>
      </c>
      <c r="U336" s="95">
        <f t="shared" si="42"/>
        <v>1</v>
      </c>
      <c r="V336" s="95">
        <f t="shared" si="42"/>
        <v>1</v>
      </c>
      <c r="W336" s="95">
        <f t="shared" si="42"/>
        <v>1</v>
      </c>
      <c r="X336" s="95">
        <f t="shared" si="42"/>
        <v>1</v>
      </c>
      <c r="Y336" s="95">
        <f t="shared" si="42"/>
        <v>1</v>
      </c>
      <c r="Z336" s="95">
        <f t="shared" si="42"/>
        <v>1</v>
      </c>
      <c r="AA336" s="95">
        <f t="shared" si="42"/>
        <v>1</v>
      </c>
      <c r="AB336" s="95">
        <f t="shared" si="42"/>
        <v>1</v>
      </c>
      <c r="AC336" s="95">
        <f t="shared" si="42"/>
        <v>1</v>
      </c>
      <c r="AD336" s="95">
        <f t="shared" si="42"/>
        <v>1</v>
      </c>
      <c r="AE336" s="95">
        <f t="shared" si="42"/>
        <v>1</v>
      </c>
      <c r="AF336" s="95">
        <f t="shared" si="42"/>
        <v>1</v>
      </c>
      <c r="AG336" s="95">
        <f t="shared" si="42"/>
        <v>1</v>
      </c>
      <c r="AH336" s="95">
        <f t="shared" si="42"/>
        <v>1</v>
      </c>
    </row>
    <row r="337" spans="1:34" x14ac:dyDescent="0.3">
      <c r="A337" t="s">
        <v>705</v>
      </c>
      <c r="B337" t="s">
        <v>831</v>
      </c>
      <c r="C337">
        <v>2021</v>
      </c>
      <c r="D337">
        <v>2100</v>
      </c>
      <c r="E337" s="95">
        <f t="shared" si="43"/>
        <v>1</v>
      </c>
      <c r="F337" s="95">
        <f t="shared" si="43"/>
        <v>1</v>
      </c>
      <c r="G337" s="95">
        <f t="shared" si="43"/>
        <v>1</v>
      </c>
      <c r="H337" s="95">
        <f t="shared" si="43"/>
        <v>1</v>
      </c>
      <c r="I337" s="95">
        <f t="shared" si="43"/>
        <v>1</v>
      </c>
      <c r="J337" s="95">
        <f t="shared" si="43"/>
        <v>1</v>
      </c>
      <c r="K337" s="95">
        <f t="shared" si="43"/>
        <v>1</v>
      </c>
      <c r="L337" s="95">
        <f t="shared" si="43"/>
        <v>1</v>
      </c>
      <c r="M337" s="95">
        <f t="shared" si="43"/>
        <v>1</v>
      </c>
      <c r="N337" s="95">
        <f t="shared" si="43"/>
        <v>1</v>
      </c>
      <c r="O337" s="95">
        <f t="shared" si="43"/>
        <v>1</v>
      </c>
      <c r="P337" s="95">
        <f t="shared" si="43"/>
        <v>1</v>
      </c>
      <c r="Q337" s="95">
        <f t="shared" si="43"/>
        <v>1</v>
      </c>
      <c r="R337" s="95">
        <f t="shared" si="43"/>
        <v>1</v>
      </c>
      <c r="S337" s="95">
        <f t="shared" si="43"/>
        <v>1</v>
      </c>
      <c r="T337" s="95">
        <f t="shared" si="43"/>
        <v>1</v>
      </c>
      <c r="U337" s="95">
        <f t="shared" si="42"/>
        <v>1</v>
      </c>
      <c r="V337" s="95">
        <f t="shared" si="42"/>
        <v>1</v>
      </c>
      <c r="W337" s="95">
        <f t="shared" si="42"/>
        <v>1</v>
      </c>
      <c r="X337" s="95">
        <f t="shared" si="42"/>
        <v>1</v>
      </c>
      <c r="Y337" s="95">
        <f t="shared" si="42"/>
        <v>1</v>
      </c>
      <c r="Z337" s="95">
        <f t="shared" si="42"/>
        <v>1</v>
      </c>
      <c r="AA337" s="95">
        <f t="shared" si="42"/>
        <v>1</v>
      </c>
      <c r="AB337" s="95">
        <f t="shared" si="42"/>
        <v>1</v>
      </c>
      <c r="AC337" s="95">
        <f t="shared" si="42"/>
        <v>1</v>
      </c>
      <c r="AD337" s="95">
        <f t="shared" si="42"/>
        <v>1</v>
      </c>
      <c r="AE337" s="95">
        <f t="shared" si="42"/>
        <v>1</v>
      </c>
      <c r="AF337" s="95">
        <f t="shared" si="42"/>
        <v>1</v>
      </c>
      <c r="AG337" s="95">
        <f t="shared" si="42"/>
        <v>1</v>
      </c>
      <c r="AH337" s="95">
        <f t="shared" si="42"/>
        <v>1</v>
      </c>
    </row>
    <row r="338" spans="1:34" x14ac:dyDescent="0.3">
      <c r="A338" t="s">
        <v>675</v>
      </c>
      <c r="B338" t="s">
        <v>137</v>
      </c>
      <c r="C338">
        <v>2021</v>
      </c>
      <c r="D338">
        <v>2030</v>
      </c>
      <c r="E338" s="95">
        <f t="shared" si="43"/>
        <v>1</v>
      </c>
      <c r="F338" s="95">
        <f t="shared" si="43"/>
        <v>1</v>
      </c>
      <c r="G338" s="95">
        <f t="shared" si="43"/>
        <v>1</v>
      </c>
      <c r="H338" s="95">
        <f t="shared" si="43"/>
        <v>1</v>
      </c>
      <c r="I338" s="95">
        <f t="shared" si="43"/>
        <v>1</v>
      </c>
      <c r="J338" s="95">
        <f t="shared" si="43"/>
        <v>1</v>
      </c>
      <c r="K338" s="95">
        <f t="shared" si="43"/>
        <v>1</v>
      </c>
      <c r="L338" s="95">
        <f t="shared" si="43"/>
        <v>1</v>
      </c>
      <c r="M338" s="95">
        <f t="shared" si="43"/>
        <v>1</v>
      </c>
      <c r="N338" s="95">
        <f t="shared" si="43"/>
        <v>1</v>
      </c>
      <c r="O338" s="95">
        <f t="shared" si="43"/>
        <v>0</v>
      </c>
      <c r="P338" s="95">
        <f t="shared" si="43"/>
        <v>0</v>
      </c>
      <c r="Q338" s="95">
        <f t="shared" si="43"/>
        <v>0</v>
      </c>
      <c r="R338" s="95">
        <f t="shared" si="43"/>
        <v>0</v>
      </c>
      <c r="S338" s="95">
        <f t="shared" si="43"/>
        <v>0</v>
      </c>
      <c r="T338" s="95">
        <f t="shared" si="43"/>
        <v>0</v>
      </c>
      <c r="U338" s="95">
        <f t="shared" si="42"/>
        <v>0</v>
      </c>
      <c r="V338" s="95">
        <f t="shared" si="42"/>
        <v>0</v>
      </c>
      <c r="W338" s="95">
        <f t="shared" si="42"/>
        <v>0</v>
      </c>
      <c r="X338" s="95">
        <f t="shared" si="42"/>
        <v>0</v>
      </c>
      <c r="Y338" s="95">
        <f t="shared" si="42"/>
        <v>0</v>
      </c>
      <c r="Z338" s="95">
        <f t="shared" si="42"/>
        <v>0</v>
      </c>
      <c r="AA338" s="95">
        <f t="shared" si="42"/>
        <v>0</v>
      </c>
      <c r="AB338" s="95">
        <f t="shared" si="42"/>
        <v>0</v>
      </c>
      <c r="AC338" s="95">
        <f t="shared" si="42"/>
        <v>0</v>
      </c>
      <c r="AD338" s="95">
        <f t="shared" si="42"/>
        <v>0</v>
      </c>
      <c r="AE338" s="95">
        <f t="shared" si="42"/>
        <v>0</v>
      </c>
      <c r="AF338" s="95">
        <f t="shared" si="42"/>
        <v>0</v>
      </c>
      <c r="AG338" s="95">
        <f t="shared" si="42"/>
        <v>0</v>
      </c>
      <c r="AH338" s="95">
        <f t="shared" si="42"/>
        <v>0</v>
      </c>
    </row>
    <row r="339" spans="1:34" x14ac:dyDescent="0.3">
      <c r="A339" t="s">
        <v>675</v>
      </c>
      <c r="B339" t="s">
        <v>760</v>
      </c>
      <c r="C339">
        <v>2021</v>
      </c>
      <c r="D339">
        <v>2030</v>
      </c>
      <c r="E339" s="95">
        <f t="shared" si="43"/>
        <v>1</v>
      </c>
      <c r="F339" s="95">
        <f t="shared" si="43"/>
        <v>1</v>
      </c>
      <c r="G339" s="95">
        <f t="shared" si="43"/>
        <v>1</v>
      </c>
      <c r="H339" s="95">
        <f t="shared" si="43"/>
        <v>1</v>
      </c>
      <c r="I339" s="95">
        <f t="shared" si="43"/>
        <v>1</v>
      </c>
      <c r="J339" s="95">
        <f t="shared" si="43"/>
        <v>1</v>
      </c>
      <c r="K339" s="95">
        <f t="shared" si="43"/>
        <v>1</v>
      </c>
      <c r="L339" s="95">
        <f t="shared" si="43"/>
        <v>1</v>
      </c>
      <c r="M339" s="95">
        <f t="shared" si="43"/>
        <v>1</v>
      </c>
      <c r="N339" s="95">
        <f t="shared" si="43"/>
        <v>1</v>
      </c>
      <c r="O339" s="95">
        <f t="shared" si="43"/>
        <v>0</v>
      </c>
      <c r="P339" s="95">
        <f t="shared" si="43"/>
        <v>0</v>
      </c>
      <c r="Q339" s="95">
        <f t="shared" si="43"/>
        <v>0</v>
      </c>
      <c r="R339" s="95">
        <f t="shared" si="43"/>
        <v>0</v>
      </c>
      <c r="S339" s="95">
        <f t="shared" si="43"/>
        <v>0</v>
      </c>
      <c r="T339" s="95">
        <f t="shared" si="43"/>
        <v>0</v>
      </c>
      <c r="U339" s="95">
        <f t="shared" si="42"/>
        <v>0</v>
      </c>
      <c r="V339" s="95">
        <f t="shared" si="42"/>
        <v>0</v>
      </c>
      <c r="W339" s="95">
        <f t="shared" si="42"/>
        <v>0</v>
      </c>
      <c r="X339" s="95">
        <f t="shared" si="42"/>
        <v>0</v>
      </c>
      <c r="Y339" s="95">
        <f t="shared" si="42"/>
        <v>0</v>
      </c>
      <c r="Z339" s="95">
        <f t="shared" si="42"/>
        <v>0</v>
      </c>
      <c r="AA339" s="95">
        <f t="shared" si="42"/>
        <v>0</v>
      </c>
      <c r="AB339" s="95">
        <f t="shared" si="42"/>
        <v>0</v>
      </c>
      <c r="AC339" s="95">
        <f t="shared" si="42"/>
        <v>0</v>
      </c>
      <c r="AD339" s="95">
        <f t="shared" si="42"/>
        <v>0</v>
      </c>
      <c r="AE339" s="95">
        <f t="shared" si="42"/>
        <v>0</v>
      </c>
      <c r="AF339" s="95">
        <f t="shared" si="42"/>
        <v>0</v>
      </c>
      <c r="AG339" s="95">
        <f t="shared" si="42"/>
        <v>0</v>
      </c>
      <c r="AH339" s="95">
        <f t="shared" si="42"/>
        <v>0</v>
      </c>
    </row>
    <row r="340" spans="1:34" x14ac:dyDescent="0.3">
      <c r="A340" t="s">
        <v>675</v>
      </c>
      <c r="B340" t="s">
        <v>136</v>
      </c>
      <c r="C340">
        <v>2021</v>
      </c>
      <c r="D340">
        <v>2030</v>
      </c>
      <c r="E340" s="95">
        <f t="shared" si="43"/>
        <v>1</v>
      </c>
      <c r="F340" s="95">
        <f t="shared" si="43"/>
        <v>1</v>
      </c>
      <c r="G340" s="95">
        <f t="shared" si="43"/>
        <v>1</v>
      </c>
      <c r="H340" s="95">
        <f t="shared" si="43"/>
        <v>1</v>
      </c>
      <c r="I340" s="95">
        <f t="shared" si="43"/>
        <v>1</v>
      </c>
      <c r="J340" s="95">
        <f t="shared" si="43"/>
        <v>1</v>
      </c>
      <c r="K340" s="95">
        <f t="shared" si="43"/>
        <v>1</v>
      </c>
      <c r="L340" s="95">
        <f t="shared" si="43"/>
        <v>1</v>
      </c>
      <c r="M340" s="95">
        <f t="shared" si="43"/>
        <v>1</v>
      </c>
      <c r="N340" s="95">
        <f t="shared" si="43"/>
        <v>1</v>
      </c>
      <c r="O340" s="95">
        <f t="shared" si="43"/>
        <v>0</v>
      </c>
      <c r="P340" s="95">
        <f t="shared" si="43"/>
        <v>0</v>
      </c>
      <c r="Q340" s="95">
        <f t="shared" si="43"/>
        <v>0</v>
      </c>
      <c r="R340" s="95">
        <f t="shared" si="43"/>
        <v>0</v>
      </c>
      <c r="S340" s="95">
        <f t="shared" si="43"/>
        <v>0</v>
      </c>
      <c r="T340" s="95">
        <f t="shared" si="43"/>
        <v>0</v>
      </c>
      <c r="U340" s="95">
        <f t="shared" si="42"/>
        <v>0</v>
      </c>
      <c r="V340" s="95">
        <f t="shared" si="42"/>
        <v>0</v>
      </c>
      <c r="W340" s="95">
        <f t="shared" si="42"/>
        <v>0</v>
      </c>
      <c r="X340" s="95">
        <f t="shared" si="42"/>
        <v>0</v>
      </c>
      <c r="Y340" s="95">
        <f t="shared" si="42"/>
        <v>0</v>
      </c>
      <c r="Z340" s="95">
        <f t="shared" si="42"/>
        <v>0</v>
      </c>
      <c r="AA340" s="95">
        <f t="shared" si="42"/>
        <v>0</v>
      </c>
      <c r="AB340" s="95">
        <f t="shared" si="42"/>
        <v>0</v>
      </c>
      <c r="AC340" s="95">
        <f t="shared" si="42"/>
        <v>0</v>
      </c>
      <c r="AD340" s="95">
        <f t="shared" si="42"/>
        <v>0</v>
      </c>
      <c r="AE340" s="95">
        <f t="shared" si="42"/>
        <v>0</v>
      </c>
      <c r="AF340" s="95">
        <f t="shared" si="42"/>
        <v>0</v>
      </c>
      <c r="AG340" s="95">
        <f t="shared" si="42"/>
        <v>0</v>
      </c>
      <c r="AH340" s="95">
        <f t="shared" si="42"/>
        <v>0</v>
      </c>
    </row>
    <row r="341" spans="1:34" x14ac:dyDescent="0.3">
      <c r="A341" t="s">
        <v>1212</v>
      </c>
      <c r="B341" t="s">
        <v>1212</v>
      </c>
      <c r="C341">
        <v>2023</v>
      </c>
      <c r="D341">
        <v>2047</v>
      </c>
      <c r="E341" s="95">
        <f t="shared" si="43"/>
        <v>0</v>
      </c>
      <c r="F341" s="95">
        <f t="shared" si="43"/>
        <v>0</v>
      </c>
      <c r="G341" s="95">
        <f t="shared" si="43"/>
        <v>1</v>
      </c>
      <c r="H341" s="95">
        <f t="shared" si="43"/>
        <v>1</v>
      </c>
      <c r="I341" s="95">
        <f t="shared" si="43"/>
        <v>1</v>
      </c>
      <c r="J341" s="95">
        <f t="shared" si="43"/>
        <v>1</v>
      </c>
      <c r="K341" s="95">
        <f t="shared" si="43"/>
        <v>1</v>
      </c>
      <c r="L341" s="95">
        <f t="shared" si="43"/>
        <v>1</v>
      </c>
      <c r="M341" s="95">
        <f t="shared" si="43"/>
        <v>1</v>
      </c>
      <c r="N341" s="95">
        <f t="shared" si="43"/>
        <v>1</v>
      </c>
      <c r="O341" s="95">
        <f t="shared" si="43"/>
        <v>1</v>
      </c>
      <c r="P341" s="95">
        <f t="shared" si="43"/>
        <v>1</v>
      </c>
      <c r="Q341" s="95">
        <f t="shared" si="43"/>
        <v>1</v>
      </c>
      <c r="R341" s="95">
        <f t="shared" si="43"/>
        <v>1</v>
      </c>
      <c r="S341" s="95">
        <f t="shared" si="43"/>
        <v>1</v>
      </c>
      <c r="T341" s="95">
        <f t="shared" si="43"/>
        <v>1</v>
      </c>
      <c r="U341" s="95">
        <f t="shared" si="42"/>
        <v>1</v>
      </c>
      <c r="V341" s="95">
        <f t="shared" si="42"/>
        <v>1</v>
      </c>
      <c r="W341" s="95">
        <f t="shared" si="42"/>
        <v>1</v>
      </c>
      <c r="X341" s="95">
        <f t="shared" si="42"/>
        <v>1</v>
      </c>
      <c r="Y341" s="95">
        <f t="shared" si="42"/>
        <v>1</v>
      </c>
      <c r="Z341" s="95">
        <f t="shared" si="42"/>
        <v>1</v>
      </c>
      <c r="AA341" s="95">
        <f t="shared" si="42"/>
        <v>1</v>
      </c>
      <c r="AB341" s="95">
        <f t="shared" si="42"/>
        <v>1</v>
      </c>
      <c r="AC341" s="95">
        <f t="shared" si="42"/>
        <v>1</v>
      </c>
      <c r="AD341" s="95">
        <f t="shared" si="42"/>
        <v>1</v>
      </c>
      <c r="AE341" s="95">
        <f t="shared" si="42"/>
        <v>1</v>
      </c>
      <c r="AF341" s="95">
        <f t="shared" si="42"/>
        <v>0</v>
      </c>
      <c r="AG341" s="95">
        <f t="shared" si="42"/>
        <v>0</v>
      </c>
      <c r="AH341" s="95">
        <f t="shared" si="42"/>
        <v>0</v>
      </c>
    </row>
    <row r="342" spans="1:34" x14ac:dyDescent="0.3">
      <c r="A342" t="s">
        <v>1214</v>
      </c>
      <c r="B342" t="s">
        <v>1214</v>
      </c>
      <c r="C342">
        <v>2023</v>
      </c>
      <c r="D342">
        <v>2052</v>
      </c>
      <c r="E342" s="95">
        <f t="shared" si="43"/>
        <v>0</v>
      </c>
      <c r="F342" s="95">
        <f t="shared" si="43"/>
        <v>0</v>
      </c>
      <c r="G342" s="95">
        <f t="shared" si="43"/>
        <v>1</v>
      </c>
      <c r="H342" s="95">
        <f t="shared" si="43"/>
        <v>1</v>
      </c>
      <c r="I342" s="95">
        <f t="shared" si="43"/>
        <v>1</v>
      </c>
      <c r="J342" s="95">
        <f t="shared" si="43"/>
        <v>1</v>
      </c>
      <c r="K342" s="95">
        <f t="shared" si="43"/>
        <v>1</v>
      </c>
      <c r="L342" s="95">
        <f t="shared" si="43"/>
        <v>1</v>
      </c>
      <c r="M342" s="95">
        <f t="shared" si="43"/>
        <v>1</v>
      </c>
      <c r="N342" s="95">
        <f t="shared" si="43"/>
        <v>1</v>
      </c>
      <c r="O342" s="95">
        <f t="shared" si="43"/>
        <v>1</v>
      </c>
      <c r="P342" s="95">
        <f t="shared" si="43"/>
        <v>1</v>
      </c>
      <c r="Q342" s="95">
        <f t="shared" si="43"/>
        <v>1</v>
      </c>
      <c r="R342" s="95">
        <f t="shared" si="43"/>
        <v>1</v>
      </c>
      <c r="S342" s="95">
        <f t="shared" si="43"/>
        <v>1</v>
      </c>
      <c r="T342" s="95">
        <f t="shared" si="43"/>
        <v>1</v>
      </c>
      <c r="U342" s="95">
        <f t="shared" si="42"/>
        <v>1</v>
      </c>
      <c r="V342" s="95">
        <f t="shared" si="42"/>
        <v>1</v>
      </c>
      <c r="W342" s="95">
        <f t="shared" si="42"/>
        <v>1</v>
      </c>
      <c r="X342" s="95">
        <f t="shared" si="42"/>
        <v>1</v>
      </c>
      <c r="Y342" s="95">
        <f t="shared" si="42"/>
        <v>1</v>
      </c>
      <c r="Z342" s="95">
        <f t="shared" si="42"/>
        <v>1</v>
      </c>
      <c r="AA342" s="95">
        <f t="shared" si="42"/>
        <v>1</v>
      </c>
      <c r="AB342" s="95">
        <f t="shared" si="42"/>
        <v>1</v>
      </c>
      <c r="AC342" s="95">
        <f t="shared" si="42"/>
        <v>1</v>
      </c>
      <c r="AD342" s="95">
        <f t="shared" si="42"/>
        <v>1</v>
      </c>
      <c r="AE342" s="95">
        <f t="shared" si="42"/>
        <v>1</v>
      </c>
      <c r="AF342" s="95">
        <f t="shared" si="42"/>
        <v>1</v>
      </c>
      <c r="AG342" s="95">
        <f t="shared" si="42"/>
        <v>1</v>
      </c>
      <c r="AH342" s="95">
        <f t="shared" si="42"/>
        <v>1</v>
      </c>
    </row>
    <row r="343" spans="1:34" x14ac:dyDescent="0.3">
      <c r="A343" t="s">
        <v>1116</v>
      </c>
      <c r="B343" t="s">
        <v>1117</v>
      </c>
      <c r="C343">
        <v>2021</v>
      </c>
      <c r="D343">
        <v>2040</v>
      </c>
      <c r="E343" s="95">
        <f t="shared" si="43"/>
        <v>1</v>
      </c>
      <c r="F343" s="95">
        <f t="shared" si="43"/>
        <v>1</v>
      </c>
      <c r="G343" s="95">
        <f t="shared" si="43"/>
        <v>1</v>
      </c>
      <c r="H343" s="95">
        <f t="shared" si="43"/>
        <v>1</v>
      </c>
      <c r="I343" s="95">
        <f t="shared" si="43"/>
        <v>1</v>
      </c>
      <c r="J343" s="95">
        <f t="shared" si="43"/>
        <v>1</v>
      </c>
      <c r="K343" s="95">
        <f t="shared" si="43"/>
        <v>1</v>
      </c>
      <c r="L343" s="95">
        <f t="shared" si="43"/>
        <v>1</v>
      </c>
      <c r="M343" s="95">
        <f t="shared" si="43"/>
        <v>1</v>
      </c>
      <c r="N343" s="95">
        <f t="shared" si="43"/>
        <v>1</v>
      </c>
      <c r="O343" s="95">
        <f t="shared" si="43"/>
        <v>1</v>
      </c>
      <c r="P343" s="95">
        <f t="shared" si="43"/>
        <v>1</v>
      </c>
      <c r="Q343" s="95">
        <f t="shared" si="43"/>
        <v>1</v>
      </c>
      <c r="R343" s="95">
        <f t="shared" si="43"/>
        <v>1</v>
      </c>
      <c r="S343" s="95">
        <f t="shared" si="43"/>
        <v>1</v>
      </c>
      <c r="T343" s="95">
        <f t="shared" si="43"/>
        <v>1</v>
      </c>
      <c r="U343" s="95">
        <f t="shared" si="42"/>
        <v>1</v>
      </c>
      <c r="V343" s="95">
        <f t="shared" si="42"/>
        <v>1</v>
      </c>
      <c r="W343" s="95">
        <f t="shared" si="42"/>
        <v>1</v>
      </c>
      <c r="X343" s="95">
        <f t="shared" si="42"/>
        <v>1</v>
      </c>
      <c r="Y343" s="95">
        <f t="shared" si="42"/>
        <v>0</v>
      </c>
      <c r="Z343" s="95">
        <f t="shared" si="42"/>
        <v>0</v>
      </c>
      <c r="AA343" s="95">
        <f t="shared" si="42"/>
        <v>0</v>
      </c>
      <c r="AB343" s="95">
        <f t="shared" si="42"/>
        <v>0</v>
      </c>
      <c r="AC343" s="95">
        <f t="shared" si="42"/>
        <v>0</v>
      </c>
      <c r="AD343" s="95">
        <f t="shared" si="42"/>
        <v>0</v>
      </c>
      <c r="AE343" s="95">
        <f t="shared" si="42"/>
        <v>0</v>
      </c>
      <c r="AF343" s="95">
        <f t="shared" si="42"/>
        <v>0</v>
      </c>
      <c r="AG343" s="95">
        <f t="shared" si="42"/>
        <v>0</v>
      </c>
      <c r="AH343" s="95">
        <f t="shared" si="42"/>
        <v>0</v>
      </c>
    </row>
    <row r="344" spans="1:34" x14ac:dyDescent="0.3">
      <c r="A344" t="s">
        <v>663</v>
      </c>
      <c r="B344" t="s">
        <v>138</v>
      </c>
      <c r="C344">
        <v>2021</v>
      </c>
      <c r="D344">
        <v>2037</v>
      </c>
      <c r="E344" s="95">
        <f t="shared" si="43"/>
        <v>1</v>
      </c>
      <c r="F344" s="95">
        <f t="shared" si="43"/>
        <v>1</v>
      </c>
      <c r="G344" s="95">
        <f t="shared" si="43"/>
        <v>1</v>
      </c>
      <c r="H344" s="95">
        <f t="shared" si="43"/>
        <v>1</v>
      </c>
      <c r="I344" s="95">
        <f t="shared" si="43"/>
        <v>1</v>
      </c>
      <c r="J344" s="95">
        <f t="shared" si="43"/>
        <v>1</v>
      </c>
      <c r="K344" s="95">
        <f t="shared" si="43"/>
        <v>1</v>
      </c>
      <c r="L344" s="95">
        <f t="shared" si="43"/>
        <v>1</v>
      </c>
      <c r="M344" s="95">
        <f t="shared" si="43"/>
        <v>1</v>
      </c>
      <c r="N344" s="95">
        <f t="shared" si="43"/>
        <v>1</v>
      </c>
      <c r="O344" s="95">
        <f t="shared" si="43"/>
        <v>1</v>
      </c>
      <c r="P344" s="95">
        <f t="shared" si="43"/>
        <v>1</v>
      </c>
      <c r="Q344" s="95">
        <f t="shared" si="43"/>
        <v>1</v>
      </c>
      <c r="R344" s="95">
        <f t="shared" si="43"/>
        <v>1</v>
      </c>
      <c r="S344" s="95">
        <f t="shared" si="43"/>
        <v>1</v>
      </c>
      <c r="T344" s="95">
        <f t="shared" si="43"/>
        <v>1</v>
      </c>
      <c r="U344" s="95">
        <f t="shared" si="42"/>
        <v>1</v>
      </c>
      <c r="V344" s="95">
        <f t="shared" si="42"/>
        <v>0</v>
      </c>
      <c r="W344" s="95">
        <f t="shared" si="42"/>
        <v>0</v>
      </c>
      <c r="X344" s="95">
        <f t="shared" si="42"/>
        <v>0</v>
      </c>
      <c r="Y344" s="95">
        <f t="shared" si="42"/>
        <v>0</v>
      </c>
      <c r="Z344" s="95">
        <f t="shared" si="42"/>
        <v>0</v>
      </c>
      <c r="AA344" s="95">
        <f t="shared" si="42"/>
        <v>0</v>
      </c>
      <c r="AB344" s="95">
        <f t="shared" si="42"/>
        <v>0</v>
      </c>
      <c r="AC344" s="95">
        <f t="shared" si="42"/>
        <v>0</v>
      </c>
      <c r="AD344" s="95">
        <f t="shared" si="42"/>
        <v>0</v>
      </c>
      <c r="AE344" s="95">
        <f t="shared" si="42"/>
        <v>0</v>
      </c>
      <c r="AF344" s="95">
        <f t="shared" si="42"/>
        <v>0</v>
      </c>
      <c r="AG344" s="95">
        <f t="shared" si="42"/>
        <v>0</v>
      </c>
      <c r="AH344" s="95">
        <f t="shared" si="42"/>
        <v>0</v>
      </c>
    </row>
    <row r="345" spans="1:34" x14ac:dyDescent="0.3">
      <c r="A345" t="s">
        <v>663</v>
      </c>
      <c r="B345" t="s">
        <v>335</v>
      </c>
      <c r="C345">
        <v>2021</v>
      </c>
      <c r="D345">
        <v>2037</v>
      </c>
      <c r="E345" s="95">
        <f t="shared" si="43"/>
        <v>1</v>
      </c>
      <c r="F345" s="95">
        <f t="shared" si="43"/>
        <v>1</v>
      </c>
      <c r="G345" s="95">
        <f t="shared" si="43"/>
        <v>1</v>
      </c>
      <c r="H345" s="95">
        <f t="shared" si="43"/>
        <v>1</v>
      </c>
      <c r="I345" s="95">
        <f t="shared" si="43"/>
        <v>1</v>
      </c>
      <c r="J345" s="95">
        <f t="shared" si="43"/>
        <v>1</v>
      </c>
      <c r="K345" s="95">
        <f t="shared" si="43"/>
        <v>1</v>
      </c>
      <c r="L345" s="95">
        <f t="shared" si="43"/>
        <v>1</v>
      </c>
      <c r="M345" s="95">
        <f t="shared" si="43"/>
        <v>1</v>
      </c>
      <c r="N345" s="95">
        <f t="shared" si="43"/>
        <v>1</v>
      </c>
      <c r="O345" s="95">
        <f t="shared" si="43"/>
        <v>1</v>
      </c>
      <c r="P345" s="95">
        <f t="shared" si="43"/>
        <v>1</v>
      </c>
      <c r="Q345" s="95">
        <f t="shared" si="43"/>
        <v>1</v>
      </c>
      <c r="R345" s="95">
        <f t="shared" si="43"/>
        <v>1</v>
      </c>
      <c r="S345" s="95">
        <f t="shared" si="43"/>
        <v>1</v>
      </c>
      <c r="T345" s="95">
        <f t="shared" si="43"/>
        <v>1</v>
      </c>
      <c r="U345" s="95">
        <f t="shared" si="42"/>
        <v>1</v>
      </c>
      <c r="V345" s="95">
        <f t="shared" si="42"/>
        <v>0</v>
      </c>
      <c r="W345" s="95">
        <f t="shared" si="42"/>
        <v>0</v>
      </c>
      <c r="X345" s="95">
        <f t="shared" si="42"/>
        <v>0</v>
      </c>
      <c r="Y345" s="95">
        <f t="shared" si="42"/>
        <v>0</v>
      </c>
      <c r="Z345" s="95">
        <f t="shared" si="42"/>
        <v>0</v>
      </c>
      <c r="AA345" s="95">
        <f t="shared" si="42"/>
        <v>0</v>
      </c>
      <c r="AB345" s="95">
        <f t="shared" si="42"/>
        <v>0</v>
      </c>
      <c r="AC345" s="95">
        <f t="shared" si="42"/>
        <v>0</v>
      </c>
      <c r="AD345" s="95">
        <f t="shared" si="42"/>
        <v>0</v>
      </c>
      <c r="AE345" s="95">
        <f t="shared" si="42"/>
        <v>0</v>
      </c>
      <c r="AF345" s="95">
        <f t="shared" si="42"/>
        <v>0</v>
      </c>
      <c r="AG345" s="95">
        <f t="shared" si="42"/>
        <v>0</v>
      </c>
      <c r="AH345" s="95">
        <f t="shared" si="42"/>
        <v>0</v>
      </c>
    </row>
    <row r="346" spans="1:34" x14ac:dyDescent="0.3">
      <c r="A346" t="s">
        <v>663</v>
      </c>
      <c r="B346" t="s">
        <v>722</v>
      </c>
      <c r="C346">
        <v>2021</v>
      </c>
      <c r="D346">
        <v>2037</v>
      </c>
      <c r="E346" s="95">
        <f t="shared" si="43"/>
        <v>1</v>
      </c>
      <c r="F346" s="95">
        <f t="shared" si="43"/>
        <v>1</v>
      </c>
      <c r="G346" s="95">
        <f t="shared" si="43"/>
        <v>1</v>
      </c>
      <c r="H346" s="95">
        <f t="shared" si="43"/>
        <v>1</v>
      </c>
      <c r="I346" s="95">
        <f t="shared" si="43"/>
        <v>1</v>
      </c>
      <c r="J346" s="95">
        <f t="shared" si="43"/>
        <v>1</v>
      </c>
      <c r="K346" s="95">
        <f t="shared" si="43"/>
        <v>1</v>
      </c>
      <c r="L346" s="95">
        <f t="shared" si="43"/>
        <v>1</v>
      </c>
      <c r="M346" s="95">
        <f t="shared" si="43"/>
        <v>1</v>
      </c>
      <c r="N346" s="95">
        <f t="shared" si="43"/>
        <v>1</v>
      </c>
      <c r="O346" s="95">
        <f t="shared" si="43"/>
        <v>1</v>
      </c>
      <c r="P346" s="95">
        <f t="shared" si="43"/>
        <v>1</v>
      </c>
      <c r="Q346" s="95">
        <f t="shared" si="43"/>
        <v>1</v>
      </c>
      <c r="R346" s="95">
        <f t="shared" si="43"/>
        <v>1</v>
      </c>
      <c r="S346" s="95">
        <f t="shared" si="43"/>
        <v>1</v>
      </c>
      <c r="T346" s="95">
        <f t="shared" ref="T346:AH361" si="44">IF(AND(T$1&gt;=$C346,T$1&lt;=$D346),1,0)</f>
        <v>1</v>
      </c>
      <c r="U346" s="95">
        <f t="shared" si="44"/>
        <v>1</v>
      </c>
      <c r="V346" s="95">
        <f t="shared" si="44"/>
        <v>0</v>
      </c>
      <c r="W346" s="95">
        <f t="shared" si="44"/>
        <v>0</v>
      </c>
      <c r="X346" s="95">
        <f t="shared" si="44"/>
        <v>0</v>
      </c>
      <c r="Y346" s="95">
        <f t="shared" si="44"/>
        <v>0</v>
      </c>
      <c r="Z346" s="95">
        <f t="shared" si="44"/>
        <v>0</v>
      </c>
      <c r="AA346" s="95">
        <f t="shared" si="44"/>
        <v>0</v>
      </c>
      <c r="AB346" s="95">
        <f t="shared" si="44"/>
        <v>0</v>
      </c>
      <c r="AC346" s="95">
        <f t="shared" si="44"/>
        <v>0</v>
      </c>
      <c r="AD346" s="95">
        <f t="shared" si="44"/>
        <v>0</v>
      </c>
      <c r="AE346" s="95">
        <f t="shared" si="44"/>
        <v>0</v>
      </c>
      <c r="AF346" s="95">
        <f t="shared" si="44"/>
        <v>0</v>
      </c>
      <c r="AG346" s="95">
        <f t="shared" si="44"/>
        <v>0</v>
      </c>
      <c r="AH346" s="95">
        <f t="shared" si="44"/>
        <v>0</v>
      </c>
    </row>
    <row r="347" spans="1:34" x14ac:dyDescent="0.3">
      <c r="A347" t="s">
        <v>663</v>
      </c>
      <c r="B347" t="s">
        <v>723</v>
      </c>
      <c r="C347">
        <v>2021</v>
      </c>
      <c r="D347">
        <v>2037</v>
      </c>
      <c r="E347" s="95">
        <f t="shared" ref="E347:T362" si="45">IF(AND(E$1&gt;=$C347,E$1&lt;=$D347),1,0)</f>
        <v>1</v>
      </c>
      <c r="F347" s="95">
        <f t="shared" si="45"/>
        <v>1</v>
      </c>
      <c r="G347" s="95">
        <f t="shared" si="45"/>
        <v>1</v>
      </c>
      <c r="H347" s="95">
        <f t="shared" si="45"/>
        <v>1</v>
      </c>
      <c r="I347" s="95">
        <f t="shared" si="45"/>
        <v>1</v>
      </c>
      <c r="J347" s="95">
        <f t="shared" si="45"/>
        <v>1</v>
      </c>
      <c r="K347" s="95">
        <f t="shared" si="45"/>
        <v>1</v>
      </c>
      <c r="L347" s="95">
        <f t="shared" si="45"/>
        <v>1</v>
      </c>
      <c r="M347" s="95">
        <f t="shared" si="45"/>
        <v>1</v>
      </c>
      <c r="N347" s="95">
        <f t="shared" si="45"/>
        <v>1</v>
      </c>
      <c r="O347" s="95">
        <f t="shared" si="45"/>
        <v>1</v>
      </c>
      <c r="P347" s="95">
        <f t="shared" si="45"/>
        <v>1</v>
      </c>
      <c r="Q347" s="95">
        <f t="shared" si="45"/>
        <v>1</v>
      </c>
      <c r="R347" s="95">
        <f t="shared" si="45"/>
        <v>1</v>
      </c>
      <c r="S347" s="95">
        <f t="shared" si="45"/>
        <v>1</v>
      </c>
      <c r="T347" s="95">
        <f t="shared" si="45"/>
        <v>1</v>
      </c>
      <c r="U347" s="95">
        <f t="shared" si="44"/>
        <v>1</v>
      </c>
      <c r="V347" s="95">
        <f t="shared" si="44"/>
        <v>0</v>
      </c>
      <c r="W347" s="95">
        <f t="shared" si="44"/>
        <v>0</v>
      </c>
      <c r="X347" s="95">
        <f t="shared" si="44"/>
        <v>0</v>
      </c>
      <c r="Y347" s="95">
        <f t="shared" si="44"/>
        <v>0</v>
      </c>
      <c r="Z347" s="95">
        <f t="shared" si="44"/>
        <v>0</v>
      </c>
      <c r="AA347" s="95">
        <f t="shared" si="44"/>
        <v>0</v>
      </c>
      <c r="AB347" s="95">
        <f t="shared" si="44"/>
        <v>0</v>
      </c>
      <c r="AC347" s="95">
        <f t="shared" si="44"/>
        <v>0</v>
      </c>
      <c r="AD347" s="95">
        <f t="shared" si="44"/>
        <v>0</v>
      </c>
      <c r="AE347" s="95">
        <f t="shared" si="44"/>
        <v>0</v>
      </c>
      <c r="AF347" s="95">
        <f t="shared" si="44"/>
        <v>0</v>
      </c>
      <c r="AG347" s="95">
        <f t="shared" si="44"/>
        <v>0</v>
      </c>
      <c r="AH347" s="95">
        <f t="shared" si="44"/>
        <v>0</v>
      </c>
    </row>
    <row r="348" spans="1:34" x14ac:dyDescent="0.3">
      <c r="A348" t="s">
        <v>676</v>
      </c>
      <c r="B348" t="s">
        <v>140</v>
      </c>
      <c r="C348">
        <v>2021</v>
      </c>
      <c r="D348">
        <v>2070</v>
      </c>
      <c r="E348" s="95">
        <f t="shared" si="45"/>
        <v>1</v>
      </c>
      <c r="F348" s="95">
        <f t="shared" si="45"/>
        <v>1</v>
      </c>
      <c r="G348" s="95">
        <f t="shared" si="45"/>
        <v>1</v>
      </c>
      <c r="H348" s="95">
        <f t="shared" si="45"/>
        <v>1</v>
      </c>
      <c r="I348" s="95">
        <f t="shared" si="45"/>
        <v>1</v>
      </c>
      <c r="J348" s="95">
        <f t="shared" si="45"/>
        <v>1</v>
      </c>
      <c r="K348" s="95">
        <f t="shared" si="45"/>
        <v>1</v>
      </c>
      <c r="L348" s="95">
        <f t="shared" si="45"/>
        <v>1</v>
      </c>
      <c r="M348" s="95">
        <f t="shared" si="45"/>
        <v>1</v>
      </c>
      <c r="N348" s="95">
        <f t="shared" si="45"/>
        <v>1</v>
      </c>
      <c r="O348" s="95">
        <f t="shared" si="45"/>
        <v>1</v>
      </c>
      <c r="P348" s="95">
        <f t="shared" si="45"/>
        <v>1</v>
      </c>
      <c r="Q348" s="95">
        <f t="shared" si="45"/>
        <v>1</v>
      </c>
      <c r="R348" s="95">
        <f t="shared" si="45"/>
        <v>1</v>
      </c>
      <c r="S348" s="95">
        <f t="shared" si="45"/>
        <v>1</v>
      </c>
      <c r="T348" s="95">
        <f t="shared" si="45"/>
        <v>1</v>
      </c>
      <c r="U348" s="95">
        <f t="shared" si="44"/>
        <v>1</v>
      </c>
      <c r="V348" s="95">
        <f t="shared" si="44"/>
        <v>1</v>
      </c>
      <c r="W348" s="95">
        <f t="shared" si="44"/>
        <v>1</v>
      </c>
      <c r="X348" s="95">
        <f t="shared" si="44"/>
        <v>1</v>
      </c>
      <c r="Y348" s="95">
        <f t="shared" si="44"/>
        <v>1</v>
      </c>
      <c r="Z348" s="95">
        <f t="shared" si="44"/>
        <v>1</v>
      </c>
      <c r="AA348" s="95">
        <f t="shared" si="44"/>
        <v>1</v>
      </c>
      <c r="AB348" s="95">
        <f t="shared" si="44"/>
        <v>1</v>
      </c>
      <c r="AC348" s="95">
        <f t="shared" si="44"/>
        <v>1</v>
      </c>
      <c r="AD348" s="95">
        <f t="shared" si="44"/>
        <v>1</v>
      </c>
      <c r="AE348" s="95">
        <f t="shared" si="44"/>
        <v>1</v>
      </c>
      <c r="AF348" s="95">
        <f t="shared" si="44"/>
        <v>1</v>
      </c>
      <c r="AG348" s="95">
        <f t="shared" si="44"/>
        <v>1</v>
      </c>
      <c r="AH348" s="95">
        <f t="shared" si="44"/>
        <v>1</v>
      </c>
    </row>
    <row r="349" spans="1:34" x14ac:dyDescent="0.3">
      <c r="A349" t="s">
        <v>676</v>
      </c>
      <c r="B349" t="s">
        <v>761</v>
      </c>
      <c r="C349">
        <v>2021</v>
      </c>
      <c r="D349">
        <v>2070</v>
      </c>
      <c r="E349" s="95">
        <f t="shared" si="45"/>
        <v>1</v>
      </c>
      <c r="F349" s="95">
        <f t="shared" si="45"/>
        <v>1</v>
      </c>
      <c r="G349" s="95">
        <f t="shared" si="45"/>
        <v>1</v>
      </c>
      <c r="H349" s="95">
        <f t="shared" si="45"/>
        <v>1</v>
      </c>
      <c r="I349" s="95">
        <f t="shared" si="45"/>
        <v>1</v>
      </c>
      <c r="J349" s="95">
        <f t="shared" si="45"/>
        <v>1</v>
      </c>
      <c r="K349" s="95">
        <f t="shared" si="45"/>
        <v>1</v>
      </c>
      <c r="L349" s="95">
        <f t="shared" si="45"/>
        <v>1</v>
      </c>
      <c r="M349" s="95">
        <f t="shared" si="45"/>
        <v>1</v>
      </c>
      <c r="N349" s="95">
        <f t="shared" si="45"/>
        <v>1</v>
      </c>
      <c r="O349" s="95">
        <f t="shared" si="45"/>
        <v>1</v>
      </c>
      <c r="P349" s="95">
        <f t="shared" si="45"/>
        <v>1</v>
      </c>
      <c r="Q349" s="95">
        <f t="shared" si="45"/>
        <v>1</v>
      </c>
      <c r="R349" s="95">
        <f t="shared" si="45"/>
        <v>1</v>
      </c>
      <c r="S349" s="95">
        <f t="shared" si="45"/>
        <v>1</v>
      </c>
      <c r="T349" s="95">
        <f t="shared" si="45"/>
        <v>1</v>
      </c>
      <c r="U349" s="95">
        <f t="shared" si="44"/>
        <v>1</v>
      </c>
      <c r="V349" s="95">
        <f t="shared" si="44"/>
        <v>1</v>
      </c>
      <c r="W349" s="95">
        <f t="shared" si="44"/>
        <v>1</v>
      </c>
      <c r="X349" s="95">
        <f t="shared" si="44"/>
        <v>1</v>
      </c>
      <c r="Y349" s="95">
        <f t="shared" si="44"/>
        <v>1</v>
      </c>
      <c r="Z349" s="95">
        <f t="shared" si="44"/>
        <v>1</v>
      </c>
      <c r="AA349" s="95">
        <f t="shared" si="44"/>
        <v>1</v>
      </c>
      <c r="AB349" s="95">
        <f t="shared" si="44"/>
        <v>1</v>
      </c>
      <c r="AC349" s="95">
        <f t="shared" si="44"/>
        <v>1</v>
      </c>
      <c r="AD349" s="95">
        <f t="shared" si="44"/>
        <v>1</v>
      </c>
      <c r="AE349" s="95">
        <f t="shared" si="44"/>
        <v>1</v>
      </c>
      <c r="AF349" s="95">
        <f t="shared" si="44"/>
        <v>1</v>
      </c>
      <c r="AG349" s="95">
        <f t="shared" si="44"/>
        <v>1</v>
      </c>
      <c r="AH349" s="95">
        <f t="shared" si="44"/>
        <v>1</v>
      </c>
    </row>
    <row r="350" spans="1:34" x14ac:dyDescent="0.3">
      <c r="A350" t="s">
        <v>676</v>
      </c>
      <c r="B350" t="s">
        <v>762</v>
      </c>
      <c r="C350">
        <v>2021</v>
      </c>
      <c r="D350">
        <v>2070</v>
      </c>
      <c r="E350" s="95">
        <f t="shared" si="45"/>
        <v>1</v>
      </c>
      <c r="F350" s="95">
        <f t="shared" si="45"/>
        <v>1</v>
      </c>
      <c r="G350" s="95">
        <f t="shared" si="45"/>
        <v>1</v>
      </c>
      <c r="H350" s="95">
        <f t="shared" si="45"/>
        <v>1</v>
      </c>
      <c r="I350" s="95">
        <f t="shared" si="45"/>
        <v>1</v>
      </c>
      <c r="J350" s="95">
        <f t="shared" si="45"/>
        <v>1</v>
      </c>
      <c r="K350" s="95">
        <f t="shared" si="45"/>
        <v>1</v>
      </c>
      <c r="L350" s="95">
        <f t="shared" si="45"/>
        <v>1</v>
      </c>
      <c r="M350" s="95">
        <f t="shared" si="45"/>
        <v>1</v>
      </c>
      <c r="N350" s="95">
        <f t="shared" si="45"/>
        <v>1</v>
      </c>
      <c r="O350" s="95">
        <f t="shared" si="45"/>
        <v>1</v>
      </c>
      <c r="P350" s="95">
        <f t="shared" si="45"/>
        <v>1</v>
      </c>
      <c r="Q350" s="95">
        <f t="shared" si="45"/>
        <v>1</v>
      </c>
      <c r="R350" s="95">
        <f t="shared" si="45"/>
        <v>1</v>
      </c>
      <c r="S350" s="95">
        <f t="shared" si="45"/>
        <v>1</v>
      </c>
      <c r="T350" s="95">
        <f t="shared" si="45"/>
        <v>1</v>
      </c>
      <c r="U350" s="95">
        <f t="shared" si="44"/>
        <v>1</v>
      </c>
      <c r="V350" s="95">
        <f t="shared" si="44"/>
        <v>1</v>
      </c>
      <c r="W350" s="95">
        <f t="shared" si="44"/>
        <v>1</v>
      </c>
      <c r="X350" s="95">
        <f t="shared" si="44"/>
        <v>1</v>
      </c>
      <c r="Y350" s="95">
        <f t="shared" si="44"/>
        <v>1</v>
      </c>
      <c r="Z350" s="95">
        <f t="shared" si="44"/>
        <v>1</v>
      </c>
      <c r="AA350" s="95">
        <f t="shared" si="44"/>
        <v>1</v>
      </c>
      <c r="AB350" s="95">
        <f t="shared" si="44"/>
        <v>1</v>
      </c>
      <c r="AC350" s="95">
        <f t="shared" si="44"/>
        <v>1</v>
      </c>
      <c r="AD350" s="95">
        <f t="shared" si="44"/>
        <v>1</v>
      </c>
      <c r="AE350" s="95">
        <f t="shared" si="44"/>
        <v>1</v>
      </c>
      <c r="AF350" s="95">
        <f t="shared" si="44"/>
        <v>1</v>
      </c>
      <c r="AG350" s="95">
        <f t="shared" si="44"/>
        <v>1</v>
      </c>
      <c r="AH350" s="95">
        <f t="shared" si="44"/>
        <v>1</v>
      </c>
    </row>
    <row r="351" spans="1:34" x14ac:dyDescent="0.3">
      <c r="A351" t="s">
        <v>664</v>
      </c>
      <c r="B351" t="s">
        <v>76</v>
      </c>
      <c r="C351">
        <v>2021</v>
      </c>
      <c r="D351">
        <v>2053</v>
      </c>
      <c r="E351" s="95">
        <f t="shared" si="45"/>
        <v>1</v>
      </c>
      <c r="F351" s="95">
        <f t="shared" si="45"/>
        <v>1</v>
      </c>
      <c r="G351" s="95">
        <f t="shared" si="45"/>
        <v>1</v>
      </c>
      <c r="H351" s="95">
        <f t="shared" si="45"/>
        <v>1</v>
      </c>
      <c r="I351" s="95">
        <f t="shared" si="45"/>
        <v>1</v>
      </c>
      <c r="J351" s="95">
        <f t="shared" si="45"/>
        <v>1</v>
      </c>
      <c r="K351" s="95">
        <f t="shared" si="45"/>
        <v>1</v>
      </c>
      <c r="L351" s="95">
        <f t="shared" si="45"/>
        <v>1</v>
      </c>
      <c r="M351" s="95">
        <f t="shared" si="45"/>
        <v>1</v>
      </c>
      <c r="N351" s="95">
        <f t="shared" si="45"/>
        <v>1</v>
      </c>
      <c r="O351" s="95">
        <f t="shared" si="45"/>
        <v>1</v>
      </c>
      <c r="P351" s="95">
        <f t="shared" si="45"/>
        <v>1</v>
      </c>
      <c r="Q351" s="95">
        <f t="shared" si="45"/>
        <v>1</v>
      </c>
      <c r="R351" s="95">
        <f t="shared" si="45"/>
        <v>1</v>
      </c>
      <c r="S351" s="95">
        <f t="shared" si="45"/>
        <v>1</v>
      </c>
      <c r="T351" s="95">
        <f t="shared" si="45"/>
        <v>1</v>
      </c>
      <c r="U351" s="95">
        <f t="shared" si="44"/>
        <v>1</v>
      </c>
      <c r="V351" s="95">
        <f t="shared" si="44"/>
        <v>1</v>
      </c>
      <c r="W351" s="95">
        <f t="shared" si="44"/>
        <v>1</v>
      </c>
      <c r="X351" s="95">
        <f t="shared" si="44"/>
        <v>1</v>
      </c>
      <c r="Y351" s="95">
        <f t="shared" si="44"/>
        <v>1</v>
      </c>
      <c r="Z351" s="95">
        <f t="shared" si="44"/>
        <v>1</v>
      </c>
      <c r="AA351" s="95">
        <f t="shared" si="44"/>
        <v>1</v>
      </c>
      <c r="AB351" s="95">
        <f t="shared" si="44"/>
        <v>1</v>
      </c>
      <c r="AC351" s="95">
        <f t="shared" si="44"/>
        <v>1</v>
      </c>
      <c r="AD351" s="95">
        <f t="shared" si="44"/>
        <v>1</v>
      </c>
      <c r="AE351" s="95">
        <f t="shared" si="44"/>
        <v>1</v>
      </c>
      <c r="AF351" s="95">
        <f t="shared" si="44"/>
        <v>1</v>
      </c>
      <c r="AG351" s="95">
        <f t="shared" si="44"/>
        <v>1</v>
      </c>
      <c r="AH351" s="95">
        <f t="shared" si="44"/>
        <v>1</v>
      </c>
    </row>
    <row r="352" spans="1:34" x14ac:dyDescent="0.3">
      <c r="A352" t="s">
        <v>664</v>
      </c>
      <c r="B352" t="s">
        <v>78</v>
      </c>
      <c r="C352">
        <v>2021</v>
      </c>
      <c r="D352">
        <v>2054</v>
      </c>
      <c r="E352" s="95">
        <f t="shared" si="45"/>
        <v>1</v>
      </c>
      <c r="F352" s="95">
        <f t="shared" si="45"/>
        <v>1</v>
      </c>
      <c r="G352" s="95">
        <f t="shared" si="45"/>
        <v>1</v>
      </c>
      <c r="H352" s="95">
        <f t="shared" si="45"/>
        <v>1</v>
      </c>
      <c r="I352" s="95">
        <f t="shared" si="45"/>
        <v>1</v>
      </c>
      <c r="J352" s="95">
        <f t="shared" si="45"/>
        <v>1</v>
      </c>
      <c r="K352" s="95">
        <f t="shared" si="45"/>
        <v>1</v>
      </c>
      <c r="L352" s="95">
        <f t="shared" si="45"/>
        <v>1</v>
      </c>
      <c r="M352" s="95">
        <f t="shared" si="45"/>
        <v>1</v>
      </c>
      <c r="N352" s="95">
        <f t="shared" si="45"/>
        <v>1</v>
      </c>
      <c r="O352" s="95">
        <f t="shared" si="45"/>
        <v>1</v>
      </c>
      <c r="P352" s="95">
        <f t="shared" si="45"/>
        <v>1</v>
      </c>
      <c r="Q352" s="95">
        <f t="shared" si="45"/>
        <v>1</v>
      </c>
      <c r="R352" s="95">
        <f t="shared" si="45"/>
        <v>1</v>
      </c>
      <c r="S352" s="95">
        <f t="shared" si="45"/>
        <v>1</v>
      </c>
      <c r="T352" s="95">
        <f t="shared" si="45"/>
        <v>1</v>
      </c>
      <c r="U352" s="95">
        <f t="shared" si="44"/>
        <v>1</v>
      </c>
      <c r="V352" s="95">
        <f t="shared" si="44"/>
        <v>1</v>
      </c>
      <c r="W352" s="95">
        <f t="shared" si="44"/>
        <v>1</v>
      </c>
      <c r="X352" s="95">
        <f t="shared" si="44"/>
        <v>1</v>
      </c>
      <c r="Y352" s="95">
        <f t="shared" si="44"/>
        <v>1</v>
      </c>
      <c r="Z352" s="95">
        <f t="shared" si="44"/>
        <v>1</v>
      </c>
      <c r="AA352" s="95">
        <f t="shared" si="44"/>
        <v>1</v>
      </c>
      <c r="AB352" s="95">
        <f t="shared" si="44"/>
        <v>1</v>
      </c>
      <c r="AC352" s="95">
        <f t="shared" si="44"/>
        <v>1</v>
      </c>
      <c r="AD352" s="95">
        <f t="shared" si="44"/>
        <v>1</v>
      </c>
      <c r="AE352" s="95">
        <f t="shared" si="44"/>
        <v>1</v>
      </c>
      <c r="AF352" s="95">
        <f t="shared" si="44"/>
        <v>1</v>
      </c>
      <c r="AG352" s="95">
        <f t="shared" si="44"/>
        <v>1</v>
      </c>
      <c r="AH352" s="95">
        <f t="shared" si="44"/>
        <v>1</v>
      </c>
    </row>
    <row r="353" spans="1:34" x14ac:dyDescent="0.3">
      <c r="A353" t="s">
        <v>664</v>
      </c>
      <c r="B353" t="s">
        <v>77</v>
      </c>
      <c r="C353">
        <v>2021</v>
      </c>
      <c r="D353">
        <v>2054</v>
      </c>
      <c r="E353" s="95">
        <f t="shared" si="45"/>
        <v>1</v>
      </c>
      <c r="F353" s="95">
        <f t="shared" si="45"/>
        <v>1</v>
      </c>
      <c r="G353" s="95">
        <f t="shared" si="45"/>
        <v>1</v>
      </c>
      <c r="H353" s="95">
        <f t="shared" si="45"/>
        <v>1</v>
      </c>
      <c r="I353" s="95">
        <f t="shared" si="45"/>
        <v>1</v>
      </c>
      <c r="J353" s="95">
        <f t="shared" si="45"/>
        <v>1</v>
      </c>
      <c r="K353" s="95">
        <f t="shared" si="45"/>
        <v>1</v>
      </c>
      <c r="L353" s="95">
        <f t="shared" si="45"/>
        <v>1</v>
      </c>
      <c r="M353" s="95">
        <f t="shared" si="45"/>
        <v>1</v>
      </c>
      <c r="N353" s="95">
        <f t="shared" si="45"/>
        <v>1</v>
      </c>
      <c r="O353" s="95">
        <f t="shared" si="45"/>
        <v>1</v>
      </c>
      <c r="P353" s="95">
        <f t="shared" si="45"/>
        <v>1</v>
      </c>
      <c r="Q353" s="95">
        <f t="shared" si="45"/>
        <v>1</v>
      </c>
      <c r="R353" s="95">
        <f t="shared" si="45"/>
        <v>1</v>
      </c>
      <c r="S353" s="95">
        <f t="shared" si="45"/>
        <v>1</v>
      </c>
      <c r="T353" s="95">
        <f t="shared" si="45"/>
        <v>1</v>
      </c>
      <c r="U353" s="95">
        <f t="shared" si="44"/>
        <v>1</v>
      </c>
      <c r="V353" s="95">
        <f t="shared" si="44"/>
        <v>1</v>
      </c>
      <c r="W353" s="95">
        <f t="shared" si="44"/>
        <v>1</v>
      </c>
      <c r="X353" s="95">
        <f t="shared" si="44"/>
        <v>1</v>
      </c>
      <c r="Y353" s="95">
        <f t="shared" si="44"/>
        <v>1</v>
      </c>
      <c r="Z353" s="95">
        <f t="shared" si="44"/>
        <v>1</v>
      </c>
      <c r="AA353" s="95">
        <f t="shared" si="44"/>
        <v>1</v>
      </c>
      <c r="AB353" s="95">
        <f t="shared" si="44"/>
        <v>1</v>
      </c>
      <c r="AC353" s="95">
        <f t="shared" si="44"/>
        <v>1</v>
      </c>
      <c r="AD353" s="95">
        <f t="shared" si="44"/>
        <v>1</v>
      </c>
      <c r="AE353" s="95">
        <f t="shared" si="44"/>
        <v>1</v>
      </c>
      <c r="AF353" s="95">
        <f t="shared" si="44"/>
        <v>1</v>
      </c>
      <c r="AG353" s="95">
        <f t="shared" si="44"/>
        <v>1</v>
      </c>
      <c r="AH353" s="95">
        <f t="shared" si="44"/>
        <v>1</v>
      </c>
    </row>
    <row r="354" spans="1:34" x14ac:dyDescent="0.3">
      <c r="A354" t="s">
        <v>664</v>
      </c>
      <c r="B354" t="s">
        <v>80</v>
      </c>
      <c r="C354">
        <v>2021</v>
      </c>
      <c r="D354">
        <v>2055</v>
      </c>
      <c r="E354" s="95">
        <f t="shared" si="45"/>
        <v>1</v>
      </c>
      <c r="F354" s="95">
        <f t="shared" si="45"/>
        <v>1</v>
      </c>
      <c r="G354" s="95">
        <f t="shared" si="45"/>
        <v>1</v>
      </c>
      <c r="H354" s="95">
        <f t="shared" si="45"/>
        <v>1</v>
      </c>
      <c r="I354" s="95">
        <f t="shared" si="45"/>
        <v>1</v>
      </c>
      <c r="J354" s="95">
        <f t="shared" si="45"/>
        <v>1</v>
      </c>
      <c r="K354" s="95">
        <f t="shared" si="45"/>
        <v>1</v>
      </c>
      <c r="L354" s="95">
        <f t="shared" si="45"/>
        <v>1</v>
      </c>
      <c r="M354" s="95">
        <f t="shared" si="45"/>
        <v>1</v>
      </c>
      <c r="N354" s="95">
        <f t="shared" si="45"/>
        <v>1</v>
      </c>
      <c r="O354" s="95">
        <f t="shared" si="45"/>
        <v>1</v>
      </c>
      <c r="P354" s="95">
        <f t="shared" si="45"/>
        <v>1</v>
      </c>
      <c r="Q354" s="95">
        <f t="shared" si="45"/>
        <v>1</v>
      </c>
      <c r="R354" s="95">
        <f t="shared" si="45"/>
        <v>1</v>
      </c>
      <c r="S354" s="95">
        <f t="shared" si="45"/>
        <v>1</v>
      </c>
      <c r="T354" s="95">
        <f t="shared" si="45"/>
        <v>1</v>
      </c>
      <c r="U354" s="95">
        <f t="shared" si="44"/>
        <v>1</v>
      </c>
      <c r="V354" s="95">
        <f t="shared" si="44"/>
        <v>1</v>
      </c>
      <c r="W354" s="95">
        <f t="shared" si="44"/>
        <v>1</v>
      </c>
      <c r="X354" s="95">
        <f t="shared" si="44"/>
        <v>1</v>
      </c>
      <c r="Y354" s="95">
        <f t="shared" si="44"/>
        <v>1</v>
      </c>
      <c r="Z354" s="95">
        <f t="shared" si="44"/>
        <v>1</v>
      </c>
      <c r="AA354" s="95">
        <f t="shared" si="44"/>
        <v>1</v>
      </c>
      <c r="AB354" s="95">
        <f t="shared" si="44"/>
        <v>1</v>
      </c>
      <c r="AC354" s="95">
        <f t="shared" si="44"/>
        <v>1</v>
      </c>
      <c r="AD354" s="95">
        <f t="shared" si="44"/>
        <v>1</v>
      </c>
      <c r="AE354" s="95">
        <f t="shared" si="44"/>
        <v>1</v>
      </c>
      <c r="AF354" s="95">
        <f t="shared" si="44"/>
        <v>1</v>
      </c>
      <c r="AG354" s="95">
        <f t="shared" si="44"/>
        <v>1</v>
      </c>
      <c r="AH354" s="95">
        <f t="shared" si="44"/>
        <v>1</v>
      </c>
    </row>
    <row r="355" spans="1:34" x14ac:dyDescent="0.3">
      <c r="A355" t="s">
        <v>664</v>
      </c>
      <c r="B355" t="s">
        <v>79</v>
      </c>
      <c r="C355">
        <v>2021</v>
      </c>
      <c r="D355">
        <v>2044</v>
      </c>
      <c r="E355" s="95">
        <f t="shared" si="45"/>
        <v>1</v>
      </c>
      <c r="F355" s="95">
        <f t="shared" si="45"/>
        <v>1</v>
      </c>
      <c r="G355" s="95">
        <f t="shared" si="45"/>
        <v>1</v>
      </c>
      <c r="H355" s="95">
        <f t="shared" si="45"/>
        <v>1</v>
      </c>
      <c r="I355" s="95">
        <f t="shared" si="45"/>
        <v>1</v>
      </c>
      <c r="J355" s="95">
        <f t="shared" si="45"/>
        <v>1</v>
      </c>
      <c r="K355" s="95">
        <f t="shared" si="45"/>
        <v>1</v>
      </c>
      <c r="L355" s="95">
        <f t="shared" si="45"/>
        <v>1</v>
      </c>
      <c r="M355" s="95">
        <f t="shared" si="45"/>
        <v>1</v>
      </c>
      <c r="N355" s="95">
        <f t="shared" si="45"/>
        <v>1</v>
      </c>
      <c r="O355" s="95">
        <f t="shared" si="45"/>
        <v>1</v>
      </c>
      <c r="P355" s="95">
        <f t="shared" si="45"/>
        <v>1</v>
      </c>
      <c r="Q355" s="95">
        <f t="shared" si="45"/>
        <v>1</v>
      </c>
      <c r="R355" s="95">
        <f t="shared" si="45"/>
        <v>1</v>
      </c>
      <c r="S355" s="95">
        <f t="shared" si="45"/>
        <v>1</v>
      </c>
      <c r="T355" s="95">
        <f t="shared" si="45"/>
        <v>1</v>
      </c>
      <c r="U355" s="95">
        <f t="shared" si="44"/>
        <v>1</v>
      </c>
      <c r="V355" s="95">
        <f t="shared" si="44"/>
        <v>1</v>
      </c>
      <c r="W355" s="95">
        <f t="shared" si="44"/>
        <v>1</v>
      </c>
      <c r="X355" s="95">
        <f t="shared" si="44"/>
        <v>1</v>
      </c>
      <c r="Y355" s="95">
        <f t="shared" si="44"/>
        <v>1</v>
      </c>
      <c r="Z355" s="95">
        <f t="shared" si="44"/>
        <v>1</v>
      </c>
      <c r="AA355" s="95">
        <f t="shared" si="44"/>
        <v>1</v>
      </c>
      <c r="AB355" s="95">
        <f t="shared" si="44"/>
        <v>1</v>
      </c>
      <c r="AC355" s="95">
        <f t="shared" si="44"/>
        <v>0</v>
      </c>
      <c r="AD355" s="95">
        <f t="shared" si="44"/>
        <v>0</v>
      </c>
      <c r="AE355" s="95">
        <f t="shared" si="44"/>
        <v>0</v>
      </c>
      <c r="AF355" s="95">
        <f t="shared" si="44"/>
        <v>0</v>
      </c>
      <c r="AG355" s="95">
        <f t="shared" si="44"/>
        <v>0</v>
      </c>
      <c r="AH355" s="95">
        <f t="shared" si="44"/>
        <v>0</v>
      </c>
    </row>
    <row r="356" spans="1:34" x14ac:dyDescent="0.3">
      <c r="A356" t="s">
        <v>834</v>
      </c>
      <c r="B356" t="s">
        <v>835</v>
      </c>
      <c r="C356">
        <v>2021</v>
      </c>
      <c r="D356">
        <v>2100</v>
      </c>
      <c r="E356" s="95">
        <f t="shared" si="45"/>
        <v>1</v>
      </c>
      <c r="F356" s="95">
        <f t="shared" si="45"/>
        <v>1</v>
      </c>
      <c r="G356" s="95">
        <f t="shared" si="45"/>
        <v>1</v>
      </c>
      <c r="H356" s="95">
        <f t="shared" si="45"/>
        <v>1</v>
      </c>
      <c r="I356" s="95">
        <f t="shared" si="45"/>
        <v>1</v>
      </c>
      <c r="J356" s="95">
        <f t="shared" si="45"/>
        <v>1</v>
      </c>
      <c r="K356" s="95">
        <f t="shared" si="45"/>
        <v>1</v>
      </c>
      <c r="L356" s="95">
        <f t="shared" si="45"/>
        <v>1</v>
      </c>
      <c r="M356" s="95">
        <f t="shared" si="45"/>
        <v>1</v>
      </c>
      <c r="N356" s="95">
        <f t="shared" si="45"/>
        <v>1</v>
      </c>
      <c r="O356" s="95">
        <f t="shared" si="45"/>
        <v>1</v>
      </c>
      <c r="P356" s="95">
        <f t="shared" si="45"/>
        <v>1</v>
      </c>
      <c r="Q356" s="95">
        <f t="shared" si="45"/>
        <v>1</v>
      </c>
      <c r="R356" s="95">
        <f t="shared" si="45"/>
        <v>1</v>
      </c>
      <c r="S356" s="95">
        <f t="shared" si="45"/>
        <v>1</v>
      </c>
      <c r="T356" s="95">
        <f t="shared" si="45"/>
        <v>1</v>
      </c>
      <c r="U356" s="95">
        <f t="shared" si="44"/>
        <v>1</v>
      </c>
      <c r="V356" s="95">
        <f t="shared" si="44"/>
        <v>1</v>
      </c>
      <c r="W356" s="95">
        <f t="shared" si="44"/>
        <v>1</v>
      </c>
      <c r="X356" s="95">
        <f t="shared" si="44"/>
        <v>1</v>
      </c>
      <c r="Y356" s="95">
        <f t="shared" si="44"/>
        <v>1</v>
      </c>
      <c r="Z356" s="95">
        <f t="shared" si="44"/>
        <v>1</v>
      </c>
      <c r="AA356" s="95">
        <f t="shared" si="44"/>
        <v>1</v>
      </c>
      <c r="AB356" s="95">
        <f t="shared" si="44"/>
        <v>1</v>
      </c>
      <c r="AC356" s="95">
        <f t="shared" si="44"/>
        <v>1</v>
      </c>
      <c r="AD356" s="95">
        <f t="shared" si="44"/>
        <v>1</v>
      </c>
      <c r="AE356" s="95">
        <f t="shared" si="44"/>
        <v>1</v>
      </c>
      <c r="AF356" s="95">
        <f t="shared" si="44"/>
        <v>1</v>
      </c>
      <c r="AG356" s="95">
        <f t="shared" si="44"/>
        <v>1</v>
      </c>
      <c r="AH356" s="95">
        <f t="shared" si="44"/>
        <v>1</v>
      </c>
    </row>
    <row r="357" spans="1:34" x14ac:dyDescent="0.3">
      <c r="A357" t="s">
        <v>834</v>
      </c>
      <c r="B357" t="s">
        <v>836</v>
      </c>
      <c r="C357">
        <v>2021</v>
      </c>
      <c r="D357">
        <v>2100</v>
      </c>
      <c r="E357" s="95">
        <f t="shared" si="45"/>
        <v>1</v>
      </c>
      <c r="F357" s="95">
        <f t="shared" si="45"/>
        <v>1</v>
      </c>
      <c r="G357" s="95">
        <f t="shared" si="45"/>
        <v>1</v>
      </c>
      <c r="H357" s="95">
        <f t="shared" si="45"/>
        <v>1</v>
      </c>
      <c r="I357" s="95">
        <f t="shared" si="45"/>
        <v>1</v>
      </c>
      <c r="J357" s="95">
        <f t="shared" si="45"/>
        <v>1</v>
      </c>
      <c r="K357" s="95">
        <f t="shared" si="45"/>
        <v>1</v>
      </c>
      <c r="L357" s="95">
        <f t="shared" si="45"/>
        <v>1</v>
      </c>
      <c r="M357" s="95">
        <f t="shared" si="45"/>
        <v>1</v>
      </c>
      <c r="N357" s="95">
        <f t="shared" si="45"/>
        <v>1</v>
      </c>
      <c r="O357" s="95">
        <f t="shared" si="45"/>
        <v>1</v>
      </c>
      <c r="P357" s="95">
        <f t="shared" si="45"/>
        <v>1</v>
      </c>
      <c r="Q357" s="95">
        <f t="shared" si="45"/>
        <v>1</v>
      </c>
      <c r="R357" s="95">
        <f t="shared" si="45"/>
        <v>1</v>
      </c>
      <c r="S357" s="95">
        <f t="shared" si="45"/>
        <v>1</v>
      </c>
      <c r="T357" s="95">
        <f t="shared" si="45"/>
        <v>1</v>
      </c>
      <c r="U357" s="95">
        <f t="shared" si="44"/>
        <v>1</v>
      </c>
      <c r="V357" s="95">
        <f t="shared" si="44"/>
        <v>1</v>
      </c>
      <c r="W357" s="95">
        <f t="shared" si="44"/>
        <v>1</v>
      </c>
      <c r="X357" s="95">
        <f t="shared" si="44"/>
        <v>1</v>
      </c>
      <c r="Y357" s="95">
        <f t="shared" si="44"/>
        <v>1</v>
      </c>
      <c r="Z357" s="95">
        <f t="shared" si="44"/>
        <v>1</v>
      </c>
      <c r="AA357" s="95">
        <f t="shared" si="44"/>
        <v>1</v>
      </c>
      <c r="AB357" s="95">
        <f t="shared" si="44"/>
        <v>1</v>
      </c>
      <c r="AC357" s="95">
        <f t="shared" si="44"/>
        <v>1</v>
      </c>
      <c r="AD357" s="95">
        <f t="shared" si="44"/>
        <v>1</v>
      </c>
      <c r="AE357" s="95">
        <f t="shared" si="44"/>
        <v>1</v>
      </c>
      <c r="AF357" s="95">
        <f t="shared" si="44"/>
        <v>1</v>
      </c>
      <c r="AG357" s="95">
        <f t="shared" si="44"/>
        <v>1</v>
      </c>
      <c r="AH357" s="95">
        <f t="shared" si="44"/>
        <v>1</v>
      </c>
    </row>
    <row r="358" spans="1:34" x14ac:dyDescent="0.3">
      <c r="A358" t="s">
        <v>1204</v>
      </c>
      <c r="B358" t="s">
        <v>1204</v>
      </c>
      <c r="C358">
        <v>2023</v>
      </c>
      <c r="D358">
        <v>2053</v>
      </c>
      <c r="E358" s="95">
        <f t="shared" si="45"/>
        <v>0</v>
      </c>
      <c r="F358" s="95">
        <f t="shared" si="45"/>
        <v>0</v>
      </c>
      <c r="G358" s="95">
        <f t="shared" si="45"/>
        <v>1</v>
      </c>
      <c r="H358" s="95">
        <f t="shared" si="45"/>
        <v>1</v>
      </c>
      <c r="I358" s="95">
        <f t="shared" si="45"/>
        <v>1</v>
      </c>
      <c r="J358" s="95">
        <f t="shared" si="45"/>
        <v>1</v>
      </c>
      <c r="K358" s="95">
        <f t="shared" si="45"/>
        <v>1</v>
      </c>
      <c r="L358" s="95">
        <f t="shared" si="45"/>
        <v>1</v>
      </c>
      <c r="M358" s="95">
        <f t="shared" si="45"/>
        <v>1</v>
      </c>
      <c r="N358" s="95">
        <f t="shared" si="45"/>
        <v>1</v>
      </c>
      <c r="O358" s="95">
        <f t="shared" si="45"/>
        <v>1</v>
      </c>
      <c r="P358" s="95">
        <f t="shared" si="45"/>
        <v>1</v>
      </c>
      <c r="Q358" s="95">
        <f t="shared" si="45"/>
        <v>1</v>
      </c>
      <c r="R358" s="95">
        <f t="shared" si="45"/>
        <v>1</v>
      </c>
      <c r="S358" s="95">
        <f t="shared" si="45"/>
        <v>1</v>
      </c>
      <c r="T358" s="95">
        <f t="shared" si="45"/>
        <v>1</v>
      </c>
      <c r="U358" s="95">
        <f t="shared" si="44"/>
        <v>1</v>
      </c>
      <c r="V358" s="95">
        <f t="shared" si="44"/>
        <v>1</v>
      </c>
      <c r="W358" s="95">
        <f t="shared" si="44"/>
        <v>1</v>
      </c>
      <c r="X358" s="95">
        <f t="shared" si="44"/>
        <v>1</v>
      </c>
      <c r="Y358" s="95">
        <f t="shared" si="44"/>
        <v>1</v>
      </c>
      <c r="Z358" s="95">
        <f t="shared" si="44"/>
        <v>1</v>
      </c>
      <c r="AA358" s="95">
        <f t="shared" si="44"/>
        <v>1</v>
      </c>
      <c r="AB358" s="95">
        <f t="shared" si="44"/>
        <v>1</v>
      </c>
      <c r="AC358" s="95">
        <f t="shared" si="44"/>
        <v>1</v>
      </c>
      <c r="AD358" s="95">
        <f t="shared" si="44"/>
        <v>1</v>
      </c>
      <c r="AE358" s="95">
        <f t="shared" si="44"/>
        <v>1</v>
      </c>
      <c r="AF358" s="95">
        <f t="shared" si="44"/>
        <v>1</v>
      </c>
      <c r="AG358" s="95">
        <f t="shared" si="44"/>
        <v>1</v>
      </c>
      <c r="AH358" s="95">
        <f t="shared" si="44"/>
        <v>1</v>
      </c>
    </row>
    <row r="359" spans="1:34" x14ac:dyDescent="0.3">
      <c r="A359" t="s">
        <v>645</v>
      </c>
      <c r="B359" t="s">
        <v>63</v>
      </c>
      <c r="C359">
        <v>2021</v>
      </c>
      <c r="D359">
        <v>2034</v>
      </c>
      <c r="E359" s="95">
        <f t="shared" si="45"/>
        <v>1</v>
      </c>
      <c r="F359" s="95">
        <f t="shared" si="45"/>
        <v>1</v>
      </c>
      <c r="G359" s="95">
        <f t="shared" si="45"/>
        <v>1</v>
      </c>
      <c r="H359" s="95">
        <f t="shared" si="45"/>
        <v>1</v>
      </c>
      <c r="I359" s="95">
        <f t="shared" si="45"/>
        <v>1</v>
      </c>
      <c r="J359" s="95">
        <f t="shared" si="45"/>
        <v>1</v>
      </c>
      <c r="K359" s="95">
        <f t="shared" si="45"/>
        <v>1</v>
      </c>
      <c r="L359" s="95">
        <f t="shared" si="45"/>
        <v>1</v>
      </c>
      <c r="M359" s="95">
        <f t="shared" si="45"/>
        <v>1</v>
      </c>
      <c r="N359" s="95">
        <f t="shared" si="45"/>
        <v>1</v>
      </c>
      <c r="O359" s="95">
        <f t="shared" si="45"/>
        <v>1</v>
      </c>
      <c r="P359" s="95">
        <f t="shared" si="45"/>
        <v>1</v>
      </c>
      <c r="Q359" s="95">
        <f t="shared" si="45"/>
        <v>1</v>
      </c>
      <c r="R359" s="95">
        <f t="shared" si="45"/>
        <v>1</v>
      </c>
      <c r="S359" s="95">
        <f t="shared" si="45"/>
        <v>0</v>
      </c>
      <c r="T359" s="95">
        <f t="shared" si="45"/>
        <v>0</v>
      </c>
      <c r="U359" s="95">
        <f t="shared" si="44"/>
        <v>0</v>
      </c>
      <c r="V359" s="95">
        <f t="shared" si="44"/>
        <v>0</v>
      </c>
      <c r="W359" s="95">
        <f t="shared" si="44"/>
        <v>0</v>
      </c>
      <c r="X359" s="95">
        <f t="shared" si="44"/>
        <v>0</v>
      </c>
      <c r="Y359" s="95">
        <f t="shared" si="44"/>
        <v>0</v>
      </c>
      <c r="Z359" s="95">
        <f t="shared" si="44"/>
        <v>0</v>
      </c>
      <c r="AA359" s="95">
        <f t="shared" si="44"/>
        <v>0</v>
      </c>
      <c r="AB359" s="95">
        <f t="shared" si="44"/>
        <v>0</v>
      </c>
      <c r="AC359" s="95">
        <f t="shared" si="44"/>
        <v>0</v>
      </c>
      <c r="AD359" s="95">
        <f t="shared" si="44"/>
        <v>0</v>
      </c>
      <c r="AE359" s="95">
        <f t="shared" si="44"/>
        <v>0</v>
      </c>
      <c r="AF359" s="95">
        <f t="shared" si="44"/>
        <v>0</v>
      </c>
      <c r="AG359" s="95">
        <f t="shared" si="44"/>
        <v>0</v>
      </c>
      <c r="AH359" s="95">
        <f t="shared" si="44"/>
        <v>0</v>
      </c>
    </row>
    <row r="360" spans="1:34" x14ac:dyDescent="0.3">
      <c r="A360" t="s">
        <v>645</v>
      </c>
      <c r="B360" t="s">
        <v>64</v>
      </c>
      <c r="C360">
        <v>2021</v>
      </c>
      <c r="D360">
        <v>2034</v>
      </c>
      <c r="E360" s="95">
        <f t="shared" si="45"/>
        <v>1</v>
      </c>
      <c r="F360" s="95">
        <f t="shared" si="45"/>
        <v>1</v>
      </c>
      <c r="G360" s="95">
        <f t="shared" si="45"/>
        <v>1</v>
      </c>
      <c r="H360" s="95">
        <f t="shared" si="45"/>
        <v>1</v>
      </c>
      <c r="I360" s="95">
        <f t="shared" si="45"/>
        <v>1</v>
      </c>
      <c r="J360" s="95">
        <f t="shared" si="45"/>
        <v>1</v>
      </c>
      <c r="K360" s="95">
        <f t="shared" si="45"/>
        <v>1</v>
      </c>
      <c r="L360" s="95">
        <f t="shared" si="45"/>
        <v>1</v>
      </c>
      <c r="M360" s="95">
        <f t="shared" si="45"/>
        <v>1</v>
      </c>
      <c r="N360" s="95">
        <f t="shared" si="45"/>
        <v>1</v>
      </c>
      <c r="O360" s="95">
        <f t="shared" si="45"/>
        <v>1</v>
      </c>
      <c r="P360" s="95">
        <f t="shared" si="45"/>
        <v>1</v>
      </c>
      <c r="Q360" s="95">
        <f t="shared" si="45"/>
        <v>1</v>
      </c>
      <c r="R360" s="95">
        <f t="shared" si="45"/>
        <v>1</v>
      </c>
      <c r="S360" s="95">
        <f t="shared" si="45"/>
        <v>0</v>
      </c>
      <c r="T360" s="95">
        <f t="shared" si="45"/>
        <v>0</v>
      </c>
      <c r="U360" s="95">
        <f t="shared" si="44"/>
        <v>0</v>
      </c>
      <c r="V360" s="95">
        <f t="shared" si="44"/>
        <v>0</v>
      </c>
      <c r="W360" s="95">
        <f t="shared" si="44"/>
        <v>0</v>
      </c>
      <c r="X360" s="95">
        <f t="shared" si="44"/>
        <v>0</v>
      </c>
      <c r="Y360" s="95">
        <f t="shared" si="44"/>
        <v>0</v>
      </c>
      <c r="Z360" s="95">
        <f t="shared" si="44"/>
        <v>0</v>
      </c>
      <c r="AA360" s="95">
        <f t="shared" si="44"/>
        <v>0</v>
      </c>
      <c r="AB360" s="95">
        <f t="shared" si="44"/>
        <v>0</v>
      </c>
      <c r="AC360" s="95">
        <f t="shared" si="44"/>
        <v>0</v>
      </c>
      <c r="AD360" s="95">
        <f t="shared" si="44"/>
        <v>0</v>
      </c>
      <c r="AE360" s="95">
        <f t="shared" si="44"/>
        <v>0</v>
      </c>
      <c r="AF360" s="95">
        <f t="shared" si="44"/>
        <v>0</v>
      </c>
      <c r="AG360" s="95">
        <f t="shared" si="44"/>
        <v>0</v>
      </c>
      <c r="AH360" s="95">
        <f t="shared" si="44"/>
        <v>0</v>
      </c>
    </row>
    <row r="361" spans="1:34" x14ac:dyDescent="0.3">
      <c r="A361" t="s">
        <v>958</v>
      </c>
      <c r="B361" t="s">
        <v>959</v>
      </c>
      <c r="C361">
        <v>2021</v>
      </c>
      <c r="D361">
        <v>2043</v>
      </c>
      <c r="E361" s="95">
        <f t="shared" si="45"/>
        <v>1</v>
      </c>
      <c r="F361" s="95">
        <f t="shared" si="45"/>
        <v>1</v>
      </c>
      <c r="G361" s="95">
        <f t="shared" si="45"/>
        <v>1</v>
      </c>
      <c r="H361" s="95">
        <f t="shared" si="45"/>
        <v>1</v>
      </c>
      <c r="I361" s="95">
        <f t="shared" si="45"/>
        <v>1</v>
      </c>
      <c r="J361" s="95">
        <f t="shared" si="45"/>
        <v>1</v>
      </c>
      <c r="K361" s="95">
        <f t="shared" si="45"/>
        <v>1</v>
      </c>
      <c r="L361" s="95">
        <f t="shared" si="45"/>
        <v>1</v>
      </c>
      <c r="M361" s="95">
        <f t="shared" si="45"/>
        <v>1</v>
      </c>
      <c r="N361" s="95">
        <f t="shared" si="45"/>
        <v>1</v>
      </c>
      <c r="O361" s="95">
        <f t="shared" si="45"/>
        <v>1</v>
      </c>
      <c r="P361" s="95">
        <f t="shared" si="45"/>
        <v>1</v>
      </c>
      <c r="Q361" s="95">
        <f t="shared" si="45"/>
        <v>1</v>
      </c>
      <c r="R361" s="95">
        <f t="shared" si="45"/>
        <v>1</v>
      </c>
      <c r="S361" s="95">
        <f t="shared" si="45"/>
        <v>1</v>
      </c>
      <c r="T361" s="95">
        <f t="shared" si="45"/>
        <v>1</v>
      </c>
      <c r="U361" s="95">
        <f t="shared" si="44"/>
        <v>1</v>
      </c>
      <c r="V361" s="95">
        <f t="shared" si="44"/>
        <v>1</v>
      </c>
      <c r="W361" s="95">
        <f t="shared" si="44"/>
        <v>1</v>
      </c>
      <c r="X361" s="95">
        <f t="shared" si="44"/>
        <v>1</v>
      </c>
      <c r="Y361" s="95">
        <f t="shared" si="44"/>
        <v>1</v>
      </c>
      <c r="Z361" s="95">
        <f t="shared" si="44"/>
        <v>1</v>
      </c>
      <c r="AA361" s="95">
        <f t="shared" si="44"/>
        <v>1</v>
      </c>
      <c r="AB361" s="95">
        <f t="shared" si="44"/>
        <v>0</v>
      </c>
      <c r="AC361" s="95">
        <f t="shared" si="44"/>
        <v>0</v>
      </c>
      <c r="AD361" s="95">
        <f t="shared" si="44"/>
        <v>0</v>
      </c>
      <c r="AE361" s="95">
        <f t="shared" si="44"/>
        <v>0</v>
      </c>
      <c r="AF361" s="95">
        <f t="shared" si="44"/>
        <v>0</v>
      </c>
      <c r="AG361" s="95">
        <f t="shared" si="44"/>
        <v>0</v>
      </c>
      <c r="AH361" s="95">
        <f t="shared" si="44"/>
        <v>0</v>
      </c>
    </row>
    <row r="362" spans="1:34" x14ac:dyDescent="0.3">
      <c r="A362" t="s">
        <v>960</v>
      </c>
      <c r="B362" t="s">
        <v>961</v>
      </c>
      <c r="C362">
        <v>2021</v>
      </c>
      <c r="D362">
        <v>2049</v>
      </c>
      <c r="E362" s="95">
        <f t="shared" si="45"/>
        <v>1</v>
      </c>
      <c r="F362" s="95">
        <f t="shared" si="45"/>
        <v>1</v>
      </c>
      <c r="G362" s="95">
        <f t="shared" si="45"/>
        <v>1</v>
      </c>
      <c r="H362" s="95">
        <f t="shared" si="45"/>
        <v>1</v>
      </c>
      <c r="I362" s="95">
        <f t="shared" si="45"/>
        <v>1</v>
      </c>
      <c r="J362" s="95">
        <f t="shared" si="45"/>
        <v>1</v>
      </c>
      <c r="K362" s="95">
        <f t="shared" si="45"/>
        <v>1</v>
      </c>
      <c r="L362" s="95">
        <f t="shared" si="45"/>
        <v>1</v>
      </c>
      <c r="M362" s="95">
        <f t="shared" si="45"/>
        <v>1</v>
      </c>
      <c r="N362" s="95">
        <f t="shared" si="45"/>
        <v>1</v>
      </c>
      <c r="O362" s="95">
        <f t="shared" si="45"/>
        <v>1</v>
      </c>
      <c r="P362" s="95">
        <f t="shared" si="45"/>
        <v>1</v>
      </c>
      <c r="Q362" s="95">
        <f t="shared" si="45"/>
        <v>1</v>
      </c>
      <c r="R362" s="95">
        <f t="shared" si="45"/>
        <v>1</v>
      </c>
      <c r="S362" s="95">
        <f t="shared" si="45"/>
        <v>1</v>
      </c>
      <c r="T362" s="95">
        <f t="shared" ref="T362:AH377" si="46">IF(AND(T$1&gt;=$C362,T$1&lt;=$D362),1,0)</f>
        <v>1</v>
      </c>
      <c r="U362" s="95">
        <f t="shared" si="46"/>
        <v>1</v>
      </c>
      <c r="V362" s="95">
        <f t="shared" si="46"/>
        <v>1</v>
      </c>
      <c r="W362" s="95">
        <f t="shared" si="46"/>
        <v>1</v>
      </c>
      <c r="X362" s="95">
        <f t="shared" si="46"/>
        <v>1</v>
      </c>
      <c r="Y362" s="95">
        <f t="shared" si="46"/>
        <v>1</v>
      </c>
      <c r="Z362" s="95">
        <f t="shared" si="46"/>
        <v>1</v>
      </c>
      <c r="AA362" s="95">
        <f t="shared" si="46"/>
        <v>1</v>
      </c>
      <c r="AB362" s="95">
        <f t="shared" si="46"/>
        <v>1</v>
      </c>
      <c r="AC362" s="95">
        <f t="shared" si="46"/>
        <v>1</v>
      </c>
      <c r="AD362" s="95">
        <f t="shared" si="46"/>
        <v>1</v>
      </c>
      <c r="AE362" s="95">
        <f t="shared" si="46"/>
        <v>1</v>
      </c>
      <c r="AF362" s="95">
        <f t="shared" si="46"/>
        <v>1</v>
      </c>
      <c r="AG362" s="95">
        <f t="shared" si="46"/>
        <v>1</v>
      </c>
      <c r="AH362" s="95">
        <f t="shared" si="46"/>
        <v>0</v>
      </c>
    </row>
    <row r="363" spans="1:34" x14ac:dyDescent="0.3">
      <c r="A363" t="s">
        <v>1118</v>
      </c>
      <c r="B363" t="s">
        <v>1119</v>
      </c>
      <c r="C363">
        <v>2021</v>
      </c>
      <c r="D363">
        <v>2043</v>
      </c>
      <c r="E363" s="95">
        <f t="shared" ref="E363:T378" si="47">IF(AND(E$1&gt;=$C363,E$1&lt;=$D363),1,0)</f>
        <v>1</v>
      </c>
      <c r="F363" s="95">
        <f t="shared" si="47"/>
        <v>1</v>
      </c>
      <c r="G363" s="95">
        <f t="shared" si="47"/>
        <v>1</v>
      </c>
      <c r="H363" s="95">
        <f t="shared" si="47"/>
        <v>1</v>
      </c>
      <c r="I363" s="95">
        <f t="shared" si="47"/>
        <v>1</v>
      </c>
      <c r="J363" s="95">
        <f t="shared" si="47"/>
        <v>1</v>
      </c>
      <c r="K363" s="95">
        <f t="shared" si="47"/>
        <v>1</v>
      </c>
      <c r="L363" s="95">
        <f t="shared" si="47"/>
        <v>1</v>
      </c>
      <c r="M363" s="95">
        <f t="shared" si="47"/>
        <v>1</v>
      </c>
      <c r="N363" s="95">
        <f t="shared" si="47"/>
        <v>1</v>
      </c>
      <c r="O363" s="95">
        <f t="shared" si="47"/>
        <v>1</v>
      </c>
      <c r="P363" s="95">
        <f t="shared" si="47"/>
        <v>1</v>
      </c>
      <c r="Q363" s="95">
        <f t="shared" si="47"/>
        <v>1</v>
      </c>
      <c r="R363" s="95">
        <f t="shared" si="47"/>
        <v>1</v>
      </c>
      <c r="S363" s="95">
        <f t="shared" si="47"/>
        <v>1</v>
      </c>
      <c r="T363" s="95">
        <f t="shared" si="47"/>
        <v>1</v>
      </c>
      <c r="U363" s="95">
        <f t="shared" si="46"/>
        <v>1</v>
      </c>
      <c r="V363" s="95">
        <f t="shared" si="46"/>
        <v>1</v>
      </c>
      <c r="W363" s="95">
        <f t="shared" si="46"/>
        <v>1</v>
      </c>
      <c r="X363" s="95">
        <f t="shared" si="46"/>
        <v>1</v>
      </c>
      <c r="Y363" s="95">
        <f t="shared" si="46"/>
        <v>1</v>
      </c>
      <c r="Z363" s="95">
        <f t="shared" si="46"/>
        <v>1</v>
      </c>
      <c r="AA363" s="95">
        <f t="shared" si="46"/>
        <v>1</v>
      </c>
      <c r="AB363" s="95">
        <f t="shared" si="46"/>
        <v>0</v>
      </c>
      <c r="AC363" s="95">
        <f t="shared" si="46"/>
        <v>0</v>
      </c>
      <c r="AD363" s="95">
        <f t="shared" si="46"/>
        <v>0</v>
      </c>
      <c r="AE363" s="95">
        <f t="shared" si="46"/>
        <v>0</v>
      </c>
      <c r="AF363" s="95">
        <f t="shared" si="46"/>
        <v>0</v>
      </c>
      <c r="AG363" s="95">
        <f t="shared" si="46"/>
        <v>0</v>
      </c>
      <c r="AH363" s="95">
        <f t="shared" si="46"/>
        <v>0</v>
      </c>
    </row>
    <row r="364" spans="1:34" x14ac:dyDescent="0.3">
      <c r="A364" t="s">
        <v>1016</v>
      </c>
      <c r="B364" t="s">
        <v>1017</v>
      </c>
      <c r="C364">
        <v>2021</v>
      </c>
      <c r="D364">
        <v>2043</v>
      </c>
      <c r="E364" s="95">
        <f t="shared" si="47"/>
        <v>1</v>
      </c>
      <c r="F364" s="95">
        <f t="shared" si="47"/>
        <v>1</v>
      </c>
      <c r="G364" s="95">
        <f t="shared" si="47"/>
        <v>1</v>
      </c>
      <c r="H364" s="95">
        <f t="shared" si="47"/>
        <v>1</v>
      </c>
      <c r="I364" s="95">
        <f t="shared" si="47"/>
        <v>1</v>
      </c>
      <c r="J364" s="95">
        <f t="shared" si="47"/>
        <v>1</v>
      </c>
      <c r="K364" s="95">
        <f t="shared" si="47"/>
        <v>1</v>
      </c>
      <c r="L364" s="95">
        <f t="shared" si="47"/>
        <v>1</v>
      </c>
      <c r="M364" s="95">
        <f t="shared" si="47"/>
        <v>1</v>
      </c>
      <c r="N364" s="95">
        <f t="shared" si="47"/>
        <v>1</v>
      </c>
      <c r="O364" s="95">
        <f t="shared" si="47"/>
        <v>1</v>
      </c>
      <c r="P364" s="95">
        <f t="shared" si="47"/>
        <v>1</v>
      </c>
      <c r="Q364" s="95">
        <f t="shared" si="47"/>
        <v>1</v>
      </c>
      <c r="R364" s="95">
        <f t="shared" si="47"/>
        <v>1</v>
      </c>
      <c r="S364" s="95">
        <f t="shared" si="47"/>
        <v>1</v>
      </c>
      <c r="T364" s="95">
        <f t="shared" si="47"/>
        <v>1</v>
      </c>
      <c r="U364" s="95">
        <f t="shared" si="46"/>
        <v>1</v>
      </c>
      <c r="V364" s="95">
        <f t="shared" si="46"/>
        <v>1</v>
      </c>
      <c r="W364" s="95">
        <f t="shared" si="46"/>
        <v>1</v>
      </c>
      <c r="X364" s="95">
        <f t="shared" si="46"/>
        <v>1</v>
      </c>
      <c r="Y364" s="95">
        <f t="shared" si="46"/>
        <v>1</v>
      </c>
      <c r="Z364" s="95">
        <f t="shared" si="46"/>
        <v>1</v>
      </c>
      <c r="AA364" s="95">
        <f t="shared" si="46"/>
        <v>1</v>
      </c>
      <c r="AB364" s="95">
        <f t="shared" si="46"/>
        <v>0</v>
      </c>
      <c r="AC364" s="95">
        <f t="shared" si="46"/>
        <v>0</v>
      </c>
      <c r="AD364" s="95">
        <f t="shared" si="46"/>
        <v>0</v>
      </c>
      <c r="AE364" s="95">
        <f t="shared" si="46"/>
        <v>0</v>
      </c>
      <c r="AF364" s="95">
        <f t="shared" si="46"/>
        <v>0</v>
      </c>
      <c r="AG364" s="95">
        <f t="shared" si="46"/>
        <v>0</v>
      </c>
      <c r="AH364" s="95">
        <f t="shared" si="46"/>
        <v>0</v>
      </c>
    </row>
    <row r="365" spans="1:34" x14ac:dyDescent="0.3">
      <c r="A365" t="s">
        <v>755</v>
      </c>
      <c r="B365" t="s">
        <v>756</v>
      </c>
      <c r="C365">
        <v>2021</v>
      </c>
      <c r="D365" t="s">
        <v>627</v>
      </c>
      <c r="E365" s="95">
        <f t="shared" si="47"/>
        <v>1</v>
      </c>
      <c r="F365" s="95">
        <f t="shared" si="47"/>
        <v>1</v>
      </c>
      <c r="G365" s="95">
        <f t="shared" si="47"/>
        <v>1</v>
      </c>
      <c r="H365" s="95">
        <f t="shared" si="47"/>
        <v>1</v>
      </c>
      <c r="I365" s="95">
        <f t="shared" si="47"/>
        <v>1</v>
      </c>
      <c r="J365" s="95">
        <f t="shared" si="47"/>
        <v>1</v>
      </c>
      <c r="K365" s="95">
        <f t="shared" si="47"/>
        <v>1</v>
      </c>
      <c r="L365" s="95">
        <f t="shared" si="47"/>
        <v>1</v>
      </c>
      <c r="M365" s="95">
        <f t="shared" si="47"/>
        <v>1</v>
      </c>
      <c r="N365" s="95">
        <f t="shared" si="47"/>
        <v>1</v>
      </c>
      <c r="O365" s="95">
        <f t="shared" si="47"/>
        <v>1</v>
      </c>
      <c r="P365" s="95">
        <f t="shared" si="47"/>
        <v>1</v>
      </c>
      <c r="Q365" s="95">
        <f t="shared" si="47"/>
        <v>1</v>
      </c>
      <c r="R365" s="95">
        <f t="shared" si="47"/>
        <v>1</v>
      </c>
      <c r="S365" s="95">
        <f t="shared" si="47"/>
        <v>1</v>
      </c>
      <c r="T365" s="95">
        <f t="shared" si="47"/>
        <v>1</v>
      </c>
      <c r="U365" s="95">
        <f t="shared" si="46"/>
        <v>1</v>
      </c>
      <c r="V365" s="95">
        <f t="shared" si="46"/>
        <v>1</v>
      </c>
      <c r="W365" s="95">
        <f t="shared" si="46"/>
        <v>1</v>
      </c>
      <c r="X365" s="95">
        <f t="shared" si="46"/>
        <v>1</v>
      </c>
      <c r="Y365" s="95">
        <f t="shared" si="46"/>
        <v>1</v>
      </c>
      <c r="Z365" s="95">
        <f t="shared" si="46"/>
        <v>1</v>
      </c>
      <c r="AA365" s="95">
        <f t="shared" si="46"/>
        <v>1</v>
      </c>
      <c r="AB365" s="95">
        <f t="shared" si="46"/>
        <v>1</v>
      </c>
      <c r="AC365" s="95">
        <f t="shared" si="46"/>
        <v>1</v>
      </c>
      <c r="AD365" s="95">
        <f t="shared" si="46"/>
        <v>1</v>
      </c>
      <c r="AE365" s="95">
        <f t="shared" si="46"/>
        <v>1</v>
      </c>
      <c r="AF365" s="95">
        <f t="shared" si="46"/>
        <v>1</v>
      </c>
      <c r="AG365" s="95">
        <f t="shared" si="46"/>
        <v>1</v>
      </c>
      <c r="AH365" s="95">
        <f t="shared" si="46"/>
        <v>1</v>
      </c>
    </row>
    <row r="366" spans="1:34" x14ac:dyDescent="0.3">
      <c r="A366" t="s">
        <v>169</v>
      </c>
      <c r="B366" t="s">
        <v>1281</v>
      </c>
      <c r="C366">
        <v>2021</v>
      </c>
      <c r="D366">
        <v>2100</v>
      </c>
      <c r="E366" s="95">
        <f t="shared" si="47"/>
        <v>1</v>
      </c>
      <c r="F366" s="95">
        <f t="shared" si="47"/>
        <v>1</v>
      </c>
      <c r="G366" s="95">
        <f t="shared" si="47"/>
        <v>1</v>
      </c>
      <c r="H366" s="95">
        <f t="shared" si="47"/>
        <v>1</v>
      </c>
      <c r="I366" s="95">
        <f t="shared" si="47"/>
        <v>1</v>
      </c>
      <c r="J366" s="95">
        <f t="shared" si="47"/>
        <v>1</v>
      </c>
      <c r="K366" s="95">
        <f t="shared" si="47"/>
        <v>1</v>
      </c>
      <c r="L366" s="95">
        <f t="shared" si="47"/>
        <v>1</v>
      </c>
      <c r="M366" s="95">
        <f t="shared" si="47"/>
        <v>1</v>
      </c>
      <c r="N366" s="95">
        <f t="shared" si="47"/>
        <v>1</v>
      </c>
      <c r="O366" s="95">
        <f t="shared" si="47"/>
        <v>1</v>
      </c>
      <c r="P366" s="95">
        <f t="shared" si="47"/>
        <v>1</v>
      </c>
      <c r="Q366" s="95">
        <f t="shared" si="47"/>
        <v>1</v>
      </c>
      <c r="R366" s="95">
        <f t="shared" si="47"/>
        <v>1</v>
      </c>
      <c r="S366" s="95">
        <f t="shared" si="47"/>
        <v>1</v>
      </c>
      <c r="T366" s="95">
        <f t="shared" si="47"/>
        <v>1</v>
      </c>
      <c r="U366" s="95">
        <f t="shared" si="46"/>
        <v>1</v>
      </c>
      <c r="V366" s="95">
        <f t="shared" si="46"/>
        <v>1</v>
      </c>
      <c r="W366" s="95">
        <f t="shared" si="46"/>
        <v>1</v>
      </c>
      <c r="X366" s="95">
        <f t="shared" si="46"/>
        <v>1</v>
      </c>
      <c r="Y366" s="95">
        <f t="shared" si="46"/>
        <v>1</v>
      </c>
      <c r="Z366" s="95">
        <f t="shared" si="46"/>
        <v>1</v>
      </c>
      <c r="AA366" s="95">
        <f t="shared" si="46"/>
        <v>1</v>
      </c>
      <c r="AB366" s="95">
        <f t="shared" si="46"/>
        <v>1</v>
      </c>
      <c r="AC366" s="95">
        <f t="shared" si="46"/>
        <v>1</v>
      </c>
      <c r="AD366" s="95">
        <f t="shared" si="46"/>
        <v>1</v>
      </c>
      <c r="AE366" s="95">
        <f t="shared" si="46"/>
        <v>1</v>
      </c>
      <c r="AF366" s="95">
        <f t="shared" si="46"/>
        <v>1</v>
      </c>
      <c r="AG366" s="95">
        <f t="shared" si="46"/>
        <v>1</v>
      </c>
      <c r="AH366" s="95">
        <f t="shared" si="46"/>
        <v>1</v>
      </c>
    </row>
    <row r="367" spans="1:34" x14ac:dyDescent="0.3">
      <c r="A367" t="s">
        <v>169</v>
      </c>
      <c r="B367" t="s">
        <v>771</v>
      </c>
      <c r="C367">
        <v>2021</v>
      </c>
      <c r="D367">
        <v>2100</v>
      </c>
      <c r="E367" s="95">
        <f t="shared" si="47"/>
        <v>1</v>
      </c>
      <c r="F367" s="95">
        <f t="shared" si="47"/>
        <v>1</v>
      </c>
      <c r="G367" s="95">
        <f t="shared" si="47"/>
        <v>1</v>
      </c>
      <c r="H367" s="95">
        <f t="shared" si="47"/>
        <v>1</v>
      </c>
      <c r="I367" s="95">
        <f t="shared" si="47"/>
        <v>1</v>
      </c>
      <c r="J367" s="95">
        <f t="shared" si="47"/>
        <v>1</v>
      </c>
      <c r="K367" s="95">
        <f t="shared" si="47"/>
        <v>1</v>
      </c>
      <c r="L367" s="95">
        <f t="shared" si="47"/>
        <v>1</v>
      </c>
      <c r="M367" s="95">
        <f t="shared" si="47"/>
        <v>1</v>
      </c>
      <c r="N367" s="95">
        <f t="shared" si="47"/>
        <v>1</v>
      </c>
      <c r="O367" s="95">
        <f t="shared" si="47"/>
        <v>1</v>
      </c>
      <c r="P367" s="95">
        <f t="shared" si="47"/>
        <v>1</v>
      </c>
      <c r="Q367" s="95">
        <f t="shared" si="47"/>
        <v>1</v>
      </c>
      <c r="R367" s="95">
        <f t="shared" si="47"/>
        <v>1</v>
      </c>
      <c r="S367" s="95">
        <f t="shared" si="47"/>
        <v>1</v>
      </c>
      <c r="T367" s="95">
        <f t="shared" si="47"/>
        <v>1</v>
      </c>
      <c r="U367" s="95">
        <f t="shared" si="46"/>
        <v>1</v>
      </c>
      <c r="V367" s="95">
        <f t="shared" si="46"/>
        <v>1</v>
      </c>
      <c r="W367" s="95">
        <f t="shared" si="46"/>
        <v>1</v>
      </c>
      <c r="X367" s="95">
        <f t="shared" si="46"/>
        <v>1</v>
      </c>
      <c r="Y367" s="95">
        <f t="shared" si="46"/>
        <v>1</v>
      </c>
      <c r="Z367" s="95">
        <f t="shared" si="46"/>
        <v>1</v>
      </c>
      <c r="AA367" s="95">
        <f t="shared" si="46"/>
        <v>1</v>
      </c>
      <c r="AB367" s="95">
        <f t="shared" si="46"/>
        <v>1</v>
      </c>
      <c r="AC367" s="95">
        <f t="shared" si="46"/>
        <v>1</v>
      </c>
      <c r="AD367" s="95">
        <f t="shared" si="46"/>
        <v>1</v>
      </c>
      <c r="AE367" s="95">
        <f t="shared" si="46"/>
        <v>1</v>
      </c>
      <c r="AF367" s="95">
        <f t="shared" si="46"/>
        <v>1</v>
      </c>
      <c r="AG367" s="95">
        <f t="shared" si="46"/>
        <v>1</v>
      </c>
      <c r="AH367" s="95">
        <f t="shared" si="46"/>
        <v>1</v>
      </c>
    </row>
    <row r="368" spans="1:34" x14ac:dyDescent="0.3">
      <c r="A368" t="s">
        <v>169</v>
      </c>
      <c r="B368" t="s">
        <v>772</v>
      </c>
      <c r="C368">
        <v>2021</v>
      </c>
      <c r="D368">
        <v>2100</v>
      </c>
      <c r="E368" s="95">
        <f t="shared" si="47"/>
        <v>1</v>
      </c>
      <c r="F368" s="95">
        <f t="shared" si="47"/>
        <v>1</v>
      </c>
      <c r="G368" s="95">
        <f t="shared" si="47"/>
        <v>1</v>
      </c>
      <c r="H368" s="95">
        <f t="shared" si="47"/>
        <v>1</v>
      </c>
      <c r="I368" s="95">
        <f t="shared" si="47"/>
        <v>1</v>
      </c>
      <c r="J368" s="95">
        <f t="shared" si="47"/>
        <v>1</v>
      </c>
      <c r="K368" s="95">
        <f t="shared" si="47"/>
        <v>1</v>
      </c>
      <c r="L368" s="95">
        <f t="shared" si="47"/>
        <v>1</v>
      </c>
      <c r="M368" s="95">
        <f t="shared" si="47"/>
        <v>1</v>
      </c>
      <c r="N368" s="95">
        <f t="shared" si="47"/>
        <v>1</v>
      </c>
      <c r="O368" s="95">
        <f t="shared" si="47"/>
        <v>1</v>
      </c>
      <c r="P368" s="95">
        <f t="shared" si="47"/>
        <v>1</v>
      </c>
      <c r="Q368" s="95">
        <f t="shared" si="47"/>
        <v>1</v>
      </c>
      <c r="R368" s="95">
        <f t="shared" si="47"/>
        <v>1</v>
      </c>
      <c r="S368" s="95">
        <f t="shared" si="47"/>
        <v>1</v>
      </c>
      <c r="T368" s="95">
        <f t="shared" si="47"/>
        <v>1</v>
      </c>
      <c r="U368" s="95">
        <f t="shared" si="46"/>
        <v>1</v>
      </c>
      <c r="V368" s="95">
        <f t="shared" si="46"/>
        <v>1</v>
      </c>
      <c r="W368" s="95">
        <f t="shared" si="46"/>
        <v>1</v>
      </c>
      <c r="X368" s="95">
        <f t="shared" si="46"/>
        <v>1</v>
      </c>
      <c r="Y368" s="95">
        <f t="shared" si="46"/>
        <v>1</v>
      </c>
      <c r="Z368" s="95">
        <f t="shared" si="46"/>
        <v>1</v>
      </c>
      <c r="AA368" s="95">
        <f t="shared" si="46"/>
        <v>1</v>
      </c>
      <c r="AB368" s="95">
        <f t="shared" si="46"/>
        <v>1</v>
      </c>
      <c r="AC368" s="95">
        <f t="shared" si="46"/>
        <v>1</v>
      </c>
      <c r="AD368" s="95">
        <f t="shared" si="46"/>
        <v>1</v>
      </c>
      <c r="AE368" s="95">
        <f t="shared" si="46"/>
        <v>1</v>
      </c>
      <c r="AF368" s="95">
        <f t="shared" si="46"/>
        <v>1</v>
      </c>
      <c r="AG368" s="95">
        <f t="shared" si="46"/>
        <v>1</v>
      </c>
      <c r="AH368" s="95">
        <f t="shared" si="46"/>
        <v>1</v>
      </c>
    </row>
    <row r="369" spans="1:34" x14ac:dyDescent="0.3">
      <c r="A369" t="s">
        <v>169</v>
      </c>
      <c r="B369" t="s">
        <v>773</v>
      </c>
      <c r="C369">
        <v>2021</v>
      </c>
      <c r="D369">
        <v>2100</v>
      </c>
      <c r="E369" s="95">
        <f t="shared" si="47"/>
        <v>1</v>
      </c>
      <c r="F369" s="95">
        <f t="shared" si="47"/>
        <v>1</v>
      </c>
      <c r="G369" s="95">
        <f t="shared" si="47"/>
        <v>1</v>
      </c>
      <c r="H369" s="95">
        <f t="shared" si="47"/>
        <v>1</v>
      </c>
      <c r="I369" s="95">
        <f t="shared" si="47"/>
        <v>1</v>
      </c>
      <c r="J369" s="95">
        <f t="shared" si="47"/>
        <v>1</v>
      </c>
      <c r="K369" s="95">
        <f t="shared" si="47"/>
        <v>1</v>
      </c>
      <c r="L369" s="95">
        <f t="shared" si="47"/>
        <v>1</v>
      </c>
      <c r="M369" s="95">
        <f t="shared" si="47"/>
        <v>1</v>
      </c>
      <c r="N369" s="95">
        <f t="shared" si="47"/>
        <v>1</v>
      </c>
      <c r="O369" s="95">
        <f t="shared" si="47"/>
        <v>1</v>
      </c>
      <c r="P369" s="95">
        <f t="shared" si="47"/>
        <v>1</v>
      </c>
      <c r="Q369" s="95">
        <f t="shared" si="47"/>
        <v>1</v>
      </c>
      <c r="R369" s="95">
        <f t="shared" si="47"/>
        <v>1</v>
      </c>
      <c r="S369" s="95">
        <f t="shared" si="47"/>
        <v>1</v>
      </c>
      <c r="T369" s="95">
        <f t="shared" si="47"/>
        <v>1</v>
      </c>
      <c r="U369" s="95">
        <f t="shared" si="46"/>
        <v>1</v>
      </c>
      <c r="V369" s="95">
        <f t="shared" si="46"/>
        <v>1</v>
      </c>
      <c r="W369" s="95">
        <f t="shared" si="46"/>
        <v>1</v>
      </c>
      <c r="X369" s="95">
        <f t="shared" si="46"/>
        <v>1</v>
      </c>
      <c r="Y369" s="95">
        <f t="shared" si="46"/>
        <v>1</v>
      </c>
      <c r="Z369" s="95">
        <f t="shared" si="46"/>
        <v>1</v>
      </c>
      <c r="AA369" s="95">
        <f t="shared" si="46"/>
        <v>1</v>
      </c>
      <c r="AB369" s="95">
        <f t="shared" si="46"/>
        <v>1</v>
      </c>
      <c r="AC369" s="95">
        <f t="shared" si="46"/>
        <v>1</v>
      </c>
      <c r="AD369" s="95">
        <f t="shared" si="46"/>
        <v>1</v>
      </c>
      <c r="AE369" s="95">
        <f t="shared" si="46"/>
        <v>1</v>
      </c>
      <c r="AF369" s="95">
        <f t="shared" si="46"/>
        <v>1</v>
      </c>
      <c r="AG369" s="95">
        <f t="shared" si="46"/>
        <v>1</v>
      </c>
      <c r="AH369" s="95">
        <f t="shared" si="46"/>
        <v>1</v>
      </c>
    </row>
    <row r="370" spans="1:34" x14ac:dyDescent="0.3">
      <c r="A370" t="s">
        <v>169</v>
      </c>
      <c r="B370" t="s">
        <v>774</v>
      </c>
      <c r="C370">
        <v>2021</v>
      </c>
      <c r="D370">
        <v>2100</v>
      </c>
      <c r="E370" s="95">
        <f t="shared" si="47"/>
        <v>1</v>
      </c>
      <c r="F370" s="95">
        <f t="shared" si="47"/>
        <v>1</v>
      </c>
      <c r="G370" s="95">
        <f t="shared" si="47"/>
        <v>1</v>
      </c>
      <c r="H370" s="95">
        <f t="shared" si="47"/>
        <v>1</v>
      </c>
      <c r="I370" s="95">
        <f t="shared" si="47"/>
        <v>1</v>
      </c>
      <c r="J370" s="95">
        <f t="shared" si="47"/>
        <v>1</v>
      </c>
      <c r="K370" s="95">
        <f t="shared" si="47"/>
        <v>1</v>
      </c>
      <c r="L370" s="95">
        <f t="shared" si="47"/>
        <v>1</v>
      </c>
      <c r="M370" s="95">
        <f t="shared" si="47"/>
        <v>1</v>
      </c>
      <c r="N370" s="95">
        <f t="shared" si="47"/>
        <v>1</v>
      </c>
      <c r="O370" s="95">
        <f t="shared" si="47"/>
        <v>1</v>
      </c>
      <c r="P370" s="95">
        <f t="shared" si="47"/>
        <v>1</v>
      </c>
      <c r="Q370" s="95">
        <f t="shared" si="47"/>
        <v>1</v>
      </c>
      <c r="R370" s="95">
        <f t="shared" si="47"/>
        <v>1</v>
      </c>
      <c r="S370" s="95">
        <f t="shared" si="47"/>
        <v>1</v>
      </c>
      <c r="T370" s="95">
        <f t="shared" si="47"/>
        <v>1</v>
      </c>
      <c r="U370" s="95">
        <f t="shared" si="46"/>
        <v>1</v>
      </c>
      <c r="V370" s="95">
        <f t="shared" si="46"/>
        <v>1</v>
      </c>
      <c r="W370" s="95">
        <f t="shared" si="46"/>
        <v>1</v>
      </c>
      <c r="X370" s="95">
        <f t="shared" si="46"/>
        <v>1</v>
      </c>
      <c r="Y370" s="95">
        <f t="shared" si="46"/>
        <v>1</v>
      </c>
      <c r="Z370" s="95">
        <f t="shared" si="46"/>
        <v>1</v>
      </c>
      <c r="AA370" s="95">
        <f t="shared" si="46"/>
        <v>1</v>
      </c>
      <c r="AB370" s="95">
        <f t="shared" si="46"/>
        <v>1</v>
      </c>
      <c r="AC370" s="95">
        <f t="shared" si="46"/>
        <v>1</v>
      </c>
      <c r="AD370" s="95">
        <f t="shared" si="46"/>
        <v>1</v>
      </c>
      <c r="AE370" s="95">
        <f t="shared" si="46"/>
        <v>1</v>
      </c>
      <c r="AF370" s="95">
        <f t="shared" si="46"/>
        <v>1</v>
      </c>
      <c r="AG370" s="95">
        <f t="shared" si="46"/>
        <v>1</v>
      </c>
      <c r="AH370" s="95">
        <f t="shared" si="46"/>
        <v>1</v>
      </c>
    </row>
    <row r="371" spans="1:34" x14ac:dyDescent="0.3">
      <c r="A371" t="s">
        <v>637</v>
      </c>
      <c r="B371" t="s">
        <v>164</v>
      </c>
      <c r="C371">
        <v>2021</v>
      </c>
      <c r="D371">
        <v>2044</v>
      </c>
      <c r="E371" s="95">
        <f t="shared" si="47"/>
        <v>1</v>
      </c>
      <c r="F371" s="95">
        <f t="shared" si="47"/>
        <v>1</v>
      </c>
      <c r="G371" s="95">
        <f t="shared" si="47"/>
        <v>1</v>
      </c>
      <c r="H371" s="95">
        <f t="shared" si="47"/>
        <v>1</v>
      </c>
      <c r="I371" s="95">
        <f t="shared" si="47"/>
        <v>1</v>
      </c>
      <c r="J371" s="95">
        <f t="shared" si="47"/>
        <v>1</v>
      </c>
      <c r="K371" s="95">
        <f t="shared" si="47"/>
        <v>1</v>
      </c>
      <c r="L371" s="95">
        <f t="shared" si="47"/>
        <v>1</v>
      </c>
      <c r="M371" s="95">
        <f t="shared" si="47"/>
        <v>1</v>
      </c>
      <c r="N371" s="95">
        <f t="shared" si="47"/>
        <v>1</v>
      </c>
      <c r="O371" s="95">
        <f t="shared" si="47"/>
        <v>1</v>
      </c>
      <c r="P371" s="95">
        <f t="shared" si="47"/>
        <v>1</v>
      </c>
      <c r="Q371" s="95">
        <f t="shared" si="47"/>
        <v>1</v>
      </c>
      <c r="R371" s="95">
        <f t="shared" si="47"/>
        <v>1</v>
      </c>
      <c r="S371" s="95">
        <f t="shared" si="47"/>
        <v>1</v>
      </c>
      <c r="T371" s="95">
        <f t="shared" si="47"/>
        <v>1</v>
      </c>
      <c r="U371" s="95">
        <f t="shared" si="46"/>
        <v>1</v>
      </c>
      <c r="V371" s="95">
        <f t="shared" si="46"/>
        <v>1</v>
      </c>
      <c r="W371" s="95">
        <f t="shared" si="46"/>
        <v>1</v>
      </c>
      <c r="X371" s="95">
        <f t="shared" si="46"/>
        <v>1</v>
      </c>
      <c r="Y371" s="95">
        <f t="shared" si="46"/>
        <v>1</v>
      </c>
      <c r="Z371" s="95">
        <f t="shared" si="46"/>
        <v>1</v>
      </c>
      <c r="AA371" s="95">
        <f t="shared" si="46"/>
        <v>1</v>
      </c>
      <c r="AB371" s="95">
        <f t="shared" si="46"/>
        <v>1</v>
      </c>
      <c r="AC371" s="95">
        <f t="shared" si="46"/>
        <v>0</v>
      </c>
      <c r="AD371" s="95">
        <f t="shared" si="46"/>
        <v>0</v>
      </c>
      <c r="AE371" s="95">
        <f t="shared" si="46"/>
        <v>0</v>
      </c>
      <c r="AF371" s="95">
        <f t="shared" si="46"/>
        <v>0</v>
      </c>
      <c r="AG371" s="95">
        <f t="shared" si="46"/>
        <v>0</v>
      </c>
      <c r="AH371" s="95">
        <f t="shared" si="46"/>
        <v>0</v>
      </c>
    </row>
    <row r="372" spans="1:34" x14ac:dyDescent="0.3">
      <c r="A372" t="s">
        <v>637</v>
      </c>
      <c r="B372" t="s">
        <v>727</v>
      </c>
      <c r="C372">
        <v>2021</v>
      </c>
      <c r="D372">
        <v>2044</v>
      </c>
      <c r="E372" s="95">
        <f t="shared" si="47"/>
        <v>1</v>
      </c>
      <c r="F372" s="95">
        <f t="shared" si="47"/>
        <v>1</v>
      </c>
      <c r="G372" s="95">
        <f t="shared" si="47"/>
        <v>1</v>
      </c>
      <c r="H372" s="95">
        <f t="shared" si="47"/>
        <v>1</v>
      </c>
      <c r="I372" s="95">
        <f t="shared" si="47"/>
        <v>1</v>
      </c>
      <c r="J372" s="95">
        <f t="shared" si="47"/>
        <v>1</v>
      </c>
      <c r="K372" s="95">
        <f t="shared" si="47"/>
        <v>1</v>
      </c>
      <c r="L372" s="95">
        <f t="shared" si="47"/>
        <v>1</v>
      </c>
      <c r="M372" s="95">
        <f t="shared" si="47"/>
        <v>1</v>
      </c>
      <c r="N372" s="95">
        <f t="shared" si="47"/>
        <v>1</v>
      </c>
      <c r="O372" s="95">
        <f t="shared" si="47"/>
        <v>1</v>
      </c>
      <c r="P372" s="95">
        <f t="shared" si="47"/>
        <v>1</v>
      </c>
      <c r="Q372" s="95">
        <f t="shared" si="47"/>
        <v>1</v>
      </c>
      <c r="R372" s="95">
        <f t="shared" si="47"/>
        <v>1</v>
      </c>
      <c r="S372" s="95">
        <f t="shared" si="47"/>
        <v>1</v>
      </c>
      <c r="T372" s="95">
        <f t="shared" si="47"/>
        <v>1</v>
      </c>
      <c r="U372" s="95">
        <f t="shared" si="46"/>
        <v>1</v>
      </c>
      <c r="V372" s="95">
        <f t="shared" si="46"/>
        <v>1</v>
      </c>
      <c r="W372" s="95">
        <f t="shared" si="46"/>
        <v>1</v>
      </c>
      <c r="X372" s="95">
        <f t="shared" si="46"/>
        <v>1</v>
      </c>
      <c r="Y372" s="95">
        <f t="shared" si="46"/>
        <v>1</v>
      </c>
      <c r="Z372" s="95">
        <f t="shared" si="46"/>
        <v>1</v>
      </c>
      <c r="AA372" s="95">
        <f t="shared" si="46"/>
        <v>1</v>
      </c>
      <c r="AB372" s="95">
        <f t="shared" si="46"/>
        <v>1</v>
      </c>
      <c r="AC372" s="95">
        <f t="shared" si="46"/>
        <v>0</v>
      </c>
      <c r="AD372" s="95">
        <f t="shared" si="46"/>
        <v>0</v>
      </c>
      <c r="AE372" s="95">
        <f t="shared" si="46"/>
        <v>0</v>
      </c>
      <c r="AF372" s="95">
        <f t="shared" si="46"/>
        <v>0</v>
      </c>
      <c r="AG372" s="95">
        <f t="shared" si="46"/>
        <v>0</v>
      </c>
      <c r="AH372" s="95">
        <f t="shared" si="46"/>
        <v>0</v>
      </c>
    </row>
    <row r="373" spans="1:34" x14ac:dyDescent="0.3">
      <c r="A373" t="s">
        <v>637</v>
      </c>
      <c r="B373" t="s">
        <v>728</v>
      </c>
      <c r="C373">
        <v>2021</v>
      </c>
      <c r="D373">
        <v>2044</v>
      </c>
      <c r="E373" s="95">
        <f t="shared" si="47"/>
        <v>1</v>
      </c>
      <c r="F373" s="95">
        <f t="shared" si="47"/>
        <v>1</v>
      </c>
      <c r="G373" s="95">
        <f t="shared" si="47"/>
        <v>1</v>
      </c>
      <c r="H373" s="95">
        <f t="shared" si="47"/>
        <v>1</v>
      </c>
      <c r="I373" s="95">
        <f t="shared" si="47"/>
        <v>1</v>
      </c>
      <c r="J373" s="95">
        <f t="shared" si="47"/>
        <v>1</v>
      </c>
      <c r="K373" s="95">
        <f t="shared" si="47"/>
        <v>1</v>
      </c>
      <c r="L373" s="95">
        <f t="shared" si="47"/>
        <v>1</v>
      </c>
      <c r="M373" s="95">
        <f t="shared" si="47"/>
        <v>1</v>
      </c>
      <c r="N373" s="95">
        <f t="shared" si="47"/>
        <v>1</v>
      </c>
      <c r="O373" s="95">
        <f t="shared" si="47"/>
        <v>1</v>
      </c>
      <c r="P373" s="95">
        <f t="shared" si="47"/>
        <v>1</v>
      </c>
      <c r="Q373" s="95">
        <f t="shared" si="47"/>
        <v>1</v>
      </c>
      <c r="R373" s="95">
        <f t="shared" si="47"/>
        <v>1</v>
      </c>
      <c r="S373" s="95">
        <f t="shared" si="47"/>
        <v>1</v>
      </c>
      <c r="T373" s="95">
        <f t="shared" si="47"/>
        <v>1</v>
      </c>
      <c r="U373" s="95">
        <f t="shared" si="46"/>
        <v>1</v>
      </c>
      <c r="V373" s="95">
        <f t="shared" si="46"/>
        <v>1</v>
      </c>
      <c r="W373" s="95">
        <f t="shared" si="46"/>
        <v>1</v>
      </c>
      <c r="X373" s="95">
        <f t="shared" si="46"/>
        <v>1</v>
      </c>
      <c r="Y373" s="95">
        <f t="shared" si="46"/>
        <v>1</v>
      </c>
      <c r="Z373" s="95">
        <f t="shared" si="46"/>
        <v>1</v>
      </c>
      <c r="AA373" s="95">
        <f t="shared" si="46"/>
        <v>1</v>
      </c>
      <c r="AB373" s="95">
        <f t="shared" si="46"/>
        <v>1</v>
      </c>
      <c r="AC373" s="95">
        <f t="shared" si="46"/>
        <v>0</v>
      </c>
      <c r="AD373" s="95">
        <f t="shared" si="46"/>
        <v>0</v>
      </c>
      <c r="AE373" s="95">
        <f t="shared" si="46"/>
        <v>0</v>
      </c>
      <c r="AF373" s="95">
        <f t="shared" si="46"/>
        <v>0</v>
      </c>
      <c r="AG373" s="95">
        <f t="shared" si="46"/>
        <v>0</v>
      </c>
      <c r="AH373" s="95">
        <f t="shared" si="46"/>
        <v>0</v>
      </c>
    </row>
    <row r="374" spans="1:34" x14ac:dyDescent="0.3">
      <c r="A374" t="s">
        <v>637</v>
      </c>
      <c r="B374" t="s">
        <v>638</v>
      </c>
      <c r="C374">
        <v>2021</v>
      </c>
      <c r="D374">
        <v>2044</v>
      </c>
      <c r="E374" s="95">
        <f t="shared" si="47"/>
        <v>1</v>
      </c>
      <c r="F374" s="95">
        <f t="shared" si="47"/>
        <v>1</v>
      </c>
      <c r="G374" s="95">
        <f t="shared" si="47"/>
        <v>1</v>
      </c>
      <c r="H374" s="95">
        <f t="shared" si="47"/>
        <v>1</v>
      </c>
      <c r="I374" s="95">
        <f t="shared" si="47"/>
        <v>1</v>
      </c>
      <c r="J374" s="95">
        <f t="shared" si="47"/>
        <v>1</v>
      </c>
      <c r="K374" s="95">
        <f t="shared" si="47"/>
        <v>1</v>
      </c>
      <c r="L374" s="95">
        <f t="shared" si="47"/>
        <v>1</v>
      </c>
      <c r="M374" s="95">
        <f t="shared" si="47"/>
        <v>1</v>
      </c>
      <c r="N374" s="95">
        <f t="shared" si="47"/>
        <v>1</v>
      </c>
      <c r="O374" s="95">
        <f t="shared" si="47"/>
        <v>1</v>
      </c>
      <c r="P374" s="95">
        <f t="shared" si="47"/>
        <v>1</v>
      </c>
      <c r="Q374" s="95">
        <f t="shared" si="47"/>
        <v>1</v>
      </c>
      <c r="R374" s="95">
        <f t="shared" si="47"/>
        <v>1</v>
      </c>
      <c r="S374" s="95">
        <f t="shared" si="47"/>
        <v>1</v>
      </c>
      <c r="T374" s="95">
        <f t="shared" si="47"/>
        <v>1</v>
      </c>
      <c r="U374" s="95">
        <f t="shared" si="46"/>
        <v>1</v>
      </c>
      <c r="V374" s="95">
        <f t="shared" si="46"/>
        <v>1</v>
      </c>
      <c r="W374" s="95">
        <f t="shared" si="46"/>
        <v>1</v>
      </c>
      <c r="X374" s="95">
        <f t="shared" si="46"/>
        <v>1</v>
      </c>
      <c r="Y374" s="95">
        <f t="shared" si="46"/>
        <v>1</v>
      </c>
      <c r="Z374" s="95">
        <f t="shared" si="46"/>
        <v>1</v>
      </c>
      <c r="AA374" s="95">
        <f t="shared" si="46"/>
        <v>1</v>
      </c>
      <c r="AB374" s="95">
        <f t="shared" si="46"/>
        <v>1</v>
      </c>
      <c r="AC374" s="95">
        <f t="shared" si="46"/>
        <v>0</v>
      </c>
      <c r="AD374" s="95">
        <f t="shared" si="46"/>
        <v>0</v>
      </c>
      <c r="AE374" s="95">
        <f t="shared" si="46"/>
        <v>0</v>
      </c>
      <c r="AF374" s="95">
        <f t="shared" si="46"/>
        <v>0</v>
      </c>
      <c r="AG374" s="95">
        <f t="shared" si="46"/>
        <v>0</v>
      </c>
      <c r="AH374" s="95">
        <f t="shared" si="46"/>
        <v>0</v>
      </c>
    </row>
    <row r="375" spans="1:34" x14ac:dyDescent="0.3">
      <c r="A375" t="s">
        <v>962</v>
      </c>
      <c r="B375" t="s">
        <v>963</v>
      </c>
      <c r="C375">
        <v>2021</v>
      </c>
      <c r="D375">
        <v>2042</v>
      </c>
      <c r="E375" s="95">
        <f t="shared" si="47"/>
        <v>1</v>
      </c>
      <c r="F375" s="95">
        <f t="shared" si="47"/>
        <v>1</v>
      </c>
      <c r="G375" s="95">
        <f t="shared" si="47"/>
        <v>1</v>
      </c>
      <c r="H375" s="95">
        <f t="shared" si="47"/>
        <v>1</v>
      </c>
      <c r="I375" s="95">
        <f t="shared" si="47"/>
        <v>1</v>
      </c>
      <c r="J375" s="95">
        <f t="shared" si="47"/>
        <v>1</v>
      </c>
      <c r="K375" s="95">
        <f t="shared" si="47"/>
        <v>1</v>
      </c>
      <c r="L375" s="95">
        <f t="shared" si="47"/>
        <v>1</v>
      </c>
      <c r="M375" s="95">
        <f t="shared" si="47"/>
        <v>1</v>
      </c>
      <c r="N375" s="95">
        <f t="shared" si="47"/>
        <v>1</v>
      </c>
      <c r="O375" s="95">
        <f t="shared" si="47"/>
        <v>1</v>
      </c>
      <c r="P375" s="95">
        <f t="shared" si="47"/>
        <v>1</v>
      </c>
      <c r="Q375" s="95">
        <f t="shared" si="47"/>
        <v>1</v>
      </c>
      <c r="R375" s="95">
        <f t="shared" si="47"/>
        <v>1</v>
      </c>
      <c r="S375" s="95">
        <f t="shared" si="47"/>
        <v>1</v>
      </c>
      <c r="T375" s="95">
        <f t="shared" si="47"/>
        <v>1</v>
      </c>
      <c r="U375" s="95">
        <f t="shared" si="46"/>
        <v>1</v>
      </c>
      <c r="V375" s="95">
        <f t="shared" si="46"/>
        <v>1</v>
      </c>
      <c r="W375" s="95">
        <f t="shared" si="46"/>
        <v>1</v>
      </c>
      <c r="X375" s="95">
        <f t="shared" si="46"/>
        <v>1</v>
      </c>
      <c r="Y375" s="95">
        <f t="shared" si="46"/>
        <v>1</v>
      </c>
      <c r="Z375" s="95">
        <f t="shared" si="46"/>
        <v>1</v>
      </c>
      <c r="AA375" s="95">
        <f t="shared" si="46"/>
        <v>0</v>
      </c>
      <c r="AB375" s="95">
        <f t="shared" si="46"/>
        <v>0</v>
      </c>
      <c r="AC375" s="95">
        <f t="shared" si="46"/>
        <v>0</v>
      </c>
      <c r="AD375" s="95">
        <f t="shared" si="46"/>
        <v>0</v>
      </c>
      <c r="AE375" s="95">
        <f t="shared" si="46"/>
        <v>0</v>
      </c>
      <c r="AF375" s="95">
        <f t="shared" si="46"/>
        <v>0</v>
      </c>
      <c r="AG375" s="95">
        <f t="shared" si="46"/>
        <v>0</v>
      </c>
      <c r="AH375" s="95">
        <f t="shared" si="46"/>
        <v>0</v>
      </c>
    </row>
    <row r="376" spans="1:34" x14ac:dyDescent="0.3">
      <c r="A376" t="s">
        <v>1131</v>
      </c>
      <c r="B376" t="s">
        <v>1132</v>
      </c>
      <c r="C376">
        <v>2023</v>
      </c>
      <c r="D376">
        <v>2046</v>
      </c>
      <c r="E376" s="95">
        <f t="shared" si="47"/>
        <v>0</v>
      </c>
      <c r="F376" s="95">
        <f t="shared" si="47"/>
        <v>0</v>
      </c>
      <c r="G376" s="95">
        <f t="shared" si="47"/>
        <v>1</v>
      </c>
      <c r="H376" s="95">
        <f t="shared" si="47"/>
        <v>1</v>
      </c>
      <c r="I376" s="95">
        <f t="shared" si="47"/>
        <v>1</v>
      </c>
      <c r="J376" s="95">
        <f t="shared" si="47"/>
        <v>1</v>
      </c>
      <c r="K376" s="95">
        <f t="shared" si="47"/>
        <v>1</v>
      </c>
      <c r="L376" s="95">
        <f t="shared" si="47"/>
        <v>1</v>
      </c>
      <c r="M376" s="95">
        <f t="shared" si="47"/>
        <v>1</v>
      </c>
      <c r="N376" s="95">
        <f t="shared" si="47"/>
        <v>1</v>
      </c>
      <c r="O376" s="95">
        <f t="shared" si="47"/>
        <v>1</v>
      </c>
      <c r="P376" s="95">
        <f t="shared" si="47"/>
        <v>1</v>
      </c>
      <c r="Q376" s="95">
        <f t="shared" si="47"/>
        <v>1</v>
      </c>
      <c r="R376" s="95">
        <f t="shared" si="47"/>
        <v>1</v>
      </c>
      <c r="S376" s="95">
        <f t="shared" si="47"/>
        <v>1</v>
      </c>
      <c r="T376" s="95">
        <f t="shared" si="47"/>
        <v>1</v>
      </c>
      <c r="U376" s="95">
        <f t="shared" si="46"/>
        <v>1</v>
      </c>
      <c r="V376" s="95">
        <f t="shared" si="46"/>
        <v>1</v>
      </c>
      <c r="W376" s="95">
        <f t="shared" si="46"/>
        <v>1</v>
      </c>
      <c r="X376" s="95">
        <f t="shared" si="46"/>
        <v>1</v>
      </c>
      <c r="Y376" s="95">
        <f t="shared" si="46"/>
        <v>1</v>
      </c>
      <c r="Z376" s="95">
        <f t="shared" si="46"/>
        <v>1</v>
      </c>
      <c r="AA376" s="95">
        <f t="shared" si="46"/>
        <v>1</v>
      </c>
      <c r="AB376" s="95">
        <f t="shared" si="46"/>
        <v>1</v>
      </c>
      <c r="AC376" s="95">
        <f t="shared" si="46"/>
        <v>1</v>
      </c>
      <c r="AD376" s="95">
        <f t="shared" si="46"/>
        <v>1</v>
      </c>
      <c r="AE376" s="95">
        <f t="shared" si="46"/>
        <v>0</v>
      </c>
      <c r="AF376" s="95">
        <f t="shared" si="46"/>
        <v>0</v>
      </c>
      <c r="AG376" s="95">
        <f t="shared" si="46"/>
        <v>0</v>
      </c>
      <c r="AH376" s="95">
        <f t="shared" si="46"/>
        <v>0</v>
      </c>
    </row>
    <row r="377" spans="1:34" x14ac:dyDescent="0.3">
      <c r="A377" t="s">
        <v>173</v>
      </c>
      <c r="B377" t="s">
        <v>1136</v>
      </c>
      <c r="C377">
        <v>2025</v>
      </c>
      <c r="D377">
        <v>2076</v>
      </c>
      <c r="E377" s="95">
        <f t="shared" si="47"/>
        <v>0</v>
      </c>
      <c r="F377" s="95">
        <f t="shared" si="47"/>
        <v>0</v>
      </c>
      <c r="G377" s="95">
        <f t="shared" si="47"/>
        <v>0</v>
      </c>
      <c r="H377" s="95">
        <f t="shared" si="47"/>
        <v>0</v>
      </c>
      <c r="I377" s="95">
        <f t="shared" si="47"/>
        <v>1</v>
      </c>
      <c r="J377" s="95">
        <f t="shared" si="47"/>
        <v>1</v>
      </c>
      <c r="K377" s="95">
        <f t="shared" si="47"/>
        <v>1</v>
      </c>
      <c r="L377" s="95">
        <f t="shared" si="47"/>
        <v>1</v>
      </c>
      <c r="M377" s="95">
        <f t="shared" si="47"/>
        <v>1</v>
      </c>
      <c r="N377" s="95">
        <f t="shared" si="47"/>
        <v>1</v>
      </c>
      <c r="O377" s="95">
        <f t="shared" si="47"/>
        <v>1</v>
      </c>
      <c r="P377" s="95">
        <f t="shared" si="47"/>
        <v>1</v>
      </c>
      <c r="Q377" s="95">
        <f t="shared" si="47"/>
        <v>1</v>
      </c>
      <c r="R377" s="95">
        <f t="shared" si="47"/>
        <v>1</v>
      </c>
      <c r="S377" s="95">
        <f t="shared" si="47"/>
        <v>1</v>
      </c>
      <c r="T377" s="95">
        <f t="shared" si="47"/>
        <v>1</v>
      </c>
      <c r="U377" s="95">
        <f t="shared" si="46"/>
        <v>1</v>
      </c>
      <c r="V377" s="95">
        <f t="shared" si="46"/>
        <v>1</v>
      </c>
      <c r="W377" s="95">
        <f t="shared" si="46"/>
        <v>1</v>
      </c>
      <c r="X377" s="95">
        <f t="shared" si="46"/>
        <v>1</v>
      </c>
      <c r="Y377" s="95">
        <f t="shared" si="46"/>
        <v>1</v>
      </c>
      <c r="Z377" s="95">
        <f t="shared" si="46"/>
        <v>1</v>
      </c>
      <c r="AA377" s="95">
        <f t="shared" si="46"/>
        <v>1</v>
      </c>
      <c r="AB377" s="95">
        <f t="shared" si="46"/>
        <v>1</v>
      </c>
      <c r="AC377" s="95">
        <f t="shared" si="46"/>
        <v>1</v>
      </c>
      <c r="AD377" s="95">
        <f t="shared" si="46"/>
        <v>1</v>
      </c>
      <c r="AE377" s="95">
        <f t="shared" si="46"/>
        <v>1</v>
      </c>
      <c r="AF377" s="95">
        <f t="shared" si="46"/>
        <v>1</v>
      </c>
      <c r="AG377" s="95">
        <f t="shared" si="46"/>
        <v>1</v>
      </c>
      <c r="AH377" s="95">
        <f t="shared" si="46"/>
        <v>1</v>
      </c>
    </row>
    <row r="378" spans="1:34" x14ac:dyDescent="0.3">
      <c r="A378" t="s">
        <v>173</v>
      </c>
      <c r="B378" t="s">
        <v>1138</v>
      </c>
      <c r="C378">
        <v>2025</v>
      </c>
      <c r="D378">
        <v>2076</v>
      </c>
      <c r="E378" s="95">
        <f t="shared" si="47"/>
        <v>0</v>
      </c>
      <c r="F378" s="95">
        <f t="shared" si="47"/>
        <v>0</v>
      </c>
      <c r="G378" s="95">
        <f t="shared" si="47"/>
        <v>0</v>
      </c>
      <c r="H378" s="95">
        <f t="shared" si="47"/>
        <v>0</v>
      </c>
      <c r="I378" s="95">
        <f t="shared" si="47"/>
        <v>1</v>
      </c>
      <c r="J378" s="95">
        <f t="shared" si="47"/>
        <v>1</v>
      </c>
      <c r="K378" s="95">
        <f t="shared" si="47"/>
        <v>1</v>
      </c>
      <c r="L378" s="95">
        <f t="shared" si="47"/>
        <v>1</v>
      </c>
      <c r="M378" s="95">
        <f t="shared" si="47"/>
        <v>1</v>
      </c>
      <c r="N378" s="95">
        <f t="shared" si="47"/>
        <v>1</v>
      </c>
      <c r="O378" s="95">
        <f t="shared" si="47"/>
        <v>1</v>
      </c>
      <c r="P378" s="95">
        <f t="shared" si="47"/>
        <v>1</v>
      </c>
      <c r="Q378" s="95">
        <f t="shared" si="47"/>
        <v>1</v>
      </c>
      <c r="R378" s="95">
        <f t="shared" si="47"/>
        <v>1</v>
      </c>
      <c r="S378" s="95">
        <f t="shared" si="47"/>
        <v>1</v>
      </c>
      <c r="T378" s="95">
        <f t="shared" ref="T378:AH393" si="48">IF(AND(T$1&gt;=$C378,T$1&lt;=$D378),1,0)</f>
        <v>1</v>
      </c>
      <c r="U378" s="95">
        <f t="shared" si="48"/>
        <v>1</v>
      </c>
      <c r="V378" s="95">
        <f t="shared" si="48"/>
        <v>1</v>
      </c>
      <c r="W378" s="95">
        <f t="shared" si="48"/>
        <v>1</v>
      </c>
      <c r="X378" s="95">
        <f t="shared" si="48"/>
        <v>1</v>
      </c>
      <c r="Y378" s="95">
        <f t="shared" si="48"/>
        <v>1</v>
      </c>
      <c r="Z378" s="95">
        <f t="shared" si="48"/>
        <v>1</v>
      </c>
      <c r="AA378" s="95">
        <f t="shared" si="48"/>
        <v>1</v>
      </c>
      <c r="AB378" s="95">
        <f t="shared" si="48"/>
        <v>1</v>
      </c>
      <c r="AC378" s="95">
        <f t="shared" si="48"/>
        <v>1</v>
      </c>
      <c r="AD378" s="95">
        <f t="shared" si="48"/>
        <v>1</v>
      </c>
      <c r="AE378" s="95">
        <f t="shared" si="48"/>
        <v>1</v>
      </c>
      <c r="AF378" s="95">
        <f t="shared" si="48"/>
        <v>1</v>
      </c>
      <c r="AG378" s="95">
        <f t="shared" si="48"/>
        <v>1</v>
      </c>
      <c r="AH378" s="95">
        <f t="shared" si="48"/>
        <v>1</v>
      </c>
    </row>
    <row r="379" spans="1:34" x14ac:dyDescent="0.3">
      <c r="A379" t="s">
        <v>173</v>
      </c>
      <c r="B379" t="s">
        <v>1137</v>
      </c>
      <c r="C379">
        <v>2025</v>
      </c>
      <c r="D379">
        <v>2076</v>
      </c>
      <c r="E379" s="95">
        <f t="shared" ref="E379:T394" si="49">IF(AND(E$1&gt;=$C379,E$1&lt;=$D379),1,0)</f>
        <v>0</v>
      </c>
      <c r="F379" s="95">
        <f t="shared" si="49"/>
        <v>0</v>
      </c>
      <c r="G379" s="95">
        <f t="shared" si="49"/>
        <v>0</v>
      </c>
      <c r="H379" s="95">
        <f t="shared" si="49"/>
        <v>0</v>
      </c>
      <c r="I379" s="95">
        <f t="shared" si="49"/>
        <v>1</v>
      </c>
      <c r="J379" s="95">
        <f t="shared" si="49"/>
        <v>1</v>
      </c>
      <c r="K379" s="95">
        <f t="shared" si="49"/>
        <v>1</v>
      </c>
      <c r="L379" s="95">
        <f t="shared" si="49"/>
        <v>1</v>
      </c>
      <c r="M379" s="95">
        <f t="shared" si="49"/>
        <v>1</v>
      </c>
      <c r="N379" s="95">
        <f t="shared" si="49"/>
        <v>1</v>
      </c>
      <c r="O379" s="95">
        <f t="shared" si="49"/>
        <v>1</v>
      </c>
      <c r="P379" s="95">
        <f t="shared" si="49"/>
        <v>1</v>
      </c>
      <c r="Q379" s="95">
        <f t="shared" si="49"/>
        <v>1</v>
      </c>
      <c r="R379" s="95">
        <f t="shared" si="49"/>
        <v>1</v>
      </c>
      <c r="S379" s="95">
        <f t="shared" si="49"/>
        <v>1</v>
      </c>
      <c r="T379" s="95">
        <f t="shared" si="49"/>
        <v>1</v>
      </c>
      <c r="U379" s="95">
        <f t="shared" si="48"/>
        <v>1</v>
      </c>
      <c r="V379" s="95">
        <f t="shared" si="48"/>
        <v>1</v>
      </c>
      <c r="W379" s="95">
        <f t="shared" si="48"/>
        <v>1</v>
      </c>
      <c r="X379" s="95">
        <f t="shared" si="48"/>
        <v>1</v>
      </c>
      <c r="Y379" s="95">
        <f t="shared" si="48"/>
        <v>1</v>
      </c>
      <c r="Z379" s="95">
        <f t="shared" si="48"/>
        <v>1</v>
      </c>
      <c r="AA379" s="95">
        <f t="shared" si="48"/>
        <v>1</v>
      </c>
      <c r="AB379" s="95">
        <f t="shared" si="48"/>
        <v>1</v>
      </c>
      <c r="AC379" s="95">
        <f t="shared" si="48"/>
        <v>1</v>
      </c>
      <c r="AD379" s="95">
        <f t="shared" si="48"/>
        <v>1</v>
      </c>
      <c r="AE379" s="95">
        <f t="shared" si="48"/>
        <v>1</v>
      </c>
      <c r="AF379" s="95">
        <f t="shared" si="48"/>
        <v>1</v>
      </c>
      <c r="AG379" s="95">
        <f t="shared" si="48"/>
        <v>1</v>
      </c>
      <c r="AH379" s="95">
        <f t="shared" si="48"/>
        <v>1</v>
      </c>
    </row>
    <row r="380" spans="1:34" x14ac:dyDescent="0.3">
      <c r="A380" t="s">
        <v>173</v>
      </c>
      <c r="B380" t="s">
        <v>1139</v>
      </c>
      <c r="C380">
        <v>2025</v>
      </c>
      <c r="D380">
        <v>2076</v>
      </c>
      <c r="E380" s="95">
        <f t="shared" si="49"/>
        <v>0</v>
      </c>
      <c r="F380" s="95">
        <f t="shared" si="49"/>
        <v>0</v>
      </c>
      <c r="G380" s="95">
        <f t="shared" si="49"/>
        <v>0</v>
      </c>
      <c r="H380" s="95">
        <f t="shared" si="49"/>
        <v>0</v>
      </c>
      <c r="I380" s="95">
        <f t="shared" si="49"/>
        <v>1</v>
      </c>
      <c r="J380" s="95">
        <f t="shared" si="49"/>
        <v>1</v>
      </c>
      <c r="K380" s="95">
        <f t="shared" si="49"/>
        <v>1</v>
      </c>
      <c r="L380" s="95">
        <f t="shared" si="49"/>
        <v>1</v>
      </c>
      <c r="M380" s="95">
        <f t="shared" si="49"/>
        <v>1</v>
      </c>
      <c r="N380" s="95">
        <f t="shared" si="49"/>
        <v>1</v>
      </c>
      <c r="O380" s="95">
        <f t="shared" si="49"/>
        <v>1</v>
      </c>
      <c r="P380" s="95">
        <f t="shared" si="49"/>
        <v>1</v>
      </c>
      <c r="Q380" s="95">
        <f t="shared" si="49"/>
        <v>1</v>
      </c>
      <c r="R380" s="95">
        <f t="shared" si="49"/>
        <v>1</v>
      </c>
      <c r="S380" s="95">
        <f t="shared" si="49"/>
        <v>1</v>
      </c>
      <c r="T380" s="95">
        <f t="shared" si="49"/>
        <v>1</v>
      </c>
      <c r="U380" s="95">
        <f t="shared" si="48"/>
        <v>1</v>
      </c>
      <c r="V380" s="95">
        <f t="shared" si="48"/>
        <v>1</v>
      </c>
      <c r="W380" s="95">
        <f t="shared" si="48"/>
        <v>1</v>
      </c>
      <c r="X380" s="95">
        <f t="shared" si="48"/>
        <v>1</v>
      </c>
      <c r="Y380" s="95">
        <f t="shared" si="48"/>
        <v>1</v>
      </c>
      <c r="Z380" s="95">
        <f t="shared" si="48"/>
        <v>1</v>
      </c>
      <c r="AA380" s="95">
        <f t="shared" si="48"/>
        <v>1</v>
      </c>
      <c r="AB380" s="95">
        <f t="shared" si="48"/>
        <v>1</v>
      </c>
      <c r="AC380" s="95">
        <f t="shared" si="48"/>
        <v>1</v>
      </c>
      <c r="AD380" s="95">
        <f t="shared" si="48"/>
        <v>1</v>
      </c>
      <c r="AE380" s="95">
        <f t="shared" si="48"/>
        <v>1</v>
      </c>
      <c r="AF380" s="95">
        <f t="shared" si="48"/>
        <v>1</v>
      </c>
      <c r="AG380" s="95">
        <f t="shared" si="48"/>
        <v>1</v>
      </c>
      <c r="AH380" s="95">
        <f t="shared" si="48"/>
        <v>1</v>
      </c>
    </row>
    <row r="381" spans="1:34" x14ac:dyDescent="0.3">
      <c r="A381" t="s">
        <v>173</v>
      </c>
      <c r="B381" t="s">
        <v>1140</v>
      </c>
      <c r="C381">
        <v>2025</v>
      </c>
      <c r="D381">
        <v>2076</v>
      </c>
      <c r="E381" s="95">
        <f t="shared" si="49"/>
        <v>0</v>
      </c>
      <c r="F381" s="95">
        <f t="shared" si="49"/>
        <v>0</v>
      </c>
      <c r="G381" s="95">
        <f t="shared" si="49"/>
        <v>0</v>
      </c>
      <c r="H381" s="95">
        <f t="shared" si="49"/>
        <v>0</v>
      </c>
      <c r="I381" s="95">
        <f t="shared" si="49"/>
        <v>1</v>
      </c>
      <c r="J381" s="95">
        <f t="shared" si="49"/>
        <v>1</v>
      </c>
      <c r="K381" s="95">
        <f t="shared" si="49"/>
        <v>1</v>
      </c>
      <c r="L381" s="95">
        <f t="shared" si="49"/>
        <v>1</v>
      </c>
      <c r="M381" s="95">
        <f t="shared" si="49"/>
        <v>1</v>
      </c>
      <c r="N381" s="95">
        <f t="shared" si="49"/>
        <v>1</v>
      </c>
      <c r="O381" s="95">
        <f t="shared" si="49"/>
        <v>1</v>
      </c>
      <c r="P381" s="95">
        <f t="shared" si="49"/>
        <v>1</v>
      </c>
      <c r="Q381" s="95">
        <f t="shared" si="49"/>
        <v>1</v>
      </c>
      <c r="R381" s="95">
        <f t="shared" si="49"/>
        <v>1</v>
      </c>
      <c r="S381" s="95">
        <f t="shared" si="49"/>
        <v>1</v>
      </c>
      <c r="T381" s="95">
        <f t="shared" si="49"/>
        <v>1</v>
      </c>
      <c r="U381" s="95">
        <f t="shared" si="48"/>
        <v>1</v>
      </c>
      <c r="V381" s="95">
        <f t="shared" si="48"/>
        <v>1</v>
      </c>
      <c r="W381" s="95">
        <f t="shared" si="48"/>
        <v>1</v>
      </c>
      <c r="X381" s="95">
        <f t="shared" si="48"/>
        <v>1</v>
      </c>
      <c r="Y381" s="95">
        <f t="shared" si="48"/>
        <v>1</v>
      </c>
      <c r="Z381" s="95">
        <f t="shared" si="48"/>
        <v>1</v>
      </c>
      <c r="AA381" s="95">
        <f t="shared" si="48"/>
        <v>1</v>
      </c>
      <c r="AB381" s="95">
        <f t="shared" si="48"/>
        <v>1</v>
      </c>
      <c r="AC381" s="95">
        <f t="shared" si="48"/>
        <v>1</v>
      </c>
      <c r="AD381" s="95">
        <f t="shared" si="48"/>
        <v>1</v>
      </c>
      <c r="AE381" s="95">
        <f t="shared" si="48"/>
        <v>1</v>
      </c>
      <c r="AF381" s="95">
        <f t="shared" si="48"/>
        <v>1</v>
      </c>
      <c r="AG381" s="95">
        <f t="shared" si="48"/>
        <v>1</v>
      </c>
      <c r="AH381" s="95">
        <f t="shared" si="48"/>
        <v>1</v>
      </c>
    </row>
    <row r="382" spans="1:34" x14ac:dyDescent="0.3">
      <c r="A382" t="s">
        <v>173</v>
      </c>
      <c r="B382" t="s">
        <v>1141</v>
      </c>
      <c r="C382">
        <v>2025</v>
      </c>
      <c r="D382">
        <v>2076</v>
      </c>
      <c r="E382" s="95">
        <f t="shared" si="49"/>
        <v>0</v>
      </c>
      <c r="F382" s="95">
        <f t="shared" si="49"/>
        <v>0</v>
      </c>
      <c r="G382" s="95">
        <f t="shared" si="49"/>
        <v>0</v>
      </c>
      <c r="H382" s="95">
        <f t="shared" si="49"/>
        <v>0</v>
      </c>
      <c r="I382" s="95">
        <f t="shared" si="49"/>
        <v>1</v>
      </c>
      <c r="J382" s="95">
        <f t="shared" si="49"/>
        <v>1</v>
      </c>
      <c r="K382" s="95">
        <f t="shared" si="49"/>
        <v>1</v>
      </c>
      <c r="L382" s="95">
        <f t="shared" si="49"/>
        <v>1</v>
      </c>
      <c r="M382" s="95">
        <f t="shared" si="49"/>
        <v>1</v>
      </c>
      <c r="N382" s="95">
        <f t="shared" si="49"/>
        <v>1</v>
      </c>
      <c r="O382" s="95">
        <f t="shared" si="49"/>
        <v>1</v>
      </c>
      <c r="P382" s="95">
        <f t="shared" si="49"/>
        <v>1</v>
      </c>
      <c r="Q382" s="95">
        <f t="shared" si="49"/>
        <v>1</v>
      </c>
      <c r="R382" s="95">
        <f t="shared" si="49"/>
        <v>1</v>
      </c>
      <c r="S382" s="95">
        <f t="shared" si="49"/>
        <v>1</v>
      </c>
      <c r="T382" s="95">
        <f t="shared" si="49"/>
        <v>1</v>
      </c>
      <c r="U382" s="95">
        <f t="shared" si="48"/>
        <v>1</v>
      </c>
      <c r="V382" s="95">
        <f t="shared" si="48"/>
        <v>1</v>
      </c>
      <c r="W382" s="95">
        <f t="shared" si="48"/>
        <v>1</v>
      </c>
      <c r="X382" s="95">
        <f t="shared" si="48"/>
        <v>1</v>
      </c>
      <c r="Y382" s="95">
        <f t="shared" si="48"/>
        <v>1</v>
      </c>
      <c r="Z382" s="95">
        <f t="shared" si="48"/>
        <v>1</v>
      </c>
      <c r="AA382" s="95">
        <f t="shared" si="48"/>
        <v>1</v>
      </c>
      <c r="AB382" s="95">
        <f t="shared" si="48"/>
        <v>1</v>
      </c>
      <c r="AC382" s="95">
        <f t="shared" si="48"/>
        <v>1</v>
      </c>
      <c r="AD382" s="95">
        <f t="shared" si="48"/>
        <v>1</v>
      </c>
      <c r="AE382" s="95">
        <f t="shared" si="48"/>
        <v>1</v>
      </c>
      <c r="AF382" s="95">
        <f t="shared" si="48"/>
        <v>1</v>
      </c>
      <c r="AG382" s="95">
        <f t="shared" si="48"/>
        <v>1</v>
      </c>
      <c r="AH382" s="95">
        <f t="shared" si="48"/>
        <v>1</v>
      </c>
    </row>
    <row r="383" spans="1:34" x14ac:dyDescent="0.3">
      <c r="A383" t="s">
        <v>1062</v>
      </c>
      <c r="B383" t="s">
        <v>1063</v>
      </c>
      <c r="C383">
        <v>2021</v>
      </c>
      <c r="D383">
        <v>2039</v>
      </c>
      <c r="E383" s="95">
        <f t="shared" si="49"/>
        <v>1</v>
      </c>
      <c r="F383" s="95">
        <f t="shared" si="49"/>
        <v>1</v>
      </c>
      <c r="G383" s="95">
        <f t="shared" si="49"/>
        <v>1</v>
      </c>
      <c r="H383" s="95">
        <f t="shared" si="49"/>
        <v>1</v>
      </c>
      <c r="I383" s="95">
        <f t="shared" si="49"/>
        <v>1</v>
      </c>
      <c r="J383" s="95">
        <f t="shared" si="49"/>
        <v>1</v>
      </c>
      <c r="K383" s="95">
        <f t="shared" si="49"/>
        <v>1</v>
      </c>
      <c r="L383" s="95">
        <f t="shared" si="49"/>
        <v>1</v>
      </c>
      <c r="M383" s="95">
        <f t="shared" si="49"/>
        <v>1</v>
      </c>
      <c r="N383" s="95">
        <f t="shared" si="49"/>
        <v>1</v>
      </c>
      <c r="O383" s="95">
        <f t="shared" si="49"/>
        <v>1</v>
      </c>
      <c r="P383" s="95">
        <f t="shared" si="49"/>
        <v>1</v>
      </c>
      <c r="Q383" s="95">
        <f t="shared" si="49"/>
        <v>1</v>
      </c>
      <c r="R383" s="95">
        <f t="shared" si="49"/>
        <v>1</v>
      </c>
      <c r="S383" s="95">
        <f t="shared" si="49"/>
        <v>1</v>
      </c>
      <c r="T383" s="95">
        <f t="shared" si="49"/>
        <v>1</v>
      </c>
      <c r="U383" s="95">
        <f t="shared" si="48"/>
        <v>1</v>
      </c>
      <c r="V383" s="95">
        <f t="shared" si="48"/>
        <v>1</v>
      </c>
      <c r="W383" s="95">
        <f t="shared" si="48"/>
        <v>1</v>
      </c>
      <c r="X383" s="95">
        <f t="shared" si="48"/>
        <v>0</v>
      </c>
      <c r="Y383" s="95">
        <f t="shared" si="48"/>
        <v>0</v>
      </c>
      <c r="Z383" s="95">
        <f t="shared" si="48"/>
        <v>0</v>
      </c>
      <c r="AA383" s="95">
        <f t="shared" si="48"/>
        <v>0</v>
      </c>
      <c r="AB383" s="95">
        <f t="shared" si="48"/>
        <v>0</v>
      </c>
      <c r="AC383" s="95">
        <f t="shared" si="48"/>
        <v>0</v>
      </c>
      <c r="AD383" s="95">
        <f t="shared" si="48"/>
        <v>0</v>
      </c>
      <c r="AE383" s="95">
        <f t="shared" si="48"/>
        <v>0</v>
      </c>
      <c r="AF383" s="95">
        <f t="shared" si="48"/>
        <v>0</v>
      </c>
      <c r="AG383" s="95">
        <f t="shared" si="48"/>
        <v>0</v>
      </c>
      <c r="AH383" s="95">
        <f t="shared" si="48"/>
        <v>0</v>
      </c>
    </row>
    <row r="384" spans="1:34" x14ac:dyDescent="0.3">
      <c r="A384" t="s">
        <v>1064</v>
      </c>
      <c r="B384" t="s">
        <v>1065</v>
      </c>
      <c r="C384">
        <v>2021</v>
      </c>
      <c r="D384">
        <v>2039</v>
      </c>
      <c r="E384" s="95">
        <f t="shared" si="49"/>
        <v>1</v>
      </c>
      <c r="F384" s="95">
        <f t="shared" si="49"/>
        <v>1</v>
      </c>
      <c r="G384" s="95">
        <f t="shared" si="49"/>
        <v>1</v>
      </c>
      <c r="H384" s="95">
        <f t="shared" si="49"/>
        <v>1</v>
      </c>
      <c r="I384" s="95">
        <f t="shared" si="49"/>
        <v>1</v>
      </c>
      <c r="J384" s="95">
        <f t="shared" si="49"/>
        <v>1</v>
      </c>
      <c r="K384" s="95">
        <f t="shared" si="49"/>
        <v>1</v>
      </c>
      <c r="L384" s="95">
        <f t="shared" si="49"/>
        <v>1</v>
      </c>
      <c r="M384" s="95">
        <f t="shared" si="49"/>
        <v>1</v>
      </c>
      <c r="N384" s="95">
        <f t="shared" si="49"/>
        <v>1</v>
      </c>
      <c r="O384" s="95">
        <f t="shared" si="49"/>
        <v>1</v>
      </c>
      <c r="P384" s="95">
        <f t="shared" si="49"/>
        <v>1</v>
      </c>
      <c r="Q384" s="95">
        <f t="shared" si="49"/>
        <v>1</v>
      </c>
      <c r="R384" s="95">
        <f t="shared" si="49"/>
        <v>1</v>
      </c>
      <c r="S384" s="95">
        <f t="shared" si="49"/>
        <v>1</v>
      </c>
      <c r="T384" s="95">
        <f t="shared" si="49"/>
        <v>1</v>
      </c>
      <c r="U384" s="95">
        <f t="shared" si="48"/>
        <v>1</v>
      </c>
      <c r="V384" s="95">
        <f t="shared" si="48"/>
        <v>1</v>
      </c>
      <c r="W384" s="95">
        <f t="shared" si="48"/>
        <v>1</v>
      </c>
      <c r="X384" s="95">
        <f t="shared" si="48"/>
        <v>0</v>
      </c>
      <c r="Y384" s="95">
        <f t="shared" si="48"/>
        <v>0</v>
      </c>
      <c r="Z384" s="95">
        <f t="shared" si="48"/>
        <v>0</v>
      </c>
      <c r="AA384" s="95">
        <f t="shared" si="48"/>
        <v>0</v>
      </c>
      <c r="AB384" s="95">
        <f t="shared" si="48"/>
        <v>0</v>
      </c>
      <c r="AC384" s="95">
        <f t="shared" si="48"/>
        <v>0</v>
      </c>
      <c r="AD384" s="95">
        <f t="shared" si="48"/>
        <v>0</v>
      </c>
      <c r="AE384" s="95">
        <f t="shared" si="48"/>
        <v>0</v>
      </c>
      <c r="AF384" s="95">
        <f t="shared" si="48"/>
        <v>0</v>
      </c>
      <c r="AG384" s="95">
        <f t="shared" si="48"/>
        <v>0</v>
      </c>
      <c r="AH384" s="95">
        <f t="shared" si="48"/>
        <v>0</v>
      </c>
    </row>
    <row r="385" spans="1:34" x14ac:dyDescent="0.3">
      <c r="A385" t="s">
        <v>1060</v>
      </c>
      <c r="B385" t="s">
        <v>1061</v>
      </c>
      <c r="C385">
        <v>2021</v>
      </c>
      <c r="D385">
        <v>2033</v>
      </c>
      <c r="E385" s="95">
        <f t="shared" si="49"/>
        <v>1</v>
      </c>
      <c r="F385" s="95">
        <f t="shared" si="49"/>
        <v>1</v>
      </c>
      <c r="G385" s="95">
        <f t="shared" si="49"/>
        <v>1</v>
      </c>
      <c r="H385" s="95">
        <f t="shared" si="49"/>
        <v>1</v>
      </c>
      <c r="I385" s="95">
        <f t="shared" si="49"/>
        <v>1</v>
      </c>
      <c r="J385" s="95">
        <f t="shared" si="49"/>
        <v>1</v>
      </c>
      <c r="K385" s="95">
        <f t="shared" si="49"/>
        <v>1</v>
      </c>
      <c r="L385" s="95">
        <f t="shared" si="49"/>
        <v>1</v>
      </c>
      <c r="M385" s="95">
        <f t="shared" si="49"/>
        <v>1</v>
      </c>
      <c r="N385" s="95">
        <f t="shared" si="49"/>
        <v>1</v>
      </c>
      <c r="O385" s="95">
        <f t="shared" si="49"/>
        <v>1</v>
      </c>
      <c r="P385" s="95">
        <f t="shared" si="49"/>
        <v>1</v>
      </c>
      <c r="Q385" s="95">
        <f t="shared" si="49"/>
        <v>1</v>
      </c>
      <c r="R385" s="95">
        <f t="shared" si="49"/>
        <v>0</v>
      </c>
      <c r="S385" s="95">
        <f t="shared" si="49"/>
        <v>0</v>
      </c>
      <c r="T385" s="95">
        <f t="shared" si="49"/>
        <v>0</v>
      </c>
      <c r="U385" s="95">
        <f t="shared" si="48"/>
        <v>0</v>
      </c>
      <c r="V385" s="95">
        <f t="shared" si="48"/>
        <v>0</v>
      </c>
      <c r="W385" s="95">
        <f t="shared" si="48"/>
        <v>0</v>
      </c>
      <c r="X385" s="95">
        <f t="shared" si="48"/>
        <v>0</v>
      </c>
      <c r="Y385" s="95">
        <f t="shared" si="48"/>
        <v>0</v>
      </c>
      <c r="Z385" s="95">
        <f t="shared" si="48"/>
        <v>0</v>
      </c>
      <c r="AA385" s="95">
        <f t="shared" si="48"/>
        <v>0</v>
      </c>
      <c r="AB385" s="95">
        <f t="shared" si="48"/>
        <v>0</v>
      </c>
      <c r="AC385" s="95">
        <f t="shared" si="48"/>
        <v>0</v>
      </c>
      <c r="AD385" s="95">
        <f t="shared" si="48"/>
        <v>0</v>
      </c>
      <c r="AE385" s="95">
        <f t="shared" si="48"/>
        <v>0</v>
      </c>
      <c r="AF385" s="95">
        <f t="shared" si="48"/>
        <v>0</v>
      </c>
      <c r="AG385" s="95">
        <f t="shared" si="48"/>
        <v>0</v>
      </c>
      <c r="AH385" s="95">
        <f t="shared" si="48"/>
        <v>0</v>
      </c>
    </row>
    <row r="386" spans="1:34" x14ac:dyDescent="0.3">
      <c r="A386" t="s">
        <v>677</v>
      </c>
      <c r="B386" t="s">
        <v>141</v>
      </c>
      <c r="C386">
        <v>2021</v>
      </c>
      <c r="D386">
        <v>2030</v>
      </c>
      <c r="E386" s="95">
        <f t="shared" si="49"/>
        <v>1</v>
      </c>
      <c r="F386" s="95">
        <f t="shared" si="49"/>
        <v>1</v>
      </c>
      <c r="G386" s="95">
        <f t="shared" si="49"/>
        <v>1</v>
      </c>
      <c r="H386" s="95">
        <f t="shared" si="49"/>
        <v>1</v>
      </c>
      <c r="I386" s="95">
        <f t="shared" si="49"/>
        <v>1</v>
      </c>
      <c r="J386" s="95">
        <f t="shared" si="49"/>
        <v>1</v>
      </c>
      <c r="K386" s="95">
        <f t="shared" si="49"/>
        <v>1</v>
      </c>
      <c r="L386" s="95">
        <f t="shared" si="49"/>
        <v>1</v>
      </c>
      <c r="M386" s="95">
        <f t="shared" si="49"/>
        <v>1</v>
      </c>
      <c r="N386" s="95">
        <f t="shared" si="49"/>
        <v>1</v>
      </c>
      <c r="O386" s="95">
        <f t="shared" si="49"/>
        <v>0</v>
      </c>
      <c r="P386" s="95">
        <f t="shared" si="49"/>
        <v>0</v>
      </c>
      <c r="Q386" s="95">
        <f t="shared" si="49"/>
        <v>0</v>
      </c>
      <c r="R386" s="95">
        <f t="shared" si="49"/>
        <v>0</v>
      </c>
      <c r="S386" s="95">
        <f t="shared" si="49"/>
        <v>0</v>
      </c>
      <c r="T386" s="95">
        <f t="shared" si="49"/>
        <v>0</v>
      </c>
      <c r="U386" s="95">
        <f t="shared" si="48"/>
        <v>0</v>
      </c>
      <c r="V386" s="95">
        <f t="shared" si="48"/>
        <v>0</v>
      </c>
      <c r="W386" s="95">
        <f t="shared" si="48"/>
        <v>0</v>
      </c>
      <c r="X386" s="95">
        <f t="shared" si="48"/>
        <v>0</v>
      </c>
      <c r="Y386" s="95">
        <f t="shared" si="48"/>
        <v>0</v>
      </c>
      <c r="Z386" s="95">
        <f t="shared" si="48"/>
        <v>0</v>
      </c>
      <c r="AA386" s="95">
        <f t="shared" si="48"/>
        <v>0</v>
      </c>
      <c r="AB386" s="95">
        <f t="shared" si="48"/>
        <v>0</v>
      </c>
      <c r="AC386" s="95">
        <f t="shared" si="48"/>
        <v>0</v>
      </c>
      <c r="AD386" s="95">
        <f t="shared" si="48"/>
        <v>0</v>
      </c>
      <c r="AE386" s="95">
        <f t="shared" si="48"/>
        <v>0</v>
      </c>
      <c r="AF386" s="95">
        <f t="shared" si="48"/>
        <v>0</v>
      </c>
      <c r="AG386" s="95">
        <f t="shared" si="48"/>
        <v>0</v>
      </c>
      <c r="AH386" s="95">
        <f t="shared" si="48"/>
        <v>0</v>
      </c>
    </row>
    <row r="387" spans="1:34" x14ac:dyDescent="0.3">
      <c r="A387" t="s">
        <v>677</v>
      </c>
      <c r="B387" t="s">
        <v>763</v>
      </c>
      <c r="C387">
        <v>2021</v>
      </c>
      <c r="D387">
        <v>2030</v>
      </c>
      <c r="E387" s="95">
        <f t="shared" si="49"/>
        <v>1</v>
      </c>
      <c r="F387" s="95">
        <f t="shared" si="49"/>
        <v>1</v>
      </c>
      <c r="G387" s="95">
        <f t="shared" si="49"/>
        <v>1</v>
      </c>
      <c r="H387" s="95">
        <f t="shared" si="49"/>
        <v>1</v>
      </c>
      <c r="I387" s="95">
        <f t="shared" si="49"/>
        <v>1</v>
      </c>
      <c r="J387" s="95">
        <f t="shared" si="49"/>
        <v>1</v>
      </c>
      <c r="K387" s="95">
        <f t="shared" si="49"/>
        <v>1</v>
      </c>
      <c r="L387" s="95">
        <f t="shared" si="49"/>
        <v>1</v>
      </c>
      <c r="M387" s="95">
        <f t="shared" si="49"/>
        <v>1</v>
      </c>
      <c r="N387" s="95">
        <f t="shared" si="49"/>
        <v>1</v>
      </c>
      <c r="O387" s="95">
        <f t="shared" si="49"/>
        <v>0</v>
      </c>
      <c r="P387" s="95">
        <f t="shared" si="49"/>
        <v>0</v>
      </c>
      <c r="Q387" s="95">
        <f t="shared" si="49"/>
        <v>0</v>
      </c>
      <c r="R387" s="95">
        <f t="shared" si="49"/>
        <v>0</v>
      </c>
      <c r="S387" s="95">
        <f t="shared" si="49"/>
        <v>0</v>
      </c>
      <c r="T387" s="95">
        <f t="shared" si="49"/>
        <v>0</v>
      </c>
      <c r="U387" s="95">
        <f t="shared" si="48"/>
        <v>0</v>
      </c>
      <c r="V387" s="95">
        <f t="shared" si="48"/>
        <v>0</v>
      </c>
      <c r="W387" s="95">
        <f t="shared" si="48"/>
        <v>0</v>
      </c>
      <c r="X387" s="95">
        <f t="shared" si="48"/>
        <v>0</v>
      </c>
      <c r="Y387" s="95">
        <f t="shared" si="48"/>
        <v>0</v>
      </c>
      <c r="Z387" s="95">
        <f t="shared" si="48"/>
        <v>0</v>
      </c>
      <c r="AA387" s="95">
        <f t="shared" si="48"/>
        <v>0</v>
      </c>
      <c r="AB387" s="95">
        <f t="shared" si="48"/>
        <v>0</v>
      </c>
      <c r="AC387" s="95">
        <f t="shared" si="48"/>
        <v>0</v>
      </c>
      <c r="AD387" s="95">
        <f t="shared" si="48"/>
        <v>0</v>
      </c>
      <c r="AE387" s="95">
        <f t="shared" si="48"/>
        <v>0</v>
      </c>
      <c r="AF387" s="95">
        <f t="shared" si="48"/>
        <v>0</v>
      </c>
      <c r="AG387" s="95">
        <f t="shared" si="48"/>
        <v>0</v>
      </c>
      <c r="AH387" s="95">
        <f t="shared" si="48"/>
        <v>0</v>
      </c>
    </row>
    <row r="388" spans="1:34" x14ac:dyDescent="0.3">
      <c r="A388" t="s">
        <v>677</v>
      </c>
      <c r="B388" t="s">
        <v>764</v>
      </c>
      <c r="C388">
        <v>2021</v>
      </c>
      <c r="D388">
        <v>2030</v>
      </c>
      <c r="E388" s="95">
        <f t="shared" si="49"/>
        <v>1</v>
      </c>
      <c r="F388" s="95">
        <f t="shared" si="49"/>
        <v>1</v>
      </c>
      <c r="G388" s="95">
        <f t="shared" si="49"/>
        <v>1</v>
      </c>
      <c r="H388" s="95">
        <f t="shared" si="49"/>
        <v>1</v>
      </c>
      <c r="I388" s="95">
        <f t="shared" si="49"/>
        <v>1</v>
      </c>
      <c r="J388" s="95">
        <f t="shared" si="49"/>
        <v>1</v>
      </c>
      <c r="K388" s="95">
        <f t="shared" si="49"/>
        <v>1</v>
      </c>
      <c r="L388" s="95">
        <f t="shared" si="49"/>
        <v>1</v>
      </c>
      <c r="M388" s="95">
        <f t="shared" si="49"/>
        <v>1</v>
      </c>
      <c r="N388" s="95">
        <f t="shared" si="49"/>
        <v>1</v>
      </c>
      <c r="O388" s="95">
        <f t="shared" si="49"/>
        <v>0</v>
      </c>
      <c r="P388" s="95">
        <f t="shared" si="49"/>
        <v>0</v>
      </c>
      <c r="Q388" s="95">
        <f t="shared" si="49"/>
        <v>0</v>
      </c>
      <c r="R388" s="95">
        <f t="shared" si="49"/>
        <v>0</v>
      </c>
      <c r="S388" s="95">
        <f t="shared" si="49"/>
        <v>0</v>
      </c>
      <c r="T388" s="95">
        <f t="shared" si="49"/>
        <v>0</v>
      </c>
      <c r="U388" s="95">
        <f t="shared" si="48"/>
        <v>0</v>
      </c>
      <c r="V388" s="95">
        <f t="shared" si="48"/>
        <v>0</v>
      </c>
      <c r="W388" s="95">
        <f t="shared" si="48"/>
        <v>0</v>
      </c>
      <c r="X388" s="95">
        <f t="shared" si="48"/>
        <v>0</v>
      </c>
      <c r="Y388" s="95">
        <f t="shared" si="48"/>
        <v>0</v>
      </c>
      <c r="Z388" s="95">
        <f t="shared" si="48"/>
        <v>0</v>
      </c>
      <c r="AA388" s="95">
        <f t="shared" si="48"/>
        <v>0</v>
      </c>
      <c r="AB388" s="95">
        <f t="shared" si="48"/>
        <v>0</v>
      </c>
      <c r="AC388" s="95">
        <f t="shared" si="48"/>
        <v>0</v>
      </c>
      <c r="AD388" s="95">
        <f t="shared" si="48"/>
        <v>0</v>
      </c>
      <c r="AE388" s="95">
        <f t="shared" si="48"/>
        <v>0</v>
      </c>
      <c r="AF388" s="95">
        <f t="shared" si="48"/>
        <v>0</v>
      </c>
      <c r="AG388" s="95">
        <f t="shared" si="48"/>
        <v>0</v>
      </c>
      <c r="AH388" s="95">
        <f t="shared" si="48"/>
        <v>0</v>
      </c>
    </row>
    <row r="389" spans="1:34" x14ac:dyDescent="0.3">
      <c r="A389" t="s">
        <v>964</v>
      </c>
      <c r="B389" t="s">
        <v>965</v>
      </c>
      <c r="C389">
        <v>2021</v>
      </c>
      <c r="D389">
        <v>2049</v>
      </c>
      <c r="E389" s="95">
        <f t="shared" si="49"/>
        <v>1</v>
      </c>
      <c r="F389" s="95">
        <f t="shared" si="49"/>
        <v>1</v>
      </c>
      <c r="G389" s="95">
        <f t="shared" si="49"/>
        <v>1</v>
      </c>
      <c r="H389" s="95">
        <f t="shared" si="49"/>
        <v>1</v>
      </c>
      <c r="I389" s="95">
        <f t="shared" si="49"/>
        <v>1</v>
      </c>
      <c r="J389" s="95">
        <f t="shared" si="49"/>
        <v>1</v>
      </c>
      <c r="K389" s="95">
        <f t="shared" si="49"/>
        <v>1</v>
      </c>
      <c r="L389" s="95">
        <f t="shared" si="49"/>
        <v>1</v>
      </c>
      <c r="M389" s="95">
        <f t="shared" si="49"/>
        <v>1</v>
      </c>
      <c r="N389" s="95">
        <f t="shared" si="49"/>
        <v>1</v>
      </c>
      <c r="O389" s="95">
        <f t="shared" si="49"/>
        <v>1</v>
      </c>
      <c r="P389" s="95">
        <f t="shared" si="49"/>
        <v>1</v>
      </c>
      <c r="Q389" s="95">
        <f t="shared" si="49"/>
        <v>1</v>
      </c>
      <c r="R389" s="95">
        <f t="shared" si="49"/>
        <v>1</v>
      </c>
      <c r="S389" s="95">
        <f t="shared" si="49"/>
        <v>1</v>
      </c>
      <c r="T389" s="95">
        <f t="shared" si="49"/>
        <v>1</v>
      </c>
      <c r="U389" s="95">
        <f t="shared" si="48"/>
        <v>1</v>
      </c>
      <c r="V389" s="95">
        <f t="shared" si="48"/>
        <v>1</v>
      </c>
      <c r="W389" s="95">
        <f t="shared" si="48"/>
        <v>1</v>
      </c>
      <c r="X389" s="95">
        <f t="shared" si="48"/>
        <v>1</v>
      </c>
      <c r="Y389" s="95">
        <f t="shared" si="48"/>
        <v>1</v>
      </c>
      <c r="Z389" s="95">
        <f t="shared" si="48"/>
        <v>1</v>
      </c>
      <c r="AA389" s="95">
        <f t="shared" si="48"/>
        <v>1</v>
      </c>
      <c r="AB389" s="95">
        <f t="shared" si="48"/>
        <v>1</v>
      </c>
      <c r="AC389" s="95">
        <f t="shared" si="48"/>
        <v>1</v>
      </c>
      <c r="AD389" s="95">
        <f t="shared" si="48"/>
        <v>1</v>
      </c>
      <c r="AE389" s="95">
        <f t="shared" si="48"/>
        <v>1</v>
      </c>
      <c r="AF389" s="95">
        <f t="shared" si="48"/>
        <v>1</v>
      </c>
      <c r="AG389" s="95">
        <f t="shared" si="48"/>
        <v>1</v>
      </c>
      <c r="AH389" s="95">
        <f t="shared" si="48"/>
        <v>0</v>
      </c>
    </row>
    <row r="390" spans="1:34" x14ac:dyDescent="0.3">
      <c r="A390" t="s">
        <v>630</v>
      </c>
      <c r="B390" t="s">
        <v>150</v>
      </c>
      <c r="C390">
        <v>2021</v>
      </c>
      <c r="D390">
        <v>2035</v>
      </c>
      <c r="E390" s="95">
        <f t="shared" si="49"/>
        <v>1</v>
      </c>
      <c r="F390" s="95">
        <f t="shared" si="49"/>
        <v>1</v>
      </c>
      <c r="G390" s="95">
        <f t="shared" si="49"/>
        <v>1</v>
      </c>
      <c r="H390" s="95">
        <f t="shared" si="49"/>
        <v>1</v>
      </c>
      <c r="I390" s="95">
        <f t="shared" si="49"/>
        <v>1</v>
      </c>
      <c r="J390" s="95">
        <f t="shared" si="49"/>
        <v>1</v>
      </c>
      <c r="K390" s="95">
        <f t="shared" si="49"/>
        <v>1</v>
      </c>
      <c r="L390" s="95">
        <f t="shared" si="49"/>
        <v>1</v>
      </c>
      <c r="M390" s="95">
        <f t="shared" si="49"/>
        <v>1</v>
      </c>
      <c r="N390" s="95">
        <f t="shared" si="49"/>
        <v>1</v>
      </c>
      <c r="O390" s="95">
        <f t="shared" si="49"/>
        <v>1</v>
      </c>
      <c r="P390" s="95">
        <f t="shared" si="49"/>
        <v>1</v>
      </c>
      <c r="Q390" s="95">
        <f t="shared" si="49"/>
        <v>1</v>
      </c>
      <c r="R390" s="95">
        <f t="shared" si="49"/>
        <v>1</v>
      </c>
      <c r="S390" s="95">
        <f t="shared" si="49"/>
        <v>1</v>
      </c>
      <c r="T390" s="95">
        <f t="shared" si="49"/>
        <v>0</v>
      </c>
      <c r="U390" s="95">
        <f t="shared" si="48"/>
        <v>0</v>
      </c>
      <c r="V390" s="95">
        <f t="shared" si="48"/>
        <v>0</v>
      </c>
      <c r="W390" s="95">
        <f t="shared" si="48"/>
        <v>0</v>
      </c>
      <c r="X390" s="95">
        <f t="shared" si="48"/>
        <v>0</v>
      </c>
      <c r="Y390" s="95">
        <f t="shared" si="48"/>
        <v>0</v>
      </c>
      <c r="Z390" s="95">
        <f t="shared" si="48"/>
        <v>0</v>
      </c>
      <c r="AA390" s="95">
        <f t="shared" si="48"/>
        <v>0</v>
      </c>
      <c r="AB390" s="95">
        <f t="shared" si="48"/>
        <v>0</v>
      </c>
      <c r="AC390" s="95">
        <f t="shared" si="48"/>
        <v>0</v>
      </c>
      <c r="AD390" s="95">
        <f t="shared" si="48"/>
        <v>0</v>
      </c>
      <c r="AE390" s="95">
        <f t="shared" si="48"/>
        <v>0</v>
      </c>
      <c r="AF390" s="95">
        <f t="shared" si="48"/>
        <v>0</v>
      </c>
      <c r="AG390" s="95">
        <f t="shared" si="48"/>
        <v>0</v>
      </c>
      <c r="AH390" s="95">
        <f t="shared" si="48"/>
        <v>0</v>
      </c>
    </row>
    <row r="391" spans="1:34" x14ac:dyDescent="0.3">
      <c r="A391" t="s">
        <v>630</v>
      </c>
      <c r="B391" t="s">
        <v>151</v>
      </c>
      <c r="C391">
        <v>2021</v>
      </c>
      <c r="D391">
        <v>2044</v>
      </c>
      <c r="E391" s="95">
        <f t="shared" si="49"/>
        <v>1</v>
      </c>
      <c r="F391" s="95">
        <f t="shared" si="49"/>
        <v>1</v>
      </c>
      <c r="G391" s="95">
        <f t="shared" si="49"/>
        <v>1</v>
      </c>
      <c r="H391" s="95">
        <f t="shared" si="49"/>
        <v>1</v>
      </c>
      <c r="I391" s="95">
        <f t="shared" si="49"/>
        <v>1</v>
      </c>
      <c r="J391" s="95">
        <f t="shared" si="49"/>
        <v>1</v>
      </c>
      <c r="K391" s="95">
        <f t="shared" si="49"/>
        <v>1</v>
      </c>
      <c r="L391" s="95">
        <f t="shared" si="49"/>
        <v>1</v>
      </c>
      <c r="M391" s="95">
        <f t="shared" si="49"/>
        <v>1</v>
      </c>
      <c r="N391" s="95">
        <f t="shared" si="49"/>
        <v>1</v>
      </c>
      <c r="O391" s="95">
        <f t="shared" si="49"/>
        <v>1</v>
      </c>
      <c r="P391" s="95">
        <f t="shared" si="49"/>
        <v>1</v>
      </c>
      <c r="Q391" s="95">
        <f t="shared" si="49"/>
        <v>1</v>
      </c>
      <c r="R391" s="95">
        <f t="shared" si="49"/>
        <v>1</v>
      </c>
      <c r="S391" s="95">
        <f t="shared" si="49"/>
        <v>1</v>
      </c>
      <c r="T391" s="95">
        <f t="shared" si="49"/>
        <v>1</v>
      </c>
      <c r="U391" s="95">
        <f t="shared" si="48"/>
        <v>1</v>
      </c>
      <c r="V391" s="95">
        <f t="shared" si="48"/>
        <v>1</v>
      </c>
      <c r="W391" s="95">
        <f t="shared" si="48"/>
        <v>1</v>
      </c>
      <c r="X391" s="95">
        <f t="shared" si="48"/>
        <v>1</v>
      </c>
      <c r="Y391" s="95">
        <f t="shared" si="48"/>
        <v>1</v>
      </c>
      <c r="Z391" s="95">
        <f t="shared" si="48"/>
        <v>1</v>
      </c>
      <c r="AA391" s="95">
        <f t="shared" si="48"/>
        <v>1</v>
      </c>
      <c r="AB391" s="95">
        <f t="shared" si="48"/>
        <v>1</v>
      </c>
      <c r="AC391" s="95">
        <f t="shared" si="48"/>
        <v>0</v>
      </c>
      <c r="AD391" s="95">
        <f t="shared" si="48"/>
        <v>0</v>
      </c>
      <c r="AE391" s="95">
        <f t="shared" si="48"/>
        <v>0</v>
      </c>
      <c r="AF391" s="95">
        <f t="shared" si="48"/>
        <v>0</v>
      </c>
      <c r="AG391" s="95">
        <f t="shared" si="48"/>
        <v>0</v>
      </c>
      <c r="AH391" s="95">
        <f t="shared" si="48"/>
        <v>0</v>
      </c>
    </row>
    <row r="392" spans="1:34" x14ac:dyDescent="0.3">
      <c r="A392" t="s">
        <v>630</v>
      </c>
      <c r="B392" t="s">
        <v>152</v>
      </c>
      <c r="C392">
        <v>2021</v>
      </c>
      <c r="D392">
        <v>2045</v>
      </c>
      <c r="E392" s="95">
        <f t="shared" si="49"/>
        <v>1</v>
      </c>
      <c r="F392" s="95">
        <f t="shared" si="49"/>
        <v>1</v>
      </c>
      <c r="G392" s="95">
        <f t="shared" si="49"/>
        <v>1</v>
      </c>
      <c r="H392" s="95">
        <f t="shared" si="49"/>
        <v>1</v>
      </c>
      <c r="I392" s="95">
        <f t="shared" si="49"/>
        <v>1</v>
      </c>
      <c r="J392" s="95">
        <f t="shared" si="49"/>
        <v>1</v>
      </c>
      <c r="K392" s="95">
        <f t="shared" si="49"/>
        <v>1</v>
      </c>
      <c r="L392" s="95">
        <f t="shared" si="49"/>
        <v>1</v>
      </c>
      <c r="M392" s="95">
        <f t="shared" si="49"/>
        <v>1</v>
      </c>
      <c r="N392" s="95">
        <f t="shared" si="49"/>
        <v>1</v>
      </c>
      <c r="O392" s="95">
        <f t="shared" si="49"/>
        <v>1</v>
      </c>
      <c r="P392" s="95">
        <f t="shared" si="49"/>
        <v>1</v>
      </c>
      <c r="Q392" s="95">
        <f t="shared" si="49"/>
        <v>1</v>
      </c>
      <c r="R392" s="95">
        <f t="shared" si="49"/>
        <v>1</v>
      </c>
      <c r="S392" s="95">
        <f t="shared" si="49"/>
        <v>1</v>
      </c>
      <c r="T392" s="95">
        <f t="shared" si="49"/>
        <v>1</v>
      </c>
      <c r="U392" s="95">
        <f t="shared" si="48"/>
        <v>1</v>
      </c>
      <c r="V392" s="95">
        <f t="shared" si="48"/>
        <v>1</v>
      </c>
      <c r="W392" s="95">
        <f t="shared" si="48"/>
        <v>1</v>
      </c>
      <c r="X392" s="95">
        <f t="shared" si="48"/>
        <v>1</v>
      </c>
      <c r="Y392" s="95">
        <f t="shared" si="48"/>
        <v>1</v>
      </c>
      <c r="Z392" s="95">
        <f t="shared" si="48"/>
        <v>1</v>
      </c>
      <c r="AA392" s="95">
        <f t="shared" si="48"/>
        <v>1</v>
      </c>
      <c r="AB392" s="95">
        <f t="shared" si="48"/>
        <v>1</v>
      </c>
      <c r="AC392" s="95">
        <f t="shared" si="48"/>
        <v>1</v>
      </c>
      <c r="AD392" s="95">
        <f t="shared" si="48"/>
        <v>0</v>
      </c>
      <c r="AE392" s="95">
        <f t="shared" si="48"/>
        <v>0</v>
      </c>
      <c r="AF392" s="95">
        <f t="shared" si="48"/>
        <v>0</v>
      </c>
      <c r="AG392" s="95">
        <f t="shared" si="48"/>
        <v>0</v>
      </c>
      <c r="AH392" s="95">
        <f t="shared" si="48"/>
        <v>0</v>
      </c>
    </row>
    <row r="393" spans="1:34" x14ac:dyDescent="0.3">
      <c r="A393" t="s">
        <v>630</v>
      </c>
      <c r="B393" t="s">
        <v>153</v>
      </c>
      <c r="C393">
        <v>2021</v>
      </c>
      <c r="D393">
        <v>2046</v>
      </c>
      <c r="E393" s="95">
        <f t="shared" si="49"/>
        <v>1</v>
      </c>
      <c r="F393" s="95">
        <f t="shared" si="49"/>
        <v>1</v>
      </c>
      <c r="G393" s="95">
        <f t="shared" si="49"/>
        <v>1</v>
      </c>
      <c r="H393" s="95">
        <f t="shared" si="49"/>
        <v>1</v>
      </c>
      <c r="I393" s="95">
        <f t="shared" si="49"/>
        <v>1</v>
      </c>
      <c r="J393" s="95">
        <f t="shared" si="49"/>
        <v>1</v>
      </c>
      <c r="K393" s="95">
        <f t="shared" si="49"/>
        <v>1</v>
      </c>
      <c r="L393" s="95">
        <f t="shared" si="49"/>
        <v>1</v>
      </c>
      <c r="M393" s="95">
        <f t="shared" si="49"/>
        <v>1</v>
      </c>
      <c r="N393" s="95">
        <f t="shared" si="49"/>
        <v>1</v>
      </c>
      <c r="O393" s="95">
        <f t="shared" si="49"/>
        <v>1</v>
      </c>
      <c r="P393" s="95">
        <f t="shared" si="49"/>
        <v>1</v>
      </c>
      <c r="Q393" s="95">
        <f t="shared" si="49"/>
        <v>1</v>
      </c>
      <c r="R393" s="95">
        <f t="shared" si="49"/>
        <v>1</v>
      </c>
      <c r="S393" s="95">
        <f t="shared" si="49"/>
        <v>1</v>
      </c>
      <c r="T393" s="95">
        <f t="shared" si="49"/>
        <v>1</v>
      </c>
      <c r="U393" s="95">
        <f t="shared" si="48"/>
        <v>1</v>
      </c>
      <c r="V393" s="95">
        <f t="shared" si="48"/>
        <v>1</v>
      </c>
      <c r="W393" s="95">
        <f t="shared" si="48"/>
        <v>1</v>
      </c>
      <c r="X393" s="95">
        <f t="shared" si="48"/>
        <v>1</v>
      </c>
      <c r="Y393" s="95">
        <f t="shared" si="48"/>
        <v>1</v>
      </c>
      <c r="Z393" s="95">
        <f t="shared" si="48"/>
        <v>1</v>
      </c>
      <c r="AA393" s="95">
        <f t="shared" si="48"/>
        <v>1</v>
      </c>
      <c r="AB393" s="95">
        <f t="shared" si="48"/>
        <v>1</v>
      </c>
      <c r="AC393" s="95">
        <f t="shared" si="48"/>
        <v>1</v>
      </c>
      <c r="AD393" s="95">
        <f t="shared" si="48"/>
        <v>1</v>
      </c>
      <c r="AE393" s="95">
        <f t="shared" si="48"/>
        <v>0</v>
      </c>
      <c r="AF393" s="95">
        <f t="shared" si="48"/>
        <v>0</v>
      </c>
      <c r="AG393" s="95">
        <f t="shared" si="48"/>
        <v>0</v>
      </c>
      <c r="AH393" s="95">
        <f t="shared" si="48"/>
        <v>0</v>
      </c>
    </row>
    <row r="394" spans="1:34" x14ac:dyDescent="0.3">
      <c r="A394" t="s">
        <v>1066</v>
      </c>
      <c r="B394" t="s">
        <v>1067</v>
      </c>
      <c r="C394">
        <v>2021</v>
      </c>
      <c r="D394">
        <v>2027</v>
      </c>
      <c r="E394" s="95">
        <f t="shared" si="49"/>
        <v>1</v>
      </c>
      <c r="F394" s="95">
        <f t="shared" si="49"/>
        <v>1</v>
      </c>
      <c r="G394" s="95">
        <f t="shared" si="49"/>
        <v>1</v>
      </c>
      <c r="H394" s="95">
        <f t="shared" si="49"/>
        <v>1</v>
      </c>
      <c r="I394" s="95">
        <f t="shared" si="49"/>
        <v>1</v>
      </c>
      <c r="J394" s="95">
        <f t="shared" si="49"/>
        <v>1</v>
      </c>
      <c r="K394" s="95">
        <f t="shared" si="49"/>
        <v>1</v>
      </c>
      <c r="L394" s="95">
        <f t="shared" si="49"/>
        <v>0</v>
      </c>
      <c r="M394" s="95">
        <f t="shared" si="49"/>
        <v>0</v>
      </c>
      <c r="N394" s="95">
        <f t="shared" si="49"/>
        <v>0</v>
      </c>
      <c r="O394" s="95">
        <f t="shared" si="49"/>
        <v>0</v>
      </c>
      <c r="P394" s="95">
        <f t="shared" si="49"/>
        <v>0</v>
      </c>
      <c r="Q394" s="95">
        <f t="shared" si="49"/>
        <v>0</v>
      </c>
      <c r="R394" s="95">
        <f t="shared" si="49"/>
        <v>0</v>
      </c>
      <c r="S394" s="95">
        <f t="shared" si="49"/>
        <v>0</v>
      </c>
      <c r="T394" s="95">
        <f t="shared" ref="T394:AH409" si="50">IF(AND(T$1&gt;=$C394,T$1&lt;=$D394),1,0)</f>
        <v>0</v>
      </c>
      <c r="U394" s="95">
        <f t="shared" si="50"/>
        <v>0</v>
      </c>
      <c r="V394" s="95">
        <f t="shared" si="50"/>
        <v>0</v>
      </c>
      <c r="W394" s="95">
        <f t="shared" si="50"/>
        <v>0</v>
      </c>
      <c r="X394" s="95">
        <f t="shared" si="50"/>
        <v>0</v>
      </c>
      <c r="Y394" s="95">
        <f t="shared" si="50"/>
        <v>0</v>
      </c>
      <c r="Z394" s="95">
        <f t="shared" si="50"/>
        <v>0</v>
      </c>
      <c r="AA394" s="95">
        <f t="shared" si="50"/>
        <v>0</v>
      </c>
      <c r="AB394" s="95">
        <f t="shared" si="50"/>
        <v>0</v>
      </c>
      <c r="AC394" s="95">
        <f t="shared" si="50"/>
        <v>0</v>
      </c>
      <c r="AD394" s="95">
        <f t="shared" si="50"/>
        <v>0</v>
      </c>
      <c r="AE394" s="95">
        <f t="shared" si="50"/>
        <v>0</v>
      </c>
      <c r="AF394" s="95">
        <f t="shared" si="50"/>
        <v>0</v>
      </c>
      <c r="AG394" s="95">
        <f t="shared" si="50"/>
        <v>0</v>
      </c>
      <c r="AH394" s="95">
        <f t="shared" si="50"/>
        <v>0</v>
      </c>
    </row>
    <row r="395" spans="1:34" x14ac:dyDescent="0.3">
      <c r="A395" t="s">
        <v>1018</v>
      </c>
      <c r="B395" t="s">
        <v>1019</v>
      </c>
      <c r="C395">
        <v>2021</v>
      </c>
      <c r="D395">
        <v>2043</v>
      </c>
      <c r="E395" s="95">
        <f t="shared" ref="E395:T410" si="51">IF(AND(E$1&gt;=$C395,E$1&lt;=$D395),1,0)</f>
        <v>1</v>
      </c>
      <c r="F395" s="95">
        <f t="shared" si="51"/>
        <v>1</v>
      </c>
      <c r="G395" s="95">
        <f t="shared" si="51"/>
        <v>1</v>
      </c>
      <c r="H395" s="95">
        <f t="shared" si="51"/>
        <v>1</v>
      </c>
      <c r="I395" s="95">
        <f t="shared" si="51"/>
        <v>1</v>
      </c>
      <c r="J395" s="95">
        <f t="shared" si="51"/>
        <v>1</v>
      </c>
      <c r="K395" s="95">
        <f t="shared" si="51"/>
        <v>1</v>
      </c>
      <c r="L395" s="95">
        <f t="shared" si="51"/>
        <v>1</v>
      </c>
      <c r="M395" s="95">
        <f t="shared" si="51"/>
        <v>1</v>
      </c>
      <c r="N395" s="95">
        <f t="shared" si="51"/>
        <v>1</v>
      </c>
      <c r="O395" s="95">
        <f t="shared" si="51"/>
        <v>1</v>
      </c>
      <c r="P395" s="95">
        <f t="shared" si="51"/>
        <v>1</v>
      </c>
      <c r="Q395" s="95">
        <f t="shared" si="51"/>
        <v>1</v>
      </c>
      <c r="R395" s="95">
        <f t="shared" si="51"/>
        <v>1</v>
      </c>
      <c r="S395" s="95">
        <f t="shared" si="51"/>
        <v>1</v>
      </c>
      <c r="T395" s="95">
        <f t="shared" si="51"/>
        <v>1</v>
      </c>
      <c r="U395" s="95">
        <f t="shared" si="50"/>
        <v>1</v>
      </c>
      <c r="V395" s="95">
        <f t="shared" si="50"/>
        <v>1</v>
      </c>
      <c r="W395" s="95">
        <f t="shared" si="50"/>
        <v>1</v>
      </c>
      <c r="X395" s="95">
        <f t="shared" si="50"/>
        <v>1</v>
      </c>
      <c r="Y395" s="95">
        <f t="shared" si="50"/>
        <v>1</v>
      </c>
      <c r="Z395" s="95">
        <f t="shared" si="50"/>
        <v>1</v>
      </c>
      <c r="AA395" s="95">
        <f t="shared" si="50"/>
        <v>1</v>
      </c>
      <c r="AB395" s="95">
        <f t="shared" si="50"/>
        <v>0</v>
      </c>
      <c r="AC395" s="95">
        <f t="shared" si="50"/>
        <v>0</v>
      </c>
      <c r="AD395" s="95">
        <f t="shared" si="50"/>
        <v>0</v>
      </c>
      <c r="AE395" s="95">
        <f t="shared" si="50"/>
        <v>0</v>
      </c>
      <c r="AF395" s="95">
        <f t="shared" si="50"/>
        <v>0</v>
      </c>
      <c r="AG395" s="95">
        <f t="shared" si="50"/>
        <v>0</v>
      </c>
      <c r="AH395" s="95">
        <f t="shared" si="50"/>
        <v>0</v>
      </c>
    </row>
    <row r="396" spans="1:34" x14ac:dyDescent="0.3">
      <c r="A396" t="s">
        <v>920</v>
      </c>
      <c r="B396" t="s">
        <v>921</v>
      </c>
      <c r="C396">
        <v>2021</v>
      </c>
      <c r="D396">
        <v>2049</v>
      </c>
      <c r="E396" s="95">
        <f t="shared" si="51"/>
        <v>1</v>
      </c>
      <c r="F396" s="95">
        <f t="shared" si="51"/>
        <v>1</v>
      </c>
      <c r="G396" s="95">
        <f t="shared" si="51"/>
        <v>1</v>
      </c>
      <c r="H396" s="95">
        <f t="shared" si="51"/>
        <v>1</v>
      </c>
      <c r="I396" s="95">
        <f t="shared" si="51"/>
        <v>1</v>
      </c>
      <c r="J396" s="95">
        <f t="shared" si="51"/>
        <v>1</v>
      </c>
      <c r="K396" s="95">
        <f t="shared" si="51"/>
        <v>1</v>
      </c>
      <c r="L396" s="95">
        <f t="shared" si="51"/>
        <v>1</v>
      </c>
      <c r="M396" s="95">
        <f t="shared" si="51"/>
        <v>1</v>
      </c>
      <c r="N396" s="95">
        <f t="shared" si="51"/>
        <v>1</v>
      </c>
      <c r="O396" s="95">
        <f t="shared" si="51"/>
        <v>1</v>
      </c>
      <c r="P396" s="95">
        <f t="shared" si="51"/>
        <v>1</v>
      </c>
      <c r="Q396" s="95">
        <f t="shared" si="51"/>
        <v>1</v>
      </c>
      <c r="R396" s="95">
        <f t="shared" si="51"/>
        <v>1</v>
      </c>
      <c r="S396" s="95">
        <f t="shared" si="51"/>
        <v>1</v>
      </c>
      <c r="T396" s="95">
        <f t="shared" si="51"/>
        <v>1</v>
      </c>
      <c r="U396" s="95">
        <f t="shared" si="50"/>
        <v>1</v>
      </c>
      <c r="V396" s="95">
        <f t="shared" si="50"/>
        <v>1</v>
      </c>
      <c r="W396" s="95">
        <f t="shared" si="50"/>
        <v>1</v>
      </c>
      <c r="X396" s="95">
        <f t="shared" si="50"/>
        <v>1</v>
      </c>
      <c r="Y396" s="95">
        <f t="shared" si="50"/>
        <v>1</v>
      </c>
      <c r="Z396" s="95">
        <f t="shared" si="50"/>
        <v>1</v>
      </c>
      <c r="AA396" s="95">
        <f t="shared" si="50"/>
        <v>1</v>
      </c>
      <c r="AB396" s="95">
        <f t="shared" si="50"/>
        <v>1</v>
      </c>
      <c r="AC396" s="95">
        <f t="shared" si="50"/>
        <v>1</v>
      </c>
      <c r="AD396" s="95">
        <f t="shared" si="50"/>
        <v>1</v>
      </c>
      <c r="AE396" s="95">
        <f t="shared" si="50"/>
        <v>1</v>
      </c>
      <c r="AF396" s="95">
        <f t="shared" si="50"/>
        <v>1</v>
      </c>
      <c r="AG396" s="95">
        <f t="shared" si="50"/>
        <v>1</v>
      </c>
      <c r="AH396" s="95">
        <f t="shared" si="50"/>
        <v>0</v>
      </c>
    </row>
    <row r="397" spans="1:34" x14ac:dyDescent="0.3">
      <c r="A397" t="s">
        <v>646</v>
      </c>
      <c r="B397" t="s">
        <v>167</v>
      </c>
      <c r="C397">
        <v>2021</v>
      </c>
      <c r="D397">
        <v>2036</v>
      </c>
      <c r="E397" s="95">
        <f t="shared" si="51"/>
        <v>1</v>
      </c>
      <c r="F397" s="95">
        <f t="shared" si="51"/>
        <v>1</v>
      </c>
      <c r="G397" s="95">
        <f t="shared" si="51"/>
        <v>1</v>
      </c>
      <c r="H397" s="95">
        <f t="shared" si="51"/>
        <v>1</v>
      </c>
      <c r="I397" s="95">
        <f t="shared" si="51"/>
        <v>1</v>
      </c>
      <c r="J397" s="95">
        <f t="shared" si="51"/>
        <v>1</v>
      </c>
      <c r="K397" s="95">
        <f t="shared" si="51"/>
        <v>1</v>
      </c>
      <c r="L397" s="95">
        <f t="shared" si="51"/>
        <v>1</v>
      </c>
      <c r="M397" s="95">
        <f t="shared" si="51"/>
        <v>1</v>
      </c>
      <c r="N397" s="95">
        <f t="shared" si="51"/>
        <v>1</v>
      </c>
      <c r="O397" s="95">
        <f t="shared" si="51"/>
        <v>1</v>
      </c>
      <c r="P397" s="95">
        <f t="shared" si="51"/>
        <v>1</v>
      </c>
      <c r="Q397" s="95">
        <f t="shared" si="51"/>
        <v>1</v>
      </c>
      <c r="R397" s="95">
        <f t="shared" si="51"/>
        <v>1</v>
      </c>
      <c r="S397" s="95">
        <f t="shared" si="51"/>
        <v>1</v>
      </c>
      <c r="T397" s="95">
        <f t="shared" si="51"/>
        <v>1</v>
      </c>
      <c r="U397" s="95">
        <f t="shared" si="50"/>
        <v>0</v>
      </c>
      <c r="V397" s="95">
        <f t="shared" si="50"/>
        <v>0</v>
      </c>
      <c r="W397" s="95">
        <f t="shared" si="50"/>
        <v>0</v>
      </c>
      <c r="X397" s="95">
        <f t="shared" si="50"/>
        <v>0</v>
      </c>
      <c r="Y397" s="95">
        <f t="shared" si="50"/>
        <v>0</v>
      </c>
      <c r="Z397" s="95">
        <f t="shared" si="50"/>
        <v>0</v>
      </c>
      <c r="AA397" s="95">
        <f t="shared" si="50"/>
        <v>0</v>
      </c>
      <c r="AB397" s="95">
        <f t="shared" si="50"/>
        <v>0</v>
      </c>
      <c r="AC397" s="95">
        <f t="shared" si="50"/>
        <v>0</v>
      </c>
      <c r="AD397" s="95">
        <f t="shared" si="50"/>
        <v>0</v>
      </c>
      <c r="AE397" s="95">
        <f t="shared" si="50"/>
        <v>0</v>
      </c>
      <c r="AF397" s="95">
        <f t="shared" si="50"/>
        <v>0</v>
      </c>
      <c r="AG397" s="95">
        <f t="shared" si="50"/>
        <v>0</v>
      </c>
      <c r="AH397" s="95">
        <f t="shared" si="50"/>
        <v>0</v>
      </c>
    </row>
    <row r="398" spans="1:34" x14ac:dyDescent="0.3">
      <c r="A398" t="s">
        <v>708</v>
      </c>
      <c r="B398" t="s">
        <v>837</v>
      </c>
      <c r="C398">
        <v>2021</v>
      </c>
      <c r="D398">
        <v>2100</v>
      </c>
      <c r="E398" s="95">
        <f t="shared" si="51"/>
        <v>1</v>
      </c>
      <c r="F398" s="95">
        <f t="shared" si="51"/>
        <v>1</v>
      </c>
      <c r="G398" s="95">
        <f t="shared" si="51"/>
        <v>1</v>
      </c>
      <c r="H398" s="95">
        <f t="shared" si="51"/>
        <v>1</v>
      </c>
      <c r="I398" s="95">
        <f t="shared" si="51"/>
        <v>1</v>
      </c>
      <c r="J398" s="95">
        <f t="shared" si="51"/>
        <v>1</v>
      </c>
      <c r="K398" s="95">
        <f t="shared" si="51"/>
        <v>1</v>
      </c>
      <c r="L398" s="95">
        <f t="shared" si="51"/>
        <v>1</v>
      </c>
      <c r="M398" s="95">
        <f t="shared" si="51"/>
        <v>1</v>
      </c>
      <c r="N398" s="95">
        <f t="shared" si="51"/>
        <v>1</v>
      </c>
      <c r="O398" s="95">
        <f t="shared" si="51"/>
        <v>1</v>
      </c>
      <c r="P398" s="95">
        <f t="shared" si="51"/>
        <v>1</v>
      </c>
      <c r="Q398" s="95">
        <f t="shared" si="51"/>
        <v>1</v>
      </c>
      <c r="R398" s="95">
        <f t="shared" si="51"/>
        <v>1</v>
      </c>
      <c r="S398" s="95">
        <f t="shared" si="51"/>
        <v>1</v>
      </c>
      <c r="T398" s="95">
        <f t="shared" si="51"/>
        <v>1</v>
      </c>
      <c r="U398" s="95">
        <f t="shared" si="50"/>
        <v>1</v>
      </c>
      <c r="V398" s="95">
        <f t="shared" si="50"/>
        <v>1</v>
      </c>
      <c r="W398" s="95">
        <f t="shared" si="50"/>
        <v>1</v>
      </c>
      <c r="X398" s="95">
        <f t="shared" si="50"/>
        <v>1</v>
      </c>
      <c r="Y398" s="95">
        <f t="shared" si="50"/>
        <v>1</v>
      </c>
      <c r="Z398" s="95">
        <f t="shared" si="50"/>
        <v>1</v>
      </c>
      <c r="AA398" s="95">
        <f t="shared" si="50"/>
        <v>1</v>
      </c>
      <c r="AB398" s="95">
        <f t="shared" si="50"/>
        <v>1</v>
      </c>
      <c r="AC398" s="95">
        <f t="shared" si="50"/>
        <v>1</v>
      </c>
      <c r="AD398" s="95">
        <f t="shared" si="50"/>
        <v>1</v>
      </c>
      <c r="AE398" s="95">
        <f t="shared" si="50"/>
        <v>1</v>
      </c>
      <c r="AF398" s="95">
        <f t="shared" si="50"/>
        <v>1</v>
      </c>
      <c r="AG398" s="95">
        <f t="shared" si="50"/>
        <v>1</v>
      </c>
      <c r="AH398" s="95">
        <f t="shared" si="50"/>
        <v>1</v>
      </c>
    </row>
    <row r="399" spans="1:34" x14ac:dyDescent="0.3">
      <c r="A399" t="s">
        <v>708</v>
      </c>
      <c r="B399" t="s">
        <v>838</v>
      </c>
      <c r="C399">
        <v>2021</v>
      </c>
      <c r="D399">
        <v>2100</v>
      </c>
      <c r="E399" s="95">
        <f t="shared" si="51"/>
        <v>1</v>
      </c>
      <c r="F399" s="95">
        <f t="shared" si="51"/>
        <v>1</v>
      </c>
      <c r="G399" s="95">
        <f t="shared" si="51"/>
        <v>1</v>
      </c>
      <c r="H399" s="95">
        <f t="shared" si="51"/>
        <v>1</v>
      </c>
      <c r="I399" s="95">
        <f t="shared" si="51"/>
        <v>1</v>
      </c>
      <c r="J399" s="95">
        <f t="shared" si="51"/>
        <v>1</v>
      </c>
      <c r="K399" s="95">
        <f t="shared" si="51"/>
        <v>1</v>
      </c>
      <c r="L399" s="95">
        <f t="shared" si="51"/>
        <v>1</v>
      </c>
      <c r="M399" s="95">
        <f t="shared" si="51"/>
        <v>1</v>
      </c>
      <c r="N399" s="95">
        <f t="shared" si="51"/>
        <v>1</v>
      </c>
      <c r="O399" s="95">
        <f t="shared" si="51"/>
        <v>1</v>
      </c>
      <c r="P399" s="95">
        <f t="shared" si="51"/>
        <v>1</v>
      </c>
      <c r="Q399" s="95">
        <f t="shared" si="51"/>
        <v>1</v>
      </c>
      <c r="R399" s="95">
        <f t="shared" si="51"/>
        <v>1</v>
      </c>
      <c r="S399" s="95">
        <f t="shared" si="51"/>
        <v>1</v>
      </c>
      <c r="T399" s="95">
        <f t="shared" si="51"/>
        <v>1</v>
      </c>
      <c r="U399" s="95">
        <f t="shared" si="50"/>
        <v>1</v>
      </c>
      <c r="V399" s="95">
        <f t="shared" si="50"/>
        <v>1</v>
      </c>
      <c r="W399" s="95">
        <f t="shared" si="50"/>
        <v>1</v>
      </c>
      <c r="X399" s="95">
        <f t="shared" si="50"/>
        <v>1</v>
      </c>
      <c r="Y399" s="95">
        <f t="shared" si="50"/>
        <v>1</v>
      </c>
      <c r="Z399" s="95">
        <f t="shared" si="50"/>
        <v>1</v>
      </c>
      <c r="AA399" s="95">
        <f t="shared" si="50"/>
        <v>1</v>
      </c>
      <c r="AB399" s="95">
        <f t="shared" si="50"/>
        <v>1</v>
      </c>
      <c r="AC399" s="95">
        <f t="shared" si="50"/>
        <v>1</v>
      </c>
      <c r="AD399" s="95">
        <f t="shared" si="50"/>
        <v>1</v>
      </c>
      <c r="AE399" s="95">
        <f t="shared" si="50"/>
        <v>1</v>
      </c>
      <c r="AF399" s="95">
        <f t="shared" si="50"/>
        <v>1</v>
      </c>
      <c r="AG399" s="95">
        <f t="shared" si="50"/>
        <v>1</v>
      </c>
      <c r="AH399" s="95">
        <f t="shared" si="50"/>
        <v>1</v>
      </c>
    </row>
    <row r="400" spans="1:34" x14ac:dyDescent="0.3">
      <c r="A400" t="s">
        <v>708</v>
      </c>
      <c r="B400" t="s">
        <v>839</v>
      </c>
      <c r="C400">
        <v>2021</v>
      </c>
      <c r="D400">
        <v>2100</v>
      </c>
      <c r="E400" s="95">
        <f t="shared" si="51"/>
        <v>1</v>
      </c>
      <c r="F400" s="95">
        <f t="shared" si="51"/>
        <v>1</v>
      </c>
      <c r="G400" s="95">
        <f t="shared" si="51"/>
        <v>1</v>
      </c>
      <c r="H400" s="95">
        <f t="shared" si="51"/>
        <v>1</v>
      </c>
      <c r="I400" s="95">
        <f t="shared" si="51"/>
        <v>1</v>
      </c>
      <c r="J400" s="95">
        <f t="shared" si="51"/>
        <v>1</v>
      </c>
      <c r="K400" s="95">
        <f t="shared" si="51"/>
        <v>1</v>
      </c>
      <c r="L400" s="95">
        <f t="shared" si="51"/>
        <v>1</v>
      </c>
      <c r="M400" s="95">
        <f t="shared" si="51"/>
        <v>1</v>
      </c>
      <c r="N400" s="95">
        <f t="shared" si="51"/>
        <v>1</v>
      </c>
      <c r="O400" s="95">
        <f t="shared" si="51"/>
        <v>1</v>
      </c>
      <c r="P400" s="95">
        <f t="shared" si="51"/>
        <v>1</v>
      </c>
      <c r="Q400" s="95">
        <f t="shared" si="51"/>
        <v>1</v>
      </c>
      <c r="R400" s="95">
        <f t="shared" si="51"/>
        <v>1</v>
      </c>
      <c r="S400" s="95">
        <f t="shared" si="51"/>
        <v>1</v>
      </c>
      <c r="T400" s="95">
        <f t="shared" si="51"/>
        <v>1</v>
      </c>
      <c r="U400" s="95">
        <f t="shared" si="50"/>
        <v>1</v>
      </c>
      <c r="V400" s="95">
        <f t="shared" si="50"/>
        <v>1</v>
      </c>
      <c r="W400" s="95">
        <f t="shared" si="50"/>
        <v>1</v>
      </c>
      <c r="X400" s="95">
        <f t="shared" si="50"/>
        <v>1</v>
      </c>
      <c r="Y400" s="95">
        <f t="shared" si="50"/>
        <v>1</v>
      </c>
      <c r="Z400" s="95">
        <f t="shared" si="50"/>
        <v>1</v>
      </c>
      <c r="AA400" s="95">
        <f t="shared" si="50"/>
        <v>1</v>
      </c>
      <c r="AB400" s="95">
        <f t="shared" si="50"/>
        <v>1</v>
      </c>
      <c r="AC400" s="95">
        <f t="shared" si="50"/>
        <v>1</v>
      </c>
      <c r="AD400" s="95">
        <f t="shared" si="50"/>
        <v>1</v>
      </c>
      <c r="AE400" s="95">
        <f t="shared" si="50"/>
        <v>1</v>
      </c>
      <c r="AF400" s="95">
        <f t="shared" si="50"/>
        <v>1</v>
      </c>
      <c r="AG400" s="95">
        <f t="shared" si="50"/>
        <v>1</v>
      </c>
      <c r="AH400" s="95">
        <f t="shared" si="50"/>
        <v>1</v>
      </c>
    </row>
    <row r="401" spans="1:34" x14ac:dyDescent="0.3">
      <c r="A401" t="s">
        <v>708</v>
      </c>
      <c r="B401" t="s">
        <v>840</v>
      </c>
      <c r="C401">
        <v>2021</v>
      </c>
      <c r="D401">
        <v>2100</v>
      </c>
      <c r="E401" s="95">
        <f t="shared" si="51"/>
        <v>1</v>
      </c>
      <c r="F401" s="95">
        <f t="shared" si="51"/>
        <v>1</v>
      </c>
      <c r="G401" s="95">
        <f t="shared" si="51"/>
        <v>1</v>
      </c>
      <c r="H401" s="95">
        <f t="shared" si="51"/>
        <v>1</v>
      </c>
      <c r="I401" s="95">
        <f t="shared" si="51"/>
        <v>1</v>
      </c>
      <c r="J401" s="95">
        <f t="shared" si="51"/>
        <v>1</v>
      </c>
      <c r="K401" s="95">
        <f t="shared" si="51"/>
        <v>1</v>
      </c>
      <c r="L401" s="95">
        <f t="shared" si="51"/>
        <v>1</v>
      </c>
      <c r="M401" s="95">
        <f t="shared" si="51"/>
        <v>1</v>
      </c>
      <c r="N401" s="95">
        <f t="shared" si="51"/>
        <v>1</v>
      </c>
      <c r="O401" s="95">
        <f t="shared" si="51"/>
        <v>1</v>
      </c>
      <c r="P401" s="95">
        <f t="shared" si="51"/>
        <v>1</v>
      </c>
      <c r="Q401" s="95">
        <f t="shared" si="51"/>
        <v>1</v>
      </c>
      <c r="R401" s="95">
        <f t="shared" si="51"/>
        <v>1</v>
      </c>
      <c r="S401" s="95">
        <f t="shared" si="51"/>
        <v>1</v>
      </c>
      <c r="T401" s="95">
        <f t="shared" si="51"/>
        <v>1</v>
      </c>
      <c r="U401" s="95">
        <f t="shared" si="50"/>
        <v>1</v>
      </c>
      <c r="V401" s="95">
        <f t="shared" si="50"/>
        <v>1</v>
      </c>
      <c r="W401" s="95">
        <f t="shared" si="50"/>
        <v>1</v>
      </c>
      <c r="X401" s="95">
        <f t="shared" si="50"/>
        <v>1</v>
      </c>
      <c r="Y401" s="95">
        <f t="shared" si="50"/>
        <v>1</v>
      </c>
      <c r="Z401" s="95">
        <f t="shared" si="50"/>
        <v>1</v>
      </c>
      <c r="AA401" s="95">
        <f t="shared" si="50"/>
        <v>1</v>
      </c>
      <c r="AB401" s="95">
        <f t="shared" si="50"/>
        <v>1</v>
      </c>
      <c r="AC401" s="95">
        <f t="shared" si="50"/>
        <v>1</v>
      </c>
      <c r="AD401" s="95">
        <f t="shared" si="50"/>
        <v>1</v>
      </c>
      <c r="AE401" s="95">
        <f t="shared" si="50"/>
        <v>1</v>
      </c>
      <c r="AF401" s="95">
        <f t="shared" si="50"/>
        <v>1</v>
      </c>
      <c r="AG401" s="95">
        <f t="shared" si="50"/>
        <v>1</v>
      </c>
      <c r="AH401" s="95">
        <f t="shared" si="50"/>
        <v>1</v>
      </c>
    </row>
    <row r="402" spans="1:34" x14ac:dyDescent="0.3">
      <c r="A402" t="s">
        <v>708</v>
      </c>
      <c r="B402" t="s">
        <v>841</v>
      </c>
      <c r="C402">
        <v>2021</v>
      </c>
      <c r="D402">
        <v>2100</v>
      </c>
      <c r="E402" s="95">
        <f t="shared" si="51"/>
        <v>1</v>
      </c>
      <c r="F402" s="95">
        <f t="shared" si="51"/>
        <v>1</v>
      </c>
      <c r="G402" s="95">
        <f t="shared" si="51"/>
        <v>1</v>
      </c>
      <c r="H402" s="95">
        <f t="shared" si="51"/>
        <v>1</v>
      </c>
      <c r="I402" s="95">
        <f t="shared" si="51"/>
        <v>1</v>
      </c>
      <c r="J402" s="95">
        <f t="shared" si="51"/>
        <v>1</v>
      </c>
      <c r="K402" s="95">
        <f t="shared" si="51"/>
        <v>1</v>
      </c>
      <c r="L402" s="95">
        <f t="shared" si="51"/>
        <v>1</v>
      </c>
      <c r="M402" s="95">
        <f t="shared" si="51"/>
        <v>1</v>
      </c>
      <c r="N402" s="95">
        <f t="shared" si="51"/>
        <v>1</v>
      </c>
      <c r="O402" s="95">
        <f t="shared" si="51"/>
        <v>1</v>
      </c>
      <c r="P402" s="95">
        <f t="shared" si="51"/>
        <v>1</v>
      </c>
      <c r="Q402" s="95">
        <f t="shared" si="51"/>
        <v>1</v>
      </c>
      <c r="R402" s="95">
        <f t="shared" si="51"/>
        <v>1</v>
      </c>
      <c r="S402" s="95">
        <f t="shared" si="51"/>
        <v>1</v>
      </c>
      <c r="T402" s="95">
        <f t="shared" si="51"/>
        <v>1</v>
      </c>
      <c r="U402" s="95">
        <f t="shared" si="50"/>
        <v>1</v>
      </c>
      <c r="V402" s="95">
        <f t="shared" si="50"/>
        <v>1</v>
      </c>
      <c r="W402" s="95">
        <f t="shared" si="50"/>
        <v>1</v>
      </c>
      <c r="X402" s="95">
        <f t="shared" si="50"/>
        <v>1</v>
      </c>
      <c r="Y402" s="95">
        <f t="shared" si="50"/>
        <v>1</v>
      </c>
      <c r="Z402" s="95">
        <f t="shared" si="50"/>
        <v>1</v>
      </c>
      <c r="AA402" s="95">
        <f t="shared" si="50"/>
        <v>1</v>
      </c>
      <c r="AB402" s="95">
        <f t="shared" si="50"/>
        <v>1</v>
      </c>
      <c r="AC402" s="95">
        <f t="shared" si="50"/>
        <v>1</v>
      </c>
      <c r="AD402" s="95">
        <f t="shared" si="50"/>
        <v>1</v>
      </c>
      <c r="AE402" s="95">
        <f t="shared" si="50"/>
        <v>1</v>
      </c>
      <c r="AF402" s="95">
        <f t="shared" si="50"/>
        <v>1</v>
      </c>
      <c r="AG402" s="95">
        <f t="shared" si="50"/>
        <v>1</v>
      </c>
      <c r="AH402" s="95">
        <f t="shared" si="50"/>
        <v>1</v>
      </c>
    </row>
    <row r="403" spans="1:34" x14ac:dyDescent="0.3">
      <c r="A403" t="s">
        <v>708</v>
      </c>
      <c r="B403" t="s">
        <v>842</v>
      </c>
      <c r="C403">
        <v>2021</v>
      </c>
      <c r="D403">
        <v>2100</v>
      </c>
      <c r="E403" s="95">
        <f t="shared" si="51"/>
        <v>1</v>
      </c>
      <c r="F403" s="95">
        <f t="shared" si="51"/>
        <v>1</v>
      </c>
      <c r="G403" s="95">
        <f t="shared" si="51"/>
        <v>1</v>
      </c>
      <c r="H403" s="95">
        <f t="shared" si="51"/>
        <v>1</v>
      </c>
      <c r="I403" s="95">
        <f t="shared" si="51"/>
        <v>1</v>
      </c>
      <c r="J403" s="95">
        <f t="shared" si="51"/>
        <v>1</v>
      </c>
      <c r="K403" s="95">
        <f t="shared" si="51"/>
        <v>1</v>
      </c>
      <c r="L403" s="95">
        <f t="shared" si="51"/>
        <v>1</v>
      </c>
      <c r="M403" s="95">
        <f t="shared" si="51"/>
        <v>1</v>
      </c>
      <c r="N403" s="95">
        <f t="shared" si="51"/>
        <v>1</v>
      </c>
      <c r="O403" s="95">
        <f t="shared" si="51"/>
        <v>1</v>
      </c>
      <c r="P403" s="95">
        <f t="shared" si="51"/>
        <v>1</v>
      </c>
      <c r="Q403" s="95">
        <f t="shared" si="51"/>
        <v>1</v>
      </c>
      <c r="R403" s="95">
        <f t="shared" si="51"/>
        <v>1</v>
      </c>
      <c r="S403" s="95">
        <f t="shared" si="51"/>
        <v>1</v>
      </c>
      <c r="T403" s="95">
        <f t="shared" si="51"/>
        <v>1</v>
      </c>
      <c r="U403" s="95">
        <f t="shared" si="50"/>
        <v>1</v>
      </c>
      <c r="V403" s="95">
        <f t="shared" si="50"/>
        <v>1</v>
      </c>
      <c r="W403" s="95">
        <f t="shared" si="50"/>
        <v>1</v>
      </c>
      <c r="X403" s="95">
        <f t="shared" si="50"/>
        <v>1</v>
      </c>
      <c r="Y403" s="95">
        <f t="shared" si="50"/>
        <v>1</v>
      </c>
      <c r="Z403" s="95">
        <f t="shared" si="50"/>
        <v>1</v>
      </c>
      <c r="AA403" s="95">
        <f t="shared" si="50"/>
        <v>1</v>
      </c>
      <c r="AB403" s="95">
        <f t="shared" si="50"/>
        <v>1</v>
      </c>
      <c r="AC403" s="95">
        <f t="shared" si="50"/>
        <v>1</v>
      </c>
      <c r="AD403" s="95">
        <f t="shared" si="50"/>
        <v>1</v>
      </c>
      <c r="AE403" s="95">
        <f t="shared" si="50"/>
        <v>1</v>
      </c>
      <c r="AF403" s="95">
        <f t="shared" si="50"/>
        <v>1</v>
      </c>
      <c r="AG403" s="95">
        <f t="shared" si="50"/>
        <v>1</v>
      </c>
      <c r="AH403" s="95">
        <f t="shared" si="50"/>
        <v>1</v>
      </c>
    </row>
    <row r="404" spans="1:34" x14ac:dyDescent="0.3">
      <c r="A404" t="s">
        <v>1195</v>
      </c>
      <c r="B404" t="s">
        <v>1195</v>
      </c>
      <c r="C404">
        <v>2023</v>
      </c>
      <c r="D404">
        <v>2063</v>
      </c>
      <c r="E404" s="95">
        <f t="shared" si="51"/>
        <v>0</v>
      </c>
      <c r="F404" s="95">
        <f t="shared" si="51"/>
        <v>0</v>
      </c>
      <c r="G404" s="95">
        <f t="shared" si="51"/>
        <v>1</v>
      </c>
      <c r="H404" s="95">
        <f t="shared" si="51"/>
        <v>1</v>
      </c>
      <c r="I404" s="95">
        <f t="shared" si="51"/>
        <v>1</v>
      </c>
      <c r="J404" s="95">
        <f t="shared" si="51"/>
        <v>1</v>
      </c>
      <c r="K404" s="95">
        <f t="shared" si="51"/>
        <v>1</v>
      </c>
      <c r="L404" s="95">
        <f t="shared" si="51"/>
        <v>1</v>
      </c>
      <c r="M404" s="95">
        <f t="shared" si="51"/>
        <v>1</v>
      </c>
      <c r="N404" s="95">
        <f t="shared" si="51"/>
        <v>1</v>
      </c>
      <c r="O404" s="95">
        <f t="shared" si="51"/>
        <v>1</v>
      </c>
      <c r="P404" s="95">
        <f t="shared" si="51"/>
        <v>1</v>
      </c>
      <c r="Q404" s="95">
        <f t="shared" si="51"/>
        <v>1</v>
      </c>
      <c r="R404" s="95">
        <f t="shared" si="51"/>
        <v>1</v>
      </c>
      <c r="S404" s="95">
        <f t="shared" si="51"/>
        <v>1</v>
      </c>
      <c r="T404" s="95">
        <f t="shared" si="51"/>
        <v>1</v>
      </c>
      <c r="U404" s="95">
        <f t="shared" si="50"/>
        <v>1</v>
      </c>
      <c r="V404" s="95">
        <f t="shared" si="50"/>
        <v>1</v>
      </c>
      <c r="W404" s="95">
        <f t="shared" si="50"/>
        <v>1</v>
      </c>
      <c r="X404" s="95">
        <f t="shared" si="50"/>
        <v>1</v>
      </c>
      <c r="Y404" s="95">
        <f t="shared" si="50"/>
        <v>1</v>
      </c>
      <c r="Z404" s="95">
        <f t="shared" si="50"/>
        <v>1</v>
      </c>
      <c r="AA404" s="95">
        <f t="shared" si="50"/>
        <v>1</v>
      </c>
      <c r="AB404" s="95">
        <f t="shared" si="50"/>
        <v>1</v>
      </c>
      <c r="AC404" s="95">
        <f t="shared" si="50"/>
        <v>1</v>
      </c>
      <c r="AD404" s="95">
        <f t="shared" si="50"/>
        <v>1</v>
      </c>
      <c r="AE404" s="95">
        <f t="shared" si="50"/>
        <v>1</v>
      </c>
      <c r="AF404" s="95">
        <f t="shared" si="50"/>
        <v>1</v>
      </c>
      <c r="AG404" s="95">
        <f t="shared" si="50"/>
        <v>1</v>
      </c>
      <c r="AH404" s="95">
        <f t="shared" si="50"/>
        <v>1</v>
      </c>
    </row>
    <row r="405" spans="1:34" x14ac:dyDescent="0.3">
      <c r="A405" t="s">
        <v>309</v>
      </c>
      <c r="B405" t="s">
        <v>67</v>
      </c>
      <c r="C405">
        <v>2021</v>
      </c>
      <c r="D405">
        <v>2043</v>
      </c>
      <c r="E405" s="95">
        <f t="shared" si="51"/>
        <v>1</v>
      </c>
      <c r="F405" s="95">
        <f t="shared" si="51"/>
        <v>1</v>
      </c>
      <c r="G405" s="95">
        <f t="shared" si="51"/>
        <v>1</v>
      </c>
      <c r="H405" s="95">
        <f t="shared" si="51"/>
        <v>1</v>
      </c>
      <c r="I405" s="95">
        <f t="shared" si="51"/>
        <v>1</v>
      </c>
      <c r="J405" s="95">
        <f t="shared" si="51"/>
        <v>1</v>
      </c>
      <c r="K405" s="95">
        <f t="shared" si="51"/>
        <v>1</v>
      </c>
      <c r="L405" s="95">
        <f t="shared" si="51"/>
        <v>1</v>
      </c>
      <c r="M405" s="95">
        <f t="shared" si="51"/>
        <v>1</v>
      </c>
      <c r="N405" s="95">
        <f t="shared" si="51"/>
        <v>1</v>
      </c>
      <c r="O405" s="95">
        <f t="shared" si="51"/>
        <v>1</v>
      </c>
      <c r="P405" s="95">
        <f t="shared" si="51"/>
        <v>1</v>
      </c>
      <c r="Q405" s="95">
        <f t="shared" si="51"/>
        <v>1</v>
      </c>
      <c r="R405" s="95">
        <f t="shared" si="51"/>
        <v>1</v>
      </c>
      <c r="S405" s="95">
        <f t="shared" si="51"/>
        <v>1</v>
      </c>
      <c r="T405" s="95">
        <f t="shared" si="51"/>
        <v>1</v>
      </c>
      <c r="U405" s="95">
        <f t="shared" si="50"/>
        <v>1</v>
      </c>
      <c r="V405" s="95">
        <f t="shared" si="50"/>
        <v>1</v>
      </c>
      <c r="W405" s="95">
        <f t="shared" si="50"/>
        <v>1</v>
      </c>
      <c r="X405" s="95">
        <f t="shared" si="50"/>
        <v>1</v>
      </c>
      <c r="Y405" s="95">
        <f t="shared" si="50"/>
        <v>1</v>
      </c>
      <c r="Z405" s="95">
        <f t="shared" si="50"/>
        <v>1</v>
      </c>
      <c r="AA405" s="95">
        <f t="shared" si="50"/>
        <v>1</v>
      </c>
      <c r="AB405" s="95">
        <f t="shared" si="50"/>
        <v>0</v>
      </c>
      <c r="AC405" s="95">
        <f t="shared" si="50"/>
        <v>0</v>
      </c>
      <c r="AD405" s="95">
        <f t="shared" si="50"/>
        <v>0</v>
      </c>
      <c r="AE405" s="95">
        <f t="shared" si="50"/>
        <v>0</v>
      </c>
      <c r="AF405" s="95">
        <f t="shared" si="50"/>
        <v>0</v>
      </c>
      <c r="AG405" s="95">
        <f t="shared" si="50"/>
        <v>0</v>
      </c>
      <c r="AH405" s="95">
        <f t="shared" si="50"/>
        <v>0</v>
      </c>
    </row>
    <row r="406" spans="1:34" x14ac:dyDescent="0.3">
      <c r="A406" t="s">
        <v>1020</v>
      </c>
      <c r="B406" t="s">
        <v>1021</v>
      </c>
      <c r="C406">
        <v>2021</v>
      </c>
      <c r="D406">
        <v>2040</v>
      </c>
      <c r="E406" s="95">
        <f t="shared" si="51"/>
        <v>1</v>
      </c>
      <c r="F406" s="95">
        <f t="shared" si="51"/>
        <v>1</v>
      </c>
      <c r="G406" s="95">
        <f t="shared" si="51"/>
        <v>1</v>
      </c>
      <c r="H406" s="95">
        <f t="shared" si="51"/>
        <v>1</v>
      </c>
      <c r="I406" s="95">
        <f t="shared" si="51"/>
        <v>1</v>
      </c>
      <c r="J406" s="95">
        <f t="shared" si="51"/>
        <v>1</v>
      </c>
      <c r="K406" s="95">
        <f t="shared" si="51"/>
        <v>1</v>
      </c>
      <c r="L406" s="95">
        <f t="shared" si="51"/>
        <v>1</v>
      </c>
      <c r="M406" s="95">
        <f t="shared" si="51"/>
        <v>1</v>
      </c>
      <c r="N406" s="95">
        <f t="shared" si="51"/>
        <v>1</v>
      </c>
      <c r="O406" s="95">
        <f t="shared" si="51"/>
        <v>1</v>
      </c>
      <c r="P406" s="95">
        <f t="shared" si="51"/>
        <v>1</v>
      </c>
      <c r="Q406" s="95">
        <f t="shared" si="51"/>
        <v>1</v>
      </c>
      <c r="R406" s="95">
        <f t="shared" si="51"/>
        <v>1</v>
      </c>
      <c r="S406" s="95">
        <f t="shared" si="51"/>
        <v>1</v>
      </c>
      <c r="T406" s="95">
        <f t="shared" si="51"/>
        <v>1</v>
      </c>
      <c r="U406" s="95">
        <f t="shared" si="50"/>
        <v>1</v>
      </c>
      <c r="V406" s="95">
        <f t="shared" si="50"/>
        <v>1</v>
      </c>
      <c r="W406" s="95">
        <f t="shared" si="50"/>
        <v>1</v>
      </c>
      <c r="X406" s="95">
        <f t="shared" si="50"/>
        <v>1</v>
      </c>
      <c r="Y406" s="95">
        <f t="shared" si="50"/>
        <v>0</v>
      </c>
      <c r="Z406" s="95">
        <f t="shared" si="50"/>
        <v>0</v>
      </c>
      <c r="AA406" s="95">
        <f t="shared" si="50"/>
        <v>0</v>
      </c>
      <c r="AB406" s="95">
        <f t="shared" si="50"/>
        <v>0</v>
      </c>
      <c r="AC406" s="95">
        <f t="shared" si="50"/>
        <v>0</v>
      </c>
      <c r="AD406" s="95">
        <f t="shared" si="50"/>
        <v>0</v>
      </c>
      <c r="AE406" s="95">
        <f t="shared" si="50"/>
        <v>0</v>
      </c>
      <c r="AF406" s="95">
        <f t="shared" si="50"/>
        <v>0</v>
      </c>
      <c r="AG406" s="95">
        <f t="shared" si="50"/>
        <v>0</v>
      </c>
      <c r="AH406" s="95">
        <f t="shared" si="50"/>
        <v>0</v>
      </c>
    </row>
    <row r="407" spans="1:34" x14ac:dyDescent="0.3">
      <c r="A407" t="s">
        <v>631</v>
      </c>
      <c r="B407" t="s">
        <v>86</v>
      </c>
      <c r="C407">
        <v>2021</v>
      </c>
      <c r="D407">
        <v>2023</v>
      </c>
      <c r="E407" s="95">
        <f t="shared" si="51"/>
        <v>1</v>
      </c>
      <c r="F407" s="95">
        <f t="shared" si="51"/>
        <v>1</v>
      </c>
      <c r="G407" s="95">
        <f t="shared" si="51"/>
        <v>1</v>
      </c>
      <c r="H407" s="95">
        <f t="shared" si="51"/>
        <v>0</v>
      </c>
      <c r="I407" s="95">
        <f t="shared" si="51"/>
        <v>0</v>
      </c>
      <c r="J407" s="95">
        <f t="shared" si="51"/>
        <v>0</v>
      </c>
      <c r="K407" s="95">
        <f t="shared" si="51"/>
        <v>0</v>
      </c>
      <c r="L407" s="95">
        <f t="shared" si="51"/>
        <v>0</v>
      </c>
      <c r="M407" s="95">
        <f t="shared" si="51"/>
        <v>0</v>
      </c>
      <c r="N407" s="95">
        <f t="shared" si="51"/>
        <v>0</v>
      </c>
      <c r="O407" s="95">
        <f t="shared" si="51"/>
        <v>0</v>
      </c>
      <c r="P407" s="95">
        <f t="shared" si="51"/>
        <v>0</v>
      </c>
      <c r="Q407" s="95">
        <f t="shared" si="51"/>
        <v>0</v>
      </c>
      <c r="R407" s="95">
        <f t="shared" si="51"/>
        <v>0</v>
      </c>
      <c r="S407" s="95">
        <f t="shared" si="51"/>
        <v>0</v>
      </c>
      <c r="T407" s="95">
        <f t="shared" si="51"/>
        <v>0</v>
      </c>
      <c r="U407" s="95">
        <f t="shared" si="50"/>
        <v>0</v>
      </c>
      <c r="V407" s="95">
        <f t="shared" si="50"/>
        <v>0</v>
      </c>
      <c r="W407" s="95">
        <f t="shared" si="50"/>
        <v>0</v>
      </c>
      <c r="X407" s="95">
        <f t="shared" si="50"/>
        <v>0</v>
      </c>
      <c r="Y407" s="95">
        <f t="shared" si="50"/>
        <v>0</v>
      </c>
      <c r="Z407" s="95">
        <f t="shared" si="50"/>
        <v>0</v>
      </c>
      <c r="AA407" s="95">
        <f t="shared" si="50"/>
        <v>0</v>
      </c>
      <c r="AB407" s="95">
        <f t="shared" si="50"/>
        <v>0</v>
      </c>
      <c r="AC407" s="95">
        <f t="shared" si="50"/>
        <v>0</v>
      </c>
      <c r="AD407" s="95">
        <f t="shared" si="50"/>
        <v>0</v>
      </c>
      <c r="AE407" s="95">
        <f t="shared" si="50"/>
        <v>0</v>
      </c>
      <c r="AF407" s="95">
        <f t="shared" si="50"/>
        <v>0</v>
      </c>
      <c r="AG407" s="95">
        <f t="shared" si="50"/>
        <v>0</v>
      </c>
      <c r="AH407" s="95">
        <f t="shared" si="50"/>
        <v>0</v>
      </c>
    </row>
    <row r="408" spans="1:34" x14ac:dyDescent="0.3">
      <c r="A408" t="s">
        <v>631</v>
      </c>
      <c r="B408" t="s">
        <v>88</v>
      </c>
      <c r="C408">
        <v>2021</v>
      </c>
      <c r="D408" s="95">
        <v>2023</v>
      </c>
      <c r="E408" s="95">
        <f t="shared" si="51"/>
        <v>1</v>
      </c>
      <c r="F408" s="95">
        <f t="shared" si="51"/>
        <v>1</v>
      </c>
      <c r="G408" s="95">
        <f t="shared" si="51"/>
        <v>1</v>
      </c>
      <c r="H408" s="95">
        <f t="shared" si="51"/>
        <v>0</v>
      </c>
      <c r="I408" s="95">
        <f t="shared" si="51"/>
        <v>0</v>
      </c>
      <c r="J408" s="95">
        <f t="shared" si="51"/>
        <v>0</v>
      </c>
      <c r="K408" s="95">
        <f t="shared" si="51"/>
        <v>0</v>
      </c>
      <c r="L408" s="95">
        <f t="shared" si="51"/>
        <v>0</v>
      </c>
      <c r="M408" s="95">
        <f t="shared" si="51"/>
        <v>0</v>
      </c>
      <c r="N408" s="95">
        <f t="shared" si="51"/>
        <v>0</v>
      </c>
      <c r="O408" s="95">
        <f t="shared" si="51"/>
        <v>0</v>
      </c>
      <c r="P408" s="95">
        <f t="shared" si="51"/>
        <v>0</v>
      </c>
      <c r="Q408" s="95">
        <f t="shared" si="51"/>
        <v>0</v>
      </c>
      <c r="R408" s="95">
        <f t="shared" si="51"/>
        <v>0</v>
      </c>
      <c r="S408" s="95">
        <f t="shared" si="51"/>
        <v>0</v>
      </c>
      <c r="T408" s="95">
        <f t="shared" si="51"/>
        <v>0</v>
      </c>
      <c r="U408" s="95">
        <f t="shared" si="50"/>
        <v>0</v>
      </c>
      <c r="V408" s="95">
        <f t="shared" si="50"/>
        <v>0</v>
      </c>
      <c r="W408" s="95">
        <f t="shared" si="50"/>
        <v>0</v>
      </c>
      <c r="X408" s="95">
        <f t="shared" si="50"/>
        <v>0</v>
      </c>
      <c r="Y408" s="95">
        <f t="shared" si="50"/>
        <v>0</v>
      </c>
      <c r="Z408" s="95">
        <f t="shared" si="50"/>
        <v>0</v>
      </c>
      <c r="AA408" s="95">
        <f t="shared" si="50"/>
        <v>0</v>
      </c>
      <c r="AB408" s="95">
        <f t="shared" si="50"/>
        <v>0</v>
      </c>
      <c r="AC408" s="95">
        <f t="shared" si="50"/>
        <v>0</v>
      </c>
      <c r="AD408" s="95">
        <f t="shared" si="50"/>
        <v>0</v>
      </c>
      <c r="AE408" s="95">
        <f t="shared" si="50"/>
        <v>0</v>
      </c>
      <c r="AF408" s="95">
        <f t="shared" si="50"/>
        <v>0</v>
      </c>
      <c r="AG408" s="95">
        <f t="shared" si="50"/>
        <v>0</v>
      </c>
      <c r="AH408" s="95">
        <f t="shared" si="50"/>
        <v>0</v>
      </c>
    </row>
    <row r="409" spans="1:34" x14ac:dyDescent="0.3">
      <c r="A409" t="s">
        <v>631</v>
      </c>
      <c r="B409" t="s">
        <v>89</v>
      </c>
      <c r="C409">
        <v>2021</v>
      </c>
      <c r="D409">
        <v>2023</v>
      </c>
      <c r="E409" s="95">
        <f t="shared" si="51"/>
        <v>1</v>
      </c>
      <c r="F409" s="95">
        <f t="shared" si="51"/>
        <v>1</v>
      </c>
      <c r="G409" s="95">
        <f t="shared" si="51"/>
        <v>1</v>
      </c>
      <c r="H409" s="95">
        <f t="shared" si="51"/>
        <v>0</v>
      </c>
      <c r="I409" s="95">
        <f t="shared" si="51"/>
        <v>0</v>
      </c>
      <c r="J409" s="95">
        <f t="shared" si="51"/>
        <v>0</v>
      </c>
      <c r="K409" s="95">
        <f t="shared" si="51"/>
        <v>0</v>
      </c>
      <c r="L409" s="95">
        <f t="shared" si="51"/>
        <v>0</v>
      </c>
      <c r="M409" s="95">
        <f t="shared" si="51"/>
        <v>0</v>
      </c>
      <c r="N409" s="95">
        <f t="shared" si="51"/>
        <v>0</v>
      </c>
      <c r="O409" s="95">
        <f t="shared" si="51"/>
        <v>0</v>
      </c>
      <c r="P409" s="95">
        <f t="shared" si="51"/>
        <v>0</v>
      </c>
      <c r="Q409" s="95">
        <f t="shared" si="51"/>
        <v>0</v>
      </c>
      <c r="R409" s="95">
        <f t="shared" si="51"/>
        <v>0</v>
      </c>
      <c r="S409" s="95">
        <f t="shared" si="51"/>
        <v>0</v>
      </c>
      <c r="T409" s="95">
        <f t="shared" si="51"/>
        <v>0</v>
      </c>
      <c r="U409" s="95">
        <f t="shared" si="50"/>
        <v>0</v>
      </c>
      <c r="V409" s="95">
        <f t="shared" si="50"/>
        <v>0</v>
      </c>
      <c r="W409" s="95">
        <f t="shared" si="50"/>
        <v>0</v>
      </c>
      <c r="X409" s="95">
        <f t="shared" si="50"/>
        <v>0</v>
      </c>
      <c r="Y409" s="95">
        <f t="shared" si="50"/>
        <v>0</v>
      </c>
      <c r="Z409" s="95">
        <f t="shared" si="50"/>
        <v>0</v>
      </c>
      <c r="AA409" s="95">
        <f t="shared" si="50"/>
        <v>0</v>
      </c>
      <c r="AB409" s="95">
        <f t="shared" si="50"/>
        <v>0</v>
      </c>
      <c r="AC409" s="95">
        <f t="shared" si="50"/>
        <v>0</v>
      </c>
      <c r="AD409" s="95">
        <f t="shared" si="50"/>
        <v>0</v>
      </c>
      <c r="AE409" s="95">
        <f t="shared" si="50"/>
        <v>0</v>
      </c>
      <c r="AF409" s="95">
        <f t="shared" si="50"/>
        <v>0</v>
      </c>
      <c r="AG409" s="95">
        <f t="shared" si="50"/>
        <v>0</v>
      </c>
      <c r="AH409" s="95">
        <f t="shared" si="50"/>
        <v>0</v>
      </c>
    </row>
    <row r="410" spans="1:34" x14ac:dyDescent="0.3">
      <c r="A410" t="s">
        <v>631</v>
      </c>
      <c r="B410" t="s">
        <v>87</v>
      </c>
      <c r="C410">
        <v>2021</v>
      </c>
      <c r="D410" s="95">
        <v>2025</v>
      </c>
      <c r="E410" s="95">
        <f t="shared" si="51"/>
        <v>1</v>
      </c>
      <c r="F410" s="95">
        <f t="shared" si="51"/>
        <v>1</v>
      </c>
      <c r="G410" s="95">
        <f t="shared" si="51"/>
        <v>1</v>
      </c>
      <c r="H410" s="95">
        <f t="shared" si="51"/>
        <v>1</v>
      </c>
      <c r="I410" s="95">
        <f t="shared" si="51"/>
        <v>1</v>
      </c>
      <c r="J410" s="95">
        <f t="shared" si="51"/>
        <v>0</v>
      </c>
      <c r="K410" s="95">
        <f t="shared" si="51"/>
        <v>0</v>
      </c>
      <c r="L410" s="95">
        <f t="shared" si="51"/>
        <v>0</v>
      </c>
      <c r="M410" s="95">
        <f t="shared" si="51"/>
        <v>0</v>
      </c>
      <c r="N410" s="95">
        <f t="shared" si="51"/>
        <v>0</v>
      </c>
      <c r="O410" s="95">
        <f t="shared" si="51"/>
        <v>0</v>
      </c>
      <c r="P410" s="95">
        <f t="shared" si="51"/>
        <v>0</v>
      </c>
      <c r="Q410" s="95">
        <f t="shared" si="51"/>
        <v>0</v>
      </c>
      <c r="R410" s="95">
        <f t="shared" si="51"/>
        <v>0</v>
      </c>
      <c r="S410" s="95">
        <f t="shared" si="51"/>
        <v>0</v>
      </c>
      <c r="T410" s="95">
        <f t="shared" ref="T410:AH425" si="52">IF(AND(T$1&gt;=$C410,T$1&lt;=$D410),1,0)</f>
        <v>0</v>
      </c>
      <c r="U410" s="95">
        <f t="shared" si="52"/>
        <v>0</v>
      </c>
      <c r="V410" s="95">
        <f t="shared" si="52"/>
        <v>0</v>
      </c>
      <c r="W410" s="95">
        <f t="shared" si="52"/>
        <v>0</v>
      </c>
      <c r="X410" s="95">
        <f t="shared" si="52"/>
        <v>0</v>
      </c>
      <c r="Y410" s="95">
        <f t="shared" si="52"/>
        <v>0</v>
      </c>
      <c r="Z410" s="95">
        <f t="shared" si="52"/>
        <v>0</v>
      </c>
      <c r="AA410" s="95">
        <f t="shared" si="52"/>
        <v>0</v>
      </c>
      <c r="AB410" s="95">
        <f t="shared" si="52"/>
        <v>0</v>
      </c>
      <c r="AC410" s="95">
        <f t="shared" si="52"/>
        <v>0</v>
      </c>
      <c r="AD410" s="95">
        <f t="shared" si="52"/>
        <v>0</v>
      </c>
      <c r="AE410" s="95">
        <f t="shared" si="52"/>
        <v>0</v>
      </c>
      <c r="AF410" s="95">
        <f t="shared" si="52"/>
        <v>0</v>
      </c>
      <c r="AG410" s="95">
        <f t="shared" si="52"/>
        <v>0</v>
      </c>
      <c r="AH410" s="95">
        <f t="shared" si="52"/>
        <v>0</v>
      </c>
    </row>
    <row r="411" spans="1:34" x14ac:dyDescent="0.3">
      <c r="A411" t="s">
        <v>974</v>
      </c>
      <c r="B411" t="s">
        <v>975</v>
      </c>
      <c r="C411">
        <v>2021</v>
      </c>
      <c r="D411">
        <v>2049</v>
      </c>
      <c r="E411" s="95">
        <f t="shared" ref="E411:T426" si="53">IF(AND(E$1&gt;=$C411,E$1&lt;=$D411),1,0)</f>
        <v>1</v>
      </c>
      <c r="F411" s="95">
        <f t="shared" si="53"/>
        <v>1</v>
      </c>
      <c r="G411" s="95">
        <f t="shared" si="53"/>
        <v>1</v>
      </c>
      <c r="H411" s="95">
        <f t="shared" si="53"/>
        <v>1</v>
      </c>
      <c r="I411" s="95">
        <f t="shared" si="53"/>
        <v>1</v>
      </c>
      <c r="J411" s="95">
        <f t="shared" si="53"/>
        <v>1</v>
      </c>
      <c r="K411" s="95">
        <f t="shared" si="53"/>
        <v>1</v>
      </c>
      <c r="L411" s="95">
        <f t="shared" si="53"/>
        <v>1</v>
      </c>
      <c r="M411" s="95">
        <f t="shared" si="53"/>
        <v>1</v>
      </c>
      <c r="N411" s="95">
        <f t="shared" si="53"/>
        <v>1</v>
      </c>
      <c r="O411" s="95">
        <f t="shared" si="53"/>
        <v>1</v>
      </c>
      <c r="P411" s="95">
        <f t="shared" si="53"/>
        <v>1</v>
      </c>
      <c r="Q411" s="95">
        <f t="shared" si="53"/>
        <v>1</v>
      </c>
      <c r="R411" s="95">
        <f t="shared" si="53"/>
        <v>1</v>
      </c>
      <c r="S411" s="95">
        <f t="shared" si="53"/>
        <v>1</v>
      </c>
      <c r="T411" s="95">
        <f t="shared" si="53"/>
        <v>1</v>
      </c>
      <c r="U411" s="95">
        <f t="shared" si="52"/>
        <v>1</v>
      </c>
      <c r="V411" s="95">
        <f t="shared" si="52"/>
        <v>1</v>
      </c>
      <c r="W411" s="95">
        <f t="shared" si="52"/>
        <v>1</v>
      </c>
      <c r="X411" s="95">
        <f t="shared" si="52"/>
        <v>1</v>
      </c>
      <c r="Y411" s="95">
        <f t="shared" si="52"/>
        <v>1</v>
      </c>
      <c r="Z411" s="95">
        <f t="shared" si="52"/>
        <v>1</v>
      </c>
      <c r="AA411" s="95">
        <f t="shared" si="52"/>
        <v>1</v>
      </c>
      <c r="AB411" s="95">
        <f t="shared" si="52"/>
        <v>1</v>
      </c>
      <c r="AC411" s="95">
        <f t="shared" si="52"/>
        <v>1</v>
      </c>
      <c r="AD411" s="95">
        <f t="shared" si="52"/>
        <v>1</v>
      </c>
      <c r="AE411" s="95">
        <f t="shared" si="52"/>
        <v>1</v>
      </c>
      <c r="AF411" s="95">
        <f t="shared" si="52"/>
        <v>1</v>
      </c>
      <c r="AG411" s="95">
        <f t="shared" si="52"/>
        <v>1</v>
      </c>
      <c r="AH411" s="95">
        <f t="shared" si="52"/>
        <v>0</v>
      </c>
    </row>
    <row r="412" spans="1:34" x14ac:dyDescent="0.3">
      <c r="A412" t="s">
        <v>632</v>
      </c>
      <c r="B412" t="s">
        <v>125</v>
      </c>
      <c r="C412">
        <v>2021</v>
      </c>
      <c r="D412" s="95">
        <v>2032</v>
      </c>
      <c r="E412" s="95">
        <f t="shared" si="53"/>
        <v>1</v>
      </c>
      <c r="F412" s="95">
        <f t="shared" si="53"/>
        <v>1</v>
      </c>
      <c r="G412" s="95">
        <f t="shared" si="53"/>
        <v>1</v>
      </c>
      <c r="H412" s="95">
        <f t="shared" si="53"/>
        <v>1</v>
      </c>
      <c r="I412" s="95">
        <f t="shared" si="53"/>
        <v>1</v>
      </c>
      <c r="J412" s="95">
        <f t="shared" si="53"/>
        <v>1</v>
      </c>
      <c r="K412" s="95">
        <f t="shared" si="53"/>
        <v>1</v>
      </c>
      <c r="L412" s="95">
        <f t="shared" si="53"/>
        <v>1</v>
      </c>
      <c r="M412" s="95">
        <f t="shared" si="53"/>
        <v>1</v>
      </c>
      <c r="N412" s="95">
        <f t="shared" si="53"/>
        <v>1</v>
      </c>
      <c r="O412" s="95">
        <f t="shared" si="53"/>
        <v>1</v>
      </c>
      <c r="P412" s="95">
        <f t="shared" si="53"/>
        <v>1</v>
      </c>
      <c r="Q412" s="95">
        <f t="shared" si="53"/>
        <v>0</v>
      </c>
      <c r="R412" s="95">
        <f t="shared" si="53"/>
        <v>0</v>
      </c>
      <c r="S412" s="95">
        <f t="shared" si="53"/>
        <v>0</v>
      </c>
      <c r="T412" s="95">
        <f t="shared" si="53"/>
        <v>0</v>
      </c>
      <c r="U412" s="95">
        <f t="shared" si="52"/>
        <v>0</v>
      </c>
      <c r="V412" s="95">
        <f t="shared" si="52"/>
        <v>0</v>
      </c>
      <c r="W412" s="95">
        <f t="shared" si="52"/>
        <v>0</v>
      </c>
      <c r="X412" s="95">
        <f t="shared" si="52"/>
        <v>0</v>
      </c>
      <c r="Y412" s="95">
        <f t="shared" si="52"/>
        <v>0</v>
      </c>
      <c r="Z412" s="95">
        <f t="shared" si="52"/>
        <v>0</v>
      </c>
      <c r="AA412" s="95">
        <f t="shared" si="52"/>
        <v>0</v>
      </c>
      <c r="AB412" s="95">
        <f t="shared" si="52"/>
        <v>0</v>
      </c>
      <c r="AC412" s="95">
        <f t="shared" si="52"/>
        <v>0</v>
      </c>
      <c r="AD412" s="95">
        <f t="shared" si="52"/>
        <v>0</v>
      </c>
      <c r="AE412" s="95">
        <f t="shared" si="52"/>
        <v>0</v>
      </c>
      <c r="AF412" s="95">
        <f t="shared" si="52"/>
        <v>0</v>
      </c>
      <c r="AG412" s="95">
        <f t="shared" si="52"/>
        <v>0</v>
      </c>
      <c r="AH412" s="95">
        <f t="shared" si="52"/>
        <v>0</v>
      </c>
    </row>
    <row r="413" spans="1:34" x14ac:dyDescent="0.3">
      <c r="A413" t="s">
        <v>665</v>
      </c>
      <c r="B413" t="s">
        <v>72</v>
      </c>
      <c r="C413">
        <v>2021</v>
      </c>
      <c r="D413">
        <v>2020</v>
      </c>
      <c r="E413" s="95">
        <f t="shared" si="53"/>
        <v>0</v>
      </c>
      <c r="F413" s="95">
        <f t="shared" si="53"/>
        <v>0</v>
      </c>
      <c r="G413" s="95">
        <f t="shared" si="53"/>
        <v>0</v>
      </c>
      <c r="H413" s="95">
        <f t="shared" si="53"/>
        <v>0</v>
      </c>
      <c r="I413" s="95">
        <f t="shared" si="53"/>
        <v>0</v>
      </c>
      <c r="J413" s="95">
        <f t="shared" si="53"/>
        <v>0</v>
      </c>
      <c r="K413" s="95">
        <f t="shared" si="53"/>
        <v>0</v>
      </c>
      <c r="L413" s="95">
        <f t="shared" si="53"/>
        <v>0</v>
      </c>
      <c r="M413" s="95">
        <f t="shared" si="53"/>
        <v>0</v>
      </c>
      <c r="N413" s="95">
        <f t="shared" si="53"/>
        <v>0</v>
      </c>
      <c r="O413" s="95">
        <f t="shared" si="53"/>
        <v>0</v>
      </c>
      <c r="P413" s="95">
        <f t="shared" si="53"/>
        <v>0</v>
      </c>
      <c r="Q413" s="95">
        <f t="shared" si="53"/>
        <v>0</v>
      </c>
      <c r="R413" s="95">
        <f t="shared" si="53"/>
        <v>0</v>
      </c>
      <c r="S413" s="95">
        <f t="shared" si="53"/>
        <v>0</v>
      </c>
      <c r="T413" s="95">
        <f t="shared" si="53"/>
        <v>0</v>
      </c>
      <c r="U413" s="95">
        <f t="shared" si="52"/>
        <v>0</v>
      </c>
      <c r="V413" s="95">
        <f t="shared" si="52"/>
        <v>0</v>
      </c>
      <c r="W413" s="95">
        <f t="shared" si="52"/>
        <v>0</v>
      </c>
      <c r="X413" s="95">
        <f t="shared" si="52"/>
        <v>0</v>
      </c>
      <c r="Y413" s="95">
        <f t="shared" si="52"/>
        <v>0</v>
      </c>
      <c r="Z413" s="95">
        <f t="shared" si="52"/>
        <v>0</v>
      </c>
      <c r="AA413" s="95">
        <f t="shared" si="52"/>
        <v>0</v>
      </c>
      <c r="AB413" s="95">
        <f t="shared" si="52"/>
        <v>0</v>
      </c>
      <c r="AC413" s="95">
        <f t="shared" si="52"/>
        <v>0</v>
      </c>
      <c r="AD413" s="95">
        <f t="shared" si="52"/>
        <v>0</v>
      </c>
      <c r="AE413" s="95">
        <f t="shared" si="52"/>
        <v>0</v>
      </c>
      <c r="AF413" s="95">
        <f t="shared" si="52"/>
        <v>0</v>
      </c>
      <c r="AG413" s="95">
        <f t="shared" si="52"/>
        <v>0</v>
      </c>
      <c r="AH413" s="95">
        <f t="shared" si="52"/>
        <v>0</v>
      </c>
    </row>
    <row r="414" spans="1:34" x14ac:dyDescent="0.3">
      <c r="A414" t="s">
        <v>665</v>
      </c>
      <c r="B414" t="s">
        <v>71</v>
      </c>
      <c r="C414">
        <v>2021</v>
      </c>
      <c r="D414" s="95">
        <v>2020</v>
      </c>
      <c r="E414" s="95">
        <f t="shared" si="53"/>
        <v>0</v>
      </c>
      <c r="F414" s="95">
        <f t="shared" si="53"/>
        <v>0</v>
      </c>
      <c r="G414" s="95">
        <f t="shared" si="53"/>
        <v>0</v>
      </c>
      <c r="H414" s="95">
        <f t="shared" si="53"/>
        <v>0</v>
      </c>
      <c r="I414" s="95">
        <f t="shared" si="53"/>
        <v>0</v>
      </c>
      <c r="J414" s="95">
        <f t="shared" si="53"/>
        <v>0</v>
      </c>
      <c r="K414" s="95">
        <f t="shared" si="53"/>
        <v>0</v>
      </c>
      <c r="L414" s="95">
        <f t="shared" si="53"/>
        <v>0</v>
      </c>
      <c r="M414" s="95">
        <f t="shared" si="53"/>
        <v>0</v>
      </c>
      <c r="N414" s="95">
        <f t="shared" si="53"/>
        <v>0</v>
      </c>
      <c r="O414" s="95">
        <f t="shared" si="53"/>
        <v>0</v>
      </c>
      <c r="P414" s="95">
        <f t="shared" si="53"/>
        <v>0</v>
      </c>
      <c r="Q414" s="95">
        <f t="shared" si="53"/>
        <v>0</v>
      </c>
      <c r="R414" s="95">
        <f t="shared" si="53"/>
        <v>0</v>
      </c>
      <c r="S414" s="95">
        <f t="shared" si="53"/>
        <v>0</v>
      </c>
      <c r="T414" s="95">
        <f t="shared" si="53"/>
        <v>0</v>
      </c>
      <c r="U414" s="95">
        <f t="shared" si="52"/>
        <v>0</v>
      </c>
      <c r="V414" s="95">
        <f t="shared" si="52"/>
        <v>0</v>
      </c>
      <c r="W414" s="95">
        <f t="shared" si="52"/>
        <v>0</v>
      </c>
      <c r="X414" s="95">
        <f t="shared" si="52"/>
        <v>0</v>
      </c>
      <c r="Y414" s="95">
        <f t="shared" si="52"/>
        <v>0</v>
      </c>
      <c r="Z414" s="95">
        <f t="shared" si="52"/>
        <v>0</v>
      </c>
      <c r="AA414" s="95">
        <f t="shared" si="52"/>
        <v>0</v>
      </c>
      <c r="AB414" s="95">
        <f t="shared" si="52"/>
        <v>0</v>
      </c>
      <c r="AC414" s="95">
        <f t="shared" si="52"/>
        <v>0</v>
      </c>
      <c r="AD414" s="95">
        <f t="shared" si="52"/>
        <v>0</v>
      </c>
      <c r="AE414" s="95">
        <f t="shared" si="52"/>
        <v>0</v>
      </c>
      <c r="AF414" s="95">
        <f t="shared" si="52"/>
        <v>0</v>
      </c>
      <c r="AG414" s="95">
        <f t="shared" si="52"/>
        <v>0</v>
      </c>
      <c r="AH414" s="95">
        <f t="shared" si="52"/>
        <v>0</v>
      </c>
    </row>
    <row r="415" spans="1:34" x14ac:dyDescent="0.3">
      <c r="A415" t="s">
        <v>665</v>
      </c>
      <c r="B415" t="s">
        <v>74</v>
      </c>
      <c r="C415">
        <v>2021</v>
      </c>
      <c r="D415" s="95">
        <v>2020</v>
      </c>
      <c r="E415" s="95">
        <f t="shared" si="53"/>
        <v>0</v>
      </c>
      <c r="F415" s="95">
        <f t="shared" si="53"/>
        <v>0</v>
      </c>
      <c r="G415" s="95">
        <f t="shared" si="53"/>
        <v>0</v>
      </c>
      <c r="H415" s="95">
        <f t="shared" si="53"/>
        <v>0</v>
      </c>
      <c r="I415" s="95">
        <f t="shared" si="53"/>
        <v>0</v>
      </c>
      <c r="J415" s="95">
        <f t="shared" si="53"/>
        <v>0</v>
      </c>
      <c r="K415" s="95">
        <f t="shared" si="53"/>
        <v>0</v>
      </c>
      <c r="L415" s="95">
        <f t="shared" si="53"/>
        <v>0</v>
      </c>
      <c r="M415" s="95">
        <f t="shared" si="53"/>
        <v>0</v>
      </c>
      <c r="N415" s="95">
        <f t="shared" si="53"/>
        <v>0</v>
      </c>
      <c r="O415" s="95">
        <f t="shared" si="53"/>
        <v>0</v>
      </c>
      <c r="P415" s="95">
        <f t="shared" si="53"/>
        <v>0</v>
      </c>
      <c r="Q415" s="95">
        <f t="shared" si="53"/>
        <v>0</v>
      </c>
      <c r="R415" s="95">
        <f t="shared" si="53"/>
        <v>0</v>
      </c>
      <c r="S415" s="95">
        <f t="shared" si="53"/>
        <v>0</v>
      </c>
      <c r="T415" s="95">
        <f t="shared" si="53"/>
        <v>0</v>
      </c>
      <c r="U415" s="95">
        <f t="shared" si="52"/>
        <v>0</v>
      </c>
      <c r="V415" s="95">
        <f t="shared" si="52"/>
        <v>0</v>
      </c>
      <c r="W415" s="95">
        <f t="shared" si="52"/>
        <v>0</v>
      </c>
      <c r="X415" s="95">
        <f t="shared" si="52"/>
        <v>0</v>
      </c>
      <c r="Y415" s="95">
        <f t="shared" si="52"/>
        <v>0</v>
      </c>
      <c r="Z415" s="95">
        <f t="shared" si="52"/>
        <v>0</v>
      </c>
      <c r="AA415" s="95">
        <f t="shared" si="52"/>
        <v>0</v>
      </c>
      <c r="AB415" s="95">
        <f t="shared" si="52"/>
        <v>0</v>
      </c>
      <c r="AC415" s="95">
        <f t="shared" si="52"/>
        <v>0</v>
      </c>
      <c r="AD415" s="95">
        <f t="shared" si="52"/>
        <v>0</v>
      </c>
      <c r="AE415" s="95">
        <f t="shared" si="52"/>
        <v>0</v>
      </c>
      <c r="AF415" s="95">
        <f t="shared" si="52"/>
        <v>0</v>
      </c>
      <c r="AG415" s="95">
        <f t="shared" si="52"/>
        <v>0</v>
      </c>
      <c r="AH415" s="95">
        <f t="shared" si="52"/>
        <v>0</v>
      </c>
    </row>
    <row r="416" spans="1:34" x14ac:dyDescent="0.3">
      <c r="A416" t="s">
        <v>665</v>
      </c>
      <c r="B416" t="s">
        <v>75</v>
      </c>
      <c r="C416">
        <v>2021</v>
      </c>
      <c r="D416" s="95">
        <v>2020</v>
      </c>
      <c r="E416" s="95">
        <f t="shared" si="53"/>
        <v>0</v>
      </c>
      <c r="F416" s="95">
        <f t="shared" si="53"/>
        <v>0</v>
      </c>
      <c r="G416" s="95">
        <f t="shared" si="53"/>
        <v>0</v>
      </c>
      <c r="H416" s="95">
        <f t="shared" si="53"/>
        <v>0</v>
      </c>
      <c r="I416" s="95">
        <f t="shared" si="53"/>
        <v>0</v>
      </c>
      <c r="J416" s="95">
        <f t="shared" si="53"/>
        <v>0</v>
      </c>
      <c r="K416" s="95">
        <f t="shared" si="53"/>
        <v>0</v>
      </c>
      <c r="L416" s="95">
        <f t="shared" si="53"/>
        <v>0</v>
      </c>
      <c r="M416" s="95">
        <f t="shared" si="53"/>
        <v>0</v>
      </c>
      <c r="N416" s="95">
        <f t="shared" si="53"/>
        <v>0</v>
      </c>
      <c r="O416" s="95">
        <f t="shared" si="53"/>
        <v>0</v>
      </c>
      <c r="P416" s="95">
        <f t="shared" si="53"/>
        <v>0</v>
      </c>
      <c r="Q416" s="95">
        <f t="shared" si="53"/>
        <v>0</v>
      </c>
      <c r="R416" s="95">
        <f t="shared" si="53"/>
        <v>0</v>
      </c>
      <c r="S416" s="95">
        <f t="shared" si="53"/>
        <v>0</v>
      </c>
      <c r="T416" s="95">
        <f t="shared" si="53"/>
        <v>0</v>
      </c>
      <c r="U416" s="95">
        <f t="shared" si="52"/>
        <v>0</v>
      </c>
      <c r="V416" s="95">
        <f t="shared" si="52"/>
        <v>0</v>
      </c>
      <c r="W416" s="95">
        <f t="shared" si="52"/>
        <v>0</v>
      </c>
      <c r="X416" s="95">
        <f t="shared" si="52"/>
        <v>0</v>
      </c>
      <c r="Y416" s="95">
        <f t="shared" si="52"/>
        <v>0</v>
      </c>
      <c r="Z416" s="95">
        <f t="shared" si="52"/>
        <v>0</v>
      </c>
      <c r="AA416" s="95">
        <f t="shared" si="52"/>
        <v>0</v>
      </c>
      <c r="AB416" s="95">
        <f t="shared" si="52"/>
        <v>0</v>
      </c>
      <c r="AC416" s="95">
        <f t="shared" si="52"/>
        <v>0</v>
      </c>
      <c r="AD416" s="95">
        <f t="shared" si="52"/>
        <v>0</v>
      </c>
      <c r="AE416" s="95">
        <f t="shared" si="52"/>
        <v>0</v>
      </c>
      <c r="AF416" s="95">
        <f t="shared" si="52"/>
        <v>0</v>
      </c>
      <c r="AG416" s="95">
        <f t="shared" si="52"/>
        <v>0</v>
      </c>
      <c r="AH416" s="95">
        <f t="shared" si="52"/>
        <v>0</v>
      </c>
    </row>
    <row r="417" spans="1:34" x14ac:dyDescent="0.3">
      <c r="A417" t="s">
        <v>666</v>
      </c>
      <c r="B417" t="s">
        <v>73</v>
      </c>
      <c r="C417">
        <v>2021</v>
      </c>
      <c r="D417" s="95">
        <v>2020</v>
      </c>
      <c r="E417" s="95">
        <f t="shared" si="53"/>
        <v>0</v>
      </c>
      <c r="F417" s="95">
        <f t="shared" si="53"/>
        <v>0</v>
      </c>
      <c r="G417" s="95">
        <f t="shared" si="53"/>
        <v>0</v>
      </c>
      <c r="H417" s="95">
        <f t="shared" si="53"/>
        <v>0</v>
      </c>
      <c r="I417" s="95">
        <f t="shared" si="53"/>
        <v>0</v>
      </c>
      <c r="J417" s="95">
        <f t="shared" si="53"/>
        <v>0</v>
      </c>
      <c r="K417" s="95">
        <f t="shared" si="53"/>
        <v>0</v>
      </c>
      <c r="L417" s="95">
        <f t="shared" si="53"/>
        <v>0</v>
      </c>
      <c r="M417" s="95">
        <f t="shared" si="53"/>
        <v>0</v>
      </c>
      <c r="N417" s="95">
        <f t="shared" si="53"/>
        <v>0</v>
      </c>
      <c r="O417" s="95">
        <f t="shared" si="53"/>
        <v>0</v>
      </c>
      <c r="P417" s="95">
        <f t="shared" si="53"/>
        <v>0</v>
      </c>
      <c r="Q417" s="95">
        <f t="shared" si="53"/>
        <v>0</v>
      </c>
      <c r="R417" s="95">
        <f t="shared" si="53"/>
        <v>0</v>
      </c>
      <c r="S417" s="95">
        <f t="shared" si="53"/>
        <v>0</v>
      </c>
      <c r="T417" s="95">
        <f t="shared" si="53"/>
        <v>0</v>
      </c>
      <c r="U417" s="95">
        <f t="shared" si="52"/>
        <v>0</v>
      </c>
      <c r="V417" s="95">
        <f t="shared" si="52"/>
        <v>0</v>
      </c>
      <c r="W417" s="95">
        <f t="shared" si="52"/>
        <v>0</v>
      </c>
      <c r="X417" s="95">
        <f t="shared" si="52"/>
        <v>0</v>
      </c>
      <c r="Y417" s="95">
        <f t="shared" si="52"/>
        <v>0</v>
      </c>
      <c r="Z417" s="95">
        <f t="shared" si="52"/>
        <v>0</v>
      </c>
      <c r="AA417" s="95">
        <f t="shared" si="52"/>
        <v>0</v>
      </c>
      <c r="AB417" s="95">
        <f t="shared" si="52"/>
        <v>0</v>
      </c>
      <c r="AC417" s="95">
        <f t="shared" si="52"/>
        <v>0</v>
      </c>
      <c r="AD417" s="95">
        <f t="shared" si="52"/>
        <v>0</v>
      </c>
      <c r="AE417" s="95">
        <f t="shared" si="52"/>
        <v>0</v>
      </c>
      <c r="AF417" s="95">
        <f t="shared" si="52"/>
        <v>0</v>
      </c>
      <c r="AG417" s="95">
        <f t="shared" si="52"/>
        <v>0</v>
      </c>
      <c r="AH417" s="95">
        <f t="shared" si="52"/>
        <v>0</v>
      </c>
    </row>
    <row r="418" spans="1:34" x14ac:dyDescent="0.3">
      <c r="A418" t="s">
        <v>666</v>
      </c>
      <c r="B418" t="s">
        <v>70</v>
      </c>
      <c r="C418">
        <v>2021</v>
      </c>
      <c r="D418">
        <v>2023</v>
      </c>
      <c r="E418" s="95">
        <f t="shared" si="53"/>
        <v>1</v>
      </c>
      <c r="F418" s="95">
        <f t="shared" si="53"/>
        <v>1</v>
      </c>
      <c r="G418" s="95">
        <f t="shared" si="53"/>
        <v>1</v>
      </c>
      <c r="H418" s="95">
        <f t="shared" si="53"/>
        <v>0</v>
      </c>
      <c r="I418" s="95">
        <f t="shared" si="53"/>
        <v>0</v>
      </c>
      <c r="J418" s="95">
        <f t="shared" si="53"/>
        <v>0</v>
      </c>
      <c r="K418" s="95">
        <f t="shared" si="53"/>
        <v>0</v>
      </c>
      <c r="L418" s="95">
        <f t="shared" si="53"/>
        <v>0</v>
      </c>
      <c r="M418" s="95">
        <f t="shared" si="53"/>
        <v>0</v>
      </c>
      <c r="N418" s="95">
        <f t="shared" si="53"/>
        <v>0</v>
      </c>
      <c r="O418" s="95">
        <f t="shared" si="53"/>
        <v>0</v>
      </c>
      <c r="P418" s="95">
        <f t="shared" si="53"/>
        <v>0</v>
      </c>
      <c r="Q418" s="95">
        <f t="shared" si="53"/>
        <v>0</v>
      </c>
      <c r="R418" s="95">
        <f t="shared" si="53"/>
        <v>0</v>
      </c>
      <c r="S418" s="95">
        <f t="shared" si="53"/>
        <v>0</v>
      </c>
      <c r="T418" s="95">
        <f t="shared" si="53"/>
        <v>0</v>
      </c>
      <c r="U418" s="95">
        <f t="shared" si="52"/>
        <v>0</v>
      </c>
      <c r="V418" s="95">
        <f t="shared" si="52"/>
        <v>0</v>
      </c>
      <c r="W418" s="95">
        <f t="shared" si="52"/>
        <v>0</v>
      </c>
      <c r="X418" s="95">
        <f t="shared" si="52"/>
        <v>0</v>
      </c>
      <c r="Y418" s="95">
        <f t="shared" si="52"/>
        <v>0</v>
      </c>
      <c r="Z418" s="95">
        <f t="shared" si="52"/>
        <v>0</v>
      </c>
      <c r="AA418" s="95">
        <f t="shared" si="52"/>
        <v>0</v>
      </c>
      <c r="AB418" s="95">
        <f t="shared" si="52"/>
        <v>0</v>
      </c>
      <c r="AC418" s="95">
        <f t="shared" si="52"/>
        <v>0</v>
      </c>
      <c r="AD418" s="95">
        <f t="shared" si="52"/>
        <v>0</v>
      </c>
      <c r="AE418" s="95">
        <f t="shared" si="52"/>
        <v>0</v>
      </c>
      <c r="AF418" s="95">
        <f t="shared" si="52"/>
        <v>0</v>
      </c>
      <c r="AG418" s="95">
        <f t="shared" si="52"/>
        <v>0</v>
      </c>
      <c r="AH418" s="95">
        <f t="shared" si="52"/>
        <v>0</v>
      </c>
    </row>
    <row r="419" spans="1:34" x14ac:dyDescent="0.3">
      <c r="A419" t="s">
        <v>666</v>
      </c>
      <c r="B419" t="s">
        <v>69</v>
      </c>
      <c r="C419">
        <v>2021</v>
      </c>
      <c r="D419">
        <v>2035</v>
      </c>
      <c r="E419" s="95">
        <f t="shared" si="53"/>
        <v>1</v>
      </c>
      <c r="F419" s="95">
        <f t="shared" si="53"/>
        <v>1</v>
      </c>
      <c r="G419" s="95">
        <f t="shared" si="53"/>
        <v>1</v>
      </c>
      <c r="H419" s="95">
        <f t="shared" si="53"/>
        <v>1</v>
      </c>
      <c r="I419" s="95">
        <f t="shared" si="53"/>
        <v>1</v>
      </c>
      <c r="J419" s="95">
        <f t="shared" si="53"/>
        <v>1</v>
      </c>
      <c r="K419" s="95">
        <f t="shared" si="53"/>
        <v>1</v>
      </c>
      <c r="L419" s="95">
        <f t="shared" si="53"/>
        <v>1</v>
      </c>
      <c r="M419" s="95">
        <f t="shared" si="53"/>
        <v>1</v>
      </c>
      <c r="N419" s="95">
        <f t="shared" si="53"/>
        <v>1</v>
      </c>
      <c r="O419" s="95">
        <f t="shared" si="53"/>
        <v>1</v>
      </c>
      <c r="P419" s="95">
        <f t="shared" si="53"/>
        <v>1</v>
      </c>
      <c r="Q419" s="95">
        <f t="shared" si="53"/>
        <v>1</v>
      </c>
      <c r="R419" s="95">
        <f t="shared" si="53"/>
        <v>1</v>
      </c>
      <c r="S419" s="95">
        <f t="shared" si="53"/>
        <v>1</v>
      </c>
      <c r="T419" s="95">
        <f t="shared" si="53"/>
        <v>0</v>
      </c>
      <c r="U419" s="95">
        <f t="shared" si="52"/>
        <v>0</v>
      </c>
      <c r="V419" s="95">
        <f t="shared" si="52"/>
        <v>0</v>
      </c>
      <c r="W419" s="95">
        <f t="shared" si="52"/>
        <v>0</v>
      </c>
      <c r="X419" s="95">
        <f t="shared" si="52"/>
        <v>0</v>
      </c>
      <c r="Y419" s="95">
        <f t="shared" si="52"/>
        <v>0</v>
      </c>
      <c r="Z419" s="95">
        <f t="shared" si="52"/>
        <v>0</v>
      </c>
      <c r="AA419" s="95">
        <f t="shared" si="52"/>
        <v>0</v>
      </c>
      <c r="AB419" s="95">
        <f t="shared" si="52"/>
        <v>0</v>
      </c>
      <c r="AC419" s="95">
        <f t="shared" si="52"/>
        <v>0</v>
      </c>
      <c r="AD419" s="95">
        <f t="shared" si="52"/>
        <v>0</v>
      </c>
      <c r="AE419" s="95">
        <f t="shared" si="52"/>
        <v>0</v>
      </c>
      <c r="AF419" s="95">
        <f t="shared" si="52"/>
        <v>0</v>
      </c>
      <c r="AG419" s="95">
        <f t="shared" si="52"/>
        <v>0</v>
      </c>
      <c r="AH419" s="95">
        <f t="shared" si="52"/>
        <v>0</v>
      </c>
    </row>
    <row r="420" spans="1:34" x14ac:dyDescent="0.3">
      <c r="A420" t="s">
        <v>666</v>
      </c>
      <c r="B420" t="s">
        <v>68</v>
      </c>
      <c r="C420">
        <v>2021</v>
      </c>
      <c r="D420">
        <v>2035</v>
      </c>
      <c r="E420" s="95">
        <f t="shared" si="53"/>
        <v>1</v>
      </c>
      <c r="F420" s="95">
        <f t="shared" si="53"/>
        <v>1</v>
      </c>
      <c r="G420" s="95">
        <f t="shared" si="53"/>
        <v>1</v>
      </c>
      <c r="H420" s="95">
        <f t="shared" si="53"/>
        <v>1</v>
      </c>
      <c r="I420" s="95">
        <f t="shared" si="53"/>
        <v>1</v>
      </c>
      <c r="J420" s="95">
        <f t="shared" si="53"/>
        <v>1</v>
      </c>
      <c r="K420" s="95">
        <f t="shared" si="53"/>
        <v>1</v>
      </c>
      <c r="L420" s="95">
        <f t="shared" si="53"/>
        <v>1</v>
      </c>
      <c r="M420" s="95">
        <f t="shared" si="53"/>
        <v>1</v>
      </c>
      <c r="N420" s="95">
        <f t="shared" si="53"/>
        <v>1</v>
      </c>
      <c r="O420" s="95">
        <f t="shared" si="53"/>
        <v>1</v>
      </c>
      <c r="P420" s="95">
        <f t="shared" si="53"/>
        <v>1</v>
      </c>
      <c r="Q420" s="95">
        <f t="shared" si="53"/>
        <v>1</v>
      </c>
      <c r="R420" s="95">
        <f t="shared" si="53"/>
        <v>1</v>
      </c>
      <c r="S420" s="95">
        <f t="shared" si="53"/>
        <v>1</v>
      </c>
      <c r="T420" s="95">
        <f t="shared" si="53"/>
        <v>0</v>
      </c>
      <c r="U420" s="95">
        <f t="shared" si="52"/>
        <v>0</v>
      </c>
      <c r="V420" s="95">
        <f t="shared" si="52"/>
        <v>0</v>
      </c>
      <c r="W420" s="95">
        <f t="shared" si="52"/>
        <v>0</v>
      </c>
      <c r="X420" s="95">
        <f t="shared" si="52"/>
        <v>0</v>
      </c>
      <c r="Y420" s="95">
        <f t="shared" si="52"/>
        <v>0</v>
      </c>
      <c r="Z420" s="95">
        <f t="shared" si="52"/>
        <v>0</v>
      </c>
      <c r="AA420" s="95">
        <f t="shared" si="52"/>
        <v>0</v>
      </c>
      <c r="AB420" s="95">
        <f t="shared" si="52"/>
        <v>0</v>
      </c>
      <c r="AC420" s="95">
        <f t="shared" si="52"/>
        <v>0</v>
      </c>
      <c r="AD420" s="95">
        <f t="shared" si="52"/>
        <v>0</v>
      </c>
      <c r="AE420" s="95">
        <f t="shared" si="52"/>
        <v>0</v>
      </c>
      <c r="AF420" s="95">
        <f t="shared" si="52"/>
        <v>0</v>
      </c>
      <c r="AG420" s="95">
        <f t="shared" si="52"/>
        <v>0</v>
      </c>
      <c r="AH420" s="95">
        <f t="shared" si="52"/>
        <v>0</v>
      </c>
    </row>
    <row r="421" spans="1:34" x14ac:dyDescent="0.3">
      <c r="A421" t="s">
        <v>706</v>
      </c>
      <c r="B421" t="s">
        <v>843</v>
      </c>
      <c r="C421">
        <v>2021</v>
      </c>
      <c r="D421">
        <v>2100</v>
      </c>
      <c r="E421" s="95">
        <f t="shared" si="53"/>
        <v>1</v>
      </c>
      <c r="F421" s="95">
        <f t="shared" si="53"/>
        <v>1</v>
      </c>
      <c r="G421" s="95">
        <f t="shared" si="53"/>
        <v>1</v>
      </c>
      <c r="H421" s="95">
        <f t="shared" si="53"/>
        <v>1</v>
      </c>
      <c r="I421" s="95">
        <f t="shared" si="53"/>
        <v>1</v>
      </c>
      <c r="J421" s="95">
        <f t="shared" si="53"/>
        <v>1</v>
      </c>
      <c r="K421" s="95">
        <f t="shared" si="53"/>
        <v>1</v>
      </c>
      <c r="L421" s="95">
        <f t="shared" si="53"/>
        <v>1</v>
      </c>
      <c r="M421" s="95">
        <f t="shared" si="53"/>
        <v>1</v>
      </c>
      <c r="N421" s="95">
        <f t="shared" si="53"/>
        <v>1</v>
      </c>
      <c r="O421" s="95">
        <f t="shared" si="53"/>
        <v>1</v>
      </c>
      <c r="P421" s="95">
        <f t="shared" si="53"/>
        <v>1</v>
      </c>
      <c r="Q421" s="95">
        <f t="shared" si="53"/>
        <v>1</v>
      </c>
      <c r="R421" s="95">
        <f t="shared" si="53"/>
        <v>1</v>
      </c>
      <c r="S421" s="95">
        <f t="shared" si="53"/>
        <v>1</v>
      </c>
      <c r="T421" s="95">
        <f t="shared" si="53"/>
        <v>1</v>
      </c>
      <c r="U421" s="95">
        <f t="shared" si="52"/>
        <v>1</v>
      </c>
      <c r="V421" s="95">
        <f t="shared" si="52"/>
        <v>1</v>
      </c>
      <c r="W421" s="95">
        <f t="shared" si="52"/>
        <v>1</v>
      </c>
      <c r="X421" s="95">
        <f t="shared" si="52"/>
        <v>1</v>
      </c>
      <c r="Y421" s="95">
        <f t="shared" si="52"/>
        <v>1</v>
      </c>
      <c r="Z421" s="95">
        <f t="shared" si="52"/>
        <v>1</v>
      </c>
      <c r="AA421" s="95">
        <f t="shared" si="52"/>
        <v>1</v>
      </c>
      <c r="AB421" s="95">
        <f t="shared" si="52"/>
        <v>1</v>
      </c>
      <c r="AC421" s="95">
        <f t="shared" si="52"/>
        <v>1</v>
      </c>
      <c r="AD421" s="95">
        <f t="shared" si="52"/>
        <v>1</v>
      </c>
      <c r="AE421" s="95">
        <f t="shared" si="52"/>
        <v>1</v>
      </c>
      <c r="AF421" s="95">
        <f t="shared" si="52"/>
        <v>1</v>
      </c>
      <c r="AG421" s="95">
        <f t="shared" si="52"/>
        <v>1</v>
      </c>
      <c r="AH421" s="95">
        <f t="shared" si="52"/>
        <v>1</v>
      </c>
    </row>
    <row r="422" spans="1:34" x14ac:dyDescent="0.3">
      <c r="A422" t="s">
        <v>706</v>
      </c>
      <c r="B422" t="s">
        <v>844</v>
      </c>
      <c r="C422">
        <v>2021</v>
      </c>
      <c r="D422">
        <v>2100</v>
      </c>
      <c r="E422" s="95">
        <f t="shared" si="53"/>
        <v>1</v>
      </c>
      <c r="F422" s="95">
        <f t="shared" si="53"/>
        <v>1</v>
      </c>
      <c r="G422" s="95">
        <f t="shared" si="53"/>
        <v>1</v>
      </c>
      <c r="H422" s="95">
        <f t="shared" si="53"/>
        <v>1</v>
      </c>
      <c r="I422" s="95">
        <f t="shared" si="53"/>
        <v>1</v>
      </c>
      <c r="J422" s="95">
        <f t="shared" si="53"/>
        <v>1</v>
      </c>
      <c r="K422" s="95">
        <f t="shared" si="53"/>
        <v>1</v>
      </c>
      <c r="L422" s="95">
        <f t="shared" si="53"/>
        <v>1</v>
      </c>
      <c r="M422" s="95">
        <f t="shared" si="53"/>
        <v>1</v>
      </c>
      <c r="N422" s="95">
        <f t="shared" si="53"/>
        <v>1</v>
      </c>
      <c r="O422" s="95">
        <f t="shared" si="53"/>
        <v>1</v>
      </c>
      <c r="P422" s="95">
        <f t="shared" si="53"/>
        <v>1</v>
      </c>
      <c r="Q422" s="95">
        <f t="shared" si="53"/>
        <v>1</v>
      </c>
      <c r="R422" s="95">
        <f t="shared" si="53"/>
        <v>1</v>
      </c>
      <c r="S422" s="95">
        <f t="shared" si="53"/>
        <v>1</v>
      </c>
      <c r="T422" s="95">
        <f t="shared" si="53"/>
        <v>1</v>
      </c>
      <c r="U422" s="95">
        <f t="shared" si="52"/>
        <v>1</v>
      </c>
      <c r="V422" s="95">
        <f t="shared" si="52"/>
        <v>1</v>
      </c>
      <c r="W422" s="95">
        <f t="shared" si="52"/>
        <v>1</v>
      </c>
      <c r="X422" s="95">
        <f t="shared" si="52"/>
        <v>1</v>
      </c>
      <c r="Y422" s="95">
        <f t="shared" si="52"/>
        <v>1</v>
      </c>
      <c r="Z422" s="95">
        <f t="shared" si="52"/>
        <v>1</v>
      </c>
      <c r="AA422" s="95">
        <f t="shared" si="52"/>
        <v>1</v>
      </c>
      <c r="AB422" s="95">
        <f t="shared" si="52"/>
        <v>1</v>
      </c>
      <c r="AC422" s="95">
        <f t="shared" si="52"/>
        <v>1</v>
      </c>
      <c r="AD422" s="95">
        <f t="shared" si="52"/>
        <v>1</v>
      </c>
      <c r="AE422" s="95">
        <f t="shared" si="52"/>
        <v>1</v>
      </c>
      <c r="AF422" s="95">
        <f t="shared" si="52"/>
        <v>1</v>
      </c>
      <c r="AG422" s="95">
        <f t="shared" si="52"/>
        <v>1</v>
      </c>
      <c r="AH422" s="95">
        <f t="shared" si="52"/>
        <v>1</v>
      </c>
    </row>
    <row r="423" spans="1:34" x14ac:dyDescent="0.3">
      <c r="A423" t="s">
        <v>706</v>
      </c>
      <c r="B423" t="s">
        <v>845</v>
      </c>
      <c r="C423">
        <v>2021</v>
      </c>
      <c r="D423">
        <v>2100</v>
      </c>
      <c r="E423" s="95">
        <f t="shared" si="53"/>
        <v>1</v>
      </c>
      <c r="F423" s="95">
        <f t="shared" si="53"/>
        <v>1</v>
      </c>
      <c r="G423" s="95">
        <f t="shared" si="53"/>
        <v>1</v>
      </c>
      <c r="H423" s="95">
        <f t="shared" si="53"/>
        <v>1</v>
      </c>
      <c r="I423" s="95">
        <f t="shared" si="53"/>
        <v>1</v>
      </c>
      <c r="J423" s="95">
        <f t="shared" si="53"/>
        <v>1</v>
      </c>
      <c r="K423" s="95">
        <f t="shared" si="53"/>
        <v>1</v>
      </c>
      <c r="L423" s="95">
        <f t="shared" si="53"/>
        <v>1</v>
      </c>
      <c r="M423" s="95">
        <f t="shared" si="53"/>
        <v>1</v>
      </c>
      <c r="N423" s="95">
        <f t="shared" si="53"/>
        <v>1</v>
      </c>
      <c r="O423" s="95">
        <f t="shared" si="53"/>
        <v>1</v>
      </c>
      <c r="P423" s="95">
        <f t="shared" si="53"/>
        <v>1</v>
      </c>
      <c r="Q423" s="95">
        <f t="shared" si="53"/>
        <v>1</v>
      </c>
      <c r="R423" s="95">
        <f t="shared" si="53"/>
        <v>1</v>
      </c>
      <c r="S423" s="95">
        <f t="shared" si="53"/>
        <v>1</v>
      </c>
      <c r="T423" s="95">
        <f t="shared" si="53"/>
        <v>1</v>
      </c>
      <c r="U423" s="95">
        <f t="shared" si="52"/>
        <v>1</v>
      </c>
      <c r="V423" s="95">
        <f t="shared" si="52"/>
        <v>1</v>
      </c>
      <c r="W423" s="95">
        <f t="shared" si="52"/>
        <v>1</v>
      </c>
      <c r="X423" s="95">
        <f t="shared" si="52"/>
        <v>1</v>
      </c>
      <c r="Y423" s="95">
        <f t="shared" si="52"/>
        <v>1</v>
      </c>
      <c r="Z423" s="95">
        <f t="shared" si="52"/>
        <v>1</v>
      </c>
      <c r="AA423" s="95">
        <f t="shared" si="52"/>
        <v>1</v>
      </c>
      <c r="AB423" s="95">
        <f t="shared" si="52"/>
        <v>1</v>
      </c>
      <c r="AC423" s="95">
        <f t="shared" si="52"/>
        <v>1</v>
      </c>
      <c r="AD423" s="95">
        <f t="shared" si="52"/>
        <v>1</v>
      </c>
      <c r="AE423" s="95">
        <f t="shared" si="52"/>
        <v>1</v>
      </c>
      <c r="AF423" s="95">
        <f t="shared" si="52"/>
        <v>1</v>
      </c>
      <c r="AG423" s="95">
        <f t="shared" si="52"/>
        <v>1</v>
      </c>
      <c r="AH423" s="95">
        <f t="shared" si="52"/>
        <v>1</v>
      </c>
    </row>
    <row r="424" spans="1:34" x14ac:dyDescent="0.3">
      <c r="A424" t="s">
        <v>706</v>
      </c>
      <c r="B424" t="s">
        <v>846</v>
      </c>
      <c r="C424">
        <v>2021</v>
      </c>
      <c r="D424">
        <v>2100</v>
      </c>
      <c r="E424" s="95">
        <f t="shared" si="53"/>
        <v>1</v>
      </c>
      <c r="F424" s="95">
        <f t="shared" si="53"/>
        <v>1</v>
      </c>
      <c r="G424" s="95">
        <f t="shared" si="53"/>
        <v>1</v>
      </c>
      <c r="H424" s="95">
        <f t="shared" si="53"/>
        <v>1</v>
      </c>
      <c r="I424" s="95">
        <f t="shared" si="53"/>
        <v>1</v>
      </c>
      <c r="J424" s="95">
        <f t="shared" si="53"/>
        <v>1</v>
      </c>
      <c r="K424" s="95">
        <f t="shared" si="53"/>
        <v>1</v>
      </c>
      <c r="L424" s="95">
        <f t="shared" si="53"/>
        <v>1</v>
      </c>
      <c r="M424" s="95">
        <f t="shared" si="53"/>
        <v>1</v>
      </c>
      <c r="N424" s="95">
        <f t="shared" si="53"/>
        <v>1</v>
      </c>
      <c r="O424" s="95">
        <f t="shared" si="53"/>
        <v>1</v>
      </c>
      <c r="P424" s="95">
        <f t="shared" si="53"/>
        <v>1</v>
      </c>
      <c r="Q424" s="95">
        <f t="shared" si="53"/>
        <v>1</v>
      </c>
      <c r="R424" s="95">
        <f t="shared" si="53"/>
        <v>1</v>
      </c>
      <c r="S424" s="95">
        <f t="shared" si="53"/>
        <v>1</v>
      </c>
      <c r="T424" s="95">
        <f t="shared" si="53"/>
        <v>1</v>
      </c>
      <c r="U424" s="95">
        <f t="shared" si="52"/>
        <v>1</v>
      </c>
      <c r="V424" s="95">
        <f t="shared" si="52"/>
        <v>1</v>
      </c>
      <c r="W424" s="95">
        <f t="shared" si="52"/>
        <v>1</v>
      </c>
      <c r="X424" s="95">
        <f t="shared" si="52"/>
        <v>1</v>
      </c>
      <c r="Y424" s="95">
        <f t="shared" si="52"/>
        <v>1</v>
      </c>
      <c r="Z424" s="95">
        <f t="shared" si="52"/>
        <v>1</v>
      </c>
      <c r="AA424" s="95">
        <f t="shared" si="52"/>
        <v>1</v>
      </c>
      <c r="AB424" s="95">
        <f t="shared" si="52"/>
        <v>1</v>
      </c>
      <c r="AC424" s="95">
        <f t="shared" si="52"/>
        <v>1</v>
      </c>
      <c r="AD424" s="95">
        <f t="shared" si="52"/>
        <v>1</v>
      </c>
      <c r="AE424" s="95">
        <f t="shared" si="52"/>
        <v>1</v>
      </c>
      <c r="AF424" s="95">
        <f t="shared" si="52"/>
        <v>1</v>
      </c>
      <c r="AG424" s="95">
        <f t="shared" si="52"/>
        <v>1</v>
      </c>
      <c r="AH424" s="95">
        <f t="shared" si="52"/>
        <v>1</v>
      </c>
    </row>
    <row r="425" spans="1:34" x14ac:dyDescent="0.3">
      <c r="A425" t="s">
        <v>847</v>
      </c>
      <c r="B425" t="s">
        <v>848</v>
      </c>
      <c r="C425">
        <v>2021</v>
      </c>
      <c r="D425">
        <v>2100</v>
      </c>
      <c r="E425" s="95">
        <f t="shared" si="53"/>
        <v>1</v>
      </c>
      <c r="F425" s="95">
        <f t="shared" si="53"/>
        <v>1</v>
      </c>
      <c r="G425" s="95">
        <f t="shared" si="53"/>
        <v>1</v>
      </c>
      <c r="H425" s="95">
        <f t="shared" si="53"/>
        <v>1</v>
      </c>
      <c r="I425" s="95">
        <f t="shared" si="53"/>
        <v>1</v>
      </c>
      <c r="J425" s="95">
        <f t="shared" si="53"/>
        <v>1</v>
      </c>
      <c r="K425" s="95">
        <f t="shared" si="53"/>
        <v>1</v>
      </c>
      <c r="L425" s="95">
        <f t="shared" si="53"/>
        <v>1</v>
      </c>
      <c r="M425" s="95">
        <f t="shared" si="53"/>
        <v>1</v>
      </c>
      <c r="N425" s="95">
        <f t="shared" si="53"/>
        <v>1</v>
      </c>
      <c r="O425" s="95">
        <f t="shared" si="53"/>
        <v>1</v>
      </c>
      <c r="P425" s="95">
        <f t="shared" si="53"/>
        <v>1</v>
      </c>
      <c r="Q425" s="95">
        <f t="shared" si="53"/>
        <v>1</v>
      </c>
      <c r="R425" s="95">
        <f t="shared" si="53"/>
        <v>1</v>
      </c>
      <c r="S425" s="95">
        <f t="shared" si="53"/>
        <v>1</v>
      </c>
      <c r="T425" s="95">
        <f t="shared" si="53"/>
        <v>1</v>
      </c>
      <c r="U425" s="95">
        <f t="shared" si="52"/>
        <v>1</v>
      </c>
      <c r="V425" s="95">
        <f t="shared" si="52"/>
        <v>1</v>
      </c>
      <c r="W425" s="95">
        <f t="shared" si="52"/>
        <v>1</v>
      </c>
      <c r="X425" s="95">
        <f t="shared" si="52"/>
        <v>1</v>
      </c>
      <c r="Y425" s="95">
        <f t="shared" si="52"/>
        <v>1</v>
      </c>
      <c r="Z425" s="95">
        <f t="shared" si="52"/>
        <v>1</v>
      </c>
      <c r="AA425" s="95">
        <f t="shared" si="52"/>
        <v>1</v>
      </c>
      <c r="AB425" s="95">
        <f t="shared" si="52"/>
        <v>1</v>
      </c>
      <c r="AC425" s="95">
        <f t="shared" si="52"/>
        <v>1</v>
      </c>
      <c r="AD425" s="95">
        <f t="shared" si="52"/>
        <v>1</v>
      </c>
      <c r="AE425" s="95">
        <f t="shared" si="52"/>
        <v>1</v>
      </c>
      <c r="AF425" s="95">
        <f t="shared" si="52"/>
        <v>1</v>
      </c>
      <c r="AG425" s="95">
        <f t="shared" si="52"/>
        <v>1</v>
      </c>
      <c r="AH425" s="95">
        <f t="shared" si="52"/>
        <v>1</v>
      </c>
    </row>
    <row r="426" spans="1:34" x14ac:dyDescent="0.3">
      <c r="A426" t="s">
        <v>709</v>
      </c>
      <c r="B426" t="s">
        <v>849</v>
      </c>
      <c r="C426">
        <v>2021</v>
      </c>
      <c r="D426">
        <v>2100</v>
      </c>
      <c r="E426" s="95">
        <f t="shared" si="53"/>
        <v>1</v>
      </c>
      <c r="F426" s="95">
        <f t="shared" si="53"/>
        <v>1</v>
      </c>
      <c r="G426" s="95">
        <f t="shared" si="53"/>
        <v>1</v>
      </c>
      <c r="H426" s="95">
        <f t="shared" si="53"/>
        <v>1</v>
      </c>
      <c r="I426" s="95">
        <f t="shared" si="53"/>
        <v>1</v>
      </c>
      <c r="J426" s="95">
        <f t="shared" si="53"/>
        <v>1</v>
      </c>
      <c r="K426" s="95">
        <f t="shared" si="53"/>
        <v>1</v>
      </c>
      <c r="L426" s="95">
        <f t="shared" si="53"/>
        <v>1</v>
      </c>
      <c r="M426" s="95">
        <f t="shared" si="53"/>
        <v>1</v>
      </c>
      <c r="N426" s="95">
        <f t="shared" si="53"/>
        <v>1</v>
      </c>
      <c r="O426" s="95">
        <f t="shared" si="53"/>
        <v>1</v>
      </c>
      <c r="P426" s="95">
        <f t="shared" si="53"/>
        <v>1</v>
      </c>
      <c r="Q426" s="95">
        <f t="shared" si="53"/>
        <v>1</v>
      </c>
      <c r="R426" s="95">
        <f t="shared" si="53"/>
        <v>1</v>
      </c>
      <c r="S426" s="95">
        <f t="shared" si="53"/>
        <v>1</v>
      </c>
      <c r="T426" s="95">
        <f t="shared" ref="T426:AH441" si="54">IF(AND(T$1&gt;=$C426,T$1&lt;=$D426),1,0)</f>
        <v>1</v>
      </c>
      <c r="U426" s="95">
        <f t="shared" si="54"/>
        <v>1</v>
      </c>
      <c r="V426" s="95">
        <f t="shared" si="54"/>
        <v>1</v>
      </c>
      <c r="W426" s="95">
        <f t="shared" si="54"/>
        <v>1</v>
      </c>
      <c r="X426" s="95">
        <f t="shared" si="54"/>
        <v>1</v>
      </c>
      <c r="Y426" s="95">
        <f t="shared" si="54"/>
        <v>1</v>
      </c>
      <c r="Z426" s="95">
        <f t="shared" si="54"/>
        <v>1</v>
      </c>
      <c r="AA426" s="95">
        <f t="shared" si="54"/>
        <v>1</v>
      </c>
      <c r="AB426" s="95">
        <f t="shared" si="54"/>
        <v>1</v>
      </c>
      <c r="AC426" s="95">
        <f t="shared" si="54"/>
        <v>1</v>
      </c>
      <c r="AD426" s="95">
        <f t="shared" si="54"/>
        <v>1</v>
      </c>
      <c r="AE426" s="95">
        <f t="shared" si="54"/>
        <v>1</v>
      </c>
      <c r="AF426" s="95">
        <f t="shared" si="54"/>
        <v>1</v>
      </c>
      <c r="AG426" s="95">
        <f t="shared" si="54"/>
        <v>1</v>
      </c>
      <c r="AH426" s="95">
        <f t="shared" si="54"/>
        <v>1</v>
      </c>
    </row>
    <row r="427" spans="1:34" x14ac:dyDescent="0.3">
      <c r="A427" t="s">
        <v>709</v>
      </c>
      <c r="B427" t="s">
        <v>850</v>
      </c>
      <c r="C427">
        <v>2021</v>
      </c>
      <c r="D427">
        <v>2100</v>
      </c>
      <c r="E427" s="95">
        <f t="shared" ref="E427:T442" si="55">IF(AND(E$1&gt;=$C427,E$1&lt;=$D427),1,0)</f>
        <v>1</v>
      </c>
      <c r="F427" s="95">
        <f t="shared" si="55"/>
        <v>1</v>
      </c>
      <c r="G427" s="95">
        <f t="shared" si="55"/>
        <v>1</v>
      </c>
      <c r="H427" s="95">
        <f t="shared" si="55"/>
        <v>1</v>
      </c>
      <c r="I427" s="95">
        <f t="shared" si="55"/>
        <v>1</v>
      </c>
      <c r="J427" s="95">
        <f t="shared" si="55"/>
        <v>1</v>
      </c>
      <c r="K427" s="95">
        <f t="shared" si="55"/>
        <v>1</v>
      </c>
      <c r="L427" s="95">
        <f t="shared" si="55"/>
        <v>1</v>
      </c>
      <c r="M427" s="95">
        <f t="shared" si="55"/>
        <v>1</v>
      </c>
      <c r="N427" s="95">
        <f t="shared" si="55"/>
        <v>1</v>
      </c>
      <c r="O427" s="95">
        <f t="shared" si="55"/>
        <v>1</v>
      </c>
      <c r="P427" s="95">
        <f t="shared" si="55"/>
        <v>1</v>
      </c>
      <c r="Q427" s="95">
        <f t="shared" si="55"/>
        <v>1</v>
      </c>
      <c r="R427" s="95">
        <f t="shared" si="55"/>
        <v>1</v>
      </c>
      <c r="S427" s="95">
        <f t="shared" si="55"/>
        <v>1</v>
      </c>
      <c r="T427" s="95">
        <f t="shared" si="55"/>
        <v>1</v>
      </c>
      <c r="U427" s="95">
        <f t="shared" si="54"/>
        <v>1</v>
      </c>
      <c r="V427" s="95">
        <f t="shared" si="54"/>
        <v>1</v>
      </c>
      <c r="W427" s="95">
        <f t="shared" si="54"/>
        <v>1</v>
      </c>
      <c r="X427" s="95">
        <f t="shared" si="54"/>
        <v>1</v>
      </c>
      <c r="Y427" s="95">
        <f t="shared" si="54"/>
        <v>1</v>
      </c>
      <c r="Z427" s="95">
        <f t="shared" si="54"/>
        <v>1</v>
      </c>
      <c r="AA427" s="95">
        <f t="shared" si="54"/>
        <v>1</v>
      </c>
      <c r="AB427" s="95">
        <f t="shared" si="54"/>
        <v>1</v>
      </c>
      <c r="AC427" s="95">
        <f t="shared" si="54"/>
        <v>1</v>
      </c>
      <c r="AD427" s="95">
        <f t="shared" si="54"/>
        <v>1</v>
      </c>
      <c r="AE427" s="95">
        <f t="shared" si="54"/>
        <v>1</v>
      </c>
      <c r="AF427" s="95">
        <f t="shared" si="54"/>
        <v>1</v>
      </c>
      <c r="AG427" s="95">
        <f t="shared" si="54"/>
        <v>1</v>
      </c>
      <c r="AH427" s="95">
        <f t="shared" si="54"/>
        <v>1</v>
      </c>
    </row>
    <row r="428" spans="1:34" x14ac:dyDescent="0.3">
      <c r="A428" t="s">
        <v>709</v>
      </c>
      <c r="B428" t="s">
        <v>851</v>
      </c>
      <c r="C428">
        <v>2021</v>
      </c>
      <c r="D428">
        <v>2100</v>
      </c>
      <c r="E428" s="95">
        <f t="shared" si="55"/>
        <v>1</v>
      </c>
      <c r="F428" s="95">
        <f t="shared" si="55"/>
        <v>1</v>
      </c>
      <c r="G428" s="95">
        <f t="shared" si="55"/>
        <v>1</v>
      </c>
      <c r="H428" s="95">
        <f t="shared" si="55"/>
        <v>1</v>
      </c>
      <c r="I428" s="95">
        <f t="shared" si="55"/>
        <v>1</v>
      </c>
      <c r="J428" s="95">
        <f t="shared" si="55"/>
        <v>1</v>
      </c>
      <c r="K428" s="95">
        <f t="shared" si="55"/>
        <v>1</v>
      </c>
      <c r="L428" s="95">
        <f t="shared" si="55"/>
        <v>1</v>
      </c>
      <c r="M428" s="95">
        <f t="shared" si="55"/>
        <v>1</v>
      </c>
      <c r="N428" s="95">
        <f t="shared" si="55"/>
        <v>1</v>
      </c>
      <c r="O428" s="95">
        <f t="shared" si="55"/>
        <v>1</v>
      </c>
      <c r="P428" s="95">
        <f t="shared" si="55"/>
        <v>1</v>
      </c>
      <c r="Q428" s="95">
        <f t="shared" si="55"/>
        <v>1</v>
      </c>
      <c r="R428" s="95">
        <f t="shared" si="55"/>
        <v>1</v>
      </c>
      <c r="S428" s="95">
        <f t="shared" si="55"/>
        <v>1</v>
      </c>
      <c r="T428" s="95">
        <f t="shared" si="55"/>
        <v>1</v>
      </c>
      <c r="U428" s="95">
        <f t="shared" si="54"/>
        <v>1</v>
      </c>
      <c r="V428" s="95">
        <f t="shared" si="54"/>
        <v>1</v>
      </c>
      <c r="W428" s="95">
        <f t="shared" si="54"/>
        <v>1</v>
      </c>
      <c r="X428" s="95">
        <f t="shared" si="54"/>
        <v>1</v>
      </c>
      <c r="Y428" s="95">
        <f t="shared" si="54"/>
        <v>1</v>
      </c>
      <c r="Z428" s="95">
        <f t="shared" si="54"/>
        <v>1</v>
      </c>
      <c r="AA428" s="95">
        <f t="shared" si="54"/>
        <v>1</v>
      </c>
      <c r="AB428" s="95">
        <f t="shared" si="54"/>
        <v>1</v>
      </c>
      <c r="AC428" s="95">
        <f t="shared" si="54"/>
        <v>1</v>
      </c>
      <c r="AD428" s="95">
        <f t="shared" si="54"/>
        <v>1</v>
      </c>
      <c r="AE428" s="95">
        <f t="shared" si="54"/>
        <v>1</v>
      </c>
      <c r="AF428" s="95">
        <f t="shared" si="54"/>
        <v>1</v>
      </c>
      <c r="AG428" s="95">
        <f t="shared" si="54"/>
        <v>1</v>
      </c>
      <c r="AH428" s="95">
        <f t="shared" si="54"/>
        <v>1</v>
      </c>
    </row>
    <row r="429" spans="1:34" x14ac:dyDescent="0.3">
      <c r="A429" t="s">
        <v>709</v>
      </c>
      <c r="B429" t="s">
        <v>852</v>
      </c>
      <c r="C429">
        <v>2021</v>
      </c>
      <c r="D429">
        <v>2100</v>
      </c>
      <c r="E429" s="95">
        <f t="shared" si="55"/>
        <v>1</v>
      </c>
      <c r="F429" s="95">
        <f t="shared" si="55"/>
        <v>1</v>
      </c>
      <c r="G429" s="95">
        <f t="shared" si="55"/>
        <v>1</v>
      </c>
      <c r="H429" s="95">
        <f t="shared" si="55"/>
        <v>1</v>
      </c>
      <c r="I429" s="95">
        <f t="shared" si="55"/>
        <v>1</v>
      </c>
      <c r="J429" s="95">
        <f t="shared" si="55"/>
        <v>1</v>
      </c>
      <c r="K429" s="95">
        <f t="shared" si="55"/>
        <v>1</v>
      </c>
      <c r="L429" s="95">
        <f t="shared" si="55"/>
        <v>1</v>
      </c>
      <c r="M429" s="95">
        <f t="shared" si="55"/>
        <v>1</v>
      </c>
      <c r="N429" s="95">
        <f t="shared" si="55"/>
        <v>1</v>
      </c>
      <c r="O429" s="95">
        <f t="shared" si="55"/>
        <v>1</v>
      </c>
      <c r="P429" s="95">
        <f t="shared" si="55"/>
        <v>1</v>
      </c>
      <c r="Q429" s="95">
        <f t="shared" si="55"/>
        <v>1</v>
      </c>
      <c r="R429" s="95">
        <f t="shared" si="55"/>
        <v>1</v>
      </c>
      <c r="S429" s="95">
        <f t="shared" si="55"/>
        <v>1</v>
      </c>
      <c r="T429" s="95">
        <f t="shared" si="55"/>
        <v>1</v>
      </c>
      <c r="U429" s="95">
        <f t="shared" si="54"/>
        <v>1</v>
      </c>
      <c r="V429" s="95">
        <f t="shared" si="54"/>
        <v>1</v>
      </c>
      <c r="W429" s="95">
        <f t="shared" si="54"/>
        <v>1</v>
      </c>
      <c r="X429" s="95">
        <f t="shared" si="54"/>
        <v>1</v>
      </c>
      <c r="Y429" s="95">
        <f t="shared" si="54"/>
        <v>1</v>
      </c>
      <c r="Z429" s="95">
        <f t="shared" si="54"/>
        <v>1</v>
      </c>
      <c r="AA429" s="95">
        <f t="shared" si="54"/>
        <v>1</v>
      </c>
      <c r="AB429" s="95">
        <f t="shared" si="54"/>
        <v>1</v>
      </c>
      <c r="AC429" s="95">
        <f t="shared" si="54"/>
        <v>1</v>
      </c>
      <c r="AD429" s="95">
        <f t="shared" si="54"/>
        <v>1</v>
      </c>
      <c r="AE429" s="95">
        <f t="shared" si="54"/>
        <v>1</v>
      </c>
      <c r="AF429" s="95">
        <f t="shared" si="54"/>
        <v>1</v>
      </c>
      <c r="AG429" s="95">
        <f t="shared" si="54"/>
        <v>1</v>
      </c>
      <c r="AH429" s="95">
        <f t="shared" si="54"/>
        <v>1</v>
      </c>
    </row>
    <row r="430" spans="1:34" x14ac:dyDescent="0.3">
      <c r="A430" t="s">
        <v>709</v>
      </c>
      <c r="B430" t="s">
        <v>853</v>
      </c>
      <c r="C430">
        <v>2021</v>
      </c>
      <c r="D430">
        <v>2100</v>
      </c>
      <c r="E430" s="95">
        <f t="shared" si="55"/>
        <v>1</v>
      </c>
      <c r="F430" s="95">
        <f t="shared" si="55"/>
        <v>1</v>
      </c>
      <c r="G430" s="95">
        <f t="shared" si="55"/>
        <v>1</v>
      </c>
      <c r="H430" s="95">
        <f t="shared" si="55"/>
        <v>1</v>
      </c>
      <c r="I430" s="95">
        <f t="shared" si="55"/>
        <v>1</v>
      </c>
      <c r="J430" s="95">
        <f t="shared" si="55"/>
        <v>1</v>
      </c>
      <c r="K430" s="95">
        <f t="shared" si="55"/>
        <v>1</v>
      </c>
      <c r="L430" s="95">
        <f t="shared" si="55"/>
        <v>1</v>
      </c>
      <c r="M430" s="95">
        <f t="shared" si="55"/>
        <v>1</v>
      </c>
      <c r="N430" s="95">
        <f t="shared" si="55"/>
        <v>1</v>
      </c>
      <c r="O430" s="95">
        <f t="shared" si="55"/>
        <v>1</v>
      </c>
      <c r="P430" s="95">
        <f t="shared" si="55"/>
        <v>1</v>
      </c>
      <c r="Q430" s="95">
        <f t="shared" si="55"/>
        <v>1</v>
      </c>
      <c r="R430" s="95">
        <f t="shared" si="55"/>
        <v>1</v>
      </c>
      <c r="S430" s="95">
        <f t="shared" si="55"/>
        <v>1</v>
      </c>
      <c r="T430" s="95">
        <f t="shared" si="55"/>
        <v>1</v>
      </c>
      <c r="U430" s="95">
        <f t="shared" si="54"/>
        <v>1</v>
      </c>
      <c r="V430" s="95">
        <f t="shared" si="54"/>
        <v>1</v>
      </c>
      <c r="W430" s="95">
        <f t="shared" si="54"/>
        <v>1</v>
      </c>
      <c r="X430" s="95">
        <f t="shared" si="54"/>
        <v>1</v>
      </c>
      <c r="Y430" s="95">
        <f t="shared" si="54"/>
        <v>1</v>
      </c>
      <c r="Z430" s="95">
        <f t="shared" si="54"/>
        <v>1</v>
      </c>
      <c r="AA430" s="95">
        <f t="shared" si="54"/>
        <v>1</v>
      </c>
      <c r="AB430" s="95">
        <f t="shared" si="54"/>
        <v>1</v>
      </c>
      <c r="AC430" s="95">
        <f t="shared" si="54"/>
        <v>1</v>
      </c>
      <c r="AD430" s="95">
        <f t="shared" si="54"/>
        <v>1</v>
      </c>
      <c r="AE430" s="95">
        <f t="shared" si="54"/>
        <v>1</v>
      </c>
      <c r="AF430" s="95">
        <f t="shared" si="54"/>
        <v>1</v>
      </c>
      <c r="AG430" s="95">
        <f t="shared" si="54"/>
        <v>1</v>
      </c>
      <c r="AH430" s="95">
        <f t="shared" si="54"/>
        <v>1</v>
      </c>
    </row>
    <row r="431" spans="1:34" x14ac:dyDescent="0.3">
      <c r="A431" t="s">
        <v>775</v>
      </c>
      <c r="B431" t="s">
        <v>776</v>
      </c>
      <c r="C431">
        <v>2021</v>
      </c>
      <c r="D431">
        <v>2070</v>
      </c>
      <c r="E431" s="95">
        <f t="shared" si="55"/>
        <v>1</v>
      </c>
      <c r="F431" s="95">
        <f t="shared" si="55"/>
        <v>1</v>
      </c>
      <c r="G431" s="95">
        <f t="shared" si="55"/>
        <v>1</v>
      </c>
      <c r="H431" s="95">
        <f t="shared" si="55"/>
        <v>1</v>
      </c>
      <c r="I431" s="95">
        <f t="shared" si="55"/>
        <v>1</v>
      </c>
      <c r="J431" s="95">
        <f t="shared" si="55"/>
        <v>1</v>
      </c>
      <c r="K431" s="95">
        <f t="shared" si="55"/>
        <v>1</v>
      </c>
      <c r="L431" s="95">
        <f t="shared" si="55"/>
        <v>1</v>
      </c>
      <c r="M431" s="95">
        <f t="shared" si="55"/>
        <v>1</v>
      </c>
      <c r="N431" s="95">
        <f t="shared" si="55"/>
        <v>1</v>
      </c>
      <c r="O431" s="95">
        <f t="shared" si="55"/>
        <v>1</v>
      </c>
      <c r="P431" s="95">
        <f t="shared" si="55"/>
        <v>1</v>
      </c>
      <c r="Q431" s="95">
        <f t="shared" si="55"/>
        <v>1</v>
      </c>
      <c r="R431" s="95">
        <f t="shared" si="55"/>
        <v>1</v>
      </c>
      <c r="S431" s="95">
        <f t="shared" si="55"/>
        <v>1</v>
      </c>
      <c r="T431" s="95">
        <f t="shared" si="55"/>
        <v>1</v>
      </c>
      <c r="U431" s="95">
        <f t="shared" si="54"/>
        <v>1</v>
      </c>
      <c r="V431" s="95">
        <f t="shared" si="54"/>
        <v>1</v>
      </c>
      <c r="W431" s="95">
        <f t="shared" si="54"/>
        <v>1</v>
      </c>
      <c r="X431" s="95">
        <f t="shared" si="54"/>
        <v>1</v>
      </c>
      <c r="Y431" s="95">
        <f t="shared" si="54"/>
        <v>1</v>
      </c>
      <c r="Z431" s="95">
        <f t="shared" si="54"/>
        <v>1</v>
      </c>
      <c r="AA431" s="95">
        <f t="shared" si="54"/>
        <v>1</v>
      </c>
      <c r="AB431" s="95">
        <f t="shared" si="54"/>
        <v>1</v>
      </c>
      <c r="AC431" s="95">
        <f t="shared" si="54"/>
        <v>1</v>
      </c>
      <c r="AD431" s="95">
        <f t="shared" si="54"/>
        <v>1</v>
      </c>
      <c r="AE431" s="95">
        <f t="shared" si="54"/>
        <v>1</v>
      </c>
      <c r="AF431" s="95">
        <f t="shared" si="54"/>
        <v>1</v>
      </c>
      <c r="AG431" s="95">
        <f t="shared" si="54"/>
        <v>1</v>
      </c>
      <c r="AH431" s="95">
        <f t="shared" si="54"/>
        <v>1</v>
      </c>
    </row>
    <row r="432" spans="1:34" x14ac:dyDescent="0.3">
      <c r="A432" t="s">
        <v>775</v>
      </c>
      <c r="B432" t="s">
        <v>777</v>
      </c>
      <c r="C432">
        <v>2021</v>
      </c>
      <c r="D432">
        <v>2070</v>
      </c>
      <c r="E432" s="95">
        <f t="shared" si="55"/>
        <v>1</v>
      </c>
      <c r="F432" s="95">
        <f t="shared" si="55"/>
        <v>1</v>
      </c>
      <c r="G432" s="95">
        <f t="shared" si="55"/>
        <v>1</v>
      </c>
      <c r="H432" s="95">
        <f t="shared" si="55"/>
        <v>1</v>
      </c>
      <c r="I432" s="95">
        <f t="shared" si="55"/>
        <v>1</v>
      </c>
      <c r="J432" s="95">
        <f t="shared" si="55"/>
        <v>1</v>
      </c>
      <c r="K432" s="95">
        <f t="shared" si="55"/>
        <v>1</v>
      </c>
      <c r="L432" s="95">
        <f t="shared" si="55"/>
        <v>1</v>
      </c>
      <c r="M432" s="95">
        <f t="shared" si="55"/>
        <v>1</v>
      </c>
      <c r="N432" s="95">
        <f t="shared" si="55"/>
        <v>1</v>
      </c>
      <c r="O432" s="95">
        <f t="shared" si="55"/>
        <v>1</v>
      </c>
      <c r="P432" s="95">
        <f t="shared" si="55"/>
        <v>1</v>
      </c>
      <c r="Q432" s="95">
        <f t="shared" si="55"/>
        <v>1</v>
      </c>
      <c r="R432" s="95">
        <f t="shared" si="55"/>
        <v>1</v>
      </c>
      <c r="S432" s="95">
        <f t="shared" si="55"/>
        <v>1</v>
      </c>
      <c r="T432" s="95">
        <f t="shared" si="55"/>
        <v>1</v>
      </c>
      <c r="U432" s="95">
        <f t="shared" si="54"/>
        <v>1</v>
      </c>
      <c r="V432" s="95">
        <f t="shared" si="54"/>
        <v>1</v>
      </c>
      <c r="W432" s="95">
        <f t="shared" si="54"/>
        <v>1</v>
      </c>
      <c r="X432" s="95">
        <f t="shared" si="54"/>
        <v>1</v>
      </c>
      <c r="Y432" s="95">
        <f t="shared" si="54"/>
        <v>1</v>
      </c>
      <c r="Z432" s="95">
        <f t="shared" si="54"/>
        <v>1</v>
      </c>
      <c r="AA432" s="95">
        <f t="shared" si="54"/>
        <v>1</v>
      </c>
      <c r="AB432" s="95">
        <f t="shared" si="54"/>
        <v>1</v>
      </c>
      <c r="AC432" s="95">
        <f t="shared" si="54"/>
        <v>1</v>
      </c>
      <c r="AD432" s="95">
        <f t="shared" si="54"/>
        <v>1</v>
      </c>
      <c r="AE432" s="95">
        <f t="shared" si="54"/>
        <v>1</v>
      </c>
      <c r="AF432" s="95">
        <f t="shared" si="54"/>
        <v>1</v>
      </c>
      <c r="AG432" s="95">
        <f t="shared" si="54"/>
        <v>1</v>
      </c>
      <c r="AH432" s="95">
        <f t="shared" si="54"/>
        <v>1</v>
      </c>
    </row>
    <row r="433" spans="1:34" x14ac:dyDescent="0.3">
      <c r="A433" t="s">
        <v>775</v>
      </c>
      <c r="B433" t="s">
        <v>778</v>
      </c>
      <c r="C433">
        <v>2021</v>
      </c>
      <c r="D433">
        <v>2070</v>
      </c>
      <c r="E433" s="95">
        <f t="shared" si="55"/>
        <v>1</v>
      </c>
      <c r="F433" s="95">
        <f t="shared" si="55"/>
        <v>1</v>
      </c>
      <c r="G433" s="95">
        <f t="shared" si="55"/>
        <v>1</v>
      </c>
      <c r="H433" s="95">
        <f t="shared" si="55"/>
        <v>1</v>
      </c>
      <c r="I433" s="95">
        <f t="shared" si="55"/>
        <v>1</v>
      </c>
      <c r="J433" s="95">
        <f t="shared" si="55"/>
        <v>1</v>
      </c>
      <c r="K433" s="95">
        <f t="shared" si="55"/>
        <v>1</v>
      </c>
      <c r="L433" s="95">
        <f t="shared" si="55"/>
        <v>1</v>
      </c>
      <c r="M433" s="95">
        <f t="shared" si="55"/>
        <v>1</v>
      </c>
      <c r="N433" s="95">
        <f t="shared" si="55"/>
        <v>1</v>
      </c>
      <c r="O433" s="95">
        <f t="shared" si="55"/>
        <v>1</v>
      </c>
      <c r="P433" s="95">
        <f t="shared" si="55"/>
        <v>1</v>
      </c>
      <c r="Q433" s="95">
        <f t="shared" si="55"/>
        <v>1</v>
      </c>
      <c r="R433" s="95">
        <f t="shared" si="55"/>
        <v>1</v>
      </c>
      <c r="S433" s="95">
        <f t="shared" si="55"/>
        <v>1</v>
      </c>
      <c r="T433" s="95">
        <f t="shared" si="55"/>
        <v>1</v>
      </c>
      <c r="U433" s="95">
        <f t="shared" si="54"/>
        <v>1</v>
      </c>
      <c r="V433" s="95">
        <f t="shared" si="54"/>
        <v>1</v>
      </c>
      <c r="W433" s="95">
        <f t="shared" si="54"/>
        <v>1</v>
      </c>
      <c r="X433" s="95">
        <f t="shared" si="54"/>
        <v>1</v>
      </c>
      <c r="Y433" s="95">
        <f t="shared" si="54"/>
        <v>1</v>
      </c>
      <c r="Z433" s="95">
        <f t="shared" si="54"/>
        <v>1</v>
      </c>
      <c r="AA433" s="95">
        <f t="shared" si="54"/>
        <v>1</v>
      </c>
      <c r="AB433" s="95">
        <f t="shared" si="54"/>
        <v>1</v>
      </c>
      <c r="AC433" s="95">
        <f t="shared" si="54"/>
        <v>1</v>
      </c>
      <c r="AD433" s="95">
        <f t="shared" si="54"/>
        <v>1</v>
      </c>
      <c r="AE433" s="95">
        <f t="shared" si="54"/>
        <v>1</v>
      </c>
      <c r="AF433" s="95">
        <f t="shared" si="54"/>
        <v>1</v>
      </c>
      <c r="AG433" s="95">
        <f t="shared" si="54"/>
        <v>1</v>
      </c>
      <c r="AH433" s="95">
        <f t="shared" si="54"/>
        <v>1</v>
      </c>
    </row>
    <row r="434" spans="1:34" x14ac:dyDescent="0.3">
      <c r="A434" t="s">
        <v>775</v>
      </c>
      <c r="B434" t="s">
        <v>779</v>
      </c>
      <c r="C434">
        <v>2021</v>
      </c>
      <c r="D434">
        <v>2070</v>
      </c>
      <c r="E434" s="95">
        <f t="shared" si="55"/>
        <v>1</v>
      </c>
      <c r="F434" s="95">
        <f t="shared" si="55"/>
        <v>1</v>
      </c>
      <c r="G434" s="95">
        <f t="shared" si="55"/>
        <v>1</v>
      </c>
      <c r="H434" s="95">
        <f t="shared" si="55"/>
        <v>1</v>
      </c>
      <c r="I434" s="95">
        <f t="shared" si="55"/>
        <v>1</v>
      </c>
      <c r="J434" s="95">
        <f t="shared" si="55"/>
        <v>1</v>
      </c>
      <c r="K434" s="95">
        <f t="shared" si="55"/>
        <v>1</v>
      </c>
      <c r="L434" s="95">
        <f t="shared" si="55"/>
        <v>1</v>
      </c>
      <c r="M434" s="95">
        <f t="shared" si="55"/>
        <v>1</v>
      </c>
      <c r="N434" s="95">
        <f t="shared" si="55"/>
        <v>1</v>
      </c>
      <c r="O434" s="95">
        <f t="shared" si="55"/>
        <v>1</v>
      </c>
      <c r="P434" s="95">
        <f t="shared" si="55"/>
        <v>1</v>
      </c>
      <c r="Q434" s="95">
        <f t="shared" si="55"/>
        <v>1</v>
      </c>
      <c r="R434" s="95">
        <f t="shared" si="55"/>
        <v>1</v>
      </c>
      <c r="S434" s="95">
        <f t="shared" si="55"/>
        <v>1</v>
      </c>
      <c r="T434" s="95">
        <f t="shared" si="55"/>
        <v>1</v>
      </c>
      <c r="U434" s="95">
        <f t="shared" si="54"/>
        <v>1</v>
      </c>
      <c r="V434" s="95">
        <f t="shared" si="54"/>
        <v>1</v>
      </c>
      <c r="W434" s="95">
        <f t="shared" si="54"/>
        <v>1</v>
      </c>
      <c r="X434" s="95">
        <f t="shared" si="54"/>
        <v>1</v>
      </c>
      <c r="Y434" s="95">
        <f t="shared" si="54"/>
        <v>1</v>
      </c>
      <c r="Z434" s="95">
        <f t="shared" si="54"/>
        <v>1</v>
      </c>
      <c r="AA434" s="95">
        <f t="shared" si="54"/>
        <v>1</v>
      </c>
      <c r="AB434" s="95">
        <f t="shared" si="54"/>
        <v>1</v>
      </c>
      <c r="AC434" s="95">
        <f t="shared" si="54"/>
        <v>1</v>
      </c>
      <c r="AD434" s="95">
        <f t="shared" si="54"/>
        <v>1</v>
      </c>
      <c r="AE434" s="95">
        <f t="shared" si="54"/>
        <v>1</v>
      </c>
      <c r="AF434" s="95">
        <f t="shared" si="54"/>
        <v>1</v>
      </c>
      <c r="AG434" s="95">
        <f t="shared" si="54"/>
        <v>1</v>
      </c>
      <c r="AH434" s="95">
        <f t="shared" si="54"/>
        <v>1</v>
      </c>
    </row>
    <row r="435" spans="1:34" x14ac:dyDescent="0.3">
      <c r="A435" t="s">
        <v>775</v>
      </c>
      <c r="B435" t="s">
        <v>780</v>
      </c>
      <c r="C435">
        <v>2021</v>
      </c>
      <c r="D435">
        <v>2070</v>
      </c>
      <c r="E435" s="95">
        <f t="shared" si="55"/>
        <v>1</v>
      </c>
      <c r="F435" s="95">
        <f t="shared" si="55"/>
        <v>1</v>
      </c>
      <c r="G435" s="95">
        <f t="shared" si="55"/>
        <v>1</v>
      </c>
      <c r="H435" s="95">
        <f t="shared" si="55"/>
        <v>1</v>
      </c>
      <c r="I435" s="95">
        <f t="shared" si="55"/>
        <v>1</v>
      </c>
      <c r="J435" s="95">
        <f t="shared" si="55"/>
        <v>1</v>
      </c>
      <c r="K435" s="95">
        <f t="shared" si="55"/>
        <v>1</v>
      </c>
      <c r="L435" s="95">
        <f t="shared" si="55"/>
        <v>1</v>
      </c>
      <c r="M435" s="95">
        <f t="shared" si="55"/>
        <v>1</v>
      </c>
      <c r="N435" s="95">
        <f t="shared" si="55"/>
        <v>1</v>
      </c>
      <c r="O435" s="95">
        <f t="shared" si="55"/>
        <v>1</v>
      </c>
      <c r="P435" s="95">
        <f t="shared" si="55"/>
        <v>1</v>
      </c>
      <c r="Q435" s="95">
        <f t="shared" si="55"/>
        <v>1</v>
      </c>
      <c r="R435" s="95">
        <f t="shared" si="55"/>
        <v>1</v>
      </c>
      <c r="S435" s="95">
        <f t="shared" si="55"/>
        <v>1</v>
      </c>
      <c r="T435" s="95">
        <f t="shared" si="55"/>
        <v>1</v>
      </c>
      <c r="U435" s="95">
        <f t="shared" si="54"/>
        <v>1</v>
      </c>
      <c r="V435" s="95">
        <f t="shared" si="54"/>
        <v>1</v>
      </c>
      <c r="W435" s="95">
        <f t="shared" si="54"/>
        <v>1</v>
      </c>
      <c r="X435" s="95">
        <f t="shared" si="54"/>
        <v>1</v>
      </c>
      <c r="Y435" s="95">
        <f t="shared" si="54"/>
        <v>1</v>
      </c>
      <c r="Z435" s="95">
        <f t="shared" si="54"/>
        <v>1</v>
      </c>
      <c r="AA435" s="95">
        <f t="shared" si="54"/>
        <v>1</v>
      </c>
      <c r="AB435" s="95">
        <f t="shared" si="54"/>
        <v>1</v>
      </c>
      <c r="AC435" s="95">
        <f t="shared" si="54"/>
        <v>1</v>
      </c>
      <c r="AD435" s="95">
        <f t="shared" si="54"/>
        <v>1</v>
      </c>
      <c r="AE435" s="95">
        <f t="shared" si="54"/>
        <v>1</v>
      </c>
      <c r="AF435" s="95">
        <f t="shared" si="54"/>
        <v>1</v>
      </c>
      <c r="AG435" s="95">
        <f t="shared" si="54"/>
        <v>1</v>
      </c>
      <c r="AH435" s="95">
        <f t="shared" si="54"/>
        <v>1</v>
      </c>
    </row>
    <row r="436" spans="1:34" x14ac:dyDescent="0.3">
      <c r="A436" t="s">
        <v>775</v>
      </c>
      <c r="B436" t="s">
        <v>781</v>
      </c>
      <c r="C436">
        <v>2021</v>
      </c>
      <c r="D436">
        <v>2070</v>
      </c>
      <c r="E436" s="95">
        <f t="shared" si="55"/>
        <v>1</v>
      </c>
      <c r="F436" s="95">
        <f t="shared" si="55"/>
        <v>1</v>
      </c>
      <c r="G436" s="95">
        <f t="shared" si="55"/>
        <v>1</v>
      </c>
      <c r="H436" s="95">
        <f t="shared" si="55"/>
        <v>1</v>
      </c>
      <c r="I436" s="95">
        <f t="shared" si="55"/>
        <v>1</v>
      </c>
      <c r="J436" s="95">
        <f t="shared" si="55"/>
        <v>1</v>
      </c>
      <c r="K436" s="95">
        <f t="shared" si="55"/>
        <v>1</v>
      </c>
      <c r="L436" s="95">
        <f t="shared" si="55"/>
        <v>1</v>
      </c>
      <c r="M436" s="95">
        <f t="shared" si="55"/>
        <v>1</v>
      </c>
      <c r="N436" s="95">
        <f t="shared" si="55"/>
        <v>1</v>
      </c>
      <c r="O436" s="95">
        <f t="shared" si="55"/>
        <v>1</v>
      </c>
      <c r="P436" s="95">
        <f t="shared" si="55"/>
        <v>1</v>
      </c>
      <c r="Q436" s="95">
        <f t="shared" si="55"/>
        <v>1</v>
      </c>
      <c r="R436" s="95">
        <f t="shared" si="55"/>
        <v>1</v>
      </c>
      <c r="S436" s="95">
        <f t="shared" si="55"/>
        <v>1</v>
      </c>
      <c r="T436" s="95">
        <f t="shared" si="55"/>
        <v>1</v>
      </c>
      <c r="U436" s="95">
        <f t="shared" si="54"/>
        <v>1</v>
      </c>
      <c r="V436" s="95">
        <f t="shared" si="54"/>
        <v>1</v>
      </c>
      <c r="W436" s="95">
        <f t="shared" si="54"/>
        <v>1</v>
      </c>
      <c r="X436" s="95">
        <f t="shared" si="54"/>
        <v>1</v>
      </c>
      <c r="Y436" s="95">
        <f t="shared" si="54"/>
        <v>1</v>
      </c>
      <c r="Z436" s="95">
        <f t="shared" si="54"/>
        <v>1</v>
      </c>
      <c r="AA436" s="95">
        <f t="shared" si="54"/>
        <v>1</v>
      </c>
      <c r="AB436" s="95">
        <f t="shared" si="54"/>
        <v>1</v>
      </c>
      <c r="AC436" s="95">
        <f t="shared" si="54"/>
        <v>1</v>
      </c>
      <c r="AD436" s="95">
        <f t="shared" si="54"/>
        <v>1</v>
      </c>
      <c r="AE436" s="95">
        <f t="shared" si="54"/>
        <v>1</v>
      </c>
      <c r="AF436" s="95">
        <f t="shared" si="54"/>
        <v>1</v>
      </c>
      <c r="AG436" s="95">
        <f t="shared" si="54"/>
        <v>1</v>
      </c>
      <c r="AH436" s="95">
        <f t="shared" si="54"/>
        <v>1</v>
      </c>
    </row>
    <row r="437" spans="1:34" x14ac:dyDescent="0.3">
      <c r="A437" t="s">
        <v>775</v>
      </c>
      <c r="B437" t="s">
        <v>782</v>
      </c>
      <c r="C437">
        <v>2021</v>
      </c>
      <c r="D437">
        <v>2070</v>
      </c>
      <c r="E437" s="95">
        <f t="shared" si="55"/>
        <v>1</v>
      </c>
      <c r="F437" s="95">
        <f t="shared" si="55"/>
        <v>1</v>
      </c>
      <c r="G437" s="95">
        <f t="shared" si="55"/>
        <v>1</v>
      </c>
      <c r="H437" s="95">
        <f t="shared" si="55"/>
        <v>1</v>
      </c>
      <c r="I437" s="95">
        <f t="shared" si="55"/>
        <v>1</v>
      </c>
      <c r="J437" s="95">
        <f t="shared" si="55"/>
        <v>1</v>
      </c>
      <c r="K437" s="95">
        <f t="shared" si="55"/>
        <v>1</v>
      </c>
      <c r="L437" s="95">
        <f t="shared" si="55"/>
        <v>1</v>
      </c>
      <c r="M437" s="95">
        <f t="shared" si="55"/>
        <v>1</v>
      </c>
      <c r="N437" s="95">
        <f t="shared" si="55"/>
        <v>1</v>
      </c>
      <c r="O437" s="95">
        <f t="shared" si="55"/>
        <v>1</v>
      </c>
      <c r="P437" s="95">
        <f t="shared" si="55"/>
        <v>1</v>
      </c>
      <c r="Q437" s="95">
        <f t="shared" si="55"/>
        <v>1</v>
      </c>
      <c r="R437" s="95">
        <f t="shared" si="55"/>
        <v>1</v>
      </c>
      <c r="S437" s="95">
        <f t="shared" si="55"/>
        <v>1</v>
      </c>
      <c r="T437" s="95">
        <f t="shared" si="55"/>
        <v>1</v>
      </c>
      <c r="U437" s="95">
        <f t="shared" si="54"/>
        <v>1</v>
      </c>
      <c r="V437" s="95">
        <f t="shared" si="54"/>
        <v>1</v>
      </c>
      <c r="W437" s="95">
        <f t="shared" si="54"/>
        <v>1</v>
      </c>
      <c r="X437" s="95">
        <f t="shared" si="54"/>
        <v>1</v>
      </c>
      <c r="Y437" s="95">
        <f t="shared" si="54"/>
        <v>1</v>
      </c>
      <c r="Z437" s="95">
        <f t="shared" si="54"/>
        <v>1</v>
      </c>
      <c r="AA437" s="95">
        <f t="shared" si="54"/>
        <v>1</v>
      </c>
      <c r="AB437" s="95">
        <f t="shared" si="54"/>
        <v>1</v>
      </c>
      <c r="AC437" s="95">
        <f t="shared" si="54"/>
        <v>1</v>
      </c>
      <c r="AD437" s="95">
        <f t="shared" si="54"/>
        <v>1</v>
      </c>
      <c r="AE437" s="95">
        <f t="shared" si="54"/>
        <v>1</v>
      </c>
      <c r="AF437" s="95">
        <f t="shared" si="54"/>
        <v>1</v>
      </c>
      <c r="AG437" s="95">
        <f t="shared" si="54"/>
        <v>1</v>
      </c>
      <c r="AH437" s="95">
        <f t="shared" si="54"/>
        <v>1</v>
      </c>
    </row>
    <row r="438" spans="1:34" x14ac:dyDescent="0.3">
      <c r="A438" t="s">
        <v>775</v>
      </c>
      <c r="B438" t="s">
        <v>783</v>
      </c>
      <c r="C438">
        <v>2021</v>
      </c>
      <c r="D438">
        <v>2070</v>
      </c>
      <c r="E438" s="95">
        <f t="shared" si="55"/>
        <v>1</v>
      </c>
      <c r="F438" s="95">
        <f t="shared" si="55"/>
        <v>1</v>
      </c>
      <c r="G438" s="95">
        <f t="shared" si="55"/>
        <v>1</v>
      </c>
      <c r="H438" s="95">
        <f t="shared" si="55"/>
        <v>1</v>
      </c>
      <c r="I438" s="95">
        <f t="shared" si="55"/>
        <v>1</v>
      </c>
      <c r="J438" s="95">
        <f t="shared" si="55"/>
        <v>1</v>
      </c>
      <c r="K438" s="95">
        <f t="shared" si="55"/>
        <v>1</v>
      </c>
      <c r="L438" s="95">
        <f t="shared" si="55"/>
        <v>1</v>
      </c>
      <c r="M438" s="95">
        <f t="shared" si="55"/>
        <v>1</v>
      </c>
      <c r="N438" s="95">
        <f t="shared" si="55"/>
        <v>1</v>
      </c>
      <c r="O438" s="95">
        <f t="shared" si="55"/>
        <v>1</v>
      </c>
      <c r="P438" s="95">
        <f t="shared" si="55"/>
        <v>1</v>
      </c>
      <c r="Q438" s="95">
        <f t="shared" si="55"/>
        <v>1</v>
      </c>
      <c r="R438" s="95">
        <f t="shared" si="55"/>
        <v>1</v>
      </c>
      <c r="S438" s="95">
        <f t="shared" si="55"/>
        <v>1</v>
      </c>
      <c r="T438" s="95">
        <f t="shared" si="55"/>
        <v>1</v>
      </c>
      <c r="U438" s="95">
        <f t="shared" si="54"/>
        <v>1</v>
      </c>
      <c r="V438" s="95">
        <f t="shared" si="54"/>
        <v>1</v>
      </c>
      <c r="W438" s="95">
        <f t="shared" si="54"/>
        <v>1</v>
      </c>
      <c r="X438" s="95">
        <f t="shared" si="54"/>
        <v>1</v>
      </c>
      <c r="Y438" s="95">
        <f t="shared" si="54"/>
        <v>1</v>
      </c>
      <c r="Z438" s="95">
        <f t="shared" si="54"/>
        <v>1</v>
      </c>
      <c r="AA438" s="95">
        <f t="shared" si="54"/>
        <v>1</v>
      </c>
      <c r="AB438" s="95">
        <f t="shared" si="54"/>
        <v>1</v>
      </c>
      <c r="AC438" s="95">
        <f t="shared" si="54"/>
        <v>1</v>
      </c>
      <c r="AD438" s="95">
        <f t="shared" si="54"/>
        <v>1</v>
      </c>
      <c r="AE438" s="95">
        <f t="shared" si="54"/>
        <v>1</v>
      </c>
      <c r="AF438" s="95">
        <f t="shared" si="54"/>
        <v>1</v>
      </c>
      <c r="AG438" s="95">
        <f t="shared" si="54"/>
        <v>1</v>
      </c>
      <c r="AH438" s="95">
        <f t="shared" si="54"/>
        <v>1</v>
      </c>
    </row>
    <row r="439" spans="1:34" x14ac:dyDescent="0.3">
      <c r="A439" t="s">
        <v>784</v>
      </c>
      <c r="B439" t="s">
        <v>343</v>
      </c>
      <c r="C439">
        <v>2021</v>
      </c>
      <c r="D439">
        <v>2070</v>
      </c>
      <c r="E439" s="95">
        <f t="shared" si="55"/>
        <v>1</v>
      </c>
      <c r="F439" s="95">
        <f t="shared" si="55"/>
        <v>1</v>
      </c>
      <c r="G439" s="95">
        <f t="shared" si="55"/>
        <v>1</v>
      </c>
      <c r="H439" s="95">
        <f t="shared" si="55"/>
        <v>1</v>
      </c>
      <c r="I439" s="95">
        <f t="shared" si="55"/>
        <v>1</v>
      </c>
      <c r="J439" s="95">
        <f t="shared" si="55"/>
        <v>1</v>
      </c>
      <c r="K439" s="95">
        <f t="shared" si="55"/>
        <v>1</v>
      </c>
      <c r="L439" s="95">
        <f t="shared" si="55"/>
        <v>1</v>
      </c>
      <c r="M439" s="95">
        <f t="shared" si="55"/>
        <v>1</v>
      </c>
      <c r="N439" s="95">
        <f t="shared" si="55"/>
        <v>1</v>
      </c>
      <c r="O439" s="95">
        <f t="shared" si="55"/>
        <v>1</v>
      </c>
      <c r="P439" s="95">
        <f t="shared" si="55"/>
        <v>1</v>
      </c>
      <c r="Q439" s="95">
        <f t="shared" si="55"/>
        <v>1</v>
      </c>
      <c r="R439" s="95">
        <f t="shared" si="55"/>
        <v>1</v>
      </c>
      <c r="S439" s="95">
        <f t="shared" si="55"/>
        <v>1</v>
      </c>
      <c r="T439" s="95">
        <f t="shared" si="55"/>
        <v>1</v>
      </c>
      <c r="U439" s="95">
        <f t="shared" si="54"/>
        <v>1</v>
      </c>
      <c r="V439" s="95">
        <f t="shared" si="54"/>
        <v>1</v>
      </c>
      <c r="W439" s="95">
        <f t="shared" si="54"/>
        <v>1</v>
      </c>
      <c r="X439" s="95">
        <f t="shared" si="54"/>
        <v>1</v>
      </c>
      <c r="Y439" s="95">
        <f t="shared" si="54"/>
        <v>1</v>
      </c>
      <c r="Z439" s="95">
        <f t="shared" si="54"/>
        <v>1</v>
      </c>
      <c r="AA439" s="95">
        <f t="shared" si="54"/>
        <v>1</v>
      </c>
      <c r="AB439" s="95">
        <f t="shared" si="54"/>
        <v>1</v>
      </c>
      <c r="AC439" s="95">
        <f t="shared" si="54"/>
        <v>1</v>
      </c>
      <c r="AD439" s="95">
        <f t="shared" si="54"/>
        <v>1</v>
      </c>
      <c r="AE439" s="95">
        <f t="shared" si="54"/>
        <v>1</v>
      </c>
      <c r="AF439" s="95">
        <f t="shared" si="54"/>
        <v>1</v>
      </c>
      <c r="AG439" s="95">
        <f t="shared" si="54"/>
        <v>1</v>
      </c>
      <c r="AH439" s="95">
        <f t="shared" si="54"/>
        <v>1</v>
      </c>
    </row>
    <row r="440" spans="1:34" x14ac:dyDescent="0.3">
      <c r="A440" t="s">
        <v>784</v>
      </c>
      <c r="B440" t="s">
        <v>785</v>
      </c>
      <c r="C440">
        <v>2021</v>
      </c>
      <c r="D440">
        <v>2070</v>
      </c>
      <c r="E440" s="95">
        <f t="shared" si="55"/>
        <v>1</v>
      </c>
      <c r="F440" s="95">
        <f t="shared" si="55"/>
        <v>1</v>
      </c>
      <c r="G440" s="95">
        <f t="shared" si="55"/>
        <v>1</v>
      </c>
      <c r="H440" s="95">
        <f t="shared" si="55"/>
        <v>1</v>
      </c>
      <c r="I440" s="95">
        <f t="shared" si="55"/>
        <v>1</v>
      </c>
      <c r="J440" s="95">
        <f t="shared" si="55"/>
        <v>1</v>
      </c>
      <c r="K440" s="95">
        <f t="shared" si="55"/>
        <v>1</v>
      </c>
      <c r="L440" s="95">
        <f t="shared" si="55"/>
        <v>1</v>
      </c>
      <c r="M440" s="95">
        <f t="shared" si="55"/>
        <v>1</v>
      </c>
      <c r="N440" s="95">
        <f t="shared" si="55"/>
        <v>1</v>
      </c>
      <c r="O440" s="95">
        <f t="shared" si="55"/>
        <v>1</v>
      </c>
      <c r="P440" s="95">
        <f t="shared" si="55"/>
        <v>1</v>
      </c>
      <c r="Q440" s="95">
        <f t="shared" si="55"/>
        <v>1</v>
      </c>
      <c r="R440" s="95">
        <f t="shared" si="55"/>
        <v>1</v>
      </c>
      <c r="S440" s="95">
        <f t="shared" si="55"/>
        <v>1</v>
      </c>
      <c r="T440" s="95">
        <f t="shared" si="55"/>
        <v>1</v>
      </c>
      <c r="U440" s="95">
        <f t="shared" si="54"/>
        <v>1</v>
      </c>
      <c r="V440" s="95">
        <f t="shared" si="54"/>
        <v>1</v>
      </c>
      <c r="W440" s="95">
        <f t="shared" si="54"/>
        <v>1</v>
      </c>
      <c r="X440" s="95">
        <f t="shared" si="54"/>
        <v>1</v>
      </c>
      <c r="Y440" s="95">
        <f t="shared" si="54"/>
        <v>1</v>
      </c>
      <c r="Z440" s="95">
        <f t="shared" si="54"/>
        <v>1</v>
      </c>
      <c r="AA440" s="95">
        <f t="shared" si="54"/>
        <v>1</v>
      </c>
      <c r="AB440" s="95">
        <f t="shared" si="54"/>
        <v>1</v>
      </c>
      <c r="AC440" s="95">
        <f t="shared" si="54"/>
        <v>1</v>
      </c>
      <c r="AD440" s="95">
        <f t="shared" si="54"/>
        <v>1</v>
      </c>
      <c r="AE440" s="95">
        <f t="shared" si="54"/>
        <v>1</v>
      </c>
      <c r="AF440" s="95">
        <f t="shared" si="54"/>
        <v>1</v>
      </c>
      <c r="AG440" s="95">
        <f t="shared" si="54"/>
        <v>1</v>
      </c>
      <c r="AH440" s="95">
        <f t="shared" si="54"/>
        <v>1</v>
      </c>
    </row>
    <row r="441" spans="1:34" x14ac:dyDescent="0.3">
      <c r="A441" t="s">
        <v>784</v>
      </c>
      <c r="B441" t="s">
        <v>786</v>
      </c>
      <c r="C441">
        <v>2021</v>
      </c>
      <c r="D441">
        <v>2070</v>
      </c>
      <c r="E441" s="95">
        <f t="shared" si="55"/>
        <v>1</v>
      </c>
      <c r="F441" s="95">
        <f t="shared" si="55"/>
        <v>1</v>
      </c>
      <c r="G441" s="95">
        <f t="shared" si="55"/>
        <v>1</v>
      </c>
      <c r="H441" s="95">
        <f t="shared" si="55"/>
        <v>1</v>
      </c>
      <c r="I441" s="95">
        <f t="shared" si="55"/>
        <v>1</v>
      </c>
      <c r="J441" s="95">
        <f t="shared" si="55"/>
        <v>1</v>
      </c>
      <c r="K441" s="95">
        <f t="shared" si="55"/>
        <v>1</v>
      </c>
      <c r="L441" s="95">
        <f t="shared" si="55"/>
        <v>1</v>
      </c>
      <c r="M441" s="95">
        <f t="shared" si="55"/>
        <v>1</v>
      </c>
      <c r="N441" s="95">
        <f t="shared" si="55"/>
        <v>1</v>
      </c>
      <c r="O441" s="95">
        <f t="shared" si="55"/>
        <v>1</v>
      </c>
      <c r="P441" s="95">
        <f t="shared" si="55"/>
        <v>1</v>
      </c>
      <c r="Q441" s="95">
        <f t="shared" si="55"/>
        <v>1</v>
      </c>
      <c r="R441" s="95">
        <f t="shared" si="55"/>
        <v>1</v>
      </c>
      <c r="S441" s="95">
        <f t="shared" si="55"/>
        <v>1</v>
      </c>
      <c r="T441" s="95">
        <f t="shared" si="55"/>
        <v>1</v>
      </c>
      <c r="U441" s="95">
        <f t="shared" si="54"/>
        <v>1</v>
      </c>
      <c r="V441" s="95">
        <f t="shared" si="54"/>
        <v>1</v>
      </c>
      <c r="W441" s="95">
        <f t="shared" si="54"/>
        <v>1</v>
      </c>
      <c r="X441" s="95">
        <f t="shared" si="54"/>
        <v>1</v>
      </c>
      <c r="Y441" s="95">
        <f t="shared" si="54"/>
        <v>1</v>
      </c>
      <c r="Z441" s="95">
        <f t="shared" si="54"/>
        <v>1</v>
      </c>
      <c r="AA441" s="95">
        <f t="shared" si="54"/>
        <v>1</v>
      </c>
      <c r="AB441" s="95">
        <f t="shared" si="54"/>
        <v>1</v>
      </c>
      <c r="AC441" s="95">
        <f t="shared" si="54"/>
        <v>1</v>
      </c>
      <c r="AD441" s="95">
        <f t="shared" si="54"/>
        <v>1</v>
      </c>
      <c r="AE441" s="95">
        <f t="shared" si="54"/>
        <v>1</v>
      </c>
      <c r="AF441" s="95">
        <f t="shared" si="54"/>
        <v>1</v>
      </c>
      <c r="AG441" s="95">
        <f t="shared" si="54"/>
        <v>1</v>
      </c>
      <c r="AH441" s="95">
        <f t="shared" si="54"/>
        <v>1</v>
      </c>
    </row>
    <row r="442" spans="1:34" x14ac:dyDescent="0.3">
      <c r="A442" t="s">
        <v>784</v>
      </c>
      <c r="B442" t="s">
        <v>787</v>
      </c>
      <c r="C442">
        <v>2021</v>
      </c>
      <c r="D442">
        <v>2070</v>
      </c>
      <c r="E442" s="95">
        <f t="shared" si="55"/>
        <v>1</v>
      </c>
      <c r="F442" s="95">
        <f t="shared" si="55"/>
        <v>1</v>
      </c>
      <c r="G442" s="95">
        <f t="shared" si="55"/>
        <v>1</v>
      </c>
      <c r="H442" s="95">
        <f t="shared" si="55"/>
        <v>1</v>
      </c>
      <c r="I442" s="95">
        <f t="shared" si="55"/>
        <v>1</v>
      </c>
      <c r="J442" s="95">
        <f t="shared" si="55"/>
        <v>1</v>
      </c>
      <c r="K442" s="95">
        <f t="shared" si="55"/>
        <v>1</v>
      </c>
      <c r="L442" s="95">
        <f t="shared" si="55"/>
        <v>1</v>
      </c>
      <c r="M442" s="95">
        <f t="shared" si="55"/>
        <v>1</v>
      </c>
      <c r="N442" s="95">
        <f t="shared" si="55"/>
        <v>1</v>
      </c>
      <c r="O442" s="95">
        <f t="shared" si="55"/>
        <v>1</v>
      </c>
      <c r="P442" s="95">
        <f t="shared" si="55"/>
        <v>1</v>
      </c>
      <c r="Q442" s="95">
        <f t="shared" si="55"/>
        <v>1</v>
      </c>
      <c r="R442" s="95">
        <f t="shared" si="55"/>
        <v>1</v>
      </c>
      <c r="S442" s="95">
        <f t="shared" si="55"/>
        <v>1</v>
      </c>
      <c r="T442" s="95">
        <f t="shared" ref="T442:AH457" si="56">IF(AND(T$1&gt;=$C442,T$1&lt;=$D442),1,0)</f>
        <v>1</v>
      </c>
      <c r="U442" s="95">
        <f t="shared" si="56"/>
        <v>1</v>
      </c>
      <c r="V442" s="95">
        <f t="shared" si="56"/>
        <v>1</v>
      </c>
      <c r="W442" s="95">
        <f t="shared" si="56"/>
        <v>1</v>
      </c>
      <c r="X442" s="95">
        <f t="shared" si="56"/>
        <v>1</v>
      </c>
      <c r="Y442" s="95">
        <f t="shared" si="56"/>
        <v>1</v>
      </c>
      <c r="Z442" s="95">
        <f t="shared" si="56"/>
        <v>1</v>
      </c>
      <c r="AA442" s="95">
        <f t="shared" si="56"/>
        <v>1</v>
      </c>
      <c r="AB442" s="95">
        <f t="shared" si="56"/>
        <v>1</v>
      </c>
      <c r="AC442" s="95">
        <f t="shared" si="56"/>
        <v>1</v>
      </c>
      <c r="AD442" s="95">
        <f t="shared" si="56"/>
        <v>1</v>
      </c>
      <c r="AE442" s="95">
        <f t="shared" si="56"/>
        <v>1</v>
      </c>
      <c r="AF442" s="95">
        <f t="shared" si="56"/>
        <v>1</v>
      </c>
      <c r="AG442" s="95">
        <f t="shared" si="56"/>
        <v>1</v>
      </c>
      <c r="AH442" s="95">
        <f t="shared" si="56"/>
        <v>1</v>
      </c>
    </row>
    <row r="443" spans="1:34" x14ac:dyDescent="0.3">
      <c r="A443" t="s">
        <v>784</v>
      </c>
      <c r="B443" t="s">
        <v>788</v>
      </c>
      <c r="C443">
        <v>2021</v>
      </c>
      <c r="D443">
        <v>2070</v>
      </c>
      <c r="E443" s="95">
        <f t="shared" ref="E443:T458" si="57">IF(AND(E$1&gt;=$C443,E$1&lt;=$D443),1,0)</f>
        <v>1</v>
      </c>
      <c r="F443" s="95">
        <f t="shared" si="57"/>
        <v>1</v>
      </c>
      <c r="G443" s="95">
        <f t="shared" si="57"/>
        <v>1</v>
      </c>
      <c r="H443" s="95">
        <f t="shared" si="57"/>
        <v>1</v>
      </c>
      <c r="I443" s="95">
        <f t="shared" si="57"/>
        <v>1</v>
      </c>
      <c r="J443" s="95">
        <f t="shared" si="57"/>
        <v>1</v>
      </c>
      <c r="K443" s="95">
        <f t="shared" si="57"/>
        <v>1</v>
      </c>
      <c r="L443" s="95">
        <f t="shared" si="57"/>
        <v>1</v>
      </c>
      <c r="M443" s="95">
        <f t="shared" si="57"/>
        <v>1</v>
      </c>
      <c r="N443" s="95">
        <f t="shared" si="57"/>
        <v>1</v>
      </c>
      <c r="O443" s="95">
        <f t="shared" si="57"/>
        <v>1</v>
      </c>
      <c r="P443" s="95">
        <f t="shared" si="57"/>
        <v>1</v>
      </c>
      <c r="Q443" s="95">
        <f t="shared" si="57"/>
        <v>1</v>
      </c>
      <c r="R443" s="95">
        <f t="shared" si="57"/>
        <v>1</v>
      </c>
      <c r="S443" s="95">
        <f t="shared" si="57"/>
        <v>1</v>
      </c>
      <c r="T443" s="95">
        <f t="shared" si="57"/>
        <v>1</v>
      </c>
      <c r="U443" s="95">
        <f t="shared" si="56"/>
        <v>1</v>
      </c>
      <c r="V443" s="95">
        <f t="shared" si="56"/>
        <v>1</v>
      </c>
      <c r="W443" s="95">
        <f t="shared" si="56"/>
        <v>1</v>
      </c>
      <c r="X443" s="95">
        <f t="shared" si="56"/>
        <v>1</v>
      </c>
      <c r="Y443" s="95">
        <f t="shared" si="56"/>
        <v>1</v>
      </c>
      <c r="Z443" s="95">
        <f t="shared" si="56"/>
        <v>1</v>
      </c>
      <c r="AA443" s="95">
        <f t="shared" si="56"/>
        <v>1</v>
      </c>
      <c r="AB443" s="95">
        <f t="shared" si="56"/>
        <v>1</v>
      </c>
      <c r="AC443" s="95">
        <f t="shared" si="56"/>
        <v>1</v>
      </c>
      <c r="AD443" s="95">
        <f t="shared" si="56"/>
        <v>1</v>
      </c>
      <c r="AE443" s="95">
        <f t="shared" si="56"/>
        <v>1</v>
      </c>
      <c r="AF443" s="95">
        <f t="shared" si="56"/>
        <v>1</v>
      </c>
      <c r="AG443" s="95">
        <f t="shared" si="56"/>
        <v>1</v>
      </c>
      <c r="AH443" s="95">
        <f t="shared" si="56"/>
        <v>1</v>
      </c>
    </row>
    <row r="444" spans="1:34" x14ac:dyDescent="0.3">
      <c r="A444" t="s">
        <v>784</v>
      </c>
      <c r="B444" t="s">
        <v>789</v>
      </c>
      <c r="C444">
        <v>2021</v>
      </c>
      <c r="D444">
        <v>2070</v>
      </c>
      <c r="E444" s="95">
        <f t="shared" si="57"/>
        <v>1</v>
      </c>
      <c r="F444" s="95">
        <f t="shared" si="57"/>
        <v>1</v>
      </c>
      <c r="G444" s="95">
        <f t="shared" si="57"/>
        <v>1</v>
      </c>
      <c r="H444" s="95">
        <f t="shared" si="57"/>
        <v>1</v>
      </c>
      <c r="I444" s="95">
        <f t="shared" si="57"/>
        <v>1</v>
      </c>
      <c r="J444" s="95">
        <f t="shared" si="57"/>
        <v>1</v>
      </c>
      <c r="K444" s="95">
        <f t="shared" si="57"/>
        <v>1</v>
      </c>
      <c r="L444" s="95">
        <f t="shared" si="57"/>
        <v>1</v>
      </c>
      <c r="M444" s="95">
        <f t="shared" si="57"/>
        <v>1</v>
      </c>
      <c r="N444" s="95">
        <f t="shared" si="57"/>
        <v>1</v>
      </c>
      <c r="O444" s="95">
        <f t="shared" si="57"/>
        <v>1</v>
      </c>
      <c r="P444" s="95">
        <f t="shared" si="57"/>
        <v>1</v>
      </c>
      <c r="Q444" s="95">
        <f t="shared" si="57"/>
        <v>1</v>
      </c>
      <c r="R444" s="95">
        <f t="shared" si="57"/>
        <v>1</v>
      </c>
      <c r="S444" s="95">
        <f t="shared" si="57"/>
        <v>1</v>
      </c>
      <c r="T444" s="95">
        <f t="shared" si="57"/>
        <v>1</v>
      </c>
      <c r="U444" s="95">
        <f t="shared" si="56"/>
        <v>1</v>
      </c>
      <c r="V444" s="95">
        <f t="shared" si="56"/>
        <v>1</v>
      </c>
      <c r="W444" s="95">
        <f t="shared" si="56"/>
        <v>1</v>
      </c>
      <c r="X444" s="95">
        <f t="shared" si="56"/>
        <v>1</v>
      </c>
      <c r="Y444" s="95">
        <f t="shared" si="56"/>
        <v>1</v>
      </c>
      <c r="Z444" s="95">
        <f t="shared" si="56"/>
        <v>1</v>
      </c>
      <c r="AA444" s="95">
        <f t="shared" si="56"/>
        <v>1</v>
      </c>
      <c r="AB444" s="95">
        <f t="shared" si="56"/>
        <v>1</v>
      </c>
      <c r="AC444" s="95">
        <f t="shared" si="56"/>
        <v>1</v>
      </c>
      <c r="AD444" s="95">
        <f t="shared" si="56"/>
        <v>1</v>
      </c>
      <c r="AE444" s="95">
        <f t="shared" si="56"/>
        <v>1</v>
      </c>
      <c r="AF444" s="95">
        <f t="shared" si="56"/>
        <v>1</v>
      </c>
      <c r="AG444" s="95">
        <f t="shared" si="56"/>
        <v>1</v>
      </c>
      <c r="AH444" s="95">
        <f t="shared" si="56"/>
        <v>1</v>
      </c>
    </row>
    <row r="445" spans="1:34" x14ac:dyDescent="0.3">
      <c r="A445" t="s">
        <v>668</v>
      </c>
      <c r="B445" t="s">
        <v>106</v>
      </c>
      <c r="C445">
        <v>2021</v>
      </c>
      <c r="D445">
        <v>2050</v>
      </c>
      <c r="E445" s="95">
        <f t="shared" si="57"/>
        <v>1</v>
      </c>
      <c r="F445" s="95">
        <f t="shared" si="57"/>
        <v>1</v>
      </c>
      <c r="G445" s="95">
        <f t="shared" si="57"/>
        <v>1</v>
      </c>
      <c r="H445" s="95">
        <f t="shared" si="57"/>
        <v>1</v>
      </c>
      <c r="I445" s="95">
        <f t="shared" si="57"/>
        <v>1</v>
      </c>
      <c r="J445" s="95">
        <f t="shared" si="57"/>
        <v>1</v>
      </c>
      <c r="K445" s="95">
        <f t="shared" si="57"/>
        <v>1</v>
      </c>
      <c r="L445" s="95">
        <f t="shared" si="57"/>
        <v>1</v>
      </c>
      <c r="M445" s="95">
        <f t="shared" si="57"/>
        <v>1</v>
      </c>
      <c r="N445" s="95">
        <f t="shared" si="57"/>
        <v>1</v>
      </c>
      <c r="O445" s="95">
        <f t="shared" si="57"/>
        <v>1</v>
      </c>
      <c r="P445" s="95">
        <f t="shared" si="57"/>
        <v>1</v>
      </c>
      <c r="Q445" s="95">
        <f t="shared" si="57"/>
        <v>1</v>
      </c>
      <c r="R445" s="95">
        <f t="shared" si="57"/>
        <v>1</v>
      </c>
      <c r="S445" s="95">
        <f t="shared" si="57"/>
        <v>1</v>
      </c>
      <c r="T445" s="95">
        <f t="shared" si="57"/>
        <v>1</v>
      </c>
      <c r="U445" s="95">
        <f t="shared" si="56"/>
        <v>1</v>
      </c>
      <c r="V445" s="95">
        <f t="shared" si="56"/>
        <v>1</v>
      </c>
      <c r="W445" s="95">
        <f t="shared" si="56"/>
        <v>1</v>
      </c>
      <c r="X445" s="95">
        <f t="shared" si="56"/>
        <v>1</v>
      </c>
      <c r="Y445" s="95">
        <f t="shared" si="56"/>
        <v>1</v>
      </c>
      <c r="Z445" s="95">
        <f t="shared" si="56"/>
        <v>1</v>
      </c>
      <c r="AA445" s="95">
        <f t="shared" si="56"/>
        <v>1</v>
      </c>
      <c r="AB445" s="95">
        <f t="shared" si="56"/>
        <v>1</v>
      </c>
      <c r="AC445" s="95">
        <f t="shared" si="56"/>
        <v>1</v>
      </c>
      <c r="AD445" s="95">
        <f t="shared" si="56"/>
        <v>1</v>
      </c>
      <c r="AE445" s="95">
        <f t="shared" si="56"/>
        <v>1</v>
      </c>
      <c r="AF445" s="95">
        <f t="shared" si="56"/>
        <v>1</v>
      </c>
      <c r="AG445" s="95">
        <f t="shared" si="56"/>
        <v>1</v>
      </c>
      <c r="AH445" s="95">
        <f t="shared" si="56"/>
        <v>1</v>
      </c>
    </row>
    <row r="446" spans="1:34" x14ac:dyDescent="0.3">
      <c r="A446" t="s">
        <v>668</v>
      </c>
      <c r="B446" t="s">
        <v>724</v>
      </c>
      <c r="C446">
        <v>2021</v>
      </c>
      <c r="D446">
        <v>2050</v>
      </c>
      <c r="E446" s="95">
        <f t="shared" si="57"/>
        <v>1</v>
      </c>
      <c r="F446" s="95">
        <f t="shared" si="57"/>
        <v>1</v>
      </c>
      <c r="G446" s="95">
        <f t="shared" si="57"/>
        <v>1</v>
      </c>
      <c r="H446" s="95">
        <f t="shared" si="57"/>
        <v>1</v>
      </c>
      <c r="I446" s="95">
        <f t="shared" si="57"/>
        <v>1</v>
      </c>
      <c r="J446" s="95">
        <f t="shared" si="57"/>
        <v>1</v>
      </c>
      <c r="K446" s="95">
        <f t="shared" si="57"/>
        <v>1</v>
      </c>
      <c r="L446" s="95">
        <f t="shared" si="57"/>
        <v>1</v>
      </c>
      <c r="M446" s="95">
        <f t="shared" si="57"/>
        <v>1</v>
      </c>
      <c r="N446" s="95">
        <f t="shared" si="57"/>
        <v>1</v>
      </c>
      <c r="O446" s="95">
        <f t="shared" si="57"/>
        <v>1</v>
      </c>
      <c r="P446" s="95">
        <f t="shared" si="57"/>
        <v>1</v>
      </c>
      <c r="Q446" s="95">
        <f t="shared" si="57"/>
        <v>1</v>
      </c>
      <c r="R446" s="95">
        <f t="shared" si="57"/>
        <v>1</v>
      </c>
      <c r="S446" s="95">
        <f t="shared" si="57"/>
        <v>1</v>
      </c>
      <c r="T446" s="95">
        <f t="shared" si="57"/>
        <v>1</v>
      </c>
      <c r="U446" s="95">
        <f t="shared" si="56"/>
        <v>1</v>
      </c>
      <c r="V446" s="95">
        <f t="shared" si="56"/>
        <v>1</v>
      </c>
      <c r="W446" s="95">
        <f t="shared" si="56"/>
        <v>1</v>
      </c>
      <c r="X446" s="95">
        <f t="shared" si="56"/>
        <v>1</v>
      </c>
      <c r="Y446" s="95">
        <f t="shared" si="56"/>
        <v>1</v>
      </c>
      <c r="Z446" s="95">
        <f t="shared" si="56"/>
        <v>1</v>
      </c>
      <c r="AA446" s="95">
        <f t="shared" si="56"/>
        <v>1</v>
      </c>
      <c r="AB446" s="95">
        <f t="shared" si="56"/>
        <v>1</v>
      </c>
      <c r="AC446" s="95">
        <f t="shared" si="56"/>
        <v>1</v>
      </c>
      <c r="AD446" s="95">
        <f t="shared" si="56"/>
        <v>1</v>
      </c>
      <c r="AE446" s="95">
        <f t="shared" si="56"/>
        <v>1</v>
      </c>
      <c r="AF446" s="95">
        <f t="shared" si="56"/>
        <v>1</v>
      </c>
      <c r="AG446" s="95">
        <f t="shared" si="56"/>
        <v>1</v>
      </c>
      <c r="AH446" s="95">
        <f t="shared" si="56"/>
        <v>1</v>
      </c>
    </row>
    <row r="447" spans="1:34" x14ac:dyDescent="0.3">
      <c r="A447" t="s">
        <v>668</v>
      </c>
      <c r="B447" t="s">
        <v>725</v>
      </c>
      <c r="C447">
        <v>2021</v>
      </c>
      <c r="D447">
        <v>2050</v>
      </c>
      <c r="E447" s="95">
        <f t="shared" si="57"/>
        <v>1</v>
      </c>
      <c r="F447" s="95">
        <f t="shared" si="57"/>
        <v>1</v>
      </c>
      <c r="G447" s="95">
        <f t="shared" si="57"/>
        <v>1</v>
      </c>
      <c r="H447" s="95">
        <f t="shared" si="57"/>
        <v>1</v>
      </c>
      <c r="I447" s="95">
        <f t="shared" si="57"/>
        <v>1</v>
      </c>
      <c r="J447" s="95">
        <f t="shared" si="57"/>
        <v>1</v>
      </c>
      <c r="K447" s="95">
        <f t="shared" si="57"/>
        <v>1</v>
      </c>
      <c r="L447" s="95">
        <f t="shared" si="57"/>
        <v>1</v>
      </c>
      <c r="M447" s="95">
        <f t="shared" si="57"/>
        <v>1</v>
      </c>
      <c r="N447" s="95">
        <f t="shared" si="57"/>
        <v>1</v>
      </c>
      <c r="O447" s="95">
        <f t="shared" si="57"/>
        <v>1</v>
      </c>
      <c r="P447" s="95">
        <f t="shared" si="57"/>
        <v>1</v>
      </c>
      <c r="Q447" s="95">
        <f t="shared" si="57"/>
        <v>1</v>
      </c>
      <c r="R447" s="95">
        <f t="shared" si="57"/>
        <v>1</v>
      </c>
      <c r="S447" s="95">
        <f t="shared" si="57"/>
        <v>1</v>
      </c>
      <c r="T447" s="95">
        <f t="shared" si="57"/>
        <v>1</v>
      </c>
      <c r="U447" s="95">
        <f t="shared" si="56"/>
        <v>1</v>
      </c>
      <c r="V447" s="95">
        <f t="shared" si="56"/>
        <v>1</v>
      </c>
      <c r="W447" s="95">
        <f t="shared" si="56"/>
        <v>1</v>
      </c>
      <c r="X447" s="95">
        <f t="shared" si="56"/>
        <v>1</v>
      </c>
      <c r="Y447" s="95">
        <f t="shared" si="56"/>
        <v>1</v>
      </c>
      <c r="Z447" s="95">
        <f t="shared" si="56"/>
        <v>1</v>
      </c>
      <c r="AA447" s="95">
        <f t="shared" si="56"/>
        <v>1</v>
      </c>
      <c r="AB447" s="95">
        <f t="shared" si="56"/>
        <v>1</v>
      </c>
      <c r="AC447" s="95">
        <f t="shared" si="56"/>
        <v>1</v>
      </c>
      <c r="AD447" s="95">
        <f t="shared" si="56"/>
        <v>1</v>
      </c>
      <c r="AE447" s="95">
        <f t="shared" si="56"/>
        <v>1</v>
      </c>
      <c r="AF447" s="95">
        <f t="shared" si="56"/>
        <v>1</v>
      </c>
      <c r="AG447" s="95">
        <f t="shared" si="56"/>
        <v>1</v>
      </c>
      <c r="AH447" s="95">
        <f t="shared" si="56"/>
        <v>1</v>
      </c>
    </row>
    <row r="448" spans="1:34" x14ac:dyDescent="0.3">
      <c r="A448" t="s">
        <v>669</v>
      </c>
      <c r="B448" t="s">
        <v>97</v>
      </c>
      <c r="C448">
        <v>2021</v>
      </c>
      <c r="D448">
        <v>2050</v>
      </c>
      <c r="E448" s="95">
        <f t="shared" si="57"/>
        <v>1</v>
      </c>
      <c r="F448" s="95">
        <f t="shared" si="57"/>
        <v>1</v>
      </c>
      <c r="G448" s="95">
        <f t="shared" si="57"/>
        <v>1</v>
      </c>
      <c r="H448" s="95">
        <f t="shared" si="57"/>
        <v>1</v>
      </c>
      <c r="I448" s="95">
        <f t="shared" si="57"/>
        <v>1</v>
      </c>
      <c r="J448" s="95">
        <f t="shared" si="57"/>
        <v>1</v>
      </c>
      <c r="K448" s="95">
        <f t="shared" si="57"/>
        <v>1</v>
      </c>
      <c r="L448" s="95">
        <f t="shared" si="57"/>
        <v>1</v>
      </c>
      <c r="M448" s="95">
        <f t="shared" si="57"/>
        <v>1</v>
      </c>
      <c r="N448" s="95">
        <f t="shared" si="57"/>
        <v>1</v>
      </c>
      <c r="O448" s="95">
        <f t="shared" si="57"/>
        <v>1</v>
      </c>
      <c r="P448" s="95">
        <f t="shared" si="57"/>
        <v>1</v>
      </c>
      <c r="Q448" s="95">
        <f t="shared" si="57"/>
        <v>1</v>
      </c>
      <c r="R448" s="95">
        <f t="shared" si="57"/>
        <v>1</v>
      </c>
      <c r="S448" s="95">
        <f t="shared" si="57"/>
        <v>1</v>
      </c>
      <c r="T448" s="95">
        <f t="shared" si="57"/>
        <v>1</v>
      </c>
      <c r="U448" s="95">
        <f t="shared" si="56"/>
        <v>1</v>
      </c>
      <c r="V448" s="95">
        <f t="shared" si="56"/>
        <v>1</v>
      </c>
      <c r="W448" s="95">
        <f t="shared" si="56"/>
        <v>1</v>
      </c>
      <c r="X448" s="95">
        <f t="shared" si="56"/>
        <v>1</v>
      </c>
      <c r="Y448" s="95">
        <f t="shared" si="56"/>
        <v>1</v>
      </c>
      <c r="Z448" s="95">
        <f t="shared" si="56"/>
        <v>1</v>
      </c>
      <c r="AA448" s="95">
        <f t="shared" si="56"/>
        <v>1</v>
      </c>
      <c r="AB448" s="95">
        <f t="shared" si="56"/>
        <v>1</v>
      </c>
      <c r="AC448" s="95">
        <f t="shared" si="56"/>
        <v>1</v>
      </c>
      <c r="AD448" s="95">
        <f t="shared" si="56"/>
        <v>1</v>
      </c>
      <c r="AE448" s="95">
        <f t="shared" si="56"/>
        <v>1</v>
      </c>
      <c r="AF448" s="95">
        <f t="shared" si="56"/>
        <v>1</v>
      </c>
      <c r="AG448" s="95">
        <f t="shared" si="56"/>
        <v>1</v>
      </c>
      <c r="AH448" s="95">
        <f t="shared" si="56"/>
        <v>1</v>
      </c>
    </row>
    <row r="449" spans="1:34" x14ac:dyDescent="0.3">
      <c r="A449" t="s">
        <v>639</v>
      </c>
      <c r="B449" t="s">
        <v>158</v>
      </c>
      <c r="C449">
        <v>2021</v>
      </c>
      <c r="D449">
        <v>2044</v>
      </c>
      <c r="E449" s="95">
        <f t="shared" si="57"/>
        <v>1</v>
      </c>
      <c r="F449" s="95">
        <f t="shared" si="57"/>
        <v>1</v>
      </c>
      <c r="G449" s="95">
        <f t="shared" si="57"/>
        <v>1</v>
      </c>
      <c r="H449" s="95">
        <f t="shared" si="57"/>
        <v>1</v>
      </c>
      <c r="I449" s="95">
        <f t="shared" si="57"/>
        <v>1</v>
      </c>
      <c r="J449" s="95">
        <f t="shared" si="57"/>
        <v>1</v>
      </c>
      <c r="K449" s="95">
        <f t="shared" si="57"/>
        <v>1</v>
      </c>
      <c r="L449" s="95">
        <f t="shared" si="57"/>
        <v>1</v>
      </c>
      <c r="M449" s="95">
        <f t="shared" si="57"/>
        <v>1</v>
      </c>
      <c r="N449" s="95">
        <f t="shared" si="57"/>
        <v>1</v>
      </c>
      <c r="O449" s="95">
        <f t="shared" si="57"/>
        <v>1</v>
      </c>
      <c r="P449" s="95">
        <f t="shared" si="57"/>
        <v>1</v>
      </c>
      <c r="Q449" s="95">
        <f t="shared" si="57"/>
        <v>1</v>
      </c>
      <c r="R449" s="95">
        <f t="shared" si="57"/>
        <v>1</v>
      </c>
      <c r="S449" s="95">
        <f t="shared" si="57"/>
        <v>1</v>
      </c>
      <c r="T449" s="95">
        <f t="shared" si="57"/>
        <v>1</v>
      </c>
      <c r="U449" s="95">
        <f t="shared" si="56"/>
        <v>1</v>
      </c>
      <c r="V449" s="95">
        <f t="shared" si="56"/>
        <v>1</v>
      </c>
      <c r="W449" s="95">
        <f t="shared" si="56"/>
        <v>1</v>
      </c>
      <c r="X449" s="95">
        <f t="shared" si="56"/>
        <v>1</v>
      </c>
      <c r="Y449" s="95">
        <f t="shared" si="56"/>
        <v>1</v>
      </c>
      <c r="Z449" s="95">
        <f t="shared" si="56"/>
        <v>1</v>
      </c>
      <c r="AA449" s="95">
        <f t="shared" si="56"/>
        <v>1</v>
      </c>
      <c r="AB449" s="95">
        <f t="shared" si="56"/>
        <v>1</v>
      </c>
      <c r="AC449" s="95">
        <f t="shared" si="56"/>
        <v>0</v>
      </c>
      <c r="AD449" s="95">
        <f t="shared" si="56"/>
        <v>0</v>
      </c>
      <c r="AE449" s="95">
        <f t="shared" si="56"/>
        <v>0</v>
      </c>
      <c r="AF449" s="95">
        <f t="shared" si="56"/>
        <v>0</v>
      </c>
      <c r="AG449" s="95">
        <f t="shared" si="56"/>
        <v>0</v>
      </c>
      <c r="AH449" s="95">
        <f t="shared" si="56"/>
        <v>0</v>
      </c>
    </row>
    <row r="450" spans="1:34" x14ac:dyDescent="0.3">
      <c r="A450" t="s">
        <v>639</v>
      </c>
      <c r="B450" t="s">
        <v>156</v>
      </c>
      <c r="C450">
        <v>2021</v>
      </c>
      <c r="D450">
        <v>2044</v>
      </c>
      <c r="E450" s="95">
        <f t="shared" si="57"/>
        <v>1</v>
      </c>
      <c r="F450" s="95">
        <f t="shared" si="57"/>
        <v>1</v>
      </c>
      <c r="G450" s="95">
        <f t="shared" si="57"/>
        <v>1</v>
      </c>
      <c r="H450" s="95">
        <f t="shared" si="57"/>
        <v>1</v>
      </c>
      <c r="I450" s="95">
        <f t="shared" si="57"/>
        <v>1</v>
      </c>
      <c r="J450" s="95">
        <f t="shared" si="57"/>
        <v>1</v>
      </c>
      <c r="K450" s="95">
        <f t="shared" si="57"/>
        <v>1</v>
      </c>
      <c r="L450" s="95">
        <f t="shared" si="57"/>
        <v>1</v>
      </c>
      <c r="M450" s="95">
        <f t="shared" si="57"/>
        <v>1</v>
      </c>
      <c r="N450" s="95">
        <f t="shared" si="57"/>
        <v>1</v>
      </c>
      <c r="O450" s="95">
        <f t="shared" si="57"/>
        <v>1</v>
      </c>
      <c r="P450" s="95">
        <f t="shared" si="57"/>
        <v>1</v>
      </c>
      <c r="Q450" s="95">
        <f t="shared" si="57"/>
        <v>1</v>
      </c>
      <c r="R450" s="95">
        <f t="shared" si="57"/>
        <v>1</v>
      </c>
      <c r="S450" s="95">
        <f t="shared" si="57"/>
        <v>1</v>
      </c>
      <c r="T450" s="95">
        <f t="shared" si="57"/>
        <v>1</v>
      </c>
      <c r="U450" s="95">
        <f t="shared" si="56"/>
        <v>1</v>
      </c>
      <c r="V450" s="95">
        <f t="shared" si="56"/>
        <v>1</v>
      </c>
      <c r="W450" s="95">
        <f t="shared" si="56"/>
        <v>1</v>
      </c>
      <c r="X450" s="95">
        <f t="shared" si="56"/>
        <v>1</v>
      </c>
      <c r="Y450" s="95">
        <f t="shared" si="56"/>
        <v>1</v>
      </c>
      <c r="Z450" s="95">
        <f t="shared" si="56"/>
        <v>1</v>
      </c>
      <c r="AA450" s="95">
        <f t="shared" si="56"/>
        <v>1</v>
      </c>
      <c r="AB450" s="95">
        <f t="shared" si="56"/>
        <v>1</v>
      </c>
      <c r="AC450" s="95">
        <f t="shared" si="56"/>
        <v>0</v>
      </c>
      <c r="AD450" s="95">
        <f t="shared" si="56"/>
        <v>0</v>
      </c>
      <c r="AE450" s="95">
        <f t="shared" si="56"/>
        <v>0</v>
      </c>
      <c r="AF450" s="95">
        <f t="shared" si="56"/>
        <v>0</v>
      </c>
      <c r="AG450" s="95">
        <f t="shared" si="56"/>
        <v>0</v>
      </c>
      <c r="AH450" s="95">
        <f t="shared" si="56"/>
        <v>0</v>
      </c>
    </row>
    <row r="451" spans="1:34" x14ac:dyDescent="0.3">
      <c r="A451" t="s">
        <v>639</v>
      </c>
      <c r="B451" t="s">
        <v>159</v>
      </c>
      <c r="C451">
        <v>2021</v>
      </c>
      <c r="D451">
        <v>2044</v>
      </c>
      <c r="E451" s="95">
        <f t="shared" si="57"/>
        <v>1</v>
      </c>
      <c r="F451" s="95">
        <f t="shared" si="57"/>
        <v>1</v>
      </c>
      <c r="G451" s="95">
        <f t="shared" si="57"/>
        <v>1</v>
      </c>
      <c r="H451" s="95">
        <f t="shared" si="57"/>
        <v>1</v>
      </c>
      <c r="I451" s="95">
        <f t="shared" si="57"/>
        <v>1</v>
      </c>
      <c r="J451" s="95">
        <f t="shared" si="57"/>
        <v>1</v>
      </c>
      <c r="K451" s="95">
        <f t="shared" si="57"/>
        <v>1</v>
      </c>
      <c r="L451" s="95">
        <f t="shared" si="57"/>
        <v>1</v>
      </c>
      <c r="M451" s="95">
        <f t="shared" si="57"/>
        <v>1</v>
      </c>
      <c r="N451" s="95">
        <f t="shared" si="57"/>
        <v>1</v>
      </c>
      <c r="O451" s="95">
        <f t="shared" si="57"/>
        <v>1</v>
      </c>
      <c r="P451" s="95">
        <f t="shared" si="57"/>
        <v>1</v>
      </c>
      <c r="Q451" s="95">
        <f t="shared" si="57"/>
        <v>1</v>
      </c>
      <c r="R451" s="95">
        <f t="shared" si="57"/>
        <v>1</v>
      </c>
      <c r="S451" s="95">
        <f t="shared" si="57"/>
        <v>1</v>
      </c>
      <c r="T451" s="95">
        <f t="shared" si="57"/>
        <v>1</v>
      </c>
      <c r="U451" s="95">
        <f t="shared" si="56"/>
        <v>1</v>
      </c>
      <c r="V451" s="95">
        <f t="shared" si="56"/>
        <v>1</v>
      </c>
      <c r="W451" s="95">
        <f t="shared" si="56"/>
        <v>1</v>
      </c>
      <c r="X451" s="95">
        <f t="shared" si="56"/>
        <v>1</v>
      </c>
      <c r="Y451" s="95">
        <f t="shared" si="56"/>
        <v>1</v>
      </c>
      <c r="Z451" s="95">
        <f t="shared" si="56"/>
        <v>1</v>
      </c>
      <c r="AA451" s="95">
        <f t="shared" si="56"/>
        <v>1</v>
      </c>
      <c r="AB451" s="95">
        <f t="shared" si="56"/>
        <v>1</v>
      </c>
      <c r="AC451" s="95">
        <f t="shared" si="56"/>
        <v>0</v>
      </c>
      <c r="AD451" s="95">
        <f t="shared" si="56"/>
        <v>0</v>
      </c>
      <c r="AE451" s="95">
        <f t="shared" si="56"/>
        <v>0</v>
      </c>
      <c r="AF451" s="95">
        <f t="shared" si="56"/>
        <v>0</v>
      </c>
      <c r="AG451" s="95">
        <f t="shared" si="56"/>
        <v>0</v>
      </c>
      <c r="AH451" s="95">
        <f t="shared" si="56"/>
        <v>0</v>
      </c>
    </row>
    <row r="452" spans="1:34" x14ac:dyDescent="0.3">
      <c r="A452" t="s">
        <v>639</v>
      </c>
      <c r="B452" t="s">
        <v>157</v>
      </c>
      <c r="C452">
        <v>2021</v>
      </c>
      <c r="D452">
        <v>2044</v>
      </c>
      <c r="E452" s="95">
        <f t="shared" si="57"/>
        <v>1</v>
      </c>
      <c r="F452" s="95">
        <f t="shared" si="57"/>
        <v>1</v>
      </c>
      <c r="G452" s="95">
        <f t="shared" si="57"/>
        <v>1</v>
      </c>
      <c r="H452" s="95">
        <f t="shared" si="57"/>
        <v>1</v>
      </c>
      <c r="I452" s="95">
        <f t="shared" si="57"/>
        <v>1</v>
      </c>
      <c r="J452" s="95">
        <f t="shared" si="57"/>
        <v>1</v>
      </c>
      <c r="K452" s="95">
        <f t="shared" si="57"/>
        <v>1</v>
      </c>
      <c r="L452" s="95">
        <f t="shared" si="57"/>
        <v>1</v>
      </c>
      <c r="M452" s="95">
        <f t="shared" si="57"/>
        <v>1</v>
      </c>
      <c r="N452" s="95">
        <f t="shared" si="57"/>
        <v>1</v>
      </c>
      <c r="O452" s="95">
        <f t="shared" si="57"/>
        <v>1</v>
      </c>
      <c r="P452" s="95">
        <f t="shared" si="57"/>
        <v>1</v>
      </c>
      <c r="Q452" s="95">
        <f t="shared" si="57"/>
        <v>1</v>
      </c>
      <c r="R452" s="95">
        <f t="shared" si="57"/>
        <v>1</v>
      </c>
      <c r="S452" s="95">
        <f t="shared" si="57"/>
        <v>1</v>
      </c>
      <c r="T452" s="95">
        <f t="shared" si="57"/>
        <v>1</v>
      </c>
      <c r="U452" s="95">
        <f t="shared" si="56"/>
        <v>1</v>
      </c>
      <c r="V452" s="95">
        <f t="shared" si="56"/>
        <v>1</v>
      </c>
      <c r="W452" s="95">
        <f t="shared" si="56"/>
        <v>1</v>
      </c>
      <c r="X452" s="95">
        <f t="shared" si="56"/>
        <v>1</v>
      </c>
      <c r="Y452" s="95">
        <f t="shared" si="56"/>
        <v>1</v>
      </c>
      <c r="Z452" s="95">
        <f t="shared" si="56"/>
        <v>1</v>
      </c>
      <c r="AA452" s="95">
        <f t="shared" si="56"/>
        <v>1</v>
      </c>
      <c r="AB452" s="95">
        <f t="shared" si="56"/>
        <v>1</v>
      </c>
      <c r="AC452" s="95">
        <f t="shared" si="56"/>
        <v>0</v>
      </c>
      <c r="AD452" s="95">
        <f t="shared" si="56"/>
        <v>0</v>
      </c>
      <c r="AE452" s="95">
        <f t="shared" si="56"/>
        <v>0</v>
      </c>
      <c r="AF452" s="95">
        <f t="shared" si="56"/>
        <v>0</v>
      </c>
      <c r="AG452" s="95">
        <f t="shared" si="56"/>
        <v>0</v>
      </c>
      <c r="AH452" s="95">
        <f t="shared" si="56"/>
        <v>0</v>
      </c>
    </row>
    <row r="453" spans="1:34" x14ac:dyDescent="0.3">
      <c r="A453" t="s">
        <v>615</v>
      </c>
      <c r="B453" t="s">
        <v>50</v>
      </c>
      <c r="C453">
        <v>2021</v>
      </c>
      <c r="D453">
        <v>2024</v>
      </c>
      <c r="E453" s="95">
        <f t="shared" si="57"/>
        <v>1</v>
      </c>
      <c r="F453" s="95">
        <f t="shared" si="57"/>
        <v>1</v>
      </c>
      <c r="G453" s="95">
        <f t="shared" si="57"/>
        <v>1</v>
      </c>
      <c r="H453" s="95">
        <f t="shared" si="57"/>
        <v>1</v>
      </c>
      <c r="I453" s="95">
        <f t="shared" si="57"/>
        <v>0</v>
      </c>
      <c r="J453" s="95">
        <f t="shared" si="57"/>
        <v>0</v>
      </c>
      <c r="K453" s="95">
        <f t="shared" si="57"/>
        <v>0</v>
      </c>
      <c r="L453" s="95">
        <f t="shared" si="57"/>
        <v>0</v>
      </c>
      <c r="M453" s="95">
        <f t="shared" si="57"/>
        <v>0</v>
      </c>
      <c r="N453" s="95">
        <f t="shared" si="57"/>
        <v>0</v>
      </c>
      <c r="O453" s="95">
        <f t="shared" si="57"/>
        <v>0</v>
      </c>
      <c r="P453" s="95">
        <f t="shared" si="57"/>
        <v>0</v>
      </c>
      <c r="Q453" s="95">
        <f t="shared" si="57"/>
        <v>0</v>
      </c>
      <c r="R453" s="95">
        <f t="shared" si="57"/>
        <v>0</v>
      </c>
      <c r="S453" s="95">
        <f t="shared" si="57"/>
        <v>0</v>
      </c>
      <c r="T453" s="95">
        <f t="shared" si="57"/>
        <v>0</v>
      </c>
      <c r="U453" s="95">
        <f t="shared" si="56"/>
        <v>0</v>
      </c>
      <c r="V453" s="95">
        <f t="shared" si="56"/>
        <v>0</v>
      </c>
      <c r="W453" s="95">
        <f t="shared" si="56"/>
        <v>0</v>
      </c>
      <c r="X453" s="95">
        <f t="shared" si="56"/>
        <v>0</v>
      </c>
      <c r="Y453" s="95">
        <f t="shared" si="56"/>
        <v>0</v>
      </c>
      <c r="Z453" s="95">
        <f t="shared" si="56"/>
        <v>0</v>
      </c>
      <c r="AA453" s="95">
        <f t="shared" si="56"/>
        <v>0</v>
      </c>
      <c r="AB453" s="95">
        <f t="shared" si="56"/>
        <v>0</v>
      </c>
      <c r="AC453" s="95">
        <f t="shared" si="56"/>
        <v>0</v>
      </c>
      <c r="AD453" s="95">
        <f t="shared" si="56"/>
        <v>0</v>
      </c>
      <c r="AE453" s="95">
        <f t="shared" si="56"/>
        <v>0</v>
      </c>
      <c r="AF453" s="95">
        <f t="shared" si="56"/>
        <v>0</v>
      </c>
      <c r="AG453" s="95">
        <f t="shared" si="56"/>
        <v>0</v>
      </c>
      <c r="AH453" s="95">
        <f t="shared" si="56"/>
        <v>0</v>
      </c>
    </row>
    <row r="454" spans="1:34" x14ac:dyDescent="0.3">
      <c r="A454" t="s">
        <v>615</v>
      </c>
      <c r="B454" t="s">
        <v>51</v>
      </c>
      <c r="C454">
        <v>2021</v>
      </c>
      <c r="D454" s="95">
        <v>2024</v>
      </c>
      <c r="E454" s="95">
        <f t="shared" si="57"/>
        <v>1</v>
      </c>
      <c r="F454" s="95">
        <f t="shared" si="57"/>
        <v>1</v>
      </c>
      <c r="G454" s="95">
        <f t="shared" si="57"/>
        <v>1</v>
      </c>
      <c r="H454" s="95">
        <f t="shared" si="57"/>
        <v>1</v>
      </c>
      <c r="I454" s="95">
        <f t="shared" si="57"/>
        <v>0</v>
      </c>
      <c r="J454" s="95">
        <f t="shared" si="57"/>
        <v>0</v>
      </c>
      <c r="K454" s="95">
        <f t="shared" si="57"/>
        <v>0</v>
      </c>
      <c r="L454" s="95">
        <f t="shared" si="57"/>
        <v>0</v>
      </c>
      <c r="M454" s="95">
        <f t="shared" si="57"/>
        <v>0</v>
      </c>
      <c r="N454" s="95">
        <f t="shared" si="57"/>
        <v>0</v>
      </c>
      <c r="O454" s="95">
        <f t="shared" si="57"/>
        <v>0</v>
      </c>
      <c r="P454" s="95">
        <f t="shared" si="57"/>
        <v>0</v>
      </c>
      <c r="Q454" s="95">
        <f t="shared" si="57"/>
        <v>0</v>
      </c>
      <c r="R454" s="95">
        <f t="shared" si="57"/>
        <v>0</v>
      </c>
      <c r="S454" s="95">
        <f t="shared" si="57"/>
        <v>0</v>
      </c>
      <c r="T454" s="95">
        <f t="shared" si="57"/>
        <v>0</v>
      </c>
      <c r="U454" s="95">
        <f t="shared" si="56"/>
        <v>0</v>
      </c>
      <c r="V454" s="95">
        <f t="shared" si="56"/>
        <v>0</v>
      </c>
      <c r="W454" s="95">
        <f t="shared" si="56"/>
        <v>0</v>
      </c>
      <c r="X454" s="95">
        <f t="shared" si="56"/>
        <v>0</v>
      </c>
      <c r="Y454" s="95">
        <f t="shared" si="56"/>
        <v>0</v>
      </c>
      <c r="Z454" s="95">
        <f t="shared" si="56"/>
        <v>0</v>
      </c>
      <c r="AA454" s="95">
        <f t="shared" si="56"/>
        <v>0</v>
      </c>
      <c r="AB454" s="95">
        <f t="shared" si="56"/>
        <v>0</v>
      </c>
      <c r="AC454" s="95">
        <f t="shared" si="56"/>
        <v>0</v>
      </c>
      <c r="AD454" s="95">
        <f t="shared" si="56"/>
        <v>0</v>
      </c>
      <c r="AE454" s="95">
        <f t="shared" si="56"/>
        <v>0</v>
      </c>
      <c r="AF454" s="95">
        <f t="shared" si="56"/>
        <v>0</v>
      </c>
      <c r="AG454" s="95">
        <f t="shared" si="56"/>
        <v>0</v>
      </c>
      <c r="AH454" s="95">
        <f t="shared" si="56"/>
        <v>0</v>
      </c>
    </row>
    <row r="455" spans="1:34" x14ac:dyDescent="0.3">
      <c r="A455" t="s">
        <v>657</v>
      </c>
      <c r="B455" t="s">
        <v>117</v>
      </c>
      <c r="C455">
        <v>2021</v>
      </c>
      <c r="D455">
        <v>2070</v>
      </c>
      <c r="E455" s="95">
        <f t="shared" si="57"/>
        <v>1</v>
      </c>
      <c r="F455" s="95">
        <f t="shared" si="57"/>
        <v>1</v>
      </c>
      <c r="G455" s="95">
        <f t="shared" si="57"/>
        <v>1</v>
      </c>
      <c r="H455" s="95">
        <f t="shared" si="57"/>
        <v>1</v>
      </c>
      <c r="I455" s="95">
        <f t="shared" si="57"/>
        <v>1</v>
      </c>
      <c r="J455" s="95">
        <f t="shared" si="57"/>
        <v>1</v>
      </c>
      <c r="K455" s="95">
        <f t="shared" si="57"/>
        <v>1</v>
      </c>
      <c r="L455" s="95">
        <f t="shared" si="57"/>
        <v>1</v>
      </c>
      <c r="M455" s="95">
        <f t="shared" si="57"/>
        <v>1</v>
      </c>
      <c r="N455" s="95">
        <f t="shared" si="57"/>
        <v>1</v>
      </c>
      <c r="O455" s="95">
        <f t="shared" si="57"/>
        <v>1</v>
      </c>
      <c r="P455" s="95">
        <f t="shared" si="57"/>
        <v>1</v>
      </c>
      <c r="Q455" s="95">
        <f t="shared" si="57"/>
        <v>1</v>
      </c>
      <c r="R455" s="95">
        <f t="shared" si="57"/>
        <v>1</v>
      </c>
      <c r="S455" s="95">
        <f t="shared" si="57"/>
        <v>1</v>
      </c>
      <c r="T455" s="95">
        <f t="shared" si="57"/>
        <v>1</v>
      </c>
      <c r="U455" s="95">
        <f t="shared" si="56"/>
        <v>1</v>
      </c>
      <c r="V455" s="95">
        <f t="shared" si="56"/>
        <v>1</v>
      </c>
      <c r="W455" s="95">
        <f t="shared" si="56"/>
        <v>1</v>
      </c>
      <c r="X455" s="95">
        <f t="shared" si="56"/>
        <v>1</v>
      </c>
      <c r="Y455" s="95">
        <f t="shared" si="56"/>
        <v>1</v>
      </c>
      <c r="Z455" s="95">
        <f t="shared" si="56"/>
        <v>1</v>
      </c>
      <c r="AA455" s="95">
        <f t="shared" si="56"/>
        <v>1</v>
      </c>
      <c r="AB455" s="95">
        <f t="shared" si="56"/>
        <v>1</v>
      </c>
      <c r="AC455" s="95">
        <f t="shared" si="56"/>
        <v>1</v>
      </c>
      <c r="AD455" s="95">
        <f t="shared" si="56"/>
        <v>1</v>
      </c>
      <c r="AE455" s="95">
        <f t="shared" si="56"/>
        <v>1</v>
      </c>
      <c r="AF455" s="95">
        <f t="shared" si="56"/>
        <v>1</v>
      </c>
      <c r="AG455" s="95">
        <f t="shared" si="56"/>
        <v>1</v>
      </c>
      <c r="AH455" s="95">
        <f t="shared" si="56"/>
        <v>1</v>
      </c>
    </row>
    <row r="456" spans="1:34" x14ac:dyDescent="0.3">
      <c r="A456" t="s">
        <v>657</v>
      </c>
      <c r="B456" t="s">
        <v>116</v>
      </c>
      <c r="C456">
        <v>2021</v>
      </c>
      <c r="D456">
        <v>2070</v>
      </c>
      <c r="E456" s="95">
        <f t="shared" si="57"/>
        <v>1</v>
      </c>
      <c r="F456" s="95">
        <f t="shared" si="57"/>
        <v>1</v>
      </c>
      <c r="G456" s="95">
        <f t="shared" si="57"/>
        <v>1</v>
      </c>
      <c r="H456" s="95">
        <f t="shared" si="57"/>
        <v>1</v>
      </c>
      <c r="I456" s="95">
        <f t="shared" si="57"/>
        <v>1</v>
      </c>
      <c r="J456" s="95">
        <f t="shared" si="57"/>
        <v>1</v>
      </c>
      <c r="K456" s="95">
        <f t="shared" si="57"/>
        <v>1</v>
      </c>
      <c r="L456" s="95">
        <f t="shared" si="57"/>
        <v>1</v>
      </c>
      <c r="M456" s="95">
        <f t="shared" si="57"/>
        <v>1</v>
      </c>
      <c r="N456" s="95">
        <f t="shared" si="57"/>
        <v>1</v>
      </c>
      <c r="O456" s="95">
        <f t="shared" si="57"/>
        <v>1</v>
      </c>
      <c r="P456" s="95">
        <f t="shared" si="57"/>
        <v>1</v>
      </c>
      <c r="Q456" s="95">
        <f t="shared" si="57"/>
        <v>1</v>
      </c>
      <c r="R456" s="95">
        <f t="shared" si="57"/>
        <v>1</v>
      </c>
      <c r="S456" s="95">
        <f t="shared" si="57"/>
        <v>1</v>
      </c>
      <c r="T456" s="95">
        <f t="shared" si="57"/>
        <v>1</v>
      </c>
      <c r="U456" s="95">
        <f t="shared" si="56"/>
        <v>1</v>
      </c>
      <c r="V456" s="95">
        <f t="shared" si="56"/>
        <v>1</v>
      </c>
      <c r="W456" s="95">
        <f t="shared" si="56"/>
        <v>1</v>
      </c>
      <c r="X456" s="95">
        <f t="shared" si="56"/>
        <v>1</v>
      </c>
      <c r="Y456" s="95">
        <f t="shared" si="56"/>
        <v>1</v>
      </c>
      <c r="Z456" s="95">
        <f t="shared" si="56"/>
        <v>1</v>
      </c>
      <c r="AA456" s="95">
        <f t="shared" si="56"/>
        <v>1</v>
      </c>
      <c r="AB456" s="95">
        <f t="shared" si="56"/>
        <v>1</v>
      </c>
      <c r="AC456" s="95">
        <f t="shared" si="56"/>
        <v>1</v>
      </c>
      <c r="AD456" s="95">
        <f t="shared" si="56"/>
        <v>1</v>
      </c>
      <c r="AE456" s="95">
        <f t="shared" si="56"/>
        <v>1</v>
      </c>
      <c r="AF456" s="95">
        <f t="shared" si="56"/>
        <v>1</v>
      </c>
      <c r="AG456" s="95">
        <f t="shared" si="56"/>
        <v>1</v>
      </c>
      <c r="AH456" s="95">
        <f t="shared" si="56"/>
        <v>1</v>
      </c>
    </row>
    <row r="457" spans="1:34" x14ac:dyDescent="0.3">
      <c r="A457" t="s">
        <v>657</v>
      </c>
      <c r="B457" t="s">
        <v>114</v>
      </c>
      <c r="C457">
        <v>2021</v>
      </c>
      <c r="D457">
        <v>2070</v>
      </c>
      <c r="E457" s="95">
        <f t="shared" si="57"/>
        <v>1</v>
      </c>
      <c r="F457" s="95">
        <f t="shared" si="57"/>
        <v>1</v>
      </c>
      <c r="G457" s="95">
        <f t="shared" si="57"/>
        <v>1</v>
      </c>
      <c r="H457" s="95">
        <f t="shared" si="57"/>
        <v>1</v>
      </c>
      <c r="I457" s="95">
        <f t="shared" si="57"/>
        <v>1</v>
      </c>
      <c r="J457" s="95">
        <f t="shared" si="57"/>
        <v>1</v>
      </c>
      <c r="K457" s="95">
        <f t="shared" si="57"/>
        <v>1</v>
      </c>
      <c r="L457" s="95">
        <f t="shared" si="57"/>
        <v>1</v>
      </c>
      <c r="M457" s="95">
        <f t="shared" si="57"/>
        <v>1</v>
      </c>
      <c r="N457" s="95">
        <f t="shared" si="57"/>
        <v>1</v>
      </c>
      <c r="O457" s="95">
        <f t="shared" si="57"/>
        <v>1</v>
      </c>
      <c r="P457" s="95">
        <f t="shared" si="57"/>
        <v>1</v>
      </c>
      <c r="Q457" s="95">
        <f t="shared" si="57"/>
        <v>1</v>
      </c>
      <c r="R457" s="95">
        <f t="shared" si="57"/>
        <v>1</v>
      </c>
      <c r="S457" s="95">
        <f t="shared" si="57"/>
        <v>1</v>
      </c>
      <c r="T457" s="95">
        <f t="shared" si="57"/>
        <v>1</v>
      </c>
      <c r="U457" s="95">
        <f t="shared" si="56"/>
        <v>1</v>
      </c>
      <c r="V457" s="95">
        <f t="shared" si="56"/>
        <v>1</v>
      </c>
      <c r="W457" s="95">
        <f t="shared" si="56"/>
        <v>1</v>
      </c>
      <c r="X457" s="95">
        <f t="shared" si="56"/>
        <v>1</v>
      </c>
      <c r="Y457" s="95">
        <f t="shared" si="56"/>
        <v>1</v>
      </c>
      <c r="Z457" s="95">
        <f t="shared" si="56"/>
        <v>1</v>
      </c>
      <c r="AA457" s="95">
        <f t="shared" si="56"/>
        <v>1</v>
      </c>
      <c r="AB457" s="95">
        <f t="shared" si="56"/>
        <v>1</v>
      </c>
      <c r="AC457" s="95">
        <f t="shared" si="56"/>
        <v>1</v>
      </c>
      <c r="AD457" s="95">
        <f t="shared" si="56"/>
        <v>1</v>
      </c>
      <c r="AE457" s="95">
        <f t="shared" si="56"/>
        <v>1</v>
      </c>
      <c r="AF457" s="95">
        <f t="shared" si="56"/>
        <v>1</v>
      </c>
      <c r="AG457" s="95">
        <f t="shared" si="56"/>
        <v>1</v>
      </c>
      <c r="AH457" s="95">
        <f t="shared" si="56"/>
        <v>1</v>
      </c>
    </row>
    <row r="458" spans="1:34" x14ac:dyDescent="0.3">
      <c r="A458" t="s">
        <v>657</v>
      </c>
      <c r="B458" t="s">
        <v>115</v>
      </c>
      <c r="C458">
        <v>2021</v>
      </c>
      <c r="D458">
        <v>2070</v>
      </c>
      <c r="E458" s="95">
        <f t="shared" si="57"/>
        <v>1</v>
      </c>
      <c r="F458" s="95">
        <f t="shared" si="57"/>
        <v>1</v>
      </c>
      <c r="G458" s="95">
        <f t="shared" si="57"/>
        <v>1</v>
      </c>
      <c r="H458" s="95">
        <f t="shared" si="57"/>
        <v>1</v>
      </c>
      <c r="I458" s="95">
        <f t="shared" si="57"/>
        <v>1</v>
      </c>
      <c r="J458" s="95">
        <f t="shared" si="57"/>
        <v>1</v>
      </c>
      <c r="K458" s="95">
        <f t="shared" si="57"/>
        <v>1</v>
      </c>
      <c r="L458" s="95">
        <f t="shared" si="57"/>
        <v>1</v>
      </c>
      <c r="M458" s="95">
        <f t="shared" si="57"/>
        <v>1</v>
      </c>
      <c r="N458" s="95">
        <f t="shared" si="57"/>
        <v>1</v>
      </c>
      <c r="O458" s="95">
        <f t="shared" si="57"/>
        <v>1</v>
      </c>
      <c r="P458" s="95">
        <f t="shared" si="57"/>
        <v>1</v>
      </c>
      <c r="Q458" s="95">
        <f t="shared" si="57"/>
        <v>1</v>
      </c>
      <c r="R458" s="95">
        <f t="shared" si="57"/>
        <v>1</v>
      </c>
      <c r="S458" s="95">
        <f t="shared" si="57"/>
        <v>1</v>
      </c>
      <c r="T458" s="95">
        <f t="shared" ref="T458:AH473" si="58">IF(AND(T$1&gt;=$C458,T$1&lt;=$D458),1,0)</f>
        <v>1</v>
      </c>
      <c r="U458" s="95">
        <f t="shared" si="58"/>
        <v>1</v>
      </c>
      <c r="V458" s="95">
        <f t="shared" si="58"/>
        <v>1</v>
      </c>
      <c r="W458" s="95">
        <f t="shared" si="58"/>
        <v>1</v>
      </c>
      <c r="X458" s="95">
        <f t="shared" si="58"/>
        <v>1</v>
      </c>
      <c r="Y458" s="95">
        <f t="shared" si="58"/>
        <v>1</v>
      </c>
      <c r="Z458" s="95">
        <f t="shared" si="58"/>
        <v>1</v>
      </c>
      <c r="AA458" s="95">
        <f t="shared" si="58"/>
        <v>1</v>
      </c>
      <c r="AB458" s="95">
        <f t="shared" si="58"/>
        <v>1</v>
      </c>
      <c r="AC458" s="95">
        <f t="shared" si="58"/>
        <v>1</v>
      </c>
      <c r="AD458" s="95">
        <f t="shared" si="58"/>
        <v>1</v>
      </c>
      <c r="AE458" s="95">
        <f t="shared" si="58"/>
        <v>1</v>
      </c>
      <c r="AF458" s="95">
        <f t="shared" si="58"/>
        <v>1</v>
      </c>
      <c r="AG458" s="95">
        <f t="shared" si="58"/>
        <v>1</v>
      </c>
      <c r="AH458" s="95">
        <f t="shared" si="58"/>
        <v>1</v>
      </c>
    </row>
    <row r="459" spans="1:34" x14ac:dyDescent="0.3">
      <c r="A459" t="s">
        <v>657</v>
      </c>
      <c r="B459" t="s">
        <v>118</v>
      </c>
      <c r="C459">
        <v>2021</v>
      </c>
      <c r="D459">
        <v>2070</v>
      </c>
      <c r="E459" s="95">
        <f t="shared" ref="E459:T474" si="59">IF(AND(E$1&gt;=$C459,E$1&lt;=$D459),1,0)</f>
        <v>1</v>
      </c>
      <c r="F459" s="95">
        <f t="shared" si="59"/>
        <v>1</v>
      </c>
      <c r="G459" s="95">
        <f t="shared" si="59"/>
        <v>1</v>
      </c>
      <c r="H459" s="95">
        <f t="shared" si="59"/>
        <v>1</v>
      </c>
      <c r="I459" s="95">
        <f t="shared" si="59"/>
        <v>1</v>
      </c>
      <c r="J459" s="95">
        <f t="shared" si="59"/>
        <v>1</v>
      </c>
      <c r="K459" s="95">
        <f t="shared" si="59"/>
        <v>1</v>
      </c>
      <c r="L459" s="95">
        <f t="shared" si="59"/>
        <v>1</v>
      </c>
      <c r="M459" s="95">
        <f t="shared" si="59"/>
        <v>1</v>
      </c>
      <c r="N459" s="95">
        <f t="shared" si="59"/>
        <v>1</v>
      </c>
      <c r="O459" s="95">
        <f t="shared" si="59"/>
        <v>1</v>
      </c>
      <c r="P459" s="95">
        <f t="shared" si="59"/>
        <v>1</v>
      </c>
      <c r="Q459" s="95">
        <f t="shared" si="59"/>
        <v>1</v>
      </c>
      <c r="R459" s="95">
        <f t="shared" si="59"/>
        <v>1</v>
      </c>
      <c r="S459" s="95">
        <f t="shared" si="59"/>
        <v>1</v>
      </c>
      <c r="T459" s="95">
        <f t="shared" si="59"/>
        <v>1</v>
      </c>
      <c r="U459" s="95">
        <f t="shared" si="58"/>
        <v>1</v>
      </c>
      <c r="V459" s="95">
        <f t="shared" si="58"/>
        <v>1</v>
      </c>
      <c r="W459" s="95">
        <f t="shared" si="58"/>
        <v>1</v>
      </c>
      <c r="X459" s="95">
        <f t="shared" si="58"/>
        <v>1</v>
      </c>
      <c r="Y459" s="95">
        <f t="shared" si="58"/>
        <v>1</v>
      </c>
      <c r="Z459" s="95">
        <f t="shared" si="58"/>
        <v>1</v>
      </c>
      <c r="AA459" s="95">
        <f t="shared" si="58"/>
        <v>1</v>
      </c>
      <c r="AB459" s="95">
        <f t="shared" si="58"/>
        <v>1</v>
      </c>
      <c r="AC459" s="95">
        <f t="shared" si="58"/>
        <v>1</v>
      </c>
      <c r="AD459" s="95">
        <f t="shared" si="58"/>
        <v>1</v>
      </c>
      <c r="AE459" s="95">
        <f t="shared" si="58"/>
        <v>1</v>
      </c>
      <c r="AF459" s="95">
        <f t="shared" si="58"/>
        <v>1</v>
      </c>
      <c r="AG459" s="95">
        <f t="shared" si="58"/>
        <v>1</v>
      </c>
      <c r="AH459" s="95">
        <f t="shared" si="58"/>
        <v>1</v>
      </c>
    </row>
    <row r="460" spans="1:34" x14ac:dyDescent="0.3">
      <c r="A460" t="s">
        <v>657</v>
      </c>
      <c r="B460" t="s">
        <v>119</v>
      </c>
      <c r="C460">
        <v>2021</v>
      </c>
      <c r="D460">
        <v>2070</v>
      </c>
      <c r="E460" s="95">
        <f t="shared" si="59"/>
        <v>1</v>
      </c>
      <c r="F460" s="95">
        <f t="shared" si="59"/>
        <v>1</v>
      </c>
      <c r="G460" s="95">
        <f t="shared" si="59"/>
        <v>1</v>
      </c>
      <c r="H460" s="95">
        <f t="shared" si="59"/>
        <v>1</v>
      </c>
      <c r="I460" s="95">
        <f t="shared" si="59"/>
        <v>1</v>
      </c>
      <c r="J460" s="95">
        <f t="shared" si="59"/>
        <v>1</v>
      </c>
      <c r="K460" s="95">
        <f t="shared" si="59"/>
        <v>1</v>
      </c>
      <c r="L460" s="95">
        <f t="shared" si="59"/>
        <v>1</v>
      </c>
      <c r="M460" s="95">
        <f t="shared" si="59"/>
        <v>1</v>
      </c>
      <c r="N460" s="95">
        <f t="shared" si="59"/>
        <v>1</v>
      </c>
      <c r="O460" s="95">
        <f t="shared" si="59"/>
        <v>1</v>
      </c>
      <c r="P460" s="95">
        <f t="shared" si="59"/>
        <v>1</v>
      </c>
      <c r="Q460" s="95">
        <f t="shared" si="59"/>
        <v>1</v>
      </c>
      <c r="R460" s="95">
        <f t="shared" si="59"/>
        <v>1</v>
      </c>
      <c r="S460" s="95">
        <f t="shared" si="59"/>
        <v>1</v>
      </c>
      <c r="T460" s="95">
        <f t="shared" si="59"/>
        <v>1</v>
      </c>
      <c r="U460" s="95">
        <f t="shared" si="58"/>
        <v>1</v>
      </c>
      <c r="V460" s="95">
        <f t="shared" si="58"/>
        <v>1</v>
      </c>
      <c r="W460" s="95">
        <f t="shared" si="58"/>
        <v>1</v>
      </c>
      <c r="X460" s="95">
        <f t="shared" si="58"/>
        <v>1</v>
      </c>
      <c r="Y460" s="95">
        <f t="shared" si="58"/>
        <v>1</v>
      </c>
      <c r="Z460" s="95">
        <f t="shared" si="58"/>
        <v>1</v>
      </c>
      <c r="AA460" s="95">
        <f t="shared" si="58"/>
        <v>1</v>
      </c>
      <c r="AB460" s="95">
        <f t="shared" si="58"/>
        <v>1</v>
      </c>
      <c r="AC460" s="95">
        <f t="shared" si="58"/>
        <v>1</v>
      </c>
      <c r="AD460" s="95">
        <f t="shared" si="58"/>
        <v>1</v>
      </c>
      <c r="AE460" s="95">
        <f t="shared" si="58"/>
        <v>1</v>
      </c>
      <c r="AF460" s="95">
        <f t="shared" si="58"/>
        <v>1</v>
      </c>
      <c r="AG460" s="95">
        <f t="shared" si="58"/>
        <v>1</v>
      </c>
      <c r="AH460" s="95">
        <f t="shared" si="58"/>
        <v>1</v>
      </c>
    </row>
    <row r="461" spans="1:34" x14ac:dyDescent="0.3">
      <c r="A461" t="s">
        <v>170</v>
      </c>
      <c r="B461" t="s">
        <v>796</v>
      </c>
      <c r="C461">
        <v>2021</v>
      </c>
      <c r="D461">
        <v>2084</v>
      </c>
      <c r="E461" s="95">
        <f t="shared" si="59"/>
        <v>1</v>
      </c>
      <c r="F461" s="95">
        <f t="shared" si="59"/>
        <v>1</v>
      </c>
      <c r="G461" s="95">
        <f t="shared" si="59"/>
        <v>1</v>
      </c>
      <c r="H461" s="95">
        <f t="shared" si="59"/>
        <v>1</v>
      </c>
      <c r="I461" s="95">
        <f t="shared" si="59"/>
        <v>1</v>
      </c>
      <c r="J461" s="95">
        <f t="shared" si="59"/>
        <v>1</v>
      </c>
      <c r="K461" s="95">
        <f t="shared" si="59"/>
        <v>1</v>
      </c>
      <c r="L461" s="95">
        <f t="shared" si="59"/>
        <v>1</v>
      </c>
      <c r="M461" s="95">
        <f t="shared" si="59"/>
        <v>1</v>
      </c>
      <c r="N461" s="95">
        <f t="shared" si="59"/>
        <v>1</v>
      </c>
      <c r="O461" s="95">
        <f t="shared" si="59"/>
        <v>1</v>
      </c>
      <c r="P461" s="95">
        <f t="shared" si="59"/>
        <v>1</v>
      </c>
      <c r="Q461" s="95">
        <f t="shared" si="59"/>
        <v>1</v>
      </c>
      <c r="R461" s="95">
        <f t="shared" si="59"/>
        <v>1</v>
      </c>
      <c r="S461" s="95">
        <f t="shared" si="59"/>
        <v>1</v>
      </c>
      <c r="T461" s="95">
        <f t="shared" si="59"/>
        <v>1</v>
      </c>
      <c r="U461" s="95">
        <f t="shared" si="58"/>
        <v>1</v>
      </c>
      <c r="V461" s="95">
        <f t="shared" si="58"/>
        <v>1</v>
      </c>
      <c r="W461" s="95">
        <f t="shared" si="58"/>
        <v>1</v>
      </c>
      <c r="X461" s="95">
        <f t="shared" si="58"/>
        <v>1</v>
      </c>
      <c r="Y461" s="95">
        <f t="shared" si="58"/>
        <v>1</v>
      </c>
      <c r="Z461" s="95">
        <f t="shared" si="58"/>
        <v>1</v>
      </c>
      <c r="AA461" s="95">
        <f t="shared" si="58"/>
        <v>1</v>
      </c>
      <c r="AB461" s="95">
        <f t="shared" si="58"/>
        <v>1</v>
      </c>
      <c r="AC461" s="95">
        <f t="shared" si="58"/>
        <v>1</v>
      </c>
      <c r="AD461" s="95">
        <f t="shared" si="58"/>
        <v>1</v>
      </c>
      <c r="AE461" s="95">
        <f t="shared" si="58"/>
        <v>1</v>
      </c>
      <c r="AF461" s="95">
        <f t="shared" si="58"/>
        <v>1</v>
      </c>
      <c r="AG461" s="95">
        <f t="shared" si="58"/>
        <v>1</v>
      </c>
      <c r="AH461" s="95">
        <f t="shared" si="58"/>
        <v>1</v>
      </c>
    </row>
    <row r="462" spans="1:34" x14ac:dyDescent="0.3">
      <c r="A462" t="s">
        <v>170</v>
      </c>
      <c r="B462" t="s">
        <v>797</v>
      </c>
      <c r="C462">
        <v>2021</v>
      </c>
      <c r="D462">
        <v>2084</v>
      </c>
      <c r="E462" s="95">
        <f t="shared" si="59"/>
        <v>1</v>
      </c>
      <c r="F462" s="95">
        <f t="shared" si="59"/>
        <v>1</v>
      </c>
      <c r="G462" s="95">
        <f t="shared" si="59"/>
        <v>1</v>
      </c>
      <c r="H462" s="95">
        <f t="shared" si="59"/>
        <v>1</v>
      </c>
      <c r="I462" s="95">
        <f t="shared" si="59"/>
        <v>1</v>
      </c>
      <c r="J462" s="95">
        <f t="shared" si="59"/>
        <v>1</v>
      </c>
      <c r="K462" s="95">
        <f t="shared" si="59"/>
        <v>1</v>
      </c>
      <c r="L462" s="95">
        <f t="shared" si="59"/>
        <v>1</v>
      </c>
      <c r="M462" s="95">
        <f t="shared" si="59"/>
        <v>1</v>
      </c>
      <c r="N462" s="95">
        <f t="shared" si="59"/>
        <v>1</v>
      </c>
      <c r="O462" s="95">
        <f t="shared" si="59"/>
        <v>1</v>
      </c>
      <c r="P462" s="95">
        <f t="shared" si="59"/>
        <v>1</v>
      </c>
      <c r="Q462" s="95">
        <f t="shared" si="59"/>
        <v>1</v>
      </c>
      <c r="R462" s="95">
        <f t="shared" si="59"/>
        <v>1</v>
      </c>
      <c r="S462" s="95">
        <f t="shared" si="59"/>
        <v>1</v>
      </c>
      <c r="T462" s="95">
        <f t="shared" si="59"/>
        <v>1</v>
      </c>
      <c r="U462" s="95">
        <f t="shared" si="58"/>
        <v>1</v>
      </c>
      <c r="V462" s="95">
        <f t="shared" si="58"/>
        <v>1</v>
      </c>
      <c r="W462" s="95">
        <f t="shared" si="58"/>
        <v>1</v>
      </c>
      <c r="X462" s="95">
        <f t="shared" si="58"/>
        <v>1</v>
      </c>
      <c r="Y462" s="95">
        <f t="shared" si="58"/>
        <v>1</v>
      </c>
      <c r="Z462" s="95">
        <f t="shared" si="58"/>
        <v>1</v>
      </c>
      <c r="AA462" s="95">
        <f t="shared" si="58"/>
        <v>1</v>
      </c>
      <c r="AB462" s="95">
        <f t="shared" si="58"/>
        <v>1</v>
      </c>
      <c r="AC462" s="95">
        <f t="shared" si="58"/>
        <v>1</v>
      </c>
      <c r="AD462" s="95">
        <f t="shared" si="58"/>
        <v>1</v>
      </c>
      <c r="AE462" s="95">
        <f t="shared" si="58"/>
        <v>1</v>
      </c>
      <c r="AF462" s="95">
        <f t="shared" si="58"/>
        <v>1</v>
      </c>
      <c r="AG462" s="95">
        <f t="shared" si="58"/>
        <v>1</v>
      </c>
      <c r="AH462" s="95">
        <f t="shared" si="58"/>
        <v>1</v>
      </c>
    </row>
    <row r="463" spans="1:34" x14ac:dyDescent="0.3">
      <c r="A463" t="s">
        <v>1155</v>
      </c>
      <c r="B463" t="s">
        <v>1156</v>
      </c>
      <c r="C463">
        <v>2021</v>
      </c>
      <c r="D463">
        <v>2050</v>
      </c>
      <c r="E463" s="95">
        <f t="shared" si="59"/>
        <v>1</v>
      </c>
      <c r="F463" s="95">
        <f t="shared" si="59"/>
        <v>1</v>
      </c>
      <c r="G463" s="95">
        <f t="shared" si="59"/>
        <v>1</v>
      </c>
      <c r="H463" s="95">
        <f t="shared" si="59"/>
        <v>1</v>
      </c>
      <c r="I463" s="95">
        <f t="shared" si="59"/>
        <v>1</v>
      </c>
      <c r="J463" s="95">
        <f t="shared" si="59"/>
        <v>1</v>
      </c>
      <c r="K463" s="95">
        <f t="shared" si="59"/>
        <v>1</v>
      </c>
      <c r="L463" s="95">
        <f t="shared" si="59"/>
        <v>1</v>
      </c>
      <c r="M463" s="95">
        <f t="shared" si="59"/>
        <v>1</v>
      </c>
      <c r="N463" s="95">
        <f t="shared" si="59"/>
        <v>1</v>
      </c>
      <c r="O463" s="95">
        <f t="shared" si="59"/>
        <v>1</v>
      </c>
      <c r="P463" s="95">
        <f t="shared" si="59"/>
        <v>1</v>
      </c>
      <c r="Q463" s="95">
        <f t="shared" si="59"/>
        <v>1</v>
      </c>
      <c r="R463" s="95">
        <f t="shared" si="59"/>
        <v>1</v>
      </c>
      <c r="S463" s="95">
        <f t="shared" si="59"/>
        <v>1</v>
      </c>
      <c r="T463" s="95">
        <f t="shared" si="59"/>
        <v>1</v>
      </c>
      <c r="U463" s="95">
        <f t="shared" si="58"/>
        <v>1</v>
      </c>
      <c r="V463" s="95">
        <f t="shared" si="58"/>
        <v>1</v>
      </c>
      <c r="W463" s="95">
        <f t="shared" si="58"/>
        <v>1</v>
      </c>
      <c r="X463" s="95">
        <f t="shared" si="58"/>
        <v>1</v>
      </c>
      <c r="Y463" s="95">
        <f t="shared" si="58"/>
        <v>1</v>
      </c>
      <c r="Z463" s="95">
        <f t="shared" si="58"/>
        <v>1</v>
      </c>
      <c r="AA463" s="95">
        <f t="shared" si="58"/>
        <v>1</v>
      </c>
      <c r="AB463" s="95">
        <f t="shared" si="58"/>
        <v>1</v>
      </c>
      <c r="AC463" s="95">
        <f t="shared" si="58"/>
        <v>1</v>
      </c>
      <c r="AD463" s="95">
        <f t="shared" si="58"/>
        <v>1</v>
      </c>
      <c r="AE463" s="95">
        <f t="shared" si="58"/>
        <v>1</v>
      </c>
      <c r="AF463" s="95">
        <f t="shared" si="58"/>
        <v>1</v>
      </c>
      <c r="AG463" s="95">
        <f t="shared" si="58"/>
        <v>1</v>
      </c>
      <c r="AH463" s="95">
        <f t="shared" si="58"/>
        <v>1</v>
      </c>
    </row>
    <row r="464" spans="1:34" x14ac:dyDescent="0.3">
      <c r="A464" t="s">
        <v>1166</v>
      </c>
      <c r="B464" t="s">
        <v>1167</v>
      </c>
      <c r="C464">
        <v>2021</v>
      </c>
      <c r="D464">
        <v>2046</v>
      </c>
      <c r="E464" s="95">
        <f t="shared" si="59"/>
        <v>1</v>
      </c>
      <c r="F464" s="95">
        <f t="shared" si="59"/>
        <v>1</v>
      </c>
      <c r="G464" s="95">
        <f t="shared" si="59"/>
        <v>1</v>
      </c>
      <c r="H464" s="95">
        <f t="shared" si="59"/>
        <v>1</v>
      </c>
      <c r="I464" s="95">
        <f t="shared" si="59"/>
        <v>1</v>
      </c>
      <c r="J464" s="95">
        <f t="shared" si="59"/>
        <v>1</v>
      </c>
      <c r="K464" s="95">
        <f t="shared" si="59"/>
        <v>1</v>
      </c>
      <c r="L464" s="95">
        <f t="shared" si="59"/>
        <v>1</v>
      </c>
      <c r="M464" s="95">
        <f t="shared" si="59"/>
        <v>1</v>
      </c>
      <c r="N464" s="95">
        <f t="shared" si="59"/>
        <v>1</v>
      </c>
      <c r="O464" s="95">
        <f t="shared" si="59"/>
        <v>1</v>
      </c>
      <c r="P464" s="95">
        <f t="shared" si="59"/>
        <v>1</v>
      </c>
      <c r="Q464" s="95">
        <f t="shared" si="59"/>
        <v>1</v>
      </c>
      <c r="R464" s="95">
        <f t="shared" si="59"/>
        <v>1</v>
      </c>
      <c r="S464" s="95">
        <f t="shared" si="59"/>
        <v>1</v>
      </c>
      <c r="T464" s="95">
        <f t="shared" si="59"/>
        <v>1</v>
      </c>
      <c r="U464" s="95">
        <f t="shared" si="58"/>
        <v>1</v>
      </c>
      <c r="V464" s="95">
        <f t="shared" si="58"/>
        <v>1</v>
      </c>
      <c r="W464" s="95">
        <f t="shared" si="58"/>
        <v>1</v>
      </c>
      <c r="X464" s="95">
        <f t="shared" si="58"/>
        <v>1</v>
      </c>
      <c r="Y464" s="95">
        <f t="shared" si="58"/>
        <v>1</v>
      </c>
      <c r="Z464" s="95">
        <f t="shared" si="58"/>
        <v>1</v>
      </c>
      <c r="AA464" s="95">
        <f t="shared" si="58"/>
        <v>1</v>
      </c>
      <c r="AB464" s="95">
        <f t="shared" si="58"/>
        <v>1</v>
      </c>
      <c r="AC464" s="95">
        <f t="shared" si="58"/>
        <v>1</v>
      </c>
      <c r="AD464" s="95">
        <f t="shared" si="58"/>
        <v>1</v>
      </c>
      <c r="AE464" s="95">
        <f t="shared" si="58"/>
        <v>0</v>
      </c>
      <c r="AF464" s="95">
        <f t="shared" si="58"/>
        <v>0</v>
      </c>
      <c r="AG464" s="95">
        <f t="shared" si="58"/>
        <v>0</v>
      </c>
      <c r="AH464" s="95">
        <f t="shared" si="58"/>
        <v>0</v>
      </c>
    </row>
    <row r="465" spans="1:34" x14ac:dyDescent="0.3">
      <c r="A465" t="s">
        <v>1168</v>
      </c>
      <c r="B465" t="s">
        <v>1169</v>
      </c>
      <c r="C465">
        <v>2021</v>
      </c>
      <c r="D465">
        <v>2045</v>
      </c>
      <c r="E465" s="95">
        <f t="shared" si="59"/>
        <v>1</v>
      </c>
      <c r="F465" s="95">
        <f t="shared" si="59"/>
        <v>1</v>
      </c>
      <c r="G465" s="95">
        <f t="shared" si="59"/>
        <v>1</v>
      </c>
      <c r="H465" s="95">
        <f t="shared" si="59"/>
        <v>1</v>
      </c>
      <c r="I465" s="95">
        <f t="shared" si="59"/>
        <v>1</v>
      </c>
      <c r="J465" s="95">
        <f t="shared" si="59"/>
        <v>1</v>
      </c>
      <c r="K465" s="95">
        <f t="shared" si="59"/>
        <v>1</v>
      </c>
      <c r="L465" s="95">
        <f t="shared" si="59"/>
        <v>1</v>
      </c>
      <c r="M465" s="95">
        <f t="shared" si="59"/>
        <v>1</v>
      </c>
      <c r="N465" s="95">
        <f t="shared" si="59"/>
        <v>1</v>
      </c>
      <c r="O465" s="95">
        <f t="shared" si="59"/>
        <v>1</v>
      </c>
      <c r="P465" s="95">
        <f t="shared" si="59"/>
        <v>1</v>
      </c>
      <c r="Q465" s="95">
        <f t="shared" si="59"/>
        <v>1</v>
      </c>
      <c r="R465" s="95">
        <f t="shared" si="59"/>
        <v>1</v>
      </c>
      <c r="S465" s="95">
        <f t="shared" si="59"/>
        <v>1</v>
      </c>
      <c r="T465" s="95">
        <f t="shared" si="59"/>
        <v>1</v>
      </c>
      <c r="U465" s="95">
        <f t="shared" si="58"/>
        <v>1</v>
      </c>
      <c r="V465" s="95">
        <f t="shared" si="58"/>
        <v>1</v>
      </c>
      <c r="W465" s="95">
        <f t="shared" si="58"/>
        <v>1</v>
      </c>
      <c r="X465" s="95">
        <f t="shared" si="58"/>
        <v>1</v>
      </c>
      <c r="Y465" s="95">
        <f t="shared" si="58"/>
        <v>1</v>
      </c>
      <c r="Z465" s="95">
        <f t="shared" si="58"/>
        <v>1</v>
      </c>
      <c r="AA465" s="95">
        <f t="shared" si="58"/>
        <v>1</v>
      </c>
      <c r="AB465" s="95">
        <f t="shared" si="58"/>
        <v>1</v>
      </c>
      <c r="AC465" s="95">
        <f t="shared" si="58"/>
        <v>1</v>
      </c>
      <c r="AD465" s="95">
        <f t="shared" si="58"/>
        <v>0</v>
      </c>
      <c r="AE465" s="95">
        <f t="shared" si="58"/>
        <v>0</v>
      </c>
      <c r="AF465" s="95">
        <f t="shared" si="58"/>
        <v>0</v>
      </c>
      <c r="AG465" s="95">
        <f t="shared" si="58"/>
        <v>0</v>
      </c>
      <c r="AH465" s="95">
        <f t="shared" si="58"/>
        <v>0</v>
      </c>
    </row>
    <row r="466" spans="1:34" x14ac:dyDescent="0.3">
      <c r="A466" t="s">
        <v>1068</v>
      </c>
      <c r="B466" t="s">
        <v>1069</v>
      </c>
      <c r="C466">
        <v>2021</v>
      </c>
      <c r="D466">
        <v>2045</v>
      </c>
      <c r="E466" s="95">
        <f t="shared" si="59"/>
        <v>1</v>
      </c>
      <c r="F466" s="95">
        <f t="shared" si="59"/>
        <v>1</v>
      </c>
      <c r="G466" s="95">
        <f t="shared" si="59"/>
        <v>1</v>
      </c>
      <c r="H466" s="95">
        <f t="shared" si="59"/>
        <v>1</v>
      </c>
      <c r="I466" s="95">
        <f t="shared" si="59"/>
        <v>1</v>
      </c>
      <c r="J466" s="95">
        <f t="shared" si="59"/>
        <v>1</v>
      </c>
      <c r="K466" s="95">
        <f t="shared" si="59"/>
        <v>1</v>
      </c>
      <c r="L466" s="95">
        <f t="shared" si="59"/>
        <v>1</v>
      </c>
      <c r="M466" s="95">
        <f t="shared" si="59"/>
        <v>1</v>
      </c>
      <c r="N466" s="95">
        <f t="shared" si="59"/>
        <v>1</v>
      </c>
      <c r="O466" s="95">
        <f t="shared" si="59"/>
        <v>1</v>
      </c>
      <c r="P466" s="95">
        <f t="shared" si="59"/>
        <v>1</v>
      </c>
      <c r="Q466" s="95">
        <f t="shared" si="59"/>
        <v>1</v>
      </c>
      <c r="R466" s="95">
        <f t="shared" si="59"/>
        <v>1</v>
      </c>
      <c r="S466" s="95">
        <f t="shared" si="59"/>
        <v>1</v>
      </c>
      <c r="T466" s="95">
        <f t="shared" si="59"/>
        <v>1</v>
      </c>
      <c r="U466" s="95">
        <f t="shared" si="58"/>
        <v>1</v>
      </c>
      <c r="V466" s="95">
        <f t="shared" si="58"/>
        <v>1</v>
      </c>
      <c r="W466" s="95">
        <f t="shared" si="58"/>
        <v>1</v>
      </c>
      <c r="X466" s="95">
        <f t="shared" si="58"/>
        <v>1</v>
      </c>
      <c r="Y466" s="95">
        <f t="shared" si="58"/>
        <v>1</v>
      </c>
      <c r="Z466" s="95">
        <f t="shared" si="58"/>
        <v>1</v>
      </c>
      <c r="AA466" s="95">
        <f t="shared" si="58"/>
        <v>1</v>
      </c>
      <c r="AB466" s="95">
        <f t="shared" si="58"/>
        <v>1</v>
      </c>
      <c r="AC466" s="95">
        <f t="shared" si="58"/>
        <v>1</v>
      </c>
      <c r="AD466" s="95">
        <f t="shared" si="58"/>
        <v>0</v>
      </c>
      <c r="AE466" s="95">
        <f t="shared" si="58"/>
        <v>0</v>
      </c>
      <c r="AF466" s="95">
        <f t="shared" si="58"/>
        <v>0</v>
      </c>
      <c r="AG466" s="95">
        <f t="shared" si="58"/>
        <v>0</v>
      </c>
      <c r="AH466" s="95">
        <f t="shared" si="58"/>
        <v>0</v>
      </c>
    </row>
    <row r="467" spans="1:34" x14ac:dyDescent="0.3">
      <c r="A467" t="s">
        <v>1120</v>
      </c>
      <c r="B467" t="s">
        <v>1121</v>
      </c>
      <c r="C467">
        <v>2021</v>
      </c>
      <c r="D467">
        <v>2034</v>
      </c>
      <c r="E467" s="95">
        <f t="shared" si="59"/>
        <v>1</v>
      </c>
      <c r="F467" s="95">
        <f t="shared" si="59"/>
        <v>1</v>
      </c>
      <c r="G467" s="95">
        <f t="shared" si="59"/>
        <v>1</v>
      </c>
      <c r="H467" s="95">
        <f t="shared" si="59"/>
        <v>1</v>
      </c>
      <c r="I467" s="95">
        <f t="shared" si="59"/>
        <v>1</v>
      </c>
      <c r="J467" s="95">
        <f t="shared" si="59"/>
        <v>1</v>
      </c>
      <c r="K467" s="95">
        <f t="shared" si="59"/>
        <v>1</v>
      </c>
      <c r="L467" s="95">
        <f t="shared" si="59"/>
        <v>1</v>
      </c>
      <c r="M467" s="95">
        <f t="shared" si="59"/>
        <v>1</v>
      </c>
      <c r="N467" s="95">
        <f t="shared" si="59"/>
        <v>1</v>
      </c>
      <c r="O467" s="95">
        <f t="shared" si="59"/>
        <v>1</v>
      </c>
      <c r="P467" s="95">
        <f t="shared" si="59"/>
        <v>1</v>
      </c>
      <c r="Q467" s="95">
        <f t="shared" si="59"/>
        <v>1</v>
      </c>
      <c r="R467" s="95">
        <f t="shared" si="59"/>
        <v>1</v>
      </c>
      <c r="S467" s="95">
        <f t="shared" si="59"/>
        <v>0</v>
      </c>
      <c r="T467" s="95">
        <f t="shared" si="59"/>
        <v>0</v>
      </c>
      <c r="U467" s="95">
        <f t="shared" si="58"/>
        <v>0</v>
      </c>
      <c r="V467" s="95">
        <f t="shared" si="58"/>
        <v>0</v>
      </c>
      <c r="W467" s="95">
        <f t="shared" si="58"/>
        <v>0</v>
      </c>
      <c r="X467" s="95">
        <f t="shared" si="58"/>
        <v>0</v>
      </c>
      <c r="Y467" s="95">
        <f t="shared" si="58"/>
        <v>0</v>
      </c>
      <c r="Z467" s="95">
        <f t="shared" si="58"/>
        <v>0</v>
      </c>
      <c r="AA467" s="95">
        <f t="shared" si="58"/>
        <v>0</v>
      </c>
      <c r="AB467" s="95">
        <f t="shared" si="58"/>
        <v>0</v>
      </c>
      <c r="AC467" s="95">
        <f t="shared" si="58"/>
        <v>0</v>
      </c>
      <c r="AD467" s="95">
        <f t="shared" si="58"/>
        <v>0</v>
      </c>
      <c r="AE467" s="95">
        <f t="shared" si="58"/>
        <v>0</v>
      </c>
      <c r="AF467" s="95">
        <f t="shared" si="58"/>
        <v>0</v>
      </c>
      <c r="AG467" s="95">
        <f t="shared" si="58"/>
        <v>0</v>
      </c>
      <c r="AH467" s="95">
        <f t="shared" si="58"/>
        <v>0</v>
      </c>
    </row>
    <row r="468" spans="1:34" x14ac:dyDescent="0.3">
      <c r="A468" t="s">
        <v>991</v>
      </c>
      <c r="B468" t="s">
        <v>992</v>
      </c>
      <c r="C468">
        <v>2021</v>
      </c>
      <c r="D468">
        <v>2049</v>
      </c>
      <c r="E468" s="95">
        <f t="shared" si="59"/>
        <v>1</v>
      </c>
      <c r="F468" s="95">
        <f t="shared" si="59"/>
        <v>1</v>
      </c>
      <c r="G468" s="95">
        <f t="shared" si="59"/>
        <v>1</v>
      </c>
      <c r="H468" s="95">
        <f t="shared" si="59"/>
        <v>1</v>
      </c>
      <c r="I468" s="95">
        <f t="shared" si="59"/>
        <v>1</v>
      </c>
      <c r="J468" s="95">
        <f t="shared" si="59"/>
        <v>1</v>
      </c>
      <c r="K468" s="95">
        <f t="shared" si="59"/>
        <v>1</v>
      </c>
      <c r="L468" s="95">
        <f t="shared" si="59"/>
        <v>1</v>
      </c>
      <c r="M468" s="95">
        <f t="shared" si="59"/>
        <v>1</v>
      </c>
      <c r="N468" s="95">
        <f t="shared" si="59"/>
        <v>1</v>
      </c>
      <c r="O468" s="95">
        <f t="shared" si="59"/>
        <v>1</v>
      </c>
      <c r="P468" s="95">
        <f t="shared" si="59"/>
        <v>1</v>
      </c>
      <c r="Q468" s="95">
        <f t="shared" si="59"/>
        <v>1</v>
      </c>
      <c r="R468" s="95">
        <f t="shared" si="59"/>
        <v>1</v>
      </c>
      <c r="S468" s="95">
        <f t="shared" si="59"/>
        <v>1</v>
      </c>
      <c r="T468" s="95">
        <f t="shared" si="59"/>
        <v>1</v>
      </c>
      <c r="U468" s="95">
        <f t="shared" si="58"/>
        <v>1</v>
      </c>
      <c r="V468" s="95">
        <f t="shared" si="58"/>
        <v>1</v>
      </c>
      <c r="W468" s="95">
        <f t="shared" si="58"/>
        <v>1</v>
      </c>
      <c r="X468" s="95">
        <f t="shared" si="58"/>
        <v>1</v>
      </c>
      <c r="Y468" s="95">
        <f t="shared" si="58"/>
        <v>1</v>
      </c>
      <c r="Z468" s="95">
        <f t="shared" si="58"/>
        <v>1</v>
      </c>
      <c r="AA468" s="95">
        <f t="shared" si="58"/>
        <v>1</v>
      </c>
      <c r="AB468" s="95">
        <f t="shared" si="58"/>
        <v>1</v>
      </c>
      <c r="AC468" s="95">
        <f t="shared" si="58"/>
        <v>1</v>
      </c>
      <c r="AD468" s="95">
        <f t="shared" si="58"/>
        <v>1</v>
      </c>
      <c r="AE468" s="95">
        <f t="shared" si="58"/>
        <v>1</v>
      </c>
      <c r="AF468" s="95">
        <f t="shared" si="58"/>
        <v>1</v>
      </c>
      <c r="AG468" s="95">
        <f t="shared" si="58"/>
        <v>1</v>
      </c>
      <c r="AH468" s="95">
        <f t="shared" si="58"/>
        <v>0</v>
      </c>
    </row>
    <row r="469" spans="1:34" x14ac:dyDescent="0.3">
      <c r="A469" t="s">
        <v>1197</v>
      </c>
      <c r="B469" t="s">
        <v>1197</v>
      </c>
      <c r="C469">
        <v>2023</v>
      </c>
      <c r="D469">
        <v>2047</v>
      </c>
      <c r="E469" s="95">
        <f t="shared" si="59"/>
        <v>0</v>
      </c>
      <c r="F469" s="95">
        <f t="shared" si="59"/>
        <v>0</v>
      </c>
      <c r="G469" s="95">
        <f t="shared" si="59"/>
        <v>1</v>
      </c>
      <c r="H469" s="95">
        <f t="shared" si="59"/>
        <v>1</v>
      </c>
      <c r="I469" s="95">
        <f t="shared" si="59"/>
        <v>1</v>
      </c>
      <c r="J469" s="95">
        <f t="shared" si="59"/>
        <v>1</v>
      </c>
      <c r="K469" s="95">
        <f t="shared" si="59"/>
        <v>1</v>
      </c>
      <c r="L469" s="95">
        <f t="shared" si="59"/>
        <v>1</v>
      </c>
      <c r="M469" s="95">
        <f t="shared" si="59"/>
        <v>1</v>
      </c>
      <c r="N469" s="95">
        <f t="shared" si="59"/>
        <v>1</v>
      </c>
      <c r="O469" s="95">
        <f t="shared" si="59"/>
        <v>1</v>
      </c>
      <c r="P469" s="95">
        <f t="shared" si="59"/>
        <v>1</v>
      </c>
      <c r="Q469" s="95">
        <f t="shared" si="59"/>
        <v>1</v>
      </c>
      <c r="R469" s="95">
        <f t="shared" si="59"/>
        <v>1</v>
      </c>
      <c r="S469" s="95">
        <f t="shared" si="59"/>
        <v>1</v>
      </c>
      <c r="T469" s="95">
        <f t="shared" si="59"/>
        <v>1</v>
      </c>
      <c r="U469" s="95">
        <f t="shared" si="58"/>
        <v>1</v>
      </c>
      <c r="V469" s="95">
        <f t="shared" si="58"/>
        <v>1</v>
      </c>
      <c r="W469" s="95">
        <f t="shared" si="58"/>
        <v>1</v>
      </c>
      <c r="X469" s="95">
        <f t="shared" si="58"/>
        <v>1</v>
      </c>
      <c r="Y469" s="95">
        <f t="shared" si="58"/>
        <v>1</v>
      </c>
      <c r="Z469" s="95">
        <f t="shared" si="58"/>
        <v>1</v>
      </c>
      <c r="AA469" s="95">
        <f t="shared" si="58"/>
        <v>1</v>
      </c>
      <c r="AB469" s="95">
        <f t="shared" si="58"/>
        <v>1</v>
      </c>
      <c r="AC469" s="95">
        <f t="shared" si="58"/>
        <v>1</v>
      </c>
      <c r="AD469" s="95">
        <f t="shared" si="58"/>
        <v>1</v>
      </c>
      <c r="AE469" s="95">
        <f t="shared" si="58"/>
        <v>1</v>
      </c>
      <c r="AF469" s="95">
        <f t="shared" si="58"/>
        <v>0</v>
      </c>
      <c r="AG469" s="95">
        <f t="shared" si="58"/>
        <v>0</v>
      </c>
      <c r="AH469" s="95">
        <f t="shared" si="58"/>
        <v>0</v>
      </c>
    </row>
    <row r="470" spans="1:34" x14ac:dyDescent="0.3">
      <c r="A470" t="s">
        <v>1072</v>
      </c>
      <c r="B470" t="s">
        <v>1073</v>
      </c>
      <c r="C470">
        <v>2021</v>
      </c>
      <c r="D470">
        <v>2043</v>
      </c>
      <c r="E470" s="95">
        <f t="shared" si="59"/>
        <v>1</v>
      </c>
      <c r="F470" s="95">
        <f t="shared" si="59"/>
        <v>1</v>
      </c>
      <c r="G470" s="95">
        <f t="shared" si="59"/>
        <v>1</v>
      </c>
      <c r="H470" s="95">
        <f t="shared" si="59"/>
        <v>1</v>
      </c>
      <c r="I470" s="95">
        <f t="shared" si="59"/>
        <v>1</v>
      </c>
      <c r="J470" s="95">
        <f t="shared" si="59"/>
        <v>1</v>
      </c>
      <c r="K470" s="95">
        <f t="shared" si="59"/>
        <v>1</v>
      </c>
      <c r="L470" s="95">
        <f t="shared" si="59"/>
        <v>1</v>
      </c>
      <c r="M470" s="95">
        <f t="shared" si="59"/>
        <v>1</v>
      </c>
      <c r="N470" s="95">
        <f t="shared" si="59"/>
        <v>1</v>
      </c>
      <c r="O470" s="95">
        <f t="shared" si="59"/>
        <v>1</v>
      </c>
      <c r="P470" s="95">
        <f t="shared" si="59"/>
        <v>1</v>
      </c>
      <c r="Q470" s="95">
        <f t="shared" si="59"/>
        <v>1</v>
      </c>
      <c r="R470" s="95">
        <f t="shared" si="59"/>
        <v>1</v>
      </c>
      <c r="S470" s="95">
        <f t="shared" si="59"/>
        <v>1</v>
      </c>
      <c r="T470" s="95">
        <f t="shared" si="59"/>
        <v>1</v>
      </c>
      <c r="U470" s="95">
        <f t="shared" si="58"/>
        <v>1</v>
      </c>
      <c r="V470" s="95">
        <f t="shared" si="58"/>
        <v>1</v>
      </c>
      <c r="W470" s="95">
        <f t="shared" si="58"/>
        <v>1</v>
      </c>
      <c r="X470" s="95">
        <f t="shared" si="58"/>
        <v>1</v>
      </c>
      <c r="Y470" s="95">
        <f t="shared" si="58"/>
        <v>1</v>
      </c>
      <c r="Z470" s="95">
        <f t="shared" si="58"/>
        <v>1</v>
      </c>
      <c r="AA470" s="95">
        <f t="shared" si="58"/>
        <v>1</v>
      </c>
      <c r="AB470" s="95">
        <f t="shared" si="58"/>
        <v>0</v>
      </c>
      <c r="AC470" s="95">
        <f t="shared" si="58"/>
        <v>0</v>
      </c>
      <c r="AD470" s="95">
        <f t="shared" si="58"/>
        <v>0</v>
      </c>
      <c r="AE470" s="95">
        <f t="shared" si="58"/>
        <v>0</v>
      </c>
      <c r="AF470" s="95">
        <f t="shared" si="58"/>
        <v>0</v>
      </c>
      <c r="AG470" s="95">
        <f t="shared" si="58"/>
        <v>0</v>
      </c>
      <c r="AH470" s="95">
        <f t="shared" si="58"/>
        <v>0</v>
      </c>
    </row>
    <row r="471" spans="1:34" x14ac:dyDescent="0.3">
      <c r="A471" t="s">
        <v>966</v>
      </c>
      <c r="B471" t="s">
        <v>967</v>
      </c>
      <c r="C471">
        <v>2021</v>
      </c>
      <c r="D471">
        <v>2048</v>
      </c>
      <c r="E471" s="95">
        <f t="shared" si="59"/>
        <v>1</v>
      </c>
      <c r="F471" s="95">
        <f t="shared" si="59"/>
        <v>1</v>
      </c>
      <c r="G471" s="95">
        <f t="shared" si="59"/>
        <v>1</v>
      </c>
      <c r="H471" s="95">
        <f t="shared" si="59"/>
        <v>1</v>
      </c>
      <c r="I471" s="95">
        <f t="shared" si="59"/>
        <v>1</v>
      </c>
      <c r="J471" s="95">
        <f t="shared" si="59"/>
        <v>1</v>
      </c>
      <c r="K471" s="95">
        <f t="shared" si="59"/>
        <v>1</v>
      </c>
      <c r="L471" s="95">
        <f t="shared" si="59"/>
        <v>1</v>
      </c>
      <c r="M471" s="95">
        <f t="shared" si="59"/>
        <v>1</v>
      </c>
      <c r="N471" s="95">
        <f t="shared" si="59"/>
        <v>1</v>
      </c>
      <c r="O471" s="95">
        <f t="shared" si="59"/>
        <v>1</v>
      </c>
      <c r="P471" s="95">
        <f t="shared" si="59"/>
        <v>1</v>
      </c>
      <c r="Q471" s="95">
        <f t="shared" si="59"/>
        <v>1</v>
      </c>
      <c r="R471" s="95">
        <f t="shared" si="59"/>
        <v>1</v>
      </c>
      <c r="S471" s="95">
        <f t="shared" si="59"/>
        <v>1</v>
      </c>
      <c r="T471" s="95">
        <f t="shared" si="59"/>
        <v>1</v>
      </c>
      <c r="U471" s="95">
        <f t="shared" si="58"/>
        <v>1</v>
      </c>
      <c r="V471" s="95">
        <f t="shared" si="58"/>
        <v>1</v>
      </c>
      <c r="W471" s="95">
        <f t="shared" si="58"/>
        <v>1</v>
      </c>
      <c r="X471" s="95">
        <f t="shared" si="58"/>
        <v>1</v>
      </c>
      <c r="Y471" s="95">
        <f t="shared" si="58"/>
        <v>1</v>
      </c>
      <c r="Z471" s="95">
        <f t="shared" si="58"/>
        <v>1</v>
      </c>
      <c r="AA471" s="95">
        <f t="shared" si="58"/>
        <v>1</v>
      </c>
      <c r="AB471" s="95">
        <f t="shared" si="58"/>
        <v>1</v>
      </c>
      <c r="AC471" s="95">
        <f t="shared" si="58"/>
        <v>1</v>
      </c>
      <c r="AD471" s="95">
        <f t="shared" si="58"/>
        <v>1</v>
      </c>
      <c r="AE471" s="95">
        <f t="shared" si="58"/>
        <v>1</v>
      </c>
      <c r="AF471" s="95">
        <f t="shared" si="58"/>
        <v>1</v>
      </c>
      <c r="AG471" s="95">
        <f t="shared" si="58"/>
        <v>0</v>
      </c>
      <c r="AH471" s="95">
        <f t="shared" si="58"/>
        <v>0</v>
      </c>
    </row>
    <row r="472" spans="1:34" x14ac:dyDescent="0.3">
      <c r="A472" t="s">
        <v>821</v>
      </c>
      <c r="B472" t="s">
        <v>823</v>
      </c>
      <c r="C472">
        <v>2021</v>
      </c>
      <c r="D472">
        <v>2100</v>
      </c>
      <c r="E472" s="95">
        <f t="shared" si="59"/>
        <v>1</v>
      </c>
      <c r="F472" s="95">
        <f t="shared" si="59"/>
        <v>1</v>
      </c>
      <c r="G472" s="95">
        <f t="shared" si="59"/>
        <v>1</v>
      </c>
      <c r="H472" s="95">
        <f t="shared" si="59"/>
        <v>1</v>
      </c>
      <c r="I472" s="95">
        <f t="shared" si="59"/>
        <v>1</v>
      </c>
      <c r="J472" s="95">
        <f t="shared" si="59"/>
        <v>1</v>
      </c>
      <c r="K472" s="95">
        <f t="shared" si="59"/>
        <v>1</v>
      </c>
      <c r="L472" s="95">
        <f t="shared" si="59"/>
        <v>1</v>
      </c>
      <c r="M472" s="95">
        <f t="shared" si="59"/>
        <v>1</v>
      </c>
      <c r="N472" s="95">
        <f t="shared" si="59"/>
        <v>1</v>
      </c>
      <c r="O472" s="95">
        <f t="shared" si="59"/>
        <v>1</v>
      </c>
      <c r="P472" s="95">
        <f t="shared" si="59"/>
        <v>1</v>
      </c>
      <c r="Q472" s="95">
        <f t="shared" si="59"/>
        <v>1</v>
      </c>
      <c r="R472" s="95">
        <f t="shared" si="59"/>
        <v>1</v>
      </c>
      <c r="S472" s="95">
        <f t="shared" si="59"/>
        <v>1</v>
      </c>
      <c r="T472" s="95">
        <f t="shared" si="59"/>
        <v>1</v>
      </c>
      <c r="U472" s="95">
        <f t="shared" si="58"/>
        <v>1</v>
      </c>
      <c r="V472" s="95">
        <f t="shared" si="58"/>
        <v>1</v>
      </c>
      <c r="W472" s="95">
        <f t="shared" si="58"/>
        <v>1</v>
      </c>
      <c r="X472" s="95">
        <f t="shared" si="58"/>
        <v>1</v>
      </c>
      <c r="Y472" s="95">
        <f t="shared" si="58"/>
        <v>1</v>
      </c>
      <c r="Z472" s="95">
        <f t="shared" si="58"/>
        <v>1</v>
      </c>
      <c r="AA472" s="95">
        <f t="shared" si="58"/>
        <v>1</v>
      </c>
      <c r="AB472" s="95">
        <f t="shared" si="58"/>
        <v>1</v>
      </c>
      <c r="AC472" s="95">
        <f t="shared" si="58"/>
        <v>1</v>
      </c>
      <c r="AD472" s="95">
        <f t="shared" si="58"/>
        <v>1</v>
      </c>
      <c r="AE472" s="95">
        <f t="shared" si="58"/>
        <v>1</v>
      </c>
      <c r="AF472" s="95">
        <f t="shared" si="58"/>
        <v>1</v>
      </c>
      <c r="AG472" s="95">
        <f t="shared" si="58"/>
        <v>1</v>
      </c>
      <c r="AH472" s="95">
        <f t="shared" si="58"/>
        <v>1</v>
      </c>
    </row>
    <row r="473" spans="1:34" x14ac:dyDescent="0.3">
      <c r="A473" t="s">
        <v>1182</v>
      </c>
      <c r="B473" t="s">
        <v>1183</v>
      </c>
      <c r="C473">
        <v>2021</v>
      </c>
      <c r="D473">
        <v>2051</v>
      </c>
      <c r="E473" s="95">
        <f t="shared" si="59"/>
        <v>1</v>
      </c>
      <c r="F473" s="95">
        <f t="shared" si="59"/>
        <v>1</v>
      </c>
      <c r="G473" s="95">
        <f t="shared" si="59"/>
        <v>1</v>
      </c>
      <c r="H473" s="95">
        <f t="shared" si="59"/>
        <v>1</v>
      </c>
      <c r="I473" s="95">
        <f t="shared" si="59"/>
        <v>1</v>
      </c>
      <c r="J473" s="95">
        <f t="shared" si="59"/>
        <v>1</v>
      </c>
      <c r="K473" s="95">
        <f t="shared" si="59"/>
        <v>1</v>
      </c>
      <c r="L473" s="95">
        <f t="shared" si="59"/>
        <v>1</v>
      </c>
      <c r="M473" s="95">
        <f t="shared" si="59"/>
        <v>1</v>
      </c>
      <c r="N473" s="95">
        <f t="shared" si="59"/>
        <v>1</v>
      </c>
      <c r="O473" s="95">
        <f t="shared" si="59"/>
        <v>1</v>
      </c>
      <c r="P473" s="95">
        <f t="shared" si="59"/>
        <v>1</v>
      </c>
      <c r="Q473" s="95">
        <f t="shared" si="59"/>
        <v>1</v>
      </c>
      <c r="R473" s="95">
        <f t="shared" si="59"/>
        <v>1</v>
      </c>
      <c r="S473" s="95">
        <f t="shared" si="59"/>
        <v>1</v>
      </c>
      <c r="T473" s="95">
        <f t="shared" si="59"/>
        <v>1</v>
      </c>
      <c r="U473" s="95">
        <f t="shared" si="58"/>
        <v>1</v>
      </c>
      <c r="V473" s="95">
        <f t="shared" si="58"/>
        <v>1</v>
      </c>
      <c r="W473" s="95">
        <f t="shared" si="58"/>
        <v>1</v>
      </c>
      <c r="X473" s="95">
        <f t="shared" si="58"/>
        <v>1</v>
      </c>
      <c r="Y473" s="95">
        <f t="shared" si="58"/>
        <v>1</v>
      </c>
      <c r="Z473" s="95">
        <f t="shared" si="58"/>
        <v>1</v>
      </c>
      <c r="AA473" s="95">
        <f t="shared" si="58"/>
        <v>1</v>
      </c>
      <c r="AB473" s="95">
        <f t="shared" si="58"/>
        <v>1</v>
      </c>
      <c r="AC473" s="95">
        <f t="shared" si="58"/>
        <v>1</v>
      </c>
      <c r="AD473" s="95">
        <f t="shared" si="58"/>
        <v>1</v>
      </c>
      <c r="AE473" s="95">
        <f t="shared" si="58"/>
        <v>1</v>
      </c>
      <c r="AF473" s="95">
        <f t="shared" si="58"/>
        <v>1</v>
      </c>
      <c r="AG473" s="95">
        <f t="shared" si="58"/>
        <v>1</v>
      </c>
      <c r="AH473" s="95">
        <f t="shared" si="58"/>
        <v>1</v>
      </c>
    </row>
    <row r="474" spans="1:34" x14ac:dyDescent="0.3">
      <c r="A474" t="s">
        <v>883</v>
      </c>
      <c r="B474" t="s">
        <v>884</v>
      </c>
      <c r="C474">
        <v>2021</v>
      </c>
      <c r="D474">
        <v>2057</v>
      </c>
      <c r="E474" s="95">
        <f t="shared" si="59"/>
        <v>1</v>
      </c>
      <c r="F474" s="95">
        <f t="shared" si="59"/>
        <v>1</v>
      </c>
      <c r="G474" s="95">
        <f t="shared" si="59"/>
        <v>1</v>
      </c>
      <c r="H474" s="95">
        <f t="shared" si="59"/>
        <v>1</v>
      </c>
      <c r="I474" s="95">
        <f t="shared" si="59"/>
        <v>1</v>
      </c>
      <c r="J474" s="95">
        <f t="shared" si="59"/>
        <v>1</v>
      </c>
      <c r="K474" s="95">
        <f t="shared" si="59"/>
        <v>1</v>
      </c>
      <c r="L474" s="95">
        <f t="shared" si="59"/>
        <v>1</v>
      </c>
      <c r="M474" s="95">
        <f t="shared" si="59"/>
        <v>1</v>
      </c>
      <c r="N474" s="95">
        <f t="shared" si="59"/>
        <v>1</v>
      </c>
      <c r="O474" s="95">
        <f t="shared" si="59"/>
        <v>1</v>
      </c>
      <c r="P474" s="95">
        <f t="shared" si="59"/>
        <v>1</v>
      </c>
      <c r="Q474" s="95">
        <f t="shared" si="59"/>
        <v>1</v>
      </c>
      <c r="R474" s="95">
        <f t="shared" si="59"/>
        <v>1</v>
      </c>
      <c r="S474" s="95">
        <f t="shared" si="59"/>
        <v>1</v>
      </c>
      <c r="T474" s="95">
        <f t="shared" ref="T474:AH489" si="60">IF(AND(T$1&gt;=$C474,T$1&lt;=$D474),1,0)</f>
        <v>1</v>
      </c>
      <c r="U474" s="95">
        <f t="shared" si="60"/>
        <v>1</v>
      </c>
      <c r="V474" s="95">
        <f t="shared" si="60"/>
        <v>1</v>
      </c>
      <c r="W474" s="95">
        <f t="shared" si="60"/>
        <v>1</v>
      </c>
      <c r="X474" s="95">
        <f t="shared" si="60"/>
        <v>1</v>
      </c>
      <c r="Y474" s="95">
        <f t="shared" si="60"/>
        <v>1</v>
      </c>
      <c r="Z474" s="95">
        <f t="shared" si="60"/>
        <v>1</v>
      </c>
      <c r="AA474" s="95">
        <f t="shared" si="60"/>
        <v>1</v>
      </c>
      <c r="AB474" s="95">
        <f t="shared" si="60"/>
        <v>1</v>
      </c>
      <c r="AC474" s="95">
        <f t="shared" si="60"/>
        <v>1</v>
      </c>
      <c r="AD474" s="95">
        <f t="shared" si="60"/>
        <v>1</v>
      </c>
      <c r="AE474" s="95">
        <f t="shared" si="60"/>
        <v>1</v>
      </c>
      <c r="AF474" s="95">
        <f t="shared" si="60"/>
        <v>1</v>
      </c>
      <c r="AG474" s="95">
        <f t="shared" si="60"/>
        <v>1</v>
      </c>
      <c r="AH474" s="95">
        <f t="shared" si="60"/>
        <v>1</v>
      </c>
    </row>
    <row r="475" spans="1:34" x14ac:dyDescent="0.3">
      <c r="A475" t="s">
        <v>883</v>
      </c>
      <c r="B475" t="s">
        <v>885</v>
      </c>
      <c r="C475">
        <v>2021</v>
      </c>
      <c r="D475">
        <v>2057</v>
      </c>
      <c r="E475" s="95">
        <f t="shared" ref="E475:T490" si="61">IF(AND(E$1&gt;=$C475,E$1&lt;=$D475),1,0)</f>
        <v>1</v>
      </c>
      <c r="F475" s="95">
        <f t="shared" si="61"/>
        <v>1</v>
      </c>
      <c r="G475" s="95">
        <f t="shared" si="61"/>
        <v>1</v>
      </c>
      <c r="H475" s="95">
        <f t="shared" si="61"/>
        <v>1</v>
      </c>
      <c r="I475" s="95">
        <f t="shared" si="61"/>
        <v>1</v>
      </c>
      <c r="J475" s="95">
        <f t="shared" si="61"/>
        <v>1</v>
      </c>
      <c r="K475" s="95">
        <f t="shared" si="61"/>
        <v>1</v>
      </c>
      <c r="L475" s="95">
        <f t="shared" si="61"/>
        <v>1</v>
      </c>
      <c r="M475" s="95">
        <f t="shared" si="61"/>
        <v>1</v>
      </c>
      <c r="N475" s="95">
        <f t="shared" si="61"/>
        <v>1</v>
      </c>
      <c r="O475" s="95">
        <f t="shared" si="61"/>
        <v>1</v>
      </c>
      <c r="P475" s="95">
        <f t="shared" si="61"/>
        <v>1</v>
      </c>
      <c r="Q475" s="95">
        <f t="shared" si="61"/>
        <v>1</v>
      </c>
      <c r="R475" s="95">
        <f t="shared" si="61"/>
        <v>1</v>
      </c>
      <c r="S475" s="95">
        <f t="shared" si="61"/>
        <v>1</v>
      </c>
      <c r="T475" s="95">
        <f t="shared" si="61"/>
        <v>1</v>
      </c>
      <c r="U475" s="95">
        <f t="shared" si="60"/>
        <v>1</v>
      </c>
      <c r="V475" s="95">
        <f t="shared" si="60"/>
        <v>1</v>
      </c>
      <c r="W475" s="95">
        <f t="shared" si="60"/>
        <v>1</v>
      </c>
      <c r="X475" s="95">
        <f t="shared" si="60"/>
        <v>1</v>
      </c>
      <c r="Y475" s="95">
        <f t="shared" si="60"/>
        <v>1</v>
      </c>
      <c r="Z475" s="95">
        <f t="shared" si="60"/>
        <v>1</v>
      </c>
      <c r="AA475" s="95">
        <f t="shared" si="60"/>
        <v>1</v>
      </c>
      <c r="AB475" s="95">
        <f t="shared" si="60"/>
        <v>1</v>
      </c>
      <c r="AC475" s="95">
        <f t="shared" si="60"/>
        <v>1</v>
      </c>
      <c r="AD475" s="95">
        <f t="shared" si="60"/>
        <v>1</v>
      </c>
      <c r="AE475" s="95">
        <f t="shared" si="60"/>
        <v>1</v>
      </c>
      <c r="AF475" s="95">
        <f t="shared" si="60"/>
        <v>1</v>
      </c>
      <c r="AG475" s="95">
        <f t="shared" si="60"/>
        <v>1</v>
      </c>
      <c r="AH475" s="95">
        <f t="shared" si="60"/>
        <v>1</v>
      </c>
    </row>
    <row r="476" spans="1:34" x14ac:dyDescent="0.3">
      <c r="A476" t="s">
        <v>883</v>
      </c>
      <c r="B476" t="s">
        <v>886</v>
      </c>
      <c r="C476">
        <v>2021</v>
      </c>
      <c r="D476">
        <v>2057</v>
      </c>
      <c r="E476" s="95">
        <f t="shared" si="61"/>
        <v>1</v>
      </c>
      <c r="F476" s="95">
        <f t="shared" si="61"/>
        <v>1</v>
      </c>
      <c r="G476" s="95">
        <f t="shared" si="61"/>
        <v>1</v>
      </c>
      <c r="H476" s="95">
        <f t="shared" si="61"/>
        <v>1</v>
      </c>
      <c r="I476" s="95">
        <f t="shared" si="61"/>
        <v>1</v>
      </c>
      <c r="J476" s="95">
        <f t="shared" si="61"/>
        <v>1</v>
      </c>
      <c r="K476" s="95">
        <f t="shared" si="61"/>
        <v>1</v>
      </c>
      <c r="L476" s="95">
        <f t="shared" si="61"/>
        <v>1</v>
      </c>
      <c r="M476" s="95">
        <f t="shared" si="61"/>
        <v>1</v>
      </c>
      <c r="N476" s="95">
        <f t="shared" si="61"/>
        <v>1</v>
      </c>
      <c r="O476" s="95">
        <f t="shared" si="61"/>
        <v>1</v>
      </c>
      <c r="P476" s="95">
        <f t="shared" si="61"/>
        <v>1</v>
      </c>
      <c r="Q476" s="95">
        <f t="shared" si="61"/>
        <v>1</v>
      </c>
      <c r="R476" s="95">
        <f t="shared" si="61"/>
        <v>1</v>
      </c>
      <c r="S476" s="95">
        <f t="shared" si="61"/>
        <v>1</v>
      </c>
      <c r="T476" s="95">
        <f t="shared" si="61"/>
        <v>1</v>
      </c>
      <c r="U476" s="95">
        <f t="shared" si="60"/>
        <v>1</v>
      </c>
      <c r="V476" s="95">
        <f t="shared" si="60"/>
        <v>1</v>
      </c>
      <c r="W476" s="95">
        <f t="shared" si="60"/>
        <v>1</v>
      </c>
      <c r="X476" s="95">
        <f t="shared" si="60"/>
        <v>1</v>
      </c>
      <c r="Y476" s="95">
        <f t="shared" si="60"/>
        <v>1</v>
      </c>
      <c r="Z476" s="95">
        <f t="shared" si="60"/>
        <v>1</v>
      </c>
      <c r="AA476" s="95">
        <f t="shared" si="60"/>
        <v>1</v>
      </c>
      <c r="AB476" s="95">
        <f t="shared" si="60"/>
        <v>1</v>
      </c>
      <c r="AC476" s="95">
        <f t="shared" si="60"/>
        <v>1</v>
      </c>
      <c r="AD476" s="95">
        <f t="shared" si="60"/>
        <v>1</v>
      </c>
      <c r="AE476" s="95">
        <f t="shared" si="60"/>
        <v>1</v>
      </c>
      <c r="AF476" s="95">
        <f t="shared" si="60"/>
        <v>1</v>
      </c>
      <c r="AG476" s="95">
        <f t="shared" si="60"/>
        <v>1</v>
      </c>
      <c r="AH476" s="95">
        <f t="shared" si="60"/>
        <v>1</v>
      </c>
    </row>
    <row r="477" spans="1:34" x14ac:dyDescent="0.3">
      <c r="A477" t="s">
        <v>883</v>
      </c>
      <c r="B477" t="s">
        <v>887</v>
      </c>
      <c r="C477">
        <v>2021</v>
      </c>
      <c r="D477">
        <v>2057</v>
      </c>
      <c r="E477" s="95">
        <f t="shared" si="61"/>
        <v>1</v>
      </c>
      <c r="F477" s="95">
        <f t="shared" si="61"/>
        <v>1</v>
      </c>
      <c r="G477" s="95">
        <f t="shared" si="61"/>
        <v>1</v>
      </c>
      <c r="H477" s="95">
        <f t="shared" si="61"/>
        <v>1</v>
      </c>
      <c r="I477" s="95">
        <f t="shared" si="61"/>
        <v>1</v>
      </c>
      <c r="J477" s="95">
        <f t="shared" si="61"/>
        <v>1</v>
      </c>
      <c r="K477" s="95">
        <f t="shared" si="61"/>
        <v>1</v>
      </c>
      <c r="L477" s="95">
        <f t="shared" si="61"/>
        <v>1</v>
      </c>
      <c r="M477" s="95">
        <f t="shared" si="61"/>
        <v>1</v>
      </c>
      <c r="N477" s="95">
        <f t="shared" si="61"/>
        <v>1</v>
      </c>
      <c r="O477" s="95">
        <f t="shared" si="61"/>
        <v>1</v>
      </c>
      <c r="P477" s="95">
        <f t="shared" si="61"/>
        <v>1</v>
      </c>
      <c r="Q477" s="95">
        <f t="shared" si="61"/>
        <v>1</v>
      </c>
      <c r="R477" s="95">
        <f t="shared" si="61"/>
        <v>1</v>
      </c>
      <c r="S477" s="95">
        <f t="shared" si="61"/>
        <v>1</v>
      </c>
      <c r="T477" s="95">
        <f t="shared" si="61"/>
        <v>1</v>
      </c>
      <c r="U477" s="95">
        <f t="shared" si="60"/>
        <v>1</v>
      </c>
      <c r="V477" s="95">
        <f t="shared" si="60"/>
        <v>1</v>
      </c>
      <c r="W477" s="95">
        <f t="shared" si="60"/>
        <v>1</v>
      </c>
      <c r="X477" s="95">
        <f t="shared" si="60"/>
        <v>1</v>
      </c>
      <c r="Y477" s="95">
        <f t="shared" si="60"/>
        <v>1</v>
      </c>
      <c r="Z477" s="95">
        <f t="shared" si="60"/>
        <v>1</v>
      </c>
      <c r="AA477" s="95">
        <f t="shared" si="60"/>
        <v>1</v>
      </c>
      <c r="AB477" s="95">
        <f t="shared" si="60"/>
        <v>1</v>
      </c>
      <c r="AC477" s="95">
        <f t="shared" si="60"/>
        <v>1</v>
      </c>
      <c r="AD477" s="95">
        <f t="shared" si="60"/>
        <v>1</v>
      </c>
      <c r="AE477" s="95">
        <f t="shared" si="60"/>
        <v>1</v>
      </c>
      <c r="AF477" s="95">
        <f t="shared" si="60"/>
        <v>1</v>
      </c>
      <c r="AG477" s="95">
        <f t="shared" si="60"/>
        <v>1</v>
      </c>
      <c r="AH477" s="95">
        <f t="shared" si="60"/>
        <v>1</v>
      </c>
    </row>
    <row r="478" spans="1:34" x14ac:dyDescent="0.3">
      <c r="A478" t="s">
        <v>1198</v>
      </c>
      <c r="B478" t="s">
        <v>1198</v>
      </c>
      <c r="C478">
        <v>2023</v>
      </c>
      <c r="D478">
        <v>2053</v>
      </c>
      <c r="E478" s="95">
        <f t="shared" si="61"/>
        <v>0</v>
      </c>
      <c r="F478" s="95">
        <f t="shared" si="61"/>
        <v>0</v>
      </c>
      <c r="G478" s="95">
        <f t="shared" si="61"/>
        <v>1</v>
      </c>
      <c r="H478" s="95">
        <f t="shared" si="61"/>
        <v>1</v>
      </c>
      <c r="I478" s="95">
        <f t="shared" si="61"/>
        <v>1</v>
      </c>
      <c r="J478" s="95">
        <f t="shared" si="61"/>
        <v>1</v>
      </c>
      <c r="K478" s="95">
        <f t="shared" si="61"/>
        <v>1</v>
      </c>
      <c r="L478" s="95">
        <f t="shared" si="61"/>
        <v>1</v>
      </c>
      <c r="M478" s="95">
        <f t="shared" si="61"/>
        <v>1</v>
      </c>
      <c r="N478" s="95">
        <f t="shared" si="61"/>
        <v>1</v>
      </c>
      <c r="O478" s="95">
        <f t="shared" si="61"/>
        <v>1</v>
      </c>
      <c r="P478" s="95">
        <f t="shared" si="61"/>
        <v>1</v>
      </c>
      <c r="Q478" s="95">
        <f t="shared" si="61"/>
        <v>1</v>
      </c>
      <c r="R478" s="95">
        <f t="shared" si="61"/>
        <v>1</v>
      </c>
      <c r="S478" s="95">
        <f t="shared" si="61"/>
        <v>1</v>
      </c>
      <c r="T478" s="95">
        <f t="shared" si="61"/>
        <v>1</v>
      </c>
      <c r="U478" s="95">
        <f t="shared" si="60"/>
        <v>1</v>
      </c>
      <c r="V478" s="95">
        <f t="shared" si="60"/>
        <v>1</v>
      </c>
      <c r="W478" s="95">
        <f t="shared" si="60"/>
        <v>1</v>
      </c>
      <c r="X478" s="95">
        <f t="shared" si="60"/>
        <v>1</v>
      </c>
      <c r="Y478" s="95">
        <f t="shared" si="60"/>
        <v>1</v>
      </c>
      <c r="Z478" s="95">
        <f t="shared" si="60"/>
        <v>1</v>
      </c>
      <c r="AA478" s="95">
        <f t="shared" si="60"/>
        <v>1</v>
      </c>
      <c r="AB478" s="95">
        <f t="shared" si="60"/>
        <v>1</v>
      </c>
      <c r="AC478" s="95">
        <f t="shared" si="60"/>
        <v>1</v>
      </c>
      <c r="AD478" s="95">
        <f t="shared" si="60"/>
        <v>1</v>
      </c>
      <c r="AE478" s="95">
        <f t="shared" si="60"/>
        <v>1</v>
      </c>
      <c r="AF478" s="95">
        <f t="shared" si="60"/>
        <v>1</v>
      </c>
      <c r="AG478" s="95">
        <f t="shared" si="60"/>
        <v>1</v>
      </c>
      <c r="AH478" s="95">
        <f t="shared" si="60"/>
        <v>1</v>
      </c>
    </row>
    <row r="479" spans="1:34" x14ac:dyDescent="0.3">
      <c r="A479" t="s">
        <v>1024</v>
      </c>
      <c r="B479" t="s">
        <v>1025</v>
      </c>
      <c r="C479">
        <v>2021</v>
      </c>
      <c r="D479">
        <v>2041</v>
      </c>
      <c r="E479" s="95">
        <f t="shared" si="61"/>
        <v>1</v>
      </c>
      <c r="F479" s="95">
        <f t="shared" si="61"/>
        <v>1</v>
      </c>
      <c r="G479" s="95">
        <f t="shared" si="61"/>
        <v>1</v>
      </c>
      <c r="H479" s="95">
        <f t="shared" si="61"/>
        <v>1</v>
      </c>
      <c r="I479" s="95">
        <f t="shared" si="61"/>
        <v>1</v>
      </c>
      <c r="J479" s="95">
        <f t="shared" si="61"/>
        <v>1</v>
      </c>
      <c r="K479" s="95">
        <f t="shared" si="61"/>
        <v>1</v>
      </c>
      <c r="L479" s="95">
        <f t="shared" si="61"/>
        <v>1</v>
      </c>
      <c r="M479" s="95">
        <f t="shared" si="61"/>
        <v>1</v>
      </c>
      <c r="N479" s="95">
        <f t="shared" si="61"/>
        <v>1</v>
      </c>
      <c r="O479" s="95">
        <f t="shared" si="61"/>
        <v>1</v>
      </c>
      <c r="P479" s="95">
        <f t="shared" si="61"/>
        <v>1</v>
      </c>
      <c r="Q479" s="95">
        <f t="shared" si="61"/>
        <v>1</v>
      </c>
      <c r="R479" s="95">
        <f t="shared" si="61"/>
        <v>1</v>
      </c>
      <c r="S479" s="95">
        <f t="shared" si="61"/>
        <v>1</v>
      </c>
      <c r="T479" s="95">
        <f t="shared" si="61"/>
        <v>1</v>
      </c>
      <c r="U479" s="95">
        <f t="shared" si="60"/>
        <v>1</v>
      </c>
      <c r="V479" s="95">
        <f t="shared" si="60"/>
        <v>1</v>
      </c>
      <c r="W479" s="95">
        <f t="shared" si="60"/>
        <v>1</v>
      </c>
      <c r="X479" s="95">
        <f t="shared" si="60"/>
        <v>1</v>
      </c>
      <c r="Y479" s="95">
        <f t="shared" si="60"/>
        <v>1</v>
      </c>
      <c r="Z479" s="95">
        <f t="shared" si="60"/>
        <v>0</v>
      </c>
      <c r="AA479" s="95">
        <f t="shared" si="60"/>
        <v>0</v>
      </c>
      <c r="AB479" s="95">
        <f t="shared" si="60"/>
        <v>0</v>
      </c>
      <c r="AC479" s="95">
        <f t="shared" si="60"/>
        <v>0</v>
      </c>
      <c r="AD479" s="95">
        <f t="shared" si="60"/>
        <v>0</v>
      </c>
      <c r="AE479" s="95">
        <f t="shared" si="60"/>
        <v>0</v>
      </c>
      <c r="AF479" s="95">
        <f t="shared" si="60"/>
        <v>0</v>
      </c>
      <c r="AG479" s="95">
        <f t="shared" si="60"/>
        <v>0</v>
      </c>
      <c r="AH479" s="95">
        <f t="shared" si="60"/>
        <v>0</v>
      </c>
    </row>
    <row r="480" spans="1:34" x14ac:dyDescent="0.3">
      <c r="A480" t="s">
        <v>1080</v>
      </c>
      <c r="B480" t="s">
        <v>1081</v>
      </c>
      <c r="C480">
        <v>2021</v>
      </c>
      <c r="D480">
        <v>2050</v>
      </c>
      <c r="E480" s="95">
        <f t="shared" si="61"/>
        <v>1</v>
      </c>
      <c r="F480" s="95">
        <f t="shared" si="61"/>
        <v>1</v>
      </c>
      <c r="G480" s="95">
        <f t="shared" si="61"/>
        <v>1</v>
      </c>
      <c r="H480" s="95">
        <f t="shared" si="61"/>
        <v>1</v>
      </c>
      <c r="I480" s="95">
        <f t="shared" si="61"/>
        <v>1</v>
      </c>
      <c r="J480" s="95">
        <f t="shared" si="61"/>
        <v>1</v>
      </c>
      <c r="K480" s="95">
        <f t="shared" si="61"/>
        <v>1</v>
      </c>
      <c r="L480" s="95">
        <f t="shared" si="61"/>
        <v>1</v>
      </c>
      <c r="M480" s="95">
        <f t="shared" si="61"/>
        <v>1</v>
      </c>
      <c r="N480" s="95">
        <f t="shared" si="61"/>
        <v>1</v>
      </c>
      <c r="O480" s="95">
        <f t="shared" si="61"/>
        <v>1</v>
      </c>
      <c r="P480" s="95">
        <f t="shared" si="61"/>
        <v>1</v>
      </c>
      <c r="Q480" s="95">
        <f t="shared" si="61"/>
        <v>1</v>
      </c>
      <c r="R480" s="95">
        <f t="shared" si="61"/>
        <v>1</v>
      </c>
      <c r="S480" s="95">
        <f t="shared" si="61"/>
        <v>1</v>
      </c>
      <c r="T480" s="95">
        <f t="shared" si="61"/>
        <v>1</v>
      </c>
      <c r="U480" s="95">
        <f t="shared" si="60"/>
        <v>1</v>
      </c>
      <c r="V480" s="95">
        <f t="shared" si="60"/>
        <v>1</v>
      </c>
      <c r="W480" s="95">
        <f t="shared" si="60"/>
        <v>1</v>
      </c>
      <c r="X480" s="95">
        <f t="shared" si="60"/>
        <v>1</v>
      </c>
      <c r="Y480" s="95">
        <f t="shared" si="60"/>
        <v>1</v>
      </c>
      <c r="Z480" s="95">
        <f t="shared" si="60"/>
        <v>1</v>
      </c>
      <c r="AA480" s="95">
        <f t="shared" si="60"/>
        <v>1</v>
      </c>
      <c r="AB480" s="95">
        <f t="shared" si="60"/>
        <v>1</v>
      </c>
      <c r="AC480" s="95">
        <f t="shared" si="60"/>
        <v>1</v>
      </c>
      <c r="AD480" s="95">
        <f t="shared" si="60"/>
        <v>1</v>
      </c>
      <c r="AE480" s="95">
        <f t="shared" si="60"/>
        <v>1</v>
      </c>
      <c r="AF480" s="95">
        <f t="shared" si="60"/>
        <v>1</v>
      </c>
      <c r="AG480" s="95">
        <f t="shared" si="60"/>
        <v>1</v>
      </c>
      <c r="AH480" s="95">
        <f t="shared" si="60"/>
        <v>1</v>
      </c>
    </row>
    <row r="481" spans="1:34" x14ac:dyDescent="0.3">
      <c r="A481" t="s">
        <v>1070</v>
      </c>
      <c r="B481" t="s">
        <v>1071</v>
      </c>
      <c r="C481">
        <v>2021</v>
      </c>
      <c r="D481">
        <v>2029</v>
      </c>
      <c r="E481" s="95">
        <f t="shared" si="61"/>
        <v>1</v>
      </c>
      <c r="F481" s="95">
        <f t="shared" si="61"/>
        <v>1</v>
      </c>
      <c r="G481" s="95">
        <f t="shared" si="61"/>
        <v>1</v>
      </c>
      <c r="H481" s="95">
        <f t="shared" si="61"/>
        <v>1</v>
      </c>
      <c r="I481" s="95">
        <f t="shared" si="61"/>
        <v>1</v>
      </c>
      <c r="J481" s="95">
        <f t="shared" si="61"/>
        <v>1</v>
      </c>
      <c r="K481" s="95">
        <f t="shared" si="61"/>
        <v>1</v>
      </c>
      <c r="L481" s="95">
        <f t="shared" si="61"/>
        <v>1</v>
      </c>
      <c r="M481" s="95">
        <f t="shared" si="61"/>
        <v>1</v>
      </c>
      <c r="N481" s="95">
        <f t="shared" si="61"/>
        <v>0</v>
      </c>
      <c r="O481" s="95">
        <f t="shared" si="61"/>
        <v>0</v>
      </c>
      <c r="P481" s="95">
        <f t="shared" si="61"/>
        <v>0</v>
      </c>
      <c r="Q481" s="95">
        <f t="shared" si="61"/>
        <v>0</v>
      </c>
      <c r="R481" s="95">
        <f t="shared" si="61"/>
        <v>0</v>
      </c>
      <c r="S481" s="95">
        <f t="shared" si="61"/>
        <v>0</v>
      </c>
      <c r="T481" s="95">
        <f t="shared" si="61"/>
        <v>0</v>
      </c>
      <c r="U481" s="95">
        <f t="shared" si="60"/>
        <v>0</v>
      </c>
      <c r="V481" s="95">
        <f t="shared" si="60"/>
        <v>0</v>
      </c>
      <c r="W481" s="95">
        <f t="shared" si="60"/>
        <v>0</v>
      </c>
      <c r="X481" s="95">
        <f t="shared" si="60"/>
        <v>0</v>
      </c>
      <c r="Y481" s="95">
        <f t="shared" si="60"/>
        <v>0</v>
      </c>
      <c r="Z481" s="95">
        <f t="shared" si="60"/>
        <v>0</v>
      </c>
      <c r="AA481" s="95">
        <f t="shared" si="60"/>
        <v>0</v>
      </c>
      <c r="AB481" s="95">
        <f t="shared" si="60"/>
        <v>0</v>
      </c>
      <c r="AC481" s="95">
        <f t="shared" si="60"/>
        <v>0</v>
      </c>
      <c r="AD481" s="95">
        <f t="shared" si="60"/>
        <v>0</v>
      </c>
      <c r="AE481" s="95">
        <f t="shared" si="60"/>
        <v>0</v>
      </c>
      <c r="AF481" s="95">
        <f t="shared" si="60"/>
        <v>0</v>
      </c>
      <c r="AG481" s="95">
        <f t="shared" si="60"/>
        <v>0</v>
      </c>
      <c r="AH481" s="95">
        <f t="shared" si="60"/>
        <v>0</v>
      </c>
    </row>
    <row r="482" spans="1:34" x14ac:dyDescent="0.3">
      <c r="A482" t="s">
        <v>922</v>
      </c>
      <c r="B482" t="s">
        <v>923</v>
      </c>
      <c r="C482">
        <v>2021</v>
      </c>
      <c r="D482">
        <v>2043</v>
      </c>
      <c r="E482" s="95">
        <f t="shared" si="61"/>
        <v>1</v>
      </c>
      <c r="F482" s="95">
        <f t="shared" si="61"/>
        <v>1</v>
      </c>
      <c r="G482" s="95">
        <f t="shared" si="61"/>
        <v>1</v>
      </c>
      <c r="H482" s="95">
        <f t="shared" si="61"/>
        <v>1</v>
      </c>
      <c r="I482" s="95">
        <f t="shared" si="61"/>
        <v>1</v>
      </c>
      <c r="J482" s="95">
        <f t="shared" si="61"/>
        <v>1</v>
      </c>
      <c r="K482" s="95">
        <f t="shared" si="61"/>
        <v>1</v>
      </c>
      <c r="L482" s="95">
        <f t="shared" si="61"/>
        <v>1</v>
      </c>
      <c r="M482" s="95">
        <f t="shared" si="61"/>
        <v>1</v>
      </c>
      <c r="N482" s="95">
        <f t="shared" si="61"/>
        <v>1</v>
      </c>
      <c r="O482" s="95">
        <f t="shared" si="61"/>
        <v>1</v>
      </c>
      <c r="P482" s="95">
        <f t="shared" si="61"/>
        <v>1</v>
      </c>
      <c r="Q482" s="95">
        <f t="shared" si="61"/>
        <v>1</v>
      </c>
      <c r="R482" s="95">
        <f t="shared" si="61"/>
        <v>1</v>
      </c>
      <c r="S482" s="95">
        <f t="shared" si="61"/>
        <v>1</v>
      </c>
      <c r="T482" s="95">
        <f t="shared" si="61"/>
        <v>1</v>
      </c>
      <c r="U482" s="95">
        <f t="shared" si="60"/>
        <v>1</v>
      </c>
      <c r="V482" s="95">
        <f t="shared" si="60"/>
        <v>1</v>
      </c>
      <c r="W482" s="95">
        <f t="shared" si="60"/>
        <v>1</v>
      </c>
      <c r="X482" s="95">
        <f t="shared" si="60"/>
        <v>1</v>
      </c>
      <c r="Y482" s="95">
        <f t="shared" si="60"/>
        <v>1</v>
      </c>
      <c r="Z482" s="95">
        <f t="shared" si="60"/>
        <v>1</v>
      </c>
      <c r="AA482" s="95">
        <f t="shared" si="60"/>
        <v>1</v>
      </c>
      <c r="AB482" s="95">
        <f t="shared" si="60"/>
        <v>0</v>
      </c>
      <c r="AC482" s="95">
        <f t="shared" si="60"/>
        <v>0</v>
      </c>
      <c r="AD482" s="95">
        <f t="shared" si="60"/>
        <v>0</v>
      </c>
      <c r="AE482" s="95">
        <f t="shared" si="60"/>
        <v>0</v>
      </c>
      <c r="AF482" s="95">
        <f t="shared" si="60"/>
        <v>0</v>
      </c>
      <c r="AG482" s="95">
        <f t="shared" si="60"/>
        <v>0</v>
      </c>
      <c r="AH482" s="95">
        <f t="shared" si="60"/>
        <v>0</v>
      </c>
    </row>
    <row r="483" spans="1:34" x14ac:dyDescent="0.3">
      <c r="A483" t="s">
        <v>1022</v>
      </c>
      <c r="B483" t="s">
        <v>1023</v>
      </c>
      <c r="C483">
        <v>2021</v>
      </c>
      <c r="D483">
        <v>2038</v>
      </c>
      <c r="E483" s="95">
        <f t="shared" si="61"/>
        <v>1</v>
      </c>
      <c r="F483" s="95">
        <f t="shared" si="61"/>
        <v>1</v>
      </c>
      <c r="G483" s="95">
        <f t="shared" si="61"/>
        <v>1</v>
      </c>
      <c r="H483" s="95">
        <f t="shared" si="61"/>
        <v>1</v>
      </c>
      <c r="I483" s="95">
        <f t="shared" si="61"/>
        <v>1</v>
      </c>
      <c r="J483" s="95">
        <f t="shared" si="61"/>
        <v>1</v>
      </c>
      <c r="K483" s="95">
        <f t="shared" si="61"/>
        <v>1</v>
      </c>
      <c r="L483" s="95">
        <f t="shared" si="61"/>
        <v>1</v>
      </c>
      <c r="M483" s="95">
        <f t="shared" si="61"/>
        <v>1</v>
      </c>
      <c r="N483" s="95">
        <f t="shared" si="61"/>
        <v>1</v>
      </c>
      <c r="O483" s="95">
        <f t="shared" si="61"/>
        <v>1</v>
      </c>
      <c r="P483" s="95">
        <f t="shared" si="61"/>
        <v>1</v>
      </c>
      <c r="Q483" s="95">
        <f t="shared" si="61"/>
        <v>1</v>
      </c>
      <c r="R483" s="95">
        <f t="shared" si="61"/>
        <v>1</v>
      </c>
      <c r="S483" s="95">
        <f t="shared" si="61"/>
        <v>1</v>
      </c>
      <c r="T483" s="95">
        <f t="shared" si="61"/>
        <v>1</v>
      </c>
      <c r="U483" s="95">
        <f t="shared" si="60"/>
        <v>1</v>
      </c>
      <c r="V483" s="95">
        <f t="shared" si="60"/>
        <v>1</v>
      </c>
      <c r="W483" s="95">
        <f t="shared" si="60"/>
        <v>0</v>
      </c>
      <c r="X483" s="95">
        <f t="shared" si="60"/>
        <v>0</v>
      </c>
      <c r="Y483" s="95">
        <f t="shared" si="60"/>
        <v>0</v>
      </c>
      <c r="Z483" s="95">
        <f t="shared" si="60"/>
        <v>0</v>
      </c>
      <c r="AA483" s="95">
        <f t="shared" si="60"/>
        <v>0</v>
      </c>
      <c r="AB483" s="95">
        <f t="shared" si="60"/>
        <v>0</v>
      </c>
      <c r="AC483" s="95">
        <f t="shared" si="60"/>
        <v>0</v>
      </c>
      <c r="AD483" s="95">
        <f t="shared" si="60"/>
        <v>0</v>
      </c>
      <c r="AE483" s="95">
        <f t="shared" si="60"/>
        <v>0</v>
      </c>
      <c r="AF483" s="95">
        <f t="shared" si="60"/>
        <v>0</v>
      </c>
      <c r="AG483" s="95">
        <f t="shared" si="60"/>
        <v>0</v>
      </c>
      <c r="AH483" s="95">
        <f t="shared" si="60"/>
        <v>0</v>
      </c>
    </row>
    <row r="484" spans="1:34" x14ac:dyDescent="0.3">
      <c r="A484" t="s">
        <v>800</v>
      </c>
      <c r="B484" t="s">
        <v>806</v>
      </c>
      <c r="C484">
        <v>2021</v>
      </c>
      <c r="D484">
        <v>2100</v>
      </c>
      <c r="E484" s="95">
        <f t="shared" si="61"/>
        <v>1</v>
      </c>
      <c r="F484" s="95">
        <f t="shared" si="61"/>
        <v>1</v>
      </c>
      <c r="G484" s="95">
        <f t="shared" si="61"/>
        <v>1</v>
      </c>
      <c r="H484" s="95">
        <f t="shared" si="61"/>
        <v>1</v>
      </c>
      <c r="I484" s="95">
        <f t="shared" si="61"/>
        <v>1</v>
      </c>
      <c r="J484" s="95">
        <f t="shared" si="61"/>
        <v>1</v>
      </c>
      <c r="K484" s="95">
        <f t="shared" si="61"/>
        <v>1</v>
      </c>
      <c r="L484" s="95">
        <f t="shared" si="61"/>
        <v>1</v>
      </c>
      <c r="M484" s="95">
        <f t="shared" si="61"/>
        <v>1</v>
      </c>
      <c r="N484" s="95">
        <f t="shared" si="61"/>
        <v>1</v>
      </c>
      <c r="O484" s="95">
        <f t="shared" si="61"/>
        <v>1</v>
      </c>
      <c r="P484" s="95">
        <f t="shared" si="61"/>
        <v>1</v>
      </c>
      <c r="Q484" s="95">
        <f t="shared" si="61"/>
        <v>1</v>
      </c>
      <c r="R484" s="95">
        <f t="shared" si="61"/>
        <v>1</v>
      </c>
      <c r="S484" s="95">
        <f t="shared" si="61"/>
        <v>1</v>
      </c>
      <c r="T484" s="95">
        <f t="shared" si="61"/>
        <v>1</v>
      </c>
      <c r="U484" s="95">
        <f t="shared" si="60"/>
        <v>1</v>
      </c>
      <c r="V484" s="95">
        <f t="shared" si="60"/>
        <v>1</v>
      </c>
      <c r="W484" s="95">
        <f t="shared" si="60"/>
        <v>1</v>
      </c>
      <c r="X484" s="95">
        <f t="shared" si="60"/>
        <v>1</v>
      </c>
      <c r="Y484" s="95">
        <f t="shared" si="60"/>
        <v>1</v>
      </c>
      <c r="Z484" s="95">
        <f t="shared" si="60"/>
        <v>1</v>
      </c>
      <c r="AA484" s="95">
        <f t="shared" si="60"/>
        <v>1</v>
      </c>
      <c r="AB484" s="95">
        <f t="shared" si="60"/>
        <v>1</v>
      </c>
      <c r="AC484" s="95">
        <f t="shared" si="60"/>
        <v>1</v>
      </c>
      <c r="AD484" s="95">
        <f t="shared" si="60"/>
        <v>1</v>
      </c>
      <c r="AE484" s="95">
        <f t="shared" si="60"/>
        <v>1</v>
      </c>
      <c r="AF484" s="95">
        <f t="shared" si="60"/>
        <v>1</v>
      </c>
      <c r="AG484" s="95">
        <f t="shared" si="60"/>
        <v>1</v>
      </c>
      <c r="AH484" s="95">
        <f t="shared" si="60"/>
        <v>1</v>
      </c>
    </row>
    <row r="485" spans="1:34" x14ac:dyDescent="0.3">
      <c r="A485" t="s">
        <v>800</v>
      </c>
      <c r="B485" t="s">
        <v>807</v>
      </c>
      <c r="C485">
        <v>2021</v>
      </c>
      <c r="D485">
        <v>2100</v>
      </c>
      <c r="E485" s="95">
        <f t="shared" si="61"/>
        <v>1</v>
      </c>
      <c r="F485" s="95">
        <f t="shared" si="61"/>
        <v>1</v>
      </c>
      <c r="G485" s="95">
        <f t="shared" si="61"/>
        <v>1</v>
      </c>
      <c r="H485" s="95">
        <f t="shared" si="61"/>
        <v>1</v>
      </c>
      <c r="I485" s="95">
        <f t="shared" si="61"/>
        <v>1</v>
      </c>
      <c r="J485" s="95">
        <f t="shared" si="61"/>
        <v>1</v>
      </c>
      <c r="K485" s="95">
        <f t="shared" si="61"/>
        <v>1</v>
      </c>
      <c r="L485" s="95">
        <f t="shared" si="61"/>
        <v>1</v>
      </c>
      <c r="M485" s="95">
        <f t="shared" si="61"/>
        <v>1</v>
      </c>
      <c r="N485" s="95">
        <f t="shared" si="61"/>
        <v>1</v>
      </c>
      <c r="O485" s="95">
        <f t="shared" si="61"/>
        <v>1</v>
      </c>
      <c r="P485" s="95">
        <f t="shared" si="61"/>
        <v>1</v>
      </c>
      <c r="Q485" s="95">
        <f t="shared" si="61"/>
        <v>1</v>
      </c>
      <c r="R485" s="95">
        <f t="shared" si="61"/>
        <v>1</v>
      </c>
      <c r="S485" s="95">
        <f t="shared" si="61"/>
        <v>1</v>
      </c>
      <c r="T485" s="95">
        <f t="shared" si="61"/>
        <v>1</v>
      </c>
      <c r="U485" s="95">
        <f t="shared" si="60"/>
        <v>1</v>
      </c>
      <c r="V485" s="95">
        <f t="shared" si="60"/>
        <v>1</v>
      </c>
      <c r="W485" s="95">
        <f t="shared" si="60"/>
        <v>1</v>
      </c>
      <c r="X485" s="95">
        <f t="shared" si="60"/>
        <v>1</v>
      </c>
      <c r="Y485" s="95">
        <f t="shared" si="60"/>
        <v>1</v>
      </c>
      <c r="Z485" s="95">
        <f t="shared" si="60"/>
        <v>1</v>
      </c>
      <c r="AA485" s="95">
        <f t="shared" si="60"/>
        <v>1</v>
      </c>
      <c r="AB485" s="95">
        <f t="shared" si="60"/>
        <v>1</v>
      </c>
      <c r="AC485" s="95">
        <f t="shared" si="60"/>
        <v>1</v>
      </c>
      <c r="AD485" s="95">
        <f t="shared" si="60"/>
        <v>1</v>
      </c>
      <c r="AE485" s="95">
        <f t="shared" si="60"/>
        <v>1</v>
      </c>
      <c r="AF485" s="95">
        <f t="shared" si="60"/>
        <v>1</v>
      </c>
      <c r="AG485" s="95">
        <f t="shared" si="60"/>
        <v>1</v>
      </c>
      <c r="AH485" s="95">
        <f t="shared" si="60"/>
        <v>1</v>
      </c>
    </row>
    <row r="486" spans="1:34" x14ac:dyDescent="0.3">
      <c r="A486" t="s">
        <v>800</v>
      </c>
      <c r="B486" t="s">
        <v>808</v>
      </c>
      <c r="C486">
        <v>2021</v>
      </c>
      <c r="D486">
        <v>2100</v>
      </c>
      <c r="E486" s="95">
        <f t="shared" si="61"/>
        <v>1</v>
      </c>
      <c r="F486" s="95">
        <f t="shared" si="61"/>
        <v>1</v>
      </c>
      <c r="G486" s="95">
        <f t="shared" si="61"/>
        <v>1</v>
      </c>
      <c r="H486" s="95">
        <f t="shared" si="61"/>
        <v>1</v>
      </c>
      <c r="I486" s="95">
        <f t="shared" si="61"/>
        <v>1</v>
      </c>
      <c r="J486" s="95">
        <f t="shared" si="61"/>
        <v>1</v>
      </c>
      <c r="K486" s="95">
        <f t="shared" si="61"/>
        <v>1</v>
      </c>
      <c r="L486" s="95">
        <f t="shared" si="61"/>
        <v>1</v>
      </c>
      <c r="M486" s="95">
        <f t="shared" si="61"/>
        <v>1</v>
      </c>
      <c r="N486" s="95">
        <f t="shared" si="61"/>
        <v>1</v>
      </c>
      <c r="O486" s="95">
        <f t="shared" si="61"/>
        <v>1</v>
      </c>
      <c r="P486" s="95">
        <f t="shared" si="61"/>
        <v>1</v>
      </c>
      <c r="Q486" s="95">
        <f t="shared" si="61"/>
        <v>1</v>
      </c>
      <c r="R486" s="95">
        <f t="shared" si="61"/>
        <v>1</v>
      </c>
      <c r="S486" s="95">
        <f t="shared" si="61"/>
        <v>1</v>
      </c>
      <c r="T486" s="95">
        <f t="shared" si="61"/>
        <v>1</v>
      </c>
      <c r="U486" s="95">
        <f t="shared" si="60"/>
        <v>1</v>
      </c>
      <c r="V486" s="95">
        <f t="shared" si="60"/>
        <v>1</v>
      </c>
      <c r="W486" s="95">
        <f t="shared" si="60"/>
        <v>1</v>
      </c>
      <c r="X486" s="95">
        <f t="shared" si="60"/>
        <v>1</v>
      </c>
      <c r="Y486" s="95">
        <f t="shared" si="60"/>
        <v>1</v>
      </c>
      <c r="Z486" s="95">
        <f t="shared" si="60"/>
        <v>1</v>
      </c>
      <c r="AA486" s="95">
        <f t="shared" si="60"/>
        <v>1</v>
      </c>
      <c r="AB486" s="95">
        <f t="shared" si="60"/>
        <v>1</v>
      </c>
      <c r="AC486" s="95">
        <f t="shared" si="60"/>
        <v>1</v>
      </c>
      <c r="AD486" s="95">
        <f t="shared" si="60"/>
        <v>1</v>
      </c>
      <c r="AE486" s="95">
        <f t="shared" si="60"/>
        <v>1</v>
      </c>
      <c r="AF486" s="95">
        <f t="shared" si="60"/>
        <v>1</v>
      </c>
      <c r="AG486" s="95">
        <f t="shared" si="60"/>
        <v>1</v>
      </c>
      <c r="AH486" s="95">
        <f t="shared" si="60"/>
        <v>1</v>
      </c>
    </row>
    <row r="487" spans="1:34" x14ac:dyDescent="0.3">
      <c r="A487" t="s">
        <v>1199</v>
      </c>
      <c r="B487" t="s">
        <v>1199</v>
      </c>
      <c r="C487">
        <v>2023</v>
      </c>
      <c r="D487">
        <v>2053</v>
      </c>
      <c r="E487" s="95">
        <f t="shared" si="61"/>
        <v>0</v>
      </c>
      <c r="F487" s="95">
        <f t="shared" si="61"/>
        <v>0</v>
      </c>
      <c r="G487" s="95">
        <f t="shared" si="61"/>
        <v>1</v>
      </c>
      <c r="H487" s="95">
        <f t="shared" si="61"/>
        <v>1</v>
      </c>
      <c r="I487" s="95">
        <f t="shared" si="61"/>
        <v>1</v>
      </c>
      <c r="J487" s="95">
        <f t="shared" si="61"/>
        <v>1</v>
      </c>
      <c r="K487" s="95">
        <f t="shared" si="61"/>
        <v>1</v>
      </c>
      <c r="L487" s="95">
        <f t="shared" si="61"/>
        <v>1</v>
      </c>
      <c r="M487" s="95">
        <f t="shared" si="61"/>
        <v>1</v>
      </c>
      <c r="N487" s="95">
        <f t="shared" si="61"/>
        <v>1</v>
      </c>
      <c r="O487" s="95">
        <f t="shared" si="61"/>
        <v>1</v>
      </c>
      <c r="P487" s="95">
        <f t="shared" si="61"/>
        <v>1</v>
      </c>
      <c r="Q487" s="95">
        <f t="shared" si="61"/>
        <v>1</v>
      </c>
      <c r="R487" s="95">
        <f t="shared" si="61"/>
        <v>1</v>
      </c>
      <c r="S487" s="95">
        <f t="shared" si="61"/>
        <v>1</v>
      </c>
      <c r="T487" s="95">
        <f t="shared" si="61"/>
        <v>1</v>
      </c>
      <c r="U487" s="95">
        <f t="shared" si="60"/>
        <v>1</v>
      </c>
      <c r="V487" s="95">
        <f t="shared" si="60"/>
        <v>1</v>
      </c>
      <c r="W487" s="95">
        <f t="shared" si="60"/>
        <v>1</v>
      </c>
      <c r="X487" s="95">
        <f t="shared" si="60"/>
        <v>1</v>
      </c>
      <c r="Y487" s="95">
        <f t="shared" si="60"/>
        <v>1</v>
      </c>
      <c r="Z487" s="95">
        <f t="shared" si="60"/>
        <v>1</v>
      </c>
      <c r="AA487" s="95">
        <f t="shared" si="60"/>
        <v>1</v>
      </c>
      <c r="AB487" s="95">
        <f t="shared" si="60"/>
        <v>1</v>
      </c>
      <c r="AC487" s="95">
        <f t="shared" si="60"/>
        <v>1</v>
      </c>
      <c r="AD487" s="95">
        <f t="shared" si="60"/>
        <v>1</v>
      </c>
      <c r="AE487" s="95">
        <f t="shared" si="60"/>
        <v>1</v>
      </c>
      <c r="AF487" s="95">
        <f t="shared" si="60"/>
        <v>1</v>
      </c>
      <c r="AG487" s="95">
        <f t="shared" si="60"/>
        <v>1</v>
      </c>
      <c r="AH487" s="95">
        <f t="shared" si="60"/>
        <v>1</v>
      </c>
    </row>
    <row r="488" spans="1:34" x14ac:dyDescent="0.3">
      <c r="A488" t="s">
        <v>647</v>
      </c>
      <c r="B488" t="s">
        <v>66</v>
      </c>
      <c r="C488">
        <v>2021</v>
      </c>
      <c r="D488">
        <v>2046</v>
      </c>
      <c r="E488" s="95">
        <f t="shared" si="61"/>
        <v>1</v>
      </c>
      <c r="F488" s="95">
        <f t="shared" si="61"/>
        <v>1</v>
      </c>
      <c r="G488" s="95">
        <f t="shared" si="61"/>
        <v>1</v>
      </c>
      <c r="H488" s="95">
        <f t="shared" si="61"/>
        <v>1</v>
      </c>
      <c r="I488" s="95">
        <f t="shared" si="61"/>
        <v>1</v>
      </c>
      <c r="J488" s="95">
        <f t="shared" si="61"/>
        <v>1</v>
      </c>
      <c r="K488" s="95">
        <f t="shared" si="61"/>
        <v>1</v>
      </c>
      <c r="L488" s="95">
        <f t="shared" si="61"/>
        <v>1</v>
      </c>
      <c r="M488" s="95">
        <f t="shared" si="61"/>
        <v>1</v>
      </c>
      <c r="N488" s="95">
        <f t="shared" si="61"/>
        <v>1</v>
      </c>
      <c r="O488" s="95">
        <f t="shared" si="61"/>
        <v>1</v>
      </c>
      <c r="P488" s="95">
        <f t="shared" si="61"/>
        <v>1</v>
      </c>
      <c r="Q488" s="95">
        <f t="shared" si="61"/>
        <v>1</v>
      </c>
      <c r="R488" s="95">
        <f t="shared" si="61"/>
        <v>1</v>
      </c>
      <c r="S488" s="95">
        <f t="shared" si="61"/>
        <v>1</v>
      </c>
      <c r="T488" s="95">
        <f t="shared" si="61"/>
        <v>1</v>
      </c>
      <c r="U488" s="95">
        <f t="shared" si="60"/>
        <v>1</v>
      </c>
      <c r="V488" s="95">
        <f t="shared" si="60"/>
        <v>1</v>
      </c>
      <c r="W488" s="95">
        <f t="shared" si="60"/>
        <v>1</v>
      </c>
      <c r="X488" s="95">
        <f t="shared" si="60"/>
        <v>1</v>
      </c>
      <c r="Y488" s="95">
        <f t="shared" si="60"/>
        <v>1</v>
      </c>
      <c r="Z488" s="95">
        <f t="shared" si="60"/>
        <v>1</v>
      </c>
      <c r="AA488" s="95">
        <f t="shared" si="60"/>
        <v>1</v>
      </c>
      <c r="AB488" s="95">
        <f t="shared" si="60"/>
        <v>1</v>
      </c>
      <c r="AC488" s="95">
        <f t="shared" si="60"/>
        <v>1</v>
      </c>
      <c r="AD488" s="95">
        <f t="shared" si="60"/>
        <v>1</v>
      </c>
      <c r="AE488" s="95">
        <f t="shared" si="60"/>
        <v>0</v>
      </c>
      <c r="AF488" s="95">
        <f t="shared" si="60"/>
        <v>0</v>
      </c>
      <c r="AG488" s="95">
        <f t="shared" si="60"/>
        <v>0</v>
      </c>
      <c r="AH488" s="95">
        <f t="shared" si="60"/>
        <v>0</v>
      </c>
    </row>
    <row r="489" spans="1:34" x14ac:dyDescent="0.3">
      <c r="A489" t="s">
        <v>648</v>
      </c>
      <c r="B489" t="s">
        <v>65</v>
      </c>
      <c r="C489">
        <v>2021</v>
      </c>
      <c r="D489">
        <v>2046</v>
      </c>
      <c r="E489" s="95">
        <f t="shared" si="61"/>
        <v>1</v>
      </c>
      <c r="F489" s="95">
        <f t="shared" si="61"/>
        <v>1</v>
      </c>
      <c r="G489" s="95">
        <f t="shared" si="61"/>
        <v>1</v>
      </c>
      <c r="H489" s="95">
        <f t="shared" si="61"/>
        <v>1</v>
      </c>
      <c r="I489" s="95">
        <f t="shared" si="61"/>
        <v>1</v>
      </c>
      <c r="J489" s="95">
        <f t="shared" si="61"/>
        <v>1</v>
      </c>
      <c r="K489" s="95">
        <f t="shared" si="61"/>
        <v>1</v>
      </c>
      <c r="L489" s="95">
        <f t="shared" si="61"/>
        <v>1</v>
      </c>
      <c r="M489" s="95">
        <f t="shared" si="61"/>
        <v>1</v>
      </c>
      <c r="N489" s="95">
        <f t="shared" si="61"/>
        <v>1</v>
      </c>
      <c r="O489" s="95">
        <f t="shared" si="61"/>
        <v>1</v>
      </c>
      <c r="P489" s="95">
        <f t="shared" si="61"/>
        <v>1</v>
      </c>
      <c r="Q489" s="95">
        <f t="shared" si="61"/>
        <v>1</v>
      </c>
      <c r="R489" s="95">
        <f t="shared" si="61"/>
        <v>1</v>
      </c>
      <c r="S489" s="95">
        <f t="shared" si="61"/>
        <v>1</v>
      </c>
      <c r="T489" s="95">
        <f t="shared" si="61"/>
        <v>1</v>
      </c>
      <c r="U489" s="95">
        <f t="shared" si="60"/>
        <v>1</v>
      </c>
      <c r="V489" s="95">
        <f t="shared" si="60"/>
        <v>1</v>
      </c>
      <c r="W489" s="95">
        <f t="shared" si="60"/>
        <v>1</v>
      </c>
      <c r="X489" s="95">
        <f t="shared" si="60"/>
        <v>1</v>
      </c>
      <c r="Y489" s="95">
        <f t="shared" si="60"/>
        <v>1</v>
      </c>
      <c r="Z489" s="95">
        <f t="shared" si="60"/>
        <v>1</v>
      </c>
      <c r="AA489" s="95">
        <f t="shared" si="60"/>
        <v>1</v>
      </c>
      <c r="AB489" s="95">
        <f t="shared" si="60"/>
        <v>1</v>
      </c>
      <c r="AC489" s="95">
        <f t="shared" si="60"/>
        <v>1</v>
      </c>
      <c r="AD489" s="95">
        <f t="shared" si="60"/>
        <v>1</v>
      </c>
      <c r="AE489" s="95">
        <f t="shared" si="60"/>
        <v>0</v>
      </c>
      <c r="AF489" s="95">
        <f t="shared" si="60"/>
        <v>0</v>
      </c>
      <c r="AG489" s="95">
        <f t="shared" si="60"/>
        <v>0</v>
      </c>
      <c r="AH489" s="95">
        <f t="shared" si="60"/>
        <v>0</v>
      </c>
    </row>
    <row r="490" spans="1:34" x14ac:dyDescent="0.3">
      <c r="A490" t="s">
        <v>1122</v>
      </c>
      <c r="B490" t="s">
        <v>1123</v>
      </c>
      <c r="C490">
        <v>2021</v>
      </c>
      <c r="D490">
        <v>2040</v>
      </c>
      <c r="E490" s="95">
        <f t="shared" si="61"/>
        <v>1</v>
      </c>
      <c r="F490" s="95">
        <f t="shared" si="61"/>
        <v>1</v>
      </c>
      <c r="G490" s="95">
        <f t="shared" si="61"/>
        <v>1</v>
      </c>
      <c r="H490" s="95">
        <f t="shared" si="61"/>
        <v>1</v>
      </c>
      <c r="I490" s="95">
        <f t="shared" si="61"/>
        <v>1</v>
      </c>
      <c r="J490" s="95">
        <f t="shared" si="61"/>
        <v>1</v>
      </c>
      <c r="K490" s="95">
        <f t="shared" si="61"/>
        <v>1</v>
      </c>
      <c r="L490" s="95">
        <f t="shared" si="61"/>
        <v>1</v>
      </c>
      <c r="M490" s="95">
        <f t="shared" si="61"/>
        <v>1</v>
      </c>
      <c r="N490" s="95">
        <f t="shared" si="61"/>
        <v>1</v>
      </c>
      <c r="O490" s="95">
        <f t="shared" si="61"/>
        <v>1</v>
      </c>
      <c r="P490" s="95">
        <f t="shared" si="61"/>
        <v>1</v>
      </c>
      <c r="Q490" s="95">
        <f t="shared" si="61"/>
        <v>1</v>
      </c>
      <c r="R490" s="95">
        <f t="shared" si="61"/>
        <v>1</v>
      </c>
      <c r="S490" s="95">
        <f t="shared" si="61"/>
        <v>1</v>
      </c>
      <c r="T490" s="95">
        <f t="shared" ref="T490:AH505" si="62">IF(AND(T$1&gt;=$C490,T$1&lt;=$D490),1,0)</f>
        <v>1</v>
      </c>
      <c r="U490" s="95">
        <f t="shared" si="62"/>
        <v>1</v>
      </c>
      <c r="V490" s="95">
        <f t="shared" si="62"/>
        <v>1</v>
      </c>
      <c r="W490" s="95">
        <f t="shared" si="62"/>
        <v>1</v>
      </c>
      <c r="X490" s="95">
        <f t="shared" si="62"/>
        <v>1</v>
      </c>
      <c r="Y490" s="95">
        <f t="shared" si="62"/>
        <v>0</v>
      </c>
      <c r="Z490" s="95">
        <f t="shared" si="62"/>
        <v>0</v>
      </c>
      <c r="AA490" s="95">
        <f t="shared" si="62"/>
        <v>0</v>
      </c>
      <c r="AB490" s="95">
        <f t="shared" si="62"/>
        <v>0</v>
      </c>
      <c r="AC490" s="95">
        <f t="shared" si="62"/>
        <v>0</v>
      </c>
      <c r="AD490" s="95">
        <f t="shared" si="62"/>
        <v>0</v>
      </c>
      <c r="AE490" s="95">
        <f t="shared" si="62"/>
        <v>0</v>
      </c>
      <c r="AF490" s="95">
        <f t="shared" si="62"/>
        <v>0</v>
      </c>
      <c r="AG490" s="95">
        <f t="shared" si="62"/>
        <v>0</v>
      </c>
      <c r="AH490" s="95">
        <f t="shared" si="62"/>
        <v>0</v>
      </c>
    </row>
    <row r="491" spans="1:34" x14ac:dyDescent="0.3">
      <c r="A491" t="s">
        <v>968</v>
      </c>
      <c r="B491" t="s">
        <v>969</v>
      </c>
      <c r="C491">
        <v>2021</v>
      </c>
      <c r="D491">
        <v>2044</v>
      </c>
      <c r="E491" s="95">
        <f t="shared" ref="E491:T506" si="63">IF(AND(E$1&gt;=$C491,E$1&lt;=$D491),1,0)</f>
        <v>1</v>
      </c>
      <c r="F491" s="95">
        <f t="shared" si="63"/>
        <v>1</v>
      </c>
      <c r="G491" s="95">
        <f t="shared" si="63"/>
        <v>1</v>
      </c>
      <c r="H491" s="95">
        <f t="shared" si="63"/>
        <v>1</v>
      </c>
      <c r="I491" s="95">
        <f t="shared" si="63"/>
        <v>1</v>
      </c>
      <c r="J491" s="95">
        <f t="shared" si="63"/>
        <v>1</v>
      </c>
      <c r="K491" s="95">
        <f t="shared" si="63"/>
        <v>1</v>
      </c>
      <c r="L491" s="95">
        <f t="shared" si="63"/>
        <v>1</v>
      </c>
      <c r="M491" s="95">
        <f t="shared" si="63"/>
        <v>1</v>
      </c>
      <c r="N491" s="95">
        <f t="shared" si="63"/>
        <v>1</v>
      </c>
      <c r="O491" s="95">
        <f t="shared" si="63"/>
        <v>1</v>
      </c>
      <c r="P491" s="95">
        <f t="shared" si="63"/>
        <v>1</v>
      </c>
      <c r="Q491" s="95">
        <f t="shared" si="63"/>
        <v>1</v>
      </c>
      <c r="R491" s="95">
        <f t="shared" si="63"/>
        <v>1</v>
      </c>
      <c r="S491" s="95">
        <f t="shared" si="63"/>
        <v>1</v>
      </c>
      <c r="T491" s="95">
        <f t="shared" si="63"/>
        <v>1</v>
      </c>
      <c r="U491" s="95">
        <f t="shared" si="62"/>
        <v>1</v>
      </c>
      <c r="V491" s="95">
        <f t="shared" si="62"/>
        <v>1</v>
      </c>
      <c r="W491" s="95">
        <f t="shared" si="62"/>
        <v>1</v>
      </c>
      <c r="X491" s="95">
        <f t="shared" si="62"/>
        <v>1</v>
      </c>
      <c r="Y491" s="95">
        <f t="shared" si="62"/>
        <v>1</v>
      </c>
      <c r="Z491" s="95">
        <f t="shared" si="62"/>
        <v>1</v>
      </c>
      <c r="AA491" s="95">
        <f t="shared" si="62"/>
        <v>1</v>
      </c>
      <c r="AB491" s="95">
        <f t="shared" si="62"/>
        <v>1</v>
      </c>
      <c r="AC491" s="95">
        <f t="shared" si="62"/>
        <v>0</v>
      </c>
      <c r="AD491" s="95">
        <f t="shared" si="62"/>
        <v>0</v>
      </c>
      <c r="AE491" s="95">
        <f t="shared" si="62"/>
        <v>0</v>
      </c>
      <c r="AF491" s="95">
        <f t="shared" si="62"/>
        <v>0</v>
      </c>
      <c r="AG491" s="95">
        <f t="shared" si="62"/>
        <v>0</v>
      </c>
      <c r="AH491" s="95">
        <f t="shared" si="62"/>
        <v>0</v>
      </c>
    </row>
    <row r="492" spans="1:34" x14ac:dyDescent="0.3">
      <c r="A492" t="s">
        <v>649</v>
      </c>
      <c r="B492" t="s">
        <v>109</v>
      </c>
      <c r="C492">
        <v>2021</v>
      </c>
      <c r="D492">
        <v>2050</v>
      </c>
      <c r="E492" s="95">
        <f t="shared" si="63"/>
        <v>1</v>
      </c>
      <c r="F492" s="95">
        <f t="shared" si="63"/>
        <v>1</v>
      </c>
      <c r="G492" s="95">
        <f t="shared" si="63"/>
        <v>1</v>
      </c>
      <c r="H492" s="95">
        <f t="shared" si="63"/>
        <v>1</v>
      </c>
      <c r="I492" s="95">
        <f t="shared" si="63"/>
        <v>1</v>
      </c>
      <c r="J492" s="95">
        <f t="shared" si="63"/>
        <v>1</v>
      </c>
      <c r="K492" s="95">
        <f t="shared" si="63"/>
        <v>1</v>
      </c>
      <c r="L492" s="95">
        <f t="shared" si="63"/>
        <v>1</v>
      </c>
      <c r="M492" s="95">
        <f t="shared" si="63"/>
        <v>1</v>
      </c>
      <c r="N492" s="95">
        <f t="shared" si="63"/>
        <v>1</v>
      </c>
      <c r="O492" s="95">
        <f t="shared" si="63"/>
        <v>1</v>
      </c>
      <c r="P492" s="95">
        <f t="shared" si="63"/>
        <v>1</v>
      </c>
      <c r="Q492" s="95">
        <f t="shared" si="63"/>
        <v>1</v>
      </c>
      <c r="R492" s="95">
        <f t="shared" si="63"/>
        <v>1</v>
      </c>
      <c r="S492" s="95">
        <f t="shared" si="63"/>
        <v>1</v>
      </c>
      <c r="T492" s="95">
        <f t="shared" si="63"/>
        <v>1</v>
      </c>
      <c r="U492" s="95">
        <f t="shared" si="62"/>
        <v>1</v>
      </c>
      <c r="V492" s="95">
        <f t="shared" si="62"/>
        <v>1</v>
      </c>
      <c r="W492" s="95">
        <f t="shared" si="62"/>
        <v>1</v>
      </c>
      <c r="X492" s="95">
        <f t="shared" si="62"/>
        <v>1</v>
      </c>
      <c r="Y492" s="95">
        <f t="shared" si="62"/>
        <v>1</v>
      </c>
      <c r="Z492" s="95">
        <f t="shared" si="62"/>
        <v>1</v>
      </c>
      <c r="AA492" s="95">
        <f t="shared" si="62"/>
        <v>1</v>
      </c>
      <c r="AB492" s="95">
        <f t="shared" si="62"/>
        <v>1</v>
      </c>
      <c r="AC492" s="95">
        <f t="shared" si="62"/>
        <v>1</v>
      </c>
      <c r="AD492" s="95">
        <f t="shared" si="62"/>
        <v>1</v>
      </c>
      <c r="AE492" s="95">
        <f t="shared" si="62"/>
        <v>1</v>
      </c>
      <c r="AF492" s="95">
        <f t="shared" si="62"/>
        <v>1</v>
      </c>
      <c r="AG492" s="95">
        <f t="shared" si="62"/>
        <v>1</v>
      </c>
      <c r="AH492" s="95">
        <f t="shared" si="62"/>
        <v>1</v>
      </c>
    </row>
    <row r="493" spans="1:34" x14ac:dyDescent="0.3">
      <c r="A493" t="s">
        <v>993</v>
      </c>
      <c r="B493" t="s">
        <v>994</v>
      </c>
      <c r="C493">
        <v>2021</v>
      </c>
      <c r="D493">
        <v>2050</v>
      </c>
      <c r="E493" s="95">
        <f t="shared" si="63"/>
        <v>1</v>
      </c>
      <c r="F493" s="95">
        <f t="shared" si="63"/>
        <v>1</v>
      </c>
      <c r="G493" s="95">
        <f t="shared" si="63"/>
        <v>1</v>
      </c>
      <c r="H493" s="95">
        <f t="shared" si="63"/>
        <v>1</v>
      </c>
      <c r="I493" s="95">
        <f t="shared" si="63"/>
        <v>1</v>
      </c>
      <c r="J493" s="95">
        <f t="shared" si="63"/>
        <v>1</v>
      </c>
      <c r="K493" s="95">
        <f t="shared" si="63"/>
        <v>1</v>
      </c>
      <c r="L493" s="95">
        <f t="shared" si="63"/>
        <v>1</v>
      </c>
      <c r="M493" s="95">
        <f t="shared" si="63"/>
        <v>1</v>
      </c>
      <c r="N493" s="95">
        <f t="shared" si="63"/>
        <v>1</v>
      </c>
      <c r="O493" s="95">
        <f t="shared" si="63"/>
        <v>1</v>
      </c>
      <c r="P493" s="95">
        <f t="shared" si="63"/>
        <v>1</v>
      </c>
      <c r="Q493" s="95">
        <f t="shared" si="63"/>
        <v>1</v>
      </c>
      <c r="R493" s="95">
        <f t="shared" si="63"/>
        <v>1</v>
      </c>
      <c r="S493" s="95">
        <f t="shared" si="63"/>
        <v>1</v>
      </c>
      <c r="T493" s="95">
        <f t="shared" si="63"/>
        <v>1</v>
      </c>
      <c r="U493" s="95">
        <f t="shared" si="62"/>
        <v>1</v>
      </c>
      <c r="V493" s="95">
        <f t="shared" si="62"/>
        <v>1</v>
      </c>
      <c r="W493" s="95">
        <f t="shared" si="62"/>
        <v>1</v>
      </c>
      <c r="X493" s="95">
        <f t="shared" si="62"/>
        <v>1</v>
      </c>
      <c r="Y493" s="95">
        <f t="shared" si="62"/>
        <v>1</v>
      </c>
      <c r="Z493" s="95">
        <f t="shared" si="62"/>
        <v>1</v>
      </c>
      <c r="AA493" s="95">
        <f t="shared" si="62"/>
        <v>1</v>
      </c>
      <c r="AB493" s="95">
        <f t="shared" si="62"/>
        <v>1</v>
      </c>
      <c r="AC493" s="95">
        <f t="shared" si="62"/>
        <v>1</v>
      </c>
      <c r="AD493" s="95">
        <f t="shared" si="62"/>
        <v>1</v>
      </c>
      <c r="AE493" s="95">
        <f t="shared" si="62"/>
        <v>1</v>
      </c>
      <c r="AF493" s="95">
        <f t="shared" si="62"/>
        <v>1</v>
      </c>
      <c r="AG493" s="95">
        <f t="shared" si="62"/>
        <v>1</v>
      </c>
      <c r="AH493" s="95">
        <f t="shared" si="62"/>
        <v>1</v>
      </c>
    </row>
    <row r="494" spans="1:34" x14ac:dyDescent="0.3">
      <c r="A494" t="s">
        <v>993</v>
      </c>
      <c r="B494" t="s">
        <v>995</v>
      </c>
      <c r="C494">
        <v>2021</v>
      </c>
      <c r="D494">
        <v>2050</v>
      </c>
      <c r="E494" s="95">
        <f t="shared" si="63"/>
        <v>1</v>
      </c>
      <c r="F494" s="95">
        <f t="shared" si="63"/>
        <v>1</v>
      </c>
      <c r="G494" s="95">
        <f t="shared" si="63"/>
        <v>1</v>
      </c>
      <c r="H494" s="95">
        <f t="shared" si="63"/>
        <v>1</v>
      </c>
      <c r="I494" s="95">
        <f t="shared" si="63"/>
        <v>1</v>
      </c>
      <c r="J494" s="95">
        <f t="shared" si="63"/>
        <v>1</v>
      </c>
      <c r="K494" s="95">
        <f t="shared" si="63"/>
        <v>1</v>
      </c>
      <c r="L494" s="95">
        <f t="shared" si="63"/>
        <v>1</v>
      </c>
      <c r="M494" s="95">
        <f t="shared" si="63"/>
        <v>1</v>
      </c>
      <c r="N494" s="95">
        <f t="shared" si="63"/>
        <v>1</v>
      </c>
      <c r="O494" s="95">
        <f t="shared" si="63"/>
        <v>1</v>
      </c>
      <c r="P494" s="95">
        <f t="shared" si="63"/>
        <v>1</v>
      </c>
      <c r="Q494" s="95">
        <f t="shared" si="63"/>
        <v>1</v>
      </c>
      <c r="R494" s="95">
        <f t="shared" si="63"/>
        <v>1</v>
      </c>
      <c r="S494" s="95">
        <f t="shared" si="63"/>
        <v>1</v>
      </c>
      <c r="T494" s="95">
        <f t="shared" si="63"/>
        <v>1</v>
      </c>
      <c r="U494" s="95">
        <f t="shared" si="62"/>
        <v>1</v>
      </c>
      <c r="V494" s="95">
        <f t="shared" si="62"/>
        <v>1</v>
      </c>
      <c r="W494" s="95">
        <f t="shared" si="62"/>
        <v>1</v>
      </c>
      <c r="X494" s="95">
        <f t="shared" si="62"/>
        <v>1</v>
      </c>
      <c r="Y494" s="95">
        <f t="shared" si="62"/>
        <v>1</v>
      </c>
      <c r="Z494" s="95">
        <f t="shared" si="62"/>
        <v>1</v>
      </c>
      <c r="AA494" s="95">
        <f t="shared" si="62"/>
        <v>1</v>
      </c>
      <c r="AB494" s="95">
        <f t="shared" si="62"/>
        <v>1</v>
      </c>
      <c r="AC494" s="95">
        <f t="shared" si="62"/>
        <v>1</v>
      </c>
      <c r="AD494" s="95">
        <f t="shared" si="62"/>
        <v>1</v>
      </c>
      <c r="AE494" s="95">
        <f t="shared" si="62"/>
        <v>1</v>
      </c>
      <c r="AF494" s="95">
        <f t="shared" si="62"/>
        <v>1</v>
      </c>
      <c r="AG494" s="95">
        <f t="shared" si="62"/>
        <v>1</v>
      </c>
      <c r="AH494" s="95">
        <f t="shared" si="62"/>
        <v>1</v>
      </c>
    </row>
    <row r="495" spans="1:34" x14ac:dyDescent="0.3">
      <c r="A495" t="s">
        <v>1126</v>
      </c>
      <c r="B495" t="s">
        <v>1127</v>
      </c>
      <c r="C495">
        <v>2021</v>
      </c>
      <c r="D495">
        <v>2049</v>
      </c>
      <c r="E495" s="95">
        <f t="shared" si="63"/>
        <v>1</v>
      </c>
      <c r="F495" s="95">
        <f t="shared" si="63"/>
        <v>1</v>
      </c>
      <c r="G495" s="95">
        <f t="shared" si="63"/>
        <v>1</v>
      </c>
      <c r="H495" s="95">
        <f t="shared" si="63"/>
        <v>1</v>
      </c>
      <c r="I495" s="95">
        <f t="shared" si="63"/>
        <v>1</v>
      </c>
      <c r="J495" s="95">
        <f t="shared" si="63"/>
        <v>1</v>
      </c>
      <c r="K495" s="95">
        <f t="shared" si="63"/>
        <v>1</v>
      </c>
      <c r="L495" s="95">
        <f t="shared" si="63"/>
        <v>1</v>
      </c>
      <c r="M495" s="95">
        <f t="shared" si="63"/>
        <v>1</v>
      </c>
      <c r="N495" s="95">
        <f t="shared" si="63"/>
        <v>1</v>
      </c>
      <c r="O495" s="95">
        <f t="shared" si="63"/>
        <v>1</v>
      </c>
      <c r="P495" s="95">
        <f t="shared" si="63"/>
        <v>1</v>
      </c>
      <c r="Q495" s="95">
        <f t="shared" si="63"/>
        <v>1</v>
      </c>
      <c r="R495" s="95">
        <f t="shared" si="63"/>
        <v>1</v>
      </c>
      <c r="S495" s="95">
        <f t="shared" si="63"/>
        <v>1</v>
      </c>
      <c r="T495" s="95">
        <f t="shared" si="63"/>
        <v>1</v>
      </c>
      <c r="U495" s="95">
        <f t="shared" si="62"/>
        <v>1</v>
      </c>
      <c r="V495" s="95">
        <f t="shared" si="62"/>
        <v>1</v>
      </c>
      <c r="W495" s="95">
        <f t="shared" si="62"/>
        <v>1</v>
      </c>
      <c r="X495" s="95">
        <f t="shared" si="62"/>
        <v>1</v>
      </c>
      <c r="Y495" s="95">
        <f t="shared" si="62"/>
        <v>1</v>
      </c>
      <c r="Z495" s="95">
        <f t="shared" si="62"/>
        <v>1</v>
      </c>
      <c r="AA495" s="95">
        <f t="shared" si="62"/>
        <v>1</v>
      </c>
      <c r="AB495" s="95">
        <f t="shared" si="62"/>
        <v>1</v>
      </c>
      <c r="AC495" s="95">
        <f t="shared" si="62"/>
        <v>1</v>
      </c>
      <c r="AD495" s="95">
        <f t="shared" si="62"/>
        <v>1</v>
      </c>
      <c r="AE495" s="95">
        <f t="shared" si="62"/>
        <v>1</v>
      </c>
      <c r="AF495" s="95">
        <f t="shared" si="62"/>
        <v>1</v>
      </c>
      <c r="AG495" s="95">
        <f t="shared" si="62"/>
        <v>1</v>
      </c>
      <c r="AH495" s="95">
        <f t="shared" si="62"/>
        <v>0</v>
      </c>
    </row>
    <row r="496" spans="1:34" x14ac:dyDescent="0.3">
      <c r="A496" t="s">
        <v>1124</v>
      </c>
      <c r="B496" t="s">
        <v>1125</v>
      </c>
      <c r="C496">
        <v>2021</v>
      </c>
      <c r="D496">
        <v>2048</v>
      </c>
      <c r="E496" s="95">
        <f t="shared" si="63"/>
        <v>1</v>
      </c>
      <c r="F496" s="95">
        <f t="shared" si="63"/>
        <v>1</v>
      </c>
      <c r="G496" s="95">
        <f t="shared" si="63"/>
        <v>1</v>
      </c>
      <c r="H496" s="95">
        <f t="shared" si="63"/>
        <v>1</v>
      </c>
      <c r="I496" s="95">
        <f t="shared" si="63"/>
        <v>1</v>
      </c>
      <c r="J496" s="95">
        <f t="shared" si="63"/>
        <v>1</v>
      </c>
      <c r="K496" s="95">
        <f t="shared" si="63"/>
        <v>1</v>
      </c>
      <c r="L496" s="95">
        <f t="shared" si="63"/>
        <v>1</v>
      </c>
      <c r="M496" s="95">
        <f t="shared" si="63"/>
        <v>1</v>
      </c>
      <c r="N496" s="95">
        <f t="shared" si="63"/>
        <v>1</v>
      </c>
      <c r="O496" s="95">
        <f t="shared" si="63"/>
        <v>1</v>
      </c>
      <c r="P496" s="95">
        <f t="shared" si="63"/>
        <v>1</v>
      </c>
      <c r="Q496" s="95">
        <f t="shared" si="63"/>
        <v>1</v>
      </c>
      <c r="R496" s="95">
        <f t="shared" si="63"/>
        <v>1</v>
      </c>
      <c r="S496" s="95">
        <f t="shared" si="63"/>
        <v>1</v>
      </c>
      <c r="T496" s="95">
        <f t="shared" si="63"/>
        <v>1</v>
      </c>
      <c r="U496" s="95">
        <f t="shared" si="62"/>
        <v>1</v>
      </c>
      <c r="V496" s="95">
        <f t="shared" si="62"/>
        <v>1</v>
      </c>
      <c r="W496" s="95">
        <f t="shared" si="62"/>
        <v>1</v>
      </c>
      <c r="X496" s="95">
        <f t="shared" si="62"/>
        <v>1</v>
      </c>
      <c r="Y496" s="95">
        <f t="shared" si="62"/>
        <v>1</v>
      </c>
      <c r="Z496" s="95">
        <f t="shared" si="62"/>
        <v>1</v>
      </c>
      <c r="AA496" s="95">
        <f t="shared" si="62"/>
        <v>1</v>
      </c>
      <c r="AB496" s="95">
        <f t="shared" si="62"/>
        <v>1</v>
      </c>
      <c r="AC496" s="95">
        <f t="shared" si="62"/>
        <v>1</v>
      </c>
      <c r="AD496" s="95">
        <f t="shared" si="62"/>
        <v>1</v>
      </c>
      <c r="AE496" s="95">
        <f t="shared" si="62"/>
        <v>1</v>
      </c>
      <c r="AF496" s="95">
        <f t="shared" si="62"/>
        <v>1</v>
      </c>
      <c r="AG496" s="95">
        <f t="shared" si="62"/>
        <v>0</v>
      </c>
      <c r="AH496" s="95">
        <f t="shared" si="62"/>
        <v>0</v>
      </c>
    </row>
    <row r="497" spans="1:34" x14ac:dyDescent="0.3">
      <c r="A497" t="s">
        <v>635</v>
      </c>
      <c r="B497" t="s">
        <v>35</v>
      </c>
      <c r="C497">
        <v>2021</v>
      </c>
      <c r="D497">
        <v>2023</v>
      </c>
      <c r="E497" s="95">
        <f t="shared" si="63"/>
        <v>1</v>
      </c>
      <c r="F497" s="95">
        <f t="shared" si="63"/>
        <v>1</v>
      </c>
      <c r="G497" s="95">
        <f t="shared" si="63"/>
        <v>1</v>
      </c>
      <c r="H497" s="95">
        <f t="shared" si="63"/>
        <v>0</v>
      </c>
      <c r="I497" s="95">
        <f t="shared" si="63"/>
        <v>0</v>
      </c>
      <c r="J497" s="95">
        <f t="shared" si="63"/>
        <v>0</v>
      </c>
      <c r="K497" s="95">
        <f t="shared" si="63"/>
        <v>0</v>
      </c>
      <c r="L497" s="95">
        <f t="shared" si="63"/>
        <v>0</v>
      </c>
      <c r="M497" s="95">
        <f t="shared" si="63"/>
        <v>0</v>
      </c>
      <c r="N497" s="95">
        <f t="shared" si="63"/>
        <v>0</v>
      </c>
      <c r="O497" s="95">
        <f t="shared" si="63"/>
        <v>0</v>
      </c>
      <c r="P497" s="95">
        <f t="shared" si="63"/>
        <v>0</v>
      </c>
      <c r="Q497" s="95">
        <f t="shared" si="63"/>
        <v>0</v>
      </c>
      <c r="R497" s="95">
        <f t="shared" si="63"/>
        <v>0</v>
      </c>
      <c r="S497" s="95">
        <f t="shared" si="63"/>
        <v>0</v>
      </c>
      <c r="T497" s="95">
        <f t="shared" si="63"/>
        <v>0</v>
      </c>
      <c r="U497" s="95">
        <f t="shared" si="62"/>
        <v>0</v>
      </c>
      <c r="V497" s="95">
        <f t="shared" si="62"/>
        <v>0</v>
      </c>
      <c r="W497" s="95">
        <f t="shared" si="62"/>
        <v>0</v>
      </c>
      <c r="X497" s="95">
        <f t="shared" si="62"/>
        <v>0</v>
      </c>
      <c r="Y497" s="95">
        <f t="shared" si="62"/>
        <v>0</v>
      </c>
      <c r="Z497" s="95">
        <f t="shared" si="62"/>
        <v>0</v>
      </c>
      <c r="AA497" s="95">
        <f t="shared" si="62"/>
        <v>0</v>
      </c>
      <c r="AB497" s="95">
        <f t="shared" si="62"/>
        <v>0</v>
      </c>
      <c r="AC497" s="95">
        <f t="shared" si="62"/>
        <v>0</v>
      </c>
      <c r="AD497" s="95">
        <f t="shared" si="62"/>
        <v>0</v>
      </c>
      <c r="AE497" s="95">
        <f t="shared" si="62"/>
        <v>0</v>
      </c>
      <c r="AF497" s="95">
        <f t="shared" si="62"/>
        <v>0</v>
      </c>
      <c r="AG497" s="95">
        <f t="shared" si="62"/>
        <v>0</v>
      </c>
      <c r="AH497" s="95">
        <f t="shared" si="62"/>
        <v>0</v>
      </c>
    </row>
    <row r="498" spans="1:34" x14ac:dyDescent="0.3">
      <c r="A498" t="s">
        <v>635</v>
      </c>
      <c r="B498" t="s">
        <v>36</v>
      </c>
      <c r="C498">
        <v>2021</v>
      </c>
      <c r="D498" s="95">
        <v>2023</v>
      </c>
      <c r="E498" s="95">
        <f t="shared" si="63"/>
        <v>1</v>
      </c>
      <c r="F498" s="95">
        <f t="shared" si="63"/>
        <v>1</v>
      </c>
      <c r="G498" s="95">
        <f t="shared" si="63"/>
        <v>1</v>
      </c>
      <c r="H498" s="95">
        <f t="shared" si="63"/>
        <v>0</v>
      </c>
      <c r="I498" s="95">
        <f t="shared" si="63"/>
        <v>0</v>
      </c>
      <c r="J498" s="95">
        <f t="shared" si="63"/>
        <v>0</v>
      </c>
      <c r="K498" s="95">
        <f t="shared" si="63"/>
        <v>0</v>
      </c>
      <c r="L498" s="95">
        <f t="shared" si="63"/>
        <v>0</v>
      </c>
      <c r="M498" s="95">
        <f t="shared" si="63"/>
        <v>0</v>
      </c>
      <c r="N498" s="95">
        <f t="shared" si="63"/>
        <v>0</v>
      </c>
      <c r="O498" s="95">
        <f t="shared" si="63"/>
        <v>0</v>
      </c>
      <c r="P498" s="95">
        <f t="shared" si="63"/>
        <v>0</v>
      </c>
      <c r="Q498" s="95">
        <f t="shared" si="63"/>
        <v>0</v>
      </c>
      <c r="R498" s="95">
        <f t="shared" si="63"/>
        <v>0</v>
      </c>
      <c r="S498" s="95">
        <f t="shared" si="63"/>
        <v>0</v>
      </c>
      <c r="T498" s="95">
        <f t="shared" si="63"/>
        <v>0</v>
      </c>
      <c r="U498" s="95">
        <f t="shared" si="62"/>
        <v>0</v>
      </c>
      <c r="V498" s="95">
        <f t="shared" si="62"/>
        <v>0</v>
      </c>
      <c r="W498" s="95">
        <f t="shared" si="62"/>
        <v>0</v>
      </c>
      <c r="X498" s="95">
        <f t="shared" si="62"/>
        <v>0</v>
      </c>
      <c r="Y498" s="95">
        <f t="shared" si="62"/>
        <v>0</v>
      </c>
      <c r="Z498" s="95">
        <f t="shared" si="62"/>
        <v>0</v>
      </c>
      <c r="AA498" s="95">
        <f t="shared" si="62"/>
        <v>0</v>
      </c>
      <c r="AB498" s="95">
        <f t="shared" si="62"/>
        <v>0</v>
      </c>
      <c r="AC498" s="95">
        <f t="shared" si="62"/>
        <v>0</v>
      </c>
      <c r="AD498" s="95">
        <f t="shared" si="62"/>
        <v>0</v>
      </c>
      <c r="AE498" s="95">
        <f t="shared" si="62"/>
        <v>0</v>
      </c>
      <c r="AF498" s="95">
        <f t="shared" si="62"/>
        <v>0</v>
      </c>
      <c r="AG498" s="95">
        <f t="shared" si="62"/>
        <v>0</v>
      </c>
      <c r="AH498" s="95">
        <f t="shared" si="62"/>
        <v>0</v>
      </c>
    </row>
    <row r="499" spans="1:34" x14ac:dyDescent="0.3">
      <c r="A499" t="s">
        <v>635</v>
      </c>
      <c r="B499" t="s">
        <v>37</v>
      </c>
      <c r="C499">
        <v>2021</v>
      </c>
      <c r="D499" s="95">
        <v>2023</v>
      </c>
      <c r="E499" s="95">
        <f t="shared" si="63"/>
        <v>1</v>
      </c>
      <c r="F499" s="95">
        <f t="shared" si="63"/>
        <v>1</v>
      </c>
      <c r="G499" s="95">
        <f t="shared" si="63"/>
        <v>1</v>
      </c>
      <c r="H499" s="95">
        <f t="shared" si="63"/>
        <v>0</v>
      </c>
      <c r="I499" s="95">
        <f t="shared" si="63"/>
        <v>0</v>
      </c>
      <c r="J499" s="95">
        <f t="shared" si="63"/>
        <v>0</v>
      </c>
      <c r="K499" s="95">
        <f t="shared" si="63"/>
        <v>0</v>
      </c>
      <c r="L499" s="95">
        <f t="shared" si="63"/>
        <v>0</v>
      </c>
      <c r="M499" s="95">
        <f t="shared" si="63"/>
        <v>0</v>
      </c>
      <c r="N499" s="95">
        <f t="shared" si="63"/>
        <v>0</v>
      </c>
      <c r="O499" s="95">
        <f t="shared" si="63"/>
        <v>0</v>
      </c>
      <c r="P499" s="95">
        <f t="shared" si="63"/>
        <v>0</v>
      </c>
      <c r="Q499" s="95">
        <f t="shared" si="63"/>
        <v>0</v>
      </c>
      <c r="R499" s="95">
        <f t="shared" si="63"/>
        <v>0</v>
      </c>
      <c r="S499" s="95">
        <f t="shared" si="63"/>
        <v>0</v>
      </c>
      <c r="T499" s="95">
        <f t="shared" si="63"/>
        <v>0</v>
      </c>
      <c r="U499" s="95">
        <f t="shared" si="62"/>
        <v>0</v>
      </c>
      <c r="V499" s="95">
        <f t="shared" si="62"/>
        <v>0</v>
      </c>
      <c r="W499" s="95">
        <f t="shared" si="62"/>
        <v>0</v>
      </c>
      <c r="X499" s="95">
        <f t="shared" si="62"/>
        <v>0</v>
      </c>
      <c r="Y499" s="95">
        <f t="shared" si="62"/>
        <v>0</v>
      </c>
      <c r="Z499" s="95">
        <f t="shared" si="62"/>
        <v>0</v>
      </c>
      <c r="AA499" s="95">
        <f t="shared" si="62"/>
        <v>0</v>
      </c>
      <c r="AB499" s="95">
        <f t="shared" si="62"/>
        <v>0</v>
      </c>
      <c r="AC499" s="95">
        <f t="shared" si="62"/>
        <v>0</v>
      </c>
      <c r="AD499" s="95">
        <f t="shared" si="62"/>
        <v>0</v>
      </c>
      <c r="AE499" s="95">
        <f t="shared" si="62"/>
        <v>0</v>
      </c>
      <c r="AF499" s="95">
        <f t="shared" si="62"/>
        <v>0</v>
      </c>
      <c r="AG499" s="95">
        <f t="shared" si="62"/>
        <v>0</v>
      </c>
      <c r="AH499" s="95">
        <f t="shared" si="62"/>
        <v>0</v>
      </c>
    </row>
    <row r="500" spans="1:34" x14ac:dyDescent="0.3">
      <c r="A500" t="s">
        <v>635</v>
      </c>
      <c r="B500" t="s">
        <v>34</v>
      </c>
      <c r="C500">
        <v>2021</v>
      </c>
      <c r="D500" s="95">
        <v>2023</v>
      </c>
      <c r="E500" s="95">
        <f t="shared" si="63"/>
        <v>1</v>
      </c>
      <c r="F500" s="95">
        <f t="shared" si="63"/>
        <v>1</v>
      </c>
      <c r="G500" s="95">
        <f t="shared" si="63"/>
        <v>1</v>
      </c>
      <c r="H500" s="95">
        <f t="shared" si="63"/>
        <v>0</v>
      </c>
      <c r="I500" s="95">
        <f t="shared" si="63"/>
        <v>0</v>
      </c>
      <c r="J500" s="95">
        <f t="shared" si="63"/>
        <v>0</v>
      </c>
      <c r="K500" s="95">
        <f t="shared" si="63"/>
        <v>0</v>
      </c>
      <c r="L500" s="95">
        <f t="shared" si="63"/>
        <v>0</v>
      </c>
      <c r="M500" s="95">
        <f t="shared" si="63"/>
        <v>0</v>
      </c>
      <c r="N500" s="95">
        <f t="shared" si="63"/>
        <v>0</v>
      </c>
      <c r="O500" s="95">
        <f t="shared" si="63"/>
        <v>0</v>
      </c>
      <c r="P500" s="95">
        <f t="shared" si="63"/>
        <v>0</v>
      </c>
      <c r="Q500" s="95">
        <f t="shared" si="63"/>
        <v>0</v>
      </c>
      <c r="R500" s="95">
        <f t="shared" si="63"/>
        <v>0</v>
      </c>
      <c r="S500" s="95">
        <f t="shared" si="63"/>
        <v>0</v>
      </c>
      <c r="T500" s="95">
        <f t="shared" si="63"/>
        <v>0</v>
      </c>
      <c r="U500" s="95">
        <f t="shared" si="62"/>
        <v>0</v>
      </c>
      <c r="V500" s="95">
        <f t="shared" si="62"/>
        <v>0</v>
      </c>
      <c r="W500" s="95">
        <f t="shared" si="62"/>
        <v>0</v>
      </c>
      <c r="X500" s="95">
        <f t="shared" si="62"/>
        <v>0</v>
      </c>
      <c r="Y500" s="95">
        <f t="shared" si="62"/>
        <v>0</v>
      </c>
      <c r="Z500" s="95">
        <f t="shared" si="62"/>
        <v>0</v>
      </c>
      <c r="AA500" s="95">
        <f t="shared" si="62"/>
        <v>0</v>
      </c>
      <c r="AB500" s="95">
        <f t="shared" si="62"/>
        <v>0</v>
      </c>
      <c r="AC500" s="95">
        <f t="shared" si="62"/>
        <v>0</v>
      </c>
      <c r="AD500" s="95">
        <f t="shared" si="62"/>
        <v>0</v>
      </c>
      <c r="AE500" s="95">
        <f t="shared" si="62"/>
        <v>0</v>
      </c>
      <c r="AF500" s="95">
        <f t="shared" si="62"/>
        <v>0</v>
      </c>
      <c r="AG500" s="95">
        <f t="shared" si="62"/>
        <v>0</v>
      </c>
      <c r="AH500" s="95">
        <f t="shared" si="62"/>
        <v>0</v>
      </c>
    </row>
    <row r="501" spans="1:34" x14ac:dyDescent="0.3">
      <c r="A501" t="s">
        <v>1282</v>
      </c>
      <c r="B501" t="s">
        <v>1282</v>
      </c>
      <c r="C501">
        <v>2100</v>
      </c>
      <c r="D501">
        <v>2120</v>
      </c>
      <c r="E501" s="95">
        <f t="shared" si="63"/>
        <v>0</v>
      </c>
      <c r="F501" s="95">
        <f t="shared" si="63"/>
        <v>0</v>
      </c>
      <c r="G501" s="95">
        <f t="shared" si="63"/>
        <v>0</v>
      </c>
      <c r="H501" s="95">
        <f t="shared" si="63"/>
        <v>0</v>
      </c>
      <c r="I501" s="95">
        <f t="shared" si="63"/>
        <v>0</v>
      </c>
      <c r="J501" s="95">
        <f t="shared" si="63"/>
        <v>0</v>
      </c>
      <c r="K501" s="95">
        <f t="shared" si="63"/>
        <v>0</v>
      </c>
      <c r="L501" s="95">
        <f t="shared" si="63"/>
        <v>0</v>
      </c>
      <c r="M501" s="95">
        <f t="shared" si="63"/>
        <v>0</v>
      </c>
      <c r="N501" s="95">
        <f t="shared" si="63"/>
        <v>0</v>
      </c>
      <c r="O501" s="95">
        <f t="shared" si="63"/>
        <v>0</v>
      </c>
      <c r="P501" s="95">
        <f t="shared" si="63"/>
        <v>0</v>
      </c>
      <c r="Q501" s="95">
        <f t="shared" si="63"/>
        <v>0</v>
      </c>
      <c r="R501" s="95">
        <f t="shared" si="63"/>
        <v>0</v>
      </c>
      <c r="S501" s="95">
        <f t="shared" si="63"/>
        <v>0</v>
      </c>
      <c r="T501" s="95">
        <f t="shared" si="63"/>
        <v>0</v>
      </c>
      <c r="U501" s="95">
        <f t="shared" si="62"/>
        <v>0</v>
      </c>
      <c r="V501" s="95">
        <f t="shared" si="62"/>
        <v>0</v>
      </c>
      <c r="W501" s="95">
        <f t="shared" si="62"/>
        <v>0</v>
      </c>
      <c r="X501" s="95">
        <f t="shared" si="62"/>
        <v>0</v>
      </c>
      <c r="Y501" s="95">
        <f t="shared" si="62"/>
        <v>0</v>
      </c>
      <c r="Z501" s="95">
        <f t="shared" si="62"/>
        <v>0</v>
      </c>
      <c r="AA501" s="95">
        <f t="shared" si="62"/>
        <v>0</v>
      </c>
      <c r="AB501" s="95">
        <f t="shared" si="62"/>
        <v>0</v>
      </c>
      <c r="AC501" s="95">
        <f t="shared" si="62"/>
        <v>0</v>
      </c>
      <c r="AD501" s="95">
        <f t="shared" si="62"/>
        <v>0</v>
      </c>
      <c r="AE501" s="95">
        <f t="shared" si="62"/>
        <v>0</v>
      </c>
      <c r="AF501" s="95">
        <f t="shared" si="62"/>
        <v>0</v>
      </c>
      <c r="AG501" s="95">
        <f t="shared" si="62"/>
        <v>0</v>
      </c>
      <c r="AH501" s="95">
        <f t="shared" si="62"/>
        <v>0</v>
      </c>
    </row>
    <row r="502" spans="1:34" x14ac:dyDescent="0.3">
      <c r="A502" t="s">
        <v>1283</v>
      </c>
      <c r="B502" t="s">
        <v>1302</v>
      </c>
      <c r="C502">
        <v>2021</v>
      </c>
      <c r="D502">
        <v>2120</v>
      </c>
      <c r="E502" s="95">
        <f t="shared" si="63"/>
        <v>1</v>
      </c>
      <c r="F502" s="95">
        <f t="shared" si="63"/>
        <v>1</v>
      </c>
      <c r="G502" s="95">
        <f t="shared" si="63"/>
        <v>1</v>
      </c>
      <c r="H502" s="95">
        <f t="shared" si="63"/>
        <v>1</v>
      </c>
      <c r="I502" s="95">
        <f t="shared" si="63"/>
        <v>1</v>
      </c>
      <c r="J502" s="95">
        <f t="shared" si="63"/>
        <v>1</v>
      </c>
      <c r="K502" s="95">
        <f t="shared" si="63"/>
        <v>1</v>
      </c>
      <c r="L502" s="95">
        <f t="shared" si="63"/>
        <v>1</v>
      </c>
      <c r="M502" s="95">
        <f t="shared" si="63"/>
        <v>1</v>
      </c>
      <c r="N502" s="95">
        <f t="shared" si="63"/>
        <v>1</v>
      </c>
      <c r="O502" s="95">
        <f t="shared" si="63"/>
        <v>1</v>
      </c>
      <c r="P502" s="95">
        <f t="shared" si="63"/>
        <v>1</v>
      </c>
      <c r="Q502" s="95">
        <f t="shared" si="63"/>
        <v>1</v>
      </c>
      <c r="R502" s="95">
        <f t="shared" si="63"/>
        <v>1</v>
      </c>
      <c r="S502" s="95">
        <f t="shared" si="63"/>
        <v>1</v>
      </c>
      <c r="T502" s="95">
        <f t="shared" si="63"/>
        <v>1</v>
      </c>
      <c r="U502" s="95">
        <f t="shared" si="62"/>
        <v>1</v>
      </c>
      <c r="V502" s="95">
        <f t="shared" si="62"/>
        <v>1</v>
      </c>
      <c r="W502" s="95">
        <f t="shared" si="62"/>
        <v>1</v>
      </c>
      <c r="X502" s="95">
        <f t="shared" si="62"/>
        <v>1</v>
      </c>
      <c r="Y502" s="95">
        <f t="shared" si="62"/>
        <v>1</v>
      </c>
      <c r="Z502" s="95">
        <f t="shared" si="62"/>
        <v>1</v>
      </c>
      <c r="AA502" s="95">
        <f t="shared" si="62"/>
        <v>1</v>
      </c>
      <c r="AB502" s="95">
        <f t="shared" si="62"/>
        <v>1</v>
      </c>
      <c r="AC502" s="95">
        <f t="shared" si="62"/>
        <v>1</v>
      </c>
      <c r="AD502" s="95">
        <f t="shared" si="62"/>
        <v>1</v>
      </c>
      <c r="AE502" s="95">
        <f t="shared" si="62"/>
        <v>1</v>
      </c>
      <c r="AF502" s="95">
        <f t="shared" si="62"/>
        <v>1</v>
      </c>
      <c r="AG502" s="95">
        <f t="shared" si="62"/>
        <v>1</v>
      </c>
      <c r="AH502" s="95">
        <f t="shared" si="62"/>
        <v>1</v>
      </c>
    </row>
    <row r="503" spans="1:34" x14ac:dyDescent="0.3">
      <c r="A503" t="s">
        <v>1284</v>
      </c>
      <c r="B503" t="s">
        <v>1303</v>
      </c>
      <c r="C503">
        <v>2021</v>
      </c>
      <c r="D503">
        <v>2120</v>
      </c>
      <c r="E503" s="95">
        <f t="shared" si="63"/>
        <v>1</v>
      </c>
      <c r="F503" s="95">
        <f t="shared" si="63"/>
        <v>1</v>
      </c>
      <c r="G503" s="95">
        <f t="shared" si="63"/>
        <v>1</v>
      </c>
      <c r="H503" s="95">
        <f t="shared" si="63"/>
        <v>1</v>
      </c>
      <c r="I503" s="95">
        <f t="shared" si="63"/>
        <v>1</v>
      </c>
      <c r="J503" s="95">
        <f t="shared" si="63"/>
        <v>1</v>
      </c>
      <c r="K503" s="95">
        <f t="shared" si="63"/>
        <v>1</v>
      </c>
      <c r="L503" s="95">
        <f t="shared" si="63"/>
        <v>1</v>
      </c>
      <c r="M503" s="95">
        <f t="shared" si="63"/>
        <v>1</v>
      </c>
      <c r="N503" s="95">
        <f t="shared" si="63"/>
        <v>1</v>
      </c>
      <c r="O503" s="95">
        <f t="shared" si="63"/>
        <v>1</v>
      </c>
      <c r="P503" s="95">
        <f t="shared" si="63"/>
        <v>1</v>
      </c>
      <c r="Q503" s="95">
        <f t="shared" si="63"/>
        <v>1</v>
      </c>
      <c r="R503" s="95">
        <f t="shared" si="63"/>
        <v>1</v>
      </c>
      <c r="S503" s="95">
        <f t="shared" si="63"/>
        <v>1</v>
      </c>
      <c r="T503" s="95">
        <f t="shared" si="63"/>
        <v>1</v>
      </c>
      <c r="U503" s="95">
        <f t="shared" si="62"/>
        <v>1</v>
      </c>
      <c r="V503" s="95">
        <f t="shared" si="62"/>
        <v>1</v>
      </c>
      <c r="W503" s="95">
        <f t="shared" si="62"/>
        <v>1</v>
      </c>
      <c r="X503" s="95">
        <f t="shared" si="62"/>
        <v>1</v>
      </c>
      <c r="Y503" s="95">
        <f t="shared" si="62"/>
        <v>1</v>
      </c>
      <c r="Z503" s="95">
        <f t="shared" si="62"/>
        <v>1</v>
      </c>
      <c r="AA503" s="95">
        <f t="shared" si="62"/>
        <v>1</v>
      </c>
      <c r="AB503" s="95">
        <f t="shared" si="62"/>
        <v>1</v>
      </c>
      <c r="AC503" s="95">
        <f t="shared" si="62"/>
        <v>1</v>
      </c>
      <c r="AD503" s="95">
        <f t="shared" si="62"/>
        <v>1</v>
      </c>
      <c r="AE503" s="95">
        <f t="shared" si="62"/>
        <v>1</v>
      </c>
      <c r="AF503" s="95">
        <f t="shared" si="62"/>
        <v>1</v>
      </c>
      <c r="AG503" s="95">
        <f t="shared" si="62"/>
        <v>1</v>
      </c>
      <c r="AH503" s="95">
        <f t="shared" si="62"/>
        <v>1</v>
      </c>
    </row>
    <row r="504" spans="1:34" x14ac:dyDescent="0.3">
      <c r="A504" t="s">
        <v>1285</v>
      </c>
      <c r="B504" t="s">
        <v>1285</v>
      </c>
      <c r="C504">
        <v>2021</v>
      </c>
      <c r="D504">
        <v>2120</v>
      </c>
      <c r="E504" s="95">
        <f t="shared" si="63"/>
        <v>1</v>
      </c>
      <c r="F504" s="95">
        <f t="shared" si="63"/>
        <v>1</v>
      </c>
      <c r="G504" s="95">
        <f t="shared" si="63"/>
        <v>1</v>
      </c>
      <c r="H504" s="95">
        <f t="shared" si="63"/>
        <v>1</v>
      </c>
      <c r="I504" s="95">
        <f t="shared" si="63"/>
        <v>1</v>
      </c>
      <c r="J504" s="95">
        <f t="shared" si="63"/>
        <v>1</v>
      </c>
      <c r="K504" s="95">
        <f t="shared" si="63"/>
        <v>1</v>
      </c>
      <c r="L504" s="95">
        <f t="shared" si="63"/>
        <v>1</v>
      </c>
      <c r="M504" s="95">
        <f t="shared" si="63"/>
        <v>1</v>
      </c>
      <c r="N504" s="95">
        <f t="shared" si="63"/>
        <v>1</v>
      </c>
      <c r="O504" s="95">
        <f t="shared" si="63"/>
        <v>1</v>
      </c>
      <c r="P504" s="95">
        <f t="shared" si="63"/>
        <v>1</v>
      </c>
      <c r="Q504" s="95">
        <f t="shared" si="63"/>
        <v>1</v>
      </c>
      <c r="R504" s="95">
        <f t="shared" si="63"/>
        <v>1</v>
      </c>
      <c r="S504" s="95">
        <f t="shared" si="63"/>
        <v>1</v>
      </c>
      <c r="T504" s="95">
        <f t="shared" si="63"/>
        <v>1</v>
      </c>
      <c r="U504" s="95">
        <f t="shared" si="62"/>
        <v>1</v>
      </c>
      <c r="V504" s="95">
        <f t="shared" si="62"/>
        <v>1</v>
      </c>
      <c r="W504" s="95">
        <f t="shared" si="62"/>
        <v>1</v>
      </c>
      <c r="X504" s="95">
        <f t="shared" si="62"/>
        <v>1</v>
      </c>
      <c r="Y504" s="95">
        <f t="shared" si="62"/>
        <v>1</v>
      </c>
      <c r="Z504" s="95">
        <f t="shared" si="62"/>
        <v>1</v>
      </c>
      <c r="AA504" s="95">
        <f t="shared" si="62"/>
        <v>1</v>
      </c>
      <c r="AB504" s="95">
        <f t="shared" si="62"/>
        <v>1</v>
      </c>
      <c r="AC504" s="95">
        <f t="shared" si="62"/>
        <v>1</v>
      </c>
      <c r="AD504" s="95">
        <f t="shared" si="62"/>
        <v>1</v>
      </c>
      <c r="AE504" s="95">
        <f t="shared" si="62"/>
        <v>1</v>
      </c>
      <c r="AF504" s="95">
        <f t="shared" si="62"/>
        <v>1</v>
      </c>
      <c r="AG504" s="95">
        <f t="shared" si="62"/>
        <v>1</v>
      </c>
      <c r="AH504" s="95">
        <f t="shared" si="62"/>
        <v>1</v>
      </c>
    </row>
    <row r="505" spans="1:34" x14ac:dyDescent="0.3">
      <c r="A505" t="s">
        <v>1286</v>
      </c>
      <c r="B505" t="s">
        <v>1304</v>
      </c>
      <c r="C505">
        <v>2021</v>
      </c>
      <c r="D505">
        <v>2120</v>
      </c>
      <c r="E505" s="95">
        <f t="shared" si="63"/>
        <v>1</v>
      </c>
      <c r="F505" s="95">
        <f t="shared" si="63"/>
        <v>1</v>
      </c>
      <c r="G505" s="95">
        <f t="shared" si="63"/>
        <v>1</v>
      </c>
      <c r="H505" s="95">
        <f t="shared" si="63"/>
        <v>1</v>
      </c>
      <c r="I505" s="95">
        <f t="shared" si="63"/>
        <v>1</v>
      </c>
      <c r="J505" s="95">
        <f t="shared" si="63"/>
        <v>1</v>
      </c>
      <c r="K505" s="95">
        <f t="shared" si="63"/>
        <v>1</v>
      </c>
      <c r="L505" s="95">
        <f t="shared" si="63"/>
        <v>1</v>
      </c>
      <c r="M505" s="95">
        <f t="shared" si="63"/>
        <v>1</v>
      </c>
      <c r="N505" s="95">
        <f t="shared" si="63"/>
        <v>1</v>
      </c>
      <c r="O505" s="95">
        <f t="shared" si="63"/>
        <v>1</v>
      </c>
      <c r="P505" s="95">
        <f t="shared" si="63"/>
        <v>1</v>
      </c>
      <c r="Q505" s="95">
        <f t="shared" si="63"/>
        <v>1</v>
      </c>
      <c r="R505" s="95">
        <f t="shared" si="63"/>
        <v>1</v>
      </c>
      <c r="S505" s="95">
        <f t="shared" si="63"/>
        <v>1</v>
      </c>
      <c r="T505" s="95">
        <f t="shared" si="63"/>
        <v>1</v>
      </c>
      <c r="U505" s="95">
        <f t="shared" si="62"/>
        <v>1</v>
      </c>
      <c r="V505" s="95">
        <f t="shared" si="62"/>
        <v>1</v>
      </c>
      <c r="W505" s="95">
        <f t="shared" si="62"/>
        <v>1</v>
      </c>
      <c r="X505" s="95">
        <f t="shared" si="62"/>
        <v>1</v>
      </c>
      <c r="Y505" s="95">
        <f t="shared" si="62"/>
        <v>1</v>
      </c>
      <c r="Z505" s="95">
        <f t="shared" si="62"/>
        <v>1</v>
      </c>
      <c r="AA505" s="95">
        <f t="shared" si="62"/>
        <v>1</v>
      </c>
      <c r="AB505" s="95">
        <f t="shared" si="62"/>
        <v>1</v>
      </c>
      <c r="AC505" s="95">
        <f t="shared" si="62"/>
        <v>1</v>
      </c>
      <c r="AD505" s="95">
        <f t="shared" si="62"/>
        <v>1</v>
      </c>
      <c r="AE505" s="95">
        <f t="shared" si="62"/>
        <v>1</v>
      </c>
      <c r="AF505" s="95">
        <f t="shared" si="62"/>
        <v>1</v>
      </c>
      <c r="AG505" s="95">
        <f t="shared" si="62"/>
        <v>1</v>
      </c>
      <c r="AH505" s="95">
        <f t="shared" si="62"/>
        <v>1</v>
      </c>
    </row>
    <row r="506" spans="1:34" x14ac:dyDescent="0.3">
      <c r="A506" t="s">
        <v>1287</v>
      </c>
      <c r="B506" t="s">
        <v>1305</v>
      </c>
      <c r="C506">
        <v>2021</v>
      </c>
      <c r="D506">
        <v>2120</v>
      </c>
      <c r="E506" s="95">
        <f t="shared" si="63"/>
        <v>1</v>
      </c>
      <c r="F506" s="95">
        <f t="shared" si="63"/>
        <v>1</v>
      </c>
      <c r="G506" s="95">
        <f t="shared" si="63"/>
        <v>1</v>
      </c>
      <c r="H506" s="95">
        <f t="shared" si="63"/>
        <v>1</v>
      </c>
      <c r="I506" s="95">
        <f t="shared" si="63"/>
        <v>1</v>
      </c>
      <c r="J506" s="95">
        <f t="shared" si="63"/>
        <v>1</v>
      </c>
      <c r="K506" s="95">
        <f t="shared" si="63"/>
        <v>1</v>
      </c>
      <c r="L506" s="95">
        <f t="shared" si="63"/>
        <v>1</v>
      </c>
      <c r="M506" s="95">
        <f t="shared" si="63"/>
        <v>1</v>
      </c>
      <c r="N506" s="95">
        <f t="shared" si="63"/>
        <v>1</v>
      </c>
      <c r="O506" s="95">
        <f t="shared" si="63"/>
        <v>1</v>
      </c>
      <c r="P506" s="95">
        <f t="shared" si="63"/>
        <v>1</v>
      </c>
      <c r="Q506" s="95">
        <f t="shared" si="63"/>
        <v>1</v>
      </c>
      <c r="R506" s="95">
        <f t="shared" si="63"/>
        <v>1</v>
      </c>
      <c r="S506" s="95">
        <f t="shared" si="63"/>
        <v>1</v>
      </c>
      <c r="T506" s="95">
        <f t="shared" ref="T506:AH521" si="64">IF(AND(T$1&gt;=$C506,T$1&lt;=$D506),1,0)</f>
        <v>1</v>
      </c>
      <c r="U506" s="95">
        <f t="shared" si="64"/>
        <v>1</v>
      </c>
      <c r="V506" s="95">
        <f t="shared" si="64"/>
        <v>1</v>
      </c>
      <c r="W506" s="95">
        <f t="shared" si="64"/>
        <v>1</v>
      </c>
      <c r="X506" s="95">
        <f t="shared" si="64"/>
        <v>1</v>
      </c>
      <c r="Y506" s="95">
        <f t="shared" si="64"/>
        <v>1</v>
      </c>
      <c r="Z506" s="95">
        <f t="shared" si="64"/>
        <v>1</v>
      </c>
      <c r="AA506" s="95">
        <f t="shared" si="64"/>
        <v>1</v>
      </c>
      <c r="AB506" s="95">
        <f t="shared" si="64"/>
        <v>1</v>
      </c>
      <c r="AC506" s="95">
        <f t="shared" si="64"/>
        <v>1</v>
      </c>
      <c r="AD506" s="95">
        <f t="shared" si="64"/>
        <v>1</v>
      </c>
      <c r="AE506" s="95">
        <f t="shared" si="64"/>
        <v>1</v>
      </c>
      <c r="AF506" s="95">
        <f t="shared" si="64"/>
        <v>1</v>
      </c>
      <c r="AG506" s="95">
        <f t="shared" si="64"/>
        <v>1</v>
      </c>
      <c r="AH506" s="95">
        <f t="shared" si="64"/>
        <v>1</v>
      </c>
    </row>
    <row r="507" spans="1:34" x14ac:dyDescent="0.3">
      <c r="A507" t="s">
        <v>1288</v>
      </c>
      <c r="B507" t="s">
        <v>1288</v>
      </c>
      <c r="C507">
        <v>2021</v>
      </c>
      <c r="D507">
        <v>2120</v>
      </c>
      <c r="E507" s="95">
        <f t="shared" ref="E507:T521" si="65">IF(AND(E$1&gt;=$C507,E$1&lt;=$D507),1,0)</f>
        <v>1</v>
      </c>
      <c r="F507" s="95">
        <f t="shared" si="65"/>
        <v>1</v>
      </c>
      <c r="G507" s="95">
        <f t="shared" si="65"/>
        <v>1</v>
      </c>
      <c r="H507" s="95">
        <f t="shared" si="65"/>
        <v>1</v>
      </c>
      <c r="I507" s="95">
        <f t="shared" si="65"/>
        <v>1</v>
      </c>
      <c r="J507" s="95">
        <f t="shared" si="65"/>
        <v>1</v>
      </c>
      <c r="K507" s="95">
        <f t="shared" si="65"/>
        <v>1</v>
      </c>
      <c r="L507" s="95">
        <f t="shared" si="65"/>
        <v>1</v>
      </c>
      <c r="M507" s="95">
        <f t="shared" si="65"/>
        <v>1</v>
      </c>
      <c r="N507" s="95">
        <f t="shared" si="65"/>
        <v>1</v>
      </c>
      <c r="O507" s="95">
        <f t="shared" si="65"/>
        <v>1</v>
      </c>
      <c r="P507" s="95">
        <f t="shared" si="65"/>
        <v>1</v>
      </c>
      <c r="Q507" s="95">
        <f t="shared" si="65"/>
        <v>1</v>
      </c>
      <c r="R507" s="95">
        <f t="shared" si="65"/>
        <v>1</v>
      </c>
      <c r="S507" s="95">
        <f t="shared" si="65"/>
        <v>1</v>
      </c>
      <c r="T507" s="95">
        <f t="shared" si="65"/>
        <v>1</v>
      </c>
      <c r="U507" s="95">
        <f t="shared" si="64"/>
        <v>1</v>
      </c>
      <c r="V507" s="95">
        <f t="shared" si="64"/>
        <v>1</v>
      </c>
      <c r="W507" s="95">
        <f t="shared" si="64"/>
        <v>1</v>
      </c>
      <c r="X507" s="95">
        <f t="shared" si="64"/>
        <v>1</v>
      </c>
      <c r="Y507" s="95">
        <f t="shared" si="64"/>
        <v>1</v>
      </c>
      <c r="Z507" s="95">
        <f t="shared" si="64"/>
        <v>1</v>
      </c>
      <c r="AA507" s="95">
        <f t="shared" si="64"/>
        <v>1</v>
      </c>
      <c r="AB507" s="95">
        <f t="shared" si="64"/>
        <v>1</v>
      </c>
      <c r="AC507" s="95">
        <f t="shared" si="64"/>
        <v>1</v>
      </c>
      <c r="AD507" s="95">
        <f t="shared" si="64"/>
        <v>1</v>
      </c>
      <c r="AE507" s="95">
        <f t="shared" si="64"/>
        <v>1</v>
      </c>
      <c r="AF507" s="95">
        <f t="shared" si="64"/>
        <v>1</v>
      </c>
      <c r="AG507" s="95">
        <f t="shared" si="64"/>
        <v>1</v>
      </c>
      <c r="AH507" s="95">
        <f t="shared" si="64"/>
        <v>1</v>
      </c>
    </row>
    <row r="508" spans="1:34" x14ac:dyDescent="0.3">
      <c r="A508" t="s">
        <v>1289</v>
      </c>
      <c r="B508" t="s">
        <v>1306</v>
      </c>
      <c r="C508">
        <v>2021</v>
      </c>
      <c r="D508">
        <v>2120</v>
      </c>
      <c r="E508" s="95">
        <f t="shared" si="65"/>
        <v>1</v>
      </c>
      <c r="F508" s="95">
        <f t="shared" si="65"/>
        <v>1</v>
      </c>
      <c r="G508" s="95">
        <f t="shared" si="65"/>
        <v>1</v>
      </c>
      <c r="H508" s="95">
        <f t="shared" si="65"/>
        <v>1</v>
      </c>
      <c r="I508" s="95">
        <f t="shared" si="65"/>
        <v>1</v>
      </c>
      <c r="J508" s="95">
        <f t="shared" si="65"/>
        <v>1</v>
      </c>
      <c r="K508" s="95">
        <f t="shared" si="65"/>
        <v>1</v>
      </c>
      <c r="L508" s="95">
        <f t="shared" si="65"/>
        <v>1</v>
      </c>
      <c r="M508" s="95">
        <f t="shared" si="65"/>
        <v>1</v>
      </c>
      <c r="N508" s="95">
        <f t="shared" si="65"/>
        <v>1</v>
      </c>
      <c r="O508" s="95">
        <f t="shared" si="65"/>
        <v>1</v>
      </c>
      <c r="P508" s="95">
        <f t="shared" si="65"/>
        <v>1</v>
      </c>
      <c r="Q508" s="95">
        <f t="shared" si="65"/>
        <v>1</v>
      </c>
      <c r="R508" s="95">
        <f t="shared" si="65"/>
        <v>1</v>
      </c>
      <c r="S508" s="95">
        <f t="shared" si="65"/>
        <v>1</v>
      </c>
      <c r="T508" s="95">
        <f t="shared" si="65"/>
        <v>1</v>
      </c>
      <c r="U508" s="95">
        <f t="shared" si="64"/>
        <v>1</v>
      </c>
      <c r="V508" s="95">
        <f t="shared" si="64"/>
        <v>1</v>
      </c>
      <c r="W508" s="95">
        <f t="shared" si="64"/>
        <v>1</v>
      </c>
      <c r="X508" s="95">
        <f t="shared" si="64"/>
        <v>1</v>
      </c>
      <c r="Y508" s="95">
        <f t="shared" si="64"/>
        <v>1</v>
      </c>
      <c r="Z508" s="95">
        <f t="shared" si="64"/>
        <v>1</v>
      </c>
      <c r="AA508" s="95">
        <f t="shared" si="64"/>
        <v>1</v>
      </c>
      <c r="AB508" s="95">
        <f t="shared" si="64"/>
        <v>1</v>
      </c>
      <c r="AC508" s="95">
        <f t="shared" si="64"/>
        <v>1</v>
      </c>
      <c r="AD508" s="95">
        <f t="shared" si="64"/>
        <v>1</v>
      </c>
      <c r="AE508" s="95">
        <f t="shared" si="64"/>
        <v>1</v>
      </c>
      <c r="AF508" s="95">
        <f t="shared" si="64"/>
        <v>1</v>
      </c>
      <c r="AG508" s="95">
        <f t="shared" si="64"/>
        <v>1</v>
      </c>
      <c r="AH508" s="95">
        <f t="shared" si="64"/>
        <v>1</v>
      </c>
    </row>
    <row r="509" spans="1:34" x14ac:dyDescent="0.3">
      <c r="A509" t="s">
        <v>1290</v>
      </c>
      <c r="B509" t="s">
        <v>1307</v>
      </c>
      <c r="C509">
        <v>2021</v>
      </c>
      <c r="D509">
        <v>2120</v>
      </c>
      <c r="E509" s="95">
        <f t="shared" si="65"/>
        <v>1</v>
      </c>
      <c r="F509" s="95">
        <f t="shared" si="65"/>
        <v>1</v>
      </c>
      <c r="G509" s="95">
        <f t="shared" si="65"/>
        <v>1</v>
      </c>
      <c r="H509" s="95">
        <f t="shared" si="65"/>
        <v>1</v>
      </c>
      <c r="I509" s="95">
        <f t="shared" si="65"/>
        <v>1</v>
      </c>
      <c r="J509" s="95">
        <f t="shared" si="65"/>
        <v>1</v>
      </c>
      <c r="K509" s="95">
        <f t="shared" si="65"/>
        <v>1</v>
      </c>
      <c r="L509" s="95">
        <f t="shared" si="65"/>
        <v>1</v>
      </c>
      <c r="M509" s="95">
        <f t="shared" si="65"/>
        <v>1</v>
      </c>
      <c r="N509" s="95">
        <f t="shared" si="65"/>
        <v>1</v>
      </c>
      <c r="O509" s="95">
        <f t="shared" si="65"/>
        <v>1</v>
      </c>
      <c r="P509" s="95">
        <f t="shared" si="65"/>
        <v>1</v>
      </c>
      <c r="Q509" s="95">
        <f t="shared" si="65"/>
        <v>1</v>
      </c>
      <c r="R509" s="95">
        <f t="shared" si="65"/>
        <v>1</v>
      </c>
      <c r="S509" s="95">
        <f t="shared" si="65"/>
        <v>1</v>
      </c>
      <c r="T509" s="95">
        <f t="shared" si="65"/>
        <v>1</v>
      </c>
      <c r="U509" s="95">
        <f t="shared" si="64"/>
        <v>1</v>
      </c>
      <c r="V509" s="95">
        <f t="shared" si="64"/>
        <v>1</v>
      </c>
      <c r="W509" s="95">
        <f t="shared" si="64"/>
        <v>1</v>
      </c>
      <c r="X509" s="95">
        <f t="shared" si="64"/>
        <v>1</v>
      </c>
      <c r="Y509" s="95">
        <f t="shared" si="64"/>
        <v>1</v>
      </c>
      <c r="Z509" s="95">
        <f t="shared" si="64"/>
        <v>1</v>
      </c>
      <c r="AA509" s="95">
        <f t="shared" si="64"/>
        <v>1</v>
      </c>
      <c r="AB509" s="95">
        <f t="shared" si="64"/>
        <v>1</v>
      </c>
      <c r="AC509" s="95">
        <f t="shared" si="64"/>
        <v>1</v>
      </c>
      <c r="AD509" s="95">
        <f t="shared" si="64"/>
        <v>1</v>
      </c>
      <c r="AE509" s="95">
        <f t="shared" si="64"/>
        <v>1</v>
      </c>
      <c r="AF509" s="95">
        <f t="shared" si="64"/>
        <v>1</v>
      </c>
      <c r="AG509" s="95">
        <f t="shared" si="64"/>
        <v>1</v>
      </c>
      <c r="AH509" s="95">
        <f t="shared" si="64"/>
        <v>1</v>
      </c>
    </row>
    <row r="510" spans="1:34" x14ac:dyDescent="0.3">
      <c r="A510" t="s">
        <v>1291</v>
      </c>
      <c r="B510" t="s">
        <v>1291</v>
      </c>
      <c r="C510">
        <v>2021</v>
      </c>
      <c r="D510">
        <v>2120</v>
      </c>
      <c r="E510" s="95">
        <f t="shared" si="65"/>
        <v>1</v>
      </c>
      <c r="F510" s="95">
        <f t="shared" si="65"/>
        <v>1</v>
      </c>
      <c r="G510" s="95">
        <f t="shared" si="65"/>
        <v>1</v>
      </c>
      <c r="H510" s="95">
        <f t="shared" si="65"/>
        <v>1</v>
      </c>
      <c r="I510" s="95">
        <f t="shared" si="65"/>
        <v>1</v>
      </c>
      <c r="J510" s="95">
        <f t="shared" si="65"/>
        <v>1</v>
      </c>
      <c r="K510" s="95">
        <f t="shared" si="65"/>
        <v>1</v>
      </c>
      <c r="L510" s="95">
        <f t="shared" si="65"/>
        <v>1</v>
      </c>
      <c r="M510" s="95">
        <f t="shared" si="65"/>
        <v>1</v>
      </c>
      <c r="N510" s="95">
        <f t="shared" si="65"/>
        <v>1</v>
      </c>
      <c r="O510" s="95">
        <f t="shared" si="65"/>
        <v>1</v>
      </c>
      <c r="P510" s="95">
        <f t="shared" si="65"/>
        <v>1</v>
      </c>
      <c r="Q510" s="95">
        <f t="shared" si="65"/>
        <v>1</v>
      </c>
      <c r="R510" s="95">
        <f t="shared" si="65"/>
        <v>1</v>
      </c>
      <c r="S510" s="95">
        <f t="shared" si="65"/>
        <v>1</v>
      </c>
      <c r="T510" s="95">
        <f t="shared" si="65"/>
        <v>1</v>
      </c>
      <c r="U510" s="95">
        <f t="shared" si="64"/>
        <v>1</v>
      </c>
      <c r="V510" s="95">
        <f t="shared" si="64"/>
        <v>1</v>
      </c>
      <c r="W510" s="95">
        <f t="shared" si="64"/>
        <v>1</v>
      </c>
      <c r="X510" s="95">
        <f t="shared" si="64"/>
        <v>1</v>
      </c>
      <c r="Y510" s="95">
        <f t="shared" si="64"/>
        <v>1</v>
      </c>
      <c r="Z510" s="95">
        <f t="shared" si="64"/>
        <v>1</v>
      </c>
      <c r="AA510" s="95">
        <f t="shared" si="64"/>
        <v>1</v>
      </c>
      <c r="AB510" s="95">
        <f t="shared" si="64"/>
        <v>1</v>
      </c>
      <c r="AC510" s="95">
        <f t="shared" si="64"/>
        <v>1</v>
      </c>
      <c r="AD510" s="95">
        <f t="shared" si="64"/>
        <v>1</v>
      </c>
      <c r="AE510" s="95">
        <f t="shared" si="64"/>
        <v>1</v>
      </c>
      <c r="AF510" s="95">
        <f t="shared" si="64"/>
        <v>1</v>
      </c>
      <c r="AG510" s="95">
        <f t="shared" si="64"/>
        <v>1</v>
      </c>
      <c r="AH510" s="95">
        <f t="shared" si="64"/>
        <v>1</v>
      </c>
    </row>
    <row r="511" spans="1:34" x14ac:dyDescent="0.3">
      <c r="A511" t="s">
        <v>1292</v>
      </c>
      <c r="B511" t="s">
        <v>1308</v>
      </c>
      <c r="C511">
        <v>2021</v>
      </c>
      <c r="D511">
        <v>2120</v>
      </c>
      <c r="E511" s="95">
        <f t="shared" si="65"/>
        <v>1</v>
      </c>
      <c r="F511" s="95">
        <f t="shared" si="65"/>
        <v>1</v>
      </c>
      <c r="G511" s="95">
        <f t="shared" si="65"/>
        <v>1</v>
      </c>
      <c r="H511" s="95">
        <f t="shared" si="65"/>
        <v>1</v>
      </c>
      <c r="I511" s="95">
        <f t="shared" si="65"/>
        <v>1</v>
      </c>
      <c r="J511" s="95">
        <f t="shared" si="65"/>
        <v>1</v>
      </c>
      <c r="K511" s="95">
        <f t="shared" si="65"/>
        <v>1</v>
      </c>
      <c r="L511" s="95">
        <f t="shared" si="65"/>
        <v>1</v>
      </c>
      <c r="M511" s="95">
        <f t="shared" si="65"/>
        <v>1</v>
      </c>
      <c r="N511" s="95">
        <f t="shared" si="65"/>
        <v>1</v>
      </c>
      <c r="O511" s="95">
        <f t="shared" si="65"/>
        <v>1</v>
      </c>
      <c r="P511" s="95">
        <f t="shared" si="65"/>
        <v>1</v>
      </c>
      <c r="Q511" s="95">
        <f t="shared" si="65"/>
        <v>1</v>
      </c>
      <c r="R511" s="95">
        <f t="shared" si="65"/>
        <v>1</v>
      </c>
      <c r="S511" s="95">
        <f t="shared" si="65"/>
        <v>1</v>
      </c>
      <c r="T511" s="95">
        <f t="shared" si="65"/>
        <v>1</v>
      </c>
      <c r="U511" s="95">
        <f t="shared" si="64"/>
        <v>1</v>
      </c>
      <c r="V511" s="95">
        <f t="shared" si="64"/>
        <v>1</v>
      </c>
      <c r="W511" s="95">
        <f t="shared" si="64"/>
        <v>1</v>
      </c>
      <c r="X511" s="95">
        <f t="shared" si="64"/>
        <v>1</v>
      </c>
      <c r="Y511" s="95">
        <f t="shared" si="64"/>
        <v>1</v>
      </c>
      <c r="Z511" s="95">
        <f t="shared" si="64"/>
        <v>1</v>
      </c>
      <c r="AA511" s="95">
        <f t="shared" si="64"/>
        <v>1</v>
      </c>
      <c r="AB511" s="95">
        <f t="shared" si="64"/>
        <v>1</v>
      </c>
      <c r="AC511" s="95">
        <f t="shared" si="64"/>
        <v>1</v>
      </c>
      <c r="AD511" s="95">
        <f t="shared" si="64"/>
        <v>1</v>
      </c>
      <c r="AE511" s="95">
        <f t="shared" si="64"/>
        <v>1</v>
      </c>
      <c r="AF511" s="95">
        <f t="shared" si="64"/>
        <v>1</v>
      </c>
      <c r="AG511" s="95">
        <f t="shared" si="64"/>
        <v>1</v>
      </c>
      <c r="AH511" s="95">
        <f t="shared" si="64"/>
        <v>1</v>
      </c>
    </row>
    <row r="512" spans="1:34" x14ac:dyDescent="0.3">
      <c r="A512" t="s">
        <v>1293</v>
      </c>
      <c r="B512" t="s">
        <v>1309</v>
      </c>
      <c r="C512">
        <v>2021</v>
      </c>
      <c r="D512">
        <v>2120</v>
      </c>
      <c r="E512" s="95">
        <f t="shared" si="65"/>
        <v>1</v>
      </c>
      <c r="F512" s="95">
        <f t="shared" si="65"/>
        <v>1</v>
      </c>
      <c r="G512" s="95">
        <f t="shared" si="65"/>
        <v>1</v>
      </c>
      <c r="H512" s="95">
        <f t="shared" si="65"/>
        <v>1</v>
      </c>
      <c r="I512" s="95">
        <f t="shared" si="65"/>
        <v>1</v>
      </c>
      <c r="J512" s="95">
        <f t="shared" si="65"/>
        <v>1</v>
      </c>
      <c r="K512" s="95">
        <f t="shared" si="65"/>
        <v>1</v>
      </c>
      <c r="L512" s="95">
        <f t="shared" si="65"/>
        <v>1</v>
      </c>
      <c r="M512" s="95">
        <f t="shared" si="65"/>
        <v>1</v>
      </c>
      <c r="N512" s="95">
        <f t="shared" si="65"/>
        <v>1</v>
      </c>
      <c r="O512" s="95">
        <f t="shared" si="65"/>
        <v>1</v>
      </c>
      <c r="P512" s="95">
        <f t="shared" si="65"/>
        <v>1</v>
      </c>
      <c r="Q512" s="95">
        <f t="shared" si="65"/>
        <v>1</v>
      </c>
      <c r="R512" s="95">
        <f t="shared" si="65"/>
        <v>1</v>
      </c>
      <c r="S512" s="95">
        <f t="shared" si="65"/>
        <v>1</v>
      </c>
      <c r="T512" s="95">
        <f t="shared" si="65"/>
        <v>1</v>
      </c>
      <c r="U512" s="95">
        <f t="shared" si="64"/>
        <v>1</v>
      </c>
      <c r="V512" s="95">
        <f t="shared" si="64"/>
        <v>1</v>
      </c>
      <c r="W512" s="95">
        <f t="shared" si="64"/>
        <v>1</v>
      </c>
      <c r="X512" s="95">
        <f t="shared" si="64"/>
        <v>1</v>
      </c>
      <c r="Y512" s="95">
        <f t="shared" si="64"/>
        <v>1</v>
      </c>
      <c r="Z512" s="95">
        <f t="shared" si="64"/>
        <v>1</v>
      </c>
      <c r="AA512" s="95">
        <f t="shared" si="64"/>
        <v>1</v>
      </c>
      <c r="AB512" s="95">
        <f t="shared" si="64"/>
        <v>1</v>
      </c>
      <c r="AC512" s="95">
        <f t="shared" si="64"/>
        <v>1</v>
      </c>
      <c r="AD512" s="95">
        <f t="shared" si="64"/>
        <v>1</v>
      </c>
      <c r="AE512" s="95">
        <f t="shared" si="64"/>
        <v>1</v>
      </c>
      <c r="AF512" s="95">
        <f t="shared" si="64"/>
        <v>1</v>
      </c>
      <c r="AG512" s="95">
        <f t="shared" si="64"/>
        <v>1</v>
      </c>
      <c r="AH512" s="95">
        <f t="shared" si="64"/>
        <v>1</v>
      </c>
    </row>
    <row r="513" spans="1:34" x14ac:dyDescent="0.3">
      <c r="A513" t="s">
        <v>1294</v>
      </c>
      <c r="B513" t="s">
        <v>1294</v>
      </c>
      <c r="C513">
        <v>2021</v>
      </c>
      <c r="D513">
        <v>2120</v>
      </c>
      <c r="E513" s="95">
        <f t="shared" si="65"/>
        <v>1</v>
      </c>
      <c r="F513" s="95">
        <f t="shared" si="65"/>
        <v>1</v>
      </c>
      <c r="G513" s="95">
        <f t="shared" si="65"/>
        <v>1</v>
      </c>
      <c r="H513" s="95">
        <f t="shared" si="65"/>
        <v>1</v>
      </c>
      <c r="I513" s="95">
        <f t="shared" si="65"/>
        <v>1</v>
      </c>
      <c r="J513" s="95">
        <f t="shared" si="65"/>
        <v>1</v>
      </c>
      <c r="K513" s="95">
        <f t="shared" si="65"/>
        <v>1</v>
      </c>
      <c r="L513" s="95">
        <f t="shared" si="65"/>
        <v>1</v>
      </c>
      <c r="M513" s="95">
        <f t="shared" si="65"/>
        <v>1</v>
      </c>
      <c r="N513" s="95">
        <f t="shared" si="65"/>
        <v>1</v>
      </c>
      <c r="O513" s="95">
        <f t="shared" si="65"/>
        <v>1</v>
      </c>
      <c r="P513" s="95">
        <f t="shared" si="65"/>
        <v>1</v>
      </c>
      <c r="Q513" s="95">
        <f t="shared" si="65"/>
        <v>1</v>
      </c>
      <c r="R513" s="95">
        <f t="shared" si="65"/>
        <v>1</v>
      </c>
      <c r="S513" s="95">
        <f t="shared" si="65"/>
        <v>1</v>
      </c>
      <c r="T513" s="95">
        <f t="shared" si="65"/>
        <v>1</v>
      </c>
      <c r="U513" s="95">
        <f t="shared" si="64"/>
        <v>1</v>
      </c>
      <c r="V513" s="95">
        <f t="shared" si="64"/>
        <v>1</v>
      </c>
      <c r="W513" s="95">
        <f t="shared" si="64"/>
        <v>1</v>
      </c>
      <c r="X513" s="95">
        <f t="shared" si="64"/>
        <v>1</v>
      </c>
      <c r="Y513" s="95">
        <f t="shared" si="64"/>
        <v>1</v>
      </c>
      <c r="Z513" s="95">
        <f t="shared" si="64"/>
        <v>1</v>
      </c>
      <c r="AA513" s="95">
        <f t="shared" si="64"/>
        <v>1</v>
      </c>
      <c r="AB513" s="95">
        <f t="shared" si="64"/>
        <v>1</v>
      </c>
      <c r="AC513" s="95">
        <f t="shared" si="64"/>
        <v>1</v>
      </c>
      <c r="AD513" s="95">
        <f t="shared" si="64"/>
        <v>1</v>
      </c>
      <c r="AE513" s="95">
        <f t="shared" si="64"/>
        <v>1</v>
      </c>
      <c r="AF513" s="95">
        <f t="shared" si="64"/>
        <v>1</v>
      </c>
      <c r="AG513" s="95">
        <f t="shared" si="64"/>
        <v>1</v>
      </c>
      <c r="AH513" s="95">
        <f t="shared" si="64"/>
        <v>1</v>
      </c>
    </row>
    <row r="514" spans="1:34" x14ac:dyDescent="0.3">
      <c r="A514" t="s">
        <v>1295</v>
      </c>
      <c r="B514" t="s">
        <v>1310</v>
      </c>
      <c r="C514">
        <v>2021</v>
      </c>
      <c r="D514">
        <v>2120</v>
      </c>
      <c r="E514" s="95">
        <f t="shared" si="65"/>
        <v>1</v>
      </c>
      <c r="F514" s="95">
        <f t="shared" si="65"/>
        <v>1</v>
      </c>
      <c r="G514" s="95">
        <f t="shared" si="65"/>
        <v>1</v>
      </c>
      <c r="H514" s="95">
        <f t="shared" si="65"/>
        <v>1</v>
      </c>
      <c r="I514" s="95">
        <f t="shared" si="65"/>
        <v>1</v>
      </c>
      <c r="J514" s="95">
        <f t="shared" si="65"/>
        <v>1</v>
      </c>
      <c r="K514" s="95">
        <f t="shared" si="65"/>
        <v>1</v>
      </c>
      <c r="L514" s="95">
        <f t="shared" si="65"/>
        <v>1</v>
      </c>
      <c r="M514" s="95">
        <f t="shared" si="65"/>
        <v>1</v>
      </c>
      <c r="N514" s="95">
        <f t="shared" si="65"/>
        <v>1</v>
      </c>
      <c r="O514" s="95">
        <f t="shared" si="65"/>
        <v>1</v>
      </c>
      <c r="P514" s="95">
        <f t="shared" si="65"/>
        <v>1</v>
      </c>
      <c r="Q514" s="95">
        <f t="shared" si="65"/>
        <v>1</v>
      </c>
      <c r="R514" s="95">
        <f t="shared" si="65"/>
        <v>1</v>
      </c>
      <c r="S514" s="95">
        <f t="shared" si="65"/>
        <v>1</v>
      </c>
      <c r="T514" s="95">
        <f t="shared" si="65"/>
        <v>1</v>
      </c>
      <c r="U514" s="95">
        <f t="shared" si="64"/>
        <v>1</v>
      </c>
      <c r="V514" s="95">
        <f t="shared" si="64"/>
        <v>1</v>
      </c>
      <c r="W514" s="95">
        <f t="shared" si="64"/>
        <v>1</v>
      </c>
      <c r="X514" s="95">
        <f t="shared" si="64"/>
        <v>1</v>
      </c>
      <c r="Y514" s="95">
        <f t="shared" si="64"/>
        <v>1</v>
      </c>
      <c r="Z514" s="95">
        <f t="shared" si="64"/>
        <v>1</v>
      </c>
      <c r="AA514" s="95">
        <f t="shared" si="64"/>
        <v>1</v>
      </c>
      <c r="AB514" s="95">
        <f t="shared" si="64"/>
        <v>1</v>
      </c>
      <c r="AC514" s="95">
        <f t="shared" si="64"/>
        <v>1</v>
      </c>
      <c r="AD514" s="95">
        <f t="shared" si="64"/>
        <v>1</v>
      </c>
      <c r="AE514" s="95">
        <f t="shared" si="64"/>
        <v>1</v>
      </c>
      <c r="AF514" s="95">
        <f t="shared" si="64"/>
        <v>1</v>
      </c>
      <c r="AG514" s="95">
        <f t="shared" si="64"/>
        <v>1</v>
      </c>
      <c r="AH514" s="95">
        <f t="shared" si="64"/>
        <v>1</v>
      </c>
    </row>
    <row r="515" spans="1:34" x14ac:dyDescent="0.3">
      <c r="A515" t="s">
        <v>1296</v>
      </c>
      <c r="B515" t="s">
        <v>1311</v>
      </c>
      <c r="C515">
        <v>2021</v>
      </c>
      <c r="D515">
        <v>2120</v>
      </c>
      <c r="E515" s="95">
        <f t="shared" si="65"/>
        <v>1</v>
      </c>
      <c r="F515" s="95">
        <f t="shared" si="65"/>
        <v>1</v>
      </c>
      <c r="G515" s="95">
        <f t="shared" si="65"/>
        <v>1</v>
      </c>
      <c r="H515" s="95">
        <f t="shared" si="65"/>
        <v>1</v>
      </c>
      <c r="I515" s="95">
        <f t="shared" si="65"/>
        <v>1</v>
      </c>
      <c r="J515" s="95">
        <f t="shared" si="65"/>
        <v>1</v>
      </c>
      <c r="K515" s="95">
        <f t="shared" si="65"/>
        <v>1</v>
      </c>
      <c r="L515" s="95">
        <f t="shared" si="65"/>
        <v>1</v>
      </c>
      <c r="M515" s="95">
        <f t="shared" si="65"/>
        <v>1</v>
      </c>
      <c r="N515" s="95">
        <f t="shared" si="65"/>
        <v>1</v>
      </c>
      <c r="O515" s="95">
        <f t="shared" si="65"/>
        <v>1</v>
      </c>
      <c r="P515" s="95">
        <f t="shared" si="65"/>
        <v>1</v>
      </c>
      <c r="Q515" s="95">
        <f t="shared" si="65"/>
        <v>1</v>
      </c>
      <c r="R515" s="95">
        <f t="shared" si="65"/>
        <v>1</v>
      </c>
      <c r="S515" s="95">
        <f t="shared" si="65"/>
        <v>1</v>
      </c>
      <c r="T515" s="95">
        <f t="shared" si="65"/>
        <v>1</v>
      </c>
      <c r="U515" s="95">
        <f t="shared" si="64"/>
        <v>1</v>
      </c>
      <c r="V515" s="95">
        <f t="shared" si="64"/>
        <v>1</v>
      </c>
      <c r="W515" s="95">
        <f t="shared" si="64"/>
        <v>1</v>
      </c>
      <c r="X515" s="95">
        <f t="shared" si="64"/>
        <v>1</v>
      </c>
      <c r="Y515" s="95">
        <f t="shared" si="64"/>
        <v>1</v>
      </c>
      <c r="Z515" s="95">
        <f t="shared" si="64"/>
        <v>1</v>
      </c>
      <c r="AA515" s="95">
        <f t="shared" si="64"/>
        <v>1</v>
      </c>
      <c r="AB515" s="95">
        <f t="shared" si="64"/>
        <v>1</v>
      </c>
      <c r="AC515" s="95">
        <f t="shared" si="64"/>
        <v>1</v>
      </c>
      <c r="AD515" s="95">
        <f t="shared" si="64"/>
        <v>1</v>
      </c>
      <c r="AE515" s="95">
        <f t="shared" si="64"/>
        <v>1</v>
      </c>
      <c r="AF515" s="95">
        <f t="shared" si="64"/>
        <v>1</v>
      </c>
      <c r="AG515" s="95">
        <f t="shared" si="64"/>
        <v>1</v>
      </c>
      <c r="AH515" s="95">
        <f t="shared" si="64"/>
        <v>1</v>
      </c>
    </row>
    <row r="516" spans="1:34" x14ac:dyDescent="0.3">
      <c r="A516" t="s">
        <v>1297</v>
      </c>
      <c r="B516" t="s">
        <v>1297</v>
      </c>
      <c r="C516">
        <v>2021</v>
      </c>
      <c r="D516">
        <v>2120</v>
      </c>
      <c r="E516" s="95">
        <f t="shared" si="65"/>
        <v>1</v>
      </c>
      <c r="F516" s="95">
        <f t="shared" si="65"/>
        <v>1</v>
      </c>
      <c r="G516" s="95">
        <f t="shared" si="65"/>
        <v>1</v>
      </c>
      <c r="H516" s="95">
        <f t="shared" si="65"/>
        <v>1</v>
      </c>
      <c r="I516" s="95">
        <f t="shared" si="65"/>
        <v>1</v>
      </c>
      <c r="J516" s="95">
        <f t="shared" si="65"/>
        <v>1</v>
      </c>
      <c r="K516" s="95">
        <f t="shared" si="65"/>
        <v>1</v>
      </c>
      <c r="L516" s="95">
        <f t="shared" si="65"/>
        <v>1</v>
      </c>
      <c r="M516" s="95">
        <f t="shared" si="65"/>
        <v>1</v>
      </c>
      <c r="N516" s="95">
        <f t="shared" si="65"/>
        <v>1</v>
      </c>
      <c r="O516" s="95">
        <f t="shared" si="65"/>
        <v>1</v>
      </c>
      <c r="P516" s="95">
        <f t="shared" si="65"/>
        <v>1</v>
      </c>
      <c r="Q516" s="95">
        <f t="shared" si="65"/>
        <v>1</v>
      </c>
      <c r="R516" s="95">
        <f t="shared" si="65"/>
        <v>1</v>
      </c>
      <c r="S516" s="95">
        <f t="shared" si="65"/>
        <v>1</v>
      </c>
      <c r="T516" s="95">
        <f t="shared" si="65"/>
        <v>1</v>
      </c>
      <c r="U516" s="95">
        <f t="shared" si="64"/>
        <v>1</v>
      </c>
      <c r="V516" s="95">
        <f t="shared" si="64"/>
        <v>1</v>
      </c>
      <c r="W516" s="95">
        <f t="shared" si="64"/>
        <v>1</v>
      </c>
      <c r="X516" s="95">
        <f t="shared" si="64"/>
        <v>1</v>
      </c>
      <c r="Y516" s="95">
        <f t="shared" si="64"/>
        <v>1</v>
      </c>
      <c r="Z516" s="95">
        <f t="shared" si="64"/>
        <v>1</v>
      </c>
      <c r="AA516" s="95">
        <f t="shared" si="64"/>
        <v>1</v>
      </c>
      <c r="AB516" s="95">
        <f t="shared" si="64"/>
        <v>1</v>
      </c>
      <c r="AC516" s="95">
        <f t="shared" si="64"/>
        <v>1</v>
      </c>
      <c r="AD516" s="95">
        <f t="shared" si="64"/>
        <v>1</v>
      </c>
      <c r="AE516" s="95">
        <f t="shared" si="64"/>
        <v>1</v>
      </c>
      <c r="AF516" s="95">
        <f t="shared" si="64"/>
        <v>1</v>
      </c>
      <c r="AG516" s="95">
        <f t="shared" si="64"/>
        <v>1</v>
      </c>
      <c r="AH516" s="95">
        <f t="shared" si="64"/>
        <v>1</v>
      </c>
    </row>
    <row r="517" spans="1:34" x14ac:dyDescent="0.3">
      <c r="A517" t="s">
        <v>1402</v>
      </c>
      <c r="B517" t="s">
        <v>1402</v>
      </c>
      <c r="C517" s="95">
        <v>2021</v>
      </c>
      <c r="D517" s="95">
        <v>2120</v>
      </c>
      <c r="E517" s="95">
        <f t="shared" si="65"/>
        <v>1</v>
      </c>
      <c r="F517" s="95">
        <f t="shared" si="65"/>
        <v>1</v>
      </c>
      <c r="G517" s="95">
        <f t="shared" si="65"/>
        <v>1</v>
      </c>
      <c r="H517" s="95">
        <f t="shared" si="65"/>
        <v>1</v>
      </c>
      <c r="I517" s="95">
        <f t="shared" si="65"/>
        <v>1</v>
      </c>
      <c r="J517" s="95">
        <f t="shared" si="65"/>
        <v>1</v>
      </c>
      <c r="K517" s="95">
        <f t="shared" si="65"/>
        <v>1</v>
      </c>
      <c r="L517" s="95">
        <f t="shared" si="65"/>
        <v>1</v>
      </c>
      <c r="M517" s="95">
        <f t="shared" si="65"/>
        <v>1</v>
      </c>
      <c r="N517" s="95">
        <f t="shared" si="65"/>
        <v>1</v>
      </c>
      <c r="O517" s="95">
        <f t="shared" si="65"/>
        <v>1</v>
      </c>
      <c r="P517" s="95">
        <f t="shared" si="65"/>
        <v>1</v>
      </c>
      <c r="Q517" s="95">
        <f t="shared" si="65"/>
        <v>1</v>
      </c>
      <c r="R517" s="95">
        <f t="shared" si="65"/>
        <v>1</v>
      </c>
      <c r="S517" s="95">
        <f t="shared" si="65"/>
        <v>1</v>
      </c>
      <c r="T517" s="95">
        <f t="shared" si="65"/>
        <v>1</v>
      </c>
      <c r="U517" s="95">
        <f t="shared" si="64"/>
        <v>1</v>
      </c>
      <c r="V517" s="95">
        <f t="shared" si="64"/>
        <v>1</v>
      </c>
      <c r="W517" s="95">
        <f t="shared" si="64"/>
        <v>1</v>
      </c>
      <c r="X517" s="95">
        <f t="shared" si="64"/>
        <v>1</v>
      </c>
      <c r="Y517" s="95">
        <f t="shared" si="64"/>
        <v>1</v>
      </c>
      <c r="Z517" s="95">
        <f t="shared" si="64"/>
        <v>1</v>
      </c>
      <c r="AA517" s="95">
        <f t="shared" si="64"/>
        <v>1</v>
      </c>
      <c r="AB517" s="95">
        <f t="shared" si="64"/>
        <v>1</v>
      </c>
      <c r="AC517" s="95">
        <f t="shared" si="64"/>
        <v>1</v>
      </c>
      <c r="AD517" s="95">
        <f t="shared" si="64"/>
        <v>1</v>
      </c>
      <c r="AE517" s="95">
        <f t="shared" si="64"/>
        <v>1</v>
      </c>
      <c r="AF517" s="95">
        <f t="shared" si="64"/>
        <v>1</v>
      </c>
      <c r="AG517" s="95">
        <f t="shared" si="64"/>
        <v>1</v>
      </c>
      <c r="AH517" s="95">
        <f t="shared" si="64"/>
        <v>1</v>
      </c>
    </row>
    <row r="518" spans="1:34" x14ac:dyDescent="0.3">
      <c r="A518" t="s">
        <v>1403</v>
      </c>
      <c r="B518" t="s">
        <v>1403</v>
      </c>
      <c r="C518" s="95">
        <v>2021</v>
      </c>
      <c r="D518" s="95">
        <v>2120</v>
      </c>
      <c r="E518" s="95">
        <f t="shared" si="65"/>
        <v>1</v>
      </c>
      <c r="F518" s="95">
        <f t="shared" si="65"/>
        <v>1</v>
      </c>
      <c r="G518" s="95">
        <f t="shared" si="65"/>
        <v>1</v>
      </c>
      <c r="H518" s="95">
        <f t="shared" si="65"/>
        <v>1</v>
      </c>
      <c r="I518" s="95">
        <f t="shared" si="65"/>
        <v>1</v>
      </c>
      <c r="J518" s="95">
        <f t="shared" si="65"/>
        <v>1</v>
      </c>
      <c r="K518" s="95">
        <f t="shared" si="65"/>
        <v>1</v>
      </c>
      <c r="L518" s="95">
        <f t="shared" si="65"/>
        <v>1</v>
      </c>
      <c r="M518" s="95">
        <f t="shared" si="65"/>
        <v>1</v>
      </c>
      <c r="N518" s="95">
        <f t="shared" si="65"/>
        <v>1</v>
      </c>
      <c r="O518" s="95">
        <f t="shared" si="65"/>
        <v>1</v>
      </c>
      <c r="P518" s="95">
        <f t="shared" si="65"/>
        <v>1</v>
      </c>
      <c r="Q518" s="95">
        <f t="shared" si="65"/>
        <v>1</v>
      </c>
      <c r="R518" s="95">
        <f t="shared" si="65"/>
        <v>1</v>
      </c>
      <c r="S518" s="95">
        <f t="shared" si="65"/>
        <v>1</v>
      </c>
      <c r="T518" s="95">
        <f t="shared" si="65"/>
        <v>1</v>
      </c>
      <c r="U518" s="95">
        <f t="shared" si="64"/>
        <v>1</v>
      </c>
      <c r="V518" s="95">
        <f t="shared" si="64"/>
        <v>1</v>
      </c>
      <c r="W518" s="95">
        <f t="shared" si="64"/>
        <v>1</v>
      </c>
      <c r="X518" s="95">
        <f t="shared" si="64"/>
        <v>1</v>
      </c>
      <c r="Y518" s="95">
        <f t="shared" si="64"/>
        <v>1</v>
      </c>
      <c r="Z518" s="95">
        <f t="shared" si="64"/>
        <v>1</v>
      </c>
      <c r="AA518" s="95">
        <f t="shared" si="64"/>
        <v>1</v>
      </c>
      <c r="AB518" s="95">
        <f t="shared" si="64"/>
        <v>1</v>
      </c>
      <c r="AC518" s="95">
        <f t="shared" si="64"/>
        <v>1</v>
      </c>
      <c r="AD518" s="95">
        <f t="shared" si="64"/>
        <v>1</v>
      </c>
      <c r="AE518" s="95">
        <f t="shared" si="64"/>
        <v>1</v>
      </c>
      <c r="AF518" s="95">
        <f t="shared" si="64"/>
        <v>1</v>
      </c>
      <c r="AG518" s="95">
        <f t="shared" si="64"/>
        <v>1</v>
      </c>
      <c r="AH518" s="95">
        <f t="shared" si="64"/>
        <v>1</v>
      </c>
    </row>
    <row r="519" spans="1:34" x14ac:dyDescent="0.3">
      <c r="A519" t="s">
        <v>1404</v>
      </c>
      <c r="B519" t="s">
        <v>1404</v>
      </c>
      <c r="C519" s="95">
        <v>2021</v>
      </c>
      <c r="D519" s="95">
        <v>2120</v>
      </c>
      <c r="E519" s="95">
        <f t="shared" si="65"/>
        <v>1</v>
      </c>
      <c r="F519" s="95">
        <f t="shared" si="65"/>
        <v>1</v>
      </c>
      <c r="G519" s="95">
        <f t="shared" si="65"/>
        <v>1</v>
      </c>
      <c r="H519" s="95">
        <f t="shared" si="65"/>
        <v>1</v>
      </c>
      <c r="I519" s="95">
        <f t="shared" si="65"/>
        <v>1</v>
      </c>
      <c r="J519" s="95">
        <f t="shared" si="65"/>
        <v>1</v>
      </c>
      <c r="K519" s="95">
        <f t="shared" si="65"/>
        <v>1</v>
      </c>
      <c r="L519" s="95">
        <f t="shared" si="65"/>
        <v>1</v>
      </c>
      <c r="M519" s="95">
        <f t="shared" si="65"/>
        <v>1</v>
      </c>
      <c r="N519" s="95">
        <f t="shared" si="65"/>
        <v>1</v>
      </c>
      <c r="O519" s="95">
        <f t="shared" si="65"/>
        <v>1</v>
      </c>
      <c r="P519" s="95">
        <f t="shared" si="65"/>
        <v>1</v>
      </c>
      <c r="Q519" s="95">
        <f t="shared" si="65"/>
        <v>1</v>
      </c>
      <c r="R519" s="95">
        <f t="shared" si="65"/>
        <v>1</v>
      </c>
      <c r="S519" s="95">
        <f t="shared" si="65"/>
        <v>1</v>
      </c>
      <c r="T519" s="95">
        <f t="shared" si="65"/>
        <v>1</v>
      </c>
      <c r="U519" s="95">
        <f t="shared" si="64"/>
        <v>1</v>
      </c>
      <c r="V519" s="95">
        <f t="shared" si="64"/>
        <v>1</v>
      </c>
      <c r="W519" s="95">
        <f t="shared" si="64"/>
        <v>1</v>
      </c>
      <c r="X519" s="95">
        <f t="shared" si="64"/>
        <v>1</v>
      </c>
      <c r="Y519" s="95">
        <f t="shared" si="64"/>
        <v>1</v>
      </c>
      <c r="Z519" s="95">
        <f t="shared" si="64"/>
        <v>1</v>
      </c>
      <c r="AA519" s="95">
        <f t="shared" si="64"/>
        <v>1</v>
      </c>
      <c r="AB519" s="95">
        <f t="shared" si="64"/>
        <v>1</v>
      </c>
      <c r="AC519" s="95">
        <f t="shared" si="64"/>
        <v>1</v>
      </c>
      <c r="AD519" s="95">
        <f t="shared" si="64"/>
        <v>1</v>
      </c>
      <c r="AE519" s="95">
        <f t="shared" si="64"/>
        <v>1</v>
      </c>
      <c r="AF519" s="95">
        <f t="shared" si="64"/>
        <v>1</v>
      </c>
      <c r="AG519" s="95">
        <f t="shared" si="64"/>
        <v>1</v>
      </c>
      <c r="AH519" s="95">
        <f t="shared" si="64"/>
        <v>1</v>
      </c>
    </row>
    <row r="520" spans="1:34" x14ac:dyDescent="0.3">
      <c r="A520" t="s">
        <v>1405</v>
      </c>
      <c r="B520" t="s">
        <v>1405</v>
      </c>
      <c r="C520" s="95">
        <v>2021</v>
      </c>
      <c r="D520" s="95">
        <v>2120</v>
      </c>
      <c r="E520" s="95">
        <f t="shared" si="65"/>
        <v>1</v>
      </c>
      <c r="F520" s="95">
        <f t="shared" si="65"/>
        <v>1</v>
      </c>
      <c r="G520" s="95">
        <f t="shared" si="65"/>
        <v>1</v>
      </c>
      <c r="H520" s="95">
        <f t="shared" si="65"/>
        <v>1</v>
      </c>
      <c r="I520" s="95">
        <f t="shared" si="65"/>
        <v>1</v>
      </c>
      <c r="J520" s="95">
        <f t="shared" si="65"/>
        <v>1</v>
      </c>
      <c r="K520" s="95">
        <f t="shared" si="65"/>
        <v>1</v>
      </c>
      <c r="L520" s="95">
        <f t="shared" si="65"/>
        <v>1</v>
      </c>
      <c r="M520" s="95">
        <f t="shared" si="65"/>
        <v>1</v>
      </c>
      <c r="N520" s="95">
        <f t="shared" si="65"/>
        <v>1</v>
      </c>
      <c r="O520" s="95">
        <f t="shared" si="65"/>
        <v>1</v>
      </c>
      <c r="P520" s="95">
        <f t="shared" si="65"/>
        <v>1</v>
      </c>
      <c r="Q520" s="95">
        <f t="shared" si="65"/>
        <v>1</v>
      </c>
      <c r="R520" s="95">
        <f t="shared" si="65"/>
        <v>1</v>
      </c>
      <c r="S520" s="95">
        <f t="shared" si="65"/>
        <v>1</v>
      </c>
      <c r="T520" s="95">
        <f t="shared" si="65"/>
        <v>1</v>
      </c>
      <c r="U520" s="95">
        <f t="shared" si="64"/>
        <v>1</v>
      </c>
      <c r="V520" s="95">
        <f t="shared" si="64"/>
        <v>1</v>
      </c>
      <c r="W520" s="95">
        <f t="shared" si="64"/>
        <v>1</v>
      </c>
      <c r="X520" s="95">
        <f t="shared" si="64"/>
        <v>1</v>
      </c>
      <c r="Y520" s="95">
        <f t="shared" si="64"/>
        <v>1</v>
      </c>
      <c r="Z520" s="95">
        <f t="shared" si="64"/>
        <v>1</v>
      </c>
      <c r="AA520" s="95">
        <f t="shared" si="64"/>
        <v>1</v>
      </c>
      <c r="AB520" s="95">
        <f t="shared" si="64"/>
        <v>1</v>
      </c>
      <c r="AC520" s="95">
        <f t="shared" si="64"/>
        <v>1</v>
      </c>
      <c r="AD520" s="95">
        <f t="shared" si="64"/>
        <v>1</v>
      </c>
      <c r="AE520" s="95">
        <f t="shared" si="64"/>
        <v>1</v>
      </c>
      <c r="AF520" s="95">
        <f t="shared" si="64"/>
        <v>1</v>
      </c>
      <c r="AG520" s="95">
        <f t="shared" si="64"/>
        <v>1</v>
      </c>
      <c r="AH520" s="95">
        <f t="shared" si="64"/>
        <v>1</v>
      </c>
    </row>
    <row r="521" spans="1:34" x14ac:dyDescent="0.3">
      <c r="A521" t="s">
        <v>1406</v>
      </c>
      <c r="B521" t="s">
        <v>1406</v>
      </c>
      <c r="C521" s="95">
        <v>2021</v>
      </c>
      <c r="D521" s="95">
        <v>2120</v>
      </c>
      <c r="E521" s="95">
        <f t="shared" si="65"/>
        <v>1</v>
      </c>
      <c r="F521" s="95">
        <f t="shared" si="65"/>
        <v>1</v>
      </c>
      <c r="G521" s="95">
        <f t="shared" si="65"/>
        <v>1</v>
      </c>
      <c r="H521" s="95">
        <f t="shared" si="65"/>
        <v>1</v>
      </c>
      <c r="I521" s="95">
        <f t="shared" si="65"/>
        <v>1</v>
      </c>
      <c r="J521" s="95">
        <f t="shared" si="65"/>
        <v>1</v>
      </c>
      <c r="K521" s="95">
        <f t="shared" si="65"/>
        <v>1</v>
      </c>
      <c r="L521" s="95">
        <f t="shared" si="65"/>
        <v>1</v>
      </c>
      <c r="M521" s="95">
        <f t="shared" si="65"/>
        <v>1</v>
      </c>
      <c r="N521" s="95">
        <f t="shared" si="65"/>
        <v>1</v>
      </c>
      <c r="O521" s="95">
        <f t="shared" si="65"/>
        <v>1</v>
      </c>
      <c r="P521" s="95">
        <f t="shared" si="65"/>
        <v>1</v>
      </c>
      <c r="Q521" s="95">
        <f t="shared" si="65"/>
        <v>1</v>
      </c>
      <c r="R521" s="95">
        <f t="shared" si="65"/>
        <v>1</v>
      </c>
      <c r="S521" s="95">
        <f t="shared" si="65"/>
        <v>1</v>
      </c>
      <c r="T521" s="95">
        <f t="shared" si="65"/>
        <v>1</v>
      </c>
      <c r="U521" s="95">
        <f t="shared" si="64"/>
        <v>1</v>
      </c>
      <c r="V521" s="95">
        <f t="shared" si="64"/>
        <v>1</v>
      </c>
      <c r="W521" s="95">
        <f t="shared" si="64"/>
        <v>1</v>
      </c>
      <c r="X521" s="95">
        <f t="shared" si="64"/>
        <v>1</v>
      </c>
      <c r="Y521" s="95">
        <f t="shared" si="64"/>
        <v>1</v>
      </c>
      <c r="Z521" s="95">
        <f t="shared" si="64"/>
        <v>1</v>
      </c>
      <c r="AA521" s="95">
        <f t="shared" si="64"/>
        <v>1</v>
      </c>
      <c r="AB521" s="95">
        <f t="shared" si="64"/>
        <v>1</v>
      </c>
      <c r="AC521" s="95">
        <f t="shared" si="64"/>
        <v>1</v>
      </c>
      <c r="AD521" s="95">
        <f t="shared" si="64"/>
        <v>1</v>
      </c>
      <c r="AE521" s="95">
        <f t="shared" si="64"/>
        <v>1</v>
      </c>
      <c r="AF521" s="95">
        <f t="shared" si="64"/>
        <v>1</v>
      </c>
      <c r="AG521" s="95">
        <f t="shared" si="64"/>
        <v>1</v>
      </c>
      <c r="AH521" s="95">
        <f t="shared" si="64"/>
        <v>1</v>
      </c>
    </row>
  </sheetData>
  <autoFilter ref="A1:AH500" xr:uid="{E7B08740-CD9B-43F4-8075-C82775FE65F4}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3EB14-4CE1-42D8-86B4-F1898DB0B8BF}">
  <sheetPr>
    <tabColor theme="9" tint="0.79998168889431442"/>
  </sheetPr>
  <dimension ref="A1:AO521"/>
  <sheetViews>
    <sheetView topLeftCell="A472" workbookViewId="0">
      <selection activeCell="J516" sqref="J516"/>
    </sheetView>
  </sheetViews>
  <sheetFormatPr defaultRowHeight="14.4" x14ac:dyDescent="0.3"/>
  <cols>
    <col min="1" max="1" width="57.6640625" bestFit="1" customWidth="1"/>
  </cols>
  <sheetData>
    <row r="1" spans="1:41" x14ac:dyDescent="0.3">
      <c r="A1" t="s">
        <v>712</v>
      </c>
      <c r="B1" t="s">
        <v>33</v>
      </c>
      <c r="C1" t="s">
        <v>1231</v>
      </c>
      <c r="D1" t="s">
        <v>1232</v>
      </c>
      <c r="E1" t="s">
        <v>1233</v>
      </c>
      <c r="F1" t="s">
        <v>1234</v>
      </c>
      <c r="G1" t="s">
        <v>1235</v>
      </c>
      <c r="H1" t="s">
        <v>1236</v>
      </c>
      <c r="I1" t="s">
        <v>1237</v>
      </c>
      <c r="J1" t="s">
        <v>1238</v>
      </c>
      <c r="K1" t="s">
        <v>1239</v>
      </c>
      <c r="L1" t="s">
        <v>1240</v>
      </c>
      <c r="M1" t="s">
        <v>1241</v>
      </c>
      <c r="N1" t="s">
        <v>1242</v>
      </c>
      <c r="O1" t="s">
        <v>1243</v>
      </c>
      <c r="P1" t="s">
        <v>1244</v>
      </c>
      <c r="Q1" t="s">
        <v>1245</v>
      </c>
      <c r="R1" t="s">
        <v>1246</v>
      </c>
      <c r="S1" t="s">
        <v>1247</v>
      </c>
      <c r="T1" t="s">
        <v>1248</v>
      </c>
      <c r="U1" t="s">
        <v>1249</v>
      </c>
      <c r="V1" t="s">
        <v>1250</v>
      </c>
      <c r="W1" t="s">
        <v>1251</v>
      </c>
      <c r="X1" t="s">
        <v>1252</v>
      </c>
      <c r="Y1" t="s">
        <v>1253</v>
      </c>
      <c r="Z1" t="s">
        <v>1254</v>
      </c>
      <c r="AA1" t="s">
        <v>1255</v>
      </c>
      <c r="AB1" t="s">
        <v>1256</v>
      </c>
      <c r="AC1" t="s">
        <v>1257</v>
      </c>
      <c r="AD1" t="s">
        <v>1258</v>
      </c>
      <c r="AE1" t="s">
        <v>1259</v>
      </c>
      <c r="AF1" t="s">
        <v>1260</v>
      </c>
      <c r="AG1" t="s">
        <v>1261</v>
      </c>
      <c r="AH1" t="s">
        <v>1262</v>
      </c>
      <c r="AI1" t="s">
        <v>1263</v>
      </c>
      <c r="AJ1" t="s">
        <v>1264</v>
      </c>
      <c r="AK1" t="s">
        <v>1265</v>
      </c>
      <c r="AL1" t="s">
        <v>1266</v>
      </c>
      <c r="AM1" t="s">
        <v>1267</v>
      </c>
      <c r="AN1" t="s">
        <v>1268</v>
      </c>
      <c r="AO1" t="s">
        <v>1269</v>
      </c>
    </row>
    <row r="2" spans="1:41" x14ac:dyDescent="0.3">
      <c r="A2" t="s">
        <v>606</v>
      </c>
      <c r="B2" t="s">
        <v>132</v>
      </c>
      <c r="C2" t="s">
        <v>1270</v>
      </c>
      <c r="D2" t="s">
        <v>607</v>
      </c>
      <c r="E2" t="s">
        <v>689</v>
      </c>
      <c r="F2">
        <v>2035</v>
      </c>
      <c r="G2">
        <v>2021</v>
      </c>
      <c r="I2">
        <v>4.4880061844135666</v>
      </c>
      <c r="J2">
        <v>9.4488188976377945</v>
      </c>
      <c r="K2">
        <v>0.96220000000000006</v>
      </c>
      <c r="L2">
        <v>20.117420707155986</v>
      </c>
      <c r="M2">
        <v>20.130592341882625</v>
      </c>
      <c r="N2">
        <v>20.197474445855775</v>
      </c>
      <c r="O2">
        <v>20.38835449447275</v>
      </c>
      <c r="P2">
        <v>19.987027197123822</v>
      </c>
      <c r="Q2">
        <v>19.653807690766655</v>
      </c>
      <c r="R2">
        <v>19.568097080034399</v>
      </c>
      <c r="S2">
        <v>23.902456885986972</v>
      </c>
      <c r="T2">
        <v>28.338254169240603</v>
      </c>
      <c r="U2">
        <v>28.278952745917156</v>
      </c>
      <c r="V2">
        <v>28.099197874210699</v>
      </c>
      <c r="W2">
        <v>27.924779363224602</v>
      </c>
      <c r="X2">
        <v>27.750360852238508</v>
      </c>
      <c r="Y2">
        <v>27.585511950586859</v>
      </c>
      <c r="Z2">
        <v>27.430232658269656</v>
      </c>
      <c r="AA2">
        <v>27.106057412840585</v>
      </c>
      <c r="AB2">
        <v>26.612986214299646</v>
      </c>
      <c r="AC2">
        <v>26.119915015758703</v>
      </c>
      <c r="AD2">
        <v>25.626843817217765</v>
      </c>
      <c r="AE2">
        <v>25.626843817217765</v>
      </c>
      <c r="AF2">
        <v>25.626843817217765</v>
      </c>
      <c r="AG2">
        <v>25.626843817217765</v>
      </c>
      <c r="AH2">
        <v>25.626843817217765</v>
      </c>
      <c r="AI2">
        <v>25.626843817217765</v>
      </c>
      <c r="AJ2">
        <v>25.626843817217765</v>
      </c>
      <c r="AK2">
        <v>25.626843817217765</v>
      </c>
      <c r="AL2">
        <v>25.626843817217765</v>
      </c>
      <c r="AM2">
        <v>25.626843817217765</v>
      </c>
      <c r="AN2">
        <v>25.626843817217765</v>
      </c>
      <c r="AO2">
        <v>25.626843817217765</v>
      </c>
    </row>
    <row r="3" spans="1:41" x14ac:dyDescent="0.3">
      <c r="A3" t="s">
        <v>606</v>
      </c>
      <c r="B3" t="s">
        <v>133</v>
      </c>
      <c r="C3" t="s">
        <v>1270</v>
      </c>
      <c r="D3" t="s">
        <v>607</v>
      </c>
      <c r="E3" t="s">
        <v>689</v>
      </c>
      <c r="F3">
        <v>2035</v>
      </c>
      <c r="G3">
        <v>2021</v>
      </c>
      <c r="I3">
        <v>4.4880061844135666</v>
      </c>
      <c r="J3">
        <v>9.4488188976377945</v>
      </c>
      <c r="K3">
        <v>0.96220000000000006</v>
      </c>
      <c r="L3">
        <v>20.117420707155986</v>
      </c>
      <c r="M3">
        <v>20.130592341882625</v>
      </c>
      <c r="N3">
        <v>20.197474445855775</v>
      </c>
      <c r="O3">
        <v>20.38835449447275</v>
      </c>
      <c r="P3">
        <v>19.987027197123822</v>
      </c>
      <c r="Q3">
        <v>19.653807690766655</v>
      </c>
      <c r="R3">
        <v>19.568097080034399</v>
      </c>
      <c r="S3">
        <v>23.902456885986972</v>
      </c>
      <c r="T3">
        <v>28.338254169240603</v>
      </c>
      <c r="U3">
        <v>28.278952745917156</v>
      </c>
      <c r="V3">
        <v>28.099197874210699</v>
      </c>
      <c r="W3">
        <v>27.924779363224602</v>
      </c>
      <c r="X3">
        <v>27.750360852238508</v>
      </c>
      <c r="Y3">
        <v>27.585511950586859</v>
      </c>
      <c r="Z3">
        <v>27.430232658269656</v>
      </c>
      <c r="AA3">
        <v>27.106057412840585</v>
      </c>
      <c r="AB3">
        <v>26.612986214299646</v>
      </c>
      <c r="AC3">
        <v>26.119915015758703</v>
      </c>
      <c r="AD3">
        <v>25.626843817217765</v>
      </c>
      <c r="AE3">
        <v>25.626843817217765</v>
      </c>
      <c r="AF3">
        <v>25.626843817217765</v>
      </c>
      <c r="AG3">
        <v>25.626843817217765</v>
      </c>
      <c r="AH3">
        <v>25.626843817217765</v>
      </c>
      <c r="AI3">
        <v>25.626843817217765</v>
      </c>
      <c r="AJ3">
        <v>25.626843817217765</v>
      </c>
      <c r="AK3">
        <v>25.626843817217765</v>
      </c>
      <c r="AL3">
        <v>25.626843817217765</v>
      </c>
      <c r="AM3">
        <v>25.626843817217765</v>
      </c>
      <c r="AN3">
        <v>25.626843817217765</v>
      </c>
      <c r="AO3">
        <v>25.626843817217765</v>
      </c>
    </row>
    <row r="4" spans="1:41" x14ac:dyDescent="0.3">
      <c r="A4" t="s">
        <v>606</v>
      </c>
      <c r="B4" t="s">
        <v>134</v>
      </c>
      <c r="C4" t="s">
        <v>1270</v>
      </c>
      <c r="D4" t="s">
        <v>607</v>
      </c>
      <c r="E4" t="s">
        <v>689</v>
      </c>
      <c r="F4">
        <v>2035</v>
      </c>
      <c r="G4">
        <v>2021</v>
      </c>
      <c r="I4">
        <v>4.4880061844135666</v>
      </c>
      <c r="J4">
        <v>9.4488188976377945</v>
      </c>
      <c r="K4">
        <v>0.96220000000000006</v>
      </c>
      <c r="L4">
        <v>20.117420707155986</v>
      </c>
      <c r="M4">
        <v>20.130592341882625</v>
      </c>
      <c r="N4">
        <v>20.197474445855775</v>
      </c>
      <c r="O4">
        <v>20.38835449447275</v>
      </c>
      <c r="P4">
        <v>19.987027197123822</v>
      </c>
      <c r="Q4">
        <v>19.653807690766655</v>
      </c>
      <c r="R4">
        <v>19.568097080034399</v>
      </c>
      <c r="S4">
        <v>23.902456885986972</v>
      </c>
      <c r="T4">
        <v>28.338254169240603</v>
      </c>
      <c r="U4">
        <v>28.278952745917156</v>
      </c>
      <c r="V4">
        <v>28.099197874210699</v>
      </c>
      <c r="W4">
        <v>27.924779363224602</v>
      </c>
      <c r="X4">
        <v>27.750360852238508</v>
      </c>
      <c r="Y4">
        <v>27.585511950586859</v>
      </c>
      <c r="Z4">
        <v>27.430232658269656</v>
      </c>
      <c r="AA4">
        <v>27.106057412840585</v>
      </c>
      <c r="AB4">
        <v>26.612986214299646</v>
      </c>
      <c r="AC4">
        <v>26.119915015758703</v>
      </c>
      <c r="AD4">
        <v>25.626843817217765</v>
      </c>
      <c r="AE4">
        <v>25.626843817217765</v>
      </c>
      <c r="AF4">
        <v>25.626843817217765</v>
      </c>
      <c r="AG4">
        <v>25.626843817217765</v>
      </c>
      <c r="AH4">
        <v>25.626843817217765</v>
      </c>
      <c r="AI4">
        <v>25.626843817217765</v>
      </c>
      <c r="AJ4">
        <v>25.626843817217765</v>
      </c>
      <c r="AK4">
        <v>25.626843817217765</v>
      </c>
      <c r="AL4">
        <v>25.626843817217765</v>
      </c>
      <c r="AM4">
        <v>25.626843817217765</v>
      </c>
      <c r="AN4">
        <v>25.626843817217765</v>
      </c>
      <c r="AO4">
        <v>25.626843817217765</v>
      </c>
    </row>
    <row r="5" spans="1:41" x14ac:dyDescent="0.3">
      <c r="A5" t="s">
        <v>606</v>
      </c>
      <c r="B5" t="s">
        <v>135</v>
      </c>
      <c r="C5" t="s">
        <v>1270</v>
      </c>
      <c r="D5" t="s">
        <v>607</v>
      </c>
      <c r="E5" t="s">
        <v>689</v>
      </c>
      <c r="F5">
        <v>2035</v>
      </c>
      <c r="G5">
        <v>2021</v>
      </c>
      <c r="I5">
        <v>4.4880061844135666</v>
      </c>
      <c r="J5">
        <v>9.4488188976377945</v>
      </c>
      <c r="K5">
        <v>0.96220000000000006</v>
      </c>
      <c r="L5">
        <v>20.117420707155986</v>
      </c>
      <c r="M5">
        <v>20.130592341882625</v>
      </c>
      <c r="N5">
        <v>20.197474445855775</v>
      </c>
      <c r="O5">
        <v>20.38835449447275</v>
      </c>
      <c r="P5">
        <v>19.987027197123822</v>
      </c>
      <c r="Q5">
        <v>19.653807690766655</v>
      </c>
      <c r="R5">
        <v>19.568097080034399</v>
      </c>
      <c r="S5">
        <v>23.902456885986972</v>
      </c>
      <c r="T5">
        <v>28.338254169240603</v>
      </c>
      <c r="U5">
        <v>28.278952745917156</v>
      </c>
      <c r="V5">
        <v>28.099197874210699</v>
      </c>
      <c r="W5">
        <v>27.924779363224602</v>
      </c>
      <c r="X5">
        <v>27.750360852238508</v>
      </c>
      <c r="Y5">
        <v>27.585511950586859</v>
      </c>
      <c r="Z5">
        <v>27.430232658269656</v>
      </c>
      <c r="AA5">
        <v>27.106057412840585</v>
      </c>
      <c r="AB5">
        <v>26.612986214299646</v>
      </c>
      <c r="AC5">
        <v>26.119915015758703</v>
      </c>
      <c r="AD5">
        <v>25.626843817217765</v>
      </c>
      <c r="AE5">
        <v>25.626843817217765</v>
      </c>
      <c r="AF5">
        <v>25.626843817217765</v>
      </c>
      <c r="AG5">
        <v>25.626843817217765</v>
      </c>
      <c r="AH5">
        <v>25.626843817217765</v>
      </c>
      <c r="AI5">
        <v>25.626843817217765</v>
      </c>
      <c r="AJ5">
        <v>25.626843817217765</v>
      </c>
      <c r="AK5">
        <v>25.626843817217765</v>
      </c>
      <c r="AL5">
        <v>25.626843817217765</v>
      </c>
      <c r="AM5">
        <v>25.626843817217765</v>
      </c>
      <c r="AN5">
        <v>25.626843817217765</v>
      </c>
      <c r="AO5">
        <v>25.626843817217765</v>
      </c>
    </row>
    <row r="6" spans="1:41" x14ac:dyDescent="0.3">
      <c r="A6" t="s">
        <v>609</v>
      </c>
      <c r="B6" t="s">
        <v>143</v>
      </c>
      <c r="C6" t="s">
        <v>1270</v>
      </c>
      <c r="D6" t="s">
        <v>607</v>
      </c>
      <c r="E6" t="s">
        <v>689</v>
      </c>
      <c r="F6">
        <v>2031</v>
      </c>
      <c r="G6">
        <v>2021</v>
      </c>
      <c r="I6">
        <v>4.4880061844135666</v>
      </c>
      <c r="J6">
        <v>9.549071618037134</v>
      </c>
      <c r="K6">
        <v>0.9849</v>
      </c>
      <c r="L6">
        <v>33.595222965898124</v>
      </c>
      <c r="M6">
        <v>34.270393002336633</v>
      </c>
      <c r="N6">
        <v>35.293950468118972</v>
      </c>
      <c r="O6">
        <v>34.486629604414631</v>
      </c>
      <c r="P6">
        <v>33.602801998916853</v>
      </c>
      <c r="Q6">
        <v>32.865522245956164</v>
      </c>
      <c r="R6">
        <v>32.239469950216893</v>
      </c>
      <c r="S6">
        <v>31.80099274562329</v>
      </c>
      <c r="T6">
        <v>31.563774317273246</v>
      </c>
      <c r="U6">
        <v>31.366485877246159</v>
      </c>
      <c r="V6">
        <v>31.174885455328511</v>
      </c>
      <c r="W6">
        <v>30.988973051520286</v>
      </c>
      <c r="X6">
        <v>30.80306064771208</v>
      </c>
      <c r="Y6">
        <v>30.61714824390387</v>
      </c>
      <c r="Z6">
        <v>30.431235840095663</v>
      </c>
      <c r="AA6">
        <v>30.043108110805665</v>
      </c>
      <c r="AB6">
        <v>29.452765056033879</v>
      </c>
      <c r="AC6">
        <v>28.862422001262082</v>
      </c>
      <c r="AD6">
        <v>28.272078946490282</v>
      </c>
      <c r="AE6">
        <v>27.681735891718493</v>
      </c>
      <c r="AF6">
        <v>27.386564364332596</v>
      </c>
      <c r="AG6">
        <v>27.386564364332596</v>
      </c>
      <c r="AH6">
        <v>27.386564364332596</v>
      </c>
      <c r="AI6">
        <v>27.386564364332596</v>
      </c>
      <c r="AJ6">
        <v>27.386564364332596</v>
      </c>
      <c r="AK6">
        <v>27.386564364332596</v>
      </c>
      <c r="AL6">
        <v>27.386564364332596</v>
      </c>
      <c r="AM6">
        <v>27.386564364332596</v>
      </c>
      <c r="AN6">
        <v>27.386564364332596</v>
      </c>
      <c r="AO6">
        <v>27.386564364332596</v>
      </c>
    </row>
    <row r="7" spans="1:41" x14ac:dyDescent="0.3">
      <c r="A7" t="s">
        <v>609</v>
      </c>
      <c r="B7" t="s">
        <v>142</v>
      </c>
      <c r="C7" t="s">
        <v>1270</v>
      </c>
      <c r="D7" t="s">
        <v>607</v>
      </c>
      <c r="E7" t="s">
        <v>689</v>
      </c>
      <c r="F7">
        <v>2032</v>
      </c>
      <c r="G7">
        <v>2021</v>
      </c>
      <c r="I7">
        <v>4.4880061844135666</v>
      </c>
      <c r="J7">
        <v>9.549071618037134</v>
      </c>
      <c r="K7">
        <v>0.9849</v>
      </c>
      <c r="L7">
        <v>33.595222965898124</v>
      </c>
      <c r="M7">
        <v>34.270393002336633</v>
      </c>
      <c r="N7">
        <v>35.293950468118972</v>
      </c>
      <c r="O7">
        <v>34.486629604414631</v>
      </c>
      <c r="P7">
        <v>33.602801998916853</v>
      </c>
      <c r="Q7">
        <v>32.865522245956164</v>
      </c>
      <c r="R7">
        <v>32.239469950216893</v>
      </c>
      <c r="S7">
        <v>31.80099274562329</v>
      </c>
      <c r="T7">
        <v>31.563774317273246</v>
      </c>
      <c r="U7">
        <v>31.366485877246159</v>
      </c>
      <c r="V7">
        <v>31.174885455328511</v>
      </c>
      <c r="W7">
        <v>30.988973051520286</v>
      </c>
      <c r="X7">
        <v>30.80306064771208</v>
      </c>
      <c r="Y7">
        <v>30.61714824390387</v>
      </c>
      <c r="Z7">
        <v>30.431235840095663</v>
      </c>
      <c r="AA7">
        <v>30.043108110805665</v>
      </c>
      <c r="AB7">
        <v>29.452765056033879</v>
      </c>
      <c r="AC7">
        <v>28.862422001262082</v>
      </c>
      <c r="AD7">
        <v>28.272078946490282</v>
      </c>
      <c r="AE7">
        <v>27.681735891718493</v>
      </c>
      <c r="AF7">
        <v>27.386564364332596</v>
      </c>
      <c r="AG7">
        <v>27.386564364332596</v>
      </c>
      <c r="AH7">
        <v>27.386564364332596</v>
      </c>
      <c r="AI7">
        <v>27.386564364332596</v>
      </c>
      <c r="AJ7">
        <v>27.386564364332596</v>
      </c>
      <c r="AK7">
        <v>27.386564364332596</v>
      </c>
      <c r="AL7">
        <v>27.386564364332596</v>
      </c>
      <c r="AM7">
        <v>27.386564364332596</v>
      </c>
      <c r="AN7">
        <v>27.386564364332596</v>
      </c>
      <c r="AO7">
        <v>27.386564364332596</v>
      </c>
    </row>
    <row r="8" spans="1:41" x14ac:dyDescent="0.3">
      <c r="A8" t="s">
        <v>609</v>
      </c>
      <c r="B8" t="s">
        <v>144</v>
      </c>
      <c r="C8" t="s">
        <v>1270</v>
      </c>
      <c r="D8" t="s">
        <v>607</v>
      </c>
      <c r="E8" t="s">
        <v>689</v>
      </c>
      <c r="F8">
        <v>2032</v>
      </c>
      <c r="G8">
        <v>2021</v>
      </c>
      <c r="I8">
        <v>4.4880061844135666</v>
      </c>
      <c r="J8">
        <v>9.549071618037134</v>
      </c>
      <c r="K8">
        <v>0.9849</v>
      </c>
      <c r="L8">
        <v>33.595222965898124</v>
      </c>
      <c r="M8">
        <v>34.270393002336633</v>
      </c>
      <c r="N8">
        <v>35.293950468118972</v>
      </c>
      <c r="O8">
        <v>34.486629604414631</v>
      </c>
      <c r="P8">
        <v>33.602801998916853</v>
      </c>
      <c r="Q8">
        <v>32.865522245956164</v>
      </c>
      <c r="R8">
        <v>32.239469950216893</v>
      </c>
      <c r="S8">
        <v>31.80099274562329</v>
      </c>
      <c r="T8">
        <v>31.563774317273246</v>
      </c>
      <c r="U8">
        <v>31.366485877246159</v>
      </c>
      <c r="V8">
        <v>31.174885455328511</v>
      </c>
      <c r="W8">
        <v>30.988973051520286</v>
      </c>
      <c r="X8">
        <v>30.80306064771208</v>
      </c>
      <c r="Y8">
        <v>30.61714824390387</v>
      </c>
      <c r="Z8">
        <v>30.431235840095663</v>
      </c>
      <c r="AA8">
        <v>30.043108110805665</v>
      </c>
      <c r="AB8">
        <v>29.452765056033879</v>
      </c>
      <c r="AC8">
        <v>28.862422001262082</v>
      </c>
      <c r="AD8">
        <v>28.272078946490282</v>
      </c>
      <c r="AE8">
        <v>27.681735891718493</v>
      </c>
      <c r="AF8">
        <v>27.386564364332596</v>
      </c>
      <c r="AG8">
        <v>27.386564364332596</v>
      </c>
      <c r="AH8">
        <v>27.386564364332596</v>
      </c>
      <c r="AI8">
        <v>27.386564364332596</v>
      </c>
      <c r="AJ8">
        <v>27.386564364332596</v>
      </c>
      <c r="AK8">
        <v>27.386564364332596</v>
      </c>
      <c r="AL8">
        <v>27.386564364332596</v>
      </c>
      <c r="AM8">
        <v>27.386564364332596</v>
      </c>
      <c r="AN8">
        <v>27.386564364332596</v>
      </c>
      <c r="AO8">
        <v>27.386564364332596</v>
      </c>
    </row>
    <row r="9" spans="1:41" x14ac:dyDescent="0.3">
      <c r="A9" t="s">
        <v>609</v>
      </c>
      <c r="B9" t="s">
        <v>145</v>
      </c>
      <c r="C9" t="s">
        <v>1270</v>
      </c>
      <c r="D9" t="s">
        <v>607</v>
      </c>
      <c r="E9" t="s">
        <v>689</v>
      </c>
      <c r="F9">
        <v>2030</v>
      </c>
      <c r="G9">
        <v>2021</v>
      </c>
      <c r="I9">
        <v>4.4880061844135666</v>
      </c>
      <c r="J9">
        <v>9.549071618037134</v>
      </c>
      <c r="K9">
        <v>0.9849</v>
      </c>
      <c r="L9">
        <v>33.595222965898124</v>
      </c>
      <c r="M9">
        <v>34.270393002336633</v>
      </c>
      <c r="N9">
        <v>35.293950468118972</v>
      </c>
      <c r="O9">
        <v>34.486629604414631</v>
      </c>
      <c r="P9">
        <v>33.602801998916853</v>
      </c>
      <c r="Q9">
        <v>32.865522245956164</v>
      </c>
      <c r="R9">
        <v>32.239469950216893</v>
      </c>
      <c r="S9">
        <v>31.80099274562329</v>
      </c>
      <c r="T9">
        <v>31.563774317273246</v>
      </c>
      <c r="U9">
        <v>31.366485877246159</v>
      </c>
      <c r="V9">
        <v>31.174885455328511</v>
      </c>
      <c r="W9">
        <v>30.988973051520286</v>
      </c>
      <c r="X9">
        <v>30.80306064771208</v>
      </c>
      <c r="Y9">
        <v>30.61714824390387</v>
      </c>
      <c r="Z9">
        <v>30.431235840095663</v>
      </c>
      <c r="AA9">
        <v>30.043108110805665</v>
      </c>
      <c r="AB9">
        <v>29.452765056033879</v>
      </c>
      <c r="AC9">
        <v>28.862422001262082</v>
      </c>
      <c r="AD9">
        <v>28.272078946490282</v>
      </c>
      <c r="AE9">
        <v>27.681735891718493</v>
      </c>
      <c r="AF9">
        <v>27.386564364332596</v>
      </c>
      <c r="AG9">
        <v>27.386564364332596</v>
      </c>
      <c r="AH9">
        <v>27.386564364332596</v>
      </c>
      <c r="AI9">
        <v>27.386564364332596</v>
      </c>
      <c r="AJ9">
        <v>27.386564364332596</v>
      </c>
      <c r="AK9">
        <v>27.386564364332596</v>
      </c>
      <c r="AL9">
        <v>27.386564364332596</v>
      </c>
      <c r="AM9">
        <v>27.386564364332596</v>
      </c>
      <c r="AN9">
        <v>27.386564364332596</v>
      </c>
      <c r="AO9">
        <v>27.386564364332596</v>
      </c>
    </row>
    <row r="10" spans="1:41" x14ac:dyDescent="0.3">
      <c r="A10" t="s">
        <v>613</v>
      </c>
      <c r="B10" t="s">
        <v>48</v>
      </c>
      <c r="C10" t="s">
        <v>1270</v>
      </c>
      <c r="D10" t="s">
        <v>607</v>
      </c>
      <c r="E10" t="s">
        <v>689</v>
      </c>
      <c r="F10">
        <v>2023</v>
      </c>
      <c r="G10">
        <v>2021</v>
      </c>
      <c r="I10">
        <v>4.4880061844135666</v>
      </c>
      <c r="J10">
        <v>10.140845070422536</v>
      </c>
      <c r="K10">
        <v>0.96279999999999999</v>
      </c>
      <c r="L10">
        <v>21.287801228114088</v>
      </c>
      <c r="M10">
        <v>21.301946360945077</v>
      </c>
      <c r="N10">
        <v>21.373771632777345</v>
      </c>
      <c r="O10">
        <v>21.57875937336599</v>
      </c>
      <c r="P10">
        <v>21.147770506189079</v>
      </c>
      <c r="Q10">
        <v>20.789923186769737</v>
      </c>
      <c r="R10">
        <v>20.697877818142796</v>
      </c>
      <c r="S10">
        <v>25.352584425554223</v>
      </c>
      <c r="T10">
        <v>30.116225620072136</v>
      </c>
      <c r="U10">
        <v>30.052541306971627</v>
      </c>
      <c r="V10">
        <v>29.859500990406914</v>
      </c>
      <c r="W10">
        <v>29.67219143792655</v>
      </c>
      <c r="X10">
        <v>29.484881885446189</v>
      </c>
      <c r="Y10">
        <v>29.307849219471244</v>
      </c>
      <c r="Z10">
        <v>29.141093440001704</v>
      </c>
      <c r="AA10">
        <v>28.792958830875431</v>
      </c>
      <c r="AB10">
        <v>28.263445392092432</v>
      </c>
      <c r="AC10">
        <v>27.733931953309423</v>
      </c>
      <c r="AD10">
        <v>27.204418514526417</v>
      </c>
      <c r="AE10">
        <v>27.204418514526417</v>
      </c>
      <c r="AF10">
        <v>27.204418514526417</v>
      </c>
      <c r="AG10">
        <v>27.204418514526417</v>
      </c>
      <c r="AH10">
        <v>27.204418514526417</v>
      </c>
      <c r="AI10">
        <v>27.204418514526417</v>
      </c>
      <c r="AJ10">
        <v>27.204418514526417</v>
      </c>
      <c r="AK10">
        <v>27.204418514526417</v>
      </c>
      <c r="AL10">
        <v>27.204418514526417</v>
      </c>
      <c r="AM10">
        <v>27.204418514526417</v>
      </c>
      <c r="AN10">
        <v>27.204418514526417</v>
      </c>
      <c r="AO10">
        <v>27.204418514526417</v>
      </c>
    </row>
    <row r="11" spans="1:41" x14ac:dyDescent="0.3">
      <c r="A11" t="s">
        <v>613</v>
      </c>
      <c r="B11" t="s">
        <v>49</v>
      </c>
      <c r="C11" t="s">
        <v>1270</v>
      </c>
      <c r="D11" t="s">
        <v>607</v>
      </c>
      <c r="E11" t="s">
        <v>689</v>
      </c>
      <c r="F11">
        <v>2023</v>
      </c>
      <c r="G11">
        <v>2021</v>
      </c>
      <c r="I11">
        <v>4.4880061844135666</v>
      </c>
      <c r="J11">
        <v>10.140845070422536</v>
      </c>
      <c r="K11">
        <v>0.96279999999999999</v>
      </c>
      <c r="L11">
        <v>21.287801228114088</v>
      </c>
      <c r="M11">
        <v>21.301946360945077</v>
      </c>
      <c r="N11">
        <v>21.373771632777345</v>
      </c>
      <c r="O11">
        <v>21.57875937336599</v>
      </c>
      <c r="P11">
        <v>21.147770506189079</v>
      </c>
      <c r="Q11">
        <v>20.789923186769737</v>
      </c>
      <c r="R11">
        <v>20.697877818142796</v>
      </c>
      <c r="S11">
        <v>25.352584425554223</v>
      </c>
      <c r="T11">
        <v>30.116225620072136</v>
      </c>
      <c r="U11">
        <v>30.052541306971627</v>
      </c>
      <c r="V11">
        <v>29.859500990406914</v>
      </c>
      <c r="W11">
        <v>29.67219143792655</v>
      </c>
      <c r="X11">
        <v>29.484881885446189</v>
      </c>
      <c r="Y11">
        <v>29.307849219471244</v>
      </c>
      <c r="Z11">
        <v>29.141093440001704</v>
      </c>
      <c r="AA11">
        <v>28.792958830875431</v>
      </c>
      <c r="AB11">
        <v>28.263445392092432</v>
      </c>
      <c r="AC11">
        <v>27.733931953309423</v>
      </c>
      <c r="AD11">
        <v>27.204418514526417</v>
      </c>
      <c r="AE11">
        <v>27.204418514526417</v>
      </c>
      <c r="AF11">
        <v>27.204418514526417</v>
      </c>
      <c r="AG11">
        <v>27.204418514526417</v>
      </c>
      <c r="AH11">
        <v>27.204418514526417</v>
      </c>
      <c r="AI11">
        <v>27.204418514526417</v>
      </c>
      <c r="AJ11">
        <v>27.204418514526417</v>
      </c>
      <c r="AK11">
        <v>27.204418514526417</v>
      </c>
      <c r="AL11">
        <v>27.204418514526417</v>
      </c>
      <c r="AM11">
        <v>27.204418514526417</v>
      </c>
      <c r="AN11">
        <v>27.204418514526417</v>
      </c>
      <c r="AO11">
        <v>27.204418514526417</v>
      </c>
    </row>
    <row r="12" spans="1:41" x14ac:dyDescent="0.3">
      <c r="A12" t="s">
        <v>613</v>
      </c>
      <c r="B12" t="s">
        <v>47</v>
      </c>
      <c r="C12" t="s">
        <v>1270</v>
      </c>
      <c r="D12" t="s">
        <v>607</v>
      </c>
      <c r="E12" t="s">
        <v>689</v>
      </c>
      <c r="F12">
        <v>2023</v>
      </c>
      <c r="G12">
        <v>2021</v>
      </c>
      <c r="I12">
        <v>4.4880061844135666</v>
      </c>
      <c r="J12">
        <v>10.140845070422536</v>
      </c>
      <c r="K12">
        <v>0.96279999999999999</v>
      </c>
      <c r="L12">
        <v>21.287801228114088</v>
      </c>
      <c r="M12">
        <v>21.301946360945077</v>
      </c>
      <c r="N12">
        <v>21.373771632777345</v>
      </c>
      <c r="O12">
        <v>21.57875937336599</v>
      </c>
      <c r="P12">
        <v>21.147770506189079</v>
      </c>
      <c r="Q12">
        <v>20.789923186769737</v>
      </c>
      <c r="R12">
        <v>20.697877818142796</v>
      </c>
      <c r="S12">
        <v>25.352584425554223</v>
      </c>
      <c r="T12">
        <v>30.116225620072136</v>
      </c>
      <c r="U12">
        <v>30.052541306971627</v>
      </c>
      <c r="V12">
        <v>29.859500990406914</v>
      </c>
      <c r="W12">
        <v>29.67219143792655</v>
      </c>
      <c r="X12">
        <v>29.484881885446189</v>
      </c>
      <c r="Y12">
        <v>29.307849219471244</v>
      </c>
      <c r="Z12">
        <v>29.141093440001704</v>
      </c>
      <c r="AA12">
        <v>28.792958830875431</v>
      </c>
      <c r="AB12">
        <v>28.263445392092432</v>
      </c>
      <c r="AC12">
        <v>27.733931953309423</v>
      </c>
      <c r="AD12">
        <v>27.204418514526417</v>
      </c>
      <c r="AE12">
        <v>27.204418514526417</v>
      </c>
      <c r="AF12">
        <v>27.204418514526417</v>
      </c>
      <c r="AG12">
        <v>27.204418514526417</v>
      </c>
      <c r="AH12">
        <v>27.204418514526417</v>
      </c>
      <c r="AI12">
        <v>27.204418514526417</v>
      </c>
      <c r="AJ12">
        <v>27.204418514526417</v>
      </c>
      <c r="AK12">
        <v>27.204418514526417</v>
      </c>
      <c r="AL12">
        <v>27.204418514526417</v>
      </c>
      <c r="AM12">
        <v>27.204418514526417</v>
      </c>
      <c r="AN12">
        <v>27.204418514526417</v>
      </c>
      <c r="AO12">
        <v>27.204418514526417</v>
      </c>
    </row>
    <row r="13" spans="1:41" x14ac:dyDescent="0.3">
      <c r="A13" t="s">
        <v>613</v>
      </c>
      <c r="B13" t="s">
        <v>46</v>
      </c>
      <c r="C13" t="s">
        <v>1270</v>
      </c>
      <c r="D13" t="s">
        <v>607</v>
      </c>
      <c r="E13" t="s">
        <v>689</v>
      </c>
      <c r="F13">
        <v>2022</v>
      </c>
      <c r="G13">
        <v>2021</v>
      </c>
      <c r="I13">
        <v>4.4880061844135666</v>
      </c>
      <c r="J13">
        <v>10.140845070422536</v>
      </c>
      <c r="K13">
        <v>0.96279999999999999</v>
      </c>
      <c r="L13">
        <v>21.287801228114088</v>
      </c>
      <c r="M13">
        <v>21.301946360945077</v>
      </c>
      <c r="N13">
        <v>21.373771632777345</v>
      </c>
      <c r="O13">
        <v>21.57875937336599</v>
      </c>
      <c r="P13">
        <v>21.147770506189079</v>
      </c>
      <c r="Q13">
        <v>20.789923186769737</v>
      </c>
      <c r="R13">
        <v>20.697877818142796</v>
      </c>
      <c r="S13">
        <v>25.352584425554223</v>
      </c>
      <c r="T13">
        <v>30.116225620072136</v>
      </c>
      <c r="U13">
        <v>30.052541306971627</v>
      </c>
      <c r="V13">
        <v>29.859500990406914</v>
      </c>
      <c r="W13">
        <v>29.67219143792655</v>
      </c>
      <c r="X13">
        <v>29.484881885446189</v>
      </c>
      <c r="Y13">
        <v>29.307849219471244</v>
      </c>
      <c r="Z13">
        <v>29.141093440001704</v>
      </c>
      <c r="AA13">
        <v>28.792958830875431</v>
      </c>
      <c r="AB13">
        <v>28.263445392092432</v>
      </c>
      <c r="AC13">
        <v>27.733931953309423</v>
      </c>
      <c r="AD13">
        <v>27.204418514526417</v>
      </c>
      <c r="AE13">
        <v>27.204418514526417</v>
      </c>
      <c r="AF13">
        <v>27.204418514526417</v>
      </c>
      <c r="AG13">
        <v>27.204418514526417</v>
      </c>
      <c r="AH13">
        <v>27.204418514526417</v>
      </c>
      <c r="AI13">
        <v>27.204418514526417</v>
      </c>
      <c r="AJ13">
        <v>27.204418514526417</v>
      </c>
      <c r="AK13">
        <v>27.204418514526417</v>
      </c>
      <c r="AL13">
        <v>27.204418514526417</v>
      </c>
      <c r="AM13">
        <v>27.204418514526417</v>
      </c>
      <c r="AN13">
        <v>27.204418514526417</v>
      </c>
      <c r="AO13">
        <v>27.204418514526417</v>
      </c>
    </row>
    <row r="14" spans="1:41" x14ac:dyDescent="0.3">
      <c r="A14" t="s">
        <v>614</v>
      </c>
      <c r="B14" t="s">
        <v>39</v>
      </c>
      <c r="C14" t="s">
        <v>1270</v>
      </c>
      <c r="D14" t="s">
        <v>607</v>
      </c>
      <c r="E14" t="s">
        <v>689</v>
      </c>
      <c r="F14">
        <v>2042</v>
      </c>
      <c r="G14">
        <v>2021</v>
      </c>
      <c r="I14">
        <v>4.4880061844135666</v>
      </c>
      <c r="J14">
        <v>9.2544987146529571</v>
      </c>
      <c r="K14">
        <v>0.97260000000000002</v>
      </c>
      <c r="L14">
        <v>32.286906575724075</v>
      </c>
      <c r="M14">
        <v>32.933076941812196</v>
      </c>
      <c r="N14">
        <v>33.912670920635108</v>
      </c>
      <c r="O14">
        <v>33.140025823998137</v>
      </c>
      <c r="P14">
        <v>32.294160076732709</v>
      </c>
      <c r="Q14">
        <v>31.588547709227477</v>
      </c>
      <c r="R14">
        <v>30.989385395594507</v>
      </c>
      <c r="S14">
        <v>30.569741512539345</v>
      </c>
      <c r="T14">
        <v>30.342712008240905</v>
      </c>
      <c r="U14">
        <v>30.153897433189968</v>
      </c>
      <c r="V14">
        <v>29.970526566458027</v>
      </c>
      <c r="W14">
        <v>29.792599408045064</v>
      </c>
      <c r="X14">
        <v>29.614672249632111</v>
      </c>
      <c r="Y14">
        <v>29.436745091219159</v>
      </c>
      <c r="Z14">
        <v>29.258817932806206</v>
      </c>
      <c r="AA14">
        <v>28.887360931771013</v>
      </c>
      <c r="AB14">
        <v>28.32237408811358</v>
      </c>
      <c r="AC14">
        <v>27.757387244456144</v>
      </c>
      <c r="AD14">
        <v>27.192400400798697</v>
      </c>
      <c r="AE14">
        <v>26.62741355714126</v>
      </c>
      <c r="AF14">
        <v>26.344920135312535</v>
      </c>
      <c r="AG14">
        <v>26.344920135312535</v>
      </c>
      <c r="AH14">
        <v>26.344920135312535</v>
      </c>
      <c r="AI14">
        <v>26.344920135312535</v>
      </c>
      <c r="AJ14">
        <v>26.344920135312535</v>
      </c>
      <c r="AK14">
        <v>26.344920135312535</v>
      </c>
      <c r="AL14">
        <v>26.344920135312535</v>
      </c>
      <c r="AM14">
        <v>26.344920135312535</v>
      </c>
      <c r="AN14">
        <v>26.344920135312535</v>
      </c>
      <c r="AO14">
        <v>26.344920135312535</v>
      </c>
    </row>
    <row r="15" spans="1:41" x14ac:dyDescent="0.3">
      <c r="A15" t="s">
        <v>614</v>
      </c>
      <c r="B15" t="s">
        <v>38</v>
      </c>
      <c r="C15" t="s">
        <v>1270</v>
      </c>
      <c r="D15" t="s">
        <v>607</v>
      </c>
      <c r="E15" t="s">
        <v>689</v>
      </c>
      <c r="F15">
        <v>2042</v>
      </c>
      <c r="G15">
        <v>2021</v>
      </c>
      <c r="I15">
        <v>4.4880061844135666</v>
      </c>
      <c r="J15">
        <v>9.2544987146529571</v>
      </c>
      <c r="K15">
        <v>0.97260000000000002</v>
      </c>
      <c r="L15">
        <v>32.286906575724075</v>
      </c>
      <c r="M15">
        <v>32.933076941812196</v>
      </c>
      <c r="N15">
        <v>33.912670920635108</v>
      </c>
      <c r="O15">
        <v>33.140025823998137</v>
      </c>
      <c r="P15">
        <v>32.294160076732709</v>
      </c>
      <c r="Q15">
        <v>31.588547709227477</v>
      </c>
      <c r="R15">
        <v>30.989385395594507</v>
      </c>
      <c r="S15">
        <v>30.569741512539345</v>
      </c>
      <c r="T15">
        <v>30.342712008240905</v>
      </c>
      <c r="U15">
        <v>30.153897433189968</v>
      </c>
      <c r="V15">
        <v>29.970526566458027</v>
      </c>
      <c r="W15">
        <v>29.792599408045064</v>
      </c>
      <c r="X15">
        <v>29.614672249632111</v>
      </c>
      <c r="Y15">
        <v>29.436745091219159</v>
      </c>
      <c r="Z15">
        <v>29.258817932806206</v>
      </c>
      <c r="AA15">
        <v>28.887360931771013</v>
      </c>
      <c r="AB15">
        <v>28.32237408811358</v>
      </c>
      <c r="AC15">
        <v>27.757387244456144</v>
      </c>
      <c r="AD15">
        <v>27.192400400798697</v>
      </c>
      <c r="AE15">
        <v>26.62741355714126</v>
      </c>
      <c r="AF15">
        <v>26.344920135312535</v>
      </c>
      <c r="AG15">
        <v>26.344920135312535</v>
      </c>
      <c r="AH15">
        <v>26.344920135312535</v>
      </c>
      <c r="AI15">
        <v>26.344920135312535</v>
      </c>
      <c r="AJ15">
        <v>26.344920135312535</v>
      </c>
      <c r="AK15">
        <v>26.344920135312535</v>
      </c>
      <c r="AL15">
        <v>26.344920135312535</v>
      </c>
      <c r="AM15">
        <v>26.344920135312535</v>
      </c>
      <c r="AN15">
        <v>26.344920135312535</v>
      </c>
      <c r="AO15">
        <v>26.344920135312535</v>
      </c>
    </row>
    <row r="16" spans="1:41" x14ac:dyDescent="0.3">
      <c r="A16" t="s">
        <v>615</v>
      </c>
      <c r="B16" t="s">
        <v>50</v>
      </c>
      <c r="C16" t="s">
        <v>1270</v>
      </c>
      <c r="D16" t="s">
        <v>607</v>
      </c>
      <c r="E16" t="s">
        <v>689</v>
      </c>
      <c r="F16">
        <v>2029</v>
      </c>
      <c r="G16">
        <v>2021</v>
      </c>
      <c r="I16">
        <v>4.4880061844135666</v>
      </c>
      <c r="J16">
        <v>9.6774193548387082</v>
      </c>
      <c r="K16">
        <v>0.98719999999999997</v>
      </c>
      <c r="L16">
        <v>32.701171042734536</v>
      </c>
      <c r="M16">
        <v>33.005782458074584</v>
      </c>
      <c r="N16">
        <v>33.507237855047876</v>
      </c>
      <c r="O16">
        <v>33.140496838095672</v>
      </c>
      <c r="P16">
        <v>32.735268290586887</v>
      </c>
      <c r="Q16">
        <v>32.352099887633941</v>
      </c>
      <c r="R16">
        <v>32.002547103768933</v>
      </c>
      <c r="S16">
        <v>31.762613697366049</v>
      </c>
      <c r="T16">
        <v>31.641058864121472</v>
      </c>
      <c r="U16">
        <v>31.539964848806669</v>
      </c>
      <c r="V16">
        <v>31.441785472534001</v>
      </c>
      <c r="W16">
        <v>31.346520735303482</v>
      </c>
      <c r="X16">
        <v>31.251255998072956</v>
      </c>
      <c r="Y16">
        <v>31.155991260842438</v>
      </c>
      <c r="Z16">
        <v>31.060726523611919</v>
      </c>
      <c r="AA16">
        <v>30.861843149585759</v>
      </c>
      <c r="AB16">
        <v>30.559341138763955</v>
      </c>
      <c r="AC16">
        <v>30.256839127942154</v>
      </c>
      <c r="AD16">
        <v>29.954337117120353</v>
      </c>
      <c r="AE16">
        <v>29.651835106298552</v>
      </c>
      <c r="AF16">
        <v>29.50058410088765</v>
      </c>
      <c r="AG16">
        <v>29.50058410088765</v>
      </c>
      <c r="AH16">
        <v>29.50058410088765</v>
      </c>
      <c r="AI16">
        <v>29.50058410088765</v>
      </c>
      <c r="AJ16">
        <v>29.50058410088765</v>
      </c>
      <c r="AK16">
        <v>29.50058410088765</v>
      </c>
      <c r="AL16">
        <v>29.50058410088765</v>
      </c>
      <c r="AM16">
        <v>29.50058410088765</v>
      </c>
      <c r="AN16">
        <v>29.50058410088765</v>
      </c>
      <c r="AO16">
        <v>29.50058410088765</v>
      </c>
    </row>
    <row r="17" spans="1:41" x14ac:dyDescent="0.3">
      <c r="A17" t="s">
        <v>615</v>
      </c>
      <c r="B17" t="s">
        <v>51</v>
      </c>
      <c r="C17" t="s">
        <v>1270</v>
      </c>
      <c r="D17" t="s">
        <v>607</v>
      </c>
      <c r="E17" t="s">
        <v>689</v>
      </c>
      <c r="F17">
        <v>2029</v>
      </c>
      <c r="G17">
        <v>2021</v>
      </c>
      <c r="I17">
        <v>4.4880061844135666</v>
      </c>
      <c r="J17">
        <v>9.6774193548387082</v>
      </c>
      <c r="K17">
        <v>0.98719999999999997</v>
      </c>
      <c r="L17">
        <v>32.701171042734536</v>
      </c>
      <c r="M17">
        <v>33.005782458074584</v>
      </c>
      <c r="N17">
        <v>33.507237855047876</v>
      </c>
      <c r="O17">
        <v>33.140496838095672</v>
      </c>
      <c r="P17">
        <v>32.735268290586887</v>
      </c>
      <c r="Q17">
        <v>32.352099887633941</v>
      </c>
      <c r="R17">
        <v>32.002547103768933</v>
      </c>
      <c r="S17">
        <v>31.762613697366049</v>
      </c>
      <c r="T17">
        <v>31.641058864121472</v>
      </c>
      <c r="U17">
        <v>31.539964848806669</v>
      </c>
      <c r="V17">
        <v>31.441785472534001</v>
      </c>
      <c r="W17">
        <v>31.346520735303482</v>
      </c>
      <c r="X17">
        <v>31.251255998072956</v>
      </c>
      <c r="Y17">
        <v>31.155991260842438</v>
      </c>
      <c r="Z17">
        <v>31.060726523611919</v>
      </c>
      <c r="AA17">
        <v>30.861843149585759</v>
      </c>
      <c r="AB17">
        <v>30.559341138763955</v>
      </c>
      <c r="AC17">
        <v>30.256839127942154</v>
      </c>
      <c r="AD17">
        <v>29.954337117120353</v>
      </c>
      <c r="AE17">
        <v>29.651835106298552</v>
      </c>
      <c r="AF17">
        <v>29.50058410088765</v>
      </c>
      <c r="AG17">
        <v>29.50058410088765</v>
      </c>
      <c r="AH17">
        <v>29.50058410088765</v>
      </c>
      <c r="AI17">
        <v>29.50058410088765</v>
      </c>
      <c r="AJ17">
        <v>29.50058410088765</v>
      </c>
      <c r="AK17">
        <v>29.50058410088765</v>
      </c>
      <c r="AL17">
        <v>29.50058410088765</v>
      </c>
      <c r="AM17">
        <v>29.50058410088765</v>
      </c>
      <c r="AN17">
        <v>29.50058410088765</v>
      </c>
      <c r="AO17">
        <v>29.50058410088765</v>
      </c>
    </row>
    <row r="18" spans="1:41" x14ac:dyDescent="0.3">
      <c r="A18" t="s">
        <v>616</v>
      </c>
      <c r="B18" t="s">
        <v>110</v>
      </c>
      <c r="C18" t="s">
        <v>1270</v>
      </c>
      <c r="D18" t="s">
        <v>607</v>
      </c>
      <c r="E18" t="s">
        <v>690</v>
      </c>
      <c r="F18">
        <v>2028</v>
      </c>
      <c r="G18">
        <v>2021</v>
      </c>
      <c r="I18">
        <v>4.4186371681415926</v>
      </c>
      <c r="J18">
        <v>9.1603053435114514</v>
      </c>
      <c r="K18">
        <v>0.92510000000000003</v>
      </c>
      <c r="L18">
        <v>21.350196298517425</v>
      </c>
      <c r="M18">
        <v>21.314376580838857</v>
      </c>
      <c r="N18">
        <v>21.322796023311909</v>
      </c>
      <c r="O18">
        <v>21.406808376404939</v>
      </c>
      <c r="P18">
        <v>21.457294077116774</v>
      </c>
      <c r="Q18">
        <v>21.46286579235996</v>
      </c>
      <c r="R18">
        <v>21.46843750760311</v>
      </c>
      <c r="S18">
        <v>21.474009222846213</v>
      </c>
      <c r="T18">
        <v>21.479580938089356</v>
      </c>
      <c r="U18">
        <v>21.485152653332516</v>
      </c>
      <c r="V18">
        <v>21.490724368575634</v>
      </c>
      <c r="W18">
        <v>21.496296083818795</v>
      </c>
      <c r="X18">
        <v>21.501867799061969</v>
      </c>
      <c r="Y18">
        <v>21.504651963153062</v>
      </c>
      <c r="Z18">
        <v>21.504651963153062</v>
      </c>
      <c r="AA18">
        <v>21.504651963153062</v>
      </c>
      <c r="AB18">
        <v>21.504651963153062</v>
      </c>
      <c r="AC18">
        <v>21.504651963153062</v>
      </c>
      <c r="AD18">
        <v>21.504651963153062</v>
      </c>
      <c r="AE18">
        <v>21.504651963153062</v>
      </c>
      <c r="AF18">
        <v>21.504651963153062</v>
      </c>
      <c r="AG18">
        <v>21.504651963153062</v>
      </c>
      <c r="AH18">
        <v>21.504651963153062</v>
      </c>
      <c r="AI18">
        <v>21.504651963153062</v>
      </c>
      <c r="AJ18">
        <v>21.504651963153062</v>
      </c>
      <c r="AK18">
        <v>21.504651963153062</v>
      </c>
      <c r="AL18">
        <v>21.504651963153062</v>
      </c>
      <c r="AM18">
        <v>21.504651963153062</v>
      </c>
      <c r="AN18">
        <v>21.504651963153062</v>
      </c>
      <c r="AO18">
        <v>21.504651963153062</v>
      </c>
    </row>
    <row r="19" spans="1:41" x14ac:dyDescent="0.3">
      <c r="A19" t="s">
        <v>616</v>
      </c>
      <c r="B19" t="s">
        <v>111</v>
      </c>
      <c r="C19" t="s">
        <v>1270</v>
      </c>
      <c r="D19" t="s">
        <v>607</v>
      </c>
      <c r="E19" t="s">
        <v>690</v>
      </c>
      <c r="F19">
        <v>2028</v>
      </c>
      <c r="G19">
        <v>2021</v>
      </c>
      <c r="I19">
        <v>4.4186371681415926</v>
      </c>
      <c r="J19">
        <v>9.1603053435114514</v>
      </c>
      <c r="K19">
        <v>0.92510000000000003</v>
      </c>
      <c r="L19">
        <v>21.350196298517425</v>
      </c>
      <c r="M19">
        <v>21.314376580838857</v>
      </c>
      <c r="N19">
        <v>21.322796023311909</v>
      </c>
      <c r="O19">
        <v>21.406808376404939</v>
      </c>
      <c r="P19">
        <v>21.457294077116774</v>
      </c>
      <c r="Q19">
        <v>21.46286579235996</v>
      </c>
      <c r="R19">
        <v>21.46843750760311</v>
      </c>
      <c r="S19">
        <v>21.474009222846213</v>
      </c>
      <c r="T19">
        <v>21.479580938089356</v>
      </c>
      <c r="U19">
        <v>21.485152653332516</v>
      </c>
      <c r="V19">
        <v>21.490724368575634</v>
      </c>
      <c r="W19">
        <v>21.496296083818795</v>
      </c>
      <c r="X19">
        <v>21.501867799061969</v>
      </c>
      <c r="Y19">
        <v>21.504651963153062</v>
      </c>
      <c r="Z19">
        <v>21.504651963153062</v>
      </c>
      <c r="AA19">
        <v>21.504651963153062</v>
      </c>
      <c r="AB19">
        <v>21.504651963153062</v>
      </c>
      <c r="AC19">
        <v>21.504651963153062</v>
      </c>
      <c r="AD19">
        <v>21.504651963153062</v>
      </c>
      <c r="AE19">
        <v>21.504651963153062</v>
      </c>
      <c r="AF19">
        <v>21.504651963153062</v>
      </c>
      <c r="AG19">
        <v>21.504651963153062</v>
      </c>
      <c r="AH19">
        <v>21.504651963153062</v>
      </c>
      <c r="AI19">
        <v>21.504651963153062</v>
      </c>
      <c r="AJ19">
        <v>21.504651963153062</v>
      </c>
      <c r="AK19">
        <v>21.504651963153062</v>
      </c>
      <c r="AL19">
        <v>21.504651963153062</v>
      </c>
      <c r="AM19">
        <v>21.504651963153062</v>
      </c>
      <c r="AN19">
        <v>21.504651963153062</v>
      </c>
      <c r="AO19">
        <v>21.504651963153062</v>
      </c>
    </row>
    <row r="20" spans="1:41" x14ac:dyDescent="0.3">
      <c r="A20" t="s">
        <v>617</v>
      </c>
      <c r="B20" t="s">
        <v>130</v>
      </c>
      <c r="C20" t="s">
        <v>1270</v>
      </c>
      <c r="D20" t="s">
        <v>608</v>
      </c>
      <c r="E20" t="s">
        <v>690</v>
      </c>
      <c r="F20">
        <v>2051</v>
      </c>
      <c r="G20">
        <v>2021</v>
      </c>
      <c r="I20">
        <v>4.4186371681415926</v>
      </c>
      <c r="J20">
        <v>9.3023255813953494</v>
      </c>
      <c r="K20">
        <v>0.9274</v>
      </c>
      <c r="L20">
        <v>21.671578827994058</v>
      </c>
      <c r="M20">
        <v>21.635113329531801</v>
      </c>
      <c r="N20">
        <v>21.643684563099555</v>
      </c>
      <c r="O20">
        <v>21.729211544635685</v>
      </c>
      <c r="P20">
        <v>21.780607433854961</v>
      </c>
      <c r="Q20">
        <v>21.786279599544699</v>
      </c>
      <c r="R20">
        <v>21.791951765234401</v>
      </c>
      <c r="S20">
        <v>21.797623930924054</v>
      </c>
      <c r="T20">
        <v>21.803296096613746</v>
      </c>
      <c r="U20">
        <v>21.808968262303466</v>
      </c>
      <c r="V20">
        <v>21.814640427993133</v>
      </c>
      <c r="W20">
        <v>21.820312593682843</v>
      </c>
      <c r="X20">
        <v>21.825984759372574</v>
      </c>
      <c r="Y20">
        <v>21.828819118154893</v>
      </c>
      <c r="Z20">
        <v>21.828819118154893</v>
      </c>
      <c r="AA20">
        <v>21.828819118154893</v>
      </c>
      <c r="AB20">
        <v>21.828819118154893</v>
      </c>
      <c r="AC20">
        <v>21.828819118154893</v>
      </c>
      <c r="AD20">
        <v>21.828819118154893</v>
      </c>
      <c r="AE20">
        <v>21.828819118154893</v>
      </c>
      <c r="AF20">
        <v>21.828819118154893</v>
      </c>
      <c r="AG20">
        <v>21.828819118154893</v>
      </c>
      <c r="AH20">
        <v>21.828819118154893</v>
      </c>
      <c r="AI20">
        <v>21.828819118154893</v>
      </c>
      <c r="AJ20">
        <v>21.828819118154893</v>
      </c>
      <c r="AK20">
        <v>21.828819118154893</v>
      </c>
      <c r="AL20">
        <v>21.828819118154893</v>
      </c>
      <c r="AM20">
        <v>21.828819118154893</v>
      </c>
      <c r="AN20">
        <v>21.828819118154893</v>
      </c>
      <c r="AO20">
        <v>21.828819118154893</v>
      </c>
    </row>
    <row r="21" spans="1:41" x14ac:dyDescent="0.3">
      <c r="A21" t="s">
        <v>617</v>
      </c>
      <c r="B21" t="s">
        <v>131</v>
      </c>
      <c r="C21" t="s">
        <v>1270</v>
      </c>
      <c r="D21" t="s">
        <v>608</v>
      </c>
      <c r="E21" t="s">
        <v>690</v>
      </c>
      <c r="F21">
        <v>2051</v>
      </c>
      <c r="G21">
        <v>2021</v>
      </c>
      <c r="I21">
        <v>4.4186371681415926</v>
      </c>
      <c r="J21">
        <v>9.3023255813953494</v>
      </c>
      <c r="K21">
        <v>0.9274</v>
      </c>
      <c r="L21">
        <v>21.671578827994058</v>
      </c>
      <c r="M21">
        <v>21.635113329531801</v>
      </c>
      <c r="N21">
        <v>21.643684563099555</v>
      </c>
      <c r="O21">
        <v>21.729211544635685</v>
      </c>
      <c r="P21">
        <v>21.780607433854961</v>
      </c>
      <c r="Q21">
        <v>21.786279599544699</v>
      </c>
      <c r="R21">
        <v>21.791951765234401</v>
      </c>
      <c r="S21">
        <v>21.797623930924054</v>
      </c>
      <c r="T21">
        <v>21.803296096613746</v>
      </c>
      <c r="U21">
        <v>21.808968262303466</v>
      </c>
      <c r="V21">
        <v>21.814640427993133</v>
      </c>
      <c r="W21">
        <v>21.820312593682843</v>
      </c>
      <c r="X21">
        <v>21.825984759372574</v>
      </c>
      <c r="Y21">
        <v>21.828819118154893</v>
      </c>
      <c r="Z21">
        <v>21.828819118154893</v>
      </c>
      <c r="AA21">
        <v>21.828819118154893</v>
      </c>
      <c r="AB21">
        <v>21.828819118154893</v>
      </c>
      <c r="AC21">
        <v>21.828819118154893</v>
      </c>
      <c r="AD21">
        <v>21.828819118154893</v>
      </c>
      <c r="AE21">
        <v>21.828819118154893</v>
      </c>
      <c r="AF21">
        <v>21.828819118154893</v>
      </c>
      <c r="AG21">
        <v>21.828819118154893</v>
      </c>
      <c r="AH21">
        <v>21.828819118154893</v>
      </c>
      <c r="AI21">
        <v>21.828819118154893</v>
      </c>
      <c r="AJ21">
        <v>21.828819118154893</v>
      </c>
      <c r="AK21">
        <v>21.828819118154893</v>
      </c>
      <c r="AL21">
        <v>21.828819118154893</v>
      </c>
      <c r="AM21">
        <v>21.828819118154893</v>
      </c>
      <c r="AN21">
        <v>21.828819118154893</v>
      </c>
      <c r="AO21">
        <v>21.828819118154893</v>
      </c>
    </row>
    <row r="22" spans="1:41" x14ac:dyDescent="0.3">
      <c r="A22" t="s">
        <v>620</v>
      </c>
      <c r="B22" t="s">
        <v>54</v>
      </c>
      <c r="C22" t="s">
        <v>1270</v>
      </c>
      <c r="D22" t="s">
        <v>607</v>
      </c>
      <c r="E22" t="s">
        <v>690</v>
      </c>
      <c r="F22">
        <v>2035</v>
      </c>
      <c r="G22">
        <v>2021</v>
      </c>
      <c r="I22">
        <v>4.4186371681415926</v>
      </c>
      <c r="J22">
        <v>9.473684210526315</v>
      </c>
      <c r="K22">
        <v>0.95189999999999997</v>
      </c>
      <c r="L22">
        <v>27.673386831078265</v>
      </c>
      <c r="M22">
        <v>27.824147379050427</v>
      </c>
      <c r="N22">
        <v>27.985213055593462</v>
      </c>
      <c r="O22">
        <v>28.100082843368568</v>
      </c>
      <c r="P22">
        <v>28.346807613786506</v>
      </c>
      <c r="Q22">
        <v>28.573398719689038</v>
      </c>
      <c r="R22">
        <v>28.815094996985</v>
      </c>
      <c r="S22">
        <v>29.079795358524148</v>
      </c>
      <c r="T22">
        <v>29.367548898713849</v>
      </c>
      <c r="U22">
        <v>29.660948044712136</v>
      </c>
      <c r="V22">
        <v>29.725352303770723</v>
      </c>
      <c r="W22">
        <v>29.558385929954976</v>
      </c>
      <c r="X22">
        <v>29.391419556139223</v>
      </c>
      <c r="Y22">
        <v>29.224453182323472</v>
      </c>
      <c r="Z22">
        <v>29.057486808507733</v>
      </c>
      <c r="AA22">
        <v>28.708912543372932</v>
      </c>
      <c r="AB22">
        <v>28.178730386919078</v>
      </c>
      <c r="AC22">
        <v>27.648548230465217</v>
      </c>
      <c r="AD22">
        <v>27.118366074011359</v>
      </c>
      <c r="AE22">
        <v>26.588183917557501</v>
      </c>
      <c r="AF22">
        <v>26.323092839330567</v>
      </c>
      <c r="AG22">
        <v>26.323092839330567</v>
      </c>
      <c r="AH22">
        <v>26.323092839330567</v>
      </c>
      <c r="AI22">
        <v>26.323092839330567</v>
      </c>
      <c r="AJ22">
        <v>26.323092839330567</v>
      </c>
      <c r="AK22">
        <v>26.323092839330567</v>
      </c>
      <c r="AL22">
        <v>26.323092839330567</v>
      </c>
      <c r="AM22">
        <v>26.323092839330567</v>
      </c>
      <c r="AN22">
        <v>26.323092839330567</v>
      </c>
      <c r="AO22">
        <v>26.323092839330567</v>
      </c>
    </row>
    <row r="23" spans="1:41" x14ac:dyDescent="0.3">
      <c r="A23" t="s">
        <v>620</v>
      </c>
      <c r="B23" t="s">
        <v>55</v>
      </c>
      <c r="C23" t="s">
        <v>1270</v>
      </c>
      <c r="D23" t="s">
        <v>607</v>
      </c>
      <c r="E23" t="s">
        <v>690</v>
      </c>
      <c r="F23">
        <v>2035</v>
      </c>
      <c r="G23">
        <v>2021</v>
      </c>
      <c r="I23">
        <v>4.4186371681415926</v>
      </c>
      <c r="J23">
        <v>9.473684210526315</v>
      </c>
      <c r="K23">
        <v>0.95189999999999997</v>
      </c>
      <c r="L23">
        <v>27.673386831078265</v>
      </c>
      <c r="M23">
        <v>27.824147379050427</v>
      </c>
      <c r="N23">
        <v>27.985213055593462</v>
      </c>
      <c r="O23">
        <v>28.100082843368568</v>
      </c>
      <c r="P23">
        <v>28.346807613786506</v>
      </c>
      <c r="Q23">
        <v>28.573398719689038</v>
      </c>
      <c r="R23">
        <v>28.815094996985</v>
      </c>
      <c r="S23">
        <v>29.079795358524148</v>
      </c>
      <c r="T23">
        <v>29.367548898713849</v>
      </c>
      <c r="U23">
        <v>29.660948044712136</v>
      </c>
      <c r="V23">
        <v>29.725352303770723</v>
      </c>
      <c r="W23">
        <v>29.558385929954976</v>
      </c>
      <c r="X23">
        <v>29.391419556139223</v>
      </c>
      <c r="Y23">
        <v>29.224453182323472</v>
      </c>
      <c r="Z23">
        <v>29.057486808507733</v>
      </c>
      <c r="AA23">
        <v>28.708912543372932</v>
      </c>
      <c r="AB23">
        <v>28.178730386919078</v>
      </c>
      <c r="AC23">
        <v>27.648548230465217</v>
      </c>
      <c r="AD23">
        <v>27.118366074011359</v>
      </c>
      <c r="AE23">
        <v>26.588183917557501</v>
      </c>
      <c r="AF23">
        <v>26.323092839330567</v>
      </c>
      <c r="AG23">
        <v>26.323092839330567</v>
      </c>
      <c r="AH23">
        <v>26.323092839330567</v>
      </c>
      <c r="AI23">
        <v>26.323092839330567</v>
      </c>
      <c r="AJ23">
        <v>26.323092839330567</v>
      </c>
      <c r="AK23">
        <v>26.323092839330567</v>
      </c>
      <c r="AL23">
        <v>26.323092839330567</v>
      </c>
      <c r="AM23">
        <v>26.323092839330567</v>
      </c>
      <c r="AN23">
        <v>26.323092839330567</v>
      </c>
      <c r="AO23">
        <v>26.323092839330567</v>
      </c>
    </row>
    <row r="24" spans="1:41" x14ac:dyDescent="0.3">
      <c r="A24" t="s">
        <v>620</v>
      </c>
      <c r="B24" t="s">
        <v>58</v>
      </c>
      <c r="C24" t="s">
        <v>1270</v>
      </c>
      <c r="D24" t="s">
        <v>607</v>
      </c>
      <c r="E24" t="s">
        <v>690</v>
      </c>
      <c r="F24">
        <v>2035</v>
      </c>
      <c r="G24">
        <v>2021</v>
      </c>
      <c r="I24">
        <v>4.4186371681415926</v>
      </c>
      <c r="J24">
        <v>9.473684210526315</v>
      </c>
      <c r="K24">
        <v>0.95189999999999997</v>
      </c>
      <c r="L24">
        <v>27.673386831078265</v>
      </c>
      <c r="M24">
        <v>27.824147379050427</v>
      </c>
      <c r="N24">
        <v>27.985213055593462</v>
      </c>
      <c r="O24">
        <v>28.100082843368568</v>
      </c>
      <c r="P24">
        <v>28.346807613786506</v>
      </c>
      <c r="Q24">
        <v>28.573398719689038</v>
      </c>
      <c r="R24">
        <v>28.815094996985</v>
      </c>
      <c r="S24">
        <v>29.079795358524148</v>
      </c>
      <c r="T24">
        <v>29.367548898713849</v>
      </c>
      <c r="U24">
        <v>29.660948044712136</v>
      </c>
      <c r="V24">
        <v>29.725352303770723</v>
      </c>
      <c r="W24">
        <v>29.558385929954976</v>
      </c>
      <c r="X24">
        <v>29.391419556139223</v>
      </c>
      <c r="Y24">
        <v>29.224453182323472</v>
      </c>
      <c r="Z24">
        <v>29.057486808507733</v>
      </c>
      <c r="AA24">
        <v>28.708912543372932</v>
      </c>
      <c r="AB24">
        <v>28.178730386919078</v>
      </c>
      <c r="AC24">
        <v>27.648548230465217</v>
      </c>
      <c r="AD24">
        <v>27.118366074011359</v>
      </c>
      <c r="AE24">
        <v>26.588183917557501</v>
      </c>
      <c r="AF24">
        <v>26.323092839330567</v>
      </c>
      <c r="AG24">
        <v>26.323092839330567</v>
      </c>
      <c r="AH24">
        <v>26.323092839330567</v>
      </c>
      <c r="AI24">
        <v>26.323092839330567</v>
      </c>
      <c r="AJ24">
        <v>26.323092839330567</v>
      </c>
      <c r="AK24">
        <v>26.323092839330567</v>
      </c>
      <c r="AL24">
        <v>26.323092839330567</v>
      </c>
      <c r="AM24">
        <v>26.323092839330567</v>
      </c>
      <c r="AN24">
        <v>26.323092839330567</v>
      </c>
      <c r="AO24">
        <v>26.323092839330567</v>
      </c>
    </row>
    <row r="25" spans="1:41" x14ac:dyDescent="0.3">
      <c r="A25" t="s">
        <v>620</v>
      </c>
      <c r="B25" t="s">
        <v>59</v>
      </c>
      <c r="C25" t="s">
        <v>1270</v>
      </c>
      <c r="D25" t="s">
        <v>607</v>
      </c>
      <c r="E25" t="s">
        <v>690</v>
      </c>
      <c r="F25">
        <v>2035</v>
      </c>
      <c r="G25">
        <v>2021</v>
      </c>
      <c r="I25">
        <v>4.4186371681415926</v>
      </c>
      <c r="J25">
        <v>9.473684210526315</v>
      </c>
      <c r="K25">
        <v>0.95189999999999997</v>
      </c>
      <c r="L25">
        <v>27.673386831078265</v>
      </c>
      <c r="M25">
        <v>27.824147379050427</v>
      </c>
      <c r="N25">
        <v>27.985213055593462</v>
      </c>
      <c r="O25">
        <v>28.100082843368568</v>
      </c>
      <c r="P25">
        <v>28.346807613786506</v>
      </c>
      <c r="Q25">
        <v>28.573398719689038</v>
      </c>
      <c r="R25">
        <v>28.815094996985</v>
      </c>
      <c r="S25">
        <v>29.079795358524148</v>
      </c>
      <c r="T25">
        <v>29.367548898713849</v>
      </c>
      <c r="U25">
        <v>29.660948044712136</v>
      </c>
      <c r="V25">
        <v>29.725352303770723</v>
      </c>
      <c r="W25">
        <v>29.558385929954976</v>
      </c>
      <c r="X25">
        <v>29.391419556139223</v>
      </c>
      <c r="Y25">
        <v>29.224453182323472</v>
      </c>
      <c r="Z25">
        <v>29.057486808507733</v>
      </c>
      <c r="AA25">
        <v>28.708912543372932</v>
      </c>
      <c r="AB25">
        <v>28.178730386919078</v>
      </c>
      <c r="AC25">
        <v>27.648548230465217</v>
      </c>
      <c r="AD25">
        <v>27.118366074011359</v>
      </c>
      <c r="AE25">
        <v>26.588183917557501</v>
      </c>
      <c r="AF25">
        <v>26.323092839330567</v>
      </c>
      <c r="AG25">
        <v>26.323092839330567</v>
      </c>
      <c r="AH25">
        <v>26.323092839330567</v>
      </c>
      <c r="AI25">
        <v>26.323092839330567</v>
      </c>
      <c r="AJ25">
        <v>26.323092839330567</v>
      </c>
      <c r="AK25">
        <v>26.323092839330567</v>
      </c>
      <c r="AL25">
        <v>26.323092839330567</v>
      </c>
      <c r="AM25">
        <v>26.323092839330567</v>
      </c>
      <c r="AN25">
        <v>26.323092839330567</v>
      </c>
      <c r="AO25">
        <v>26.323092839330567</v>
      </c>
    </row>
    <row r="26" spans="1:41" x14ac:dyDescent="0.3">
      <c r="A26" t="s">
        <v>620</v>
      </c>
      <c r="B26" t="s">
        <v>56</v>
      </c>
      <c r="C26" t="s">
        <v>1270</v>
      </c>
      <c r="D26" t="s">
        <v>607</v>
      </c>
      <c r="E26" t="s">
        <v>690</v>
      </c>
      <c r="F26">
        <v>2035</v>
      </c>
      <c r="G26">
        <v>2021</v>
      </c>
      <c r="I26">
        <v>4.4186371681415926</v>
      </c>
      <c r="J26">
        <v>9.473684210526315</v>
      </c>
      <c r="K26">
        <v>0.95189999999999997</v>
      </c>
      <c r="L26">
        <v>27.673386831078265</v>
      </c>
      <c r="M26">
        <v>27.824147379050427</v>
      </c>
      <c r="N26">
        <v>27.985213055593462</v>
      </c>
      <c r="O26">
        <v>28.100082843368568</v>
      </c>
      <c r="P26">
        <v>28.346807613786506</v>
      </c>
      <c r="Q26">
        <v>28.573398719689038</v>
      </c>
      <c r="R26">
        <v>28.815094996985</v>
      </c>
      <c r="S26">
        <v>29.079795358524148</v>
      </c>
      <c r="T26">
        <v>29.367548898713849</v>
      </c>
      <c r="U26">
        <v>29.660948044712136</v>
      </c>
      <c r="V26">
        <v>29.725352303770723</v>
      </c>
      <c r="W26">
        <v>29.558385929954976</v>
      </c>
      <c r="X26">
        <v>29.391419556139223</v>
      </c>
      <c r="Y26">
        <v>29.224453182323472</v>
      </c>
      <c r="Z26">
        <v>29.057486808507733</v>
      </c>
      <c r="AA26">
        <v>28.708912543372932</v>
      </c>
      <c r="AB26">
        <v>28.178730386919078</v>
      </c>
      <c r="AC26">
        <v>27.648548230465217</v>
      </c>
      <c r="AD26">
        <v>27.118366074011359</v>
      </c>
      <c r="AE26">
        <v>26.588183917557501</v>
      </c>
      <c r="AF26">
        <v>26.323092839330567</v>
      </c>
      <c r="AG26">
        <v>26.323092839330567</v>
      </c>
      <c r="AH26">
        <v>26.323092839330567</v>
      </c>
      <c r="AI26">
        <v>26.323092839330567</v>
      </c>
      <c r="AJ26">
        <v>26.323092839330567</v>
      </c>
      <c r="AK26">
        <v>26.323092839330567</v>
      </c>
      <c r="AL26">
        <v>26.323092839330567</v>
      </c>
      <c r="AM26">
        <v>26.323092839330567</v>
      </c>
      <c r="AN26">
        <v>26.323092839330567</v>
      </c>
      <c r="AO26">
        <v>26.323092839330567</v>
      </c>
    </row>
    <row r="27" spans="1:41" x14ac:dyDescent="0.3">
      <c r="A27" t="s">
        <v>620</v>
      </c>
      <c r="B27" t="s">
        <v>57</v>
      </c>
      <c r="C27" t="s">
        <v>1270</v>
      </c>
      <c r="D27" t="s">
        <v>607</v>
      </c>
      <c r="E27" t="s">
        <v>690</v>
      </c>
      <c r="F27">
        <v>2035</v>
      </c>
      <c r="G27">
        <v>2021</v>
      </c>
      <c r="I27">
        <v>4.4186371681415926</v>
      </c>
      <c r="J27">
        <v>9.473684210526315</v>
      </c>
      <c r="K27">
        <v>0.95189999999999997</v>
      </c>
      <c r="L27">
        <v>27.673386831078265</v>
      </c>
      <c r="M27">
        <v>27.824147379050427</v>
      </c>
      <c r="N27">
        <v>27.985213055593462</v>
      </c>
      <c r="O27">
        <v>28.100082843368568</v>
      </c>
      <c r="P27">
        <v>28.346807613786506</v>
      </c>
      <c r="Q27">
        <v>28.573398719689038</v>
      </c>
      <c r="R27">
        <v>28.815094996985</v>
      </c>
      <c r="S27">
        <v>29.079795358524148</v>
      </c>
      <c r="T27">
        <v>29.367548898713849</v>
      </c>
      <c r="U27">
        <v>29.660948044712136</v>
      </c>
      <c r="V27">
        <v>29.725352303770723</v>
      </c>
      <c r="W27">
        <v>29.558385929954976</v>
      </c>
      <c r="X27">
        <v>29.391419556139223</v>
      </c>
      <c r="Y27">
        <v>29.224453182323472</v>
      </c>
      <c r="Z27">
        <v>29.057486808507733</v>
      </c>
      <c r="AA27">
        <v>28.708912543372932</v>
      </c>
      <c r="AB27">
        <v>28.178730386919078</v>
      </c>
      <c r="AC27">
        <v>27.648548230465217</v>
      </c>
      <c r="AD27">
        <v>27.118366074011359</v>
      </c>
      <c r="AE27">
        <v>26.588183917557501</v>
      </c>
      <c r="AF27">
        <v>26.323092839330567</v>
      </c>
      <c r="AG27">
        <v>26.323092839330567</v>
      </c>
      <c r="AH27">
        <v>26.323092839330567</v>
      </c>
      <c r="AI27">
        <v>26.323092839330567</v>
      </c>
      <c r="AJ27">
        <v>26.323092839330567</v>
      </c>
      <c r="AK27">
        <v>26.323092839330567</v>
      </c>
      <c r="AL27">
        <v>26.323092839330567</v>
      </c>
      <c r="AM27">
        <v>26.323092839330567</v>
      </c>
      <c r="AN27">
        <v>26.323092839330567</v>
      </c>
      <c r="AO27">
        <v>26.323092839330567</v>
      </c>
    </row>
    <row r="28" spans="1:41" x14ac:dyDescent="0.3">
      <c r="A28" t="s">
        <v>625</v>
      </c>
      <c r="B28" t="s">
        <v>129</v>
      </c>
      <c r="C28" t="s">
        <v>1270</v>
      </c>
      <c r="D28" t="s">
        <v>608</v>
      </c>
      <c r="E28" t="s">
        <v>690</v>
      </c>
      <c r="F28">
        <v>2042</v>
      </c>
      <c r="G28">
        <v>2021</v>
      </c>
      <c r="I28">
        <v>4.4186371681415926</v>
      </c>
      <c r="J28">
        <v>8.8019559902200495</v>
      </c>
      <c r="K28">
        <v>0.96940000000000004</v>
      </c>
      <c r="L28">
        <v>15.836386457499909</v>
      </c>
      <c r="M28">
        <v>15.979555623160023</v>
      </c>
      <c r="N28">
        <v>16.056095466200944</v>
      </c>
      <c r="O28">
        <v>16.08740137919904</v>
      </c>
      <c r="P28">
        <v>16.142537859789012</v>
      </c>
      <c r="Q28">
        <v>16.208589773868688</v>
      </c>
      <c r="R28">
        <v>16.274707103874288</v>
      </c>
      <c r="S28">
        <v>16.380709977595075</v>
      </c>
      <c r="T28">
        <v>16.453030917907842</v>
      </c>
      <c r="U28">
        <v>16.453030917907842</v>
      </c>
      <c r="V28">
        <v>16.453030917907842</v>
      </c>
      <c r="W28">
        <v>16.453030917907842</v>
      </c>
      <c r="X28">
        <v>16.453030917907842</v>
      </c>
      <c r="Y28">
        <v>16.453030917907842</v>
      </c>
      <c r="Z28">
        <v>16.453030917907842</v>
      </c>
      <c r="AA28">
        <v>16.453030917907842</v>
      </c>
      <c r="AB28">
        <v>16.453030917907842</v>
      </c>
      <c r="AC28">
        <v>16.453030917907842</v>
      </c>
      <c r="AD28">
        <v>16.453030917907842</v>
      </c>
      <c r="AE28">
        <v>16.453030917907842</v>
      </c>
      <c r="AF28">
        <v>16.453030917907842</v>
      </c>
      <c r="AG28">
        <v>16.453030917907842</v>
      </c>
      <c r="AH28">
        <v>16.453030917907842</v>
      </c>
      <c r="AI28">
        <v>16.453030917907842</v>
      </c>
      <c r="AJ28">
        <v>16.453030917907842</v>
      </c>
      <c r="AK28">
        <v>16.453030917907842</v>
      </c>
      <c r="AL28">
        <v>16.453030917907842</v>
      </c>
      <c r="AM28">
        <v>16.453030917907842</v>
      </c>
      <c r="AN28">
        <v>16.453030917907842</v>
      </c>
      <c r="AO28">
        <v>16.453030917907842</v>
      </c>
    </row>
    <row r="29" spans="1:41" x14ac:dyDescent="0.3">
      <c r="A29" t="s">
        <v>628</v>
      </c>
      <c r="B29" t="s">
        <v>82</v>
      </c>
      <c r="C29" t="s">
        <v>1270</v>
      </c>
      <c r="D29" t="s">
        <v>608</v>
      </c>
      <c r="E29" t="s">
        <v>690</v>
      </c>
      <c r="F29">
        <v>2051</v>
      </c>
      <c r="G29">
        <v>2021</v>
      </c>
      <c r="I29">
        <v>4.4186371681415926</v>
      </c>
      <c r="J29">
        <v>9.2071611253196934</v>
      </c>
      <c r="K29">
        <v>0.97330000000000005</v>
      </c>
      <c r="L29">
        <v>15.297054778465311</v>
      </c>
      <c r="M29">
        <v>15.528102111298338</v>
      </c>
      <c r="N29">
        <v>15.612242961535854</v>
      </c>
      <c r="O29">
        <v>15.603741052334561</v>
      </c>
      <c r="P29">
        <v>15.676647384578825</v>
      </c>
      <c r="Q29">
        <v>15.767590454038722</v>
      </c>
      <c r="R29">
        <v>15.86182663853813</v>
      </c>
      <c r="S29">
        <v>15.986563641892012</v>
      </c>
      <c r="T29">
        <v>15.980944487822654</v>
      </c>
      <c r="U29">
        <v>15.910050863478622</v>
      </c>
      <c r="V29">
        <v>15.920492756079925</v>
      </c>
      <c r="W29">
        <v>15.925170117172538</v>
      </c>
      <c r="X29">
        <v>15.928494836003237</v>
      </c>
      <c r="Y29">
        <v>15.927170637153376</v>
      </c>
      <c r="Z29">
        <v>15.927170637153376</v>
      </c>
      <c r="AA29">
        <v>15.927170637153376</v>
      </c>
      <c r="AB29">
        <v>15.927170637153376</v>
      </c>
      <c r="AC29">
        <v>15.927170637153376</v>
      </c>
      <c r="AD29">
        <v>15.927170637153376</v>
      </c>
      <c r="AE29">
        <v>15.927170637153376</v>
      </c>
      <c r="AF29">
        <v>15.927170637153376</v>
      </c>
      <c r="AG29">
        <v>15.927170637153376</v>
      </c>
      <c r="AH29">
        <v>15.927170637153376</v>
      </c>
      <c r="AI29">
        <v>15.927170637153376</v>
      </c>
      <c r="AJ29">
        <v>15.927170637153376</v>
      </c>
      <c r="AK29">
        <v>15.927170637153376</v>
      </c>
      <c r="AL29">
        <v>15.927170637153376</v>
      </c>
      <c r="AM29">
        <v>15.927170637153376</v>
      </c>
      <c r="AN29">
        <v>15.927170637153376</v>
      </c>
      <c r="AO29">
        <v>15.927170637153376</v>
      </c>
    </row>
    <row r="30" spans="1:41" x14ac:dyDescent="0.3">
      <c r="A30" t="s">
        <v>628</v>
      </c>
      <c r="B30" t="s">
        <v>81</v>
      </c>
      <c r="C30" t="s">
        <v>1270</v>
      </c>
      <c r="D30" t="s">
        <v>608</v>
      </c>
      <c r="E30" t="s">
        <v>690</v>
      </c>
      <c r="F30">
        <v>2051</v>
      </c>
      <c r="G30">
        <v>2021</v>
      </c>
      <c r="I30">
        <v>4.4186371681415926</v>
      </c>
      <c r="J30">
        <v>9.2071611253196934</v>
      </c>
      <c r="K30">
        <v>0.97330000000000005</v>
      </c>
      <c r="L30">
        <v>15.297054778465311</v>
      </c>
      <c r="M30">
        <v>15.528102111298338</v>
      </c>
      <c r="N30">
        <v>15.612242961535854</v>
      </c>
      <c r="O30">
        <v>15.603741052334561</v>
      </c>
      <c r="P30">
        <v>15.676647384578825</v>
      </c>
      <c r="Q30">
        <v>15.767590454038722</v>
      </c>
      <c r="R30">
        <v>15.86182663853813</v>
      </c>
      <c r="S30">
        <v>15.986563641892012</v>
      </c>
      <c r="T30">
        <v>15.980944487822654</v>
      </c>
      <c r="U30">
        <v>15.910050863478622</v>
      </c>
      <c r="V30">
        <v>15.920492756079925</v>
      </c>
      <c r="W30">
        <v>15.925170117172538</v>
      </c>
      <c r="X30">
        <v>15.928494836003237</v>
      </c>
      <c r="Y30">
        <v>15.927170637153376</v>
      </c>
      <c r="Z30">
        <v>15.927170637153376</v>
      </c>
      <c r="AA30">
        <v>15.927170637153376</v>
      </c>
      <c r="AB30">
        <v>15.927170637153376</v>
      </c>
      <c r="AC30">
        <v>15.927170637153376</v>
      </c>
      <c r="AD30">
        <v>15.927170637153376</v>
      </c>
      <c r="AE30">
        <v>15.927170637153376</v>
      </c>
      <c r="AF30">
        <v>15.927170637153376</v>
      </c>
      <c r="AG30">
        <v>15.927170637153376</v>
      </c>
      <c r="AH30">
        <v>15.927170637153376</v>
      </c>
      <c r="AI30">
        <v>15.927170637153376</v>
      </c>
      <c r="AJ30">
        <v>15.927170637153376</v>
      </c>
      <c r="AK30">
        <v>15.927170637153376</v>
      </c>
      <c r="AL30">
        <v>15.927170637153376</v>
      </c>
      <c r="AM30">
        <v>15.927170637153376</v>
      </c>
      <c r="AN30">
        <v>15.927170637153376</v>
      </c>
      <c r="AO30">
        <v>15.927170637153376</v>
      </c>
    </row>
    <row r="31" spans="1:41" x14ac:dyDescent="0.3">
      <c r="A31" t="s">
        <v>630</v>
      </c>
      <c r="B31" t="s">
        <v>150</v>
      </c>
      <c r="C31" t="s">
        <v>1270</v>
      </c>
      <c r="D31" t="s">
        <v>607</v>
      </c>
      <c r="E31" t="s">
        <v>690</v>
      </c>
      <c r="F31">
        <v>2043</v>
      </c>
      <c r="G31">
        <v>2021</v>
      </c>
      <c r="I31">
        <v>4.4186371681415926</v>
      </c>
      <c r="J31">
        <v>9.0680100755667503</v>
      </c>
      <c r="K31">
        <v>0.93379999999999996</v>
      </c>
      <c r="L31">
        <v>24.544066735644378</v>
      </c>
      <c r="M31">
        <v>25.068594104568312</v>
      </c>
      <c r="N31">
        <v>25.359289723333461</v>
      </c>
      <c r="O31">
        <v>25.425750358056479</v>
      </c>
      <c r="P31">
        <v>25.452262623015852</v>
      </c>
      <c r="Q31">
        <v>25.223220702585486</v>
      </c>
      <c r="R31">
        <v>24.276911139541944</v>
      </c>
      <c r="S31">
        <v>23.433486270531255</v>
      </c>
      <c r="T31">
        <v>23.154152440608065</v>
      </c>
      <c r="U31">
        <v>23.01035582983393</v>
      </c>
      <c r="V31">
        <v>22.913415359061013</v>
      </c>
      <c r="W31">
        <v>22.689461692046322</v>
      </c>
      <c r="X31">
        <v>22.443871764356462</v>
      </c>
      <c r="Y31">
        <v>22.255419792016998</v>
      </c>
      <c r="Z31">
        <v>22.134429295737284</v>
      </c>
      <c r="AA31">
        <v>22.073934047597429</v>
      </c>
      <c r="AB31">
        <v>22.073934047597429</v>
      </c>
      <c r="AC31">
        <v>22.073934047597429</v>
      </c>
      <c r="AD31">
        <v>22.073934047597429</v>
      </c>
      <c r="AE31">
        <v>22.073934047597429</v>
      </c>
      <c r="AF31">
        <v>22.073934047597429</v>
      </c>
      <c r="AG31">
        <v>22.073934047597429</v>
      </c>
      <c r="AH31">
        <v>22.073934047597429</v>
      </c>
      <c r="AI31">
        <v>22.073934047597429</v>
      </c>
      <c r="AJ31">
        <v>22.073934047597429</v>
      </c>
      <c r="AK31">
        <v>22.073934047597429</v>
      </c>
      <c r="AL31">
        <v>22.073934047597429</v>
      </c>
      <c r="AM31">
        <v>22.073934047597429</v>
      </c>
      <c r="AN31">
        <v>22.073934047597429</v>
      </c>
      <c r="AO31">
        <v>22.073934047597429</v>
      </c>
    </row>
    <row r="32" spans="1:41" x14ac:dyDescent="0.3">
      <c r="A32" t="s">
        <v>630</v>
      </c>
      <c r="B32" t="s">
        <v>151</v>
      </c>
      <c r="C32" t="s">
        <v>1270</v>
      </c>
      <c r="D32" t="s">
        <v>607</v>
      </c>
      <c r="E32" t="s">
        <v>690</v>
      </c>
      <c r="F32">
        <v>2044</v>
      </c>
      <c r="G32">
        <v>2021</v>
      </c>
      <c r="I32">
        <v>4.4186371681415926</v>
      </c>
      <c r="J32">
        <v>9.0680100755667503</v>
      </c>
      <c r="K32">
        <v>0.93379999999999996</v>
      </c>
      <c r="L32">
        <v>24.544066735644378</v>
      </c>
      <c r="M32">
        <v>25.068594104568312</v>
      </c>
      <c r="N32">
        <v>25.359289723333461</v>
      </c>
      <c r="O32">
        <v>25.425750358056479</v>
      </c>
      <c r="P32">
        <v>25.452262623015852</v>
      </c>
      <c r="Q32">
        <v>25.223220702585486</v>
      </c>
      <c r="R32">
        <v>24.276911139541944</v>
      </c>
      <c r="S32">
        <v>23.433486270531255</v>
      </c>
      <c r="T32">
        <v>23.154152440608065</v>
      </c>
      <c r="U32">
        <v>23.01035582983393</v>
      </c>
      <c r="V32">
        <v>22.913415359061013</v>
      </c>
      <c r="W32">
        <v>22.689461692046322</v>
      </c>
      <c r="X32">
        <v>22.443871764356462</v>
      </c>
      <c r="Y32">
        <v>22.255419792016998</v>
      </c>
      <c r="Z32">
        <v>22.134429295737284</v>
      </c>
      <c r="AA32">
        <v>22.073934047597429</v>
      </c>
      <c r="AB32">
        <v>22.073934047597429</v>
      </c>
      <c r="AC32">
        <v>22.073934047597429</v>
      </c>
      <c r="AD32">
        <v>22.073934047597429</v>
      </c>
      <c r="AE32">
        <v>22.073934047597429</v>
      </c>
      <c r="AF32">
        <v>22.073934047597429</v>
      </c>
      <c r="AG32">
        <v>22.073934047597429</v>
      </c>
      <c r="AH32">
        <v>22.073934047597429</v>
      </c>
      <c r="AI32">
        <v>22.073934047597429</v>
      </c>
      <c r="AJ32">
        <v>22.073934047597429</v>
      </c>
      <c r="AK32">
        <v>22.073934047597429</v>
      </c>
      <c r="AL32">
        <v>22.073934047597429</v>
      </c>
      <c r="AM32">
        <v>22.073934047597429</v>
      </c>
      <c r="AN32">
        <v>22.073934047597429</v>
      </c>
      <c r="AO32">
        <v>22.073934047597429</v>
      </c>
    </row>
    <row r="33" spans="1:41" x14ac:dyDescent="0.3">
      <c r="A33" t="s">
        <v>630</v>
      </c>
      <c r="B33" t="s">
        <v>152</v>
      </c>
      <c r="C33" t="s">
        <v>1270</v>
      </c>
      <c r="D33" t="s">
        <v>607</v>
      </c>
      <c r="E33" t="s">
        <v>690</v>
      </c>
      <c r="F33">
        <v>2045</v>
      </c>
      <c r="G33">
        <v>2021</v>
      </c>
      <c r="I33">
        <v>4.4186371681415926</v>
      </c>
      <c r="J33">
        <v>9.0680100755667503</v>
      </c>
      <c r="K33">
        <v>0.93379999999999996</v>
      </c>
      <c r="L33">
        <v>24.544066735644378</v>
      </c>
      <c r="M33">
        <v>25.068594104568312</v>
      </c>
      <c r="N33">
        <v>25.359289723333461</v>
      </c>
      <c r="O33">
        <v>25.425750358056479</v>
      </c>
      <c r="P33">
        <v>25.452262623015852</v>
      </c>
      <c r="Q33">
        <v>25.223220702585486</v>
      </c>
      <c r="R33">
        <v>24.276911139541944</v>
      </c>
      <c r="S33">
        <v>23.433486270531255</v>
      </c>
      <c r="T33">
        <v>23.154152440608065</v>
      </c>
      <c r="U33">
        <v>23.01035582983393</v>
      </c>
      <c r="V33">
        <v>22.913415359061013</v>
      </c>
      <c r="W33">
        <v>22.689461692046322</v>
      </c>
      <c r="X33">
        <v>22.443871764356462</v>
      </c>
      <c r="Y33">
        <v>22.255419792016998</v>
      </c>
      <c r="Z33">
        <v>22.134429295737284</v>
      </c>
      <c r="AA33">
        <v>22.073934047597429</v>
      </c>
      <c r="AB33">
        <v>22.073934047597429</v>
      </c>
      <c r="AC33">
        <v>22.073934047597429</v>
      </c>
      <c r="AD33">
        <v>22.073934047597429</v>
      </c>
      <c r="AE33">
        <v>22.073934047597429</v>
      </c>
      <c r="AF33">
        <v>22.073934047597429</v>
      </c>
      <c r="AG33">
        <v>22.073934047597429</v>
      </c>
      <c r="AH33">
        <v>22.073934047597429</v>
      </c>
      <c r="AI33">
        <v>22.073934047597429</v>
      </c>
      <c r="AJ33">
        <v>22.073934047597429</v>
      </c>
      <c r="AK33">
        <v>22.073934047597429</v>
      </c>
      <c r="AL33">
        <v>22.073934047597429</v>
      </c>
      <c r="AM33">
        <v>22.073934047597429</v>
      </c>
      <c r="AN33">
        <v>22.073934047597429</v>
      </c>
      <c r="AO33">
        <v>22.073934047597429</v>
      </c>
    </row>
    <row r="34" spans="1:41" x14ac:dyDescent="0.3">
      <c r="A34" t="s">
        <v>630</v>
      </c>
      <c r="B34" t="s">
        <v>153</v>
      </c>
      <c r="C34" t="s">
        <v>1270</v>
      </c>
      <c r="D34" t="s">
        <v>607</v>
      </c>
      <c r="E34" t="s">
        <v>690</v>
      </c>
      <c r="F34">
        <v>2046</v>
      </c>
      <c r="G34">
        <v>2021</v>
      </c>
      <c r="I34">
        <v>4.4186371681415926</v>
      </c>
      <c r="J34">
        <v>9.0680100755667503</v>
      </c>
      <c r="K34">
        <v>0.93379999999999996</v>
      </c>
      <c r="L34">
        <v>24.544066735644378</v>
      </c>
      <c r="M34">
        <v>25.068594104568312</v>
      </c>
      <c r="N34">
        <v>25.359289723333461</v>
      </c>
      <c r="O34">
        <v>25.425750358056479</v>
      </c>
      <c r="P34">
        <v>25.452262623015852</v>
      </c>
      <c r="Q34">
        <v>25.223220702585486</v>
      </c>
      <c r="R34">
        <v>24.276911139541944</v>
      </c>
      <c r="S34">
        <v>23.433486270531255</v>
      </c>
      <c r="T34">
        <v>23.154152440608065</v>
      </c>
      <c r="U34">
        <v>23.01035582983393</v>
      </c>
      <c r="V34">
        <v>22.913415359061013</v>
      </c>
      <c r="W34">
        <v>22.689461692046322</v>
      </c>
      <c r="X34">
        <v>22.443871764356462</v>
      </c>
      <c r="Y34">
        <v>22.255419792016998</v>
      </c>
      <c r="Z34">
        <v>22.134429295737284</v>
      </c>
      <c r="AA34">
        <v>22.073934047597429</v>
      </c>
      <c r="AB34">
        <v>22.073934047597429</v>
      </c>
      <c r="AC34">
        <v>22.073934047597429</v>
      </c>
      <c r="AD34">
        <v>22.073934047597429</v>
      </c>
      <c r="AE34">
        <v>22.073934047597429</v>
      </c>
      <c r="AF34">
        <v>22.073934047597429</v>
      </c>
      <c r="AG34">
        <v>22.073934047597429</v>
      </c>
      <c r="AH34">
        <v>22.073934047597429</v>
      </c>
      <c r="AI34">
        <v>22.073934047597429</v>
      </c>
      <c r="AJ34">
        <v>22.073934047597429</v>
      </c>
      <c r="AK34">
        <v>22.073934047597429</v>
      </c>
      <c r="AL34">
        <v>22.073934047597429</v>
      </c>
      <c r="AM34">
        <v>22.073934047597429</v>
      </c>
      <c r="AN34">
        <v>22.073934047597429</v>
      </c>
      <c r="AO34">
        <v>22.073934047597429</v>
      </c>
    </row>
    <row r="35" spans="1:41" x14ac:dyDescent="0.3">
      <c r="A35" t="s">
        <v>631</v>
      </c>
      <c r="B35" t="s">
        <v>86</v>
      </c>
      <c r="C35" t="s">
        <v>1270</v>
      </c>
      <c r="D35" t="s">
        <v>607</v>
      </c>
      <c r="E35" t="s">
        <v>690</v>
      </c>
      <c r="F35">
        <v>2036</v>
      </c>
      <c r="G35">
        <v>2021</v>
      </c>
      <c r="I35">
        <v>4.4186371681415926</v>
      </c>
      <c r="J35">
        <v>9.2071611253196934</v>
      </c>
      <c r="K35">
        <v>0.97189999999999999</v>
      </c>
      <c r="L35">
        <v>27.414051212505157</v>
      </c>
      <c r="M35">
        <v>27.840316503701587</v>
      </c>
      <c r="N35">
        <v>28.05745870888429</v>
      </c>
      <c r="O35">
        <v>28.15838774314982</v>
      </c>
      <c r="P35">
        <v>28.235256729749526</v>
      </c>
      <c r="Q35">
        <v>28.235940813915335</v>
      </c>
      <c r="R35">
        <v>28.236058085486629</v>
      </c>
      <c r="S35">
        <v>28.272287182906563</v>
      </c>
      <c r="T35">
        <v>28.294568781449222</v>
      </c>
      <c r="U35">
        <v>28.294568781449222</v>
      </c>
      <c r="V35">
        <v>28.294568781449222</v>
      </c>
      <c r="W35">
        <v>28.294568781449222</v>
      </c>
      <c r="X35">
        <v>28.294568781449222</v>
      </c>
      <c r="Y35">
        <v>28.294568781449222</v>
      </c>
      <c r="Z35">
        <v>28.294568781449222</v>
      </c>
      <c r="AA35">
        <v>28.294568781449222</v>
      </c>
      <c r="AB35">
        <v>28.294568781449222</v>
      </c>
      <c r="AC35">
        <v>28.294568781449222</v>
      </c>
      <c r="AD35">
        <v>28.294568781449222</v>
      </c>
      <c r="AE35">
        <v>28.294568781449222</v>
      </c>
      <c r="AF35">
        <v>28.294568781449222</v>
      </c>
      <c r="AG35">
        <v>28.294568781449222</v>
      </c>
      <c r="AH35">
        <v>28.294568781449222</v>
      </c>
      <c r="AI35">
        <v>28.294568781449222</v>
      </c>
      <c r="AJ35">
        <v>28.294568781449222</v>
      </c>
      <c r="AK35">
        <v>28.294568781449222</v>
      </c>
      <c r="AL35">
        <v>28.294568781449222</v>
      </c>
      <c r="AM35">
        <v>28.294568781449222</v>
      </c>
      <c r="AN35">
        <v>28.294568781449222</v>
      </c>
      <c r="AO35">
        <v>28.294568781449222</v>
      </c>
    </row>
    <row r="36" spans="1:41" x14ac:dyDescent="0.3">
      <c r="A36" t="s">
        <v>631</v>
      </c>
      <c r="B36" t="s">
        <v>88</v>
      </c>
      <c r="C36" t="s">
        <v>1270</v>
      </c>
      <c r="D36" t="s">
        <v>607</v>
      </c>
      <c r="E36" t="s">
        <v>690</v>
      </c>
      <c r="F36">
        <v>2036</v>
      </c>
      <c r="G36">
        <v>2021</v>
      </c>
      <c r="I36">
        <v>4.4186371681415926</v>
      </c>
      <c r="J36">
        <v>9.2071611253196934</v>
      </c>
      <c r="K36">
        <v>0.97189999999999999</v>
      </c>
      <c r="L36">
        <v>27.414051212505157</v>
      </c>
      <c r="M36">
        <v>27.840316503701587</v>
      </c>
      <c r="N36">
        <v>28.05745870888429</v>
      </c>
      <c r="O36">
        <v>28.15838774314982</v>
      </c>
      <c r="P36">
        <v>28.235256729749526</v>
      </c>
      <c r="Q36">
        <v>28.235940813915335</v>
      </c>
      <c r="R36">
        <v>28.236058085486629</v>
      </c>
      <c r="S36">
        <v>28.272287182906563</v>
      </c>
      <c r="T36">
        <v>28.294568781449222</v>
      </c>
      <c r="U36">
        <v>28.294568781449222</v>
      </c>
      <c r="V36">
        <v>28.294568781449222</v>
      </c>
      <c r="W36">
        <v>28.294568781449222</v>
      </c>
      <c r="X36">
        <v>28.294568781449222</v>
      </c>
      <c r="Y36">
        <v>28.294568781449222</v>
      </c>
      <c r="Z36">
        <v>28.294568781449222</v>
      </c>
      <c r="AA36">
        <v>28.294568781449222</v>
      </c>
      <c r="AB36">
        <v>28.294568781449222</v>
      </c>
      <c r="AC36">
        <v>28.294568781449222</v>
      </c>
      <c r="AD36">
        <v>28.294568781449222</v>
      </c>
      <c r="AE36">
        <v>28.294568781449222</v>
      </c>
      <c r="AF36">
        <v>28.294568781449222</v>
      </c>
      <c r="AG36">
        <v>28.294568781449222</v>
      </c>
      <c r="AH36">
        <v>28.294568781449222</v>
      </c>
      <c r="AI36">
        <v>28.294568781449222</v>
      </c>
      <c r="AJ36">
        <v>28.294568781449222</v>
      </c>
      <c r="AK36">
        <v>28.294568781449222</v>
      </c>
      <c r="AL36">
        <v>28.294568781449222</v>
      </c>
      <c r="AM36">
        <v>28.294568781449222</v>
      </c>
      <c r="AN36">
        <v>28.294568781449222</v>
      </c>
      <c r="AO36">
        <v>28.294568781449222</v>
      </c>
    </row>
    <row r="37" spans="1:41" x14ac:dyDescent="0.3">
      <c r="A37" t="s">
        <v>631</v>
      </c>
      <c r="B37" t="s">
        <v>89</v>
      </c>
      <c r="C37" t="s">
        <v>1270</v>
      </c>
      <c r="D37" t="s">
        <v>607</v>
      </c>
      <c r="E37" t="s">
        <v>690</v>
      </c>
      <c r="F37">
        <v>2037</v>
      </c>
      <c r="G37">
        <v>2021</v>
      </c>
      <c r="I37">
        <v>4.4186371681415926</v>
      </c>
      <c r="J37">
        <v>9.2071611253196934</v>
      </c>
      <c r="K37">
        <v>0.97189999999999999</v>
      </c>
      <c r="L37">
        <v>27.414051212505157</v>
      </c>
      <c r="M37">
        <v>27.840316503701587</v>
      </c>
      <c r="N37">
        <v>28.05745870888429</v>
      </c>
      <c r="O37">
        <v>28.15838774314982</v>
      </c>
      <c r="P37">
        <v>28.235256729749526</v>
      </c>
      <c r="Q37">
        <v>28.235940813915335</v>
      </c>
      <c r="R37">
        <v>28.236058085486629</v>
      </c>
      <c r="S37">
        <v>28.272287182906563</v>
      </c>
      <c r="T37">
        <v>28.294568781449222</v>
      </c>
      <c r="U37">
        <v>28.294568781449222</v>
      </c>
      <c r="V37">
        <v>28.294568781449222</v>
      </c>
      <c r="W37">
        <v>28.294568781449222</v>
      </c>
      <c r="X37">
        <v>28.294568781449222</v>
      </c>
      <c r="Y37">
        <v>28.294568781449222</v>
      </c>
      <c r="Z37">
        <v>28.294568781449222</v>
      </c>
      <c r="AA37">
        <v>28.294568781449222</v>
      </c>
      <c r="AB37">
        <v>28.294568781449222</v>
      </c>
      <c r="AC37">
        <v>28.294568781449222</v>
      </c>
      <c r="AD37">
        <v>28.294568781449222</v>
      </c>
      <c r="AE37">
        <v>28.294568781449222</v>
      </c>
      <c r="AF37">
        <v>28.294568781449222</v>
      </c>
      <c r="AG37">
        <v>28.294568781449222</v>
      </c>
      <c r="AH37">
        <v>28.294568781449222</v>
      </c>
      <c r="AI37">
        <v>28.294568781449222</v>
      </c>
      <c r="AJ37">
        <v>28.294568781449222</v>
      </c>
      <c r="AK37">
        <v>28.294568781449222</v>
      </c>
      <c r="AL37">
        <v>28.294568781449222</v>
      </c>
      <c r="AM37">
        <v>28.294568781449222</v>
      </c>
      <c r="AN37">
        <v>28.294568781449222</v>
      </c>
      <c r="AO37">
        <v>28.294568781449222</v>
      </c>
    </row>
    <row r="38" spans="1:41" x14ac:dyDescent="0.3">
      <c r="A38" t="s">
        <v>631</v>
      </c>
      <c r="B38" t="s">
        <v>87</v>
      </c>
      <c r="C38" t="s">
        <v>1270</v>
      </c>
      <c r="D38" t="s">
        <v>607</v>
      </c>
      <c r="E38" t="s">
        <v>690</v>
      </c>
      <c r="F38">
        <v>2037</v>
      </c>
      <c r="G38">
        <v>2021</v>
      </c>
      <c r="I38">
        <v>4.4186371681415926</v>
      </c>
      <c r="J38">
        <v>9.2071611253196934</v>
      </c>
      <c r="K38">
        <v>0.97189999999999999</v>
      </c>
      <c r="L38">
        <v>27.414051212505157</v>
      </c>
      <c r="M38">
        <v>27.840316503701587</v>
      </c>
      <c r="N38">
        <v>28.05745870888429</v>
      </c>
      <c r="O38">
        <v>28.15838774314982</v>
      </c>
      <c r="P38">
        <v>28.235256729749526</v>
      </c>
      <c r="Q38">
        <v>28.235940813915335</v>
      </c>
      <c r="R38">
        <v>28.236058085486629</v>
      </c>
      <c r="S38">
        <v>28.272287182906563</v>
      </c>
      <c r="T38">
        <v>28.294568781449222</v>
      </c>
      <c r="U38">
        <v>28.294568781449222</v>
      </c>
      <c r="V38">
        <v>28.294568781449222</v>
      </c>
      <c r="W38">
        <v>28.294568781449222</v>
      </c>
      <c r="X38">
        <v>28.294568781449222</v>
      </c>
      <c r="Y38">
        <v>28.294568781449222</v>
      </c>
      <c r="Z38">
        <v>28.294568781449222</v>
      </c>
      <c r="AA38">
        <v>28.294568781449222</v>
      </c>
      <c r="AB38">
        <v>28.294568781449222</v>
      </c>
      <c r="AC38">
        <v>28.294568781449222</v>
      </c>
      <c r="AD38">
        <v>28.294568781449222</v>
      </c>
      <c r="AE38">
        <v>28.294568781449222</v>
      </c>
      <c r="AF38">
        <v>28.294568781449222</v>
      </c>
      <c r="AG38">
        <v>28.294568781449222</v>
      </c>
      <c r="AH38">
        <v>28.294568781449222</v>
      </c>
      <c r="AI38">
        <v>28.294568781449222</v>
      </c>
      <c r="AJ38">
        <v>28.294568781449222</v>
      </c>
      <c r="AK38">
        <v>28.294568781449222</v>
      </c>
      <c r="AL38">
        <v>28.294568781449222</v>
      </c>
      <c r="AM38">
        <v>28.294568781449222</v>
      </c>
      <c r="AN38">
        <v>28.294568781449222</v>
      </c>
      <c r="AO38">
        <v>28.294568781449222</v>
      </c>
    </row>
    <row r="39" spans="1:41" x14ac:dyDescent="0.3">
      <c r="A39" t="s">
        <v>632</v>
      </c>
      <c r="B39" t="s">
        <v>125</v>
      </c>
      <c r="C39" t="s">
        <v>1270</v>
      </c>
      <c r="D39" t="s">
        <v>608</v>
      </c>
      <c r="E39" t="s">
        <v>690</v>
      </c>
      <c r="F39">
        <v>2037</v>
      </c>
      <c r="G39">
        <v>2021</v>
      </c>
      <c r="I39">
        <v>4.4186371681415926</v>
      </c>
      <c r="J39">
        <v>8.6538461538461533</v>
      </c>
      <c r="K39">
        <v>0.97230000000000005</v>
      </c>
      <c r="L39">
        <v>26.035364347148956</v>
      </c>
      <c r="M39">
        <v>26.436177626669949</v>
      </c>
      <c r="N39">
        <v>26.640354417929245</v>
      </c>
      <c r="O39">
        <v>26.735257047954104</v>
      </c>
      <c r="P39">
        <v>26.807536239454794</v>
      </c>
      <c r="Q39">
        <v>26.808179477418637</v>
      </c>
      <c r="R39">
        <v>26.808289746783878</v>
      </c>
      <c r="S39">
        <v>26.842355629347789</v>
      </c>
      <c r="T39">
        <v>26.863306808740759</v>
      </c>
      <c r="U39">
        <v>26.863306808740759</v>
      </c>
      <c r="V39">
        <v>26.863306808740759</v>
      </c>
      <c r="W39">
        <v>26.863306808740759</v>
      </c>
      <c r="X39">
        <v>26.863306808740759</v>
      </c>
      <c r="Y39">
        <v>26.863306808740759</v>
      </c>
      <c r="Z39">
        <v>26.863306808740759</v>
      </c>
      <c r="AA39">
        <v>26.863306808740759</v>
      </c>
      <c r="AB39">
        <v>26.863306808740759</v>
      </c>
      <c r="AC39">
        <v>26.863306808740759</v>
      </c>
      <c r="AD39">
        <v>26.863306808740759</v>
      </c>
      <c r="AE39">
        <v>26.863306808740759</v>
      </c>
      <c r="AF39">
        <v>26.863306808740759</v>
      </c>
      <c r="AG39">
        <v>26.863306808740759</v>
      </c>
      <c r="AH39">
        <v>26.863306808740759</v>
      </c>
      <c r="AI39">
        <v>26.863306808740759</v>
      </c>
      <c r="AJ39">
        <v>26.863306808740759</v>
      </c>
      <c r="AK39">
        <v>26.863306808740759</v>
      </c>
      <c r="AL39">
        <v>26.863306808740759</v>
      </c>
      <c r="AM39">
        <v>26.863306808740759</v>
      </c>
      <c r="AN39">
        <v>26.863306808740759</v>
      </c>
      <c r="AO39">
        <v>26.863306808740759</v>
      </c>
    </row>
    <row r="40" spans="1:41" x14ac:dyDescent="0.3">
      <c r="A40" t="s">
        <v>633</v>
      </c>
      <c r="B40" t="s">
        <v>161</v>
      </c>
      <c r="C40" t="s">
        <v>1270</v>
      </c>
      <c r="D40" t="s">
        <v>607</v>
      </c>
      <c r="E40" t="s">
        <v>691</v>
      </c>
      <c r="F40">
        <v>2047</v>
      </c>
      <c r="G40">
        <v>2021</v>
      </c>
      <c r="I40">
        <v>4.2095022863341729</v>
      </c>
      <c r="J40">
        <v>12.543554006968641</v>
      </c>
      <c r="K40">
        <v>0.97589999999999999</v>
      </c>
      <c r="L40">
        <v>12.297700896071303</v>
      </c>
      <c r="M40">
        <v>12.297700896071303</v>
      </c>
      <c r="N40">
        <v>12.297700896071303</v>
      </c>
      <c r="O40">
        <v>12.297700896071303</v>
      </c>
      <c r="P40">
        <v>12.297700896071303</v>
      </c>
      <c r="Q40">
        <v>12.297700896071303</v>
      </c>
      <c r="R40">
        <v>12.297700896071303</v>
      </c>
      <c r="S40">
        <v>12.297700896071303</v>
      </c>
      <c r="T40">
        <v>12.297700896071303</v>
      </c>
      <c r="U40">
        <v>12.297700896071303</v>
      </c>
      <c r="V40">
        <v>12.297700896071303</v>
      </c>
      <c r="W40">
        <v>12.297700896071303</v>
      </c>
      <c r="X40">
        <v>12.297700896071303</v>
      </c>
      <c r="Y40">
        <v>12.297700896071303</v>
      </c>
      <c r="Z40">
        <v>12.297700896071303</v>
      </c>
      <c r="AA40">
        <v>12.297700896071303</v>
      </c>
      <c r="AB40">
        <v>12.297700896071303</v>
      </c>
      <c r="AC40">
        <v>12.297700896071303</v>
      </c>
      <c r="AD40">
        <v>12.297700896071303</v>
      </c>
      <c r="AE40">
        <v>12.297700896071303</v>
      </c>
      <c r="AF40">
        <v>12.297700896071303</v>
      </c>
      <c r="AG40">
        <v>12.297700896071303</v>
      </c>
      <c r="AH40">
        <v>12.297700896071303</v>
      </c>
      <c r="AI40">
        <v>12.297700896071303</v>
      </c>
      <c r="AJ40">
        <v>12.297700896071303</v>
      </c>
      <c r="AK40">
        <v>12.297700896071303</v>
      </c>
      <c r="AL40">
        <v>12.297700896071303</v>
      </c>
      <c r="AM40">
        <v>12.297700896071303</v>
      </c>
      <c r="AN40">
        <v>12.297700896071303</v>
      </c>
      <c r="AO40">
        <v>12.297700896071303</v>
      </c>
    </row>
    <row r="41" spans="1:41" x14ac:dyDescent="0.3">
      <c r="A41" t="s">
        <v>633</v>
      </c>
      <c r="B41" t="s">
        <v>162</v>
      </c>
      <c r="C41" t="s">
        <v>1270</v>
      </c>
      <c r="D41" t="s">
        <v>607</v>
      </c>
      <c r="E41" t="s">
        <v>691</v>
      </c>
      <c r="F41">
        <v>2047</v>
      </c>
      <c r="G41">
        <v>2021</v>
      </c>
      <c r="I41">
        <v>4.2095022863341729</v>
      </c>
      <c r="J41">
        <v>12.543554006968641</v>
      </c>
      <c r="K41">
        <v>0.97589999999999999</v>
      </c>
      <c r="L41">
        <v>12.297700896071303</v>
      </c>
      <c r="M41">
        <v>12.297700896071303</v>
      </c>
      <c r="N41">
        <v>12.297700896071303</v>
      </c>
      <c r="O41">
        <v>12.297700896071303</v>
      </c>
      <c r="P41">
        <v>12.297700896071303</v>
      </c>
      <c r="Q41">
        <v>12.297700896071303</v>
      </c>
      <c r="R41">
        <v>12.297700896071303</v>
      </c>
      <c r="S41">
        <v>12.297700896071303</v>
      </c>
      <c r="T41">
        <v>12.297700896071303</v>
      </c>
      <c r="U41">
        <v>12.297700896071303</v>
      </c>
      <c r="V41">
        <v>12.297700896071303</v>
      </c>
      <c r="W41">
        <v>12.297700896071303</v>
      </c>
      <c r="X41">
        <v>12.297700896071303</v>
      </c>
      <c r="Y41">
        <v>12.297700896071303</v>
      </c>
      <c r="Z41">
        <v>12.297700896071303</v>
      </c>
      <c r="AA41">
        <v>12.297700896071303</v>
      </c>
      <c r="AB41">
        <v>12.297700896071303</v>
      </c>
      <c r="AC41">
        <v>12.297700896071303</v>
      </c>
      <c r="AD41">
        <v>12.297700896071303</v>
      </c>
      <c r="AE41">
        <v>12.297700896071303</v>
      </c>
      <c r="AF41">
        <v>12.297700896071303</v>
      </c>
      <c r="AG41">
        <v>12.297700896071303</v>
      </c>
      <c r="AH41">
        <v>12.297700896071303</v>
      </c>
      <c r="AI41">
        <v>12.297700896071303</v>
      </c>
      <c r="AJ41">
        <v>12.297700896071303</v>
      </c>
      <c r="AK41">
        <v>12.297700896071303</v>
      </c>
      <c r="AL41">
        <v>12.297700896071303</v>
      </c>
      <c r="AM41">
        <v>12.297700896071303</v>
      </c>
      <c r="AN41">
        <v>12.297700896071303</v>
      </c>
      <c r="AO41">
        <v>12.297700896071303</v>
      </c>
    </row>
    <row r="42" spans="1:41" x14ac:dyDescent="0.3">
      <c r="A42" t="s">
        <v>634</v>
      </c>
      <c r="B42" t="s">
        <v>147</v>
      </c>
      <c r="C42" t="s">
        <v>1270</v>
      </c>
      <c r="D42" t="s">
        <v>607</v>
      </c>
      <c r="E42" t="s">
        <v>691</v>
      </c>
      <c r="F42">
        <v>2048</v>
      </c>
      <c r="G42">
        <v>2021</v>
      </c>
      <c r="I42">
        <v>4.2095022863341729</v>
      </c>
      <c r="J42">
        <v>12.16216216216216</v>
      </c>
      <c r="K42">
        <v>0.97589999999999999</v>
      </c>
      <c r="L42">
        <v>12.048691340214747</v>
      </c>
      <c r="M42">
        <v>12.048691340214747</v>
      </c>
      <c r="N42">
        <v>12.048691340214747</v>
      </c>
      <c r="O42">
        <v>12.048691340214747</v>
      </c>
      <c r="P42">
        <v>12.048691340214747</v>
      </c>
      <c r="Q42">
        <v>12.048691340214747</v>
      </c>
      <c r="R42">
        <v>12.048691340214747</v>
      </c>
      <c r="S42">
        <v>12.048691340214747</v>
      </c>
      <c r="T42">
        <v>12.048691340214747</v>
      </c>
      <c r="U42">
        <v>12.048691340214747</v>
      </c>
      <c r="V42">
        <v>12.048691340214747</v>
      </c>
      <c r="W42">
        <v>12.048691340214747</v>
      </c>
      <c r="X42">
        <v>12.048691340214747</v>
      </c>
      <c r="Y42">
        <v>12.048691340214747</v>
      </c>
      <c r="Z42">
        <v>12.048691340214747</v>
      </c>
      <c r="AA42">
        <v>12.048691340214747</v>
      </c>
      <c r="AB42">
        <v>12.048691340214747</v>
      </c>
      <c r="AC42">
        <v>12.048691340214747</v>
      </c>
      <c r="AD42">
        <v>12.048691340214747</v>
      </c>
      <c r="AE42">
        <v>12.048691340214747</v>
      </c>
      <c r="AF42">
        <v>12.048691340214747</v>
      </c>
      <c r="AG42">
        <v>12.048691340214747</v>
      </c>
      <c r="AH42">
        <v>12.048691340214747</v>
      </c>
      <c r="AI42">
        <v>12.048691340214747</v>
      </c>
      <c r="AJ42">
        <v>12.048691340214747</v>
      </c>
      <c r="AK42">
        <v>12.048691340214747</v>
      </c>
      <c r="AL42">
        <v>12.048691340214747</v>
      </c>
      <c r="AM42">
        <v>12.048691340214747</v>
      </c>
      <c r="AN42">
        <v>12.048691340214747</v>
      </c>
      <c r="AO42">
        <v>12.048691340214747</v>
      </c>
    </row>
    <row r="43" spans="1:41" x14ac:dyDescent="0.3">
      <c r="A43" t="s">
        <v>634</v>
      </c>
      <c r="B43" t="s">
        <v>146</v>
      </c>
      <c r="C43" t="s">
        <v>1270</v>
      </c>
      <c r="D43" t="s">
        <v>607</v>
      </c>
      <c r="E43" t="s">
        <v>691</v>
      </c>
      <c r="F43">
        <v>2048</v>
      </c>
      <c r="G43">
        <v>2021</v>
      </c>
      <c r="I43">
        <v>4.2095022863341729</v>
      </c>
      <c r="J43">
        <v>12.16216216216216</v>
      </c>
      <c r="K43">
        <v>0.97589999999999999</v>
      </c>
      <c r="L43">
        <v>12.048691340214747</v>
      </c>
      <c r="M43">
        <v>12.048691340214747</v>
      </c>
      <c r="N43">
        <v>12.048691340214747</v>
      </c>
      <c r="O43">
        <v>12.048691340214747</v>
      </c>
      <c r="P43">
        <v>12.048691340214747</v>
      </c>
      <c r="Q43">
        <v>12.048691340214747</v>
      </c>
      <c r="R43">
        <v>12.048691340214747</v>
      </c>
      <c r="S43">
        <v>12.048691340214747</v>
      </c>
      <c r="T43">
        <v>12.048691340214747</v>
      </c>
      <c r="U43">
        <v>12.048691340214747</v>
      </c>
      <c r="V43">
        <v>12.048691340214747</v>
      </c>
      <c r="W43">
        <v>12.048691340214747</v>
      </c>
      <c r="X43">
        <v>12.048691340214747</v>
      </c>
      <c r="Y43">
        <v>12.048691340214747</v>
      </c>
      <c r="Z43">
        <v>12.048691340214747</v>
      </c>
      <c r="AA43">
        <v>12.048691340214747</v>
      </c>
      <c r="AB43">
        <v>12.048691340214747</v>
      </c>
      <c r="AC43">
        <v>12.048691340214747</v>
      </c>
      <c r="AD43">
        <v>12.048691340214747</v>
      </c>
      <c r="AE43">
        <v>12.048691340214747</v>
      </c>
      <c r="AF43">
        <v>12.048691340214747</v>
      </c>
      <c r="AG43">
        <v>12.048691340214747</v>
      </c>
      <c r="AH43">
        <v>12.048691340214747</v>
      </c>
      <c r="AI43">
        <v>12.048691340214747</v>
      </c>
      <c r="AJ43">
        <v>12.048691340214747</v>
      </c>
      <c r="AK43">
        <v>12.048691340214747</v>
      </c>
      <c r="AL43">
        <v>12.048691340214747</v>
      </c>
      <c r="AM43">
        <v>12.048691340214747</v>
      </c>
      <c r="AN43">
        <v>12.048691340214747</v>
      </c>
      <c r="AO43">
        <v>12.048691340214747</v>
      </c>
    </row>
    <row r="44" spans="1:41" x14ac:dyDescent="0.3">
      <c r="A44" t="s">
        <v>634</v>
      </c>
      <c r="B44" t="s">
        <v>149</v>
      </c>
      <c r="C44" t="s">
        <v>1270</v>
      </c>
      <c r="D44" t="s">
        <v>607</v>
      </c>
      <c r="E44" t="s">
        <v>691</v>
      </c>
      <c r="F44">
        <v>2048</v>
      </c>
      <c r="G44">
        <v>2021</v>
      </c>
      <c r="I44">
        <v>4.2095022863341729</v>
      </c>
      <c r="J44">
        <v>12.16216216216216</v>
      </c>
      <c r="K44">
        <v>0.97589999999999999</v>
      </c>
      <c r="L44">
        <v>12.048691340214747</v>
      </c>
      <c r="M44">
        <v>12.048691340214747</v>
      </c>
      <c r="N44">
        <v>12.048691340214747</v>
      </c>
      <c r="O44">
        <v>12.048691340214747</v>
      </c>
      <c r="P44">
        <v>12.048691340214747</v>
      </c>
      <c r="Q44">
        <v>12.048691340214747</v>
      </c>
      <c r="R44">
        <v>12.048691340214747</v>
      </c>
      <c r="S44">
        <v>12.048691340214747</v>
      </c>
      <c r="T44">
        <v>12.048691340214747</v>
      </c>
      <c r="U44">
        <v>12.048691340214747</v>
      </c>
      <c r="V44">
        <v>12.048691340214747</v>
      </c>
      <c r="W44">
        <v>12.048691340214747</v>
      </c>
      <c r="X44">
        <v>12.048691340214747</v>
      </c>
      <c r="Y44">
        <v>12.048691340214747</v>
      </c>
      <c r="Z44">
        <v>12.048691340214747</v>
      </c>
      <c r="AA44">
        <v>12.048691340214747</v>
      </c>
      <c r="AB44">
        <v>12.048691340214747</v>
      </c>
      <c r="AC44">
        <v>12.048691340214747</v>
      </c>
      <c r="AD44">
        <v>12.048691340214747</v>
      </c>
      <c r="AE44">
        <v>12.048691340214747</v>
      </c>
      <c r="AF44">
        <v>12.048691340214747</v>
      </c>
      <c r="AG44">
        <v>12.048691340214747</v>
      </c>
      <c r="AH44">
        <v>12.048691340214747</v>
      </c>
      <c r="AI44">
        <v>12.048691340214747</v>
      </c>
      <c r="AJ44">
        <v>12.048691340214747</v>
      </c>
      <c r="AK44">
        <v>12.048691340214747</v>
      </c>
      <c r="AL44">
        <v>12.048691340214747</v>
      </c>
      <c r="AM44">
        <v>12.048691340214747</v>
      </c>
      <c r="AN44">
        <v>12.048691340214747</v>
      </c>
      <c r="AO44">
        <v>12.048691340214747</v>
      </c>
    </row>
    <row r="45" spans="1:41" x14ac:dyDescent="0.3">
      <c r="A45" t="s">
        <v>634</v>
      </c>
      <c r="B45" t="s">
        <v>148</v>
      </c>
      <c r="C45" t="s">
        <v>1270</v>
      </c>
      <c r="D45" t="s">
        <v>607</v>
      </c>
      <c r="E45" t="s">
        <v>691</v>
      </c>
      <c r="F45">
        <v>2048</v>
      </c>
      <c r="G45">
        <v>2021</v>
      </c>
      <c r="I45">
        <v>4.2095022863341729</v>
      </c>
      <c r="J45">
        <v>12.16216216216216</v>
      </c>
      <c r="K45">
        <v>0.97589999999999999</v>
      </c>
      <c r="L45">
        <v>12.048691340214747</v>
      </c>
      <c r="M45">
        <v>12.048691340214747</v>
      </c>
      <c r="N45">
        <v>12.048691340214747</v>
      </c>
      <c r="O45">
        <v>12.048691340214747</v>
      </c>
      <c r="P45">
        <v>12.048691340214747</v>
      </c>
      <c r="Q45">
        <v>12.048691340214747</v>
      </c>
      <c r="R45">
        <v>12.048691340214747</v>
      </c>
      <c r="S45">
        <v>12.048691340214747</v>
      </c>
      <c r="T45">
        <v>12.048691340214747</v>
      </c>
      <c r="U45">
        <v>12.048691340214747</v>
      </c>
      <c r="V45">
        <v>12.048691340214747</v>
      </c>
      <c r="W45">
        <v>12.048691340214747</v>
      </c>
      <c r="X45">
        <v>12.048691340214747</v>
      </c>
      <c r="Y45">
        <v>12.048691340214747</v>
      </c>
      <c r="Z45">
        <v>12.048691340214747</v>
      </c>
      <c r="AA45">
        <v>12.048691340214747</v>
      </c>
      <c r="AB45">
        <v>12.048691340214747</v>
      </c>
      <c r="AC45">
        <v>12.048691340214747</v>
      </c>
      <c r="AD45">
        <v>12.048691340214747</v>
      </c>
      <c r="AE45">
        <v>12.048691340214747</v>
      </c>
      <c r="AF45">
        <v>12.048691340214747</v>
      </c>
      <c r="AG45">
        <v>12.048691340214747</v>
      </c>
      <c r="AH45">
        <v>12.048691340214747</v>
      </c>
      <c r="AI45">
        <v>12.048691340214747</v>
      </c>
      <c r="AJ45">
        <v>12.048691340214747</v>
      </c>
      <c r="AK45">
        <v>12.048691340214747</v>
      </c>
      <c r="AL45">
        <v>12.048691340214747</v>
      </c>
      <c r="AM45">
        <v>12.048691340214747</v>
      </c>
      <c r="AN45">
        <v>12.048691340214747</v>
      </c>
      <c r="AO45">
        <v>12.048691340214747</v>
      </c>
    </row>
    <row r="46" spans="1:41" x14ac:dyDescent="0.3">
      <c r="A46" t="s">
        <v>635</v>
      </c>
      <c r="B46" t="s">
        <v>35</v>
      </c>
      <c r="C46" t="s">
        <v>1270</v>
      </c>
      <c r="D46" t="s">
        <v>607</v>
      </c>
      <c r="E46" t="s">
        <v>691</v>
      </c>
      <c r="F46">
        <v>2028</v>
      </c>
      <c r="G46">
        <v>2021</v>
      </c>
      <c r="I46">
        <v>4.2095022863341729</v>
      </c>
      <c r="J46">
        <v>13.8996138996139</v>
      </c>
      <c r="K46">
        <v>0.96630000000000005</v>
      </c>
      <c r="L46">
        <v>12.964417639472831</v>
      </c>
      <c r="M46">
        <v>12.964417639472831</v>
      </c>
      <c r="N46">
        <v>12.964417639472831</v>
      </c>
      <c r="O46">
        <v>12.964417639472831</v>
      </c>
      <c r="P46">
        <v>12.964417639472831</v>
      </c>
      <c r="Q46">
        <v>12.964417639472831</v>
      </c>
      <c r="R46">
        <v>12.964417639472831</v>
      </c>
      <c r="S46">
        <v>12.964417639472831</v>
      </c>
      <c r="T46">
        <v>12.964417639472831</v>
      </c>
      <c r="U46">
        <v>12.964417639472831</v>
      </c>
      <c r="V46">
        <v>12.964417639472831</v>
      </c>
      <c r="W46">
        <v>12.964417639472831</v>
      </c>
      <c r="X46">
        <v>12.964417639472831</v>
      </c>
      <c r="Y46">
        <v>12.964417639472831</v>
      </c>
      <c r="Z46">
        <v>12.964417639472831</v>
      </c>
      <c r="AA46">
        <v>12.964417639472831</v>
      </c>
      <c r="AB46">
        <v>12.964417639472831</v>
      </c>
      <c r="AC46">
        <v>12.964417639472831</v>
      </c>
      <c r="AD46">
        <v>12.964417639472831</v>
      </c>
      <c r="AE46">
        <v>12.964417639472831</v>
      </c>
      <c r="AF46">
        <v>12.964417639472831</v>
      </c>
      <c r="AG46">
        <v>12.964417639472831</v>
      </c>
      <c r="AH46">
        <v>12.964417639472831</v>
      </c>
      <c r="AI46">
        <v>12.964417639472831</v>
      </c>
      <c r="AJ46">
        <v>12.964417639472831</v>
      </c>
      <c r="AK46">
        <v>12.964417639472831</v>
      </c>
      <c r="AL46">
        <v>12.964417639472831</v>
      </c>
      <c r="AM46">
        <v>12.964417639472831</v>
      </c>
      <c r="AN46">
        <v>12.964417639472831</v>
      </c>
      <c r="AO46">
        <v>12.964417639472831</v>
      </c>
    </row>
    <row r="47" spans="1:41" x14ac:dyDescent="0.3">
      <c r="A47" t="s">
        <v>635</v>
      </c>
      <c r="B47" t="s">
        <v>36</v>
      </c>
      <c r="C47" t="s">
        <v>1270</v>
      </c>
      <c r="D47" t="s">
        <v>607</v>
      </c>
      <c r="E47" t="s">
        <v>691</v>
      </c>
      <c r="F47">
        <v>2028</v>
      </c>
      <c r="G47">
        <v>2021</v>
      </c>
      <c r="I47">
        <v>4.2095022863341729</v>
      </c>
      <c r="J47">
        <v>13.8996138996139</v>
      </c>
      <c r="K47">
        <v>0.96630000000000005</v>
      </c>
      <c r="L47">
        <v>12.964417639472831</v>
      </c>
      <c r="M47">
        <v>12.964417639472831</v>
      </c>
      <c r="N47">
        <v>12.964417639472831</v>
      </c>
      <c r="O47">
        <v>12.964417639472831</v>
      </c>
      <c r="P47">
        <v>12.964417639472831</v>
      </c>
      <c r="Q47">
        <v>12.964417639472831</v>
      </c>
      <c r="R47">
        <v>12.964417639472831</v>
      </c>
      <c r="S47">
        <v>12.964417639472831</v>
      </c>
      <c r="T47">
        <v>12.964417639472831</v>
      </c>
      <c r="U47">
        <v>12.964417639472831</v>
      </c>
      <c r="V47">
        <v>12.964417639472831</v>
      </c>
      <c r="W47">
        <v>12.964417639472831</v>
      </c>
      <c r="X47">
        <v>12.964417639472831</v>
      </c>
      <c r="Y47">
        <v>12.964417639472831</v>
      </c>
      <c r="Z47">
        <v>12.964417639472831</v>
      </c>
      <c r="AA47">
        <v>12.964417639472831</v>
      </c>
      <c r="AB47">
        <v>12.964417639472831</v>
      </c>
      <c r="AC47">
        <v>12.964417639472831</v>
      </c>
      <c r="AD47">
        <v>12.964417639472831</v>
      </c>
      <c r="AE47">
        <v>12.964417639472831</v>
      </c>
      <c r="AF47">
        <v>12.964417639472831</v>
      </c>
      <c r="AG47">
        <v>12.964417639472831</v>
      </c>
      <c r="AH47">
        <v>12.964417639472831</v>
      </c>
      <c r="AI47">
        <v>12.964417639472831</v>
      </c>
      <c r="AJ47">
        <v>12.964417639472831</v>
      </c>
      <c r="AK47">
        <v>12.964417639472831</v>
      </c>
      <c r="AL47">
        <v>12.964417639472831</v>
      </c>
      <c r="AM47">
        <v>12.964417639472831</v>
      </c>
      <c r="AN47">
        <v>12.964417639472831</v>
      </c>
      <c r="AO47">
        <v>12.964417639472831</v>
      </c>
    </row>
    <row r="48" spans="1:41" x14ac:dyDescent="0.3">
      <c r="A48" t="s">
        <v>635</v>
      </c>
      <c r="B48" t="s">
        <v>37</v>
      </c>
      <c r="C48" t="s">
        <v>1270</v>
      </c>
      <c r="D48" t="s">
        <v>607</v>
      </c>
      <c r="E48" t="s">
        <v>691</v>
      </c>
      <c r="F48">
        <v>2028</v>
      </c>
      <c r="G48">
        <v>2021</v>
      </c>
      <c r="I48">
        <v>4.2095022863341729</v>
      </c>
      <c r="J48">
        <v>13.8996138996139</v>
      </c>
      <c r="K48">
        <v>0.96630000000000005</v>
      </c>
      <c r="L48">
        <v>12.964417639472831</v>
      </c>
      <c r="M48">
        <v>12.964417639472831</v>
      </c>
      <c r="N48">
        <v>12.964417639472831</v>
      </c>
      <c r="O48">
        <v>12.964417639472831</v>
      </c>
      <c r="P48">
        <v>12.964417639472831</v>
      </c>
      <c r="Q48">
        <v>12.964417639472831</v>
      </c>
      <c r="R48">
        <v>12.964417639472831</v>
      </c>
      <c r="S48">
        <v>12.964417639472831</v>
      </c>
      <c r="T48">
        <v>12.964417639472831</v>
      </c>
      <c r="U48">
        <v>12.964417639472831</v>
      </c>
      <c r="V48">
        <v>12.964417639472831</v>
      </c>
      <c r="W48">
        <v>12.964417639472831</v>
      </c>
      <c r="X48">
        <v>12.964417639472831</v>
      </c>
      <c r="Y48">
        <v>12.964417639472831</v>
      </c>
      <c r="Z48">
        <v>12.964417639472831</v>
      </c>
      <c r="AA48">
        <v>12.964417639472831</v>
      </c>
      <c r="AB48">
        <v>12.964417639472831</v>
      </c>
      <c r="AC48">
        <v>12.964417639472831</v>
      </c>
      <c r="AD48">
        <v>12.964417639472831</v>
      </c>
      <c r="AE48">
        <v>12.964417639472831</v>
      </c>
      <c r="AF48">
        <v>12.964417639472831</v>
      </c>
      <c r="AG48">
        <v>12.964417639472831</v>
      </c>
      <c r="AH48">
        <v>12.964417639472831</v>
      </c>
      <c r="AI48">
        <v>12.964417639472831</v>
      </c>
      <c r="AJ48">
        <v>12.964417639472831</v>
      </c>
      <c r="AK48">
        <v>12.964417639472831</v>
      </c>
      <c r="AL48">
        <v>12.964417639472831</v>
      </c>
      <c r="AM48">
        <v>12.964417639472831</v>
      </c>
      <c r="AN48">
        <v>12.964417639472831</v>
      </c>
      <c r="AO48">
        <v>12.964417639472831</v>
      </c>
    </row>
    <row r="49" spans="1:41" x14ac:dyDescent="0.3">
      <c r="A49" t="s">
        <v>635</v>
      </c>
      <c r="B49" t="s">
        <v>34</v>
      </c>
      <c r="C49" t="s">
        <v>1270</v>
      </c>
      <c r="D49" t="s">
        <v>607</v>
      </c>
      <c r="E49" t="s">
        <v>691</v>
      </c>
      <c r="F49">
        <v>2028</v>
      </c>
      <c r="G49">
        <v>2021</v>
      </c>
      <c r="I49">
        <v>4.2095022863341729</v>
      </c>
      <c r="J49">
        <v>13.8996138996139</v>
      </c>
      <c r="K49">
        <v>0.96630000000000005</v>
      </c>
      <c r="L49">
        <v>12.964417639472831</v>
      </c>
      <c r="M49">
        <v>12.964417639472831</v>
      </c>
      <c r="N49">
        <v>12.964417639472831</v>
      </c>
      <c r="O49">
        <v>12.964417639472831</v>
      </c>
      <c r="P49">
        <v>12.964417639472831</v>
      </c>
      <c r="Q49">
        <v>12.964417639472831</v>
      </c>
      <c r="R49">
        <v>12.964417639472831</v>
      </c>
      <c r="S49">
        <v>12.964417639472831</v>
      </c>
      <c r="T49">
        <v>12.964417639472831</v>
      </c>
      <c r="U49">
        <v>12.964417639472831</v>
      </c>
      <c r="V49">
        <v>12.964417639472831</v>
      </c>
      <c r="W49">
        <v>12.964417639472831</v>
      </c>
      <c r="X49">
        <v>12.964417639472831</v>
      </c>
      <c r="Y49">
        <v>12.964417639472831</v>
      </c>
      <c r="Z49">
        <v>12.964417639472831</v>
      </c>
      <c r="AA49">
        <v>12.964417639472831</v>
      </c>
      <c r="AB49">
        <v>12.964417639472831</v>
      </c>
      <c r="AC49">
        <v>12.964417639472831</v>
      </c>
      <c r="AD49">
        <v>12.964417639472831</v>
      </c>
      <c r="AE49">
        <v>12.964417639472831</v>
      </c>
      <c r="AF49">
        <v>12.964417639472831</v>
      </c>
      <c r="AG49">
        <v>12.964417639472831</v>
      </c>
      <c r="AH49">
        <v>12.964417639472831</v>
      </c>
      <c r="AI49">
        <v>12.964417639472831</v>
      </c>
      <c r="AJ49">
        <v>12.964417639472831</v>
      </c>
      <c r="AK49">
        <v>12.964417639472831</v>
      </c>
      <c r="AL49">
        <v>12.964417639472831</v>
      </c>
      <c r="AM49">
        <v>12.964417639472831</v>
      </c>
      <c r="AN49">
        <v>12.964417639472831</v>
      </c>
      <c r="AO49">
        <v>12.964417639472831</v>
      </c>
    </row>
    <row r="50" spans="1:41" x14ac:dyDescent="0.3">
      <c r="A50" t="s">
        <v>309</v>
      </c>
      <c r="B50" t="s">
        <v>67</v>
      </c>
      <c r="C50" t="s">
        <v>1270</v>
      </c>
      <c r="D50" t="s">
        <v>360</v>
      </c>
      <c r="E50" t="s">
        <v>689</v>
      </c>
      <c r="F50">
        <v>2043</v>
      </c>
      <c r="G50">
        <v>2021</v>
      </c>
      <c r="I50">
        <v>7.7352389380530973</v>
      </c>
      <c r="J50">
        <v>6.9902912621359219</v>
      </c>
      <c r="K50">
        <v>0.99119999999999997</v>
      </c>
      <c r="L50">
        <v>80.731208364453764</v>
      </c>
      <c r="M50">
        <v>82.935488052430983</v>
      </c>
      <c r="N50">
        <v>81.398425361928403</v>
      </c>
      <c r="O50">
        <v>80.833471836152384</v>
      </c>
      <c r="P50">
        <v>81.379347121826882</v>
      </c>
      <c r="Q50">
        <v>82.212354592538716</v>
      </c>
      <c r="R50">
        <v>82.961170063507581</v>
      </c>
      <c r="S50">
        <v>83.640281584870863</v>
      </c>
      <c r="T50">
        <v>84.333951840485028</v>
      </c>
      <c r="U50">
        <v>84.899058718708531</v>
      </c>
      <c r="V50">
        <v>85.432027540537817</v>
      </c>
      <c r="W50">
        <v>85.884232882811503</v>
      </c>
      <c r="X50">
        <v>86.120835234099445</v>
      </c>
      <c r="Y50">
        <v>86.24264283232695</v>
      </c>
      <c r="Z50">
        <v>86.387602307432672</v>
      </c>
      <c r="AA50">
        <v>86.514606731881301</v>
      </c>
      <c r="AB50">
        <v>86.578157339238231</v>
      </c>
      <c r="AC50">
        <v>86.611342825728471</v>
      </c>
      <c r="AD50">
        <v>86.631476150511304</v>
      </c>
      <c r="AE50">
        <v>86.633051558647892</v>
      </c>
      <c r="AF50">
        <v>86.623910374634676</v>
      </c>
      <c r="AG50">
        <v>86.614769190621473</v>
      </c>
      <c r="AH50">
        <v>86.605628006608285</v>
      </c>
      <c r="AI50">
        <v>86.596486822595068</v>
      </c>
      <c r="AJ50">
        <v>86.587345638581866</v>
      </c>
      <c r="AK50">
        <v>86.578204454568649</v>
      </c>
      <c r="AL50">
        <v>86.569063270555446</v>
      </c>
      <c r="AM50">
        <v>86.559922086542244</v>
      </c>
      <c r="AN50">
        <v>86.550780902529027</v>
      </c>
      <c r="AO50">
        <v>86.541639718515839</v>
      </c>
    </row>
    <row r="51" spans="1:41" x14ac:dyDescent="0.3">
      <c r="A51" t="s">
        <v>642</v>
      </c>
      <c r="B51" t="s">
        <v>139</v>
      </c>
      <c r="C51" t="s">
        <v>1270</v>
      </c>
      <c r="D51" t="s">
        <v>360</v>
      </c>
      <c r="E51" t="s">
        <v>690</v>
      </c>
      <c r="F51">
        <v>2039</v>
      </c>
      <c r="G51">
        <v>2021</v>
      </c>
      <c r="I51">
        <v>7.7352389380530973</v>
      </c>
      <c r="J51">
        <v>7.2874493927125501</v>
      </c>
      <c r="K51">
        <v>0.98250000000000004</v>
      </c>
      <c r="L51">
        <v>64.703277070513096</v>
      </c>
      <c r="M51">
        <v>66.27850434767889</v>
      </c>
      <c r="N51">
        <v>64.665987734651452</v>
      </c>
      <c r="O51">
        <v>63.507984451043193</v>
      </c>
      <c r="P51">
        <v>63.089660027526669</v>
      </c>
      <c r="Q51">
        <v>63.317634530765908</v>
      </c>
      <c r="R51">
        <v>63.790861493579001</v>
      </c>
      <c r="S51">
        <v>63.957844463764197</v>
      </c>
      <c r="T51">
        <v>63.623252534966689</v>
      </c>
      <c r="U51">
        <v>63.023121080353377</v>
      </c>
      <c r="V51">
        <v>62.586241413803705</v>
      </c>
      <c r="W51">
        <v>62.400036023196606</v>
      </c>
      <c r="X51">
        <v>62.314624081299236</v>
      </c>
      <c r="Y51">
        <v>62.415231448078593</v>
      </c>
      <c r="Z51">
        <v>62.832797245176835</v>
      </c>
      <c r="AA51">
        <v>63.169729090970982</v>
      </c>
      <c r="AB51">
        <v>63.27122558971184</v>
      </c>
      <c r="AC51">
        <v>63.359701518511713</v>
      </c>
      <c r="AD51">
        <v>63.411316642000621</v>
      </c>
      <c r="AE51">
        <v>63.420016042465434</v>
      </c>
      <c r="AF51">
        <v>63.410996775209632</v>
      </c>
      <c r="AG51">
        <v>63.401977507953831</v>
      </c>
      <c r="AH51">
        <v>63.392958240698029</v>
      </c>
      <c r="AI51">
        <v>63.383938973442234</v>
      </c>
      <c r="AJ51">
        <v>63.374919706186418</v>
      </c>
      <c r="AK51">
        <v>63.365900438930616</v>
      </c>
      <c r="AL51">
        <v>63.356881171674814</v>
      </c>
      <c r="AM51">
        <v>63.34786190441902</v>
      </c>
      <c r="AN51">
        <v>63.338842637163218</v>
      </c>
      <c r="AO51">
        <v>63.329823369907416</v>
      </c>
    </row>
    <row r="52" spans="1:41" x14ac:dyDescent="0.3">
      <c r="A52" t="s">
        <v>642</v>
      </c>
      <c r="B52" t="s">
        <v>715</v>
      </c>
      <c r="C52" t="s">
        <v>1270</v>
      </c>
      <c r="D52" t="s">
        <v>360</v>
      </c>
      <c r="E52" t="s">
        <v>690</v>
      </c>
      <c r="F52">
        <v>2039</v>
      </c>
      <c r="G52">
        <v>2021</v>
      </c>
      <c r="I52">
        <v>7.7352389380530973</v>
      </c>
      <c r="J52">
        <v>7.2874493927125501</v>
      </c>
      <c r="K52">
        <v>0.98250000000000004</v>
      </c>
      <c r="L52">
        <v>64.703277070513096</v>
      </c>
      <c r="M52">
        <v>66.27850434767889</v>
      </c>
      <c r="N52">
        <v>64.665987734651452</v>
      </c>
      <c r="O52">
        <v>63.507984451043193</v>
      </c>
      <c r="P52">
        <v>63.089660027526669</v>
      </c>
      <c r="Q52">
        <v>63.317634530765908</v>
      </c>
      <c r="R52">
        <v>63.790861493579001</v>
      </c>
      <c r="S52">
        <v>63.957844463764197</v>
      </c>
      <c r="T52">
        <v>63.623252534966689</v>
      </c>
      <c r="U52">
        <v>63.023121080353377</v>
      </c>
      <c r="V52">
        <v>62.586241413803705</v>
      </c>
      <c r="W52">
        <v>62.400036023196606</v>
      </c>
      <c r="X52">
        <v>62.314624081299236</v>
      </c>
      <c r="Y52">
        <v>62.415231448078593</v>
      </c>
      <c r="Z52">
        <v>62.832797245176835</v>
      </c>
      <c r="AA52">
        <v>63.169729090970982</v>
      </c>
      <c r="AB52">
        <v>63.27122558971184</v>
      </c>
      <c r="AC52">
        <v>63.359701518511713</v>
      </c>
      <c r="AD52">
        <v>63.411316642000621</v>
      </c>
      <c r="AE52">
        <v>63.420016042465434</v>
      </c>
      <c r="AF52">
        <v>63.410996775209632</v>
      </c>
      <c r="AG52">
        <v>63.401977507953831</v>
      </c>
      <c r="AH52">
        <v>63.392958240698029</v>
      </c>
      <c r="AI52">
        <v>63.383938973442234</v>
      </c>
      <c r="AJ52">
        <v>63.374919706186418</v>
      </c>
      <c r="AK52">
        <v>63.365900438930616</v>
      </c>
      <c r="AL52">
        <v>63.356881171674814</v>
      </c>
      <c r="AM52">
        <v>63.34786190441902</v>
      </c>
      <c r="AN52">
        <v>63.338842637163218</v>
      </c>
      <c r="AO52">
        <v>63.329823369907416</v>
      </c>
    </row>
    <row r="53" spans="1:41" x14ac:dyDescent="0.3">
      <c r="A53" t="s">
        <v>642</v>
      </c>
      <c r="B53" t="s">
        <v>716</v>
      </c>
      <c r="C53" t="s">
        <v>1270</v>
      </c>
      <c r="D53" t="s">
        <v>360</v>
      </c>
      <c r="E53" t="s">
        <v>690</v>
      </c>
      <c r="F53">
        <v>2039</v>
      </c>
      <c r="G53">
        <v>2021</v>
      </c>
      <c r="I53">
        <v>7.7352389380530973</v>
      </c>
      <c r="J53">
        <v>7.2874493927125501</v>
      </c>
      <c r="K53">
        <v>0.98250000000000004</v>
      </c>
      <c r="L53">
        <v>64.703277070513096</v>
      </c>
      <c r="M53">
        <v>66.27850434767889</v>
      </c>
      <c r="N53">
        <v>64.665987734651452</v>
      </c>
      <c r="O53">
        <v>63.507984451043193</v>
      </c>
      <c r="P53">
        <v>63.089660027526669</v>
      </c>
      <c r="Q53">
        <v>63.317634530765908</v>
      </c>
      <c r="R53">
        <v>63.790861493579001</v>
      </c>
      <c r="S53">
        <v>63.957844463764197</v>
      </c>
      <c r="T53">
        <v>63.623252534966689</v>
      </c>
      <c r="U53">
        <v>63.023121080353377</v>
      </c>
      <c r="V53">
        <v>62.586241413803705</v>
      </c>
      <c r="W53">
        <v>62.400036023196606</v>
      </c>
      <c r="X53">
        <v>62.314624081299236</v>
      </c>
      <c r="Y53">
        <v>62.415231448078593</v>
      </c>
      <c r="Z53">
        <v>62.832797245176835</v>
      </c>
      <c r="AA53">
        <v>63.169729090970982</v>
      </c>
      <c r="AB53">
        <v>63.27122558971184</v>
      </c>
      <c r="AC53">
        <v>63.359701518511713</v>
      </c>
      <c r="AD53">
        <v>63.411316642000621</v>
      </c>
      <c r="AE53">
        <v>63.420016042465434</v>
      </c>
      <c r="AF53">
        <v>63.410996775209632</v>
      </c>
      <c r="AG53">
        <v>63.401977507953831</v>
      </c>
      <c r="AH53">
        <v>63.392958240698029</v>
      </c>
      <c r="AI53">
        <v>63.383938973442234</v>
      </c>
      <c r="AJ53">
        <v>63.374919706186418</v>
      </c>
      <c r="AK53">
        <v>63.365900438930616</v>
      </c>
      <c r="AL53">
        <v>63.356881171674814</v>
      </c>
      <c r="AM53">
        <v>63.34786190441902</v>
      </c>
      <c r="AN53">
        <v>63.338842637163218</v>
      </c>
      <c r="AO53">
        <v>63.329823369907416</v>
      </c>
    </row>
    <row r="54" spans="1:41" x14ac:dyDescent="0.3">
      <c r="A54" t="s">
        <v>642</v>
      </c>
      <c r="B54" t="s">
        <v>717</v>
      </c>
      <c r="C54" t="s">
        <v>1270</v>
      </c>
      <c r="D54" t="s">
        <v>360</v>
      </c>
      <c r="E54" t="s">
        <v>690</v>
      </c>
      <c r="F54">
        <v>2039</v>
      </c>
      <c r="G54">
        <v>2021</v>
      </c>
      <c r="I54">
        <v>7.7352389380530973</v>
      </c>
      <c r="J54">
        <v>7.2874493927125501</v>
      </c>
      <c r="K54">
        <v>0.98250000000000004</v>
      </c>
      <c r="L54">
        <v>64.703277070513096</v>
      </c>
      <c r="M54">
        <v>66.27850434767889</v>
      </c>
      <c r="N54">
        <v>64.665987734651452</v>
      </c>
      <c r="O54">
        <v>63.507984451043193</v>
      </c>
      <c r="P54">
        <v>63.089660027526669</v>
      </c>
      <c r="Q54">
        <v>63.317634530765908</v>
      </c>
      <c r="R54">
        <v>63.790861493579001</v>
      </c>
      <c r="S54">
        <v>63.957844463764197</v>
      </c>
      <c r="T54">
        <v>63.623252534966689</v>
      </c>
      <c r="U54">
        <v>63.023121080353377</v>
      </c>
      <c r="V54">
        <v>62.586241413803705</v>
      </c>
      <c r="W54">
        <v>62.400036023196606</v>
      </c>
      <c r="X54">
        <v>62.314624081299236</v>
      </c>
      <c r="Y54">
        <v>62.415231448078593</v>
      </c>
      <c r="Z54">
        <v>62.832797245176835</v>
      </c>
      <c r="AA54">
        <v>63.169729090970982</v>
      </c>
      <c r="AB54">
        <v>63.27122558971184</v>
      </c>
      <c r="AC54">
        <v>63.359701518511713</v>
      </c>
      <c r="AD54">
        <v>63.411316642000621</v>
      </c>
      <c r="AE54">
        <v>63.420016042465434</v>
      </c>
      <c r="AF54">
        <v>63.410996775209632</v>
      </c>
      <c r="AG54">
        <v>63.401977507953831</v>
      </c>
      <c r="AH54">
        <v>63.392958240698029</v>
      </c>
      <c r="AI54">
        <v>63.383938973442234</v>
      </c>
      <c r="AJ54">
        <v>63.374919706186418</v>
      </c>
      <c r="AK54">
        <v>63.365900438930616</v>
      </c>
      <c r="AL54">
        <v>63.356881171674814</v>
      </c>
      <c r="AM54">
        <v>63.34786190441902</v>
      </c>
      <c r="AN54">
        <v>63.338842637163218</v>
      </c>
      <c r="AO54">
        <v>63.329823369907416</v>
      </c>
    </row>
    <row r="55" spans="1:41" x14ac:dyDescent="0.3">
      <c r="A55" t="s">
        <v>643</v>
      </c>
      <c r="B55" t="s">
        <v>93</v>
      </c>
      <c r="C55" t="s">
        <v>1270</v>
      </c>
      <c r="D55" t="s">
        <v>360</v>
      </c>
      <c r="E55" t="s">
        <v>690</v>
      </c>
      <c r="F55">
        <v>2045</v>
      </c>
      <c r="G55">
        <v>2021</v>
      </c>
      <c r="I55">
        <v>7.7352389380530973</v>
      </c>
      <c r="J55">
        <v>7.3770491803278695</v>
      </c>
      <c r="K55">
        <v>0.96289999999999998</v>
      </c>
      <c r="L55">
        <v>63.914706345469902</v>
      </c>
      <c r="M55">
        <v>65.213212000412156</v>
      </c>
      <c r="N55">
        <v>63.411519482945181</v>
      </c>
      <c r="O55">
        <v>62.094749451111966</v>
      </c>
      <c r="P55">
        <v>61.602432674884895</v>
      </c>
      <c r="Q55">
        <v>61.805344398194833</v>
      </c>
      <c r="R55">
        <v>67.05498791616067</v>
      </c>
      <c r="S55">
        <v>72.016806424249424</v>
      </c>
      <c r="T55">
        <v>71.698872910803686</v>
      </c>
      <c r="U55">
        <v>71.107948436693903</v>
      </c>
      <c r="V55">
        <v>70.67097603071683</v>
      </c>
      <c r="W55">
        <v>70.473523101555116</v>
      </c>
      <c r="X55">
        <v>70.382204538184766</v>
      </c>
      <c r="Y55">
        <v>70.486974784124513</v>
      </c>
      <c r="Z55">
        <v>70.906546613105789</v>
      </c>
      <c r="AA55">
        <v>71.244696837686078</v>
      </c>
      <c r="AB55">
        <v>71.348150628812718</v>
      </c>
      <c r="AC55">
        <v>71.437376157520276</v>
      </c>
      <c r="AD55">
        <v>71.489080185413499</v>
      </c>
      <c r="AE55">
        <v>71.497793637995414</v>
      </c>
      <c r="AF55">
        <v>71.488845616667973</v>
      </c>
      <c r="AG55">
        <v>71.479897595340532</v>
      </c>
      <c r="AH55">
        <v>71.470949574013076</v>
      </c>
      <c r="AI55">
        <v>71.462001552685606</v>
      </c>
      <c r="AJ55">
        <v>71.453053531358165</v>
      </c>
      <c r="AK55">
        <v>71.444105510030695</v>
      </c>
      <c r="AL55">
        <v>71.43515748870324</v>
      </c>
      <c r="AM55">
        <v>71.42620946737577</v>
      </c>
      <c r="AN55">
        <v>71.417261446048315</v>
      </c>
      <c r="AO55">
        <v>71.408313424720873</v>
      </c>
    </row>
    <row r="56" spans="1:41" x14ac:dyDescent="0.3">
      <c r="A56" t="s">
        <v>643</v>
      </c>
      <c r="B56" t="s">
        <v>718</v>
      </c>
      <c r="C56" t="s">
        <v>1270</v>
      </c>
      <c r="D56" t="s">
        <v>360</v>
      </c>
      <c r="E56" t="s">
        <v>690</v>
      </c>
      <c r="F56">
        <v>2045</v>
      </c>
      <c r="G56">
        <v>2021</v>
      </c>
      <c r="I56">
        <v>7.7352389380530973</v>
      </c>
      <c r="J56">
        <v>7.3770491803278695</v>
      </c>
      <c r="K56">
        <v>0.96289999999999998</v>
      </c>
      <c r="L56">
        <v>63.914706345469902</v>
      </c>
      <c r="M56">
        <v>65.213212000412156</v>
      </c>
      <c r="N56">
        <v>63.411519482945181</v>
      </c>
      <c r="O56">
        <v>62.094749451111966</v>
      </c>
      <c r="P56">
        <v>61.602432674884895</v>
      </c>
      <c r="Q56">
        <v>61.805344398194833</v>
      </c>
      <c r="R56">
        <v>67.05498791616067</v>
      </c>
      <c r="S56">
        <v>72.016806424249424</v>
      </c>
      <c r="T56">
        <v>71.698872910803686</v>
      </c>
      <c r="U56">
        <v>71.107948436693903</v>
      </c>
      <c r="V56">
        <v>70.67097603071683</v>
      </c>
      <c r="W56">
        <v>70.473523101555116</v>
      </c>
      <c r="X56">
        <v>70.382204538184766</v>
      </c>
      <c r="Y56">
        <v>70.486974784124513</v>
      </c>
      <c r="Z56">
        <v>70.906546613105789</v>
      </c>
      <c r="AA56">
        <v>71.244696837686078</v>
      </c>
      <c r="AB56">
        <v>71.348150628812718</v>
      </c>
      <c r="AC56">
        <v>71.437376157520276</v>
      </c>
      <c r="AD56">
        <v>71.489080185413499</v>
      </c>
      <c r="AE56">
        <v>71.497793637995414</v>
      </c>
      <c r="AF56">
        <v>71.488845616667973</v>
      </c>
      <c r="AG56">
        <v>71.479897595340532</v>
      </c>
      <c r="AH56">
        <v>71.470949574013076</v>
      </c>
      <c r="AI56">
        <v>71.462001552685606</v>
      </c>
      <c r="AJ56">
        <v>71.453053531358165</v>
      </c>
      <c r="AK56">
        <v>71.444105510030695</v>
      </c>
      <c r="AL56">
        <v>71.43515748870324</v>
      </c>
      <c r="AM56">
        <v>71.42620946737577</v>
      </c>
      <c r="AN56">
        <v>71.417261446048315</v>
      </c>
      <c r="AO56">
        <v>71.408313424720873</v>
      </c>
    </row>
    <row r="57" spans="1:41" x14ac:dyDescent="0.3">
      <c r="A57" t="s">
        <v>643</v>
      </c>
      <c r="B57" t="s">
        <v>317</v>
      </c>
      <c r="C57" t="s">
        <v>1270</v>
      </c>
      <c r="D57" t="s">
        <v>360</v>
      </c>
      <c r="E57" t="s">
        <v>690</v>
      </c>
      <c r="F57">
        <v>2045</v>
      </c>
      <c r="G57">
        <v>2021</v>
      </c>
      <c r="I57">
        <v>7.7352389380530973</v>
      </c>
      <c r="J57">
        <v>7.3770491803278695</v>
      </c>
      <c r="K57">
        <v>0.96289999999999998</v>
      </c>
      <c r="L57">
        <v>63.914706345469902</v>
      </c>
      <c r="M57">
        <v>65.213212000412156</v>
      </c>
      <c r="N57">
        <v>63.411519482945181</v>
      </c>
      <c r="O57">
        <v>62.094749451111966</v>
      </c>
      <c r="P57">
        <v>61.602432674884895</v>
      </c>
      <c r="Q57">
        <v>61.805344398194833</v>
      </c>
      <c r="R57">
        <v>67.05498791616067</v>
      </c>
      <c r="S57">
        <v>72.016806424249424</v>
      </c>
      <c r="T57">
        <v>71.698872910803686</v>
      </c>
      <c r="U57">
        <v>71.107948436693903</v>
      </c>
      <c r="V57">
        <v>70.67097603071683</v>
      </c>
      <c r="W57">
        <v>70.473523101555116</v>
      </c>
      <c r="X57">
        <v>70.382204538184766</v>
      </c>
      <c r="Y57">
        <v>70.486974784124513</v>
      </c>
      <c r="Z57">
        <v>70.906546613105789</v>
      </c>
      <c r="AA57">
        <v>71.244696837686078</v>
      </c>
      <c r="AB57">
        <v>71.348150628812718</v>
      </c>
      <c r="AC57">
        <v>71.437376157520276</v>
      </c>
      <c r="AD57">
        <v>71.489080185413499</v>
      </c>
      <c r="AE57">
        <v>71.497793637995414</v>
      </c>
      <c r="AF57">
        <v>71.488845616667973</v>
      </c>
      <c r="AG57">
        <v>71.479897595340532</v>
      </c>
      <c r="AH57">
        <v>71.470949574013076</v>
      </c>
      <c r="AI57">
        <v>71.462001552685606</v>
      </c>
      <c r="AJ57">
        <v>71.453053531358165</v>
      </c>
      <c r="AK57">
        <v>71.444105510030695</v>
      </c>
      <c r="AL57">
        <v>71.43515748870324</v>
      </c>
      <c r="AM57">
        <v>71.42620946737577</v>
      </c>
      <c r="AN57">
        <v>71.417261446048315</v>
      </c>
      <c r="AO57">
        <v>71.408313424720873</v>
      </c>
    </row>
    <row r="58" spans="1:41" x14ac:dyDescent="0.3">
      <c r="A58" t="s">
        <v>643</v>
      </c>
      <c r="B58" t="s">
        <v>719</v>
      </c>
      <c r="C58" t="s">
        <v>1270</v>
      </c>
      <c r="D58" t="s">
        <v>360</v>
      </c>
      <c r="E58" t="s">
        <v>690</v>
      </c>
      <c r="F58">
        <v>2045</v>
      </c>
      <c r="G58">
        <v>2021</v>
      </c>
      <c r="I58">
        <v>7.7352389380530973</v>
      </c>
      <c r="J58">
        <v>7.3770491803278695</v>
      </c>
      <c r="K58">
        <v>0.96289999999999998</v>
      </c>
      <c r="L58">
        <v>63.914706345469902</v>
      </c>
      <c r="M58">
        <v>65.213212000412156</v>
      </c>
      <c r="N58">
        <v>63.411519482945181</v>
      </c>
      <c r="O58">
        <v>62.094749451111966</v>
      </c>
      <c r="P58">
        <v>61.602432674884895</v>
      </c>
      <c r="Q58">
        <v>61.805344398194833</v>
      </c>
      <c r="R58">
        <v>67.05498791616067</v>
      </c>
      <c r="S58">
        <v>72.016806424249424</v>
      </c>
      <c r="T58">
        <v>71.698872910803686</v>
      </c>
      <c r="U58">
        <v>71.107948436693903</v>
      </c>
      <c r="V58">
        <v>70.67097603071683</v>
      </c>
      <c r="W58">
        <v>70.473523101555116</v>
      </c>
      <c r="X58">
        <v>70.382204538184766</v>
      </c>
      <c r="Y58">
        <v>70.486974784124513</v>
      </c>
      <c r="Z58">
        <v>70.906546613105789</v>
      </c>
      <c r="AA58">
        <v>71.244696837686078</v>
      </c>
      <c r="AB58">
        <v>71.348150628812718</v>
      </c>
      <c r="AC58">
        <v>71.437376157520276</v>
      </c>
      <c r="AD58">
        <v>71.489080185413499</v>
      </c>
      <c r="AE58">
        <v>71.497793637995414</v>
      </c>
      <c r="AF58">
        <v>71.488845616667973</v>
      </c>
      <c r="AG58">
        <v>71.479897595340532</v>
      </c>
      <c r="AH58">
        <v>71.470949574013076</v>
      </c>
      <c r="AI58">
        <v>71.462001552685606</v>
      </c>
      <c r="AJ58">
        <v>71.453053531358165</v>
      </c>
      <c r="AK58">
        <v>71.444105510030695</v>
      </c>
      <c r="AL58">
        <v>71.43515748870324</v>
      </c>
      <c r="AM58">
        <v>71.42620946737577</v>
      </c>
      <c r="AN58">
        <v>71.417261446048315</v>
      </c>
      <c r="AO58">
        <v>71.408313424720873</v>
      </c>
    </row>
    <row r="59" spans="1:41" x14ac:dyDescent="0.3">
      <c r="A59" t="s">
        <v>643</v>
      </c>
      <c r="B59" t="s">
        <v>720</v>
      </c>
      <c r="C59" t="s">
        <v>1270</v>
      </c>
      <c r="D59" t="s">
        <v>360</v>
      </c>
      <c r="E59" t="s">
        <v>690</v>
      </c>
      <c r="F59">
        <v>2045</v>
      </c>
      <c r="G59">
        <v>2021</v>
      </c>
      <c r="I59">
        <v>7.7352389380530973</v>
      </c>
      <c r="J59">
        <v>7.3770491803278695</v>
      </c>
      <c r="K59">
        <v>0.96289999999999998</v>
      </c>
      <c r="L59">
        <v>63.914706345469902</v>
      </c>
      <c r="M59">
        <v>65.213212000412156</v>
      </c>
      <c r="N59">
        <v>63.411519482945181</v>
      </c>
      <c r="O59">
        <v>62.094749451111966</v>
      </c>
      <c r="P59">
        <v>61.602432674884895</v>
      </c>
      <c r="Q59">
        <v>61.805344398194833</v>
      </c>
      <c r="R59">
        <v>67.05498791616067</v>
      </c>
      <c r="S59">
        <v>72.016806424249424</v>
      </c>
      <c r="T59">
        <v>71.698872910803686</v>
      </c>
      <c r="U59">
        <v>71.107948436693903</v>
      </c>
      <c r="V59">
        <v>70.67097603071683</v>
      </c>
      <c r="W59">
        <v>70.473523101555116</v>
      </c>
      <c r="X59">
        <v>70.382204538184766</v>
      </c>
      <c r="Y59">
        <v>70.486974784124513</v>
      </c>
      <c r="Z59">
        <v>70.906546613105789</v>
      </c>
      <c r="AA59">
        <v>71.244696837686078</v>
      </c>
      <c r="AB59">
        <v>71.348150628812718</v>
      </c>
      <c r="AC59">
        <v>71.437376157520276</v>
      </c>
      <c r="AD59">
        <v>71.489080185413499</v>
      </c>
      <c r="AE59">
        <v>71.497793637995414</v>
      </c>
      <c r="AF59">
        <v>71.488845616667973</v>
      </c>
      <c r="AG59">
        <v>71.479897595340532</v>
      </c>
      <c r="AH59">
        <v>71.470949574013076</v>
      </c>
      <c r="AI59">
        <v>71.462001552685606</v>
      </c>
      <c r="AJ59">
        <v>71.453053531358165</v>
      </c>
      <c r="AK59">
        <v>71.444105510030695</v>
      </c>
      <c r="AL59">
        <v>71.43515748870324</v>
      </c>
      <c r="AM59">
        <v>71.42620946737577</v>
      </c>
      <c r="AN59">
        <v>71.417261446048315</v>
      </c>
      <c r="AO59">
        <v>71.408313424720873</v>
      </c>
    </row>
    <row r="60" spans="1:41" x14ac:dyDescent="0.3">
      <c r="A60" t="s">
        <v>646</v>
      </c>
      <c r="B60" t="s">
        <v>167</v>
      </c>
      <c r="C60" t="s">
        <v>1270</v>
      </c>
      <c r="D60" t="s">
        <v>360</v>
      </c>
      <c r="E60" t="s">
        <v>690</v>
      </c>
      <c r="F60">
        <v>2036</v>
      </c>
      <c r="G60">
        <v>2021</v>
      </c>
      <c r="I60">
        <v>7.7352389380530973</v>
      </c>
      <c r="J60">
        <v>7.4380165289256199</v>
      </c>
      <c r="K60">
        <v>0.99709999999999999</v>
      </c>
      <c r="L60">
        <v>73.262518606074394</v>
      </c>
      <c r="M60">
        <v>74.894183494351978</v>
      </c>
      <c r="N60">
        <v>73.223893259170751</v>
      </c>
      <c r="O60">
        <v>72.02440076322226</v>
      </c>
      <c r="P60">
        <v>71.591088514472375</v>
      </c>
      <c r="Q60">
        <v>71.827230941505036</v>
      </c>
      <c r="R60">
        <v>72.317412790563452</v>
      </c>
      <c r="S60">
        <v>72.490378465638415</v>
      </c>
      <c r="T60">
        <v>72.143798699001678</v>
      </c>
      <c r="U60">
        <v>71.522165594345594</v>
      </c>
      <c r="V60">
        <v>71.069633300977685</v>
      </c>
      <c r="W60">
        <v>70.876756500108513</v>
      </c>
      <c r="X60">
        <v>70.788284399190914</v>
      </c>
      <c r="Y60">
        <v>70.892496350225258</v>
      </c>
      <c r="Z60">
        <v>71.325022792312211</v>
      </c>
      <c r="AA60">
        <v>71.674026311038745</v>
      </c>
      <c r="AB60">
        <v>71.779159250062335</v>
      </c>
      <c r="AC60">
        <v>71.870805115121399</v>
      </c>
      <c r="AD60">
        <v>71.924269517320212</v>
      </c>
      <c r="AE60">
        <v>71.933280601938463</v>
      </c>
      <c r="AF60">
        <v>71.92393819026708</v>
      </c>
      <c r="AG60">
        <v>71.914595778595697</v>
      </c>
      <c r="AH60">
        <v>71.905253366924299</v>
      </c>
      <c r="AI60">
        <v>71.895910955252901</v>
      </c>
      <c r="AJ60">
        <v>71.886568543581518</v>
      </c>
      <c r="AK60">
        <v>71.877226131910135</v>
      </c>
      <c r="AL60">
        <v>71.867883720238737</v>
      </c>
      <c r="AM60">
        <v>71.858541308567354</v>
      </c>
      <c r="AN60">
        <v>71.849198896895984</v>
      </c>
      <c r="AO60">
        <v>71.839856485224573</v>
      </c>
    </row>
    <row r="61" spans="1:41" x14ac:dyDescent="0.3">
      <c r="A61" t="s">
        <v>647</v>
      </c>
      <c r="B61" t="s">
        <v>66</v>
      </c>
      <c r="C61" t="s">
        <v>1270</v>
      </c>
      <c r="D61" t="s">
        <v>360</v>
      </c>
      <c r="E61" t="s">
        <v>690</v>
      </c>
      <c r="F61">
        <v>2046</v>
      </c>
      <c r="G61">
        <v>2021</v>
      </c>
      <c r="I61">
        <v>7.7352389380530973</v>
      </c>
      <c r="J61">
        <v>7.59493670886076</v>
      </c>
      <c r="K61">
        <v>0.96609999999999996</v>
      </c>
      <c r="L61">
        <v>62.752230086312075</v>
      </c>
      <c r="M61">
        <v>68.195278452711321</v>
      </c>
      <c r="N61">
        <v>68.212942015901788</v>
      </c>
      <c r="O61">
        <v>67.991526890813901</v>
      </c>
      <c r="P61">
        <v>69.264275103592382</v>
      </c>
      <c r="Q61">
        <v>71.036472661883494</v>
      </c>
      <c r="R61">
        <v>70.569993842254206</v>
      </c>
      <c r="S61">
        <v>67.14007840901597</v>
      </c>
      <c r="T61">
        <v>63.982806678569887</v>
      </c>
      <c r="U61">
        <v>64.281018907900716</v>
      </c>
      <c r="V61">
        <v>67.547541346159704</v>
      </c>
      <c r="W61">
        <v>70.572825969970239</v>
      </c>
      <c r="X61">
        <v>70.791518864689536</v>
      </c>
      <c r="Y61">
        <v>68.763741222095888</v>
      </c>
      <c r="Z61">
        <v>66.823087349098941</v>
      </c>
      <c r="AA61">
        <v>65.876507417116883</v>
      </c>
      <c r="AB61">
        <v>65.20946728221152</v>
      </c>
      <c r="AC61">
        <v>64.617090676981036</v>
      </c>
      <c r="AD61">
        <v>64.318953202857443</v>
      </c>
      <c r="AE61">
        <v>64.222309820926398</v>
      </c>
      <c r="AF61">
        <v>64.182443024253928</v>
      </c>
      <c r="AG61">
        <v>64.142576227581429</v>
      </c>
      <c r="AH61">
        <v>64.102709430908945</v>
      </c>
      <c r="AI61">
        <v>64.062842634236446</v>
      </c>
      <c r="AJ61">
        <v>64.022975837563962</v>
      </c>
      <c r="AK61">
        <v>63.983109040891485</v>
      </c>
      <c r="AL61">
        <v>63.943242244218993</v>
      </c>
      <c r="AM61">
        <v>63.903375447546495</v>
      </c>
      <c r="AN61">
        <v>63.863508650874024</v>
      </c>
      <c r="AO61">
        <v>63.823641854201533</v>
      </c>
    </row>
    <row r="62" spans="1:41" x14ac:dyDescent="0.3">
      <c r="A62" t="s">
        <v>648</v>
      </c>
      <c r="B62" t="s">
        <v>65</v>
      </c>
      <c r="C62" t="s">
        <v>1270</v>
      </c>
      <c r="D62" t="s">
        <v>360</v>
      </c>
      <c r="E62" t="s">
        <v>690</v>
      </c>
      <c r="F62">
        <v>2046</v>
      </c>
      <c r="G62">
        <v>2021</v>
      </c>
      <c r="I62">
        <v>7.7352389380530973</v>
      </c>
      <c r="J62">
        <v>7.59493670886076</v>
      </c>
      <c r="K62">
        <v>0.96609999999999996</v>
      </c>
      <c r="L62">
        <v>62.752230086312075</v>
      </c>
      <c r="M62">
        <v>68.195278452711321</v>
      </c>
      <c r="N62">
        <v>68.212942015901788</v>
      </c>
      <c r="O62">
        <v>67.991526890813901</v>
      </c>
      <c r="P62">
        <v>69.264275103592382</v>
      </c>
      <c r="Q62">
        <v>71.036472661883494</v>
      </c>
      <c r="R62">
        <v>70.569993842254206</v>
      </c>
      <c r="S62">
        <v>67.14007840901597</v>
      </c>
      <c r="T62">
        <v>63.982806678569887</v>
      </c>
      <c r="U62">
        <v>64.281018907900716</v>
      </c>
      <c r="V62">
        <v>67.547541346159704</v>
      </c>
      <c r="W62">
        <v>70.572825969970239</v>
      </c>
      <c r="X62">
        <v>70.791518864689536</v>
      </c>
      <c r="Y62">
        <v>68.763741222095888</v>
      </c>
      <c r="Z62">
        <v>66.823087349098941</v>
      </c>
      <c r="AA62">
        <v>65.876507417116883</v>
      </c>
      <c r="AB62">
        <v>65.20946728221152</v>
      </c>
      <c r="AC62">
        <v>64.617090676981036</v>
      </c>
      <c r="AD62">
        <v>64.318953202857443</v>
      </c>
      <c r="AE62">
        <v>64.222309820926398</v>
      </c>
      <c r="AF62">
        <v>64.182443024253928</v>
      </c>
      <c r="AG62">
        <v>64.142576227581429</v>
      </c>
      <c r="AH62">
        <v>64.102709430908945</v>
      </c>
      <c r="AI62">
        <v>64.062842634236446</v>
      </c>
      <c r="AJ62">
        <v>64.022975837563962</v>
      </c>
      <c r="AK62">
        <v>63.983109040891485</v>
      </c>
      <c r="AL62">
        <v>63.943242244218993</v>
      </c>
      <c r="AM62">
        <v>63.903375447546495</v>
      </c>
      <c r="AN62">
        <v>63.863508650874024</v>
      </c>
      <c r="AO62">
        <v>63.823641854201533</v>
      </c>
    </row>
    <row r="63" spans="1:41" x14ac:dyDescent="0.3">
      <c r="A63" t="s">
        <v>649</v>
      </c>
      <c r="B63" t="s">
        <v>109</v>
      </c>
      <c r="C63" t="s">
        <v>1270</v>
      </c>
      <c r="D63" t="s">
        <v>360</v>
      </c>
      <c r="E63" t="s">
        <v>690</v>
      </c>
      <c r="F63">
        <v>2050</v>
      </c>
      <c r="G63">
        <v>2021</v>
      </c>
      <c r="I63">
        <v>7.7352389380530973</v>
      </c>
      <c r="J63">
        <v>10.374639769452449</v>
      </c>
      <c r="K63">
        <v>0.95440000000000003</v>
      </c>
      <c r="L63">
        <v>81.979121494263993</v>
      </c>
      <c r="M63">
        <v>89.324250178153733</v>
      </c>
      <c r="N63">
        <v>89.348086296430935</v>
      </c>
      <c r="O63">
        <v>89.049297368452699</v>
      </c>
      <c r="P63">
        <v>90.76680909639515</v>
      </c>
      <c r="Q63">
        <v>93.158303391996014</v>
      </c>
      <c r="R63">
        <v>92.528812943291285</v>
      </c>
      <c r="S63">
        <v>87.900309109389042</v>
      </c>
      <c r="T63">
        <v>83.639724674150045</v>
      </c>
      <c r="U63">
        <v>84.042147554142474</v>
      </c>
      <c r="V63">
        <v>88.450160498862616</v>
      </c>
      <c r="W63">
        <v>92.532634761714206</v>
      </c>
      <c r="X63">
        <v>92.827750172387695</v>
      </c>
      <c r="Y63">
        <v>90.091363000245423</v>
      </c>
      <c r="Z63">
        <v>87.472545112084447</v>
      </c>
      <c r="AA63">
        <v>86.195181594075663</v>
      </c>
      <c r="AB63">
        <v>85.295043418114474</v>
      </c>
      <c r="AC63">
        <v>84.495660039196977</v>
      </c>
      <c r="AD63">
        <v>84.093338037715981</v>
      </c>
      <c r="AE63">
        <v>83.962922500512235</v>
      </c>
      <c r="AF63">
        <v>83.909124199989776</v>
      </c>
      <c r="AG63">
        <v>83.855325899467303</v>
      </c>
      <c r="AH63">
        <v>83.801527598944844</v>
      </c>
      <c r="AI63">
        <v>83.747729298422371</v>
      </c>
      <c r="AJ63">
        <v>83.693930997899898</v>
      </c>
      <c r="AK63">
        <v>83.640132697377439</v>
      </c>
      <c r="AL63">
        <v>83.586334396854951</v>
      </c>
      <c r="AM63">
        <v>83.532536096332478</v>
      </c>
      <c r="AN63">
        <v>83.478737795810005</v>
      </c>
      <c r="AO63">
        <v>83.424939495287546</v>
      </c>
    </row>
    <row r="64" spans="1:41" x14ac:dyDescent="0.3">
      <c r="A64" t="s">
        <v>662</v>
      </c>
      <c r="B64" t="s">
        <v>120</v>
      </c>
      <c r="C64" t="s">
        <v>1270</v>
      </c>
      <c r="D64" t="s">
        <v>360</v>
      </c>
      <c r="E64" t="s">
        <v>692</v>
      </c>
      <c r="F64">
        <v>2023</v>
      </c>
      <c r="G64">
        <v>2021</v>
      </c>
      <c r="I64">
        <v>7.7352389380530973</v>
      </c>
      <c r="J64">
        <v>8.1632653061224492</v>
      </c>
      <c r="K64">
        <v>0.99990000000000001</v>
      </c>
      <c r="L64">
        <v>98.266164929073142</v>
      </c>
      <c r="M64">
        <v>100.1459880577095</v>
      </c>
      <c r="N64">
        <v>97.283731391507629</v>
      </c>
      <c r="O64">
        <v>96.474590708969529</v>
      </c>
      <c r="P64">
        <v>97.834573246226</v>
      </c>
      <c r="Q64">
        <v>99.624781526376083</v>
      </c>
      <c r="R64">
        <v>100.76960568311355</v>
      </c>
      <c r="S64">
        <v>101.53742925266171</v>
      </c>
      <c r="T64">
        <v>102.33760901773026</v>
      </c>
      <c r="U64">
        <v>102.9651449591634</v>
      </c>
      <c r="V64">
        <v>103.34494886076341</v>
      </c>
      <c r="W64">
        <v>103.44746993902778</v>
      </c>
      <c r="X64">
        <v>103.1555405812821</v>
      </c>
      <c r="Y64">
        <v>102.93838170876691</v>
      </c>
      <c r="Z64">
        <v>103.1103196111753</v>
      </c>
      <c r="AA64">
        <v>103.17920310990255</v>
      </c>
      <c r="AB64">
        <v>103.06730429468365</v>
      </c>
      <c r="AC64">
        <v>103.02934368023212</v>
      </c>
      <c r="AD64">
        <v>103.03920781429206</v>
      </c>
      <c r="AE64">
        <v>103.04006102784315</v>
      </c>
      <c r="AF64">
        <v>103.02913356993173</v>
      </c>
      <c r="AG64">
        <v>103.01820611202032</v>
      </c>
      <c r="AH64">
        <v>103.00727865410889</v>
      </c>
      <c r="AI64">
        <v>102.99635119619747</v>
      </c>
      <c r="AJ64">
        <v>102.98542373828603</v>
      </c>
      <c r="AK64">
        <v>102.97449628037462</v>
      </c>
      <c r="AL64">
        <v>102.9635688224632</v>
      </c>
      <c r="AM64">
        <v>102.95264136455175</v>
      </c>
      <c r="AN64">
        <v>102.94171390664036</v>
      </c>
      <c r="AO64">
        <v>102.93078644872891</v>
      </c>
    </row>
    <row r="65" spans="1:41" x14ac:dyDescent="0.3">
      <c r="A65" t="s">
        <v>662</v>
      </c>
      <c r="B65" t="s">
        <v>327</v>
      </c>
      <c r="C65" t="s">
        <v>1270</v>
      </c>
      <c r="D65" t="s">
        <v>360</v>
      </c>
      <c r="E65" t="s">
        <v>692</v>
      </c>
      <c r="F65">
        <v>2023</v>
      </c>
      <c r="G65">
        <v>2021</v>
      </c>
      <c r="I65">
        <v>7.7352389380530973</v>
      </c>
      <c r="J65">
        <v>8.1632653061224492</v>
      </c>
      <c r="K65">
        <v>0.99990000000000001</v>
      </c>
      <c r="L65">
        <v>98.266164929073142</v>
      </c>
      <c r="M65">
        <v>100.1459880577095</v>
      </c>
      <c r="N65">
        <v>97.283731391507629</v>
      </c>
      <c r="O65">
        <v>96.474590708969529</v>
      </c>
      <c r="P65">
        <v>97.834573246226</v>
      </c>
      <c r="Q65">
        <v>99.624781526376083</v>
      </c>
      <c r="R65">
        <v>100.76960568311355</v>
      </c>
      <c r="S65">
        <v>101.53742925266171</v>
      </c>
      <c r="T65">
        <v>102.33760901773026</v>
      </c>
      <c r="U65">
        <v>102.9651449591634</v>
      </c>
      <c r="V65">
        <v>103.34494886076341</v>
      </c>
      <c r="W65">
        <v>103.44746993902778</v>
      </c>
      <c r="X65">
        <v>103.1555405812821</v>
      </c>
      <c r="Y65">
        <v>102.93838170876691</v>
      </c>
      <c r="Z65">
        <v>103.1103196111753</v>
      </c>
      <c r="AA65">
        <v>103.17920310990255</v>
      </c>
      <c r="AB65">
        <v>103.06730429468365</v>
      </c>
      <c r="AC65">
        <v>103.02934368023212</v>
      </c>
      <c r="AD65">
        <v>103.03920781429206</v>
      </c>
      <c r="AE65">
        <v>103.04006102784315</v>
      </c>
      <c r="AF65">
        <v>103.02913356993173</v>
      </c>
      <c r="AG65">
        <v>103.01820611202032</v>
      </c>
      <c r="AH65">
        <v>103.00727865410889</v>
      </c>
      <c r="AI65">
        <v>102.99635119619747</v>
      </c>
      <c r="AJ65">
        <v>102.98542373828603</v>
      </c>
      <c r="AK65">
        <v>102.97449628037462</v>
      </c>
      <c r="AL65">
        <v>102.9635688224632</v>
      </c>
      <c r="AM65">
        <v>102.95264136455175</v>
      </c>
      <c r="AN65">
        <v>102.94171390664036</v>
      </c>
      <c r="AO65">
        <v>102.93078644872891</v>
      </c>
    </row>
    <row r="66" spans="1:41" x14ac:dyDescent="0.3">
      <c r="A66" t="s">
        <v>662</v>
      </c>
      <c r="B66" t="s">
        <v>721</v>
      </c>
      <c r="C66" t="s">
        <v>1270</v>
      </c>
      <c r="D66" t="s">
        <v>360</v>
      </c>
      <c r="E66" t="s">
        <v>692</v>
      </c>
      <c r="F66">
        <v>2023</v>
      </c>
      <c r="G66">
        <v>2021</v>
      </c>
      <c r="I66">
        <v>7.7352389380530973</v>
      </c>
      <c r="J66">
        <v>8.1632653061224492</v>
      </c>
      <c r="K66">
        <v>0.99990000000000001</v>
      </c>
      <c r="L66">
        <v>98.266164929073142</v>
      </c>
      <c r="M66">
        <v>100.1459880577095</v>
      </c>
      <c r="N66">
        <v>97.283731391507629</v>
      </c>
      <c r="O66">
        <v>96.474590708969529</v>
      </c>
      <c r="P66">
        <v>97.834573246226</v>
      </c>
      <c r="Q66">
        <v>99.624781526376083</v>
      </c>
      <c r="R66">
        <v>100.76960568311355</v>
      </c>
      <c r="S66">
        <v>101.53742925266171</v>
      </c>
      <c r="T66">
        <v>102.33760901773026</v>
      </c>
      <c r="U66">
        <v>102.9651449591634</v>
      </c>
      <c r="V66">
        <v>103.34494886076341</v>
      </c>
      <c r="W66">
        <v>103.44746993902778</v>
      </c>
      <c r="X66">
        <v>103.1555405812821</v>
      </c>
      <c r="Y66">
        <v>102.93838170876691</v>
      </c>
      <c r="Z66">
        <v>103.1103196111753</v>
      </c>
      <c r="AA66">
        <v>103.17920310990255</v>
      </c>
      <c r="AB66">
        <v>103.06730429468365</v>
      </c>
      <c r="AC66">
        <v>103.02934368023212</v>
      </c>
      <c r="AD66">
        <v>103.03920781429206</v>
      </c>
      <c r="AE66">
        <v>103.04006102784315</v>
      </c>
      <c r="AF66">
        <v>103.02913356993173</v>
      </c>
      <c r="AG66">
        <v>103.01820611202032</v>
      </c>
      <c r="AH66">
        <v>103.00727865410889</v>
      </c>
      <c r="AI66">
        <v>102.99635119619747</v>
      </c>
      <c r="AJ66">
        <v>102.98542373828603</v>
      </c>
      <c r="AK66">
        <v>102.97449628037462</v>
      </c>
      <c r="AL66">
        <v>102.9635688224632</v>
      </c>
      <c r="AM66">
        <v>102.95264136455175</v>
      </c>
      <c r="AN66">
        <v>102.94171390664036</v>
      </c>
      <c r="AO66">
        <v>102.93078644872891</v>
      </c>
    </row>
    <row r="67" spans="1:41" x14ac:dyDescent="0.3">
      <c r="A67" t="s">
        <v>663</v>
      </c>
      <c r="B67" t="s">
        <v>138</v>
      </c>
      <c r="C67" t="s">
        <v>1270</v>
      </c>
      <c r="D67" t="s">
        <v>360</v>
      </c>
      <c r="E67" t="s">
        <v>692</v>
      </c>
      <c r="F67">
        <v>2037</v>
      </c>
      <c r="G67">
        <v>2021</v>
      </c>
      <c r="I67">
        <v>7.7352389380530973</v>
      </c>
      <c r="J67">
        <v>7.3469387755102042</v>
      </c>
      <c r="K67">
        <v>0.99870000000000003</v>
      </c>
      <c r="L67">
        <v>90.627282152074926</v>
      </c>
      <c r="M67">
        <v>92.317092555827543</v>
      </c>
      <c r="N67">
        <v>89.744153102599967</v>
      </c>
      <c r="O67">
        <v>89.016800447648762</v>
      </c>
      <c r="P67">
        <v>90.239315803146539</v>
      </c>
      <c r="Q67">
        <v>91.848569636977217</v>
      </c>
      <c r="R67">
        <v>92.877674844298284</v>
      </c>
      <c r="S67">
        <v>93.567886724503282</v>
      </c>
      <c r="T67">
        <v>94.287184232490645</v>
      </c>
      <c r="U67">
        <v>94.851288773183057</v>
      </c>
      <c r="V67">
        <v>95.192702055386405</v>
      </c>
      <c r="W67">
        <v>95.284860291986462</v>
      </c>
      <c r="X67">
        <v>95.022439185253219</v>
      </c>
      <c r="Y67">
        <v>94.827230755027358</v>
      </c>
      <c r="Z67">
        <v>94.981789155689171</v>
      </c>
      <c r="AA67">
        <v>95.043709902924903</v>
      </c>
      <c r="AB67">
        <v>94.94312183203462</v>
      </c>
      <c r="AC67">
        <v>94.908998280592016</v>
      </c>
      <c r="AD67">
        <v>94.917865346915733</v>
      </c>
      <c r="AE67">
        <v>94.918632317548941</v>
      </c>
      <c r="AF67">
        <v>94.908809408263465</v>
      </c>
      <c r="AG67">
        <v>94.898986498978033</v>
      </c>
      <c r="AH67">
        <v>94.889163589692572</v>
      </c>
      <c r="AI67">
        <v>94.879340680407111</v>
      </c>
      <c r="AJ67">
        <v>94.869517771121664</v>
      </c>
      <c r="AK67">
        <v>94.859694861836203</v>
      </c>
      <c r="AL67">
        <v>94.849871952550743</v>
      </c>
      <c r="AM67">
        <v>94.840049043265296</v>
      </c>
      <c r="AN67">
        <v>94.830226133979835</v>
      </c>
      <c r="AO67">
        <v>94.820403224694388</v>
      </c>
    </row>
    <row r="68" spans="1:41" x14ac:dyDescent="0.3">
      <c r="A68" t="s">
        <v>663</v>
      </c>
      <c r="B68" t="s">
        <v>335</v>
      </c>
      <c r="C68" t="s">
        <v>1270</v>
      </c>
      <c r="D68" t="s">
        <v>360</v>
      </c>
      <c r="E68" t="s">
        <v>692</v>
      </c>
      <c r="F68">
        <v>2037</v>
      </c>
      <c r="G68">
        <v>2021</v>
      </c>
      <c r="I68">
        <v>7.7352389380530973</v>
      </c>
      <c r="J68">
        <v>7.3469387755102042</v>
      </c>
      <c r="K68">
        <v>0.99870000000000003</v>
      </c>
      <c r="L68">
        <v>90.627282152074926</v>
      </c>
      <c r="M68">
        <v>92.317092555827543</v>
      </c>
      <c r="N68">
        <v>89.744153102599967</v>
      </c>
      <c r="O68">
        <v>89.016800447648762</v>
      </c>
      <c r="P68">
        <v>90.239315803146539</v>
      </c>
      <c r="Q68">
        <v>91.848569636977217</v>
      </c>
      <c r="R68">
        <v>92.877674844298284</v>
      </c>
      <c r="S68">
        <v>93.567886724503282</v>
      </c>
      <c r="T68">
        <v>94.287184232490645</v>
      </c>
      <c r="U68">
        <v>94.851288773183057</v>
      </c>
      <c r="V68">
        <v>95.192702055386405</v>
      </c>
      <c r="W68">
        <v>95.284860291986462</v>
      </c>
      <c r="X68">
        <v>95.022439185253219</v>
      </c>
      <c r="Y68">
        <v>94.827230755027358</v>
      </c>
      <c r="Z68">
        <v>94.981789155689171</v>
      </c>
      <c r="AA68">
        <v>95.043709902924903</v>
      </c>
      <c r="AB68">
        <v>94.94312183203462</v>
      </c>
      <c r="AC68">
        <v>94.908998280592016</v>
      </c>
      <c r="AD68">
        <v>94.917865346915733</v>
      </c>
      <c r="AE68">
        <v>94.918632317548941</v>
      </c>
      <c r="AF68">
        <v>94.908809408263465</v>
      </c>
      <c r="AG68">
        <v>94.898986498978033</v>
      </c>
      <c r="AH68">
        <v>94.889163589692572</v>
      </c>
      <c r="AI68">
        <v>94.879340680407111</v>
      </c>
      <c r="AJ68">
        <v>94.869517771121664</v>
      </c>
      <c r="AK68">
        <v>94.859694861836203</v>
      </c>
      <c r="AL68">
        <v>94.849871952550743</v>
      </c>
      <c r="AM68">
        <v>94.840049043265296</v>
      </c>
      <c r="AN68">
        <v>94.830226133979835</v>
      </c>
      <c r="AO68">
        <v>94.820403224694388</v>
      </c>
    </row>
    <row r="69" spans="1:41" x14ac:dyDescent="0.3">
      <c r="A69" t="s">
        <v>663</v>
      </c>
      <c r="B69" t="s">
        <v>722</v>
      </c>
      <c r="C69" t="s">
        <v>1270</v>
      </c>
      <c r="D69" t="s">
        <v>360</v>
      </c>
      <c r="E69" t="s">
        <v>692</v>
      </c>
      <c r="F69">
        <v>2037</v>
      </c>
      <c r="G69">
        <v>2021</v>
      </c>
      <c r="I69">
        <v>7.7352389380530973</v>
      </c>
      <c r="J69">
        <v>7.3469387755102042</v>
      </c>
      <c r="K69">
        <v>0.99870000000000003</v>
      </c>
      <c r="L69">
        <v>90.627282152074926</v>
      </c>
      <c r="M69">
        <v>92.317092555827543</v>
      </c>
      <c r="N69">
        <v>89.744153102599967</v>
      </c>
      <c r="O69">
        <v>89.016800447648762</v>
      </c>
      <c r="P69">
        <v>90.239315803146539</v>
      </c>
      <c r="Q69">
        <v>91.848569636977217</v>
      </c>
      <c r="R69">
        <v>92.877674844298284</v>
      </c>
      <c r="S69">
        <v>93.567886724503282</v>
      </c>
      <c r="T69">
        <v>94.287184232490645</v>
      </c>
      <c r="U69">
        <v>94.851288773183057</v>
      </c>
      <c r="V69">
        <v>95.192702055386405</v>
      </c>
      <c r="W69">
        <v>95.284860291986462</v>
      </c>
      <c r="X69">
        <v>95.022439185253219</v>
      </c>
      <c r="Y69">
        <v>94.827230755027358</v>
      </c>
      <c r="Z69">
        <v>94.981789155689171</v>
      </c>
      <c r="AA69">
        <v>95.043709902924903</v>
      </c>
      <c r="AB69">
        <v>94.94312183203462</v>
      </c>
      <c r="AC69">
        <v>94.908998280592016</v>
      </c>
      <c r="AD69">
        <v>94.917865346915733</v>
      </c>
      <c r="AE69">
        <v>94.918632317548941</v>
      </c>
      <c r="AF69">
        <v>94.908809408263465</v>
      </c>
      <c r="AG69">
        <v>94.898986498978033</v>
      </c>
      <c r="AH69">
        <v>94.889163589692572</v>
      </c>
      <c r="AI69">
        <v>94.879340680407111</v>
      </c>
      <c r="AJ69">
        <v>94.869517771121664</v>
      </c>
      <c r="AK69">
        <v>94.859694861836203</v>
      </c>
      <c r="AL69">
        <v>94.849871952550743</v>
      </c>
      <c r="AM69">
        <v>94.840049043265296</v>
      </c>
      <c r="AN69">
        <v>94.830226133979835</v>
      </c>
      <c r="AO69">
        <v>94.820403224694388</v>
      </c>
    </row>
    <row r="70" spans="1:41" x14ac:dyDescent="0.3">
      <c r="A70" t="s">
        <v>663</v>
      </c>
      <c r="B70" t="s">
        <v>723</v>
      </c>
      <c r="C70" t="s">
        <v>1270</v>
      </c>
      <c r="D70" t="s">
        <v>360</v>
      </c>
      <c r="E70" t="s">
        <v>692</v>
      </c>
      <c r="F70">
        <v>2037</v>
      </c>
      <c r="G70">
        <v>2021</v>
      </c>
      <c r="I70">
        <v>7.7352389380530973</v>
      </c>
      <c r="J70">
        <v>7.3469387755102042</v>
      </c>
      <c r="K70">
        <v>0.99870000000000003</v>
      </c>
      <c r="L70">
        <v>90.627282152074926</v>
      </c>
      <c r="M70">
        <v>92.317092555827543</v>
      </c>
      <c r="N70">
        <v>89.744153102599967</v>
      </c>
      <c r="O70">
        <v>89.016800447648762</v>
      </c>
      <c r="P70">
        <v>90.239315803146539</v>
      </c>
      <c r="Q70">
        <v>91.848569636977217</v>
      </c>
      <c r="R70">
        <v>92.877674844298284</v>
      </c>
      <c r="S70">
        <v>93.567886724503282</v>
      </c>
      <c r="T70">
        <v>94.287184232490645</v>
      </c>
      <c r="U70">
        <v>94.851288773183057</v>
      </c>
      <c r="V70">
        <v>95.192702055386405</v>
      </c>
      <c r="W70">
        <v>95.284860291986462</v>
      </c>
      <c r="X70">
        <v>95.022439185253219</v>
      </c>
      <c r="Y70">
        <v>94.827230755027358</v>
      </c>
      <c r="Z70">
        <v>94.981789155689171</v>
      </c>
      <c r="AA70">
        <v>95.043709902924903</v>
      </c>
      <c r="AB70">
        <v>94.94312183203462</v>
      </c>
      <c r="AC70">
        <v>94.908998280592016</v>
      </c>
      <c r="AD70">
        <v>94.917865346915733</v>
      </c>
      <c r="AE70">
        <v>94.918632317548941</v>
      </c>
      <c r="AF70">
        <v>94.908809408263465</v>
      </c>
      <c r="AG70">
        <v>94.898986498978033</v>
      </c>
      <c r="AH70">
        <v>94.889163589692572</v>
      </c>
      <c r="AI70">
        <v>94.879340680407111</v>
      </c>
      <c r="AJ70">
        <v>94.869517771121664</v>
      </c>
      <c r="AK70">
        <v>94.859694861836203</v>
      </c>
      <c r="AL70">
        <v>94.849871952550743</v>
      </c>
      <c r="AM70">
        <v>94.840049043265296</v>
      </c>
      <c r="AN70">
        <v>94.830226133979835</v>
      </c>
      <c r="AO70">
        <v>94.820403224694388</v>
      </c>
    </row>
    <row r="71" spans="1:41" x14ac:dyDescent="0.3">
      <c r="A71" t="s">
        <v>668</v>
      </c>
      <c r="B71" t="s">
        <v>106</v>
      </c>
      <c r="C71" t="s">
        <v>1270</v>
      </c>
      <c r="D71" t="s">
        <v>360</v>
      </c>
      <c r="E71" t="s">
        <v>351</v>
      </c>
      <c r="F71">
        <v>2050</v>
      </c>
      <c r="G71">
        <v>2021</v>
      </c>
      <c r="I71">
        <v>7.7352389380530973</v>
      </c>
      <c r="J71">
        <v>7.2874493927125501</v>
      </c>
      <c r="K71">
        <v>1</v>
      </c>
      <c r="L71">
        <v>91.249848783582905</v>
      </c>
      <c r="M71">
        <v>96.118417844477818</v>
      </c>
      <c r="N71">
        <v>97.855617571622076</v>
      </c>
      <c r="O71">
        <v>99.711453890610116</v>
      </c>
      <c r="P71">
        <v>100.71805143820131</v>
      </c>
      <c r="Q71">
        <v>101.00574149160325</v>
      </c>
      <c r="R71">
        <v>101.40961653103486</v>
      </c>
      <c r="S71">
        <v>101.83460657005956</v>
      </c>
      <c r="T71">
        <v>102.36262432663899</v>
      </c>
      <c r="U71">
        <v>102.98956932264547</v>
      </c>
      <c r="V71">
        <v>103.51232492254843</v>
      </c>
      <c r="W71">
        <v>103.87918013851058</v>
      </c>
      <c r="X71">
        <v>104.49280054708275</v>
      </c>
      <c r="Y71">
        <v>105.52817428646968</v>
      </c>
      <c r="Z71">
        <v>106.78197104157762</v>
      </c>
      <c r="AA71">
        <v>107.85273258240905</v>
      </c>
      <c r="AB71">
        <v>108.53647232531605</v>
      </c>
      <c r="AC71">
        <v>108.97398387005323</v>
      </c>
      <c r="AD71">
        <v>109.17714601424581</v>
      </c>
      <c r="AE71">
        <v>109.21985054837627</v>
      </c>
      <c r="AF71">
        <v>109.20808647680123</v>
      </c>
      <c r="AG71">
        <v>109.1963224052262</v>
      </c>
      <c r="AH71">
        <v>109.18455833365117</v>
      </c>
      <c r="AI71">
        <v>109.17279426207614</v>
      </c>
      <c r="AJ71">
        <v>109.16103019050109</v>
      </c>
      <c r="AK71">
        <v>109.14926611892606</v>
      </c>
      <c r="AL71">
        <v>109.13750204735105</v>
      </c>
      <c r="AM71">
        <v>109.125737975776</v>
      </c>
      <c r="AN71">
        <v>109.11397390420099</v>
      </c>
      <c r="AO71">
        <v>109.10220983262595</v>
      </c>
    </row>
    <row r="72" spans="1:41" x14ac:dyDescent="0.3">
      <c r="A72" t="s">
        <v>668</v>
      </c>
      <c r="B72" t="s">
        <v>724</v>
      </c>
      <c r="C72" t="s">
        <v>1270</v>
      </c>
      <c r="D72" t="s">
        <v>360</v>
      </c>
      <c r="E72" t="s">
        <v>351</v>
      </c>
      <c r="F72">
        <v>2050</v>
      </c>
      <c r="G72">
        <v>2021</v>
      </c>
      <c r="I72">
        <v>7.7352389380530973</v>
      </c>
      <c r="J72">
        <v>7.2874493927125501</v>
      </c>
      <c r="K72">
        <v>1</v>
      </c>
      <c r="L72">
        <v>91.249848783582905</v>
      </c>
      <c r="M72">
        <v>96.118417844477818</v>
      </c>
      <c r="N72">
        <v>97.855617571622076</v>
      </c>
      <c r="O72">
        <v>99.711453890610116</v>
      </c>
      <c r="P72">
        <v>100.71805143820131</v>
      </c>
      <c r="Q72">
        <v>101.00574149160325</v>
      </c>
      <c r="R72">
        <v>101.40961653103486</v>
      </c>
      <c r="S72">
        <v>101.83460657005956</v>
      </c>
      <c r="T72">
        <v>102.36262432663899</v>
      </c>
      <c r="U72">
        <v>102.98956932264547</v>
      </c>
      <c r="V72">
        <v>103.51232492254843</v>
      </c>
      <c r="W72">
        <v>103.87918013851058</v>
      </c>
      <c r="X72">
        <v>104.49280054708275</v>
      </c>
      <c r="Y72">
        <v>105.52817428646968</v>
      </c>
      <c r="Z72">
        <v>106.78197104157762</v>
      </c>
      <c r="AA72">
        <v>107.85273258240905</v>
      </c>
      <c r="AB72">
        <v>108.53647232531605</v>
      </c>
      <c r="AC72">
        <v>108.97398387005323</v>
      </c>
      <c r="AD72">
        <v>109.17714601424581</v>
      </c>
      <c r="AE72">
        <v>109.21985054837627</v>
      </c>
      <c r="AF72">
        <v>109.20808647680123</v>
      </c>
      <c r="AG72">
        <v>109.1963224052262</v>
      </c>
      <c r="AH72">
        <v>109.18455833365117</v>
      </c>
      <c r="AI72">
        <v>109.17279426207614</v>
      </c>
      <c r="AJ72">
        <v>109.16103019050109</v>
      </c>
      <c r="AK72">
        <v>109.14926611892606</v>
      </c>
      <c r="AL72">
        <v>109.13750204735105</v>
      </c>
      <c r="AM72">
        <v>109.125737975776</v>
      </c>
      <c r="AN72">
        <v>109.11397390420099</v>
      </c>
      <c r="AO72">
        <v>109.10220983262595</v>
      </c>
    </row>
    <row r="73" spans="1:41" x14ac:dyDescent="0.3">
      <c r="A73" t="s">
        <v>668</v>
      </c>
      <c r="B73" t="s">
        <v>725</v>
      </c>
      <c r="C73" t="s">
        <v>1270</v>
      </c>
      <c r="D73" t="s">
        <v>360</v>
      </c>
      <c r="E73" t="s">
        <v>351</v>
      </c>
      <c r="F73">
        <v>2050</v>
      </c>
      <c r="G73">
        <v>2021</v>
      </c>
      <c r="I73">
        <v>7.7352389380530973</v>
      </c>
      <c r="J73">
        <v>7.2874493927125501</v>
      </c>
      <c r="K73">
        <v>1</v>
      </c>
      <c r="L73">
        <v>91.249848783582905</v>
      </c>
      <c r="M73">
        <v>96.118417844477818</v>
      </c>
      <c r="N73">
        <v>97.855617571622076</v>
      </c>
      <c r="O73">
        <v>99.711453890610116</v>
      </c>
      <c r="P73">
        <v>100.71805143820131</v>
      </c>
      <c r="Q73">
        <v>101.00574149160325</v>
      </c>
      <c r="R73">
        <v>101.40961653103486</v>
      </c>
      <c r="S73">
        <v>101.83460657005956</v>
      </c>
      <c r="T73">
        <v>102.36262432663899</v>
      </c>
      <c r="U73">
        <v>102.98956932264547</v>
      </c>
      <c r="V73">
        <v>103.51232492254843</v>
      </c>
      <c r="W73">
        <v>103.87918013851058</v>
      </c>
      <c r="X73">
        <v>104.49280054708275</v>
      </c>
      <c r="Y73">
        <v>105.52817428646968</v>
      </c>
      <c r="Z73">
        <v>106.78197104157762</v>
      </c>
      <c r="AA73">
        <v>107.85273258240905</v>
      </c>
      <c r="AB73">
        <v>108.53647232531605</v>
      </c>
      <c r="AC73">
        <v>108.97398387005323</v>
      </c>
      <c r="AD73">
        <v>109.17714601424581</v>
      </c>
      <c r="AE73">
        <v>109.21985054837627</v>
      </c>
      <c r="AF73">
        <v>109.20808647680123</v>
      </c>
      <c r="AG73">
        <v>109.1963224052262</v>
      </c>
      <c r="AH73">
        <v>109.18455833365117</v>
      </c>
      <c r="AI73">
        <v>109.17279426207614</v>
      </c>
      <c r="AJ73">
        <v>109.16103019050109</v>
      </c>
      <c r="AK73">
        <v>109.14926611892606</v>
      </c>
      <c r="AL73">
        <v>109.13750204735105</v>
      </c>
      <c r="AM73">
        <v>109.125737975776</v>
      </c>
      <c r="AN73">
        <v>109.11397390420099</v>
      </c>
      <c r="AO73">
        <v>109.10220983262595</v>
      </c>
    </row>
    <row r="74" spans="1:41" x14ac:dyDescent="0.3">
      <c r="A74" t="s">
        <v>636</v>
      </c>
      <c r="B74" t="s">
        <v>121</v>
      </c>
      <c r="C74" t="s">
        <v>1270</v>
      </c>
      <c r="D74" t="s">
        <v>359</v>
      </c>
      <c r="E74" t="s">
        <v>689</v>
      </c>
      <c r="F74">
        <v>2070</v>
      </c>
      <c r="G74">
        <v>2021</v>
      </c>
      <c r="I74">
        <v>11.051840707964601</v>
      </c>
      <c r="J74">
        <v>11.145510835913313</v>
      </c>
      <c r="K74">
        <v>0.98509999999999998</v>
      </c>
      <c r="L74">
        <v>131.78767358728285</v>
      </c>
      <c r="M74">
        <v>135.28060800184173</v>
      </c>
      <c r="N74">
        <v>132.84495557611996</v>
      </c>
      <c r="O74">
        <v>131.94972180720549</v>
      </c>
      <c r="P74">
        <v>132.81472391278646</v>
      </c>
      <c r="Q74">
        <v>134.13471995408011</v>
      </c>
      <c r="R74">
        <v>135.32130409899025</v>
      </c>
      <c r="S74">
        <v>136.39743432748682</v>
      </c>
      <c r="T74">
        <v>137.49663454305207</v>
      </c>
      <c r="U74">
        <v>138.39211131653815</v>
      </c>
      <c r="V74">
        <v>139.23666164733703</v>
      </c>
      <c r="W74">
        <v>139.95323296589081</v>
      </c>
      <c r="X74">
        <v>140.32815657467185</v>
      </c>
      <c r="Y74">
        <v>140.52117470849771</v>
      </c>
      <c r="Z74">
        <v>140.75087965114852</v>
      </c>
      <c r="AA74">
        <v>140.95213275318341</v>
      </c>
      <c r="AB74">
        <v>141.05283599184855</v>
      </c>
      <c r="AC74">
        <v>141.10542220786184</v>
      </c>
      <c r="AD74">
        <v>141.13732577409124</v>
      </c>
      <c r="AE74">
        <v>141.13982218928174</v>
      </c>
      <c r="AF74">
        <v>141.12533693298522</v>
      </c>
      <c r="AG74">
        <v>141.1108516766887</v>
      </c>
      <c r="AH74">
        <v>141.09636642039223</v>
      </c>
      <c r="AI74">
        <v>141.08188116409571</v>
      </c>
      <c r="AJ74">
        <v>141.06739590779918</v>
      </c>
      <c r="AK74">
        <v>141.05291065150269</v>
      </c>
      <c r="AL74">
        <v>141.03842539520619</v>
      </c>
      <c r="AM74">
        <v>141.02394013890967</v>
      </c>
      <c r="AN74">
        <v>141.00945488261314</v>
      </c>
      <c r="AO74">
        <v>140.99496962631662</v>
      </c>
    </row>
    <row r="75" spans="1:41" x14ac:dyDescent="0.3">
      <c r="A75" t="s">
        <v>636</v>
      </c>
      <c r="B75" t="s">
        <v>122</v>
      </c>
      <c r="C75" t="s">
        <v>1270</v>
      </c>
      <c r="D75" t="s">
        <v>359</v>
      </c>
      <c r="E75" t="s">
        <v>689</v>
      </c>
      <c r="F75">
        <v>2070</v>
      </c>
      <c r="G75">
        <v>2021</v>
      </c>
      <c r="I75">
        <v>11.051840707964601</v>
      </c>
      <c r="J75">
        <v>11.145510835913313</v>
      </c>
      <c r="K75">
        <v>0.98509999999999998</v>
      </c>
      <c r="L75">
        <v>131.78767358728285</v>
      </c>
      <c r="M75">
        <v>135.28060800184173</v>
      </c>
      <c r="N75">
        <v>132.84495557611996</v>
      </c>
      <c r="O75">
        <v>131.94972180720549</v>
      </c>
      <c r="P75">
        <v>132.81472391278646</v>
      </c>
      <c r="Q75">
        <v>134.13471995408011</v>
      </c>
      <c r="R75">
        <v>135.32130409899025</v>
      </c>
      <c r="S75">
        <v>136.39743432748682</v>
      </c>
      <c r="T75">
        <v>137.49663454305207</v>
      </c>
      <c r="U75">
        <v>138.39211131653815</v>
      </c>
      <c r="V75">
        <v>139.23666164733703</v>
      </c>
      <c r="W75">
        <v>139.95323296589081</v>
      </c>
      <c r="X75">
        <v>140.32815657467185</v>
      </c>
      <c r="Y75">
        <v>140.52117470849771</v>
      </c>
      <c r="Z75">
        <v>140.75087965114852</v>
      </c>
      <c r="AA75">
        <v>140.95213275318341</v>
      </c>
      <c r="AB75">
        <v>141.05283599184855</v>
      </c>
      <c r="AC75">
        <v>141.10542220786184</v>
      </c>
      <c r="AD75">
        <v>141.13732577409124</v>
      </c>
      <c r="AE75">
        <v>141.13982218928174</v>
      </c>
      <c r="AF75">
        <v>141.12533693298522</v>
      </c>
      <c r="AG75">
        <v>141.1108516766887</v>
      </c>
      <c r="AH75">
        <v>141.09636642039223</v>
      </c>
      <c r="AI75">
        <v>141.08188116409571</v>
      </c>
      <c r="AJ75">
        <v>141.06739590779918</v>
      </c>
      <c r="AK75">
        <v>141.05291065150269</v>
      </c>
      <c r="AL75">
        <v>141.03842539520619</v>
      </c>
      <c r="AM75">
        <v>141.02394013890967</v>
      </c>
      <c r="AN75">
        <v>141.00945488261314</v>
      </c>
      <c r="AO75">
        <v>140.99496962631662</v>
      </c>
    </row>
    <row r="76" spans="1:41" x14ac:dyDescent="0.3">
      <c r="A76" t="s">
        <v>636</v>
      </c>
      <c r="B76" t="s">
        <v>123</v>
      </c>
      <c r="C76" t="s">
        <v>1270</v>
      </c>
      <c r="D76" t="s">
        <v>359</v>
      </c>
      <c r="E76" t="s">
        <v>689</v>
      </c>
      <c r="F76">
        <v>2070</v>
      </c>
      <c r="G76">
        <v>2021</v>
      </c>
      <c r="I76">
        <v>11.051840707964601</v>
      </c>
      <c r="J76">
        <v>11.145510835913313</v>
      </c>
      <c r="K76">
        <v>0.98509999999999998</v>
      </c>
      <c r="L76">
        <v>131.78767358728285</v>
      </c>
      <c r="M76">
        <v>135.28060800184173</v>
      </c>
      <c r="N76">
        <v>132.84495557611996</v>
      </c>
      <c r="O76">
        <v>131.94972180720549</v>
      </c>
      <c r="P76">
        <v>132.81472391278646</v>
      </c>
      <c r="Q76">
        <v>134.13471995408011</v>
      </c>
      <c r="R76">
        <v>135.32130409899025</v>
      </c>
      <c r="S76">
        <v>136.39743432748682</v>
      </c>
      <c r="T76">
        <v>137.49663454305207</v>
      </c>
      <c r="U76">
        <v>138.39211131653815</v>
      </c>
      <c r="V76">
        <v>139.23666164733703</v>
      </c>
      <c r="W76">
        <v>139.95323296589081</v>
      </c>
      <c r="X76">
        <v>140.32815657467185</v>
      </c>
      <c r="Y76">
        <v>140.52117470849771</v>
      </c>
      <c r="Z76">
        <v>140.75087965114852</v>
      </c>
      <c r="AA76">
        <v>140.95213275318341</v>
      </c>
      <c r="AB76">
        <v>141.05283599184855</v>
      </c>
      <c r="AC76">
        <v>141.10542220786184</v>
      </c>
      <c r="AD76">
        <v>141.13732577409124</v>
      </c>
      <c r="AE76">
        <v>141.13982218928174</v>
      </c>
      <c r="AF76">
        <v>141.12533693298522</v>
      </c>
      <c r="AG76">
        <v>141.1108516766887</v>
      </c>
      <c r="AH76">
        <v>141.09636642039223</v>
      </c>
      <c r="AI76">
        <v>141.08188116409571</v>
      </c>
      <c r="AJ76">
        <v>141.06739590779918</v>
      </c>
      <c r="AK76">
        <v>141.05291065150269</v>
      </c>
      <c r="AL76">
        <v>141.03842539520619</v>
      </c>
      <c r="AM76">
        <v>141.02394013890967</v>
      </c>
      <c r="AN76">
        <v>141.00945488261314</v>
      </c>
      <c r="AO76">
        <v>140.99496962631662</v>
      </c>
    </row>
    <row r="77" spans="1:41" x14ac:dyDescent="0.3">
      <c r="A77" t="s">
        <v>636</v>
      </c>
      <c r="B77" t="s">
        <v>124</v>
      </c>
      <c r="C77" t="s">
        <v>1270</v>
      </c>
      <c r="D77" t="s">
        <v>359</v>
      </c>
      <c r="E77" t="s">
        <v>689</v>
      </c>
      <c r="F77">
        <v>2070</v>
      </c>
      <c r="G77">
        <v>2021</v>
      </c>
      <c r="I77">
        <v>11.051840707964601</v>
      </c>
      <c r="J77">
        <v>11.145510835913313</v>
      </c>
      <c r="K77">
        <v>0.98509999999999998</v>
      </c>
      <c r="L77">
        <v>131.78767358728285</v>
      </c>
      <c r="M77">
        <v>135.28060800184173</v>
      </c>
      <c r="N77">
        <v>132.84495557611996</v>
      </c>
      <c r="O77">
        <v>131.94972180720549</v>
      </c>
      <c r="P77">
        <v>132.81472391278646</v>
      </c>
      <c r="Q77">
        <v>134.13471995408011</v>
      </c>
      <c r="R77">
        <v>135.32130409899025</v>
      </c>
      <c r="S77">
        <v>136.39743432748682</v>
      </c>
      <c r="T77">
        <v>137.49663454305207</v>
      </c>
      <c r="U77">
        <v>138.39211131653815</v>
      </c>
      <c r="V77">
        <v>139.23666164733703</v>
      </c>
      <c r="W77">
        <v>139.95323296589081</v>
      </c>
      <c r="X77">
        <v>140.32815657467185</v>
      </c>
      <c r="Y77">
        <v>140.52117470849771</v>
      </c>
      <c r="Z77">
        <v>140.75087965114852</v>
      </c>
      <c r="AA77">
        <v>140.95213275318341</v>
      </c>
      <c r="AB77">
        <v>141.05283599184855</v>
      </c>
      <c r="AC77">
        <v>141.10542220786184</v>
      </c>
      <c r="AD77">
        <v>141.13732577409124</v>
      </c>
      <c r="AE77">
        <v>141.13982218928174</v>
      </c>
      <c r="AF77">
        <v>141.12533693298522</v>
      </c>
      <c r="AG77">
        <v>141.1108516766887</v>
      </c>
      <c r="AH77">
        <v>141.09636642039223</v>
      </c>
      <c r="AI77">
        <v>141.08188116409571</v>
      </c>
      <c r="AJ77">
        <v>141.06739590779918</v>
      </c>
      <c r="AK77">
        <v>141.05291065150269</v>
      </c>
      <c r="AL77">
        <v>141.03842539520619</v>
      </c>
      <c r="AM77">
        <v>141.02394013890967</v>
      </c>
      <c r="AN77">
        <v>141.00945488261314</v>
      </c>
      <c r="AO77">
        <v>140.99496962631662</v>
      </c>
    </row>
    <row r="78" spans="1:41" x14ac:dyDescent="0.3">
      <c r="A78" t="s">
        <v>670</v>
      </c>
      <c r="B78" t="s">
        <v>104</v>
      </c>
      <c r="C78" t="s">
        <v>1270</v>
      </c>
      <c r="D78" t="s">
        <v>359</v>
      </c>
      <c r="E78" t="s">
        <v>689</v>
      </c>
      <c r="F78">
        <v>2035</v>
      </c>
      <c r="G78">
        <v>2021</v>
      </c>
      <c r="I78">
        <v>11.051840707964601</v>
      </c>
      <c r="J78">
        <v>12.7208480565371</v>
      </c>
      <c r="K78">
        <v>0.96519999999999995</v>
      </c>
      <c r="L78">
        <v>482.82784019121624</v>
      </c>
      <c r="M78">
        <v>475.5407789373337</v>
      </c>
      <c r="N78">
        <v>468.22604575997178</v>
      </c>
      <c r="O78">
        <v>461.53005349278214</v>
      </c>
      <c r="P78">
        <v>455.3490569081963</v>
      </c>
      <c r="Q78">
        <v>449.60915402234525</v>
      </c>
      <c r="R78">
        <v>444.58111092229228</v>
      </c>
      <c r="S78">
        <v>440.10420366898802</v>
      </c>
      <c r="T78">
        <v>435.59282421612448</v>
      </c>
      <c r="U78">
        <v>431.2102903742923</v>
      </c>
      <c r="V78">
        <v>427.16207447418316</v>
      </c>
      <c r="W78">
        <v>423.49682241385506</v>
      </c>
      <c r="X78">
        <v>420.15737309325328</v>
      </c>
      <c r="Y78">
        <v>417.04473011312558</v>
      </c>
      <c r="Z78">
        <v>414.09219829673327</v>
      </c>
      <c r="AA78">
        <v>411.24932656554108</v>
      </c>
      <c r="AB78">
        <v>408.49649744714372</v>
      </c>
      <c r="AC78">
        <v>405.81868200715525</v>
      </c>
      <c r="AD78">
        <v>403.18877890951489</v>
      </c>
      <c r="AE78">
        <v>400.60471042379311</v>
      </c>
      <c r="AF78">
        <v>395.66310958578742</v>
      </c>
      <c r="AG78">
        <v>390.79724649739461</v>
      </c>
      <c r="AH78">
        <v>390.79724649739461</v>
      </c>
      <c r="AI78">
        <v>390.79724649739461</v>
      </c>
      <c r="AJ78">
        <v>390.79724649739461</v>
      </c>
      <c r="AK78">
        <v>390.79724649739461</v>
      </c>
      <c r="AL78">
        <v>390.79724649739461</v>
      </c>
      <c r="AM78">
        <v>390.79724649739461</v>
      </c>
      <c r="AN78">
        <v>390.79724649739461</v>
      </c>
      <c r="AO78">
        <v>390.79724649739461</v>
      </c>
    </row>
    <row r="79" spans="1:41" x14ac:dyDescent="0.3">
      <c r="A79" t="s">
        <v>670</v>
      </c>
      <c r="B79" t="s">
        <v>324</v>
      </c>
      <c r="C79" t="s">
        <v>1270</v>
      </c>
      <c r="D79" t="s">
        <v>359</v>
      </c>
      <c r="E79" t="s">
        <v>689</v>
      </c>
      <c r="F79">
        <v>2035</v>
      </c>
      <c r="G79">
        <v>2021</v>
      </c>
      <c r="I79">
        <v>11.051840707964601</v>
      </c>
      <c r="J79">
        <v>12.7208480565371</v>
      </c>
      <c r="K79">
        <v>0.96519999999999995</v>
      </c>
      <c r="L79">
        <v>482.82784019121624</v>
      </c>
      <c r="M79">
        <v>475.5407789373337</v>
      </c>
      <c r="N79">
        <v>468.22604575997178</v>
      </c>
      <c r="O79">
        <v>461.53005349278214</v>
      </c>
      <c r="P79">
        <v>455.3490569081963</v>
      </c>
      <c r="Q79">
        <v>449.60915402234525</v>
      </c>
      <c r="R79">
        <v>444.58111092229228</v>
      </c>
      <c r="S79">
        <v>440.10420366898802</v>
      </c>
      <c r="T79">
        <v>435.59282421612448</v>
      </c>
      <c r="U79">
        <v>431.2102903742923</v>
      </c>
      <c r="V79">
        <v>427.16207447418316</v>
      </c>
      <c r="W79">
        <v>423.49682241385506</v>
      </c>
      <c r="X79">
        <v>420.15737309325328</v>
      </c>
      <c r="Y79">
        <v>417.04473011312558</v>
      </c>
      <c r="Z79">
        <v>414.09219829673327</v>
      </c>
      <c r="AA79">
        <v>411.24932656554108</v>
      </c>
      <c r="AB79">
        <v>408.49649744714372</v>
      </c>
      <c r="AC79">
        <v>405.81868200715525</v>
      </c>
      <c r="AD79">
        <v>403.18877890951489</v>
      </c>
      <c r="AE79">
        <v>400.60471042379311</v>
      </c>
      <c r="AF79">
        <v>395.66310958578742</v>
      </c>
      <c r="AG79">
        <v>390.79724649739461</v>
      </c>
      <c r="AH79">
        <v>390.79724649739461</v>
      </c>
      <c r="AI79">
        <v>390.79724649739461</v>
      </c>
      <c r="AJ79">
        <v>390.79724649739461</v>
      </c>
      <c r="AK79">
        <v>390.79724649739461</v>
      </c>
      <c r="AL79">
        <v>390.79724649739461</v>
      </c>
      <c r="AM79">
        <v>390.79724649739461</v>
      </c>
      <c r="AN79">
        <v>390.79724649739461</v>
      </c>
      <c r="AO79">
        <v>390.79724649739461</v>
      </c>
    </row>
    <row r="80" spans="1:41" x14ac:dyDescent="0.3">
      <c r="A80" t="s">
        <v>670</v>
      </c>
      <c r="B80" t="s">
        <v>726</v>
      </c>
      <c r="C80" t="s">
        <v>1270</v>
      </c>
      <c r="D80" t="s">
        <v>359</v>
      </c>
      <c r="E80" t="s">
        <v>689</v>
      </c>
      <c r="F80">
        <v>2035</v>
      </c>
      <c r="G80">
        <v>2021</v>
      </c>
      <c r="I80">
        <v>11.051840707964601</v>
      </c>
      <c r="J80">
        <v>12.7208480565371</v>
      </c>
      <c r="K80">
        <v>0.96519999999999995</v>
      </c>
      <c r="L80">
        <v>482.82784019121624</v>
      </c>
      <c r="M80">
        <v>475.5407789373337</v>
      </c>
      <c r="N80">
        <v>468.22604575997178</v>
      </c>
      <c r="O80">
        <v>461.53005349278214</v>
      </c>
      <c r="P80">
        <v>455.3490569081963</v>
      </c>
      <c r="Q80">
        <v>449.60915402234525</v>
      </c>
      <c r="R80">
        <v>444.58111092229228</v>
      </c>
      <c r="S80">
        <v>440.10420366898802</v>
      </c>
      <c r="T80">
        <v>435.59282421612448</v>
      </c>
      <c r="U80">
        <v>431.2102903742923</v>
      </c>
      <c r="V80">
        <v>427.16207447418316</v>
      </c>
      <c r="W80">
        <v>423.49682241385506</v>
      </c>
      <c r="X80">
        <v>420.15737309325328</v>
      </c>
      <c r="Y80">
        <v>417.04473011312558</v>
      </c>
      <c r="Z80">
        <v>414.09219829673327</v>
      </c>
      <c r="AA80">
        <v>411.24932656554108</v>
      </c>
      <c r="AB80">
        <v>408.49649744714372</v>
      </c>
      <c r="AC80">
        <v>405.81868200715525</v>
      </c>
      <c r="AD80">
        <v>403.18877890951489</v>
      </c>
      <c r="AE80">
        <v>400.60471042379311</v>
      </c>
      <c r="AF80">
        <v>395.66310958578742</v>
      </c>
      <c r="AG80">
        <v>390.79724649739461</v>
      </c>
      <c r="AH80">
        <v>390.79724649739461</v>
      </c>
      <c r="AI80">
        <v>390.79724649739461</v>
      </c>
      <c r="AJ80">
        <v>390.79724649739461</v>
      </c>
      <c r="AK80">
        <v>390.79724649739461</v>
      </c>
      <c r="AL80">
        <v>390.79724649739461</v>
      </c>
      <c r="AM80">
        <v>390.79724649739461</v>
      </c>
      <c r="AN80">
        <v>390.79724649739461</v>
      </c>
      <c r="AO80">
        <v>390.79724649739461</v>
      </c>
    </row>
    <row r="81" spans="1:41" x14ac:dyDescent="0.3">
      <c r="A81" t="s">
        <v>637</v>
      </c>
      <c r="B81" t="s">
        <v>164</v>
      </c>
      <c r="C81" t="s">
        <v>1270</v>
      </c>
      <c r="D81" t="s">
        <v>359</v>
      </c>
      <c r="E81" t="s">
        <v>689</v>
      </c>
      <c r="F81">
        <v>2044</v>
      </c>
      <c r="G81">
        <v>2021</v>
      </c>
      <c r="I81">
        <v>11.051840707964601</v>
      </c>
      <c r="J81">
        <v>13.688212927756652</v>
      </c>
      <c r="K81">
        <v>1.0017</v>
      </c>
      <c r="L81">
        <v>162.05508692526044</v>
      </c>
      <c r="M81">
        <v>166.41717630102607</v>
      </c>
      <c r="N81">
        <v>163.37545484040695</v>
      </c>
      <c r="O81">
        <v>162.25745797910557</v>
      </c>
      <c r="P81">
        <v>163.33770056225927</v>
      </c>
      <c r="Q81">
        <v>164.98615427607089</v>
      </c>
      <c r="R81">
        <v>166.46799890229417</v>
      </c>
      <c r="S81">
        <v>167.81190510823362</v>
      </c>
      <c r="T81">
        <v>169.18462185956199</v>
      </c>
      <c r="U81">
        <v>170.30292219282546</v>
      </c>
      <c r="V81">
        <v>171.35762393870476</v>
      </c>
      <c r="W81">
        <v>172.25250135827878</v>
      </c>
      <c r="X81">
        <v>172.72071807708429</v>
      </c>
      <c r="Y81">
        <v>172.96176536024615</v>
      </c>
      <c r="Z81">
        <v>173.24862831585202</v>
      </c>
      <c r="AA81">
        <v>173.49995969343732</v>
      </c>
      <c r="AB81">
        <v>173.62572115224273</v>
      </c>
      <c r="AC81">
        <v>173.69139251819428</v>
      </c>
      <c r="AD81">
        <v>173.73123472270808</v>
      </c>
      <c r="AE81">
        <v>173.73435232667305</v>
      </c>
      <c r="AF81">
        <v>173.71626267049942</v>
      </c>
      <c r="AG81">
        <v>173.69817301432585</v>
      </c>
      <c r="AH81">
        <v>173.68008335815227</v>
      </c>
      <c r="AI81">
        <v>173.6619937019787</v>
      </c>
      <c r="AJ81">
        <v>173.6439040458051</v>
      </c>
      <c r="AK81">
        <v>173.62581438963156</v>
      </c>
      <c r="AL81">
        <v>173.60772473345796</v>
      </c>
      <c r="AM81">
        <v>173.58963507728436</v>
      </c>
      <c r="AN81">
        <v>173.57154542111076</v>
      </c>
      <c r="AO81">
        <v>173.55345576493715</v>
      </c>
    </row>
    <row r="82" spans="1:41" x14ac:dyDescent="0.3">
      <c r="A82" t="s">
        <v>637</v>
      </c>
      <c r="B82" t="s">
        <v>638</v>
      </c>
      <c r="C82" t="s">
        <v>1270</v>
      </c>
      <c r="D82" t="s">
        <v>359</v>
      </c>
      <c r="E82" t="s">
        <v>689</v>
      </c>
      <c r="F82">
        <v>2044</v>
      </c>
      <c r="G82">
        <v>2021</v>
      </c>
      <c r="I82">
        <v>11.051840707964601</v>
      </c>
      <c r="J82">
        <v>13.688212927756652</v>
      </c>
      <c r="K82">
        <v>1.0017</v>
      </c>
      <c r="L82">
        <v>162.05508692526044</v>
      </c>
      <c r="M82">
        <v>166.41717630102607</v>
      </c>
      <c r="N82">
        <v>163.37545484040695</v>
      </c>
      <c r="O82">
        <v>162.25745797910557</v>
      </c>
      <c r="P82">
        <v>163.33770056225927</v>
      </c>
      <c r="Q82">
        <v>164.98615427607089</v>
      </c>
      <c r="R82">
        <v>166.46799890229417</v>
      </c>
      <c r="S82">
        <v>167.81190510823362</v>
      </c>
      <c r="T82">
        <v>169.18462185956199</v>
      </c>
      <c r="U82">
        <v>170.30292219282546</v>
      </c>
      <c r="V82">
        <v>171.35762393870476</v>
      </c>
      <c r="W82">
        <v>172.25250135827878</v>
      </c>
      <c r="X82">
        <v>172.72071807708429</v>
      </c>
      <c r="Y82">
        <v>172.96176536024615</v>
      </c>
      <c r="Z82">
        <v>173.24862831585202</v>
      </c>
      <c r="AA82">
        <v>173.49995969343732</v>
      </c>
      <c r="AB82">
        <v>173.62572115224273</v>
      </c>
      <c r="AC82">
        <v>173.69139251819428</v>
      </c>
      <c r="AD82">
        <v>173.73123472270808</v>
      </c>
      <c r="AE82">
        <v>173.73435232667305</v>
      </c>
      <c r="AF82">
        <v>173.71626267049942</v>
      </c>
      <c r="AG82">
        <v>173.69817301432585</v>
      </c>
      <c r="AH82">
        <v>173.68008335815227</v>
      </c>
      <c r="AI82">
        <v>173.6619937019787</v>
      </c>
      <c r="AJ82">
        <v>173.6439040458051</v>
      </c>
      <c r="AK82">
        <v>173.62581438963156</v>
      </c>
      <c r="AL82">
        <v>173.60772473345796</v>
      </c>
      <c r="AM82">
        <v>173.58963507728436</v>
      </c>
      <c r="AN82">
        <v>173.57154542111076</v>
      </c>
      <c r="AO82">
        <v>173.55345576493715</v>
      </c>
    </row>
    <row r="83" spans="1:41" x14ac:dyDescent="0.3">
      <c r="A83" t="s">
        <v>637</v>
      </c>
      <c r="B83" t="s">
        <v>727</v>
      </c>
      <c r="C83" t="s">
        <v>1270</v>
      </c>
      <c r="D83" t="s">
        <v>359</v>
      </c>
      <c r="E83" t="s">
        <v>689</v>
      </c>
      <c r="F83">
        <v>2044</v>
      </c>
      <c r="G83">
        <v>2021</v>
      </c>
      <c r="I83">
        <v>11.051840707964601</v>
      </c>
      <c r="J83">
        <v>13.688212927756652</v>
      </c>
      <c r="K83">
        <v>1.0017</v>
      </c>
      <c r="L83">
        <v>162.05508692526044</v>
      </c>
      <c r="M83">
        <v>166.41717630102607</v>
      </c>
      <c r="N83">
        <v>163.37545484040695</v>
      </c>
      <c r="O83">
        <v>162.25745797910557</v>
      </c>
      <c r="P83">
        <v>163.33770056225927</v>
      </c>
      <c r="Q83">
        <v>164.98615427607089</v>
      </c>
      <c r="R83">
        <v>166.46799890229417</v>
      </c>
      <c r="S83">
        <v>167.81190510823362</v>
      </c>
      <c r="T83">
        <v>169.18462185956199</v>
      </c>
      <c r="U83">
        <v>170.30292219282546</v>
      </c>
      <c r="V83">
        <v>171.35762393870476</v>
      </c>
      <c r="W83">
        <v>172.25250135827878</v>
      </c>
      <c r="X83">
        <v>172.72071807708429</v>
      </c>
      <c r="Y83">
        <v>172.96176536024615</v>
      </c>
      <c r="Z83">
        <v>173.24862831585202</v>
      </c>
      <c r="AA83">
        <v>173.49995969343732</v>
      </c>
      <c r="AB83">
        <v>173.62572115224273</v>
      </c>
      <c r="AC83">
        <v>173.69139251819428</v>
      </c>
      <c r="AD83">
        <v>173.73123472270808</v>
      </c>
      <c r="AE83">
        <v>173.73435232667305</v>
      </c>
      <c r="AF83">
        <v>173.71626267049942</v>
      </c>
      <c r="AG83">
        <v>173.69817301432585</v>
      </c>
      <c r="AH83">
        <v>173.68008335815227</v>
      </c>
      <c r="AI83">
        <v>173.6619937019787</v>
      </c>
      <c r="AJ83">
        <v>173.6439040458051</v>
      </c>
      <c r="AK83">
        <v>173.62581438963156</v>
      </c>
      <c r="AL83">
        <v>173.60772473345796</v>
      </c>
      <c r="AM83">
        <v>173.58963507728436</v>
      </c>
      <c r="AN83">
        <v>173.57154542111076</v>
      </c>
      <c r="AO83">
        <v>173.55345576493715</v>
      </c>
    </row>
    <row r="84" spans="1:41" x14ac:dyDescent="0.3">
      <c r="A84" t="s">
        <v>637</v>
      </c>
      <c r="B84" t="s">
        <v>728</v>
      </c>
      <c r="C84" t="s">
        <v>1270</v>
      </c>
      <c r="D84" t="s">
        <v>359</v>
      </c>
      <c r="E84" t="s">
        <v>689</v>
      </c>
      <c r="F84">
        <v>2044</v>
      </c>
      <c r="G84">
        <v>2021</v>
      </c>
      <c r="I84">
        <v>11.051840707964601</v>
      </c>
      <c r="J84">
        <v>13.688212927756652</v>
      </c>
      <c r="K84">
        <v>1.0017</v>
      </c>
      <c r="L84">
        <v>162.05508692526044</v>
      </c>
      <c r="M84">
        <v>166.41717630102607</v>
      </c>
      <c r="N84">
        <v>163.37545484040695</v>
      </c>
      <c r="O84">
        <v>162.25745797910557</v>
      </c>
      <c r="P84">
        <v>163.33770056225927</v>
      </c>
      <c r="Q84">
        <v>164.98615427607089</v>
      </c>
      <c r="R84">
        <v>166.46799890229417</v>
      </c>
      <c r="S84">
        <v>167.81190510823362</v>
      </c>
      <c r="T84">
        <v>169.18462185956199</v>
      </c>
      <c r="U84">
        <v>170.30292219282546</v>
      </c>
      <c r="V84">
        <v>171.35762393870476</v>
      </c>
      <c r="W84">
        <v>172.25250135827878</v>
      </c>
      <c r="X84">
        <v>172.72071807708429</v>
      </c>
      <c r="Y84">
        <v>172.96176536024615</v>
      </c>
      <c r="Z84">
        <v>173.24862831585202</v>
      </c>
      <c r="AA84">
        <v>173.49995969343732</v>
      </c>
      <c r="AB84">
        <v>173.62572115224273</v>
      </c>
      <c r="AC84">
        <v>173.69139251819428</v>
      </c>
      <c r="AD84">
        <v>173.73123472270808</v>
      </c>
      <c r="AE84">
        <v>173.73435232667305</v>
      </c>
      <c r="AF84">
        <v>173.71626267049942</v>
      </c>
      <c r="AG84">
        <v>173.69817301432585</v>
      </c>
      <c r="AH84">
        <v>173.68008335815227</v>
      </c>
      <c r="AI84">
        <v>173.6619937019787</v>
      </c>
      <c r="AJ84">
        <v>173.6439040458051</v>
      </c>
      <c r="AK84">
        <v>173.62581438963156</v>
      </c>
      <c r="AL84">
        <v>173.60772473345796</v>
      </c>
      <c r="AM84">
        <v>173.58963507728436</v>
      </c>
      <c r="AN84">
        <v>173.57154542111076</v>
      </c>
      <c r="AO84">
        <v>173.55345576493715</v>
      </c>
    </row>
    <row r="85" spans="1:41" x14ac:dyDescent="0.3">
      <c r="A85" t="s">
        <v>639</v>
      </c>
      <c r="B85" t="s">
        <v>158</v>
      </c>
      <c r="C85" t="s">
        <v>1270</v>
      </c>
      <c r="D85" t="s">
        <v>359</v>
      </c>
      <c r="E85" t="s">
        <v>689</v>
      </c>
      <c r="F85">
        <v>2044</v>
      </c>
      <c r="G85">
        <v>2021</v>
      </c>
      <c r="I85">
        <v>11.051840707964601</v>
      </c>
      <c r="J85">
        <v>11.145510835913313</v>
      </c>
      <c r="K85">
        <v>0.86250000000000004</v>
      </c>
      <c r="L85">
        <v>111.39975046816927</v>
      </c>
      <c r="M85">
        <v>114.45797393031222</v>
      </c>
      <c r="N85">
        <v>112.32544909305204</v>
      </c>
      <c r="O85">
        <v>111.54163107895324</v>
      </c>
      <c r="P85">
        <v>112.29897989233622</v>
      </c>
      <c r="Q85">
        <v>113.45469665775677</v>
      </c>
      <c r="R85">
        <v>114.49360522032407</v>
      </c>
      <c r="S85">
        <v>115.43580633907165</v>
      </c>
      <c r="T85">
        <v>116.39820628417876</v>
      </c>
      <c r="U85">
        <v>117.18223705986829</v>
      </c>
      <c r="V85">
        <v>117.92167941121743</v>
      </c>
      <c r="W85">
        <v>118.54907029767834</v>
      </c>
      <c r="X85">
        <v>118.87733302488742</v>
      </c>
      <c r="Y85">
        <v>119.04632920844723</v>
      </c>
      <c r="Z85">
        <v>119.24744636714821</v>
      </c>
      <c r="AA85">
        <v>119.4236526411357</v>
      </c>
      <c r="AB85">
        <v>119.5118229216643</v>
      </c>
      <c r="AC85">
        <v>119.5578645532869</v>
      </c>
      <c r="AD85">
        <v>119.58579758127676</v>
      </c>
      <c r="AE85">
        <v>119.58798330668726</v>
      </c>
      <c r="AF85">
        <v>119.57530080383908</v>
      </c>
      <c r="AG85">
        <v>119.56261830099089</v>
      </c>
      <c r="AH85">
        <v>119.54993579814271</v>
      </c>
      <c r="AI85">
        <v>119.53725329529452</v>
      </c>
      <c r="AJ85">
        <v>119.52457079244637</v>
      </c>
      <c r="AK85">
        <v>119.51188828959818</v>
      </c>
      <c r="AL85">
        <v>119.49920578675003</v>
      </c>
      <c r="AM85">
        <v>119.48652328390183</v>
      </c>
      <c r="AN85">
        <v>119.47384078105365</v>
      </c>
      <c r="AO85">
        <v>119.46115827820546</v>
      </c>
    </row>
    <row r="86" spans="1:41" x14ac:dyDescent="0.3">
      <c r="A86" t="s">
        <v>639</v>
      </c>
      <c r="B86" t="s">
        <v>156</v>
      </c>
      <c r="C86" t="s">
        <v>1270</v>
      </c>
      <c r="D86" t="s">
        <v>359</v>
      </c>
      <c r="E86" t="s">
        <v>689</v>
      </c>
      <c r="F86">
        <v>2044</v>
      </c>
      <c r="G86">
        <v>2021</v>
      </c>
      <c r="I86">
        <v>11.051840707964601</v>
      </c>
      <c r="J86">
        <v>11.145510835913313</v>
      </c>
      <c r="K86">
        <v>0.86250000000000004</v>
      </c>
      <c r="L86">
        <v>111.39975046816927</v>
      </c>
      <c r="M86">
        <v>114.45797393031222</v>
      </c>
      <c r="N86">
        <v>112.32544909305204</v>
      </c>
      <c r="O86">
        <v>111.54163107895324</v>
      </c>
      <c r="P86">
        <v>112.29897989233622</v>
      </c>
      <c r="Q86">
        <v>113.45469665775677</v>
      </c>
      <c r="R86">
        <v>114.49360522032407</v>
      </c>
      <c r="S86">
        <v>115.43580633907165</v>
      </c>
      <c r="T86">
        <v>116.39820628417876</v>
      </c>
      <c r="U86">
        <v>117.18223705986829</v>
      </c>
      <c r="V86">
        <v>117.92167941121743</v>
      </c>
      <c r="W86">
        <v>118.54907029767834</v>
      </c>
      <c r="X86">
        <v>118.87733302488742</v>
      </c>
      <c r="Y86">
        <v>119.04632920844723</v>
      </c>
      <c r="Z86">
        <v>119.24744636714821</v>
      </c>
      <c r="AA86">
        <v>119.4236526411357</v>
      </c>
      <c r="AB86">
        <v>119.5118229216643</v>
      </c>
      <c r="AC86">
        <v>119.5578645532869</v>
      </c>
      <c r="AD86">
        <v>119.58579758127676</v>
      </c>
      <c r="AE86">
        <v>119.58798330668726</v>
      </c>
      <c r="AF86">
        <v>119.57530080383908</v>
      </c>
      <c r="AG86">
        <v>119.56261830099089</v>
      </c>
      <c r="AH86">
        <v>119.54993579814271</v>
      </c>
      <c r="AI86">
        <v>119.53725329529452</v>
      </c>
      <c r="AJ86">
        <v>119.52457079244637</v>
      </c>
      <c r="AK86">
        <v>119.51188828959818</v>
      </c>
      <c r="AL86">
        <v>119.49920578675003</v>
      </c>
      <c r="AM86">
        <v>119.48652328390183</v>
      </c>
      <c r="AN86">
        <v>119.47384078105365</v>
      </c>
      <c r="AO86">
        <v>119.46115827820546</v>
      </c>
    </row>
    <row r="87" spans="1:41" x14ac:dyDescent="0.3">
      <c r="A87" t="s">
        <v>639</v>
      </c>
      <c r="B87" t="s">
        <v>159</v>
      </c>
      <c r="C87" t="s">
        <v>1270</v>
      </c>
      <c r="D87" t="s">
        <v>359</v>
      </c>
      <c r="E87" t="s">
        <v>689</v>
      </c>
      <c r="F87">
        <v>2044</v>
      </c>
      <c r="G87">
        <v>2021</v>
      </c>
      <c r="I87">
        <v>11.051840707964601</v>
      </c>
      <c r="J87">
        <v>11.145510835913313</v>
      </c>
      <c r="K87">
        <v>0.86250000000000004</v>
      </c>
      <c r="L87">
        <v>111.39975046816927</v>
      </c>
      <c r="M87">
        <v>114.45797393031222</v>
      </c>
      <c r="N87">
        <v>112.32544909305204</v>
      </c>
      <c r="O87">
        <v>111.54163107895324</v>
      </c>
      <c r="P87">
        <v>112.29897989233622</v>
      </c>
      <c r="Q87">
        <v>113.45469665775677</v>
      </c>
      <c r="R87">
        <v>114.49360522032407</v>
      </c>
      <c r="S87">
        <v>115.43580633907165</v>
      </c>
      <c r="T87">
        <v>116.39820628417876</v>
      </c>
      <c r="U87">
        <v>117.18223705986829</v>
      </c>
      <c r="V87">
        <v>117.92167941121743</v>
      </c>
      <c r="W87">
        <v>118.54907029767834</v>
      </c>
      <c r="X87">
        <v>118.87733302488742</v>
      </c>
      <c r="Y87">
        <v>119.04632920844723</v>
      </c>
      <c r="Z87">
        <v>119.24744636714821</v>
      </c>
      <c r="AA87">
        <v>119.4236526411357</v>
      </c>
      <c r="AB87">
        <v>119.5118229216643</v>
      </c>
      <c r="AC87">
        <v>119.5578645532869</v>
      </c>
      <c r="AD87">
        <v>119.58579758127676</v>
      </c>
      <c r="AE87">
        <v>119.58798330668726</v>
      </c>
      <c r="AF87">
        <v>119.57530080383908</v>
      </c>
      <c r="AG87">
        <v>119.56261830099089</v>
      </c>
      <c r="AH87">
        <v>119.54993579814271</v>
      </c>
      <c r="AI87">
        <v>119.53725329529452</v>
      </c>
      <c r="AJ87">
        <v>119.52457079244637</v>
      </c>
      <c r="AK87">
        <v>119.51188828959818</v>
      </c>
      <c r="AL87">
        <v>119.49920578675003</v>
      </c>
      <c r="AM87">
        <v>119.48652328390183</v>
      </c>
      <c r="AN87">
        <v>119.47384078105365</v>
      </c>
      <c r="AO87">
        <v>119.46115827820546</v>
      </c>
    </row>
    <row r="88" spans="1:41" x14ac:dyDescent="0.3">
      <c r="A88" t="s">
        <v>639</v>
      </c>
      <c r="B88" t="s">
        <v>157</v>
      </c>
      <c r="C88" t="s">
        <v>1270</v>
      </c>
      <c r="D88" t="s">
        <v>359</v>
      </c>
      <c r="E88" t="s">
        <v>689</v>
      </c>
      <c r="F88">
        <v>2044</v>
      </c>
      <c r="G88">
        <v>2021</v>
      </c>
      <c r="I88">
        <v>11.051840707964601</v>
      </c>
      <c r="J88">
        <v>11.145510835913313</v>
      </c>
      <c r="K88">
        <v>0.86250000000000004</v>
      </c>
      <c r="L88">
        <v>111.39975046816927</v>
      </c>
      <c r="M88">
        <v>114.45797393031222</v>
      </c>
      <c r="N88">
        <v>112.32544909305204</v>
      </c>
      <c r="O88">
        <v>111.54163107895324</v>
      </c>
      <c r="P88">
        <v>112.29897989233622</v>
      </c>
      <c r="Q88">
        <v>113.45469665775677</v>
      </c>
      <c r="R88">
        <v>114.49360522032407</v>
      </c>
      <c r="S88">
        <v>115.43580633907165</v>
      </c>
      <c r="T88">
        <v>116.39820628417876</v>
      </c>
      <c r="U88">
        <v>117.18223705986829</v>
      </c>
      <c r="V88">
        <v>117.92167941121743</v>
      </c>
      <c r="W88">
        <v>118.54907029767834</v>
      </c>
      <c r="X88">
        <v>118.87733302488742</v>
      </c>
      <c r="Y88">
        <v>119.04632920844723</v>
      </c>
      <c r="Z88">
        <v>119.24744636714821</v>
      </c>
      <c r="AA88">
        <v>119.4236526411357</v>
      </c>
      <c r="AB88">
        <v>119.5118229216643</v>
      </c>
      <c r="AC88">
        <v>119.5578645532869</v>
      </c>
      <c r="AD88">
        <v>119.58579758127676</v>
      </c>
      <c r="AE88">
        <v>119.58798330668726</v>
      </c>
      <c r="AF88">
        <v>119.57530080383908</v>
      </c>
      <c r="AG88">
        <v>119.56261830099089</v>
      </c>
      <c r="AH88">
        <v>119.54993579814271</v>
      </c>
      <c r="AI88">
        <v>119.53725329529452</v>
      </c>
      <c r="AJ88">
        <v>119.52457079244637</v>
      </c>
      <c r="AK88">
        <v>119.51188828959818</v>
      </c>
      <c r="AL88">
        <v>119.49920578675003</v>
      </c>
      <c r="AM88">
        <v>119.48652328390183</v>
      </c>
      <c r="AN88">
        <v>119.47384078105365</v>
      </c>
      <c r="AO88">
        <v>119.46115827820546</v>
      </c>
    </row>
    <row r="89" spans="1:41" x14ac:dyDescent="0.3">
      <c r="A89" t="s">
        <v>291</v>
      </c>
      <c r="B89" t="s">
        <v>154</v>
      </c>
      <c r="C89" t="s">
        <v>1270</v>
      </c>
      <c r="D89" t="s">
        <v>359</v>
      </c>
      <c r="E89" t="s">
        <v>690</v>
      </c>
      <c r="F89">
        <v>2034</v>
      </c>
      <c r="G89">
        <v>2021</v>
      </c>
      <c r="I89">
        <v>11.051840707964601</v>
      </c>
      <c r="J89">
        <v>12.7208480565371</v>
      </c>
      <c r="K89">
        <v>0.90639999999999998</v>
      </c>
      <c r="L89">
        <v>117.21326835262226</v>
      </c>
      <c r="M89">
        <v>119.32100303555028</v>
      </c>
      <c r="N89">
        <v>116.39649531963595</v>
      </c>
      <c r="O89">
        <v>114.25911389586506</v>
      </c>
      <c r="P89">
        <v>113.45998518950049</v>
      </c>
      <c r="Q89">
        <v>113.78935154625468</v>
      </c>
      <c r="R89">
        <v>114.54080734848162</v>
      </c>
      <c r="S89">
        <v>114.82506552733049</v>
      </c>
      <c r="T89">
        <v>114.30899577391496</v>
      </c>
      <c r="U89">
        <v>113.34980702927483</v>
      </c>
      <c r="V89">
        <v>112.64051331764959</v>
      </c>
      <c r="W89">
        <v>112.32000767683405</v>
      </c>
      <c r="X89">
        <v>112.17177936340445</v>
      </c>
      <c r="Y89">
        <v>112.34184245112813</v>
      </c>
      <c r="Z89">
        <v>113.02289154210239</v>
      </c>
      <c r="AA89">
        <v>113.57177706576186</v>
      </c>
      <c r="AB89">
        <v>113.73970328372486</v>
      </c>
      <c r="AC89">
        <v>113.88453418280004</v>
      </c>
      <c r="AD89">
        <v>113.96846017297406</v>
      </c>
      <c r="AE89">
        <v>113.98260385124385</v>
      </c>
      <c r="AF89">
        <v>113.96807942093146</v>
      </c>
      <c r="AG89">
        <v>113.95355499061908</v>
      </c>
      <c r="AH89">
        <v>113.93903056030669</v>
      </c>
      <c r="AI89">
        <v>113.92450612999428</v>
      </c>
      <c r="AJ89">
        <v>113.90998169968191</v>
      </c>
      <c r="AK89">
        <v>113.89545726936949</v>
      </c>
      <c r="AL89">
        <v>113.88093283905711</v>
      </c>
      <c r="AM89">
        <v>113.8664084087447</v>
      </c>
      <c r="AN89">
        <v>113.8518839784323</v>
      </c>
      <c r="AO89">
        <v>113.83735954811992</v>
      </c>
    </row>
    <row r="90" spans="1:41" x14ac:dyDescent="0.3">
      <c r="A90" t="s">
        <v>640</v>
      </c>
      <c r="B90" t="s">
        <v>43</v>
      </c>
      <c r="C90" t="s">
        <v>1270</v>
      </c>
      <c r="D90" t="s">
        <v>359</v>
      </c>
      <c r="E90" t="s">
        <v>690</v>
      </c>
      <c r="F90">
        <v>2046</v>
      </c>
      <c r="G90">
        <v>2021</v>
      </c>
      <c r="I90">
        <v>11.051840707964601</v>
      </c>
      <c r="J90">
        <v>11.881188118811883</v>
      </c>
      <c r="K90">
        <v>0.96289999999999998</v>
      </c>
      <c r="L90">
        <v>117.00300809762581</v>
      </c>
      <c r="M90">
        <v>119.09433073660874</v>
      </c>
      <c r="N90">
        <v>116.19259493289952</v>
      </c>
      <c r="O90">
        <v>114.07185639978201</v>
      </c>
      <c r="P90">
        <v>113.27895017272326</v>
      </c>
      <c r="Q90">
        <v>113.6057518921135</v>
      </c>
      <c r="R90">
        <v>114.35135642389886</v>
      </c>
      <c r="S90">
        <v>114.63340120380299</v>
      </c>
      <c r="T90">
        <v>114.12134986861645</v>
      </c>
      <c r="U90">
        <v>113.16962992351553</v>
      </c>
      <c r="V90">
        <v>112.4658591838561</v>
      </c>
      <c r="W90">
        <v>112.14784918573426</v>
      </c>
      <c r="X90">
        <v>112.00077506387045</v>
      </c>
      <c r="Y90">
        <v>112.16951394181962</v>
      </c>
      <c r="Z90">
        <v>112.84525998981587</v>
      </c>
      <c r="AA90">
        <v>113.38987157263826</v>
      </c>
      <c r="AB90">
        <v>113.55649021973331</v>
      </c>
      <c r="AC90">
        <v>113.70019338148013</v>
      </c>
      <c r="AD90">
        <v>113.78346587524874</v>
      </c>
      <c r="AE90">
        <v>113.79749942264142</v>
      </c>
      <c r="AF90">
        <v>113.78308808796223</v>
      </c>
      <c r="AG90">
        <v>113.76867675328303</v>
      </c>
      <c r="AH90">
        <v>113.75426541860384</v>
      </c>
      <c r="AI90">
        <v>113.73985408392461</v>
      </c>
      <c r="AJ90">
        <v>113.72544274924543</v>
      </c>
      <c r="AK90">
        <v>113.71103141456621</v>
      </c>
      <c r="AL90">
        <v>113.69662007988701</v>
      </c>
      <c r="AM90">
        <v>113.6822087452078</v>
      </c>
      <c r="AN90">
        <v>113.66779741052859</v>
      </c>
      <c r="AO90">
        <v>113.65338607584941</v>
      </c>
    </row>
    <row r="91" spans="1:41" x14ac:dyDescent="0.3">
      <c r="A91" t="s">
        <v>640</v>
      </c>
      <c r="B91" t="s">
        <v>44</v>
      </c>
      <c r="C91" t="s">
        <v>1270</v>
      </c>
      <c r="D91" t="s">
        <v>359</v>
      </c>
      <c r="E91" t="s">
        <v>690</v>
      </c>
      <c r="F91">
        <v>2046</v>
      </c>
      <c r="G91">
        <v>2021</v>
      </c>
      <c r="I91">
        <v>11.051840707964601</v>
      </c>
      <c r="J91">
        <v>11.881188118811883</v>
      </c>
      <c r="K91">
        <v>0.96289999999999998</v>
      </c>
      <c r="L91">
        <v>117.00300809762581</v>
      </c>
      <c r="M91">
        <v>119.09433073660874</v>
      </c>
      <c r="N91">
        <v>116.19259493289952</v>
      </c>
      <c r="O91">
        <v>114.07185639978201</v>
      </c>
      <c r="P91">
        <v>113.27895017272326</v>
      </c>
      <c r="Q91">
        <v>113.6057518921135</v>
      </c>
      <c r="R91">
        <v>114.35135642389886</v>
      </c>
      <c r="S91">
        <v>114.63340120380299</v>
      </c>
      <c r="T91">
        <v>114.12134986861645</v>
      </c>
      <c r="U91">
        <v>113.16962992351553</v>
      </c>
      <c r="V91">
        <v>112.4658591838561</v>
      </c>
      <c r="W91">
        <v>112.14784918573426</v>
      </c>
      <c r="X91">
        <v>112.00077506387045</v>
      </c>
      <c r="Y91">
        <v>112.16951394181962</v>
      </c>
      <c r="Z91">
        <v>112.84525998981587</v>
      </c>
      <c r="AA91">
        <v>113.38987157263826</v>
      </c>
      <c r="AB91">
        <v>113.55649021973331</v>
      </c>
      <c r="AC91">
        <v>113.70019338148013</v>
      </c>
      <c r="AD91">
        <v>113.78346587524874</v>
      </c>
      <c r="AE91">
        <v>113.79749942264142</v>
      </c>
      <c r="AF91">
        <v>113.78308808796223</v>
      </c>
      <c r="AG91">
        <v>113.76867675328303</v>
      </c>
      <c r="AH91">
        <v>113.75426541860384</v>
      </c>
      <c r="AI91">
        <v>113.73985408392461</v>
      </c>
      <c r="AJ91">
        <v>113.72544274924543</v>
      </c>
      <c r="AK91">
        <v>113.71103141456621</v>
      </c>
      <c r="AL91">
        <v>113.69662007988701</v>
      </c>
      <c r="AM91">
        <v>113.6822087452078</v>
      </c>
      <c r="AN91">
        <v>113.66779741052859</v>
      </c>
      <c r="AO91">
        <v>113.65338607584941</v>
      </c>
    </row>
    <row r="92" spans="1:41" x14ac:dyDescent="0.3">
      <c r="A92" t="s">
        <v>640</v>
      </c>
      <c r="B92" t="s">
        <v>45</v>
      </c>
      <c r="C92" t="s">
        <v>1270</v>
      </c>
      <c r="D92" t="s">
        <v>359</v>
      </c>
      <c r="E92" t="s">
        <v>690</v>
      </c>
      <c r="F92">
        <v>2046</v>
      </c>
      <c r="G92">
        <v>2021</v>
      </c>
      <c r="I92">
        <v>11.051840707964601</v>
      </c>
      <c r="J92">
        <v>11.881188118811883</v>
      </c>
      <c r="K92">
        <v>0.96289999999999998</v>
      </c>
      <c r="L92">
        <v>117.00300809762581</v>
      </c>
      <c r="M92">
        <v>119.09433073660874</v>
      </c>
      <c r="N92">
        <v>116.19259493289952</v>
      </c>
      <c r="O92">
        <v>114.07185639978201</v>
      </c>
      <c r="P92">
        <v>113.27895017272326</v>
      </c>
      <c r="Q92">
        <v>113.6057518921135</v>
      </c>
      <c r="R92">
        <v>114.35135642389886</v>
      </c>
      <c r="S92">
        <v>114.63340120380299</v>
      </c>
      <c r="T92">
        <v>114.12134986861645</v>
      </c>
      <c r="U92">
        <v>113.16962992351553</v>
      </c>
      <c r="V92">
        <v>112.4658591838561</v>
      </c>
      <c r="W92">
        <v>112.14784918573426</v>
      </c>
      <c r="X92">
        <v>112.00077506387045</v>
      </c>
      <c r="Y92">
        <v>112.16951394181962</v>
      </c>
      <c r="Z92">
        <v>112.84525998981587</v>
      </c>
      <c r="AA92">
        <v>113.38987157263826</v>
      </c>
      <c r="AB92">
        <v>113.55649021973331</v>
      </c>
      <c r="AC92">
        <v>113.70019338148013</v>
      </c>
      <c r="AD92">
        <v>113.78346587524874</v>
      </c>
      <c r="AE92">
        <v>113.79749942264142</v>
      </c>
      <c r="AF92">
        <v>113.78308808796223</v>
      </c>
      <c r="AG92">
        <v>113.76867675328303</v>
      </c>
      <c r="AH92">
        <v>113.75426541860384</v>
      </c>
      <c r="AI92">
        <v>113.73985408392461</v>
      </c>
      <c r="AJ92">
        <v>113.72544274924543</v>
      </c>
      <c r="AK92">
        <v>113.71103141456621</v>
      </c>
      <c r="AL92">
        <v>113.69662007988701</v>
      </c>
      <c r="AM92">
        <v>113.6822087452078</v>
      </c>
      <c r="AN92">
        <v>113.66779741052859</v>
      </c>
      <c r="AO92">
        <v>113.65338607584941</v>
      </c>
    </row>
    <row r="93" spans="1:41" x14ac:dyDescent="0.3">
      <c r="A93" t="s">
        <v>641</v>
      </c>
      <c r="B93" t="s">
        <v>91</v>
      </c>
      <c r="C93" t="s">
        <v>1270</v>
      </c>
      <c r="D93" t="s">
        <v>359</v>
      </c>
      <c r="E93" t="s">
        <v>690</v>
      </c>
      <c r="F93">
        <v>2049</v>
      </c>
      <c r="G93">
        <v>2021</v>
      </c>
      <c r="I93">
        <v>11.051840707964601</v>
      </c>
      <c r="J93">
        <v>11.881188118811883</v>
      </c>
      <c r="K93">
        <v>0.96289999999999998</v>
      </c>
      <c r="L93">
        <v>117.00300809762581</v>
      </c>
      <c r="M93">
        <v>119.09433073660874</v>
      </c>
      <c r="N93">
        <v>116.19259493289952</v>
      </c>
      <c r="O93">
        <v>114.07185639978201</v>
      </c>
      <c r="P93">
        <v>113.27895017272326</v>
      </c>
      <c r="Q93">
        <v>113.6057518921135</v>
      </c>
      <c r="R93">
        <v>114.35135642389886</v>
      </c>
      <c r="S93">
        <v>114.63340120380299</v>
      </c>
      <c r="T93">
        <v>114.12134986861645</v>
      </c>
      <c r="U93">
        <v>113.16962992351553</v>
      </c>
      <c r="V93">
        <v>112.4658591838561</v>
      </c>
      <c r="W93">
        <v>112.14784918573426</v>
      </c>
      <c r="X93">
        <v>112.00077506387045</v>
      </c>
      <c r="Y93">
        <v>112.16951394181962</v>
      </c>
      <c r="Z93">
        <v>112.84525998981587</v>
      </c>
      <c r="AA93">
        <v>113.38987157263826</v>
      </c>
      <c r="AB93">
        <v>113.55649021973331</v>
      </c>
      <c r="AC93">
        <v>113.70019338148013</v>
      </c>
      <c r="AD93">
        <v>113.78346587524874</v>
      </c>
      <c r="AE93">
        <v>113.79749942264142</v>
      </c>
      <c r="AF93">
        <v>113.78308808796223</v>
      </c>
      <c r="AG93">
        <v>113.76867675328303</v>
      </c>
      <c r="AH93">
        <v>113.75426541860384</v>
      </c>
      <c r="AI93">
        <v>113.73985408392461</v>
      </c>
      <c r="AJ93">
        <v>113.72544274924543</v>
      </c>
      <c r="AK93">
        <v>113.71103141456621</v>
      </c>
      <c r="AL93">
        <v>113.69662007988701</v>
      </c>
      <c r="AM93">
        <v>113.6822087452078</v>
      </c>
      <c r="AN93">
        <v>113.66779741052859</v>
      </c>
      <c r="AO93">
        <v>113.65338607584941</v>
      </c>
    </row>
    <row r="94" spans="1:41" x14ac:dyDescent="0.3">
      <c r="A94" t="s">
        <v>641</v>
      </c>
      <c r="B94" t="s">
        <v>92</v>
      </c>
      <c r="C94" t="s">
        <v>1270</v>
      </c>
      <c r="D94" t="s">
        <v>359</v>
      </c>
      <c r="E94" t="s">
        <v>690</v>
      </c>
      <c r="F94">
        <v>2049</v>
      </c>
      <c r="G94">
        <v>2021</v>
      </c>
      <c r="I94">
        <v>11.051840707964601</v>
      </c>
      <c r="J94">
        <v>11.881188118811883</v>
      </c>
      <c r="K94">
        <v>0.96289999999999998</v>
      </c>
      <c r="L94">
        <v>117.00300809762581</v>
      </c>
      <c r="M94">
        <v>119.09433073660874</v>
      </c>
      <c r="N94">
        <v>116.19259493289952</v>
      </c>
      <c r="O94">
        <v>114.07185639978201</v>
      </c>
      <c r="P94">
        <v>113.27895017272326</v>
      </c>
      <c r="Q94">
        <v>113.6057518921135</v>
      </c>
      <c r="R94">
        <v>114.35135642389886</v>
      </c>
      <c r="S94">
        <v>114.63340120380299</v>
      </c>
      <c r="T94">
        <v>114.12134986861645</v>
      </c>
      <c r="U94">
        <v>113.16962992351553</v>
      </c>
      <c r="V94">
        <v>112.4658591838561</v>
      </c>
      <c r="W94">
        <v>112.14784918573426</v>
      </c>
      <c r="X94">
        <v>112.00077506387045</v>
      </c>
      <c r="Y94">
        <v>112.16951394181962</v>
      </c>
      <c r="Z94">
        <v>112.84525998981587</v>
      </c>
      <c r="AA94">
        <v>113.38987157263826</v>
      </c>
      <c r="AB94">
        <v>113.55649021973331</v>
      </c>
      <c r="AC94">
        <v>113.70019338148013</v>
      </c>
      <c r="AD94">
        <v>113.78346587524874</v>
      </c>
      <c r="AE94">
        <v>113.79749942264142</v>
      </c>
      <c r="AF94">
        <v>113.78308808796223</v>
      </c>
      <c r="AG94">
        <v>113.76867675328303</v>
      </c>
      <c r="AH94">
        <v>113.75426541860384</v>
      </c>
      <c r="AI94">
        <v>113.73985408392461</v>
      </c>
      <c r="AJ94">
        <v>113.72544274924543</v>
      </c>
      <c r="AK94">
        <v>113.71103141456621</v>
      </c>
      <c r="AL94">
        <v>113.69662007988701</v>
      </c>
      <c r="AM94">
        <v>113.6822087452078</v>
      </c>
      <c r="AN94">
        <v>113.66779741052859</v>
      </c>
      <c r="AO94">
        <v>113.65338607584941</v>
      </c>
    </row>
    <row r="95" spans="1:41" x14ac:dyDescent="0.3">
      <c r="A95" t="s">
        <v>641</v>
      </c>
      <c r="B95" t="s">
        <v>90</v>
      </c>
      <c r="C95" t="s">
        <v>1270</v>
      </c>
      <c r="D95" t="s">
        <v>359</v>
      </c>
      <c r="E95" t="s">
        <v>690</v>
      </c>
      <c r="F95">
        <v>2049</v>
      </c>
      <c r="G95">
        <v>2021</v>
      </c>
      <c r="I95">
        <v>11.051840707964601</v>
      </c>
      <c r="J95">
        <v>11.881188118811883</v>
      </c>
      <c r="K95">
        <v>0.96289999999999998</v>
      </c>
      <c r="L95">
        <v>117.00300809762581</v>
      </c>
      <c r="M95">
        <v>119.09433073660874</v>
      </c>
      <c r="N95">
        <v>116.19259493289952</v>
      </c>
      <c r="O95">
        <v>114.07185639978201</v>
      </c>
      <c r="P95">
        <v>113.27895017272326</v>
      </c>
      <c r="Q95">
        <v>113.6057518921135</v>
      </c>
      <c r="R95">
        <v>114.35135642389886</v>
      </c>
      <c r="S95">
        <v>114.63340120380299</v>
      </c>
      <c r="T95">
        <v>114.12134986861645</v>
      </c>
      <c r="U95">
        <v>113.16962992351553</v>
      </c>
      <c r="V95">
        <v>112.4658591838561</v>
      </c>
      <c r="W95">
        <v>112.14784918573426</v>
      </c>
      <c r="X95">
        <v>112.00077506387045</v>
      </c>
      <c r="Y95">
        <v>112.16951394181962</v>
      </c>
      <c r="Z95">
        <v>112.84525998981587</v>
      </c>
      <c r="AA95">
        <v>113.38987157263826</v>
      </c>
      <c r="AB95">
        <v>113.55649021973331</v>
      </c>
      <c r="AC95">
        <v>113.70019338148013</v>
      </c>
      <c r="AD95">
        <v>113.78346587524874</v>
      </c>
      <c r="AE95">
        <v>113.79749942264142</v>
      </c>
      <c r="AF95">
        <v>113.78308808796223</v>
      </c>
      <c r="AG95">
        <v>113.76867675328303</v>
      </c>
      <c r="AH95">
        <v>113.75426541860384</v>
      </c>
      <c r="AI95">
        <v>113.73985408392461</v>
      </c>
      <c r="AJ95">
        <v>113.72544274924543</v>
      </c>
      <c r="AK95">
        <v>113.71103141456621</v>
      </c>
      <c r="AL95">
        <v>113.69662007988701</v>
      </c>
      <c r="AM95">
        <v>113.6822087452078</v>
      </c>
      <c r="AN95">
        <v>113.66779741052859</v>
      </c>
      <c r="AO95">
        <v>113.65338607584941</v>
      </c>
    </row>
    <row r="96" spans="1:41" x14ac:dyDescent="0.3">
      <c r="A96" t="s">
        <v>671</v>
      </c>
      <c r="B96" t="s">
        <v>160</v>
      </c>
      <c r="C96" t="s">
        <v>1270</v>
      </c>
      <c r="D96" t="s">
        <v>359</v>
      </c>
      <c r="E96" t="s">
        <v>690</v>
      </c>
      <c r="F96">
        <v>2021</v>
      </c>
      <c r="G96">
        <v>2021</v>
      </c>
      <c r="I96">
        <v>11.051840707964601</v>
      </c>
      <c r="J96">
        <v>12.7208480565371</v>
      </c>
      <c r="K96">
        <v>0.95489999999999997</v>
      </c>
      <c r="L96">
        <v>477.67540882572774</v>
      </c>
      <c r="M96">
        <v>470.46611045095312</v>
      </c>
      <c r="N96">
        <v>463.22943544985191</v>
      </c>
      <c r="O96">
        <v>456.60489854979033</v>
      </c>
      <c r="P96">
        <v>450.48986162622947</v>
      </c>
      <c r="Q96">
        <v>444.81121133022947</v>
      </c>
      <c r="R96">
        <v>439.83682430552932</v>
      </c>
      <c r="S96">
        <v>435.40769175664803</v>
      </c>
      <c r="T96">
        <v>430.94445487357774</v>
      </c>
      <c r="U96">
        <v>426.60868864319491</v>
      </c>
      <c r="V96">
        <v>422.60367272627178</v>
      </c>
      <c r="W96">
        <v>418.97753390280792</v>
      </c>
      <c r="X96">
        <v>415.67372105962244</v>
      </c>
      <c r="Y96">
        <v>412.59429422401951</v>
      </c>
      <c r="Z96">
        <v>409.67326994773168</v>
      </c>
      <c r="AA96">
        <v>406.86073553401906</v>
      </c>
      <c r="AB96">
        <v>404.13728285565429</v>
      </c>
      <c r="AC96">
        <v>401.48804335747258</v>
      </c>
      <c r="AD96">
        <v>398.88620491162015</v>
      </c>
      <c r="AE96">
        <v>396.32971195988398</v>
      </c>
      <c r="AF96">
        <v>391.44084474043558</v>
      </c>
      <c r="AG96">
        <v>386.62690704554717</v>
      </c>
      <c r="AH96">
        <v>386.62690704554717</v>
      </c>
      <c r="AI96">
        <v>386.62690704554717</v>
      </c>
      <c r="AJ96">
        <v>386.62690704554717</v>
      </c>
      <c r="AK96">
        <v>386.62690704554717</v>
      </c>
      <c r="AL96">
        <v>386.62690704554717</v>
      </c>
      <c r="AM96">
        <v>386.62690704554717</v>
      </c>
      <c r="AN96">
        <v>386.62690704554717</v>
      </c>
      <c r="AO96">
        <v>386.62690704554717</v>
      </c>
    </row>
    <row r="97" spans="1:41" x14ac:dyDescent="0.3">
      <c r="A97" t="s">
        <v>672</v>
      </c>
      <c r="B97" t="s">
        <v>83</v>
      </c>
      <c r="C97" t="s">
        <v>1270</v>
      </c>
      <c r="D97" t="s">
        <v>359</v>
      </c>
      <c r="E97" t="s">
        <v>690</v>
      </c>
      <c r="F97">
        <v>2033</v>
      </c>
      <c r="G97">
        <v>2021</v>
      </c>
      <c r="I97">
        <v>11.051840707964601</v>
      </c>
      <c r="J97">
        <v>11.881188118811883</v>
      </c>
      <c r="K97">
        <v>0.92859999999999998</v>
      </c>
      <c r="L97">
        <v>434.53527574350068</v>
      </c>
      <c r="M97">
        <v>427.98729198890493</v>
      </c>
      <c r="N97">
        <v>421.41444288748573</v>
      </c>
      <c r="O97">
        <v>415.39757997678959</v>
      </c>
      <c r="P97">
        <v>409.84348020831084</v>
      </c>
      <c r="Q97">
        <v>404.68573697821444</v>
      </c>
      <c r="R97">
        <v>400.16765439464717</v>
      </c>
      <c r="S97">
        <v>396.1448096642219</v>
      </c>
      <c r="T97">
        <v>392.09098901705369</v>
      </c>
      <c r="U97">
        <v>388.15294603916698</v>
      </c>
      <c r="V97">
        <v>384.51531338788561</v>
      </c>
      <c r="W97">
        <v>381.22180313576024</v>
      </c>
      <c r="X97">
        <v>378.22105164777929</v>
      </c>
      <c r="Y97">
        <v>375.42410306210991</v>
      </c>
      <c r="Z97">
        <v>372.77102664418311</v>
      </c>
      <c r="AA97">
        <v>370.21648822825745</v>
      </c>
      <c r="AB97">
        <v>367.74286000990816</v>
      </c>
      <c r="AC97">
        <v>365.3366373382504</v>
      </c>
      <c r="AD97">
        <v>362.97346758304428</v>
      </c>
      <c r="AE97">
        <v>360.65148374405112</v>
      </c>
      <c r="AF97">
        <v>356.21107616661806</v>
      </c>
      <c r="AG97">
        <v>351.83872476941974</v>
      </c>
      <c r="AH97">
        <v>351.83872476941974</v>
      </c>
      <c r="AI97">
        <v>351.83872476941974</v>
      </c>
      <c r="AJ97">
        <v>351.83872476941974</v>
      </c>
      <c r="AK97">
        <v>351.83872476941974</v>
      </c>
      <c r="AL97">
        <v>351.83872476941974</v>
      </c>
      <c r="AM97">
        <v>351.83872476941974</v>
      </c>
      <c r="AN97">
        <v>351.83872476941974</v>
      </c>
      <c r="AO97">
        <v>351.83872476941974</v>
      </c>
    </row>
    <row r="98" spans="1:41" x14ac:dyDescent="0.3">
      <c r="A98" t="s">
        <v>672</v>
      </c>
      <c r="B98" t="s">
        <v>84</v>
      </c>
      <c r="C98" t="s">
        <v>1270</v>
      </c>
      <c r="D98" t="s">
        <v>359</v>
      </c>
      <c r="E98" t="s">
        <v>690</v>
      </c>
      <c r="F98">
        <v>2033</v>
      </c>
      <c r="G98">
        <v>2021</v>
      </c>
      <c r="I98">
        <v>11.051840707964601</v>
      </c>
      <c r="J98">
        <v>11.881188118811883</v>
      </c>
      <c r="K98">
        <v>0.92859999999999998</v>
      </c>
      <c r="L98">
        <v>434.53527574350068</v>
      </c>
      <c r="M98">
        <v>427.98729198890493</v>
      </c>
      <c r="N98">
        <v>421.41444288748573</v>
      </c>
      <c r="O98">
        <v>415.39757997678959</v>
      </c>
      <c r="P98">
        <v>409.84348020831084</v>
      </c>
      <c r="Q98">
        <v>404.68573697821444</v>
      </c>
      <c r="R98">
        <v>400.16765439464717</v>
      </c>
      <c r="S98">
        <v>396.1448096642219</v>
      </c>
      <c r="T98">
        <v>392.09098901705369</v>
      </c>
      <c r="U98">
        <v>388.15294603916698</v>
      </c>
      <c r="V98">
        <v>384.51531338788561</v>
      </c>
      <c r="W98">
        <v>381.22180313576024</v>
      </c>
      <c r="X98">
        <v>378.22105164777929</v>
      </c>
      <c r="Y98">
        <v>375.42410306210991</v>
      </c>
      <c r="Z98">
        <v>372.77102664418311</v>
      </c>
      <c r="AA98">
        <v>370.21648822825745</v>
      </c>
      <c r="AB98">
        <v>367.74286000990816</v>
      </c>
      <c r="AC98">
        <v>365.3366373382504</v>
      </c>
      <c r="AD98">
        <v>362.97346758304428</v>
      </c>
      <c r="AE98">
        <v>360.65148374405112</v>
      </c>
      <c r="AF98">
        <v>356.21107616661806</v>
      </c>
      <c r="AG98">
        <v>351.83872476941974</v>
      </c>
      <c r="AH98">
        <v>351.83872476941974</v>
      </c>
      <c r="AI98">
        <v>351.83872476941974</v>
      </c>
      <c r="AJ98">
        <v>351.83872476941974</v>
      </c>
      <c r="AK98">
        <v>351.83872476941974</v>
      </c>
      <c r="AL98">
        <v>351.83872476941974</v>
      </c>
      <c r="AM98">
        <v>351.83872476941974</v>
      </c>
      <c r="AN98">
        <v>351.83872476941974</v>
      </c>
      <c r="AO98">
        <v>351.83872476941974</v>
      </c>
    </row>
    <row r="99" spans="1:41" x14ac:dyDescent="0.3">
      <c r="A99" t="s">
        <v>672</v>
      </c>
      <c r="B99" t="s">
        <v>85</v>
      </c>
      <c r="C99" t="s">
        <v>1270</v>
      </c>
      <c r="D99" t="s">
        <v>359</v>
      </c>
      <c r="E99" t="s">
        <v>690</v>
      </c>
      <c r="F99">
        <v>2044</v>
      </c>
      <c r="G99">
        <v>2021</v>
      </c>
      <c r="I99">
        <v>11.051840707964601</v>
      </c>
      <c r="J99">
        <v>11.881188118811883</v>
      </c>
      <c r="K99">
        <v>0.92859999999999998</v>
      </c>
      <c r="L99">
        <v>434.53527574350068</v>
      </c>
      <c r="M99">
        <v>427.98729198890493</v>
      </c>
      <c r="N99">
        <v>421.41444288748573</v>
      </c>
      <c r="O99">
        <v>415.39757997678959</v>
      </c>
      <c r="P99">
        <v>409.84348020831084</v>
      </c>
      <c r="Q99">
        <v>404.68573697821444</v>
      </c>
      <c r="R99">
        <v>400.16765439464717</v>
      </c>
      <c r="S99">
        <v>396.1448096642219</v>
      </c>
      <c r="T99">
        <v>392.09098901705369</v>
      </c>
      <c r="U99">
        <v>388.15294603916698</v>
      </c>
      <c r="V99">
        <v>384.51531338788561</v>
      </c>
      <c r="W99">
        <v>381.22180313576024</v>
      </c>
      <c r="X99">
        <v>378.22105164777929</v>
      </c>
      <c r="Y99">
        <v>375.42410306210991</v>
      </c>
      <c r="Z99">
        <v>372.77102664418311</v>
      </c>
      <c r="AA99">
        <v>370.21648822825745</v>
      </c>
      <c r="AB99">
        <v>367.74286000990816</v>
      </c>
      <c r="AC99">
        <v>365.3366373382504</v>
      </c>
      <c r="AD99">
        <v>362.97346758304428</v>
      </c>
      <c r="AE99">
        <v>360.65148374405112</v>
      </c>
      <c r="AF99">
        <v>356.21107616661806</v>
      </c>
      <c r="AG99">
        <v>351.83872476941974</v>
      </c>
      <c r="AH99">
        <v>351.83872476941974</v>
      </c>
      <c r="AI99">
        <v>351.83872476941974</v>
      </c>
      <c r="AJ99">
        <v>351.83872476941974</v>
      </c>
      <c r="AK99">
        <v>351.83872476941974</v>
      </c>
      <c r="AL99">
        <v>351.83872476941974</v>
      </c>
      <c r="AM99">
        <v>351.83872476941974</v>
      </c>
      <c r="AN99">
        <v>351.83872476941974</v>
      </c>
      <c r="AO99">
        <v>351.83872476941974</v>
      </c>
    </row>
    <row r="100" spans="1:41" x14ac:dyDescent="0.3">
      <c r="A100" t="s">
        <v>644</v>
      </c>
      <c r="B100" t="s">
        <v>112</v>
      </c>
      <c r="C100" t="s">
        <v>1270</v>
      </c>
      <c r="D100" t="s">
        <v>359</v>
      </c>
      <c r="E100" t="s">
        <v>690</v>
      </c>
      <c r="F100">
        <v>2050</v>
      </c>
      <c r="G100">
        <v>2021</v>
      </c>
      <c r="I100">
        <v>11.051840707964601</v>
      </c>
      <c r="J100">
        <v>10.942249240121582</v>
      </c>
      <c r="K100">
        <v>0.9536</v>
      </c>
      <c r="L100">
        <v>107.54869401438329</v>
      </c>
      <c r="M100">
        <v>109.45614253178258</v>
      </c>
      <c r="N100">
        <v>106.80953432628765</v>
      </c>
      <c r="O100">
        <v>104.87525623098914</v>
      </c>
      <c r="P100">
        <v>104.15206422845078</v>
      </c>
      <c r="Q100">
        <v>104.45013275384945</v>
      </c>
      <c r="R100">
        <v>105.13018194004857</v>
      </c>
      <c r="S100">
        <v>105.38742866383957</v>
      </c>
      <c r="T100">
        <v>104.92039811488091</v>
      </c>
      <c r="U100">
        <v>104.05235567875786</v>
      </c>
      <c r="V100">
        <v>103.41046215695997</v>
      </c>
      <c r="W100">
        <v>103.12041236352846</v>
      </c>
      <c r="X100">
        <v>102.98626935256131</v>
      </c>
      <c r="Y100">
        <v>103.14017230209774</v>
      </c>
      <c r="Z100">
        <v>103.75650513059699</v>
      </c>
      <c r="AA100">
        <v>104.25323315182581</v>
      </c>
      <c r="AB100">
        <v>104.40520228630957</v>
      </c>
      <c r="AC100">
        <v>104.53627072008929</v>
      </c>
      <c r="AD100">
        <v>104.61222169571508</v>
      </c>
      <c r="AE100">
        <v>104.6250213798332</v>
      </c>
      <c r="AF100">
        <v>104.61187712439639</v>
      </c>
      <c r="AG100">
        <v>104.59873286895959</v>
      </c>
      <c r="AH100">
        <v>104.58558861352276</v>
      </c>
      <c r="AI100">
        <v>104.57244435808592</v>
      </c>
      <c r="AJ100">
        <v>104.55930010264912</v>
      </c>
      <c r="AK100">
        <v>104.54615584721229</v>
      </c>
      <c r="AL100">
        <v>104.53301159177549</v>
      </c>
      <c r="AM100">
        <v>104.51986733633866</v>
      </c>
      <c r="AN100">
        <v>104.50672308090184</v>
      </c>
      <c r="AO100">
        <v>104.49357882546504</v>
      </c>
    </row>
    <row r="101" spans="1:41" x14ac:dyDescent="0.3">
      <c r="A101" t="s">
        <v>644</v>
      </c>
      <c r="B101" t="s">
        <v>113</v>
      </c>
      <c r="C101" t="s">
        <v>1270</v>
      </c>
      <c r="D101" t="s">
        <v>359</v>
      </c>
      <c r="E101" t="s">
        <v>690</v>
      </c>
      <c r="F101">
        <v>2050</v>
      </c>
      <c r="G101">
        <v>2021</v>
      </c>
      <c r="I101">
        <v>11.051840707964601</v>
      </c>
      <c r="J101">
        <v>10.942249240121582</v>
      </c>
      <c r="K101">
        <v>0.9536</v>
      </c>
      <c r="L101">
        <v>107.54869401438329</v>
      </c>
      <c r="M101">
        <v>109.45614253178258</v>
      </c>
      <c r="N101">
        <v>106.80953432628765</v>
      </c>
      <c r="O101">
        <v>104.87525623098914</v>
      </c>
      <c r="P101">
        <v>104.15206422845078</v>
      </c>
      <c r="Q101">
        <v>104.45013275384945</v>
      </c>
      <c r="R101">
        <v>105.13018194004857</v>
      </c>
      <c r="S101">
        <v>105.38742866383957</v>
      </c>
      <c r="T101">
        <v>104.92039811488091</v>
      </c>
      <c r="U101">
        <v>104.05235567875786</v>
      </c>
      <c r="V101">
        <v>103.41046215695997</v>
      </c>
      <c r="W101">
        <v>103.12041236352846</v>
      </c>
      <c r="X101">
        <v>102.98626935256131</v>
      </c>
      <c r="Y101">
        <v>103.14017230209774</v>
      </c>
      <c r="Z101">
        <v>103.75650513059699</v>
      </c>
      <c r="AA101">
        <v>104.25323315182581</v>
      </c>
      <c r="AB101">
        <v>104.40520228630957</v>
      </c>
      <c r="AC101">
        <v>104.53627072008929</v>
      </c>
      <c r="AD101">
        <v>104.61222169571508</v>
      </c>
      <c r="AE101">
        <v>104.6250213798332</v>
      </c>
      <c r="AF101">
        <v>104.61187712439639</v>
      </c>
      <c r="AG101">
        <v>104.59873286895959</v>
      </c>
      <c r="AH101">
        <v>104.58558861352276</v>
      </c>
      <c r="AI101">
        <v>104.57244435808592</v>
      </c>
      <c r="AJ101">
        <v>104.55930010264912</v>
      </c>
      <c r="AK101">
        <v>104.54615584721229</v>
      </c>
      <c r="AL101">
        <v>104.53301159177549</v>
      </c>
      <c r="AM101">
        <v>104.51986733633866</v>
      </c>
      <c r="AN101">
        <v>104.50672308090184</v>
      </c>
      <c r="AO101">
        <v>104.49357882546504</v>
      </c>
    </row>
    <row r="102" spans="1:41" x14ac:dyDescent="0.3">
      <c r="A102" t="s">
        <v>645</v>
      </c>
      <c r="B102" t="s">
        <v>63</v>
      </c>
      <c r="C102" t="s">
        <v>1270</v>
      </c>
      <c r="D102" t="s">
        <v>359</v>
      </c>
      <c r="E102" t="s">
        <v>690</v>
      </c>
      <c r="F102">
        <v>2034</v>
      </c>
      <c r="G102">
        <v>2021</v>
      </c>
      <c r="I102">
        <v>11.051840707964601</v>
      </c>
      <c r="J102">
        <v>11.881188118811883</v>
      </c>
      <c r="K102">
        <v>0.96789999999999998</v>
      </c>
      <c r="L102">
        <v>117.61056344136674</v>
      </c>
      <c r="M102">
        <v>119.71274558101942</v>
      </c>
      <c r="N102">
        <v>116.79594208698042</v>
      </c>
      <c r="O102">
        <v>114.66419130683249</v>
      </c>
      <c r="P102">
        <v>113.86716779746477</v>
      </c>
      <c r="Q102">
        <v>114.19566648289195</v>
      </c>
      <c r="R102">
        <v>114.9451426759702</v>
      </c>
      <c r="S102">
        <v>115.22865201491423</v>
      </c>
      <c r="T102">
        <v>114.71394177778987</v>
      </c>
      <c r="U102">
        <v>113.75727988676985</v>
      </c>
      <c r="V102">
        <v>113.04985471394154</v>
      </c>
      <c r="W102">
        <v>112.73019340208972</v>
      </c>
      <c r="X102">
        <v>112.58235557619712</v>
      </c>
      <c r="Y102">
        <v>112.75197065561035</v>
      </c>
      <c r="Z102">
        <v>113.43122561443846</v>
      </c>
      <c r="AA102">
        <v>113.97866517307774</v>
      </c>
      <c r="AB102">
        <v>114.14614901202604</v>
      </c>
      <c r="AC102">
        <v>114.290598373595</v>
      </c>
      <c r="AD102">
        <v>114.37430327204616</v>
      </c>
      <c r="AE102">
        <v>114.38840969069959</v>
      </c>
      <c r="AF102">
        <v>114.37392352304356</v>
      </c>
      <c r="AG102">
        <v>114.35943735538753</v>
      </c>
      <c r="AH102">
        <v>114.3449511877315</v>
      </c>
      <c r="AI102">
        <v>114.33046502007544</v>
      </c>
      <c r="AJ102">
        <v>114.31597885241941</v>
      </c>
      <c r="AK102">
        <v>114.30149268476335</v>
      </c>
      <c r="AL102">
        <v>114.28700651710733</v>
      </c>
      <c r="AM102">
        <v>114.27252034945128</v>
      </c>
      <c r="AN102">
        <v>114.25803418179522</v>
      </c>
      <c r="AO102">
        <v>114.24354801413921</v>
      </c>
    </row>
    <row r="103" spans="1:41" x14ac:dyDescent="0.3">
      <c r="A103" t="s">
        <v>645</v>
      </c>
      <c r="B103" t="s">
        <v>64</v>
      </c>
      <c r="C103" t="s">
        <v>1270</v>
      </c>
      <c r="D103" t="s">
        <v>359</v>
      </c>
      <c r="E103" t="s">
        <v>690</v>
      </c>
      <c r="F103">
        <v>2034</v>
      </c>
      <c r="G103">
        <v>2021</v>
      </c>
      <c r="I103">
        <v>11.051840707964601</v>
      </c>
      <c r="J103">
        <v>11.881188118811883</v>
      </c>
      <c r="K103">
        <v>0.96789999999999998</v>
      </c>
      <c r="L103">
        <v>117.61056344136674</v>
      </c>
      <c r="M103">
        <v>119.71274558101942</v>
      </c>
      <c r="N103">
        <v>116.79594208698042</v>
      </c>
      <c r="O103">
        <v>114.66419130683249</v>
      </c>
      <c r="P103">
        <v>113.86716779746477</v>
      </c>
      <c r="Q103">
        <v>114.19566648289195</v>
      </c>
      <c r="R103">
        <v>114.9451426759702</v>
      </c>
      <c r="S103">
        <v>115.22865201491423</v>
      </c>
      <c r="T103">
        <v>114.71394177778987</v>
      </c>
      <c r="U103">
        <v>113.75727988676985</v>
      </c>
      <c r="V103">
        <v>113.04985471394154</v>
      </c>
      <c r="W103">
        <v>112.73019340208972</v>
      </c>
      <c r="X103">
        <v>112.58235557619712</v>
      </c>
      <c r="Y103">
        <v>112.75197065561035</v>
      </c>
      <c r="Z103">
        <v>113.43122561443846</v>
      </c>
      <c r="AA103">
        <v>113.97866517307774</v>
      </c>
      <c r="AB103">
        <v>114.14614901202604</v>
      </c>
      <c r="AC103">
        <v>114.290598373595</v>
      </c>
      <c r="AD103">
        <v>114.37430327204616</v>
      </c>
      <c r="AE103">
        <v>114.38840969069959</v>
      </c>
      <c r="AF103">
        <v>114.37392352304356</v>
      </c>
      <c r="AG103">
        <v>114.35943735538753</v>
      </c>
      <c r="AH103">
        <v>114.3449511877315</v>
      </c>
      <c r="AI103">
        <v>114.33046502007544</v>
      </c>
      <c r="AJ103">
        <v>114.31597885241941</v>
      </c>
      <c r="AK103">
        <v>114.30149268476335</v>
      </c>
      <c r="AL103">
        <v>114.28700651710733</v>
      </c>
      <c r="AM103">
        <v>114.27252034945128</v>
      </c>
      <c r="AN103">
        <v>114.25803418179522</v>
      </c>
      <c r="AO103">
        <v>114.24354801413921</v>
      </c>
    </row>
    <row r="104" spans="1:41" x14ac:dyDescent="0.3">
      <c r="A104" t="s">
        <v>673</v>
      </c>
      <c r="B104" t="s">
        <v>165</v>
      </c>
      <c r="C104" t="s">
        <v>1270</v>
      </c>
      <c r="D104" t="s">
        <v>611</v>
      </c>
      <c r="E104" t="s">
        <v>692</v>
      </c>
      <c r="F104">
        <v>2070</v>
      </c>
      <c r="G104">
        <v>2021</v>
      </c>
      <c r="I104">
        <v>11.051840707964601</v>
      </c>
      <c r="J104">
        <v>12.7750177430802</v>
      </c>
      <c r="K104">
        <v>1.002</v>
      </c>
      <c r="L104">
        <v>503.32380557493354</v>
      </c>
      <c r="M104">
        <v>495.72669801496056</v>
      </c>
      <c r="N104">
        <v>488.10074116008798</v>
      </c>
      <c r="O104">
        <v>481.1198510999854</v>
      </c>
      <c r="P104">
        <v>474.675868506055</v>
      </c>
      <c r="Q104">
        <v>468.69174704908556</v>
      </c>
      <c r="R104">
        <v>463.44977323873354</v>
      </c>
      <c r="S104">
        <v>458.78238473266686</v>
      </c>
      <c r="T104">
        <v>454.07905732081122</v>
      </c>
      <c r="U104">
        <v>449.51005757981392</v>
      </c>
      <c r="V104">
        <v>445.2896001762569</v>
      </c>
      <c r="W104">
        <v>441.46840076999558</v>
      </c>
      <c r="X104">
        <v>437.98686619854232</v>
      </c>
      <c r="Y104">
        <v>434.74178801243181</v>
      </c>
      <c r="Z104">
        <v>431.66363332127656</v>
      </c>
      <c r="AA104">
        <v>428.69980447881051</v>
      </c>
      <c r="AB104">
        <v>425.82984933803982</v>
      </c>
      <c r="AC104">
        <v>423.03809952085396</v>
      </c>
      <c r="AD104">
        <v>420.29630059684541</v>
      </c>
      <c r="AE104">
        <v>417.60228643332982</v>
      </c>
      <c r="AF104">
        <v>412.45043278796902</v>
      </c>
      <c r="AG104">
        <v>407.37753934482322</v>
      </c>
      <c r="AH104">
        <v>407.37753934482322</v>
      </c>
      <c r="AI104">
        <v>407.37753934482322</v>
      </c>
      <c r="AJ104">
        <v>407.37753934482322</v>
      </c>
      <c r="AK104">
        <v>407.37753934482322</v>
      </c>
      <c r="AL104">
        <v>407.37753934482322</v>
      </c>
      <c r="AM104">
        <v>407.37753934482322</v>
      </c>
      <c r="AN104">
        <v>407.37753934482322</v>
      </c>
      <c r="AO104">
        <v>407.37753934482322</v>
      </c>
    </row>
    <row r="105" spans="1:41" x14ac:dyDescent="0.3">
      <c r="A105" t="s">
        <v>673</v>
      </c>
      <c r="B105" t="s">
        <v>729</v>
      </c>
      <c r="C105" t="s">
        <v>1270</v>
      </c>
      <c r="D105" t="s">
        <v>611</v>
      </c>
      <c r="E105" t="s">
        <v>692</v>
      </c>
      <c r="F105">
        <v>2070</v>
      </c>
      <c r="G105">
        <v>2021</v>
      </c>
      <c r="I105">
        <v>11.051840707964601</v>
      </c>
      <c r="J105">
        <v>12.7750177430802</v>
      </c>
      <c r="K105">
        <v>1.002</v>
      </c>
      <c r="L105">
        <v>503.32380557493354</v>
      </c>
      <c r="M105">
        <v>495.72669801496056</v>
      </c>
      <c r="N105">
        <v>488.10074116008798</v>
      </c>
      <c r="O105">
        <v>481.1198510999854</v>
      </c>
      <c r="P105">
        <v>474.675868506055</v>
      </c>
      <c r="Q105">
        <v>468.69174704908556</v>
      </c>
      <c r="R105">
        <v>463.44977323873354</v>
      </c>
      <c r="S105">
        <v>458.78238473266686</v>
      </c>
      <c r="T105">
        <v>454.07905732081122</v>
      </c>
      <c r="U105">
        <v>449.51005757981392</v>
      </c>
      <c r="V105">
        <v>445.2896001762569</v>
      </c>
      <c r="W105">
        <v>441.46840076999558</v>
      </c>
      <c r="X105">
        <v>437.98686619854232</v>
      </c>
      <c r="Y105">
        <v>434.74178801243181</v>
      </c>
      <c r="Z105">
        <v>431.66363332127656</v>
      </c>
      <c r="AA105">
        <v>428.69980447881051</v>
      </c>
      <c r="AB105">
        <v>425.82984933803982</v>
      </c>
      <c r="AC105">
        <v>423.03809952085396</v>
      </c>
      <c r="AD105">
        <v>420.29630059684541</v>
      </c>
      <c r="AE105">
        <v>417.60228643332982</v>
      </c>
      <c r="AF105">
        <v>412.45043278796902</v>
      </c>
      <c r="AG105">
        <v>407.37753934482322</v>
      </c>
      <c r="AH105">
        <v>407.37753934482322</v>
      </c>
      <c r="AI105">
        <v>407.37753934482322</v>
      </c>
      <c r="AJ105">
        <v>407.37753934482322</v>
      </c>
      <c r="AK105">
        <v>407.37753934482322</v>
      </c>
      <c r="AL105">
        <v>407.37753934482322</v>
      </c>
      <c r="AM105">
        <v>407.37753934482322</v>
      </c>
      <c r="AN105">
        <v>407.37753934482322</v>
      </c>
      <c r="AO105">
        <v>407.37753934482322</v>
      </c>
    </row>
    <row r="106" spans="1:41" x14ac:dyDescent="0.3">
      <c r="A106" t="s">
        <v>673</v>
      </c>
      <c r="B106" t="s">
        <v>730</v>
      </c>
      <c r="C106" t="s">
        <v>1270</v>
      </c>
      <c r="D106" t="s">
        <v>611</v>
      </c>
      <c r="E106" t="s">
        <v>692</v>
      </c>
      <c r="F106">
        <v>2070</v>
      </c>
      <c r="G106">
        <v>2021</v>
      </c>
      <c r="I106">
        <v>11.051840707964601</v>
      </c>
      <c r="J106">
        <v>12.7750177430802</v>
      </c>
      <c r="K106">
        <v>1.002</v>
      </c>
      <c r="L106">
        <v>503.32380557493354</v>
      </c>
      <c r="M106">
        <v>495.72669801496056</v>
      </c>
      <c r="N106">
        <v>488.10074116008798</v>
      </c>
      <c r="O106">
        <v>481.1198510999854</v>
      </c>
      <c r="P106">
        <v>474.675868506055</v>
      </c>
      <c r="Q106">
        <v>468.69174704908556</v>
      </c>
      <c r="R106">
        <v>463.44977323873354</v>
      </c>
      <c r="S106">
        <v>458.78238473266686</v>
      </c>
      <c r="T106">
        <v>454.07905732081122</v>
      </c>
      <c r="U106">
        <v>449.51005757981392</v>
      </c>
      <c r="V106">
        <v>445.2896001762569</v>
      </c>
      <c r="W106">
        <v>441.46840076999558</v>
      </c>
      <c r="X106">
        <v>437.98686619854232</v>
      </c>
      <c r="Y106">
        <v>434.74178801243181</v>
      </c>
      <c r="Z106">
        <v>431.66363332127656</v>
      </c>
      <c r="AA106">
        <v>428.69980447881051</v>
      </c>
      <c r="AB106">
        <v>425.82984933803982</v>
      </c>
      <c r="AC106">
        <v>423.03809952085396</v>
      </c>
      <c r="AD106">
        <v>420.29630059684541</v>
      </c>
      <c r="AE106">
        <v>417.60228643332982</v>
      </c>
      <c r="AF106">
        <v>412.45043278796902</v>
      </c>
      <c r="AG106">
        <v>407.37753934482322</v>
      </c>
      <c r="AH106">
        <v>407.37753934482322</v>
      </c>
      <c r="AI106">
        <v>407.37753934482322</v>
      </c>
      <c r="AJ106">
        <v>407.37753934482322</v>
      </c>
      <c r="AK106">
        <v>407.37753934482322</v>
      </c>
      <c r="AL106">
        <v>407.37753934482322</v>
      </c>
      <c r="AM106">
        <v>407.37753934482322</v>
      </c>
      <c r="AN106">
        <v>407.37753934482322</v>
      </c>
      <c r="AO106">
        <v>407.37753934482322</v>
      </c>
    </row>
    <row r="107" spans="1:41" x14ac:dyDescent="0.3">
      <c r="A107" t="s">
        <v>678</v>
      </c>
      <c r="B107" t="s">
        <v>679</v>
      </c>
      <c r="C107" t="s">
        <v>1270</v>
      </c>
      <c r="D107" t="s">
        <v>611</v>
      </c>
      <c r="E107" t="s">
        <v>692</v>
      </c>
      <c r="F107">
        <v>2044</v>
      </c>
      <c r="G107">
        <v>2021</v>
      </c>
      <c r="I107">
        <v>11.051840707964601</v>
      </c>
      <c r="J107">
        <v>7.8947368421052628</v>
      </c>
      <c r="K107">
        <v>0.99970000000000003</v>
      </c>
      <c r="L107">
        <v>99.402908071963097</v>
      </c>
      <c r="M107">
        <v>101.22053127974158</v>
      </c>
      <c r="N107">
        <v>98.452981469413885</v>
      </c>
      <c r="O107">
        <v>97.670613777190695</v>
      </c>
      <c r="P107">
        <v>98.985596971212786</v>
      </c>
      <c r="Q107">
        <v>100.71657052249491</v>
      </c>
      <c r="R107">
        <v>101.82351453462704</v>
      </c>
      <c r="S107">
        <v>102.56593222181787</v>
      </c>
      <c r="T107">
        <v>103.33963549699698</v>
      </c>
      <c r="U107">
        <v>103.94640741797625</v>
      </c>
      <c r="V107">
        <v>104.31364430076412</v>
      </c>
      <c r="W107">
        <v>104.41277314342018</v>
      </c>
      <c r="X107">
        <v>104.1305031960048</v>
      </c>
      <c r="Y107">
        <v>103.92052971475235</v>
      </c>
      <c r="Z107">
        <v>104.0867785053718</v>
      </c>
      <c r="AA107">
        <v>104.15338277468433</v>
      </c>
      <c r="AB107">
        <v>104.04518648729619</v>
      </c>
      <c r="AC107">
        <v>104.00848192038373</v>
      </c>
      <c r="AD107">
        <v>104.01801966822762</v>
      </c>
      <c r="AE107">
        <v>104.01884465049748</v>
      </c>
      <c r="AF107">
        <v>104.00827876225023</v>
      </c>
      <c r="AG107">
        <v>103.99771287400293</v>
      </c>
      <c r="AH107">
        <v>103.98714698575566</v>
      </c>
      <c r="AI107">
        <v>103.97658109750837</v>
      </c>
      <c r="AJ107">
        <v>103.96601520926107</v>
      </c>
      <c r="AK107">
        <v>103.95544932101382</v>
      </c>
      <c r="AL107">
        <v>103.94488343276652</v>
      </c>
      <c r="AM107">
        <v>103.93431754451926</v>
      </c>
      <c r="AN107">
        <v>103.92375165627197</v>
      </c>
      <c r="AO107">
        <v>103.91318576802468</v>
      </c>
    </row>
    <row r="108" spans="1:41" x14ac:dyDescent="0.3">
      <c r="A108" t="s">
        <v>678</v>
      </c>
      <c r="B108" t="s">
        <v>731</v>
      </c>
      <c r="C108" t="s">
        <v>1270</v>
      </c>
      <c r="D108" t="s">
        <v>611</v>
      </c>
      <c r="E108" t="s">
        <v>692</v>
      </c>
      <c r="F108">
        <v>2044</v>
      </c>
      <c r="G108">
        <v>2021</v>
      </c>
      <c r="I108">
        <v>11.051840707964601</v>
      </c>
      <c r="J108">
        <v>7.8947368421052628</v>
      </c>
      <c r="K108">
        <v>0.99970000000000003</v>
      </c>
      <c r="L108">
        <v>99.402908071963097</v>
      </c>
      <c r="M108">
        <v>101.22053127974158</v>
      </c>
      <c r="N108">
        <v>98.452981469413885</v>
      </c>
      <c r="O108">
        <v>97.670613777190695</v>
      </c>
      <c r="P108">
        <v>98.985596971212786</v>
      </c>
      <c r="Q108">
        <v>100.71657052249491</v>
      </c>
      <c r="R108">
        <v>101.82351453462704</v>
      </c>
      <c r="S108">
        <v>102.56593222181787</v>
      </c>
      <c r="T108">
        <v>103.33963549699698</v>
      </c>
      <c r="U108">
        <v>103.94640741797625</v>
      </c>
      <c r="V108">
        <v>104.31364430076412</v>
      </c>
      <c r="W108">
        <v>104.41277314342018</v>
      </c>
      <c r="X108">
        <v>104.1305031960048</v>
      </c>
      <c r="Y108">
        <v>103.92052971475235</v>
      </c>
      <c r="Z108">
        <v>104.0867785053718</v>
      </c>
      <c r="AA108">
        <v>104.15338277468433</v>
      </c>
      <c r="AB108">
        <v>104.04518648729619</v>
      </c>
      <c r="AC108">
        <v>104.00848192038373</v>
      </c>
      <c r="AD108">
        <v>104.01801966822762</v>
      </c>
      <c r="AE108">
        <v>104.01884465049748</v>
      </c>
      <c r="AF108">
        <v>104.00827876225023</v>
      </c>
      <c r="AG108">
        <v>103.99771287400293</v>
      </c>
      <c r="AH108">
        <v>103.98714698575566</v>
      </c>
      <c r="AI108">
        <v>103.97658109750837</v>
      </c>
      <c r="AJ108">
        <v>103.96601520926107</v>
      </c>
      <c r="AK108">
        <v>103.95544932101382</v>
      </c>
      <c r="AL108">
        <v>103.94488343276652</v>
      </c>
      <c r="AM108">
        <v>103.93431754451926</v>
      </c>
      <c r="AN108">
        <v>103.92375165627197</v>
      </c>
      <c r="AO108">
        <v>103.91318576802468</v>
      </c>
    </row>
    <row r="109" spans="1:41" x14ac:dyDescent="0.3">
      <c r="A109" t="s">
        <v>678</v>
      </c>
      <c r="B109" t="s">
        <v>732</v>
      </c>
      <c r="C109" t="s">
        <v>1270</v>
      </c>
      <c r="D109" t="s">
        <v>611</v>
      </c>
      <c r="E109" t="s">
        <v>692</v>
      </c>
      <c r="F109">
        <v>2044</v>
      </c>
      <c r="G109">
        <v>2021</v>
      </c>
      <c r="I109">
        <v>11.051840707964601</v>
      </c>
      <c r="J109">
        <v>7.8947368421052628</v>
      </c>
      <c r="K109">
        <v>0.99970000000000003</v>
      </c>
      <c r="L109">
        <v>99.402908071963097</v>
      </c>
      <c r="M109">
        <v>101.22053127974158</v>
      </c>
      <c r="N109">
        <v>98.452981469413885</v>
      </c>
      <c r="O109">
        <v>97.670613777190695</v>
      </c>
      <c r="P109">
        <v>98.985596971212786</v>
      </c>
      <c r="Q109">
        <v>100.71657052249491</v>
      </c>
      <c r="R109">
        <v>101.82351453462704</v>
      </c>
      <c r="S109">
        <v>102.56593222181787</v>
      </c>
      <c r="T109">
        <v>103.33963549699698</v>
      </c>
      <c r="U109">
        <v>103.94640741797625</v>
      </c>
      <c r="V109">
        <v>104.31364430076412</v>
      </c>
      <c r="W109">
        <v>104.41277314342018</v>
      </c>
      <c r="X109">
        <v>104.1305031960048</v>
      </c>
      <c r="Y109">
        <v>103.92052971475235</v>
      </c>
      <c r="Z109">
        <v>104.0867785053718</v>
      </c>
      <c r="AA109">
        <v>104.15338277468433</v>
      </c>
      <c r="AB109">
        <v>104.04518648729619</v>
      </c>
      <c r="AC109">
        <v>104.00848192038373</v>
      </c>
      <c r="AD109">
        <v>104.01801966822762</v>
      </c>
      <c r="AE109">
        <v>104.01884465049748</v>
      </c>
      <c r="AF109">
        <v>104.00827876225023</v>
      </c>
      <c r="AG109">
        <v>103.99771287400293</v>
      </c>
      <c r="AH109">
        <v>103.98714698575566</v>
      </c>
      <c r="AI109">
        <v>103.97658109750837</v>
      </c>
      <c r="AJ109">
        <v>103.96601520926107</v>
      </c>
      <c r="AK109">
        <v>103.95544932101382</v>
      </c>
      <c r="AL109">
        <v>103.94488343276652</v>
      </c>
      <c r="AM109">
        <v>103.93431754451926</v>
      </c>
      <c r="AN109">
        <v>103.92375165627197</v>
      </c>
      <c r="AO109">
        <v>103.91318576802468</v>
      </c>
    </row>
    <row r="110" spans="1:41" x14ac:dyDescent="0.3">
      <c r="A110" t="s">
        <v>678</v>
      </c>
      <c r="B110" t="s">
        <v>733</v>
      </c>
      <c r="C110" t="s">
        <v>1270</v>
      </c>
      <c r="D110" t="s">
        <v>611</v>
      </c>
      <c r="E110" t="s">
        <v>692</v>
      </c>
      <c r="F110">
        <v>2044</v>
      </c>
      <c r="G110">
        <v>2021</v>
      </c>
      <c r="I110">
        <v>11.051840707964601</v>
      </c>
      <c r="J110">
        <v>7.8947368421052628</v>
      </c>
      <c r="K110">
        <v>0.99970000000000003</v>
      </c>
      <c r="L110">
        <v>99.402908071963097</v>
      </c>
      <c r="M110">
        <v>101.22053127974158</v>
      </c>
      <c r="N110">
        <v>98.452981469413885</v>
      </c>
      <c r="O110">
        <v>97.670613777190695</v>
      </c>
      <c r="P110">
        <v>98.985596971212786</v>
      </c>
      <c r="Q110">
        <v>100.71657052249491</v>
      </c>
      <c r="R110">
        <v>101.82351453462704</v>
      </c>
      <c r="S110">
        <v>102.56593222181787</v>
      </c>
      <c r="T110">
        <v>103.33963549699698</v>
      </c>
      <c r="U110">
        <v>103.94640741797625</v>
      </c>
      <c r="V110">
        <v>104.31364430076412</v>
      </c>
      <c r="W110">
        <v>104.41277314342018</v>
      </c>
      <c r="X110">
        <v>104.1305031960048</v>
      </c>
      <c r="Y110">
        <v>103.92052971475235</v>
      </c>
      <c r="Z110">
        <v>104.0867785053718</v>
      </c>
      <c r="AA110">
        <v>104.15338277468433</v>
      </c>
      <c r="AB110">
        <v>104.04518648729619</v>
      </c>
      <c r="AC110">
        <v>104.00848192038373</v>
      </c>
      <c r="AD110">
        <v>104.01801966822762</v>
      </c>
      <c r="AE110">
        <v>104.01884465049748</v>
      </c>
      <c r="AF110">
        <v>104.00827876225023</v>
      </c>
      <c r="AG110">
        <v>103.99771287400293</v>
      </c>
      <c r="AH110">
        <v>103.98714698575566</v>
      </c>
      <c r="AI110">
        <v>103.97658109750837</v>
      </c>
      <c r="AJ110">
        <v>103.96601520926107</v>
      </c>
      <c r="AK110">
        <v>103.95544932101382</v>
      </c>
      <c r="AL110">
        <v>103.94488343276652</v>
      </c>
      <c r="AM110">
        <v>103.93431754451926</v>
      </c>
      <c r="AN110">
        <v>103.92375165627197</v>
      </c>
      <c r="AO110">
        <v>103.91318576802468</v>
      </c>
    </row>
    <row r="111" spans="1:41" x14ac:dyDescent="0.3">
      <c r="A111" t="s">
        <v>678</v>
      </c>
      <c r="B111" t="s">
        <v>734</v>
      </c>
      <c r="C111" t="s">
        <v>1270</v>
      </c>
      <c r="D111" t="s">
        <v>611</v>
      </c>
      <c r="E111" t="s">
        <v>692</v>
      </c>
      <c r="F111">
        <v>2044</v>
      </c>
      <c r="G111">
        <v>2021</v>
      </c>
      <c r="I111">
        <v>11.051840707964601</v>
      </c>
      <c r="J111">
        <v>7.8947368421052628</v>
      </c>
      <c r="K111">
        <v>0.99970000000000003</v>
      </c>
      <c r="L111">
        <v>99.402908071963097</v>
      </c>
      <c r="M111">
        <v>101.22053127974158</v>
      </c>
      <c r="N111">
        <v>98.452981469413885</v>
      </c>
      <c r="O111">
        <v>97.670613777190695</v>
      </c>
      <c r="P111">
        <v>98.985596971212786</v>
      </c>
      <c r="Q111">
        <v>100.71657052249491</v>
      </c>
      <c r="R111">
        <v>101.82351453462704</v>
      </c>
      <c r="S111">
        <v>102.56593222181787</v>
      </c>
      <c r="T111">
        <v>103.33963549699698</v>
      </c>
      <c r="U111">
        <v>103.94640741797625</v>
      </c>
      <c r="V111">
        <v>104.31364430076412</v>
      </c>
      <c r="W111">
        <v>104.41277314342018</v>
      </c>
      <c r="X111">
        <v>104.1305031960048</v>
      </c>
      <c r="Y111">
        <v>103.92052971475235</v>
      </c>
      <c r="Z111">
        <v>104.0867785053718</v>
      </c>
      <c r="AA111">
        <v>104.15338277468433</v>
      </c>
      <c r="AB111">
        <v>104.04518648729619</v>
      </c>
      <c r="AC111">
        <v>104.00848192038373</v>
      </c>
      <c r="AD111">
        <v>104.01801966822762</v>
      </c>
      <c r="AE111">
        <v>104.01884465049748</v>
      </c>
      <c r="AF111">
        <v>104.00827876225023</v>
      </c>
      <c r="AG111">
        <v>103.99771287400293</v>
      </c>
      <c r="AH111">
        <v>103.98714698575566</v>
      </c>
      <c r="AI111">
        <v>103.97658109750837</v>
      </c>
      <c r="AJ111">
        <v>103.96601520926107</v>
      </c>
      <c r="AK111">
        <v>103.95544932101382</v>
      </c>
      <c r="AL111">
        <v>103.94488343276652</v>
      </c>
      <c r="AM111">
        <v>103.93431754451926</v>
      </c>
      <c r="AN111">
        <v>103.92375165627197</v>
      </c>
      <c r="AO111">
        <v>103.91318576802468</v>
      </c>
    </row>
    <row r="112" spans="1:41" x14ac:dyDescent="0.3">
      <c r="A112" t="s">
        <v>678</v>
      </c>
      <c r="B112" t="s">
        <v>735</v>
      </c>
      <c r="C112" t="s">
        <v>1270</v>
      </c>
      <c r="D112" t="s">
        <v>611</v>
      </c>
      <c r="E112" t="s">
        <v>692</v>
      </c>
      <c r="F112">
        <v>2044</v>
      </c>
      <c r="G112">
        <v>2021</v>
      </c>
      <c r="I112">
        <v>11.051840707964601</v>
      </c>
      <c r="J112">
        <v>7.8947368421052628</v>
      </c>
      <c r="K112">
        <v>0.99970000000000003</v>
      </c>
      <c r="L112">
        <v>99.402908071963097</v>
      </c>
      <c r="M112">
        <v>101.22053127974158</v>
      </c>
      <c r="N112">
        <v>98.452981469413885</v>
      </c>
      <c r="O112">
        <v>97.670613777190695</v>
      </c>
      <c r="P112">
        <v>98.985596971212786</v>
      </c>
      <c r="Q112">
        <v>100.71657052249491</v>
      </c>
      <c r="R112">
        <v>101.82351453462704</v>
      </c>
      <c r="S112">
        <v>102.56593222181787</v>
      </c>
      <c r="T112">
        <v>103.33963549699698</v>
      </c>
      <c r="U112">
        <v>103.94640741797625</v>
      </c>
      <c r="V112">
        <v>104.31364430076412</v>
      </c>
      <c r="W112">
        <v>104.41277314342018</v>
      </c>
      <c r="X112">
        <v>104.1305031960048</v>
      </c>
      <c r="Y112">
        <v>103.92052971475235</v>
      </c>
      <c r="Z112">
        <v>104.0867785053718</v>
      </c>
      <c r="AA112">
        <v>104.15338277468433</v>
      </c>
      <c r="AB112">
        <v>104.04518648729619</v>
      </c>
      <c r="AC112">
        <v>104.00848192038373</v>
      </c>
      <c r="AD112">
        <v>104.01801966822762</v>
      </c>
      <c r="AE112">
        <v>104.01884465049748</v>
      </c>
      <c r="AF112">
        <v>104.00827876225023</v>
      </c>
      <c r="AG112">
        <v>103.99771287400293</v>
      </c>
      <c r="AH112">
        <v>103.98714698575566</v>
      </c>
      <c r="AI112">
        <v>103.97658109750837</v>
      </c>
      <c r="AJ112">
        <v>103.96601520926107</v>
      </c>
      <c r="AK112">
        <v>103.95544932101382</v>
      </c>
      <c r="AL112">
        <v>103.94488343276652</v>
      </c>
      <c r="AM112">
        <v>103.93431754451926</v>
      </c>
      <c r="AN112">
        <v>103.92375165627197</v>
      </c>
      <c r="AO112">
        <v>103.91318576802468</v>
      </c>
    </row>
    <row r="113" spans="1:41" x14ac:dyDescent="0.3">
      <c r="A113" t="s">
        <v>678</v>
      </c>
      <c r="B113" t="s">
        <v>736</v>
      </c>
      <c r="C113" t="s">
        <v>1270</v>
      </c>
      <c r="D113" t="s">
        <v>611</v>
      </c>
      <c r="E113" t="s">
        <v>692</v>
      </c>
      <c r="F113">
        <v>2044</v>
      </c>
      <c r="G113">
        <v>2021</v>
      </c>
      <c r="I113">
        <v>11.051840707964601</v>
      </c>
      <c r="J113">
        <v>7.8947368421052628</v>
      </c>
      <c r="K113">
        <v>0.99970000000000003</v>
      </c>
      <c r="L113">
        <v>99.402908071963097</v>
      </c>
      <c r="M113">
        <v>101.22053127974158</v>
      </c>
      <c r="N113">
        <v>98.452981469413885</v>
      </c>
      <c r="O113">
        <v>97.670613777190695</v>
      </c>
      <c r="P113">
        <v>98.985596971212786</v>
      </c>
      <c r="Q113">
        <v>100.71657052249491</v>
      </c>
      <c r="R113">
        <v>101.82351453462704</v>
      </c>
      <c r="S113">
        <v>102.56593222181787</v>
      </c>
      <c r="T113">
        <v>103.33963549699698</v>
      </c>
      <c r="U113">
        <v>103.94640741797625</v>
      </c>
      <c r="V113">
        <v>104.31364430076412</v>
      </c>
      <c r="W113">
        <v>104.41277314342018</v>
      </c>
      <c r="X113">
        <v>104.1305031960048</v>
      </c>
      <c r="Y113">
        <v>103.92052971475235</v>
      </c>
      <c r="Z113">
        <v>104.0867785053718</v>
      </c>
      <c r="AA113">
        <v>104.15338277468433</v>
      </c>
      <c r="AB113">
        <v>104.04518648729619</v>
      </c>
      <c r="AC113">
        <v>104.00848192038373</v>
      </c>
      <c r="AD113">
        <v>104.01801966822762</v>
      </c>
      <c r="AE113">
        <v>104.01884465049748</v>
      </c>
      <c r="AF113">
        <v>104.00827876225023</v>
      </c>
      <c r="AG113">
        <v>103.99771287400293</v>
      </c>
      <c r="AH113">
        <v>103.98714698575566</v>
      </c>
      <c r="AI113">
        <v>103.97658109750837</v>
      </c>
      <c r="AJ113">
        <v>103.96601520926107</v>
      </c>
      <c r="AK113">
        <v>103.95544932101382</v>
      </c>
      <c r="AL113">
        <v>103.94488343276652</v>
      </c>
      <c r="AM113">
        <v>103.93431754451926</v>
      </c>
      <c r="AN113">
        <v>103.92375165627197</v>
      </c>
      <c r="AO113">
        <v>103.91318576802468</v>
      </c>
    </row>
    <row r="114" spans="1:41" x14ac:dyDescent="0.3">
      <c r="A114" t="s">
        <v>678</v>
      </c>
      <c r="B114" t="s">
        <v>737</v>
      </c>
      <c r="C114" t="s">
        <v>1270</v>
      </c>
      <c r="D114" t="s">
        <v>611</v>
      </c>
      <c r="E114" t="s">
        <v>692</v>
      </c>
      <c r="F114">
        <v>2044</v>
      </c>
      <c r="G114">
        <v>2021</v>
      </c>
      <c r="I114">
        <v>11.051840707964601</v>
      </c>
      <c r="J114">
        <v>7.8947368421052628</v>
      </c>
      <c r="K114">
        <v>0.99970000000000003</v>
      </c>
      <c r="L114">
        <v>99.402908071963097</v>
      </c>
      <c r="M114">
        <v>101.22053127974158</v>
      </c>
      <c r="N114">
        <v>98.452981469413885</v>
      </c>
      <c r="O114">
        <v>97.670613777190695</v>
      </c>
      <c r="P114">
        <v>98.985596971212786</v>
      </c>
      <c r="Q114">
        <v>100.71657052249491</v>
      </c>
      <c r="R114">
        <v>101.82351453462704</v>
      </c>
      <c r="S114">
        <v>102.56593222181787</v>
      </c>
      <c r="T114">
        <v>103.33963549699698</v>
      </c>
      <c r="U114">
        <v>103.94640741797625</v>
      </c>
      <c r="V114">
        <v>104.31364430076412</v>
      </c>
      <c r="W114">
        <v>104.41277314342018</v>
      </c>
      <c r="X114">
        <v>104.1305031960048</v>
      </c>
      <c r="Y114">
        <v>103.92052971475235</v>
      </c>
      <c r="Z114">
        <v>104.0867785053718</v>
      </c>
      <c r="AA114">
        <v>104.15338277468433</v>
      </c>
      <c r="AB114">
        <v>104.04518648729619</v>
      </c>
      <c r="AC114">
        <v>104.00848192038373</v>
      </c>
      <c r="AD114">
        <v>104.01801966822762</v>
      </c>
      <c r="AE114">
        <v>104.01884465049748</v>
      </c>
      <c r="AF114">
        <v>104.00827876225023</v>
      </c>
      <c r="AG114">
        <v>103.99771287400293</v>
      </c>
      <c r="AH114">
        <v>103.98714698575566</v>
      </c>
      <c r="AI114">
        <v>103.97658109750837</v>
      </c>
      <c r="AJ114">
        <v>103.96601520926107</v>
      </c>
      <c r="AK114">
        <v>103.95544932101382</v>
      </c>
      <c r="AL114">
        <v>103.94488343276652</v>
      </c>
      <c r="AM114">
        <v>103.93431754451926</v>
      </c>
      <c r="AN114">
        <v>103.92375165627197</v>
      </c>
      <c r="AO114">
        <v>103.91318576802468</v>
      </c>
    </row>
    <row r="115" spans="1:41" x14ac:dyDescent="0.3">
      <c r="A115" t="s">
        <v>678</v>
      </c>
      <c r="B115" t="s">
        <v>738</v>
      </c>
      <c r="C115" t="s">
        <v>1270</v>
      </c>
      <c r="D115" t="s">
        <v>611</v>
      </c>
      <c r="E115" t="s">
        <v>692</v>
      </c>
      <c r="F115">
        <v>2044</v>
      </c>
      <c r="G115">
        <v>2021</v>
      </c>
      <c r="I115">
        <v>11.051840707964601</v>
      </c>
      <c r="J115">
        <v>7.8947368421052628</v>
      </c>
      <c r="K115">
        <v>0.99970000000000003</v>
      </c>
      <c r="L115">
        <v>99.402908071963097</v>
      </c>
      <c r="M115">
        <v>101.22053127974158</v>
      </c>
      <c r="N115">
        <v>98.452981469413885</v>
      </c>
      <c r="O115">
        <v>97.670613777190695</v>
      </c>
      <c r="P115">
        <v>98.985596971212786</v>
      </c>
      <c r="Q115">
        <v>100.71657052249491</v>
      </c>
      <c r="R115">
        <v>101.82351453462704</v>
      </c>
      <c r="S115">
        <v>102.56593222181787</v>
      </c>
      <c r="T115">
        <v>103.33963549699698</v>
      </c>
      <c r="U115">
        <v>103.94640741797625</v>
      </c>
      <c r="V115">
        <v>104.31364430076412</v>
      </c>
      <c r="W115">
        <v>104.41277314342018</v>
      </c>
      <c r="X115">
        <v>104.1305031960048</v>
      </c>
      <c r="Y115">
        <v>103.92052971475235</v>
      </c>
      <c r="Z115">
        <v>104.0867785053718</v>
      </c>
      <c r="AA115">
        <v>104.15338277468433</v>
      </c>
      <c r="AB115">
        <v>104.04518648729619</v>
      </c>
      <c r="AC115">
        <v>104.00848192038373</v>
      </c>
      <c r="AD115">
        <v>104.01801966822762</v>
      </c>
      <c r="AE115">
        <v>104.01884465049748</v>
      </c>
      <c r="AF115">
        <v>104.00827876225023</v>
      </c>
      <c r="AG115">
        <v>103.99771287400293</v>
      </c>
      <c r="AH115">
        <v>103.98714698575566</v>
      </c>
      <c r="AI115">
        <v>103.97658109750837</v>
      </c>
      <c r="AJ115">
        <v>103.96601520926107</v>
      </c>
      <c r="AK115">
        <v>103.95544932101382</v>
      </c>
      <c r="AL115">
        <v>103.94488343276652</v>
      </c>
      <c r="AM115">
        <v>103.93431754451926</v>
      </c>
      <c r="AN115">
        <v>103.92375165627197</v>
      </c>
      <c r="AO115">
        <v>103.91318576802468</v>
      </c>
    </row>
    <row r="116" spans="1:41" x14ac:dyDescent="0.3">
      <c r="A116" t="s">
        <v>678</v>
      </c>
      <c r="B116" t="s">
        <v>739</v>
      </c>
      <c r="C116" t="s">
        <v>1270</v>
      </c>
      <c r="D116" t="s">
        <v>611</v>
      </c>
      <c r="E116" t="s">
        <v>692</v>
      </c>
      <c r="F116">
        <v>2044</v>
      </c>
      <c r="G116">
        <v>2021</v>
      </c>
      <c r="I116">
        <v>11.051840707964601</v>
      </c>
      <c r="J116">
        <v>7.8947368421052628</v>
      </c>
      <c r="K116">
        <v>0.99970000000000003</v>
      </c>
      <c r="L116">
        <v>99.402908071963097</v>
      </c>
      <c r="M116">
        <v>101.22053127974158</v>
      </c>
      <c r="N116">
        <v>98.452981469413885</v>
      </c>
      <c r="O116">
        <v>97.670613777190695</v>
      </c>
      <c r="P116">
        <v>98.985596971212786</v>
      </c>
      <c r="Q116">
        <v>100.71657052249491</v>
      </c>
      <c r="R116">
        <v>101.82351453462704</v>
      </c>
      <c r="S116">
        <v>102.56593222181787</v>
      </c>
      <c r="T116">
        <v>103.33963549699698</v>
      </c>
      <c r="U116">
        <v>103.94640741797625</v>
      </c>
      <c r="V116">
        <v>104.31364430076412</v>
      </c>
      <c r="W116">
        <v>104.41277314342018</v>
      </c>
      <c r="X116">
        <v>104.1305031960048</v>
      </c>
      <c r="Y116">
        <v>103.92052971475235</v>
      </c>
      <c r="Z116">
        <v>104.0867785053718</v>
      </c>
      <c r="AA116">
        <v>104.15338277468433</v>
      </c>
      <c r="AB116">
        <v>104.04518648729619</v>
      </c>
      <c r="AC116">
        <v>104.00848192038373</v>
      </c>
      <c r="AD116">
        <v>104.01801966822762</v>
      </c>
      <c r="AE116">
        <v>104.01884465049748</v>
      </c>
      <c r="AF116">
        <v>104.00827876225023</v>
      </c>
      <c r="AG116">
        <v>103.99771287400293</v>
      </c>
      <c r="AH116">
        <v>103.98714698575566</v>
      </c>
      <c r="AI116">
        <v>103.97658109750837</v>
      </c>
      <c r="AJ116">
        <v>103.96601520926107</v>
      </c>
      <c r="AK116">
        <v>103.95544932101382</v>
      </c>
      <c r="AL116">
        <v>103.94488343276652</v>
      </c>
      <c r="AM116">
        <v>103.93431754451926</v>
      </c>
      <c r="AN116">
        <v>103.92375165627197</v>
      </c>
      <c r="AO116">
        <v>103.91318576802468</v>
      </c>
    </row>
    <row r="117" spans="1:41" x14ac:dyDescent="0.3">
      <c r="A117" t="s">
        <v>678</v>
      </c>
      <c r="B117" t="s">
        <v>740</v>
      </c>
      <c r="C117" t="s">
        <v>1270</v>
      </c>
      <c r="D117" t="s">
        <v>611</v>
      </c>
      <c r="E117" t="s">
        <v>692</v>
      </c>
      <c r="F117">
        <v>2044</v>
      </c>
      <c r="G117">
        <v>2021</v>
      </c>
      <c r="I117">
        <v>11.051840707964601</v>
      </c>
      <c r="J117">
        <v>7.8947368421052628</v>
      </c>
      <c r="K117">
        <v>0.99970000000000003</v>
      </c>
      <c r="L117">
        <v>99.402908071963097</v>
      </c>
      <c r="M117">
        <v>101.22053127974158</v>
      </c>
      <c r="N117">
        <v>98.452981469413885</v>
      </c>
      <c r="O117">
        <v>97.670613777190695</v>
      </c>
      <c r="P117">
        <v>98.985596971212786</v>
      </c>
      <c r="Q117">
        <v>100.71657052249491</v>
      </c>
      <c r="R117">
        <v>101.82351453462704</v>
      </c>
      <c r="S117">
        <v>102.56593222181787</v>
      </c>
      <c r="T117">
        <v>103.33963549699698</v>
      </c>
      <c r="U117">
        <v>103.94640741797625</v>
      </c>
      <c r="V117">
        <v>104.31364430076412</v>
      </c>
      <c r="W117">
        <v>104.41277314342018</v>
      </c>
      <c r="X117">
        <v>104.1305031960048</v>
      </c>
      <c r="Y117">
        <v>103.92052971475235</v>
      </c>
      <c r="Z117">
        <v>104.0867785053718</v>
      </c>
      <c r="AA117">
        <v>104.15338277468433</v>
      </c>
      <c r="AB117">
        <v>104.04518648729619</v>
      </c>
      <c r="AC117">
        <v>104.00848192038373</v>
      </c>
      <c r="AD117">
        <v>104.01801966822762</v>
      </c>
      <c r="AE117">
        <v>104.01884465049748</v>
      </c>
      <c r="AF117">
        <v>104.00827876225023</v>
      </c>
      <c r="AG117">
        <v>103.99771287400293</v>
      </c>
      <c r="AH117">
        <v>103.98714698575566</v>
      </c>
      <c r="AI117">
        <v>103.97658109750837</v>
      </c>
      <c r="AJ117">
        <v>103.96601520926107</v>
      </c>
      <c r="AK117">
        <v>103.95544932101382</v>
      </c>
      <c r="AL117">
        <v>103.94488343276652</v>
      </c>
      <c r="AM117">
        <v>103.93431754451926</v>
      </c>
      <c r="AN117">
        <v>103.92375165627197</v>
      </c>
      <c r="AO117">
        <v>103.91318576802468</v>
      </c>
    </row>
    <row r="118" spans="1:41" x14ac:dyDescent="0.3">
      <c r="A118" t="s">
        <v>678</v>
      </c>
      <c r="B118" t="s">
        <v>741</v>
      </c>
      <c r="C118" t="s">
        <v>1270</v>
      </c>
      <c r="D118" t="s">
        <v>611</v>
      </c>
      <c r="E118" t="s">
        <v>692</v>
      </c>
      <c r="F118">
        <v>2044</v>
      </c>
      <c r="G118">
        <v>2021</v>
      </c>
      <c r="I118">
        <v>11.051840707964601</v>
      </c>
      <c r="J118">
        <v>7.8947368421052628</v>
      </c>
      <c r="K118">
        <v>0.99970000000000003</v>
      </c>
      <c r="L118">
        <v>99.402908071963097</v>
      </c>
      <c r="M118">
        <v>101.22053127974158</v>
      </c>
      <c r="N118">
        <v>98.452981469413885</v>
      </c>
      <c r="O118">
        <v>97.670613777190695</v>
      </c>
      <c r="P118">
        <v>98.985596971212786</v>
      </c>
      <c r="Q118">
        <v>100.71657052249491</v>
      </c>
      <c r="R118">
        <v>101.82351453462704</v>
      </c>
      <c r="S118">
        <v>102.56593222181787</v>
      </c>
      <c r="T118">
        <v>103.33963549699698</v>
      </c>
      <c r="U118">
        <v>103.94640741797625</v>
      </c>
      <c r="V118">
        <v>104.31364430076412</v>
      </c>
      <c r="W118">
        <v>104.41277314342018</v>
      </c>
      <c r="X118">
        <v>104.1305031960048</v>
      </c>
      <c r="Y118">
        <v>103.92052971475235</v>
      </c>
      <c r="Z118">
        <v>104.0867785053718</v>
      </c>
      <c r="AA118">
        <v>104.15338277468433</v>
      </c>
      <c r="AB118">
        <v>104.04518648729619</v>
      </c>
      <c r="AC118">
        <v>104.00848192038373</v>
      </c>
      <c r="AD118">
        <v>104.01801966822762</v>
      </c>
      <c r="AE118">
        <v>104.01884465049748</v>
      </c>
      <c r="AF118">
        <v>104.00827876225023</v>
      </c>
      <c r="AG118">
        <v>103.99771287400293</v>
      </c>
      <c r="AH118">
        <v>103.98714698575566</v>
      </c>
      <c r="AI118">
        <v>103.97658109750837</v>
      </c>
      <c r="AJ118">
        <v>103.96601520926107</v>
      </c>
      <c r="AK118">
        <v>103.95544932101382</v>
      </c>
      <c r="AL118">
        <v>103.94488343276652</v>
      </c>
      <c r="AM118">
        <v>103.93431754451926</v>
      </c>
      <c r="AN118">
        <v>103.92375165627197</v>
      </c>
      <c r="AO118">
        <v>103.91318576802468</v>
      </c>
    </row>
    <row r="119" spans="1:41" x14ac:dyDescent="0.3">
      <c r="A119" t="s">
        <v>678</v>
      </c>
      <c r="B119" t="s">
        <v>742</v>
      </c>
      <c r="C119" t="s">
        <v>1270</v>
      </c>
      <c r="D119" t="s">
        <v>611</v>
      </c>
      <c r="E119" t="s">
        <v>692</v>
      </c>
      <c r="F119">
        <v>2044</v>
      </c>
      <c r="G119">
        <v>2021</v>
      </c>
      <c r="I119">
        <v>11.051840707964601</v>
      </c>
      <c r="J119">
        <v>7.8947368421052628</v>
      </c>
      <c r="K119">
        <v>0.99970000000000003</v>
      </c>
      <c r="L119">
        <v>99.402908071963097</v>
      </c>
      <c r="M119">
        <v>101.22053127974158</v>
      </c>
      <c r="N119">
        <v>98.452981469413885</v>
      </c>
      <c r="O119">
        <v>97.670613777190695</v>
      </c>
      <c r="P119">
        <v>98.985596971212786</v>
      </c>
      <c r="Q119">
        <v>100.71657052249491</v>
      </c>
      <c r="R119">
        <v>101.82351453462704</v>
      </c>
      <c r="S119">
        <v>102.56593222181787</v>
      </c>
      <c r="T119">
        <v>103.33963549699698</v>
      </c>
      <c r="U119">
        <v>103.94640741797625</v>
      </c>
      <c r="V119">
        <v>104.31364430076412</v>
      </c>
      <c r="W119">
        <v>104.41277314342018</v>
      </c>
      <c r="X119">
        <v>104.1305031960048</v>
      </c>
      <c r="Y119">
        <v>103.92052971475235</v>
      </c>
      <c r="Z119">
        <v>104.0867785053718</v>
      </c>
      <c r="AA119">
        <v>104.15338277468433</v>
      </c>
      <c r="AB119">
        <v>104.04518648729619</v>
      </c>
      <c r="AC119">
        <v>104.00848192038373</v>
      </c>
      <c r="AD119">
        <v>104.01801966822762</v>
      </c>
      <c r="AE119">
        <v>104.01884465049748</v>
      </c>
      <c r="AF119">
        <v>104.00827876225023</v>
      </c>
      <c r="AG119">
        <v>103.99771287400293</v>
      </c>
      <c r="AH119">
        <v>103.98714698575566</v>
      </c>
      <c r="AI119">
        <v>103.97658109750837</v>
      </c>
      <c r="AJ119">
        <v>103.96601520926107</v>
      </c>
      <c r="AK119">
        <v>103.95544932101382</v>
      </c>
      <c r="AL119">
        <v>103.94488343276652</v>
      </c>
      <c r="AM119">
        <v>103.93431754451926</v>
      </c>
      <c r="AN119">
        <v>103.92375165627197</v>
      </c>
      <c r="AO119">
        <v>103.91318576802468</v>
      </c>
    </row>
    <row r="120" spans="1:41" x14ac:dyDescent="0.3">
      <c r="A120" t="s">
        <v>659</v>
      </c>
      <c r="B120" t="s">
        <v>60</v>
      </c>
      <c r="C120" t="s">
        <v>1270</v>
      </c>
      <c r="D120" t="s">
        <v>359</v>
      </c>
      <c r="E120" t="s">
        <v>692</v>
      </c>
      <c r="F120">
        <v>2030</v>
      </c>
      <c r="G120">
        <v>2021</v>
      </c>
      <c r="I120">
        <v>11.051840707964601</v>
      </c>
      <c r="J120">
        <v>13.688212927756652</v>
      </c>
      <c r="K120">
        <v>1.0002</v>
      </c>
      <c r="L120">
        <v>165.7424194446379</v>
      </c>
      <c r="M120">
        <v>168.89546402715163</v>
      </c>
      <c r="N120">
        <v>164.09457465748088</v>
      </c>
      <c r="O120">
        <v>162.73739556615919</v>
      </c>
      <c r="P120">
        <v>165.01850675480611</v>
      </c>
      <c r="Q120">
        <v>168.02123952966724</v>
      </c>
      <c r="R120">
        <v>169.94146359242274</v>
      </c>
      <c r="S120">
        <v>171.22934111100949</v>
      </c>
      <c r="T120">
        <v>172.57148997323605</v>
      </c>
      <c r="U120">
        <v>173.6240617659364</v>
      </c>
      <c r="V120">
        <v>174.26111033508883</v>
      </c>
      <c r="W120">
        <v>174.43306988037304</v>
      </c>
      <c r="X120">
        <v>173.94341408994532</v>
      </c>
      <c r="Y120">
        <v>173.57917152047253</v>
      </c>
      <c r="Z120">
        <v>173.86756454184732</v>
      </c>
      <c r="AA120">
        <v>173.98310346632266</v>
      </c>
      <c r="AB120">
        <v>173.7954145567966</v>
      </c>
      <c r="AC120">
        <v>173.73174286985864</v>
      </c>
      <c r="AD120">
        <v>173.74828807242852</v>
      </c>
      <c r="AE120">
        <v>173.74971917534668</v>
      </c>
      <c r="AF120">
        <v>173.73139044992382</v>
      </c>
      <c r="AG120">
        <v>173.71306172450102</v>
      </c>
      <c r="AH120">
        <v>173.69473299907818</v>
      </c>
      <c r="AI120">
        <v>173.67640427365532</v>
      </c>
      <c r="AJ120">
        <v>173.65807554823255</v>
      </c>
      <c r="AK120">
        <v>173.63974682280971</v>
      </c>
      <c r="AL120">
        <v>173.62141809738685</v>
      </c>
      <c r="AM120">
        <v>173.60308937196402</v>
      </c>
      <c r="AN120">
        <v>173.58476064654118</v>
      </c>
      <c r="AO120">
        <v>173.56643192111838</v>
      </c>
    </row>
    <row r="121" spans="1:41" x14ac:dyDescent="0.3">
      <c r="A121" t="s">
        <v>659</v>
      </c>
      <c r="B121" t="s">
        <v>61</v>
      </c>
      <c r="C121" t="s">
        <v>1270</v>
      </c>
      <c r="D121" t="s">
        <v>359</v>
      </c>
      <c r="E121" t="s">
        <v>692</v>
      </c>
      <c r="F121">
        <v>2030</v>
      </c>
      <c r="G121">
        <v>2021</v>
      </c>
      <c r="I121">
        <v>11.051840707964601</v>
      </c>
      <c r="J121">
        <v>13.688212927756652</v>
      </c>
      <c r="K121">
        <v>1.0002</v>
      </c>
      <c r="L121">
        <v>165.7424194446379</v>
      </c>
      <c r="M121">
        <v>168.89546402715163</v>
      </c>
      <c r="N121">
        <v>164.09457465748088</v>
      </c>
      <c r="O121">
        <v>162.73739556615919</v>
      </c>
      <c r="P121">
        <v>165.01850675480611</v>
      </c>
      <c r="Q121">
        <v>168.02123952966724</v>
      </c>
      <c r="R121">
        <v>169.94146359242274</v>
      </c>
      <c r="S121">
        <v>171.22934111100949</v>
      </c>
      <c r="T121">
        <v>172.57148997323605</v>
      </c>
      <c r="U121">
        <v>173.6240617659364</v>
      </c>
      <c r="V121">
        <v>174.26111033508883</v>
      </c>
      <c r="W121">
        <v>174.43306988037304</v>
      </c>
      <c r="X121">
        <v>173.94341408994532</v>
      </c>
      <c r="Y121">
        <v>173.57917152047253</v>
      </c>
      <c r="Z121">
        <v>173.86756454184732</v>
      </c>
      <c r="AA121">
        <v>173.98310346632266</v>
      </c>
      <c r="AB121">
        <v>173.7954145567966</v>
      </c>
      <c r="AC121">
        <v>173.73174286985864</v>
      </c>
      <c r="AD121">
        <v>173.74828807242852</v>
      </c>
      <c r="AE121">
        <v>173.74971917534668</v>
      </c>
      <c r="AF121">
        <v>173.73139044992382</v>
      </c>
      <c r="AG121">
        <v>173.71306172450102</v>
      </c>
      <c r="AH121">
        <v>173.69473299907818</v>
      </c>
      <c r="AI121">
        <v>173.67640427365532</v>
      </c>
      <c r="AJ121">
        <v>173.65807554823255</v>
      </c>
      <c r="AK121">
        <v>173.63974682280971</v>
      </c>
      <c r="AL121">
        <v>173.62141809738685</v>
      </c>
      <c r="AM121">
        <v>173.60308937196402</v>
      </c>
      <c r="AN121">
        <v>173.58476064654118</v>
      </c>
      <c r="AO121">
        <v>173.56643192111838</v>
      </c>
    </row>
    <row r="122" spans="1:41" x14ac:dyDescent="0.3">
      <c r="A122" t="s">
        <v>659</v>
      </c>
      <c r="B122" t="s">
        <v>62</v>
      </c>
      <c r="C122" t="s">
        <v>1270</v>
      </c>
      <c r="D122" t="s">
        <v>359</v>
      </c>
      <c r="E122" t="s">
        <v>692</v>
      </c>
      <c r="F122">
        <v>2030</v>
      </c>
      <c r="G122">
        <v>2021</v>
      </c>
      <c r="I122">
        <v>11.051840707964601</v>
      </c>
      <c r="J122">
        <v>13.688212927756652</v>
      </c>
      <c r="K122">
        <v>1.0002</v>
      </c>
      <c r="L122">
        <v>165.7424194446379</v>
      </c>
      <c r="M122">
        <v>168.89546402715163</v>
      </c>
      <c r="N122">
        <v>164.09457465748088</v>
      </c>
      <c r="O122">
        <v>162.73739556615919</v>
      </c>
      <c r="P122">
        <v>165.01850675480611</v>
      </c>
      <c r="Q122">
        <v>168.02123952966724</v>
      </c>
      <c r="R122">
        <v>169.94146359242274</v>
      </c>
      <c r="S122">
        <v>171.22934111100949</v>
      </c>
      <c r="T122">
        <v>172.57148997323605</v>
      </c>
      <c r="U122">
        <v>173.6240617659364</v>
      </c>
      <c r="V122">
        <v>174.26111033508883</v>
      </c>
      <c r="W122">
        <v>174.43306988037304</v>
      </c>
      <c r="X122">
        <v>173.94341408994532</v>
      </c>
      <c r="Y122">
        <v>173.57917152047253</v>
      </c>
      <c r="Z122">
        <v>173.86756454184732</v>
      </c>
      <c r="AA122">
        <v>173.98310346632266</v>
      </c>
      <c r="AB122">
        <v>173.7954145567966</v>
      </c>
      <c r="AC122">
        <v>173.73174286985864</v>
      </c>
      <c r="AD122">
        <v>173.74828807242852</v>
      </c>
      <c r="AE122">
        <v>173.74971917534668</v>
      </c>
      <c r="AF122">
        <v>173.73139044992382</v>
      </c>
      <c r="AG122">
        <v>173.71306172450102</v>
      </c>
      <c r="AH122">
        <v>173.69473299907818</v>
      </c>
      <c r="AI122">
        <v>173.67640427365532</v>
      </c>
      <c r="AJ122">
        <v>173.65807554823255</v>
      </c>
      <c r="AK122">
        <v>173.63974682280971</v>
      </c>
      <c r="AL122">
        <v>173.62141809738685</v>
      </c>
      <c r="AM122">
        <v>173.60308937196402</v>
      </c>
      <c r="AN122">
        <v>173.58476064654118</v>
      </c>
      <c r="AO122">
        <v>173.56643192111838</v>
      </c>
    </row>
    <row r="123" spans="1:41" x14ac:dyDescent="0.3">
      <c r="A123" t="s">
        <v>658</v>
      </c>
      <c r="B123" t="s">
        <v>166</v>
      </c>
      <c r="C123" t="s">
        <v>1270</v>
      </c>
      <c r="D123" t="s">
        <v>359</v>
      </c>
      <c r="E123" t="s">
        <v>692</v>
      </c>
      <c r="F123">
        <v>2032</v>
      </c>
      <c r="G123">
        <v>2021</v>
      </c>
      <c r="I123">
        <v>11.051840707964601</v>
      </c>
      <c r="J123">
        <v>14.87603305785124</v>
      </c>
      <c r="K123">
        <v>0.96299999999999997</v>
      </c>
      <c r="L123">
        <v>172.5021555829822</v>
      </c>
      <c r="M123">
        <v>175.80136536238444</v>
      </c>
      <c r="N123">
        <v>170.77792191154094</v>
      </c>
      <c r="O123">
        <v>169.35782828035005</v>
      </c>
      <c r="P123">
        <v>171.74468458527676</v>
      </c>
      <c r="Q123">
        <v>174.88661457595754</v>
      </c>
      <c r="R123">
        <v>176.89585416667586</v>
      </c>
      <c r="S123">
        <v>178.24343362291251</v>
      </c>
      <c r="T123">
        <v>179.64780027101781</v>
      </c>
      <c r="U123">
        <v>180.74916597046234</v>
      </c>
      <c r="V123">
        <v>181.41574610096794</v>
      </c>
      <c r="W123">
        <v>181.59567714812454</v>
      </c>
      <c r="X123">
        <v>181.0833224604429</v>
      </c>
      <c r="Y123">
        <v>180.70219475487741</v>
      </c>
      <c r="Z123">
        <v>181.00395676665096</v>
      </c>
      <c r="AA123">
        <v>181.12485171106266</v>
      </c>
      <c r="AB123">
        <v>180.92846213597454</v>
      </c>
      <c r="AC123">
        <v>180.86183883055676</v>
      </c>
      <c r="AD123">
        <v>180.87915101650665</v>
      </c>
      <c r="AE123">
        <v>180.88064846084001</v>
      </c>
      <c r="AF123">
        <v>180.86147007354589</v>
      </c>
      <c r="AG123">
        <v>180.84229168625185</v>
      </c>
      <c r="AH123">
        <v>180.82311329895776</v>
      </c>
      <c r="AI123">
        <v>180.80393491166365</v>
      </c>
      <c r="AJ123">
        <v>180.78475652436958</v>
      </c>
      <c r="AK123">
        <v>180.76557813707549</v>
      </c>
      <c r="AL123">
        <v>180.74639974978138</v>
      </c>
      <c r="AM123">
        <v>180.72722136248731</v>
      </c>
      <c r="AN123">
        <v>180.70804297519319</v>
      </c>
      <c r="AO123">
        <v>180.6888645878991</v>
      </c>
    </row>
    <row r="124" spans="1:41" x14ac:dyDescent="0.3">
      <c r="A124" t="s">
        <v>658</v>
      </c>
      <c r="B124" t="s">
        <v>342</v>
      </c>
      <c r="C124" t="s">
        <v>1270</v>
      </c>
      <c r="D124" t="s">
        <v>359</v>
      </c>
      <c r="E124" t="s">
        <v>692</v>
      </c>
      <c r="F124">
        <v>2032</v>
      </c>
      <c r="G124">
        <v>2021</v>
      </c>
      <c r="I124">
        <v>11.051840707964601</v>
      </c>
      <c r="J124">
        <v>14.87603305785124</v>
      </c>
      <c r="K124">
        <v>0.96299999999999997</v>
      </c>
      <c r="L124">
        <v>172.5021555829822</v>
      </c>
      <c r="M124">
        <v>175.80136536238444</v>
      </c>
      <c r="N124">
        <v>170.77792191154094</v>
      </c>
      <c r="O124">
        <v>169.35782828035005</v>
      </c>
      <c r="P124">
        <v>171.74468458527676</v>
      </c>
      <c r="Q124">
        <v>174.88661457595754</v>
      </c>
      <c r="R124">
        <v>176.89585416667586</v>
      </c>
      <c r="S124">
        <v>178.24343362291251</v>
      </c>
      <c r="T124">
        <v>179.64780027101781</v>
      </c>
      <c r="U124">
        <v>180.74916597046234</v>
      </c>
      <c r="V124">
        <v>181.41574610096794</v>
      </c>
      <c r="W124">
        <v>181.59567714812454</v>
      </c>
      <c r="X124">
        <v>181.0833224604429</v>
      </c>
      <c r="Y124">
        <v>180.70219475487741</v>
      </c>
      <c r="Z124">
        <v>181.00395676665096</v>
      </c>
      <c r="AA124">
        <v>181.12485171106266</v>
      </c>
      <c r="AB124">
        <v>180.92846213597454</v>
      </c>
      <c r="AC124">
        <v>180.86183883055676</v>
      </c>
      <c r="AD124">
        <v>180.87915101650665</v>
      </c>
      <c r="AE124">
        <v>180.88064846084001</v>
      </c>
      <c r="AF124">
        <v>180.86147007354589</v>
      </c>
      <c r="AG124">
        <v>180.84229168625185</v>
      </c>
      <c r="AH124">
        <v>180.82311329895776</v>
      </c>
      <c r="AI124">
        <v>180.80393491166365</v>
      </c>
      <c r="AJ124">
        <v>180.78475652436958</v>
      </c>
      <c r="AK124">
        <v>180.76557813707549</v>
      </c>
      <c r="AL124">
        <v>180.74639974978138</v>
      </c>
      <c r="AM124">
        <v>180.72722136248731</v>
      </c>
      <c r="AN124">
        <v>180.70804297519319</v>
      </c>
      <c r="AO124">
        <v>180.6888645878991</v>
      </c>
    </row>
    <row r="125" spans="1:41" x14ac:dyDescent="0.3">
      <c r="A125" t="s">
        <v>658</v>
      </c>
      <c r="B125" t="s">
        <v>743</v>
      </c>
      <c r="C125" t="s">
        <v>1270</v>
      </c>
      <c r="D125" t="s">
        <v>359</v>
      </c>
      <c r="E125" t="s">
        <v>692</v>
      </c>
      <c r="F125">
        <v>2032</v>
      </c>
      <c r="G125">
        <v>2021</v>
      </c>
      <c r="I125">
        <v>11.051840707964601</v>
      </c>
      <c r="J125">
        <v>14.87603305785124</v>
      </c>
      <c r="K125">
        <v>0.96299999999999997</v>
      </c>
      <c r="L125">
        <v>172.5021555829822</v>
      </c>
      <c r="M125">
        <v>175.80136536238444</v>
      </c>
      <c r="N125">
        <v>170.77792191154094</v>
      </c>
      <c r="O125">
        <v>169.35782828035005</v>
      </c>
      <c r="P125">
        <v>171.74468458527676</v>
      </c>
      <c r="Q125">
        <v>174.88661457595754</v>
      </c>
      <c r="R125">
        <v>176.89585416667586</v>
      </c>
      <c r="S125">
        <v>178.24343362291251</v>
      </c>
      <c r="T125">
        <v>179.64780027101781</v>
      </c>
      <c r="U125">
        <v>180.74916597046234</v>
      </c>
      <c r="V125">
        <v>181.41574610096794</v>
      </c>
      <c r="W125">
        <v>181.59567714812454</v>
      </c>
      <c r="X125">
        <v>181.0833224604429</v>
      </c>
      <c r="Y125">
        <v>180.70219475487741</v>
      </c>
      <c r="Z125">
        <v>181.00395676665096</v>
      </c>
      <c r="AA125">
        <v>181.12485171106266</v>
      </c>
      <c r="AB125">
        <v>180.92846213597454</v>
      </c>
      <c r="AC125">
        <v>180.86183883055676</v>
      </c>
      <c r="AD125">
        <v>180.87915101650665</v>
      </c>
      <c r="AE125">
        <v>180.88064846084001</v>
      </c>
      <c r="AF125">
        <v>180.86147007354589</v>
      </c>
      <c r="AG125">
        <v>180.84229168625185</v>
      </c>
      <c r="AH125">
        <v>180.82311329895776</v>
      </c>
      <c r="AI125">
        <v>180.80393491166365</v>
      </c>
      <c r="AJ125">
        <v>180.78475652436958</v>
      </c>
      <c r="AK125">
        <v>180.76557813707549</v>
      </c>
      <c r="AL125">
        <v>180.74639974978138</v>
      </c>
      <c r="AM125">
        <v>180.72722136248731</v>
      </c>
      <c r="AN125">
        <v>180.70804297519319</v>
      </c>
      <c r="AO125">
        <v>180.6888645878991</v>
      </c>
    </row>
    <row r="126" spans="1:41" x14ac:dyDescent="0.3">
      <c r="A126" t="s">
        <v>658</v>
      </c>
      <c r="B126" t="s">
        <v>744</v>
      </c>
      <c r="C126" t="s">
        <v>1270</v>
      </c>
      <c r="D126" t="s">
        <v>359</v>
      </c>
      <c r="E126" t="s">
        <v>692</v>
      </c>
      <c r="F126">
        <v>2032</v>
      </c>
      <c r="G126">
        <v>2021</v>
      </c>
      <c r="I126">
        <v>11.051840707964601</v>
      </c>
      <c r="J126">
        <v>14.87603305785124</v>
      </c>
      <c r="K126">
        <v>0.96299999999999997</v>
      </c>
      <c r="L126">
        <v>172.5021555829822</v>
      </c>
      <c r="M126">
        <v>175.80136536238444</v>
      </c>
      <c r="N126">
        <v>170.77792191154094</v>
      </c>
      <c r="O126">
        <v>169.35782828035005</v>
      </c>
      <c r="P126">
        <v>171.74468458527676</v>
      </c>
      <c r="Q126">
        <v>174.88661457595754</v>
      </c>
      <c r="R126">
        <v>176.89585416667586</v>
      </c>
      <c r="S126">
        <v>178.24343362291251</v>
      </c>
      <c r="T126">
        <v>179.64780027101781</v>
      </c>
      <c r="U126">
        <v>180.74916597046234</v>
      </c>
      <c r="V126">
        <v>181.41574610096794</v>
      </c>
      <c r="W126">
        <v>181.59567714812454</v>
      </c>
      <c r="X126">
        <v>181.0833224604429</v>
      </c>
      <c r="Y126">
        <v>180.70219475487741</v>
      </c>
      <c r="Z126">
        <v>181.00395676665096</v>
      </c>
      <c r="AA126">
        <v>181.12485171106266</v>
      </c>
      <c r="AB126">
        <v>180.92846213597454</v>
      </c>
      <c r="AC126">
        <v>180.86183883055676</v>
      </c>
      <c r="AD126">
        <v>180.87915101650665</v>
      </c>
      <c r="AE126">
        <v>180.88064846084001</v>
      </c>
      <c r="AF126">
        <v>180.86147007354589</v>
      </c>
      <c r="AG126">
        <v>180.84229168625185</v>
      </c>
      <c r="AH126">
        <v>180.82311329895776</v>
      </c>
      <c r="AI126">
        <v>180.80393491166365</v>
      </c>
      <c r="AJ126">
        <v>180.78475652436958</v>
      </c>
      <c r="AK126">
        <v>180.76557813707549</v>
      </c>
      <c r="AL126">
        <v>180.74639974978138</v>
      </c>
      <c r="AM126">
        <v>180.72722136248731</v>
      </c>
      <c r="AN126">
        <v>180.70804297519319</v>
      </c>
      <c r="AO126">
        <v>180.6888645878991</v>
      </c>
    </row>
    <row r="127" spans="1:41" x14ac:dyDescent="0.3">
      <c r="A127" t="s">
        <v>658</v>
      </c>
      <c r="B127" t="s">
        <v>745</v>
      </c>
      <c r="C127" t="s">
        <v>1270</v>
      </c>
      <c r="D127" t="s">
        <v>359</v>
      </c>
      <c r="E127" t="s">
        <v>692</v>
      </c>
      <c r="F127">
        <v>2032</v>
      </c>
      <c r="G127">
        <v>2021</v>
      </c>
      <c r="I127">
        <v>11.051840707964601</v>
      </c>
      <c r="J127">
        <v>14.87603305785124</v>
      </c>
      <c r="K127">
        <v>0.96299999999999997</v>
      </c>
      <c r="L127">
        <v>172.5021555829822</v>
      </c>
      <c r="M127">
        <v>175.80136536238444</v>
      </c>
      <c r="N127">
        <v>170.77792191154094</v>
      </c>
      <c r="O127">
        <v>169.35782828035005</v>
      </c>
      <c r="P127">
        <v>171.74468458527676</v>
      </c>
      <c r="Q127">
        <v>174.88661457595754</v>
      </c>
      <c r="R127">
        <v>176.89585416667586</v>
      </c>
      <c r="S127">
        <v>178.24343362291251</v>
      </c>
      <c r="T127">
        <v>179.64780027101781</v>
      </c>
      <c r="U127">
        <v>180.74916597046234</v>
      </c>
      <c r="V127">
        <v>181.41574610096794</v>
      </c>
      <c r="W127">
        <v>181.59567714812454</v>
      </c>
      <c r="X127">
        <v>181.0833224604429</v>
      </c>
      <c r="Y127">
        <v>180.70219475487741</v>
      </c>
      <c r="Z127">
        <v>181.00395676665096</v>
      </c>
      <c r="AA127">
        <v>181.12485171106266</v>
      </c>
      <c r="AB127">
        <v>180.92846213597454</v>
      </c>
      <c r="AC127">
        <v>180.86183883055676</v>
      </c>
      <c r="AD127">
        <v>180.87915101650665</v>
      </c>
      <c r="AE127">
        <v>180.88064846084001</v>
      </c>
      <c r="AF127">
        <v>180.86147007354589</v>
      </c>
      <c r="AG127">
        <v>180.84229168625185</v>
      </c>
      <c r="AH127">
        <v>180.82311329895776</v>
      </c>
      <c r="AI127">
        <v>180.80393491166365</v>
      </c>
      <c r="AJ127">
        <v>180.78475652436958</v>
      </c>
      <c r="AK127">
        <v>180.76557813707549</v>
      </c>
      <c r="AL127">
        <v>180.74639974978138</v>
      </c>
      <c r="AM127">
        <v>180.72722136248731</v>
      </c>
      <c r="AN127">
        <v>180.70804297519319</v>
      </c>
      <c r="AO127">
        <v>180.6888645878991</v>
      </c>
    </row>
    <row r="128" spans="1:41" x14ac:dyDescent="0.3">
      <c r="A128" t="s">
        <v>658</v>
      </c>
      <c r="B128" t="s">
        <v>746</v>
      </c>
      <c r="C128" t="s">
        <v>1270</v>
      </c>
      <c r="D128" t="s">
        <v>359</v>
      </c>
      <c r="E128" t="s">
        <v>692</v>
      </c>
      <c r="F128">
        <v>2032</v>
      </c>
      <c r="G128">
        <v>2021</v>
      </c>
      <c r="I128">
        <v>11.051840707964601</v>
      </c>
      <c r="J128">
        <v>14.87603305785124</v>
      </c>
      <c r="K128">
        <v>0.96299999999999997</v>
      </c>
      <c r="L128">
        <v>172.5021555829822</v>
      </c>
      <c r="M128">
        <v>175.80136536238444</v>
      </c>
      <c r="N128">
        <v>170.77792191154094</v>
      </c>
      <c r="O128">
        <v>169.35782828035005</v>
      </c>
      <c r="P128">
        <v>171.74468458527676</v>
      </c>
      <c r="Q128">
        <v>174.88661457595754</v>
      </c>
      <c r="R128">
        <v>176.89585416667586</v>
      </c>
      <c r="S128">
        <v>178.24343362291251</v>
      </c>
      <c r="T128">
        <v>179.64780027101781</v>
      </c>
      <c r="U128">
        <v>180.74916597046234</v>
      </c>
      <c r="V128">
        <v>181.41574610096794</v>
      </c>
      <c r="W128">
        <v>181.59567714812454</v>
      </c>
      <c r="X128">
        <v>181.0833224604429</v>
      </c>
      <c r="Y128">
        <v>180.70219475487741</v>
      </c>
      <c r="Z128">
        <v>181.00395676665096</v>
      </c>
      <c r="AA128">
        <v>181.12485171106266</v>
      </c>
      <c r="AB128">
        <v>180.92846213597454</v>
      </c>
      <c r="AC128">
        <v>180.86183883055676</v>
      </c>
      <c r="AD128">
        <v>180.87915101650665</v>
      </c>
      <c r="AE128">
        <v>180.88064846084001</v>
      </c>
      <c r="AF128">
        <v>180.86147007354589</v>
      </c>
      <c r="AG128">
        <v>180.84229168625185</v>
      </c>
      <c r="AH128">
        <v>180.82311329895776</v>
      </c>
      <c r="AI128">
        <v>180.80393491166365</v>
      </c>
      <c r="AJ128">
        <v>180.78475652436958</v>
      </c>
      <c r="AK128">
        <v>180.76557813707549</v>
      </c>
      <c r="AL128">
        <v>180.74639974978138</v>
      </c>
      <c r="AM128">
        <v>180.72722136248731</v>
      </c>
      <c r="AN128">
        <v>180.70804297519319</v>
      </c>
      <c r="AO128">
        <v>180.6888645878991</v>
      </c>
    </row>
    <row r="129" spans="1:41" x14ac:dyDescent="0.3">
      <c r="A129" t="s">
        <v>658</v>
      </c>
      <c r="B129" t="s">
        <v>747</v>
      </c>
      <c r="C129" t="s">
        <v>1270</v>
      </c>
      <c r="D129" t="s">
        <v>359</v>
      </c>
      <c r="E129" t="s">
        <v>692</v>
      </c>
      <c r="F129">
        <v>2032</v>
      </c>
      <c r="G129">
        <v>2021</v>
      </c>
      <c r="I129">
        <v>11.051840707964601</v>
      </c>
      <c r="J129">
        <v>14.87603305785124</v>
      </c>
      <c r="K129">
        <v>0.96299999999999997</v>
      </c>
      <c r="L129">
        <v>172.5021555829822</v>
      </c>
      <c r="M129">
        <v>175.80136536238444</v>
      </c>
      <c r="N129">
        <v>170.77792191154094</v>
      </c>
      <c r="O129">
        <v>169.35782828035005</v>
      </c>
      <c r="P129">
        <v>171.74468458527676</v>
      </c>
      <c r="Q129">
        <v>174.88661457595754</v>
      </c>
      <c r="R129">
        <v>176.89585416667586</v>
      </c>
      <c r="S129">
        <v>178.24343362291251</v>
      </c>
      <c r="T129">
        <v>179.64780027101781</v>
      </c>
      <c r="U129">
        <v>180.74916597046234</v>
      </c>
      <c r="V129">
        <v>181.41574610096794</v>
      </c>
      <c r="W129">
        <v>181.59567714812454</v>
      </c>
      <c r="X129">
        <v>181.0833224604429</v>
      </c>
      <c r="Y129">
        <v>180.70219475487741</v>
      </c>
      <c r="Z129">
        <v>181.00395676665096</v>
      </c>
      <c r="AA129">
        <v>181.12485171106266</v>
      </c>
      <c r="AB129">
        <v>180.92846213597454</v>
      </c>
      <c r="AC129">
        <v>180.86183883055676</v>
      </c>
      <c r="AD129">
        <v>180.87915101650665</v>
      </c>
      <c r="AE129">
        <v>180.88064846084001</v>
      </c>
      <c r="AF129">
        <v>180.86147007354589</v>
      </c>
      <c r="AG129">
        <v>180.84229168625185</v>
      </c>
      <c r="AH129">
        <v>180.82311329895776</v>
      </c>
      <c r="AI129">
        <v>180.80393491166365</v>
      </c>
      <c r="AJ129">
        <v>180.78475652436958</v>
      </c>
      <c r="AK129">
        <v>180.76557813707549</v>
      </c>
      <c r="AL129">
        <v>180.74639974978138</v>
      </c>
      <c r="AM129">
        <v>180.72722136248731</v>
      </c>
      <c r="AN129">
        <v>180.70804297519319</v>
      </c>
      <c r="AO129">
        <v>180.6888645878991</v>
      </c>
    </row>
    <row r="130" spans="1:41" x14ac:dyDescent="0.3">
      <c r="A130" t="s">
        <v>658</v>
      </c>
      <c r="B130" t="s">
        <v>748</v>
      </c>
      <c r="C130" t="s">
        <v>1270</v>
      </c>
      <c r="D130" t="s">
        <v>359</v>
      </c>
      <c r="E130" t="s">
        <v>692</v>
      </c>
      <c r="F130">
        <v>2032</v>
      </c>
      <c r="G130">
        <v>2021</v>
      </c>
      <c r="I130">
        <v>11.051840707964601</v>
      </c>
      <c r="J130">
        <v>14.87603305785124</v>
      </c>
      <c r="K130">
        <v>0.96299999999999997</v>
      </c>
      <c r="L130">
        <v>172.5021555829822</v>
      </c>
      <c r="M130">
        <v>175.80136536238444</v>
      </c>
      <c r="N130">
        <v>170.77792191154094</v>
      </c>
      <c r="O130">
        <v>169.35782828035005</v>
      </c>
      <c r="P130">
        <v>171.74468458527676</v>
      </c>
      <c r="Q130">
        <v>174.88661457595754</v>
      </c>
      <c r="R130">
        <v>176.89585416667586</v>
      </c>
      <c r="S130">
        <v>178.24343362291251</v>
      </c>
      <c r="T130">
        <v>179.64780027101781</v>
      </c>
      <c r="U130">
        <v>180.74916597046234</v>
      </c>
      <c r="V130">
        <v>181.41574610096794</v>
      </c>
      <c r="W130">
        <v>181.59567714812454</v>
      </c>
      <c r="X130">
        <v>181.0833224604429</v>
      </c>
      <c r="Y130">
        <v>180.70219475487741</v>
      </c>
      <c r="Z130">
        <v>181.00395676665096</v>
      </c>
      <c r="AA130">
        <v>181.12485171106266</v>
      </c>
      <c r="AB130">
        <v>180.92846213597454</v>
      </c>
      <c r="AC130">
        <v>180.86183883055676</v>
      </c>
      <c r="AD130">
        <v>180.87915101650665</v>
      </c>
      <c r="AE130">
        <v>180.88064846084001</v>
      </c>
      <c r="AF130">
        <v>180.86147007354589</v>
      </c>
      <c r="AG130">
        <v>180.84229168625185</v>
      </c>
      <c r="AH130">
        <v>180.82311329895776</v>
      </c>
      <c r="AI130">
        <v>180.80393491166365</v>
      </c>
      <c r="AJ130">
        <v>180.78475652436958</v>
      </c>
      <c r="AK130">
        <v>180.76557813707549</v>
      </c>
      <c r="AL130">
        <v>180.74639974978138</v>
      </c>
      <c r="AM130">
        <v>180.72722136248731</v>
      </c>
      <c r="AN130">
        <v>180.70804297519319</v>
      </c>
      <c r="AO130">
        <v>180.6888645878991</v>
      </c>
    </row>
    <row r="131" spans="1:41" x14ac:dyDescent="0.3">
      <c r="A131" t="s">
        <v>658</v>
      </c>
      <c r="B131" t="s">
        <v>749</v>
      </c>
      <c r="C131" t="s">
        <v>1270</v>
      </c>
      <c r="D131" t="s">
        <v>359</v>
      </c>
      <c r="E131" t="s">
        <v>692</v>
      </c>
      <c r="F131">
        <v>2032</v>
      </c>
      <c r="G131">
        <v>2021</v>
      </c>
      <c r="I131">
        <v>11.051840707964601</v>
      </c>
      <c r="J131">
        <v>14.87603305785124</v>
      </c>
      <c r="K131">
        <v>0.96299999999999997</v>
      </c>
      <c r="L131">
        <v>172.5021555829822</v>
      </c>
      <c r="M131">
        <v>175.80136536238444</v>
      </c>
      <c r="N131">
        <v>170.77792191154094</v>
      </c>
      <c r="O131">
        <v>169.35782828035005</v>
      </c>
      <c r="P131">
        <v>171.74468458527676</v>
      </c>
      <c r="Q131">
        <v>174.88661457595754</v>
      </c>
      <c r="R131">
        <v>176.89585416667586</v>
      </c>
      <c r="S131">
        <v>178.24343362291251</v>
      </c>
      <c r="T131">
        <v>179.64780027101781</v>
      </c>
      <c r="U131">
        <v>180.74916597046234</v>
      </c>
      <c r="V131">
        <v>181.41574610096794</v>
      </c>
      <c r="W131">
        <v>181.59567714812454</v>
      </c>
      <c r="X131">
        <v>181.0833224604429</v>
      </c>
      <c r="Y131">
        <v>180.70219475487741</v>
      </c>
      <c r="Z131">
        <v>181.00395676665096</v>
      </c>
      <c r="AA131">
        <v>181.12485171106266</v>
      </c>
      <c r="AB131">
        <v>180.92846213597454</v>
      </c>
      <c r="AC131">
        <v>180.86183883055676</v>
      </c>
      <c r="AD131">
        <v>180.87915101650665</v>
      </c>
      <c r="AE131">
        <v>180.88064846084001</v>
      </c>
      <c r="AF131">
        <v>180.86147007354589</v>
      </c>
      <c r="AG131">
        <v>180.84229168625185</v>
      </c>
      <c r="AH131">
        <v>180.82311329895776</v>
      </c>
      <c r="AI131">
        <v>180.80393491166365</v>
      </c>
      <c r="AJ131">
        <v>180.78475652436958</v>
      </c>
      <c r="AK131">
        <v>180.76557813707549</v>
      </c>
      <c r="AL131">
        <v>180.74639974978138</v>
      </c>
      <c r="AM131">
        <v>180.72722136248731</v>
      </c>
      <c r="AN131">
        <v>180.70804297519319</v>
      </c>
      <c r="AO131">
        <v>180.6888645878991</v>
      </c>
    </row>
    <row r="132" spans="1:41" x14ac:dyDescent="0.3">
      <c r="A132" t="s">
        <v>658</v>
      </c>
      <c r="B132" t="s">
        <v>750</v>
      </c>
      <c r="C132" t="s">
        <v>1270</v>
      </c>
      <c r="D132" t="s">
        <v>359</v>
      </c>
      <c r="E132" t="s">
        <v>692</v>
      </c>
      <c r="F132">
        <v>2032</v>
      </c>
      <c r="G132">
        <v>2021</v>
      </c>
      <c r="I132">
        <v>11.051840707964601</v>
      </c>
      <c r="J132">
        <v>14.87603305785124</v>
      </c>
      <c r="K132">
        <v>0.96299999999999997</v>
      </c>
      <c r="L132">
        <v>172.5021555829822</v>
      </c>
      <c r="M132">
        <v>175.80136536238444</v>
      </c>
      <c r="N132">
        <v>170.77792191154094</v>
      </c>
      <c r="O132">
        <v>169.35782828035005</v>
      </c>
      <c r="P132">
        <v>171.74468458527676</v>
      </c>
      <c r="Q132">
        <v>174.88661457595754</v>
      </c>
      <c r="R132">
        <v>176.89585416667586</v>
      </c>
      <c r="S132">
        <v>178.24343362291251</v>
      </c>
      <c r="T132">
        <v>179.64780027101781</v>
      </c>
      <c r="U132">
        <v>180.74916597046234</v>
      </c>
      <c r="V132">
        <v>181.41574610096794</v>
      </c>
      <c r="W132">
        <v>181.59567714812454</v>
      </c>
      <c r="X132">
        <v>181.0833224604429</v>
      </c>
      <c r="Y132">
        <v>180.70219475487741</v>
      </c>
      <c r="Z132">
        <v>181.00395676665096</v>
      </c>
      <c r="AA132">
        <v>181.12485171106266</v>
      </c>
      <c r="AB132">
        <v>180.92846213597454</v>
      </c>
      <c r="AC132">
        <v>180.86183883055676</v>
      </c>
      <c r="AD132">
        <v>180.87915101650665</v>
      </c>
      <c r="AE132">
        <v>180.88064846084001</v>
      </c>
      <c r="AF132">
        <v>180.86147007354589</v>
      </c>
      <c r="AG132">
        <v>180.84229168625185</v>
      </c>
      <c r="AH132">
        <v>180.82311329895776</v>
      </c>
      <c r="AI132">
        <v>180.80393491166365</v>
      </c>
      <c r="AJ132">
        <v>180.78475652436958</v>
      </c>
      <c r="AK132">
        <v>180.76557813707549</v>
      </c>
      <c r="AL132">
        <v>180.74639974978138</v>
      </c>
      <c r="AM132">
        <v>180.72722136248731</v>
      </c>
      <c r="AN132">
        <v>180.70804297519319</v>
      </c>
      <c r="AO132">
        <v>180.6888645878991</v>
      </c>
    </row>
    <row r="133" spans="1:41" x14ac:dyDescent="0.3">
      <c r="A133" t="s">
        <v>658</v>
      </c>
      <c r="B133" t="s">
        <v>751</v>
      </c>
      <c r="C133" t="s">
        <v>1270</v>
      </c>
      <c r="D133" t="s">
        <v>359</v>
      </c>
      <c r="E133" t="s">
        <v>692</v>
      </c>
      <c r="F133">
        <v>2032</v>
      </c>
      <c r="G133">
        <v>2021</v>
      </c>
      <c r="I133">
        <v>11.051840707964601</v>
      </c>
      <c r="J133">
        <v>14.87603305785124</v>
      </c>
      <c r="K133">
        <v>0.96299999999999997</v>
      </c>
      <c r="L133">
        <v>172.5021555829822</v>
      </c>
      <c r="M133">
        <v>175.80136536238444</v>
      </c>
      <c r="N133">
        <v>170.77792191154094</v>
      </c>
      <c r="O133">
        <v>169.35782828035005</v>
      </c>
      <c r="P133">
        <v>171.74468458527676</v>
      </c>
      <c r="Q133">
        <v>174.88661457595754</v>
      </c>
      <c r="R133">
        <v>176.89585416667586</v>
      </c>
      <c r="S133">
        <v>178.24343362291251</v>
      </c>
      <c r="T133">
        <v>179.64780027101781</v>
      </c>
      <c r="U133">
        <v>180.74916597046234</v>
      </c>
      <c r="V133">
        <v>181.41574610096794</v>
      </c>
      <c r="W133">
        <v>181.59567714812454</v>
      </c>
      <c r="X133">
        <v>181.0833224604429</v>
      </c>
      <c r="Y133">
        <v>180.70219475487741</v>
      </c>
      <c r="Z133">
        <v>181.00395676665096</v>
      </c>
      <c r="AA133">
        <v>181.12485171106266</v>
      </c>
      <c r="AB133">
        <v>180.92846213597454</v>
      </c>
      <c r="AC133">
        <v>180.86183883055676</v>
      </c>
      <c r="AD133">
        <v>180.87915101650665</v>
      </c>
      <c r="AE133">
        <v>180.88064846084001</v>
      </c>
      <c r="AF133">
        <v>180.86147007354589</v>
      </c>
      <c r="AG133">
        <v>180.84229168625185</v>
      </c>
      <c r="AH133">
        <v>180.82311329895776</v>
      </c>
      <c r="AI133">
        <v>180.80393491166365</v>
      </c>
      <c r="AJ133">
        <v>180.78475652436958</v>
      </c>
      <c r="AK133">
        <v>180.76557813707549</v>
      </c>
      <c r="AL133">
        <v>180.74639974978138</v>
      </c>
      <c r="AM133">
        <v>180.72722136248731</v>
      </c>
      <c r="AN133">
        <v>180.70804297519319</v>
      </c>
      <c r="AO133">
        <v>180.6888645878991</v>
      </c>
    </row>
    <row r="134" spans="1:41" x14ac:dyDescent="0.3">
      <c r="A134" t="s">
        <v>658</v>
      </c>
      <c r="B134" t="s">
        <v>752</v>
      </c>
      <c r="C134" t="s">
        <v>1270</v>
      </c>
      <c r="D134" t="s">
        <v>359</v>
      </c>
      <c r="E134" t="s">
        <v>692</v>
      </c>
      <c r="F134">
        <v>2032</v>
      </c>
      <c r="G134">
        <v>2021</v>
      </c>
      <c r="I134">
        <v>11.051840707964601</v>
      </c>
      <c r="J134">
        <v>14.87603305785124</v>
      </c>
      <c r="K134">
        <v>0.96299999999999997</v>
      </c>
      <c r="L134">
        <v>172.5021555829822</v>
      </c>
      <c r="M134">
        <v>175.80136536238444</v>
      </c>
      <c r="N134">
        <v>170.77792191154094</v>
      </c>
      <c r="O134">
        <v>169.35782828035005</v>
      </c>
      <c r="P134">
        <v>171.74468458527676</v>
      </c>
      <c r="Q134">
        <v>174.88661457595754</v>
      </c>
      <c r="R134">
        <v>176.89585416667586</v>
      </c>
      <c r="S134">
        <v>178.24343362291251</v>
      </c>
      <c r="T134">
        <v>179.64780027101781</v>
      </c>
      <c r="U134">
        <v>180.74916597046234</v>
      </c>
      <c r="V134">
        <v>181.41574610096794</v>
      </c>
      <c r="W134">
        <v>181.59567714812454</v>
      </c>
      <c r="X134">
        <v>181.0833224604429</v>
      </c>
      <c r="Y134">
        <v>180.70219475487741</v>
      </c>
      <c r="Z134">
        <v>181.00395676665096</v>
      </c>
      <c r="AA134">
        <v>181.12485171106266</v>
      </c>
      <c r="AB134">
        <v>180.92846213597454</v>
      </c>
      <c r="AC134">
        <v>180.86183883055676</v>
      </c>
      <c r="AD134">
        <v>180.87915101650665</v>
      </c>
      <c r="AE134">
        <v>180.88064846084001</v>
      </c>
      <c r="AF134">
        <v>180.86147007354589</v>
      </c>
      <c r="AG134">
        <v>180.84229168625185</v>
      </c>
      <c r="AH134">
        <v>180.82311329895776</v>
      </c>
      <c r="AI134">
        <v>180.80393491166365</v>
      </c>
      <c r="AJ134">
        <v>180.78475652436958</v>
      </c>
      <c r="AK134">
        <v>180.76557813707549</v>
      </c>
      <c r="AL134">
        <v>180.74639974978138</v>
      </c>
      <c r="AM134">
        <v>180.72722136248731</v>
      </c>
      <c r="AN134">
        <v>180.70804297519319</v>
      </c>
      <c r="AO134">
        <v>180.6888645878991</v>
      </c>
    </row>
    <row r="135" spans="1:41" x14ac:dyDescent="0.3">
      <c r="A135" t="s">
        <v>658</v>
      </c>
      <c r="B135" t="s">
        <v>753</v>
      </c>
      <c r="C135" t="s">
        <v>1270</v>
      </c>
      <c r="D135" t="s">
        <v>359</v>
      </c>
      <c r="E135" t="s">
        <v>692</v>
      </c>
      <c r="F135">
        <v>2032</v>
      </c>
      <c r="G135">
        <v>2021</v>
      </c>
      <c r="I135">
        <v>11.051840707964601</v>
      </c>
      <c r="J135">
        <v>14.87603305785124</v>
      </c>
      <c r="K135">
        <v>0.96299999999999997</v>
      </c>
      <c r="L135">
        <v>172.5021555829822</v>
      </c>
      <c r="M135">
        <v>175.80136536238444</v>
      </c>
      <c r="N135">
        <v>170.77792191154094</v>
      </c>
      <c r="O135">
        <v>169.35782828035005</v>
      </c>
      <c r="P135">
        <v>171.74468458527676</v>
      </c>
      <c r="Q135">
        <v>174.88661457595754</v>
      </c>
      <c r="R135">
        <v>176.89585416667586</v>
      </c>
      <c r="S135">
        <v>178.24343362291251</v>
      </c>
      <c r="T135">
        <v>179.64780027101781</v>
      </c>
      <c r="U135">
        <v>180.74916597046234</v>
      </c>
      <c r="V135">
        <v>181.41574610096794</v>
      </c>
      <c r="W135">
        <v>181.59567714812454</v>
      </c>
      <c r="X135">
        <v>181.0833224604429</v>
      </c>
      <c r="Y135">
        <v>180.70219475487741</v>
      </c>
      <c r="Z135">
        <v>181.00395676665096</v>
      </c>
      <c r="AA135">
        <v>181.12485171106266</v>
      </c>
      <c r="AB135">
        <v>180.92846213597454</v>
      </c>
      <c r="AC135">
        <v>180.86183883055676</v>
      </c>
      <c r="AD135">
        <v>180.87915101650665</v>
      </c>
      <c r="AE135">
        <v>180.88064846084001</v>
      </c>
      <c r="AF135">
        <v>180.86147007354589</v>
      </c>
      <c r="AG135">
        <v>180.84229168625185</v>
      </c>
      <c r="AH135">
        <v>180.82311329895776</v>
      </c>
      <c r="AI135">
        <v>180.80393491166365</v>
      </c>
      <c r="AJ135">
        <v>180.78475652436958</v>
      </c>
      <c r="AK135">
        <v>180.76557813707549</v>
      </c>
      <c r="AL135">
        <v>180.74639974978138</v>
      </c>
      <c r="AM135">
        <v>180.72722136248731</v>
      </c>
      <c r="AN135">
        <v>180.70804297519319</v>
      </c>
      <c r="AO135">
        <v>180.6888645878991</v>
      </c>
    </row>
    <row r="136" spans="1:41" x14ac:dyDescent="0.3">
      <c r="A136" t="s">
        <v>658</v>
      </c>
      <c r="B136" t="s">
        <v>754</v>
      </c>
      <c r="C136" t="s">
        <v>1270</v>
      </c>
      <c r="D136" t="s">
        <v>359</v>
      </c>
      <c r="E136" t="s">
        <v>692</v>
      </c>
      <c r="F136">
        <v>2032</v>
      </c>
      <c r="G136">
        <v>2021</v>
      </c>
      <c r="I136">
        <v>11.051840707964601</v>
      </c>
      <c r="J136">
        <v>14.87603305785124</v>
      </c>
      <c r="K136">
        <v>0.96299999999999997</v>
      </c>
      <c r="L136">
        <v>172.5021555829822</v>
      </c>
      <c r="M136">
        <v>175.80136536238444</v>
      </c>
      <c r="N136">
        <v>170.77792191154094</v>
      </c>
      <c r="O136">
        <v>169.35782828035005</v>
      </c>
      <c r="P136">
        <v>171.74468458527676</v>
      </c>
      <c r="Q136">
        <v>174.88661457595754</v>
      </c>
      <c r="R136">
        <v>176.89585416667586</v>
      </c>
      <c r="S136">
        <v>178.24343362291251</v>
      </c>
      <c r="T136">
        <v>179.64780027101781</v>
      </c>
      <c r="U136">
        <v>180.74916597046234</v>
      </c>
      <c r="V136">
        <v>181.41574610096794</v>
      </c>
      <c r="W136">
        <v>181.59567714812454</v>
      </c>
      <c r="X136">
        <v>181.0833224604429</v>
      </c>
      <c r="Y136">
        <v>180.70219475487741</v>
      </c>
      <c r="Z136">
        <v>181.00395676665096</v>
      </c>
      <c r="AA136">
        <v>181.12485171106266</v>
      </c>
      <c r="AB136">
        <v>180.92846213597454</v>
      </c>
      <c r="AC136">
        <v>180.86183883055676</v>
      </c>
      <c r="AD136">
        <v>180.87915101650665</v>
      </c>
      <c r="AE136">
        <v>180.88064846084001</v>
      </c>
      <c r="AF136">
        <v>180.86147007354589</v>
      </c>
      <c r="AG136">
        <v>180.84229168625185</v>
      </c>
      <c r="AH136">
        <v>180.82311329895776</v>
      </c>
      <c r="AI136">
        <v>180.80393491166365</v>
      </c>
      <c r="AJ136">
        <v>180.78475652436958</v>
      </c>
      <c r="AK136">
        <v>180.76557813707549</v>
      </c>
      <c r="AL136">
        <v>180.74639974978138</v>
      </c>
      <c r="AM136">
        <v>180.72722136248731</v>
      </c>
      <c r="AN136">
        <v>180.70804297519319</v>
      </c>
      <c r="AO136">
        <v>180.6888645878991</v>
      </c>
    </row>
    <row r="137" spans="1:41" x14ac:dyDescent="0.3">
      <c r="A137" t="s">
        <v>660</v>
      </c>
      <c r="B137" t="s">
        <v>128</v>
      </c>
      <c r="C137" t="s">
        <v>1270</v>
      </c>
      <c r="D137" t="s">
        <v>359</v>
      </c>
      <c r="E137" t="s">
        <v>692</v>
      </c>
      <c r="F137">
        <v>2035</v>
      </c>
      <c r="G137">
        <v>2021</v>
      </c>
      <c r="I137">
        <v>11.051840707964601</v>
      </c>
      <c r="J137">
        <v>11.881188118811883</v>
      </c>
      <c r="K137">
        <v>0.98829999999999996</v>
      </c>
      <c r="L137">
        <v>143.5925325238824</v>
      </c>
      <c r="M137">
        <v>146.29677217666554</v>
      </c>
      <c r="N137">
        <v>142.17924225841159</v>
      </c>
      <c r="O137">
        <v>141.01524428165149</v>
      </c>
      <c r="P137">
        <v>142.97166169577781</v>
      </c>
      <c r="Q137">
        <v>145.54698495048973</v>
      </c>
      <c r="R137">
        <v>147.19388397676104</v>
      </c>
      <c r="S137">
        <v>148.29844477904237</v>
      </c>
      <c r="T137">
        <v>149.44955193220457</v>
      </c>
      <c r="U137">
        <v>150.35230046770167</v>
      </c>
      <c r="V137">
        <v>150.89867142959824</v>
      </c>
      <c r="W137">
        <v>151.04615422245533</v>
      </c>
      <c r="X137">
        <v>150.62619612480174</v>
      </c>
      <c r="Y137">
        <v>150.31379990780482</v>
      </c>
      <c r="Z137">
        <v>150.56114301494409</v>
      </c>
      <c r="AA137">
        <v>150.66023610824789</v>
      </c>
      <c r="AB137">
        <v>150.49926287166798</v>
      </c>
      <c r="AC137">
        <v>150.44465422403511</v>
      </c>
      <c r="AD137">
        <v>150.45884437951247</v>
      </c>
      <c r="AE137">
        <v>150.46007177898534</v>
      </c>
      <c r="AF137">
        <v>150.44435196761685</v>
      </c>
      <c r="AG137">
        <v>150.42863215624845</v>
      </c>
      <c r="AH137">
        <v>150.41291234488</v>
      </c>
      <c r="AI137">
        <v>150.39719253351154</v>
      </c>
      <c r="AJ137">
        <v>150.38147272214314</v>
      </c>
      <c r="AK137">
        <v>150.36575291077472</v>
      </c>
      <c r="AL137">
        <v>150.35003309940626</v>
      </c>
      <c r="AM137">
        <v>150.33431328803781</v>
      </c>
      <c r="AN137">
        <v>150.31859347666938</v>
      </c>
      <c r="AO137">
        <v>150.30287366530092</v>
      </c>
    </row>
    <row r="138" spans="1:41" x14ac:dyDescent="0.3">
      <c r="A138" t="s">
        <v>660</v>
      </c>
      <c r="B138" t="s">
        <v>127</v>
      </c>
      <c r="C138" t="s">
        <v>1270</v>
      </c>
      <c r="D138" t="s">
        <v>359</v>
      </c>
      <c r="E138" t="s">
        <v>692</v>
      </c>
      <c r="F138">
        <v>2035</v>
      </c>
      <c r="G138">
        <v>2021</v>
      </c>
      <c r="I138">
        <v>11.051840707964601</v>
      </c>
      <c r="J138">
        <v>11.881188118811883</v>
      </c>
      <c r="K138">
        <v>0.98829999999999996</v>
      </c>
      <c r="L138">
        <v>143.5925325238824</v>
      </c>
      <c r="M138">
        <v>146.29677217666554</v>
      </c>
      <c r="N138">
        <v>142.17924225841159</v>
      </c>
      <c r="O138">
        <v>141.01524428165149</v>
      </c>
      <c r="P138">
        <v>142.97166169577781</v>
      </c>
      <c r="Q138">
        <v>145.54698495048973</v>
      </c>
      <c r="R138">
        <v>147.19388397676104</v>
      </c>
      <c r="S138">
        <v>148.29844477904237</v>
      </c>
      <c r="T138">
        <v>149.44955193220457</v>
      </c>
      <c r="U138">
        <v>150.35230046770167</v>
      </c>
      <c r="V138">
        <v>150.89867142959824</v>
      </c>
      <c r="W138">
        <v>151.04615422245533</v>
      </c>
      <c r="X138">
        <v>150.62619612480174</v>
      </c>
      <c r="Y138">
        <v>150.31379990780482</v>
      </c>
      <c r="Z138">
        <v>150.56114301494409</v>
      </c>
      <c r="AA138">
        <v>150.66023610824789</v>
      </c>
      <c r="AB138">
        <v>150.49926287166798</v>
      </c>
      <c r="AC138">
        <v>150.44465422403511</v>
      </c>
      <c r="AD138">
        <v>150.45884437951247</v>
      </c>
      <c r="AE138">
        <v>150.46007177898534</v>
      </c>
      <c r="AF138">
        <v>150.44435196761685</v>
      </c>
      <c r="AG138">
        <v>150.42863215624845</v>
      </c>
      <c r="AH138">
        <v>150.41291234488</v>
      </c>
      <c r="AI138">
        <v>150.39719253351154</v>
      </c>
      <c r="AJ138">
        <v>150.38147272214314</v>
      </c>
      <c r="AK138">
        <v>150.36575291077472</v>
      </c>
      <c r="AL138">
        <v>150.35003309940626</v>
      </c>
      <c r="AM138">
        <v>150.33431328803781</v>
      </c>
      <c r="AN138">
        <v>150.31859347666938</v>
      </c>
      <c r="AO138">
        <v>150.30287366530092</v>
      </c>
    </row>
    <row r="139" spans="1:41" x14ac:dyDescent="0.3">
      <c r="A139" t="s">
        <v>661</v>
      </c>
      <c r="B139" t="s">
        <v>105</v>
      </c>
      <c r="C139" t="s">
        <v>1270</v>
      </c>
      <c r="D139" t="s">
        <v>359</v>
      </c>
      <c r="E139" t="s">
        <v>692</v>
      </c>
      <c r="F139">
        <v>2030</v>
      </c>
      <c r="G139">
        <v>2021</v>
      </c>
      <c r="I139">
        <v>11.051840707964601</v>
      </c>
      <c r="J139">
        <v>12.7208480565371</v>
      </c>
      <c r="K139">
        <v>0.98650000000000004</v>
      </c>
      <c r="L139">
        <v>152.68990117677228</v>
      </c>
      <c r="M139">
        <v>155.5799798409366</v>
      </c>
      <c r="N139">
        <v>151.17948769019219</v>
      </c>
      <c r="O139">
        <v>149.93549819602791</v>
      </c>
      <c r="P139">
        <v>152.02636326449428</v>
      </c>
      <c r="Q139">
        <v>154.77866622111611</v>
      </c>
      <c r="R139">
        <v>156.53874237892302</v>
      </c>
      <c r="S139">
        <v>157.71921009548069</v>
      </c>
      <c r="T139">
        <v>158.94942289119098</v>
      </c>
      <c r="U139">
        <v>159.91420952866986</v>
      </c>
      <c r="V139">
        <v>160.49812784303637</v>
      </c>
      <c r="W139">
        <v>160.65574585315946</v>
      </c>
      <c r="X139">
        <v>160.20692766627184</v>
      </c>
      <c r="Y139">
        <v>159.87306315815431</v>
      </c>
      <c r="Z139">
        <v>160.13740401860119</v>
      </c>
      <c r="AA139">
        <v>160.24330692348192</v>
      </c>
      <c r="AB139">
        <v>160.07127138807283</v>
      </c>
      <c r="AC139">
        <v>160.01290996021629</v>
      </c>
      <c r="AD139">
        <v>160.02807528239623</v>
      </c>
      <c r="AE139">
        <v>160.02938703042321</v>
      </c>
      <c r="AF139">
        <v>160.01258693232762</v>
      </c>
      <c r="AG139">
        <v>159.99578683423212</v>
      </c>
      <c r="AH139">
        <v>159.97898673613656</v>
      </c>
      <c r="AI139">
        <v>159.962186638041</v>
      </c>
      <c r="AJ139">
        <v>159.94538653994547</v>
      </c>
      <c r="AK139">
        <v>159.92858644184994</v>
      </c>
      <c r="AL139">
        <v>159.91178634375441</v>
      </c>
      <c r="AM139">
        <v>159.89498624565886</v>
      </c>
      <c r="AN139">
        <v>159.87818614756333</v>
      </c>
      <c r="AO139">
        <v>159.86138604946777</v>
      </c>
    </row>
    <row r="140" spans="1:41" x14ac:dyDescent="0.3">
      <c r="A140" t="s">
        <v>664</v>
      </c>
      <c r="B140" t="s">
        <v>76</v>
      </c>
      <c r="C140" t="s">
        <v>1270</v>
      </c>
      <c r="D140" t="s">
        <v>359</v>
      </c>
      <c r="E140" t="s">
        <v>692</v>
      </c>
      <c r="F140">
        <v>2053</v>
      </c>
      <c r="G140">
        <v>2021</v>
      </c>
      <c r="I140">
        <v>11.051840707964601</v>
      </c>
      <c r="J140">
        <v>10.714285714285714</v>
      </c>
      <c r="K140">
        <v>0.98580000000000001</v>
      </c>
      <c r="L140">
        <v>130.23217312933869</v>
      </c>
      <c r="M140">
        <v>132.66464902970398</v>
      </c>
      <c r="N140">
        <v>128.96091209023643</v>
      </c>
      <c r="O140">
        <v>127.9138906017271</v>
      </c>
      <c r="P140">
        <v>129.67369698797677</v>
      </c>
      <c r="Q140">
        <v>131.99021200035367</v>
      </c>
      <c r="R140">
        <v>133.47160518516887</v>
      </c>
      <c r="S140">
        <v>134.46516266417129</v>
      </c>
      <c r="T140">
        <v>135.50058879806571</v>
      </c>
      <c r="U140">
        <v>136.31261522273067</v>
      </c>
      <c r="V140">
        <v>136.80407839468182</v>
      </c>
      <c r="W140">
        <v>136.93673983945214</v>
      </c>
      <c r="X140">
        <v>136.55898561539348</v>
      </c>
      <c r="Y140">
        <v>136.2779837935216</v>
      </c>
      <c r="Z140">
        <v>136.50047004640177</v>
      </c>
      <c r="AA140">
        <v>136.58960473574274</v>
      </c>
      <c r="AB140">
        <v>136.44480857532051</v>
      </c>
      <c r="AC140">
        <v>136.39568784773198</v>
      </c>
      <c r="AD140">
        <v>136.40845195729807</v>
      </c>
      <c r="AE140">
        <v>136.40955600872144</v>
      </c>
      <c r="AF140">
        <v>136.39541596670531</v>
      </c>
      <c r="AG140">
        <v>136.38127592468919</v>
      </c>
      <c r="AH140">
        <v>136.3671358826731</v>
      </c>
      <c r="AI140">
        <v>136.35299584065697</v>
      </c>
      <c r="AJ140">
        <v>136.33885579864085</v>
      </c>
      <c r="AK140">
        <v>136.32471575662476</v>
      </c>
      <c r="AL140">
        <v>136.3105757146086</v>
      </c>
      <c r="AM140">
        <v>136.29643567259245</v>
      </c>
      <c r="AN140">
        <v>136.28229563057636</v>
      </c>
      <c r="AO140">
        <v>136.26815558856023</v>
      </c>
    </row>
    <row r="141" spans="1:41" x14ac:dyDescent="0.3">
      <c r="A141" t="s">
        <v>664</v>
      </c>
      <c r="B141" t="s">
        <v>78</v>
      </c>
      <c r="C141" t="s">
        <v>1270</v>
      </c>
      <c r="D141" t="s">
        <v>359</v>
      </c>
      <c r="E141" t="s">
        <v>692</v>
      </c>
      <c r="F141">
        <v>2054</v>
      </c>
      <c r="G141">
        <v>2021</v>
      </c>
      <c r="I141">
        <v>11.051840707964601</v>
      </c>
      <c r="J141">
        <v>10.714285714285714</v>
      </c>
      <c r="K141">
        <v>0.98580000000000001</v>
      </c>
      <c r="L141">
        <v>130.23217312933869</v>
      </c>
      <c r="M141">
        <v>132.66464902970398</v>
      </c>
      <c r="N141">
        <v>128.96091209023643</v>
      </c>
      <c r="O141">
        <v>127.9138906017271</v>
      </c>
      <c r="P141">
        <v>129.67369698797677</v>
      </c>
      <c r="Q141">
        <v>131.99021200035367</v>
      </c>
      <c r="R141">
        <v>133.47160518516887</v>
      </c>
      <c r="S141">
        <v>134.46516266417129</v>
      </c>
      <c r="T141">
        <v>135.50058879806571</v>
      </c>
      <c r="U141">
        <v>136.31261522273067</v>
      </c>
      <c r="V141">
        <v>136.80407839468182</v>
      </c>
      <c r="W141">
        <v>136.93673983945214</v>
      </c>
      <c r="X141">
        <v>136.55898561539348</v>
      </c>
      <c r="Y141">
        <v>136.2779837935216</v>
      </c>
      <c r="Z141">
        <v>136.50047004640177</v>
      </c>
      <c r="AA141">
        <v>136.58960473574274</v>
      </c>
      <c r="AB141">
        <v>136.44480857532051</v>
      </c>
      <c r="AC141">
        <v>136.39568784773198</v>
      </c>
      <c r="AD141">
        <v>136.40845195729807</v>
      </c>
      <c r="AE141">
        <v>136.40955600872144</v>
      </c>
      <c r="AF141">
        <v>136.39541596670531</v>
      </c>
      <c r="AG141">
        <v>136.38127592468919</v>
      </c>
      <c r="AH141">
        <v>136.3671358826731</v>
      </c>
      <c r="AI141">
        <v>136.35299584065697</v>
      </c>
      <c r="AJ141">
        <v>136.33885579864085</v>
      </c>
      <c r="AK141">
        <v>136.32471575662476</v>
      </c>
      <c r="AL141">
        <v>136.3105757146086</v>
      </c>
      <c r="AM141">
        <v>136.29643567259245</v>
      </c>
      <c r="AN141">
        <v>136.28229563057636</v>
      </c>
      <c r="AO141">
        <v>136.26815558856023</v>
      </c>
    </row>
    <row r="142" spans="1:41" x14ac:dyDescent="0.3">
      <c r="A142" t="s">
        <v>664</v>
      </c>
      <c r="B142" t="s">
        <v>77</v>
      </c>
      <c r="C142" t="s">
        <v>1270</v>
      </c>
      <c r="D142" t="s">
        <v>359</v>
      </c>
      <c r="E142" t="s">
        <v>692</v>
      </c>
      <c r="F142">
        <v>2054</v>
      </c>
      <c r="G142">
        <v>2021</v>
      </c>
      <c r="I142">
        <v>11.051840707964601</v>
      </c>
      <c r="J142">
        <v>10.714285714285714</v>
      </c>
      <c r="K142">
        <v>0.98580000000000001</v>
      </c>
      <c r="L142">
        <v>130.23217312933869</v>
      </c>
      <c r="M142">
        <v>132.66464902970398</v>
      </c>
      <c r="N142">
        <v>128.96091209023643</v>
      </c>
      <c r="O142">
        <v>127.9138906017271</v>
      </c>
      <c r="P142">
        <v>129.67369698797677</v>
      </c>
      <c r="Q142">
        <v>131.99021200035367</v>
      </c>
      <c r="R142">
        <v>133.47160518516887</v>
      </c>
      <c r="S142">
        <v>134.46516266417129</v>
      </c>
      <c r="T142">
        <v>135.50058879806571</v>
      </c>
      <c r="U142">
        <v>136.31261522273067</v>
      </c>
      <c r="V142">
        <v>136.80407839468182</v>
      </c>
      <c r="W142">
        <v>136.93673983945214</v>
      </c>
      <c r="X142">
        <v>136.55898561539348</v>
      </c>
      <c r="Y142">
        <v>136.2779837935216</v>
      </c>
      <c r="Z142">
        <v>136.50047004640177</v>
      </c>
      <c r="AA142">
        <v>136.58960473574274</v>
      </c>
      <c r="AB142">
        <v>136.44480857532051</v>
      </c>
      <c r="AC142">
        <v>136.39568784773198</v>
      </c>
      <c r="AD142">
        <v>136.40845195729807</v>
      </c>
      <c r="AE142">
        <v>136.40955600872144</v>
      </c>
      <c r="AF142">
        <v>136.39541596670531</v>
      </c>
      <c r="AG142">
        <v>136.38127592468919</v>
      </c>
      <c r="AH142">
        <v>136.3671358826731</v>
      </c>
      <c r="AI142">
        <v>136.35299584065697</v>
      </c>
      <c r="AJ142">
        <v>136.33885579864085</v>
      </c>
      <c r="AK142">
        <v>136.32471575662476</v>
      </c>
      <c r="AL142">
        <v>136.3105757146086</v>
      </c>
      <c r="AM142">
        <v>136.29643567259245</v>
      </c>
      <c r="AN142">
        <v>136.28229563057636</v>
      </c>
      <c r="AO142">
        <v>136.26815558856023</v>
      </c>
    </row>
    <row r="143" spans="1:41" x14ac:dyDescent="0.3">
      <c r="A143" t="s">
        <v>664</v>
      </c>
      <c r="B143" t="s">
        <v>80</v>
      </c>
      <c r="C143" t="s">
        <v>1270</v>
      </c>
      <c r="D143" t="s">
        <v>359</v>
      </c>
      <c r="E143" t="s">
        <v>692</v>
      </c>
      <c r="F143">
        <v>2055</v>
      </c>
      <c r="G143">
        <v>2021</v>
      </c>
      <c r="I143">
        <v>11.051840707964601</v>
      </c>
      <c r="J143">
        <v>10.714285714285714</v>
      </c>
      <c r="K143">
        <v>0.98580000000000001</v>
      </c>
      <c r="L143">
        <v>130.23217312933869</v>
      </c>
      <c r="M143">
        <v>132.66464902970398</v>
      </c>
      <c r="N143">
        <v>128.96091209023643</v>
      </c>
      <c r="O143">
        <v>127.9138906017271</v>
      </c>
      <c r="P143">
        <v>129.67369698797677</v>
      </c>
      <c r="Q143">
        <v>131.99021200035367</v>
      </c>
      <c r="R143">
        <v>133.47160518516887</v>
      </c>
      <c r="S143">
        <v>134.46516266417129</v>
      </c>
      <c r="T143">
        <v>135.50058879806571</v>
      </c>
      <c r="U143">
        <v>136.31261522273067</v>
      </c>
      <c r="V143">
        <v>136.80407839468182</v>
      </c>
      <c r="W143">
        <v>136.93673983945214</v>
      </c>
      <c r="X143">
        <v>136.55898561539348</v>
      </c>
      <c r="Y143">
        <v>136.2779837935216</v>
      </c>
      <c r="Z143">
        <v>136.50047004640177</v>
      </c>
      <c r="AA143">
        <v>136.58960473574274</v>
      </c>
      <c r="AB143">
        <v>136.44480857532051</v>
      </c>
      <c r="AC143">
        <v>136.39568784773198</v>
      </c>
      <c r="AD143">
        <v>136.40845195729807</v>
      </c>
      <c r="AE143">
        <v>136.40955600872144</v>
      </c>
      <c r="AF143">
        <v>136.39541596670531</v>
      </c>
      <c r="AG143">
        <v>136.38127592468919</v>
      </c>
      <c r="AH143">
        <v>136.3671358826731</v>
      </c>
      <c r="AI143">
        <v>136.35299584065697</v>
      </c>
      <c r="AJ143">
        <v>136.33885579864085</v>
      </c>
      <c r="AK143">
        <v>136.32471575662476</v>
      </c>
      <c r="AL143">
        <v>136.3105757146086</v>
      </c>
      <c r="AM143">
        <v>136.29643567259245</v>
      </c>
      <c r="AN143">
        <v>136.28229563057636</v>
      </c>
      <c r="AO143">
        <v>136.26815558856023</v>
      </c>
    </row>
    <row r="144" spans="1:41" x14ac:dyDescent="0.3">
      <c r="A144" t="s">
        <v>664</v>
      </c>
      <c r="B144" t="s">
        <v>79</v>
      </c>
      <c r="C144" t="s">
        <v>1270</v>
      </c>
      <c r="D144" t="s">
        <v>359</v>
      </c>
      <c r="E144" t="s">
        <v>692</v>
      </c>
      <c r="F144">
        <v>2044</v>
      </c>
      <c r="G144">
        <v>2021</v>
      </c>
      <c r="I144">
        <v>11.051840707964601</v>
      </c>
      <c r="J144">
        <v>10.714285714285714</v>
      </c>
      <c r="K144">
        <v>0.98580000000000001</v>
      </c>
      <c r="L144">
        <v>130.23217312933869</v>
      </c>
      <c r="M144">
        <v>132.66464902970398</v>
      </c>
      <c r="N144">
        <v>128.96091209023643</v>
      </c>
      <c r="O144">
        <v>127.9138906017271</v>
      </c>
      <c r="P144">
        <v>129.67369698797677</v>
      </c>
      <c r="Q144">
        <v>131.99021200035367</v>
      </c>
      <c r="R144">
        <v>133.47160518516887</v>
      </c>
      <c r="S144">
        <v>134.46516266417129</v>
      </c>
      <c r="T144">
        <v>135.50058879806571</v>
      </c>
      <c r="U144">
        <v>136.31261522273067</v>
      </c>
      <c r="V144">
        <v>136.80407839468182</v>
      </c>
      <c r="W144">
        <v>136.93673983945214</v>
      </c>
      <c r="X144">
        <v>136.55898561539348</v>
      </c>
      <c r="Y144">
        <v>136.2779837935216</v>
      </c>
      <c r="Z144">
        <v>136.50047004640177</v>
      </c>
      <c r="AA144">
        <v>136.58960473574274</v>
      </c>
      <c r="AB144">
        <v>136.44480857532051</v>
      </c>
      <c r="AC144">
        <v>136.39568784773198</v>
      </c>
      <c r="AD144">
        <v>136.40845195729807</v>
      </c>
      <c r="AE144">
        <v>136.40955600872144</v>
      </c>
      <c r="AF144">
        <v>136.39541596670531</v>
      </c>
      <c r="AG144">
        <v>136.38127592468919</v>
      </c>
      <c r="AH144">
        <v>136.3671358826731</v>
      </c>
      <c r="AI144">
        <v>136.35299584065697</v>
      </c>
      <c r="AJ144">
        <v>136.33885579864085</v>
      </c>
      <c r="AK144">
        <v>136.32471575662476</v>
      </c>
      <c r="AL144">
        <v>136.3105757146086</v>
      </c>
      <c r="AM144">
        <v>136.29643567259245</v>
      </c>
      <c r="AN144">
        <v>136.28229563057636</v>
      </c>
      <c r="AO144">
        <v>136.26815558856023</v>
      </c>
    </row>
    <row r="145" spans="1:41" x14ac:dyDescent="0.3">
      <c r="A145" t="s">
        <v>755</v>
      </c>
      <c r="B145" t="s">
        <v>756</v>
      </c>
      <c r="C145" t="s">
        <v>1270</v>
      </c>
      <c r="D145" t="s">
        <v>359</v>
      </c>
      <c r="E145" t="s">
        <v>692</v>
      </c>
      <c r="F145" t="s">
        <v>627</v>
      </c>
      <c r="G145">
        <v>2021</v>
      </c>
      <c r="I145">
        <v>4.2505244755244753</v>
      </c>
      <c r="J145">
        <v>10.19</v>
      </c>
      <c r="K145">
        <v>1.0021</v>
      </c>
      <c r="L145">
        <v>396.94201178931797</v>
      </c>
      <c r="M145">
        <v>390.88156994933195</v>
      </c>
      <c r="N145">
        <v>384.79811415666944</v>
      </c>
      <c r="O145">
        <v>379.22924760231217</v>
      </c>
      <c r="P145">
        <v>374.08868832760095</v>
      </c>
      <c r="Q145">
        <v>369.31497415189898</v>
      </c>
      <c r="R145">
        <v>365.13329353811531</v>
      </c>
      <c r="S145">
        <v>361.40997695185689</v>
      </c>
      <c r="T145">
        <v>357.65799081648294</v>
      </c>
      <c r="U145">
        <v>354.01316191566332</v>
      </c>
      <c r="V145">
        <v>350.64637574994435</v>
      </c>
      <c r="W145">
        <v>347.59808973084819</v>
      </c>
      <c r="X145">
        <v>344.82076459524507</v>
      </c>
      <c r="Y145">
        <v>342.23206785008534</v>
      </c>
      <c r="Z145">
        <v>339.7765310114977</v>
      </c>
      <c r="AA145">
        <v>337.41219535063692</v>
      </c>
      <c r="AB145">
        <v>335.12274557298093</v>
      </c>
      <c r="AC145">
        <v>332.89568254073038</v>
      </c>
      <c r="AD145">
        <v>330.70846684255628</v>
      </c>
      <c r="AE145">
        <v>328.55937048908271</v>
      </c>
      <c r="AF145">
        <v>324.4495814490628</v>
      </c>
      <c r="AG145">
        <v>320.40278134390002</v>
      </c>
      <c r="AH145">
        <v>320.40278134390002</v>
      </c>
      <c r="AI145">
        <v>320.40278134390002</v>
      </c>
      <c r="AJ145">
        <v>320.40278134390002</v>
      </c>
      <c r="AK145">
        <v>320.40278134390002</v>
      </c>
      <c r="AL145">
        <v>320.40278134390002</v>
      </c>
      <c r="AM145">
        <v>320.40278134390002</v>
      </c>
      <c r="AN145">
        <v>320.40278134390002</v>
      </c>
      <c r="AO145">
        <v>320.40278134390002</v>
      </c>
    </row>
    <row r="146" spans="1:41" x14ac:dyDescent="0.3">
      <c r="A146" t="s">
        <v>667</v>
      </c>
      <c r="B146" t="s">
        <v>94</v>
      </c>
      <c r="C146" t="s">
        <v>1270</v>
      </c>
      <c r="D146" t="s">
        <v>359</v>
      </c>
      <c r="E146" t="s">
        <v>351</v>
      </c>
      <c r="F146">
        <v>2040</v>
      </c>
      <c r="G146">
        <v>2021</v>
      </c>
      <c r="I146">
        <v>11.051840707964601</v>
      </c>
      <c r="J146">
        <v>12.040133779264215</v>
      </c>
      <c r="K146">
        <v>0.99819999999999998</v>
      </c>
      <c r="L146">
        <v>148.76424195193803</v>
      </c>
      <c r="M146">
        <v>156.79348604716594</v>
      </c>
      <c r="N146">
        <v>159.65847583717223</v>
      </c>
      <c r="O146">
        <v>162.7191210944473</v>
      </c>
      <c r="P146">
        <v>164.37920176993472</v>
      </c>
      <c r="Q146">
        <v>164.8536602060052</v>
      </c>
      <c r="R146">
        <v>165.5197309210358</v>
      </c>
      <c r="S146">
        <v>166.22062449339535</v>
      </c>
      <c r="T146">
        <v>167.09143137754612</v>
      </c>
      <c r="U146">
        <v>168.12538906495999</v>
      </c>
      <c r="V146">
        <v>168.98751760031996</v>
      </c>
      <c r="W146">
        <v>169.59253522248474</v>
      </c>
      <c r="X146">
        <v>170.60451800030199</v>
      </c>
      <c r="Y146">
        <v>172.31205637129889</v>
      </c>
      <c r="Z146">
        <v>174.37981797982292</v>
      </c>
      <c r="AA146">
        <v>176.14571791296208</v>
      </c>
      <c r="AB146">
        <v>177.27334149696435</v>
      </c>
      <c r="AC146">
        <v>177.9948855365449</v>
      </c>
      <c r="AD146">
        <v>178.32994054474727</v>
      </c>
      <c r="AE146">
        <v>178.40036886243524</v>
      </c>
      <c r="AF146">
        <v>178.38096755559371</v>
      </c>
      <c r="AG146">
        <v>178.36156624875215</v>
      </c>
      <c r="AH146">
        <v>178.3421649419106</v>
      </c>
      <c r="AI146">
        <v>178.32276363506907</v>
      </c>
      <c r="AJ146">
        <v>178.30336232822754</v>
      </c>
      <c r="AK146">
        <v>178.28396102138598</v>
      </c>
      <c r="AL146">
        <v>178.26455971454445</v>
      </c>
      <c r="AM146">
        <v>178.24515840770289</v>
      </c>
      <c r="AN146">
        <v>178.22575710086136</v>
      </c>
      <c r="AO146">
        <v>178.20635579401983</v>
      </c>
    </row>
    <row r="147" spans="1:41" x14ac:dyDescent="0.3">
      <c r="A147" t="s">
        <v>667</v>
      </c>
      <c r="B147" t="s">
        <v>95</v>
      </c>
      <c r="C147" t="s">
        <v>1270</v>
      </c>
      <c r="D147" t="s">
        <v>359</v>
      </c>
      <c r="E147" t="s">
        <v>351</v>
      </c>
      <c r="F147">
        <v>2040</v>
      </c>
      <c r="G147">
        <v>2021</v>
      </c>
      <c r="I147">
        <v>11.051840707964601</v>
      </c>
      <c r="J147">
        <v>12.040133779264215</v>
      </c>
      <c r="K147">
        <v>0.99819999999999998</v>
      </c>
      <c r="L147">
        <v>148.76424195193803</v>
      </c>
      <c r="M147">
        <v>156.79348604716594</v>
      </c>
      <c r="N147">
        <v>159.65847583717223</v>
      </c>
      <c r="O147">
        <v>162.7191210944473</v>
      </c>
      <c r="P147">
        <v>164.37920176993472</v>
      </c>
      <c r="Q147">
        <v>164.8536602060052</v>
      </c>
      <c r="R147">
        <v>165.5197309210358</v>
      </c>
      <c r="S147">
        <v>166.22062449339535</v>
      </c>
      <c r="T147">
        <v>167.09143137754612</v>
      </c>
      <c r="U147">
        <v>168.12538906495999</v>
      </c>
      <c r="V147">
        <v>168.98751760031996</v>
      </c>
      <c r="W147">
        <v>169.59253522248474</v>
      </c>
      <c r="X147">
        <v>170.60451800030199</v>
      </c>
      <c r="Y147">
        <v>172.31205637129889</v>
      </c>
      <c r="Z147">
        <v>174.37981797982292</v>
      </c>
      <c r="AA147">
        <v>176.14571791296208</v>
      </c>
      <c r="AB147">
        <v>177.27334149696435</v>
      </c>
      <c r="AC147">
        <v>177.9948855365449</v>
      </c>
      <c r="AD147">
        <v>178.32994054474727</v>
      </c>
      <c r="AE147">
        <v>178.40036886243524</v>
      </c>
      <c r="AF147">
        <v>178.38096755559371</v>
      </c>
      <c r="AG147">
        <v>178.36156624875215</v>
      </c>
      <c r="AH147">
        <v>178.3421649419106</v>
      </c>
      <c r="AI147">
        <v>178.32276363506907</v>
      </c>
      <c r="AJ147">
        <v>178.30336232822754</v>
      </c>
      <c r="AK147">
        <v>178.28396102138598</v>
      </c>
      <c r="AL147">
        <v>178.26455971454445</v>
      </c>
      <c r="AM147">
        <v>178.24515840770289</v>
      </c>
      <c r="AN147">
        <v>178.22575710086136</v>
      </c>
      <c r="AO147">
        <v>178.20635579401983</v>
      </c>
    </row>
    <row r="148" spans="1:41" x14ac:dyDescent="0.3">
      <c r="A148" t="s">
        <v>667</v>
      </c>
      <c r="B148" t="s">
        <v>96</v>
      </c>
      <c r="C148" t="s">
        <v>1270</v>
      </c>
      <c r="D148" t="s">
        <v>359</v>
      </c>
      <c r="E148" t="s">
        <v>351</v>
      </c>
      <c r="F148">
        <v>2040</v>
      </c>
      <c r="G148">
        <v>2021</v>
      </c>
      <c r="I148">
        <v>11.051840707964601</v>
      </c>
      <c r="J148">
        <v>12.040133779264215</v>
      </c>
      <c r="K148">
        <v>0.99819999999999998</v>
      </c>
      <c r="L148">
        <v>148.76424195193803</v>
      </c>
      <c r="M148">
        <v>156.79348604716594</v>
      </c>
      <c r="N148">
        <v>159.65847583717223</v>
      </c>
      <c r="O148">
        <v>162.7191210944473</v>
      </c>
      <c r="P148">
        <v>164.37920176993472</v>
      </c>
      <c r="Q148">
        <v>164.8536602060052</v>
      </c>
      <c r="R148">
        <v>165.5197309210358</v>
      </c>
      <c r="S148">
        <v>166.22062449339535</v>
      </c>
      <c r="T148">
        <v>167.09143137754612</v>
      </c>
      <c r="U148">
        <v>168.12538906495999</v>
      </c>
      <c r="V148">
        <v>168.98751760031996</v>
      </c>
      <c r="W148">
        <v>169.59253522248474</v>
      </c>
      <c r="X148">
        <v>170.60451800030199</v>
      </c>
      <c r="Y148">
        <v>172.31205637129889</v>
      </c>
      <c r="Z148">
        <v>174.37981797982292</v>
      </c>
      <c r="AA148">
        <v>176.14571791296208</v>
      </c>
      <c r="AB148">
        <v>177.27334149696435</v>
      </c>
      <c r="AC148">
        <v>177.9948855365449</v>
      </c>
      <c r="AD148">
        <v>178.32994054474727</v>
      </c>
      <c r="AE148">
        <v>178.40036886243524</v>
      </c>
      <c r="AF148">
        <v>178.38096755559371</v>
      </c>
      <c r="AG148">
        <v>178.36156624875215</v>
      </c>
      <c r="AH148">
        <v>178.3421649419106</v>
      </c>
      <c r="AI148">
        <v>178.32276363506907</v>
      </c>
      <c r="AJ148">
        <v>178.30336232822754</v>
      </c>
      <c r="AK148">
        <v>178.28396102138598</v>
      </c>
      <c r="AL148">
        <v>178.26455971454445</v>
      </c>
      <c r="AM148">
        <v>178.24515840770289</v>
      </c>
      <c r="AN148">
        <v>178.22575710086136</v>
      </c>
      <c r="AO148">
        <v>178.20635579401983</v>
      </c>
    </row>
    <row r="149" spans="1:41" x14ac:dyDescent="0.3">
      <c r="A149" t="s">
        <v>669</v>
      </c>
      <c r="B149" t="s">
        <v>97</v>
      </c>
      <c r="C149" t="s">
        <v>1270</v>
      </c>
      <c r="D149" t="s">
        <v>359</v>
      </c>
      <c r="E149" t="s">
        <v>351</v>
      </c>
      <c r="F149">
        <v>2050</v>
      </c>
      <c r="G149">
        <v>2021</v>
      </c>
      <c r="I149">
        <v>11.051840707964601</v>
      </c>
      <c r="J149">
        <v>12.7208480565371</v>
      </c>
      <c r="K149">
        <v>0.99819999999999998</v>
      </c>
      <c r="L149">
        <v>156.55122680323115</v>
      </c>
      <c r="M149">
        <v>165.03442109465567</v>
      </c>
      <c r="N149">
        <v>168.06138910600509</v>
      </c>
      <c r="O149">
        <v>171.29507437782576</v>
      </c>
      <c r="P149">
        <v>173.04901120457745</v>
      </c>
      <c r="Q149">
        <v>173.5502941458675</v>
      </c>
      <c r="R149">
        <v>174.25402256916837</v>
      </c>
      <c r="S149">
        <v>174.99454263325143</v>
      </c>
      <c r="T149">
        <v>175.91458241544606</v>
      </c>
      <c r="U149">
        <v>177.00699707458654</v>
      </c>
      <c r="V149">
        <v>177.91786785929546</v>
      </c>
      <c r="W149">
        <v>178.55709142476286</v>
      </c>
      <c r="X149">
        <v>179.62628877659094</v>
      </c>
      <c r="Y149">
        <v>181.43036641944636</v>
      </c>
      <c r="Z149">
        <v>183.61503327792227</v>
      </c>
      <c r="AA149">
        <v>185.48077207653927</v>
      </c>
      <c r="AB149">
        <v>186.67214823066178</v>
      </c>
      <c r="AC149">
        <v>187.43448627954723</v>
      </c>
      <c r="AD149">
        <v>187.78848432708264</v>
      </c>
      <c r="AE149">
        <v>187.86289445778473</v>
      </c>
      <c r="AF149">
        <v>187.84239625727017</v>
      </c>
      <c r="AG149">
        <v>187.82189805675563</v>
      </c>
      <c r="AH149">
        <v>187.80139985624106</v>
      </c>
      <c r="AI149">
        <v>187.7809016557265</v>
      </c>
      <c r="AJ149">
        <v>187.76040345521193</v>
      </c>
      <c r="AK149">
        <v>187.73990525469733</v>
      </c>
      <c r="AL149">
        <v>187.7194070541828</v>
      </c>
      <c r="AM149">
        <v>187.69890885366823</v>
      </c>
      <c r="AN149">
        <v>187.67841065315369</v>
      </c>
      <c r="AO149">
        <v>187.65791245263912</v>
      </c>
    </row>
    <row r="150" spans="1:41" x14ac:dyDescent="0.3">
      <c r="A150" t="s">
        <v>650</v>
      </c>
      <c r="B150" t="s">
        <v>155</v>
      </c>
      <c r="C150" t="s">
        <v>1270</v>
      </c>
      <c r="D150" t="s">
        <v>359</v>
      </c>
      <c r="E150" t="s">
        <v>691</v>
      </c>
      <c r="F150">
        <v>2033</v>
      </c>
      <c r="G150">
        <v>2021</v>
      </c>
      <c r="I150">
        <v>11.051840707964601</v>
      </c>
      <c r="J150">
        <v>14.87603305785124</v>
      </c>
      <c r="K150">
        <v>0.99319999999999997</v>
      </c>
      <c r="L150">
        <v>156.86309833229063</v>
      </c>
      <c r="M150">
        <v>168.03110835103502</v>
      </c>
      <c r="N150">
        <v>172.69395686199843</v>
      </c>
      <c r="O150">
        <v>177.8781587029433</v>
      </c>
      <c r="P150">
        <v>180.64355908186033</v>
      </c>
      <c r="Q150">
        <v>181.14260047998272</v>
      </c>
      <c r="R150">
        <v>181.61214930361737</v>
      </c>
      <c r="S150">
        <v>181.85751344534646</v>
      </c>
      <c r="T150">
        <v>182.49100158595078</v>
      </c>
      <c r="U150">
        <v>183.32537738343015</v>
      </c>
      <c r="V150">
        <v>183.74554036169837</v>
      </c>
      <c r="W150">
        <v>183.85489240564698</v>
      </c>
      <c r="X150">
        <v>184.81179606484466</v>
      </c>
      <c r="Y150">
        <v>186.85727449768697</v>
      </c>
      <c r="Z150">
        <v>189.53145010377403</v>
      </c>
      <c r="AA150">
        <v>192.03683580927901</v>
      </c>
      <c r="AB150">
        <v>193.66093736640937</v>
      </c>
      <c r="AC150">
        <v>194.67283513326535</v>
      </c>
      <c r="AD150">
        <v>195.12754158310375</v>
      </c>
      <c r="AE150">
        <v>195.22125612000465</v>
      </c>
      <c r="AF150">
        <v>195.1974061348391</v>
      </c>
      <c r="AG150">
        <v>195.17355614967354</v>
      </c>
      <c r="AH150">
        <v>195.14970616450805</v>
      </c>
      <c r="AI150">
        <v>195.12585617934249</v>
      </c>
      <c r="AJ150">
        <v>195.10200619417694</v>
      </c>
      <c r="AK150">
        <v>195.07815620901141</v>
      </c>
      <c r="AL150">
        <v>195.05430622384591</v>
      </c>
      <c r="AM150">
        <v>195.03045623868036</v>
      </c>
      <c r="AN150">
        <v>195.0066062535148</v>
      </c>
      <c r="AO150">
        <v>194.98275626834928</v>
      </c>
    </row>
    <row r="151" spans="1:41" x14ac:dyDescent="0.3">
      <c r="A151" t="s">
        <v>650</v>
      </c>
      <c r="B151" t="s">
        <v>337</v>
      </c>
      <c r="C151" t="s">
        <v>1270</v>
      </c>
      <c r="D151" t="s">
        <v>359</v>
      </c>
      <c r="E151" t="s">
        <v>691</v>
      </c>
      <c r="F151">
        <v>2033</v>
      </c>
      <c r="G151">
        <v>2021</v>
      </c>
      <c r="I151">
        <v>11.051840707964601</v>
      </c>
      <c r="J151">
        <v>14.87603305785124</v>
      </c>
      <c r="K151">
        <v>0.99319999999999997</v>
      </c>
      <c r="L151">
        <v>156.86309833229063</v>
      </c>
      <c r="M151">
        <v>168.03110835103502</v>
      </c>
      <c r="N151">
        <v>172.69395686199843</v>
      </c>
      <c r="O151">
        <v>177.8781587029433</v>
      </c>
      <c r="P151">
        <v>180.64355908186033</v>
      </c>
      <c r="Q151">
        <v>181.14260047998272</v>
      </c>
      <c r="R151">
        <v>181.61214930361737</v>
      </c>
      <c r="S151">
        <v>181.85751344534646</v>
      </c>
      <c r="T151">
        <v>182.49100158595078</v>
      </c>
      <c r="U151">
        <v>183.32537738343015</v>
      </c>
      <c r="V151">
        <v>183.74554036169837</v>
      </c>
      <c r="W151">
        <v>183.85489240564698</v>
      </c>
      <c r="X151">
        <v>184.81179606484466</v>
      </c>
      <c r="Y151">
        <v>186.85727449768697</v>
      </c>
      <c r="Z151">
        <v>189.53145010377403</v>
      </c>
      <c r="AA151">
        <v>192.03683580927901</v>
      </c>
      <c r="AB151">
        <v>193.66093736640937</v>
      </c>
      <c r="AC151">
        <v>194.67283513326535</v>
      </c>
      <c r="AD151">
        <v>195.12754158310375</v>
      </c>
      <c r="AE151">
        <v>195.22125612000465</v>
      </c>
      <c r="AF151">
        <v>195.1974061348391</v>
      </c>
      <c r="AG151">
        <v>195.17355614967354</v>
      </c>
      <c r="AH151">
        <v>195.14970616450805</v>
      </c>
      <c r="AI151">
        <v>195.12585617934249</v>
      </c>
      <c r="AJ151">
        <v>195.10200619417694</v>
      </c>
      <c r="AK151">
        <v>195.07815620901141</v>
      </c>
      <c r="AL151">
        <v>195.05430622384591</v>
      </c>
      <c r="AM151">
        <v>195.03045623868036</v>
      </c>
      <c r="AN151">
        <v>195.0066062535148</v>
      </c>
      <c r="AO151">
        <v>194.98275626834928</v>
      </c>
    </row>
    <row r="152" spans="1:41" x14ac:dyDescent="0.3">
      <c r="A152" t="s">
        <v>650</v>
      </c>
      <c r="B152" t="s">
        <v>757</v>
      </c>
      <c r="C152" t="s">
        <v>1270</v>
      </c>
      <c r="D152" t="s">
        <v>359</v>
      </c>
      <c r="E152" t="s">
        <v>691</v>
      </c>
      <c r="F152">
        <v>2033</v>
      </c>
      <c r="G152">
        <v>2021</v>
      </c>
      <c r="I152">
        <v>11.051840707964601</v>
      </c>
      <c r="J152">
        <v>14.87603305785124</v>
      </c>
      <c r="K152">
        <v>0.99319999999999997</v>
      </c>
      <c r="L152">
        <v>156.86309833229063</v>
      </c>
      <c r="M152">
        <v>168.03110835103502</v>
      </c>
      <c r="N152">
        <v>172.69395686199843</v>
      </c>
      <c r="O152">
        <v>177.8781587029433</v>
      </c>
      <c r="P152">
        <v>180.64355908186033</v>
      </c>
      <c r="Q152">
        <v>181.14260047998272</v>
      </c>
      <c r="R152">
        <v>181.61214930361737</v>
      </c>
      <c r="S152">
        <v>181.85751344534646</v>
      </c>
      <c r="T152">
        <v>182.49100158595078</v>
      </c>
      <c r="U152">
        <v>183.32537738343015</v>
      </c>
      <c r="V152">
        <v>183.74554036169837</v>
      </c>
      <c r="W152">
        <v>183.85489240564698</v>
      </c>
      <c r="X152">
        <v>184.81179606484466</v>
      </c>
      <c r="Y152">
        <v>186.85727449768697</v>
      </c>
      <c r="Z152">
        <v>189.53145010377403</v>
      </c>
      <c r="AA152">
        <v>192.03683580927901</v>
      </c>
      <c r="AB152">
        <v>193.66093736640937</v>
      </c>
      <c r="AC152">
        <v>194.67283513326535</v>
      </c>
      <c r="AD152">
        <v>195.12754158310375</v>
      </c>
      <c r="AE152">
        <v>195.22125612000465</v>
      </c>
      <c r="AF152">
        <v>195.1974061348391</v>
      </c>
      <c r="AG152">
        <v>195.17355614967354</v>
      </c>
      <c r="AH152">
        <v>195.14970616450805</v>
      </c>
      <c r="AI152">
        <v>195.12585617934249</v>
      </c>
      <c r="AJ152">
        <v>195.10200619417694</v>
      </c>
      <c r="AK152">
        <v>195.07815620901141</v>
      </c>
      <c r="AL152">
        <v>195.05430622384591</v>
      </c>
      <c r="AM152">
        <v>195.03045623868036</v>
      </c>
      <c r="AN152">
        <v>195.0066062535148</v>
      </c>
      <c r="AO152">
        <v>194.98275626834928</v>
      </c>
    </row>
    <row r="153" spans="1:41" x14ac:dyDescent="0.3">
      <c r="A153" t="s">
        <v>650</v>
      </c>
      <c r="B153" t="s">
        <v>758</v>
      </c>
      <c r="C153" t="s">
        <v>1270</v>
      </c>
      <c r="D153" t="s">
        <v>359</v>
      </c>
      <c r="E153" t="s">
        <v>691</v>
      </c>
      <c r="F153">
        <v>2033</v>
      </c>
      <c r="G153">
        <v>2021</v>
      </c>
      <c r="I153">
        <v>11.051840707964601</v>
      </c>
      <c r="J153">
        <v>14.87603305785124</v>
      </c>
      <c r="K153">
        <v>0.99319999999999997</v>
      </c>
      <c r="L153">
        <v>156.86309833229063</v>
      </c>
      <c r="M153">
        <v>168.03110835103502</v>
      </c>
      <c r="N153">
        <v>172.69395686199843</v>
      </c>
      <c r="O153">
        <v>177.8781587029433</v>
      </c>
      <c r="P153">
        <v>180.64355908186033</v>
      </c>
      <c r="Q153">
        <v>181.14260047998272</v>
      </c>
      <c r="R153">
        <v>181.61214930361737</v>
      </c>
      <c r="S153">
        <v>181.85751344534646</v>
      </c>
      <c r="T153">
        <v>182.49100158595078</v>
      </c>
      <c r="U153">
        <v>183.32537738343015</v>
      </c>
      <c r="V153">
        <v>183.74554036169837</v>
      </c>
      <c r="W153">
        <v>183.85489240564698</v>
      </c>
      <c r="X153">
        <v>184.81179606484466</v>
      </c>
      <c r="Y153">
        <v>186.85727449768697</v>
      </c>
      <c r="Z153">
        <v>189.53145010377403</v>
      </c>
      <c r="AA153">
        <v>192.03683580927901</v>
      </c>
      <c r="AB153">
        <v>193.66093736640937</v>
      </c>
      <c r="AC153">
        <v>194.67283513326535</v>
      </c>
      <c r="AD153">
        <v>195.12754158310375</v>
      </c>
      <c r="AE153">
        <v>195.22125612000465</v>
      </c>
      <c r="AF153">
        <v>195.1974061348391</v>
      </c>
      <c r="AG153">
        <v>195.17355614967354</v>
      </c>
      <c r="AH153">
        <v>195.14970616450805</v>
      </c>
      <c r="AI153">
        <v>195.12585617934249</v>
      </c>
      <c r="AJ153">
        <v>195.10200619417694</v>
      </c>
      <c r="AK153">
        <v>195.07815620901141</v>
      </c>
      <c r="AL153">
        <v>195.05430622384591</v>
      </c>
      <c r="AM153">
        <v>195.03045623868036</v>
      </c>
      <c r="AN153">
        <v>195.0066062535148</v>
      </c>
      <c r="AO153">
        <v>194.98275626834928</v>
      </c>
    </row>
    <row r="154" spans="1:41" x14ac:dyDescent="0.3">
      <c r="A154" t="s">
        <v>650</v>
      </c>
      <c r="B154" t="s">
        <v>759</v>
      </c>
      <c r="C154" t="s">
        <v>1270</v>
      </c>
      <c r="D154" t="s">
        <v>359</v>
      </c>
      <c r="E154" t="s">
        <v>691</v>
      </c>
      <c r="F154">
        <v>2033</v>
      </c>
      <c r="G154">
        <v>2021</v>
      </c>
      <c r="I154">
        <v>11.051840707964601</v>
      </c>
      <c r="J154">
        <v>14.87603305785124</v>
      </c>
      <c r="K154">
        <v>0.99319999999999997</v>
      </c>
      <c r="L154">
        <v>156.86309833229063</v>
      </c>
      <c r="M154">
        <v>168.03110835103502</v>
      </c>
      <c r="N154">
        <v>172.69395686199843</v>
      </c>
      <c r="O154">
        <v>177.8781587029433</v>
      </c>
      <c r="P154">
        <v>180.64355908186033</v>
      </c>
      <c r="Q154">
        <v>181.14260047998272</v>
      </c>
      <c r="R154">
        <v>181.61214930361737</v>
      </c>
      <c r="S154">
        <v>181.85751344534646</v>
      </c>
      <c r="T154">
        <v>182.49100158595078</v>
      </c>
      <c r="U154">
        <v>183.32537738343015</v>
      </c>
      <c r="V154">
        <v>183.74554036169837</v>
      </c>
      <c r="W154">
        <v>183.85489240564698</v>
      </c>
      <c r="X154">
        <v>184.81179606484466</v>
      </c>
      <c r="Y154">
        <v>186.85727449768697</v>
      </c>
      <c r="Z154">
        <v>189.53145010377403</v>
      </c>
      <c r="AA154">
        <v>192.03683580927901</v>
      </c>
      <c r="AB154">
        <v>193.66093736640937</v>
      </c>
      <c r="AC154">
        <v>194.67283513326535</v>
      </c>
      <c r="AD154">
        <v>195.12754158310375</v>
      </c>
      <c r="AE154">
        <v>195.22125612000465</v>
      </c>
      <c r="AF154">
        <v>195.1974061348391</v>
      </c>
      <c r="AG154">
        <v>195.17355614967354</v>
      </c>
      <c r="AH154">
        <v>195.14970616450805</v>
      </c>
      <c r="AI154">
        <v>195.12585617934249</v>
      </c>
      <c r="AJ154">
        <v>195.10200619417694</v>
      </c>
      <c r="AK154">
        <v>195.07815620901141</v>
      </c>
      <c r="AL154">
        <v>195.05430622384591</v>
      </c>
      <c r="AM154">
        <v>195.03045623868036</v>
      </c>
      <c r="AN154">
        <v>195.0066062535148</v>
      </c>
      <c r="AO154">
        <v>194.98275626834928</v>
      </c>
    </row>
    <row r="155" spans="1:41" x14ac:dyDescent="0.3">
      <c r="A155" t="s">
        <v>651</v>
      </c>
      <c r="B155" t="s">
        <v>107</v>
      </c>
      <c r="C155" t="s">
        <v>1270</v>
      </c>
      <c r="D155" t="s">
        <v>359</v>
      </c>
      <c r="E155" t="s">
        <v>691</v>
      </c>
      <c r="F155">
        <v>2042</v>
      </c>
      <c r="G155">
        <v>2021</v>
      </c>
      <c r="I155">
        <v>11.051840707964601</v>
      </c>
      <c r="J155">
        <v>10.495626822157435</v>
      </c>
      <c r="K155">
        <v>0.98740000000000006</v>
      </c>
      <c r="L155">
        <v>113.2401185522006</v>
      </c>
      <c r="M155">
        <v>121.07357535404199</v>
      </c>
      <c r="N155">
        <v>124.34418688849237</v>
      </c>
      <c r="O155">
        <v>127.98048566552677</v>
      </c>
      <c r="P155">
        <v>129.92019062385722</v>
      </c>
      <c r="Q155">
        <v>130.27022784874876</v>
      </c>
      <c r="R155">
        <v>130.59957841524394</v>
      </c>
      <c r="S155">
        <v>130.77168153851565</v>
      </c>
      <c r="T155">
        <v>131.21602229175406</v>
      </c>
      <c r="U155">
        <v>131.80126950724602</v>
      </c>
      <c r="V155">
        <v>132.09597989293451</v>
      </c>
      <c r="W155">
        <v>132.1726815175773</v>
      </c>
      <c r="X155">
        <v>132.84387212944711</v>
      </c>
      <c r="Y155">
        <v>134.2786100027007</v>
      </c>
      <c r="Z155">
        <v>136.15432815263628</v>
      </c>
      <c r="AA155">
        <v>137.911653823287</v>
      </c>
      <c r="AB155">
        <v>139.05082985986212</v>
      </c>
      <c r="AC155">
        <v>139.7605943954635</v>
      </c>
      <c r="AD155">
        <v>140.07953423580653</v>
      </c>
      <c r="AE155">
        <v>140.14526741255744</v>
      </c>
      <c r="AF155">
        <v>140.12853857472462</v>
      </c>
      <c r="AG155">
        <v>140.11180973689179</v>
      </c>
      <c r="AH155">
        <v>140.09508089905901</v>
      </c>
      <c r="AI155">
        <v>140.07835206122618</v>
      </c>
      <c r="AJ155">
        <v>140.06162322339335</v>
      </c>
      <c r="AK155">
        <v>140.04489438556055</v>
      </c>
      <c r="AL155">
        <v>140.02816554772775</v>
      </c>
      <c r="AM155">
        <v>140.01143670989492</v>
      </c>
      <c r="AN155">
        <v>139.99470787206209</v>
      </c>
      <c r="AO155">
        <v>139.97797903422929</v>
      </c>
    </row>
    <row r="156" spans="1:41" x14ac:dyDescent="0.3">
      <c r="A156" t="s">
        <v>651</v>
      </c>
      <c r="B156" t="s">
        <v>108</v>
      </c>
      <c r="C156" t="s">
        <v>1270</v>
      </c>
      <c r="D156" t="s">
        <v>359</v>
      </c>
      <c r="E156" t="s">
        <v>691</v>
      </c>
      <c r="F156">
        <v>2042</v>
      </c>
      <c r="G156">
        <v>2021</v>
      </c>
      <c r="I156">
        <v>11.051840707964601</v>
      </c>
      <c r="J156">
        <v>10.495626822157435</v>
      </c>
      <c r="K156">
        <v>0.98740000000000006</v>
      </c>
      <c r="L156">
        <v>113.2401185522006</v>
      </c>
      <c r="M156">
        <v>121.07357535404199</v>
      </c>
      <c r="N156">
        <v>124.34418688849237</v>
      </c>
      <c r="O156">
        <v>127.98048566552677</v>
      </c>
      <c r="P156">
        <v>129.92019062385722</v>
      </c>
      <c r="Q156">
        <v>130.27022784874876</v>
      </c>
      <c r="R156">
        <v>130.59957841524394</v>
      </c>
      <c r="S156">
        <v>130.77168153851565</v>
      </c>
      <c r="T156">
        <v>131.21602229175406</v>
      </c>
      <c r="U156">
        <v>131.80126950724602</v>
      </c>
      <c r="V156">
        <v>132.09597989293451</v>
      </c>
      <c r="W156">
        <v>132.1726815175773</v>
      </c>
      <c r="X156">
        <v>132.84387212944711</v>
      </c>
      <c r="Y156">
        <v>134.2786100027007</v>
      </c>
      <c r="Z156">
        <v>136.15432815263628</v>
      </c>
      <c r="AA156">
        <v>137.911653823287</v>
      </c>
      <c r="AB156">
        <v>139.05082985986212</v>
      </c>
      <c r="AC156">
        <v>139.7605943954635</v>
      </c>
      <c r="AD156">
        <v>140.07953423580653</v>
      </c>
      <c r="AE156">
        <v>140.14526741255744</v>
      </c>
      <c r="AF156">
        <v>140.12853857472462</v>
      </c>
      <c r="AG156">
        <v>140.11180973689179</v>
      </c>
      <c r="AH156">
        <v>140.09508089905901</v>
      </c>
      <c r="AI156">
        <v>140.07835206122618</v>
      </c>
      <c r="AJ156">
        <v>140.06162322339335</v>
      </c>
      <c r="AK156">
        <v>140.04489438556055</v>
      </c>
      <c r="AL156">
        <v>140.02816554772775</v>
      </c>
      <c r="AM156">
        <v>140.01143670989492</v>
      </c>
      <c r="AN156">
        <v>139.99470787206209</v>
      </c>
      <c r="AO156">
        <v>139.97797903422929</v>
      </c>
    </row>
    <row r="157" spans="1:41" x14ac:dyDescent="0.3">
      <c r="A157" t="s">
        <v>652</v>
      </c>
      <c r="B157" t="s">
        <v>101</v>
      </c>
      <c r="C157" t="s">
        <v>1270</v>
      </c>
      <c r="D157" t="s">
        <v>359</v>
      </c>
      <c r="E157" t="s">
        <v>691</v>
      </c>
      <c r="F157">
        <v>2039</v>
      </c>
      <c r="G157">
        <v>2021</v>
      </c>
      <c r="I157">
        <v>11.051840707964601</v>
      </c>
      <c r="J157">
        <v>15.254237288135592</v>
      </c>
      <c r="K157">
        <v>0.97550000000000003</v>
      </c>
      <c r="L157">
        <v>157.71049036166002</v>
      </c>
      <c r="M157">
        <v>168.95834566388041</v>
      </c>
      <c r="N157">
        <v>173.65453104153173</v>
      </c>
      <c r="O157">
        <v>178.87579714593014</v>
      </c>
      <c r="P157">
        <v>181.66096865478067</v>
      </c>
      <c r="Q157">
        <v>182.1635779313194</v>
      </c>
      <c r="R157">
        <v>182.6364837772764</v>
      </c>
      <c r="S157">
        <v>182.88360214105739</v>
      </c>
      <c r="T157">
        <v>183.521619382198</v>
      </c>
      <c r="U157">
        <v>184.36196051924668</v>
      </c>
      <c r="V157">
        <v>184.78512743752302</v>
      </c>
      <c r="W157">
        <v>184.89526128995254</v>
      </c>
      <c r="X157">
        <v>185.85900629723278</v>
      </c>
      <c r="Y157">
        <v>187.91910880410799</v>
      </c>
      <c r="Z157">
        <v>190.61240333191651</v>
      </c>
      <c r="AA157">
        <v>193.13570120185693</v>
      </c>
      <c r="AB157">
        <v>194.7714142142963</v>
      </c>
      <c r="AC157">
        <v>195.79054650761736</v>
      </c>
      <c r="AD157">
        <v>196.24850386476376</v>
      </c>
      <c r="AE157">
        <v>196.34288841035487</v>
      </c>
      <c r="AF157">
        <v>196.31886791058346</v>
      </c>
      <c r="AG157">
        <v>196.29484741081211</v>
      </c>
      <c r="AH157">
        <v>196.27082691104076</v>
      </c>
      <c r="AI157">
        <v>196.24680641126932</v>
      </c>
      <c r="AJ157">
        <v>196.22278591149794</v>
      </c>
      <c r="AK157">
        <v>196.19876541172655</v>
      </c>
      <c r="AL157">
        <v>196.17474491195517</v>
      </c>
      <c r="AM157">
        <v>196.15072441218379</v>
      </c>
      <c r="AN157">
        <v>196.12670391241238</v>
      </c>
      <c r="AO157">
        <v>196.102683412641</v>
      </c>
    </row>
    <row r="158" spans="1:41" x14ac:dyDescent="0.3">
      <c r="A158" t="s">
        <v>652</v>
      </c>
      <c r="B158" t="s">
        <v>100</v>
      </c>
      <c r="C158" t="s">
        <v>1270</v>
      </c>
      <c r="D158" t="s">
        <v>359</v>
      </c>
      <c r="E158" t="s">
        <v>691</v>
      </c>
      <c r="F158">
        <v>2039</v>
      </c>
      <c r="G158">
        <v>2021</v>
      </c>
      <c r="I158">
        <v>11.051840707964601</v>
      </c>
      <c r="J158">
        <v>15.254237288135592</v>
      </c>
      <c r="K158">
        <v>0.97550000000000003</v>
      </c>
      <c r="L158">
        <v>157.71049036166002</v>
      </c>
      <c r="M158">
        <v>168.95834566388041</v>
      </c>
      <c r="N158">
        <v>173.65453104153173</v>
      </c>
      <c r="O158">
        <v>178.87579714593014</v>
      </c>
      <c r="P158">
        <v>181.66096865478067</v>
      </c>
      <c r="Q158">
        <v>182.1635779313194</v>
      </c>
      <c r="R158">
        <v>182.6364837772764</v>
      </c>
      <c r="S158">
        <v>182.88360214105739</v>
      </c>
      <c r="T158">
        <v>183.521619382198</v>
      </c>
      <c r="U158">
        <v>184.36196051924668</v>
      </c>
      <c r="V158">
        <v>184.78512743752302</v>
      </c>
      <c r="W158">
        <v>184.89526128995254</v>
      </c>
      <c r="X158">
        <v>185.85900629723278</v>
      </c>
      <c r="Y158">
        <v>187.91910880410799</v>
      </c>
      <c r="Z158">
        <v>190.61240333191651</v>
      </c>
      <c r="AA158">
        <v>193.13570120185693</v>
      </c>
      <c r="AB158">
        <v>194.7714142142963</v>
      </c>
      <c r="AC158">
        <v>195.79054650761736</v>
      </c>
      <c r="AD158">
        <v>196.24850386476376</v>
      </c>
      <c r="AE158">
        <v>196.34288841035487</v>
      </c>
      <c r="AF158">
        <v>196.31886791058346</v>
      </c>
      <c r="AG158">
        <v>196.29484741081211</v>
      </c>
      <c r="AH158">
        <v>196.27082691104076</v>
      </c>
      <c r="AI158">
        <v>196.24680641126932</v>
      </c>
      <c r="AJ158">
        <v>196.22278591149794</v>
      </c>
      <c r="AK158">
        <v>196.19876541172655</v>
      </c>
      <c r="AL158">
        <v>196.17474491195517</v>
      </c>
      <c r="AM158">
        <v>196.15072441218379</v>
      </c>
      <c r="AN158">
        <v>196.12670391241238</v>
      </c>
      <c r="AO158">
        <v>196.102683412641</v>
      </c>
    </row>
    <row r="159" spans="1:41" x14ac:dyDescent="0.3">
      <c r="A159" t="s">
        <v>652</v>
      </c>
      <c r="B159" t="s">
        <v>102</v>
      </c>
      <c r="C159" t="s">
        <v>1270</v>
      </c>
      <c r="D159" t="s">
        <v>359</v>
      </c>
      <c r="E159" t="s">
        <v>691</v>
      </c>
      <c r="F159">
        <v>2039</v>
      </c>
      <c r="G159">
        <v>2021</v>
      </c>
      <c r="I159">
        <v>11.051840707964601</v>
      </c>
      <c r="J159">
        <v>15.254237288135592</v>
      </c>
      <c r="K159">
        <v>0.97550000000000003</v>
      </c>
      <c r="L159">
        <v>157.71049036166002</v>
      </c>
      <c r="M159">
        <v>168.95834566388041</v>
      </c>
      <c r="N159">
        <v>173.65453104153173</v>
      </c>
      <c r="O159">
        <v>178.87579714593014</v>
      </c>
      <c r="P159">
        <v>181.66096865478067</v>
      </c>
      <c r="Q159">
        <v>182.1635779313194</v>
      </c>
      <c r="R159">
        <v>182.6364837772764</v>
      </c>
      <c r="S159">
        <v>182.88360214105739</v>
      </c>
      <c r="T159">
        <v>183.521619382198</v>
      </c>
      <c r="U159">
        <v>184.36196051924668</v>
      </c>
      <c r="V159">
        <v>184.78512743752302</v>
      </c>
      <c r="W159">
        <v>184.89526128995254</v>
      </c>
      <c r="X159">
        <v>185.85900629723278</v>
      </c>
      <c r="Y159">
        <v>187.91910880410799</v>
      </c>
      <c r="Z159">
        <v>190.61240333191651</v>
      </c>
      <c r="AA159">
        <v>193.13570120185693</v>
      </c>
      <c r="AB159">
        <v>194.7714142142963</v>
      </c>
      <c r="AC159">
        <v>195.79054650761736</v>
      </c>
      <c r="AD159">
        <v>196.24850386476376</v>
      </c>
      <c r="AE159">
        <v>196.34288841035487</v>
      </c>
      <c r="AF159">
        <v>196.31886791058346</v>
      </c>
      <c r="AG159">
        <v>196.29484741081211</v>
      </c>
      <c r="AH159">
        <v>196.27082691104076</v>
      </c>
      <c r="AI159">
        <v>196.24680641126932</v>
      </c>
      <c r="AJ159">
        <v>196.22278591149794</v>
      </c>
      <c r="AK159">
        <v>196.19876541172655</v>
      </c>
      <c r="AL159">
        <v>196.17474491195517</v>
      </c>
      <c r="AM159">
        <v>196.15072441218379</v>
      </c>
      <c r="AN159">
        <v>196.12670391241238</v>
      </c>
      <c r="AO159">
        <v>196.102683412641</v>
      </c>
    </row>
    <row r="160" spans="1:41" x14ac:dyDescent="0.3">
      <c r="A160" t="s">
        <v>652</v>
      </c>
      <c r="B160" t="s">
        <v>103</v>
      </c>
      <c r="C160" t="s">
        <v>1270</v>
      </c>
      <c r="D160" t="s">
        <v>359</v>
      </c>
      <c r="E160" t="s">
        <v>691</v>
      </c>
      <c r="F160">
        <v>2039</v>
      </c>
      <c r="G160">
        <v>2021</v>
      </c>
      <c r="I160">
        <v>11.051840707964601</v>
      </c>
      <c r="J160">
        <v>15.254237288135592</v>
      </c>
      <c r="K160">
        <v>0.97550000000000003</v>
      </c>
      <c r="L160">
        <v>157.71049036166002</v>
      </c>
      <c r="M160">
        <v>168.95834566388041</v>
      </c>
      <c r="N160">
        <v>173.65453104153173</v>
      </c>
      <c r="O160">
        <v>178.87579714593014</v>
      </c>
      <c r="P160">
        <v>181.66096865478067</v>
      </c>
      <c r="Q160">
        <v>182.1635779313194</v>
      </c>
      <c r="R160">
        <v>182.6364837772764</v>
      </c>
      <c r="S160">
        <v>182.88360214105739</v>
      </c>
      <c r="T160">
        <v>183.521619382198</v>
      </c>
      <c r="U160">
        <v>184.36196051924668</v>
      </c>
      <c r="V160">
        <v>184.78512743752302</v>
      </c>
      <c r="W160">
        <v>184.89526128995254</v>
      </c>
      <c r="X160">
        <v>185.85900629723278</v>
      </c>
      <c r="Y160">
        <v>187.91910880410799</v>
      </c>
      <c r="Z160">
        <v>190.61240333191651</v>
      </c>
      <c r="AA160">
        <v>193.13570120185693</v>
      </c>
      <c r="AB160">
        <v>194.7714142142963</v>
      </c>
      <c r="AC160">
        <v>195.79054650761736</v>
      </c>
      <c r="AD160">
        <v>196.24850386476376</v>
      </c>
      <c r="AE160">
        <v>196.34288841035487</v>
      </c>
      <c r="AF160">
        <v>196.31886791058346</v>
      </c>
      <c r="AG160">
        <v>196.29484741081211</v>
      </c>
      <c r="AH160">
        <v>196.27082691104076</v>
      </c>
      <c r="AI160">
        <v>196.24680641126932</v>
      </c>
      <c r="AJ160">
        <v>196.22278591149794</v>
      </c>
      <c r="AK160">
        <v>196.19876541172655</v>
      </c>
      <c r="AL160">
        <v>196.17474491195517</v>
      </c>
      <c r="AM160">
        <v>196.15072441218379</v>
      </c>
      <c r="AN160">
        <v>196.12670391241238</v>
      </c>
      <c r="AO160">
        <v>196.102683412641</v>
      </c>
    </row>
    <row r="161" spans="1:41" x14ac:dyDescent="0.3">
      <c r="A161" t="s">
        <v>653</v>
      </c>
      <c r="B161" t="s">
        <v>42</v>
      </c>
      <c r="C161" t="s">
        <v>1270</v>
      </c>
      <c r="D161" t="s">
        <v>359</v>
      </c>
      <c r="E161" t="s">
        <v>691</v>
      </c>
      <c r="F161">
        <v>2039</v>
      </c>
      <c r="G161">
        <v>2021</v>
      </c>
      <c r="I161">
        <v>11.051840707964601</v>
      </c>
      <c r="J161">
        <v>15.254237288135592</v>
      </c>
      <c r="K161">
        <v>0.97550000000000003</v>
      </c>
      <c r="L161">
        <v>157.71049036166002</v>
      </c>
      <c r="M161">
        <v>168.95834566388041</v>
      </c>
      <c r="N161">
        <v>173.65453104153173</v>
      </c>
      <c r="O161">
        <v>178.87579714593014</v>
      </c>
      <c r="P161">
        <v>181.66096865478067</v>
      </c>
      <c r="Q161">
        <v>182.1635779313194</v>
      </c>
      <c r="R161">
        <v>182.6364837772764</v>
      </c>
      <c r="S161">
        <v>182.88360214105739</v>
      </c>
      <c r="T161">
        <v>183.521619382198</v>
      </c>
      <c r="U161">
        <v>184.36196051924668</v>
      </c>
      <c r="V161">
        <v>184.78512743752302</v>
      </c>
      <c r="W161">
        <v>184.89526128995254</v>
      </c>
      <c r="X161">
        <v>185.85900629723278</v>
      </c>
      <c r="Y161">
        <v>187.91910880410799</v>
      </c>
      <c r="Z161">
        <v>190.61240333191651</v>
      </c>
      <c r="AA161">
        <v>193.13570120185693</v>
      </c>
      <c r="AB161">
        <v>194.7714142142963</v>
      </c>
      <c r="AC161">
        <v>195.79054650761736</v>
      </c>
      <c r="AD161">
        <v>196.24850386476376</v>
      </c>
      <c r="AE161">
        <v>196.34288841035487</v>
      </c>
      <c r="AF161">
        <v>196.31886791058346</v>
      </c>
      <c r="AG161">
        <v>196.29484741081211</v>
      </c>
      <c r="AH161">
        <v>196.27082691104076</v>
      </c>
      <c r="AI161">
        <v>196.24680641126932</v>
      </c>
      <c r="AJ161">
        <v>196.22278591149794</v>
      </c>
      <c r="AK161">
        <v>196.19876541172655</v>
      </c>
      <c r="AL161">
        <v>196.17474491195517</v>
      </c>
      <c r="AM161">
        <v>196.15072441218379</v>
      </c>
      <c r="AN161">
        <v>196.12670391241238</v>
      </c>
      <c r="AO161">
        <v>196.102683412641</v>
      </c>
    </row>
    <row r="162" spans="1:41" x14ac:dyDescent="0.3">
      <c r="A162" t="s">
        <v>653</v>
      </c>
      <c r="B162" t="s">
        <v>40</v>
      </c>
      <c r="C162" t="s">
        <v>1270</v>
      </c>
      <c r="D162" t="s">
        <v>359</v>
      </c>
      <c r="E162" t="s">
        <v>691</v>
      </c>
      <c r="F162">
        <v>2039</v>
      </c>
      <c r="G162">
        <v>2021</v>
      </c>
      <c r="I162">
        <v>11.051840707964601</v>
      </c>
      <c r="J162">
        <v>15.254237288135592</v>
      </c>
      <c r="K162">
        <v>0.97550000000000003</v>
      </c>
      <c r="L162">
        <v>157.71049036166002</v>
      </c>
      <c r="M162">
        <v>168.95834566388041</v>
      </c>
      <c r="N162">
        <v>173.65453104153173</v>
      </c>
      <c r="O162">
        <v>178.87579714593014</v>
      </c>
      <c r="P162">
        <v>181.66096865478067</v>
      </c>
      <c r="Q162">
        <v>182.1635779313194</v>
      </c>
      <c r="R162">
        <v>182.6364837772764</v>
      </c>
      <c r="S162">
        <v>182.88360214105739</v>
      </c>
      <c r="T162">
        <v>183.521619382198</v>
      </c>
      <c r="U162">
        <v>184.36196051924668</v>
      </c>
      <c r="V162">
        <v>184.78512743752302</v>
      </c>
      <c r="W162">
        <v>184.89526128995254</v>
      </c>
      <c r="X162">
        <v>185.85900629723278</v>
      </c>
      <c r="Y162">
        <v>187.91910880410799</v>
      </c>
      <c r="Z162">
        <v>190.61240333191651</v>
      </c>
      <c r="AA162">
        <v>193.13570120185693</v>
      </c>
      <c r="AB162">
        <v>194.7714142142963</v>
      </c>
      <c r="AC162">
        <v>195.79054650761736</v>
      </c>
      <c r="AD162">
        <v>196.24850386476376</v>
      </c>
      <c r="AE162">
        <v>196.34288841035487</v>
      </c>
      <c r="AF162">
        <v>196.31886791058346</v>
      </c>
      <c r="AG162">
        <v>196.29484741081211</v>
      </c>
      <c r="AH162">
        <v>196.27082691104076</v>
      </c>
      <c r="AI162">
        <v>196.24680641126932</v>
      </c>
      <c r="AJ162">
        <v>196.22278591149794</v>
      </c>
      <c r="AK162">
        <v>196.19876541172655</v>
      </c>
      <c r="AL162">
        <v>196.17474491195517</v>
      </c>
      <c r="AM162">
        <v>196.15072441218379</v>
      </c>
      <c r="AN162">
        <v>196.12670391241238</v>
      </c>
      <c r="AO162">
        <v>196.102683412641</v>
      </c>
    </row>
    <row r="163" spans="1:41" x14ac:dyDescent="0.3">
      <c r="A163" t="s">
        <v>653</v>
      </c>
      <c r="B163" t="s">
        <v>41</v>
      </c>
      <c r="C163" t="s">
        <v>1270</v>
      </c>
      <c r="D163" t="s">
        <v>359</v>
      </c>
      <c r="E163" t="s">
        <v>691</v>
      </c>
      <c r="F163">
        <v>2039</v>
      </c>
      <c r="G163">
        <v>2021</v>
      </c>
      <c r="I163">
        <v>11.051840707964601</v>
      </c>
      <c r="J163">
        <v>15.254237288135592</v>
      </c>
      <c r="K163">
        <v>0.97550000000000003</v>
      </c>
      <c r="L163">
        <v>157.71049036166002</v>
      </c>
      <c r="M163">
        <v>168.95834566388041</v>
      </c>
      <c r="N163">
        <v>173.65453104153173</v>
      </c>
      <c r="O163">
        <v>178.87579714593014</v>
      </c>
      <c r="P163">
        <v>181.66096865478067</v>
      </c>
      <c r="Q163">
        <v>182.1635779313194</v>
      </c>
      <c r="R163">
        <v>182.6364837772764</v>
      </c>
      <c r="S163">
        <v>182.88360214105739</v>
      </c>
      <c r="T163">
        <v>183.521619382198</v>
      </c>
      <c r="U163">
        <v>184.36196051924668</v>
      </c>
      <c r="V163">
        <v>184.78512743752302</v>
      </c>
      <c r="W163">
        <v>184.89526128995254</v>
      </c>
      <c r="X163">
        <v>185.85900629723278</v>
      </c>
      <c r="Y163">
        <v>187.91910880410799</v>
      </c>
      <c r="Z163">
        <v>190.61240333191651</v>
      </c>
      <c r="AA163">
        <v>193.13570120185693</v>
      </c>
      <c r="AB163">
        <v>194.7714142142963</v>
      </c>
      <c r="AC163">
        <v>195.79054650761736</v>
      </c>
      <c r="AD163">
        <v>196.24850386476376</v>
      </c>
      <c r="AE163">
        <v>196.34288841035487</v>
      </c>
      <c r="AF163">
        <v>196.31886791058346</v>
      </c>
      <c r="AG163">
        <v>196.29484741081211</v>
      </c>
      <c r="AH163">
        <v>196.27082691104076</v>
      </c>
      <c r="AI163">
        <v>196.24680641126932</v>
      </c>
      <c r="AJ163">
        <v>196.22278591149794</v>
      </c>
      <c r="AK163">
        <v>196.19876541172655</v>
      </c>
      <c r="AL163">
        <v>196.17474491195517</v>
      </c>
      <c r="AM163">
        <v>196.15072441218379</v>
      </c>
      <c r="AN163">
        <v>196.12670391241238</v>
      </c>
      <c r="AO163">
        <v>196.102683412641</v>
      </c>
    </row>
    <row r="164" spans="1:41" x14ac:dyDescent="0.3">
      <c r="A164" t="s">
        <v>654</v>
      </c>
      <c r="B164" t="s">
        <v>98</v>
      </c>
      <c r="C164" t="s">
        <v>1270</v>
      </c>
      <c r="D164" t="s">
        <v>359</v>
      </c>
      <c r="E164" t="s">
        <v>691</v>
      </c>
      <c r="F164">
        <v>2070</v>
      </c>
      <c r="G164">
        <v>2021</v>
      </c>
      <c r="I164">
        <v>11.051840707964601</v>
      </c>
      <c r="J164">
        <v>11.501597444089457</v>
      </c>
      <c r="K164">
        <v>0.99360000000000004</v>
      </c>
      <c r="L164">
        <v>123.82050108203806</v>
      </c>
      <c r="M164">
        <v>132.45867005797254</v>
      </c>
      <c r="N164">
        <v>136.06526364799291</v>
      </c>
      <c r="O164">
        <v>140.07511065137757</v>
      </c>
      <c r="P164">
        <v>142.21407683417155</v>
      </c>
      <c r="Q164">
        <v>142.6000725411715</v>
      </c>
      <c r="R164">
        <v>142.96325649911921</v>
      </c>
      <c r="S164">
        <v>143.15303936225538</v>
      </c>
      <c r="T164">
        <v>143.64302617222478</v>
      </c>
      <c r="U164">
        <v>144.28839442636851</v>
      </c>
      <c r="V164">
        <v>144.61337970106126</v>
      </c>
      <c r="W164">
        <v>144.69796069909998</v>
      </c>
      <c r="X164">
        <v>145.438101107997</v>
      </c>
      <c r="Y164">
        <v>147.02022615174837</v>
      </c>
      <c r="Z164">
        <v>149.08863231523952</v>
      </c>
      <c r="AA164">
        <v>151.02648382483869</v>
      </c>
      <c r="AB164">
        <v>152.28268467539525</v>
      </c>
      <c r="AC164">
        <v>153.06536161442037</v>
      </c>
      <c r="AD164">
        <v>153.41706537736101</v>
      </c>
      <c r="AE164">
        <v>153.48955116524021</v>
      </c>
      <c r="AF164">
        <v>153.47110381413756</v>
      </c>
      <c r="AG164">
        <v>153.45265646303494</v>
      </c>
      <c r="AH164">
        <v>153.43420911193235</v>
      </c>
      <c r="AI164">
        <v>153.4157617608297</v>
      </c>
      <c r="AJ164">
        <v>153.39731440972707</v>
      </c>
      <c r="AK164">
        <v>153.37886705862445</v>
      </c>
      <c r="AL164">
        <v>153.36041970752183</v>
      </c>
      <c r="AM164">
        <v>153.34197235641918</v>
      </c>
      <c r="AN164">
        <v>153.32352500531655</v>
      </c>
      <c r="AO164">
        <v>153.30507765421393</v>
      </c>
    </row>
    <row r="165" spans="1:41" x14ac:dyDescent="0.3">
      <c r="A165" t="s">
        <v>654</v>
      </c>
      <c r="B165" t="s">
        <v>99</v>
      </c>
      <c r="C165" t="s">
        <v>1270</v>
      </c>
      <c r="D165" t="s">
        <v>359</v>
      </c>
      <c r="E165" t="s">
        <v>691</v>
      </c>
      <c r="F165">
        <v>2070</v>
      </c>
      <c r="G165">
        <v>2021</v>
      </c>
      <c r="I165">
        <v>11.051840707964601</v>
      </c>
      <c r="J165">
        <v>11.501597444089457</v>
      </c>
      <c r="K165">
        <v>0.99360000000000004</v>
      </c>
      <c r="L165">
        <v>123.82050108203806</v>
      </c>
      <c r="M165">
        <v>132.45867005797254</v>
      </c>
      <c r="N165">
        <v>136.06526364799291</v>
      </c>
      <c r="O165">
        <v>140.07511065137757</v>
      </c>
      <c r="P165">
        <v>142.21407683417155</v>
      </c>
      <c r="Q165">
        <v>142.6000725411715</v>
      </c>
      <c r="R165">
        <v>142.96325649911921</v>
      </c>
      <c r="S165">
        <v>143.15303936225538</v>
      </c>
      <c r="T165">
        <v>143.64302617222478</v>
      </c>
      <c r="U165">
        <v>144.28839442636851</v>
      </c>
      <c r="V165">
        <v>144.61337970106126</v>
      </c>
      <c r="W165">
        <v>144.69796069909998</v>
      </c>
      <c r="X165">
        <v>145.438101107997</v>
      </c>
      <c r="Y165">
        <v>147.02022615174837</v>
      </c>
      <c r="Z165">
        <v>149.08863231523952</v>
      </c>
      <c r="AA165">
        <v>151.02648382483869</v>
      </c>
      <c r="AB165">
        <v>152.28268467539525</v>
      </c>
      <c r="AC165">
        <v>153.06536161442037</v>
      </c>
      <c r="AD165">
        <v>153.41706537736101</v>
      </c>
      <c r="AE165">
        <v>153.48955116524021</v>
      </c>
      <c r="AF165">
        <v>153.47110381413756</v>
      </c>
      <c r="AG165">
        <v>153.45265646303494</v>
      </c>
      <c r="AH165">
        <v>153.43420911193235</v>
      </c>
      <c r="AI165">
        <v>153.4157617608297</v>
      </c>
      <c r="AJ165">
        <v>153.39731440972707</v>
      </c>
      <c r="AK165">
        <v>153.37886705862445</v>
      </c>
      <c r="AL165">
        <v>153.36041970752183</v>
      </c>
      <c r="AM165">
        <v>153.34197235641918</v>
      </c>
      <c r="AN165">
        <v>153.32352500531655</v>
      </c>
      <c r="AO165">
        <v>153.30507765421393</v>
      </c>
    </row>
    <row r="166" spans="1:41" x14ac:dyDescent="0.3">
      <c r="A166" t="s">
        <v>655</v>
      </c>
      <c r="B166" t="s">
        <v>53</v>
      </c>
      <c r="C166" t="s">
        <v>1270</v>
      </c>
      <c r="D166" t="s">
        <v>359</v>
      </c>
      <c r="E166" t="s">
        <v>691</v>
      </c>
      <c r="F166">
        <v>2047</v>
      </c>
      <c r="G166">
        <v>2021</v>
      </c>
      <c r="I166">
        <v>11.051840707964601</v>
      </c>
      <c r="J166">
        <v>11.145510835913313</v>
      </c>
      <c r="K166">
        <v>0.98650000000000004</v>
      </c>
      <c r="L166">
        <v>116.04758349860897</v>
      </c>
      <c r="M166">
        <v>124.35850187921601</v>
      </c>
      <c r="N166">
        <v>127.82846235836227</v>
      </c>
      <c r="O166">
        <v>131.68639929577282</v>
      </c>
      <c r="P166">
        <v>133.74433233848183</v>
      </c>
      <c r="Q166">
        <v>134.11570488572866</v>
      </c>
      <c r="R166">
        <v>134.46512989003898</v>
      </c>
      <c r="S166">
        <v>134.64772297081305</v>
      </c>
      <c r="T166">
        <v>135.11914699557738</v>
      </c>
      <c r="U166">
        <v>135.74006595427872</v>
      </c>
      <c r="V166">
        <v>136.05273940398726</v>
      </c>
      <c r="W166">
        <v>136.13411611393681</v>
      </c>
      <c r="X166">
        <v>136.84621685492365</v>
      </c>
      <c r="Y166">
        <v>138.36840427023861</v>
      </c>
      <c r="Z166">
        <v>140.35845040740162</v>
      </c>
      <c r="AA166">
        <v>142.22288785645864</v>
      </c>
      <c r="AB166">
        <v>143.43149847379095</v>
      </c>
      <c r="AC166">
        <v>144.18452428015604</v>
      </c>
      <c r="AD166">
        <v>144.52290400809321</v>
      </c>
      <c r="AE166">
        <v>144.592643725908</v>
      </c>
      <c r="AF166">
        <v>144.57489523895669</v>
      </c>
      <c r="AG166">
        <v>144.55714675200539</v>
      </c>
      <c r="AH166">
        <v>144.53939826505413</v>
      </c>
      <c r="AI166">
        <v>144.52164977810284</v>
      </c>
      <c r="AJ166">
        <v>144.50390129115158</v>
      </c>
      <c r="AK166">
        <v>144.48615280420029</v>
      </c>
      <c r="AL166">
        <v>144.46840431724897</v>
      </c>
      <c r="AM166">
        <v>144.45065583029768</v>
      </c>
      <c r="AN166">
        <v>144.43290734334644</v>
      </c>
      <c r="AO166">
        <v>144.41515885639515</v>
      </c>
    </row>
    <row r="167" spans="1:41" x14ac:dyDescent="0.3">
      <c r="A167" t="s">
        <v>655</v>
      </c>
      <c r="B167" t="s">
        <v>52</v>
      </c>
      <c r="C167" t="s">
        <v>1270</v>
      </c>
      <c r="D167" t="s">
        <v>359</v>
      </c>
      <c r="E167" t="s">
        <v>691</v>
      </c>
      <c r="F167">
        <v>2047</v>
      </c>
      <c r="G167">
        <v>2021</v>
      </c>
      <c r="I167">
        <v>11.051840707964601</v>
      </c>
      <c r="J167">
        <v>11.145510835913313</v>
      </c>
      <c r="K167">
        <v>0.98650000000000004</v>
      </c>
      <c r="L167">
        <v>116.04758349860897</v>
      </c>
      <c r="M167">
        <v>124.35850187921601</v>
      </c>
      <c r="N167">
        <v>127.82846235836227</v>
      </c>
      <c r="O167">
        <v>131.68639929577282</v>
      </c>
      <c r="P167">
        <v>133.74433233848183</v>
      </c>
      <c r="Q167">
        <v>134.11570488572866</v>
      </c>
      <c r="R167">
        <v>134.46512989003898</v>
      </c>
      <c r="S167">
        <v>134.64772297081305</v>
      </c>
      <c r="T167">
        <v>135.11914699557738</v>
      </c>
      <c r="U167">
        <v>135.74006595427872</v>
      </c>
      <c r="V167">
        <v>136.05273940398726</v>
      </c>
      <c r="W167">
        <v>136.13411611393681</v>
      </c>
      <c r="X167">
        <v>136.84621685492365</v>
      </c>
      <c r="Y167">
        <v>138.36840427023861</v>
      </c>
      <c r="Z167">
        <v>140.35845040740162</v>
      </c>
      <c r="AA167">
        <v>142.22288785645864</v>
      </c>
      <c r="AB167">
        <v>143.43149847379095</v>
      </c>
      <c r="AC167">
        <v>144.18452428015604</v>
      </c>
      <c r="AD167">
        <v>144.52290400809321</v>
      </c>
      <c r="AE167">
        <v>144.592643725908</v>
      </c>
      <c r="AF167">
        <v>144.57489523895669</v>
      </c>
      <c r="AG167">
        <v>144.55714675200539</v>
      </c>
      <c r="AH167">
        <v>144.53939826505413</v>
      </c>
      <c r="AI167">
        <v>144.52164977810284</v>
      </c>
      <c r="AJ167">
        <v>144.50390129115158</v>
      </c>
      <c r="AK167">
        <v>144.48615280420029</v>
      </c>
      <c r="AL167">
        <v>144.46840431724897</v>
      </c>
      <c r="AM167">
        <v>144.45065583029768</v>
      </c>
      <c r="AN167">
        <v>144.43290734334644</v>
      </c>
      <c r="AO167">
        <v>144.41515885639515</v>
      </c>
    </row>
    <row r="168" spans="1:41" x14ac:dyDescent="0.3">
      <c r="A168" t="s">
        <v>657</v>
      </c>
      <c r="B168" t="s">
        <v>117</v>
      </c>
      <c r="C168" t="s">
        <v>1270</v>
      </c>
      <c r="D168" t="s">
        <v>359</v>
      </c>
      <c r="E168" t="s">
        <v>691</v>
      </c>
      <c r="F168">
        <v>2070</v>
      </c>
      <c r="G168">
        <v>2021</v>
      </c>
      <c r="I168">
        <v>11.051840707964601</v>
      </c>
      <c r="J168">
        <v>14.87603305785124</v>
      </c>
      <c r="K168">
        <v>0.97589999999999999</v>
      </c>
      <c r="L168">
        <v>154.13078701417885</v>
      </c>
      <c r="M168">
        <v>165.10426765986213</v>
      </c>
      <c r="N168">
        <v>169.68589659849405</v>
      </c>
      <c r="O168">
        <v>174.77979770257991</v>
      </c>
      <c r="P168">
        <v>177.49702910590767</v>
      </c>
      <c r="Q168">
        <v>177.98737797867011</v>
      </c>
      <c r="R168">
        <v>178.44874799174406</v>
      </c>
      <c r="S168">
        <v>178.68983827156021</v>
      </c>
      <c r="T168">
        <v>179.31229203355755</v>
      </c>
      <c r="U168">
        <v>180.13213430174133</v>
      </c>
      <c r="V168">
        <v>180.54497869410133</v>
      </c>
      <c r="W168">
        <v>180.65242599543987</v>
      </c>
      <c r="X168">
        <v>181.59266188046911</v>
      </c>
      <c r="Y168">
        <v>183.60251125885293</v>
      </c>
      <c r="Z168">
        <v>186.23010688307801</v>
      </c>
      <c r="AA168">
        <v>188.69185266439325</v>
      </c>
      <c r="AB168">
        <v>190.28766489717972</v>
      </c>
      <c r="AC168">
        <v>191.28193697800407</v>
      </c>
      <c r="AD168">
        <v>191.72872314835979</v>
      </c>
      <c r="AE168">
        <v>191.82080532371378</v>
      </c>
      <c r="AF168">
        <v>191.79737076821334</v>
      </c>
      <c r="AG168">
        <v>191.77393621271287</v>
      </c>
      <c r="AH168">
        <v>191.75050165721245</v>
      </c>
      <c r="AI168">
        <v>191.72706710171198</v>
      </c>
      <c r="AJ168">
        <v>191.70363254621154</v>
      </c>
      <c r="AK168">
        <v>191.68019799071109</v>
      </c>
      <c r="AL168">
        <v>191.65676343521065</v>
      </c>
      <c r="AM168">
        <v>191.63332887971018</v>
      </c>
      <c r="AN168">
        <v>191.60989432420971</v>
      </c>
      <c r="AO168">
        <v>191.58645976870929</v>
      </c>
    </row>
    <row r="169" spans="1:41" x14ac:dyDescent="0.3">
      <c r="A169" t="s">
        <v>657</v>
      </c>
      <c r="B169" t="s">
        <v>116</v>
      </c>
      <c r="C169" t="s">
        <v>1270</v>
      </c>
      <c r="D169" t="s">
        <v>359</v>
      </c>
      <c r="E169" t="s">
        <v>691</v>
      </c>
      <c r="F169">
        <v>2070</v>
      </c>
      <c r="G169">
        <v>2021</v>
      </c>
      <c r="I169">
        <v>11.051840707964601</v>
      </c>
      <c r="J169">
        <v>14.87603305785124</v>
      </c>
      <c r="K169">
        <v>0.97589999999999999</v>
      </c>
      <c r="L169">
        <v>154.13078701417885</v>
      </c>
      <c r="M169">
        <v>165.10426765986213</v>
      </c>
      <c r="N169">
        <v>169.68589659849405</v>
      </c>
      <c r="O169">
        <v>174.77979770257991</v>
      </c>
      <c r="P169">
        <v>177.49702910590767</v>
      </c>
      <c r="Q169">
        <v>177.98737797867011</v>
      </c>
      <c r="R169">
        <v>178.44874799174406</v>
      </c>
      <c r="S169">
        <v>178.68983827156021</v>
      </c>
      <c r="T169">
        <v>179.31229203355755</v>
      </c>
      <c r="U169">
        <v>180.13213430174133</v>
      </c>
      <c r="V169">
        <v>180.54497869410133</v>
      </c>
      <c r="W169">
        <v>180.65242599543987</v>
      </c>
      <c r="X169">
        <v>181.59266188046911</v>
      </c>
      <c r="Y169">
        <v>183.60251125885293</v>
      </c>
      <c r="Z169">
        <v>186.23010688307801</v>
      </c>
      <c r="AA169">
        <v>188.69185266439325</v>
      </c>
      <c r="AB169">
        <v>190.28766489717972</v>
      </c>
      <c r="AC169">
        <v>191.28193697800407</v>
      </c>
      <c r="AD169">
        <v>191.72872314835979</v>
      </c>
      <c r="AE169">
        <v>191.82080532371378</v>
      </c>
      <c r="AF169">
        <v>191.79737076821334</v>
      </c>
      <c r="AG169">
        <v>191.77393621271287</v>
      </c>
      <c r="AH169">
        <v>191.75050165721245</v>
      </c>
      <c r="AI169">
        <v>191.72706710171198</v>
      </c>
      <c r="AJ169">
        <v>191.70363254621154</v>
      </c>
      <c r="AK169">
        <v>191.68019799071109</v>
      </c>
      <c r="AL169">
        <v>191.65676343521065</v>
      </c>
      <c r="AM169">
        <v>191.63332887971018</v>
      </c>
      <c r="AN169">
        <v>191.60989432420971</v>
      </c>
      <c r="AO169">
        <v>191.58645976870929</v>
      </c>
    </row>
    <row r="170" spans="1:41" x14ac:dyDescent="0.3">
      <c r="A170" t="s">
        <v>657</v>
      </c>
      <c r="B170" t="s">
        <v>114</v>
      </c>
      <c r="C170" t="s">
        <v>1270</v>
      </c>
      <c r="D170" t="s">
        <v>359</v>
      </c>
      <c r="E170" t="s">
        <v>691</v>
      </c>
      <c r="F170">
        <v>2070</v>
      </c>
      <c r="G170">
        <v>2021</v>
      </c>
      <c r="I170">
        <v>11.051840707964601</v>
      </c>
      <c r="J170">
        <v>14.87603305785124</v>
      </c>
      <c r="K170">
        <v>0.97589999999999999</v>
      </c>
      <c r="L170">
        <v>154.13078701417885</v>
      </c>
      <c r="M170">
        <v>165.10426765986213</v>
      </c>
      <c r="N170">
        <v>169.68589659849405</v>
      </c>
      <c r="O170">
        <v>174.77979770257991</v>
      </c>
      <c r="P170">
        <v>177.49702910590767</v>
      </c>
      <c r="Q170">
        <v>177.98737797867011</v>
      </c>
      <c r="R170">
        <v>178.44874799174406</v>
      </c>
      <c r="S170">
        <v>178.68983827156021</v>
      </c>
      <c r="T170">
        <v>179.31229203355755</v>
      </c>
      <c r="U170">
        <v>180.13213430174133</v>
      </c>
      <c r="V170">
        <v>180.54497869410133</v>
      </c>
      <c r="W170">
        <v>180.65242599543987</v>
      </c>
      <c r="X170">
        <v>181.59266188046911</v>
      </c>
      <c r="Y170">
        <v>183.60251125885293</v>
      </c>
      <c r="Z170">
        <v>186.23010688307801</v>
      </c>
      <c r="AA170">
        <v>188.69185266439325</v>
      </c>
      <c r="AB170">
        <v>190.28766489717972</v>
      </c>
      <c r="AC170">
        <v>191.28193697800407</v>
      </c>
      <c r="AD170">
        <v>191.72872314835979</v>
      </c>
      <c r="AE170">
        <v>191.82080532371378</v>
      </c>
      <c r="AF170">
        <v>191.79737076821334</v>
      </c>
      <c r="AG170">
        <v>191.77393621271287</v>
      </c>
      <c r="AH170">
        <v>191.75050165721245</v>
      </c>
      <c r="AI170">
        <v>191.72706710171198</v>
      </c>
      <c r="AJ170">
        <v>191.70363254621154</v>
      </c>
      <c r="AK170">
        <v>191.68019799071109</v>
      </c>
      <c r="AL170">
        <v>191.65676343521065</v>
      </c>
      <c r="AM170">
        <v>191.63332887971018</v>
      </c>
      <c r="AN170">
        <v>191.60989432420971</v>
      </c>
      <c r="AO170">
        <v>191.58645976870929</v>
      </c>
    </row>
    <row r="171" spans="1:41" x14ac:dyDescent="0.3">
      <c r="A171" t="s">
        <v>657</v>
      </c>
      <c r="B171" t="s">
        <v>115</v>
      </c>
      <c r="C171" t="s">
        <v>1270</v>
      </c>
      <c r="D171" t="s">
        <v>359</v>
      </c>
      <c r="E171" t="s">
        <v>691</v>
      </c>
      <c r="F171">
        <v>2070</v>
      </c>
      <c r="G171">
        <v>2021</v>
      </c>
      <c r="I171">
        <v>11.051840707964601</v>
      </c>
      <c r="J171">
        <v>14.87603305785124</v>
      </c>
      <c r="K171">
        <v>0.97589999999999999</v>
      </c>
      <c r="L171">
        <v>154.13078701417885</v>
      </c>
      <c r="M171">
        <v>165.10426765986213</v>
      </c>
      <c r="N171">
        <v>169.68589659849405</v>
      </c>
      <c r="O171">
        <v>174.77979770257991</v>
      </c>
      <c r="P171">
        <v>177.49702910590767</v>
      </c>
      <c r="Q171">
        <v>177.98737797867011</v>
      </c>
      <c r="R171">
        <v>178.44874799174406</v>
      </c>
      <c r="S171">
        <v>178.68983827156021</v>
      </c>
      <c r="T171">
        <v>179.31229203355755</v>
      </c>
      <c r="U171">
        <v>180.13213430174133</v>
      </c>
      <c r="V171">
        <v>180.54497869410133</v>
      </c>
      <c r="W171">
        <v>180.65242599543987</v>
      </c>
      <c r="X171">
        <v>181.59266188046911</v>
      </c>
      <c r="Y171">
        <v>183.60251125885293</v>
      </c>
      <c r="Z171">
        <v>186.23010688307801</v>
      </c>
      <c r="AA171">
        <v>188.69185266439325</v>
      </c>
      <c r="AB171">
        <v>190.28766489717972</v>
      </c>
      <c r="AC171">
        <v>191.28193697800407</v>
      </c>
      <c r="AD171">
        <v>191.72872314835979</v>
      </c>
      <c r="AE171">
        <v>191.82080532371378</v>
      </c>
      <c r="AF171">
        <v>191.79737076821334</v>
      </c>
      <c r="AG171">
        <v>191.77393621271287</v>
      </c>
      <c r="AH171">
        <v>191.75050165721245</v>
      </c>
      <c r="AI171">
        <v>191.72706710171198</v>
      </c>
      <c r="AJ171">
        <v>191.70363254621154</v>
      </c>
      <c r="AK171">
        <v>191.68019799071109</v>
      </c>
      <c r="AL171">
        <v>191.65676343521065</v>
      </c>
      <c r="AM171">
        <v>191.63332887971018</v>
      </c>
      <c r="AN171">
        <v>191.60989432420971</v>
      </c>
      <c r="AO171">
        <v>191.58645976870929</v>
      </c>
    </row>
    <row r="172" spans="1:41" x14ac:dyDescent="0.3">
      <c r="A172" t="s">
        <v>657</v>
      </c>
      <c r="B172" t="s">
        <v>118</v>
      </c>
      <c r="C172" t="s">
        <v>1270</v>
      </c>
      <c r="D172" t="s">
        <v>359</v>
      </c>
      <c r="E172" t="s">
        <v>691</v>
      </c>
      <c r="F172">
        <v>2070</v>
      </c>
      <c r="G172">
        <v>2021</v>
      </c>
      <c r="I172">
        <v>11.051840707964601</v>
      </c>
      <c r="J172">
        <v>14.87603305785124</v>
      </c>
      <c r="K172">
        <v>0.97589999999999999</v>
      </c>
      <c r="L172">
        <v>154.13078701417885</v>
      </c>
      <c r="M172">
        <v>165.10426765986213</v>
      </c>
      <c r="N172">
        <v>169.68589659849405</v>
      </c>
      <c r="O172">
        <v>174.77979770257991</v>
      </c>
      <c r="P172">
        <v>177.49702910590767</v>
      </c>
      <c r="Q172">
        <v>177.98737797867011</v>
      </c>
      <c r="R172">
        <v>178.44874799174406</v>
      </c>
      <c r="S172">
        <v>178.68983827156021</v>
      </c>
      <c r="T172">
        <v>179.31229203355755</v>
      </c>
      <c r="U172">
        <v>180.13213430174133</v>
      </c>
      <c r="V172">
        <v>180.54497869410133</v>
      </c>
      <c r="W172">
        <v>180.65242599543987</v>
      </c>
      <c r="X172">
        <v>181.59266188046911</v>
      </c>
      <c r="Y172">
        <v>183.60251125885293</v>
      </c>
      <c r="Z172">
        <v>186.23010688307801</v>
      </c>
      <c r="AA172">
        <v>188.69185266439325</v>
      </c>
      <c r="AB172">
        <v>190.28766489717972</v>
      </c>
      <c r="AC172">
        <v>191.28193697800407</v>
      </c>
      <c r="AD172">
        <v>191.72872314835979</v>
      </c>
      <c r="AE172">
        <v>191.82080532371378</v>
      </c>
      <c r="AF172">
        <v>191.79737076821334</v>
      </c>
      <c r="AG172">
        <v>191.77393621271287</v>
      </c>
      <c r="AH172">
        <v>191.75050165721245</v>
      </c>
      <c r="AI172">
        <v>191.72706710171198</v>
      </c>
      <c r="AJ172">
        <v>191.70363254621154</v>
      </c>
      <c r="AK172">
        <v>191.68019799071109</v>
      </c>
      <c r="AL172">
        <v>191.65676343521065</v>
      </c>
      <c r="AM172">
        <v>191.63332887971018</v>
      </c>
      <c r="AN172">
        <v>191.60989432420971</v>
      </c>
      <c r="AO172">
        <v>191.58645976870929</v>
      </c>
    </row>
    <row r="173" spans="1:41" x14ac:dyDescent="0.3">
      <c r="A173" t="s">
        <v>657</v>
      </c>
      <c r="B173" t="s">
        <v>119</v>
      </c>
      <c r="C173" t="s">
        <v>1270</v>
      </c>
      <c r="D173" t="s">
        <v>359</v>
      </c>
      <c r="E173" t="s">
        <v>691</v>
      </c>
      <c r="F173">
        <v>2070</v>
      </c>
      <c r="G173">
        <v>2021</v>
      </c>
      <c r="I173">
        <v>11.051840707964601</v>
      </c>
      <c r="J173">
        <v>14.87603305785124</v>
      </c>
      <c r="K173">
        <v>0.97589999999999999</v>
      </c>
      <c r="L173">
        <v>154.13078701417885</v>
      </c>
      <c r="M173">
        <v>165.10426765986213</v>
      </c>
      <c r="N173">
        <v>169.68589659849405</v>
      </c>
      <c r="O173">
        <v>174.77979770257991</v>
      </c>
      <c r="P173">
        <v>177.49702910590767</v>
      </c>
      <c r="Q173">
        <v>177.98737797867011</v>
      </c>
      <c r="R173">
        <v>178.44874799174406</v>
      </c>
      <c r="S173">
        <v>178.68983827156021</v>
      </c>
      <c r="T173">
        <v>179.31229203355755</v>
      </c>
      <c r="U173">
        <v>180.13213430174133</v>
      </c>
      <c r="V173">
        <v>180.54497869410133</v>
      </c>
      <c r="W173">
        <v>180.65242599543987</v>
      </c>
      <c r="X173">
        <v>181.59266188046911</v>
      </c>
      <c r="Y173">
        <v>183.60251125885293</v>
      </c>
      <c r="Z173">
        <v>186.23010688307801</v>
      </c>
      <c r="AA173">
        <v>188.69185266439325</v>
      </c>
      <c r="AB173">
        <v>190.28766489717972</v>
      </c>
      <c r="AC173">
        <v>191.28193697800407</v>
      </c>
      <c r="AD173">
        <v>191.72872314835979</v>
      </c>
      <c r="AE173">
        <v>191.82080532371378</v>
      </c>
      <c r="AF173">
        <v>191.79737076821334</v>
      </c>
      <c r="AG173">
        <v>191.77393621271287</v>
      </c>
      <c r="AH173">
        <v>191.75050165721245</v>
      </c>
      <c r="AI173">
        <v>191.72706710171198</v>
      </c>
      <c r="AJ173">
        <v>191.70363254621154</v>
      </c>
      <c r="AK173">
        <v>191.68019799071109</v>
      </c>
      <c r="AL173">
        <v>191.65676343521065</v>
      </c>
      <c r="AM173">
        <v>191.63332887971018</v>
      </c>
      <c r="AN173">
        <v>191.60989432420971</v>
      </c>
      <c r="AO173">
        <v>191.58645976870929</v>
      </c>
    </row>
    <row r="174" spans="1:41" x14ac:dyDescent="0.3">
      <c r="A174" t="s">
        <v>665</v>
      </c>
      <c r="B174" t="s">
        <v>72</v>
      </c>
      <c r="C174" t="s">
        <v>1270</v>
      </c>
      <c r="D174" t="s">
        <v>610</v>
      </c>
      <c r="E174" t="s">
        <v>692</v>
      </c>
      <c r="F174">
        <v>2021</v>
      </c>
      <c r="G174">
        <v>2021</v>
      </c>
      <c r="I174">
        <v>2.4440681089282776</v>
      </c>
      <c r="J174">
        <v>11.428571428571429</v>
      </c>
      <c r="K174">
        <v>0.99990000000000001</v>
      </c>
      <c r="L174">
        <v>129.18820302299676</v>
      </c>
      <c r="M174">
        <v>131.81995540308765</v>
      </c>
      <c r="N174">
        <v>127.81279607040506</v>
      </c>
      <c r="O174">
        <v>126.6799991148517</v>
      </c>
      <c r="P174">
        <v>128.58397466701078</v>
      </c>
      <c r="Q174">
        <v>131.09026625922084</v>
      </c>
      <c r="R174">
        <v>132.69302007865335</v>
      </c>
      <c r="S174">
        <v>133.76797307602078</v>
      </c>
      <c r="T174">
        <v>134.88822474711674</v>
      </c>
      <c r="U174">
        <v>135.76677506512311</v>
      </c>
      <c r="V174">
        <v>136.29850052736316</v>
      </c>
      <c r="W174">
        <v>136.44203003693326</v>
      </c>
      <c r="X174">
        <v>136.03332893608933</v>
      </c>
      <c r="Y174">
        <v>135.72930651456804</v>
      </c>
      <c r="Z174">
        <v>135.97001957793975</v>
      </c>
      <c r="AA174">
        <v>136.06645647615792</v>
      </c>
      <c r="AB174">
        <v>135.90979813485146</v>
      </c>
      <c r="AC174">
        <v>135.85665327461933</v>
      </c>
      <c r="AD174">
        <v>135.87046306230323</v>
      </c>
      <c r="AE174">
        <v>135.87165756127476</v>
      </c>
      <c r="AF174">
        <v>135.85635912019879</v>
      </c>
      <c r="AG174">
        <v>135.84106067912279</v>
      </c>
      <c r="AH174">
        <v>135.82576223804682</v>
      </c>
      <c r="AI174">
        <v>135.81046379697082</v>
      </c>
      <c r="AJ174">
        <v>135.79516535589485</v>
      </c>
      <c r="AK174">
        <v>135.77986691481885</v>
      </c>
      <c r="AL174">
        <v>135.76456847374283</v>
      </c>
      <c r="AM174">
        <v>135.74927003266683</v>
      </c>
      <c r="AN174">
        <v>135.73397159159086</v>
      </c>
      <c r="AO174">
        <v>135.71867315051486</v>
      </c>
    </row>
    <row r="175" spans="1:41" x14ac:dyDescent="0.3">
      <c r="A175" t="s">
        <v>665</v>
      </c>
      <c r="B175" t="s">
        <v>71</v>
      </c>
      <c r="C175" t="s">
        <v>1270</v>
      </c>
      <c r="D175" t="s">
        <v>610</v>
      </c>
      <c r="E175" t="s">
        <v>692</v>
      </c>
      <c r="F175">
        <v>2022</v>
      </c>
      <c r="G175">
        <v>2021</v>
      </c>
      <c r="I175">
        <v>2.4440681089282776</v>
      </c>
      <c r="J175">
        <v>11.428571428571429</v>
      </c>
      <c r="K175">
        <v>0.99990000000000001</v>
      </c>
      <c r="L175">
        <v>129.18820302299676</v>
      </c>
      <c r="M175">
        <v>131.81995540308765</v>
      </c>
      <c r="N175">
        <v>127.81279607040506</v>
      </c>
      <c r="O175">
        <v>126.6799991148517</v>
      </c>
      <c r="P175">
        <v>128.58397466701078</v>
      </c>
      <c r="Q175">
        <v>131.09026625922084</v>
      </c>
      <c r="R175">
        <v>132.69302007865335</v>
      </c>
      <c r="S175">
        <v>133.76797307602078</v>
      </c>
      <c r="T175">
        <v>134.88822474711674</v>
      </c>
      <c r="U175">
        <v>135.76677506512311</v>
      </c>
      <c r="V175">
        <v>136.29850052736316</v>
      </c>
      <c r="W175">
        <v>136.44203003693326</v>
      </c>
      <c r="X175">
        <v>136.03332893608933</v>
      </c>
      <c r="Y175">
        <v>135.72930651456804</v>
      </c>
      <c r="Z175">
        <v>135.97001957793975</v>
      </c>
      <c r="AA175">
        <v>136.06645647615792</v>
      </c>
      <c r="AB175">
        <v>135.90979813485146</v>
      </c>
      <c r="AC175">
        <v>135.85665327461933</v>
      </c>
      <c r="AD175">
        <v>135.87046306230323</v>
      </c>
      <c r="AE175">
        <v>135.87165756127476</v>
      </c>
      <c r="AF175">
        <v>135.85635912019879</v>
      </c>
      <c r="AG175">
        <v>135.84106067912279</v>
      </c>
      <c r="AH175">
        <v>135.82576223804682</v>
      </c>
      <c r="AI175">
        <v>135.81046379697082</v>
      </c>
      <c r="AJ175">
        <v>135.79516535589485</v>
      </c>
      <c r="AK175">
        <v>135.77986691481885</v>
      </c>
      <c r="AL175">
        <v>135.76456847374283</v>
      </c>
      <c r="AM175">
        <v>135.74927003266683</v>
      </c>
      <c r="AN175">
        <v>135.73397159159086</v>
      </c>
      <c r="AO175">
        <v>135.71867315051486</v>
      </c>
    </row>
    <row r="176" spans="1:41" x14ac:dyDescent="0.3">
      <c r="A176" t="s">
        <v>665</v>
      </c>
      <c r="B176" t="s">
        <v>74</v>
      </c>
      <c r="C176" t="s">
        <v>1270</v>
      </c>
      <c r="D176" t="s">
        <v>610</v>
      </c>
      <c r="E176" t="s">
        <v>692</v>
      </c>
      <c r="F176">
        <v>2021</v>
      </c>
      <c r="G176">
        <v>2021</v>
      </c>
      <c r="I176">
        <v>2.4440681089282776</v>
      </c>
      <c r="J176">
        <v>11.428571428571429</v>
      </c>
      <c r="K176">
        <v>0.99990000000000001</v>
      </c>
      <c r="L176">
        <v>129.18820302299676</v>
      </c>
      <c r="M176">
        <v>131.81995540308765</v>
      </c>
      <c r="N176">
        <v>127.81279607040506</v>
      </c>
      <c r="O176">
        <v>126.6799991148517</v>
      </c>
      <c r="P176">
        <v>128.58397466701078</v>
      </c>
      <c r="Q176">
        <v>131.09026625922084</v>
      </c>
      <c r="R176">
        <v>132.69302007865335</v>
      </c>
      <c r="S176">
        <v>133.76797307602078</v>
      </c>
      <c r="T176">
        <v>134.88822474711674</v>
      </c>
      <c r="U176">
        <v>135.76677506512311</v>
      </c>
      <c r="V176">
        <v>136.29850052736316</v>
      </c>
      <c r="W176">
        <v>136.44203003693326</v>
      </c>
      <c r="X176">
        <v>136.03332893608933</v>
      </c>
      <c r="Y176">
        <v>135.72930651456804</v>
      </c>
      <c r="Z176">
        <v>135.97001957793975</v>
      </c>
      <c r="AA176">
        <v>136.06645647615792</v>
      </c>
      <c r="AB176">
        <v>135.90979813485146</v>
      </c>
      <c r="AC176">
        <v>135.85665327461933</v>
      </c>
      <c r="AD176">
        <v>135.87046306230323</v>
      </c>
      <c r="AE176">
        <v>135.87165756127476</v>
      </c>
      <c r="AF176">
        <v>135.85635912019879</v>
      </c>
      <c r="AG176">
        <v>135.84106067912279</v>
      </c>
      <c r="AH176">
        <v>135.82576223804682</v>
      </c>
      <c r="AI176">
        <v>135.81046379697082</v>
      </c>
      <c r="AJ176">
        <v>135.79516535589485</v>
      </c>
      <c r="AK176">
        <v>135.77986691481885</v>
      </c>
      <c r="AL176">
        <v>135.76456847374283</v>
      </c>
      <c r="AM176">
        <v>135.74927003266683</v>
      </c>
      <c r="AN176">
        <v>135.73397159159086</v>
      </c>
      <c r="AO176">
        <v>135.71867315051486</v>
      </c>
    </row>
    <row r="177" spans="1:41" x14ac:dyDescent="0.3">
      <c r="A177" t="s">
        <v>665</v>
      </c>
      <c r="B177" t="s">
        <v>75</v>
      </c>
      <c r="C177" t="s">
        <v>1270</v>
      </c>
      <c r="D177" t="s">
        <v>610</v>
      </c>
      <c r="E177" t="s">
        <v>692</v>
      </c>
      <c r="F177">
        <v>2022</v>
      </c>
      <c r="G177">
        <v>2021</v>
      </c>
      <c r="I177">
        <v>2.4440681089282776</v>
      </c>
      <c r="J177">
        <v>11.428571428571429</v>
      </c>
      <c r="K177">
        <v>0.99990000000000001</v>
      </c>
      <c r="L177">
        <v>129.18820302299676</v>
      </c>
      <c r="M177">
        <v>131.81995540308765</v>
      </c>
      <c r="N177">
        <v>127.81279607040506</v>
      </c>
      <c r="O177">
        <v>126.6799991148517</v>
      </c>
      <c r="P177">
        <v>128.58397466701078</v>
      </c>
      <c r="Q177">
        <v>131.09026625922084</v>
      </c>
      <c r="R177">
        <v>132.69302007865335</v>
      </c>
      <c r="S177">
        <v>133.76797307602078</v>
      </c>
      <c r="T177">
        <v>134.88822474711674</v>
      </c>
      <c r="U177">
        <v>135.76677506512311</v>
      </c>
      <c r="V177">
        <v>136.29850052736316</v>
      </c>
      <c r="W177">
        <v>136.44203003693326</v>
      </c>
      <c r="X177">
        <v>136.03332893608933</v>
      </c>
      <c r="Y177">
        <v>135.72930651456804</v>
      </c>
      <c r="Z177">
        <v>135.97001957793975</v>
      </c>
      <c r="AA177">
        <v>136.06645647615792</v>
      </c>
      <c r="AB177">
        <v>135.90979813485146</v>
      </c>
      <c r="AC177">
        <v>135.85665327461933</v>
      </c>
      <c r="AD177">
        <v>135.87046306230323</v>
      </c>
      <c r="AE177">
        <v>135.87165756127476</v>
      </c>
      <c r="AF177">
        <v>135.85635912019879</v>
      </c>
      <c r="AG177">
        <v>135.84106067912279</v>
      </c>
      <c r="AH177">
        <v>135.82576223804682</v>
      </c>
      <c r="AI177">
        <v>135.81046379697082</v>
      </c>
      <c r="AJ177">
        <v>135.79516535589485</v>
      </c>
      <c r="AK177">
        <v>135.77986691481885</v>
      </c>
      <c r="AL177">
        <v>135.76456847374283</v>
      </c>
      <c r="AM177">
        <v>135.74927003266683</v>
      </c>
      <c r="AN177">
        <v>135.73397159159086</v>
      </c>
      <c r="AO177">
        <v>135.71867315051486</v>
      </c>
    </row>
    <row r="178" spans="1:41" x14ac:dyDescent="0.3">
      <c r="A178" t="s">
        <v>666</v>
      </c>
      <c r="B178" t="s">
        <v>73</v>
      </c>
      <c r="C178" t="s">
        <v>1270</v>
      </c>
      <c r="D178" t="s">
        <v>610</v>
      </c>
      <c r="E178" t="s">
        <v>692</v>
      </c>
      <c r="F178">
        <v>2035</v>
      </c>
      <c r="G178">
        <v>2021</v>
      </c>
      <c r="I178">
        <v>2.4440681089282776</v>
      </c>
      <c r="J178">
        <v>10.714285714285714</v>
      </c>
      <c r="K178">
        <v>0.99990000000000001</v>
      </c>
      <c r="L178">
        <v>121.26667931544179</v>
      </c>
      <c r="M178">
        <v>123.73394717177702</v>
      </c>
      <c r="N178">
        <v>119.97723529738705</v>
      </c>
      <c r="O178">
        <v>118.9152381515558</v>
      </c>
      <c r="P178">
        <v>120.70021523170492</v>
      </c>
      <c r="Q178">
        <v>123.04986359940189</v>
      </c>
      <c r="R178">
        <v>124.55244530511985</v>
      </c>
      <c r="S178">
        <v>125.5602137401518</v>
      </c>
      <c r="T178">
        <v>126.61044968180428</v>
      </c>
      <c r="U178">
        <v>127.43409060493525</v>
      </c>
      <c r="V178">
        <v>127.93258322578525</v>
      </c>
      <c r="W178">
        <v>128.06714214100725</v>
      </c>
      <c r="X178">
        <v>127.68398485896604</v>
      </c>
      <c r="Y178">
        <v>127.39896383878985</v>
      </c>
      <c r="Z178">
        <v>127.62463233570087</v>
      </c>
      <c r="AA178">
        <v>127.71504192778038</v>
      </c>
      <c r="AB178">
        <v>127.56817473280557</v>
      </c>
      <c r="AC178">
        <v>127.51835142633796</v>
      </c>
      <c r="AD178">
        <v>127.53129810229163</v>
      </c>
      <c r="AE178">
        <v>127.53241794507743</v>
      </c>
      <c r="AF178">
        <v>127.5180756565687</v>
      </c>
      <c r="AG178">
        <v>127.50373336805998</v>
      </c>
      <c r="AH178">
        <v>127.48939107955121</v>
      </c>
      <c r="AI178">
        <v>127.47504879104247</v>
      </c>
      <c r="AJ178">
        <v>127.46070650253372</v>
      </c>
      <c r="AK178">
        <v>127.44636421402498</v>
      </c>
      <c r="AL178">
        <v>127.43202192551625</v>
      </c>
      <c r="AM178">
        <v>127.41767963700748</v>
      </c>
      <c r="AN178">
        <v>127.40333734849877</v>
      </c>
      <c r="AO178">
        <v>127.38899505998999</v>
      </c>
    </row>
    <row r="179" spans="1:41" x14ac:dyDescent="0.3">
      <c r="A179" t="s">
        <v>666</v>
      </c>
      <c r="B179" t="s">
        <v>70</v>
      </c>
      <c r="C179" t="s">
        <v>1270</v>
      </c>
      <c r="D179" t="s">
        <v>610</v>
      </c>
      <c r="E179" t="s">
        <v>692</v>
      </c>
      <c r="F179">
        <v>2035</v>
      </c>
      <c r="G179">
        <v>2021</v>
      </c>
      <c r="I179">
        <v>2.4440681089282776</v>
      </c>
      <c r="J179">
        <v>10.714285714285714</v>
      </c>
      <c r="K179">
        <v>0.99990000000000001</v>
      </c>
      <c r="L179">
        <v>121.26667931544179</v>
      </c>
      <c r="M179">
        <v>123.73394717177702</v>
      </c>
      <c r="N179">
        <v>119.97723529738705</v>
      </c>
      <c r="O179">
        <v>118.9152381515558</v>
      </c>
      <c r="P179">
        <v>120.70021523170492</v>
      </c>
      <c r="Q179">
        <v>123.04986359940189</v>
      </c>
      <c r="R179">
        <v>124.55244530511985</v>
      </c>
      <c r="S179">
        <v>125.5602137401518</v>
      </c>
      <c r="T179">
        <v>126.61044968180428</v>
      </c>
      <c r="U179">
        <v>127.43409060493525</v>
      </c>
      <c r="V179">
        <v>127.93258322578525</v>
      </c>
      <c r="W179">
        <v>128.06714214100725</v>
      </c>
      <c r="X179">
        <v>127.68398485896604</v>
      </c>
      <c r="Y179">
        <v>127.39896383878985</v>
      </c>
      <c r="Z179">
        <v>127.62463233570087</v>
      </c>
      <c r="AA179">
        <v>127.71504192778038</v>
      </c>
      <c r="AB179">
        <v>127.56817473280557</v>
      </c>
      <c r="AC179">
        <v>127.51835142633796</v>
      </c>
      <c r="AD179">
        <v>127.53129810229163</v>
      </c>
      <c r="AE179">
        <v>127.53241794507743</v>
      </c>
      <c r="AF179">
        <v>127.5180756565687</v>
      </c>
      <c r="AG179">
        <v>127.50373336805998</v>
      </c>
      <c r="AH179">
        <v>127.48939107955121</v>
      </c>
      <c r="AI179">
        <v>127.47504879104247</v>
      </c>
      <c r="AJ179">
        <v>127.46070650253372</v>
      </c>
      <c r="AK179">
        <v>127.44636421402498</v>
      </c>
      <c r="AL179">
        <v>127.43202192551625</v>
      </c>
      <c r="AM179">
        <v>127.41767963700748</v>
      </c>
      <c r="AN179">
        <v>127.40333734849877</v>
      </c>
      <c r="AO179">
        <v>127.38899505998999</v>
      </c>
    </row>
    <row r="180" spans="1:41" x14ac:dyDescent="0.3">
      <c r="A180" t="s">
        <v>666</v>
      </c>
      <c r="B180" t="s">
        <v>69</v>
      </c>
      <c r="C180" t="s">
        <v>1270</v>
      </c>
      <c r="D180" t="s">
        <v>610</v>
      </c>
      <c r="E180" t="s">
        <v>692</v>
      </c>
      <c r="F180">
        <v>2035</v>
      </c>
      <c r="G180">
        <v>2021</v>
      </c>
      <c r="I180">
        <v>2.4440681089282776</v>
      </c>
      <c r="J180">
        <v>10.714285714285714</v>
      </c>
      <c r="K180">
        <v>0.99990000000000001</v>
      </c>
      <c r="L180">
        <v>121.26667931544179</v>
      </c>
      <c r="M180">
        <v>123.73394717177702</v>
      </c>
      <c r="N180">
        <v>119.97723529738705</v>
      </c>
      <c r="O180">
        <v>118.9152381515558</v>
      </c>
      <c r="P180">
        <v>120.70021523170492</v>
      </c>
      <c r="Q180">
        <v>123.04986359940189</v>
      </c>
      <c r="R180">
        <v>124.55244530511985</v>
      </c>
      <c r="S180">
        <v>125.5602137401518</v>
      </c>
      <c r="T180">
        <v>126.61044968180428</v>
      </c>
      <c r="U180">
        <v>127.43409060493525</v>
      </c>
      <c r="V180">
        <v>127.93258322578525</v>
      </c>
      <c r="W180">
        <v>128.06714214100725</v>
      </c>
      <c r="X180">
        <v>127.68398485896604</v>
      </c>
      <c r="Y180">
        <v>127.39896383878985</v>
      </c>
      <c r="Z180">
        <v>127.62463233570087</v>
      </c>
      <c r="AA180">
        <v>127.71504192778038</v>
      </c>
      <c r="AB180">
        <v>127.56817473280557</v>
      </c>
      <c r="AC180">
        <v>127.51835142633796</v>
      </c>
      <c r="AD180">
        <v>127.53129810229163</v>
      </c>
      <c r="AE180">
        <v>127.53241794507743</v>
      </c>
      <c r="AF180">
        <v>127.5180756565687</v>
      </c>
      <c r="AG180">
        <v>127.50373336805998</v>
      </c>
      <c r="AH180">
        <v>127.48939107955121</v>
      </c>
      <c r="AI180">
        <v>127.47504879104247</v>
      </c>
      <c r="AJ180">
        <v>127.46070650253372</v>
      </c>
      <c r="AK180">
        <v>127.44636421402498</v>
      </c>
      <c r="AL180">
        <v>127.43202192551625</v>
      </c>
      <c r="AM180">
        <v>127.41767963700748</v>
      </c>
      <c r="AN180">
        <v>127.40333734849877</v>
      </c>
      <c r="AO180">
        <v>127.38899505998999</v>
      </c>
    </row>
    <row r="181" spans="1:41" x14ac:dyDescent="0.3">
      <c r="A181" t="s">
        <v>666</v>
      </c>
      <c r="B181" t="s">
        <v>68</v>
      </c>
      <c r="C181" t="s">
        <v>1270</v>
      </c>
      <c r="D181" t="s">
        <v>610</v>
      </c>
      <c r="E181" t="s">
        <v>692</v>
      </c>
      <c r="F181">
        <v>2035</v>
      </c>
      <c r="G181">
        <v>2021</v>
      </c>
      <c r="I181">
        <v>2.4440681089282776</v>
      </c>
      <c r="J181">
        <v>10.714285714285714</v>
      </c>
      <c r="K181">
        <v>0.99990000000000001</v>
      </c>
      <c r="L181">
        <v>121.26667931544179</v>
      </c>
      <c r="M181">
        <v>123.73394717177702</v>
      </c>
      <c r="N181">
        <v>119.97723529738705</v>
      </c>
      <c r="O181">
        <v>118.9152381515558</v>
      </c>
      <c r="P181">
        <v>120.70021523170492</v>
      </c>
      <c r="Q181">
        <v>123.04986359940189</v>
      </c>
      <c r="R181">
        <v>124.55244530511985</v>
      </c>
      <c r="S181">
        <v>125.5602137401518</v>
      </c>
      <c r="T181">
        <v>126.61044968180428</v>
      </c>
      <c r="U181">
        <v>127.43409060493525</v>
      </c>
      <c r="V181">
        <v>127.93258322578525</v>
      </c>
      <c r="W181">
        <v>128.06714214100725</v>
      </c>
      <c r="X181">
        <v>127.68398485896604</v>
      </c>
      <c r="Y181">
        <v>127.39896383878985</v>
      </c>
      <c r="Z181">
        <v>127.62463233570087</v>
      </c>
      <c r="AA181">
        <v>127.71504192778038</v>
      </c>
      <c r="AB181">
        <v>127.56817473280557</v>
      </c>
      <c r="AC181">
        <v>127.51835142633796</v>
      </c>
      <c r="AD181">
        <v>127.53129810229163</v>
      </c>
      <c r="AE181">
        <v>127.53241794507743</v>
      </c>
      <c r="AF181">
        <v>127.5180756565687</v>
      </c>
      <c r="AG181">
        <v>127.50373336805998</v>
      </c>
      <c r="AH181">
        <v>127.48939107955121</v>
      </c>
      <c r="AI181">
        <v>127.47504879104247</v>
      </c>
      <c r="AJ181">
        <v>127.46070650253372</v>
      </c>
      <c r="AK181">
        <v>127.44636421402498</v>
      </c>
      <c r="AL181">
        <v>127.43202192551625</v>
      </c>
      <c r="AM181">
        <v>127.41767963700748</v>
      </c>
      <c r="AN181">
        <v>127.40333734849877</v>
      </c>
      <c r="AO181">
        <v>127.38899505998999</v>
      </c>
    </row>
    <row r="182" spans="1:41" x14ac:dyDescent="0.3">
      <c r="A182" t="s">
        <v>656</v>
      </c>
      <c r="B182" t="s">
        <v>126</v>
      </c>
      <c r="C182" t="s">
        <v>1270</v>
      </c>
      <c r="D182" t="s">
        <v>610</v>
      </c>
      <c r="E182" t="s">
        <v>691</v>
      </c>
      <c r="F182">
        <v>2039</v>
      </c>
      <c r="G182">
        <v>2021</v>
      </c>
      <c r="I182">
        <v>2.4440681089282776</v>
      </c>
      <c r="J182">
        <v>10.285714285714286</v>
      </c>
      <c r="K182">
        <v>0.99260000000000004</v>
      </c>
      <c r="L182">
        <v>103.23507777293088</v>
      </c>
      <c r="M182">
        <v>110.95229413618551</v>
      </c>
      <c r="N182">
        <v>114.1743731608093</v>
      </c>
      <c r="O182">
        <v>117.75671300561653</v>
      </c>
      <c r="P182">
        <v>119.66763473825377</v>
      </c>
      <c r="Q182">
        <v>120.01247777090396</v>
      </c>
      <c r="R182">
        <v>120.33694111388256</v>
      </c>
      <c r="S182">
        <v>120.50649040389298</v>
      </c>
      <c r="T182">
        <v>120.94423759756438</v>
      </c>
      <c r="U182">
        <v>121.52080034657735</v>
      </c>
      <c r="V182">
        <v>121.8111375333889</v>
      </c>
      <c r="W182">
        <v>121.88670098484526</v>
      </c>
      <c r="X182">
        <v>122.54793181866651</v>
      </c>
      <c r="Y182">
        <v>123.96137965817604</v>
      </c>
      <c r="Z182">
        <v>125.80926408081481</v>
      </c>
      <c r="AA182">
        <v>127.54051284673962</v>
      </c>
      <c r="AB182">
        <v>128.66278468310418</v>
      </c>
      <c r="AC182">
        <v>129.36201704332009</v>
      </c>
      <c r="AD182">
        <v>129.67622414461036</v>
      </c>
      <c r="AE182">
        <v>129.74098190865541</v>
      </c>
      <c r="AF182">
        <v>129.72450130956267</v>
      </c>
      <c r="AG182">
        <v>129.70802071046987</v>
      </c>
      <c r="AH182">
        <v>129.69154011137712</v>
      </c>
      <c r="AI182">
        <v>129.67505951228438</v>
      </c>
      <c r="AJ182">
        <v>129.65857891319158</v>
      </c>
      <c r="AK182">
        <v>129.64209831409883</v>
      </c>
      <c r="AL182">
        <v>129.62561771500609</v>
      </c>
      <c r="AM182">
        <v>129.60913711591328</v>
      </c>
      <c r="AN182">
        <v>129.59265651682054</v>
      </c>
      <c r="AO182">
        <v>129.5761759177278</v>
      </c>
    </row>
    <row r="183" spans="1:41" x14ac:dyDescent="0.3">
      <c r="A183" t="s">
        <v>674</v>
      </c>
      <c r="B183" t="s">
        <v>163</v>
      </c>
      <c r="C183" t="s">
        <v>1270</v>
      </c>
      <c r="D183" t="s">
        <v>611</v>
      </c>
      <c r="E183" t="s">
        <v>692</v>
      </c>
      <c r="F183">
        <v>2070</v>
      </c>
      <c r="G183">
        <v>2021</v>
      </c>
      <c r="I183">
        <v>11.734053097345132</v>
      </c>
      <c r="J183">
        <v>7.8947368421052628</v>
      </c>
      <c r="K183">
        <v>1.0055000000000001</v>
      </c>
      <c r="L183">
        <v>317.06294970132745</v>
      </c>
      <c r="M183">
        <v>312.35167123324703</v>
      </c>
      <c r="N183">
        <v>307.62250213234256</v>
      </c>
      <c r="O183">
        <v>303.29336544860246</v>
      </c>
      <c r="P183">
        <v>299.29718713944902</v>
      </c>
      <c r="Q183">
        <v>295.58618761126814</v>
      </c>
      <c r="R183">
        <v>292.33542432432046</v>
      </c>
      <c r="S183">
        <v>289.44098498708445</v>
      </c>
      <c r="T183">
        <v>286.52425845808864</v>
      </c>
      <c r="U183">
        <v>283.69083403563621</v>
      </c>
      <c r="V183">
        <v>281.07355503387629</v>
      </c>
      <c r="W183">
        <v>278.70387231675744</v>
      </c>
      <c r="X183">
        <v>276.54482971628329</v>
      </c>
      <c r="Y183">
        <v>274.53242343339599</v>
      </c>
      <c r="Z183">
        <v>272.62353326652936</v>
      </c>
      <c r="AA183">
        <v>270.78554125465422</v>
      </c>
      <c r="AB183">
        <v>269.00576418129691</v>
      </c>
      <c r="AC183">
        <v>267.27448544157318</v>
      </c>
      <c r="AD183">
        <v>265.57418330256633</v>
      </c>
      <c r="AE183">
        <v>263.90351445641932</v>
      </c>
      <c r="AF183">
        <v>260.70863838569318</v>
      </c>
      <c r="AG183">
        <v>257.56272877984782</v>
      </c>
      <c r="AH183">
        <v>257.56272877984782</v>
      </c>
      <c r="AI183">
        <v>257.56272877984782</v>
      </c>
      <c r="AJ183">
        <v>257.56272877984782</v>
      </c>
      <c r="AK183">
        <v>257.56272877984782</v>
      </c>
      <c r="AL183">
        <v>257.56272877984782</v>
      </c>
      <c r="AM183">
        <v>257.56272877984782</v>
      </c>
      <c r="AN183">
        <v>257.56272877984782</v>
      </c>
      <c r="AO183">
        <v>257.56272877984782</v>
      </c>
    </row>
    <row r="184" spans="1:41" x14ac:dyDescent="0.3">
      <c r="A184" t="s">
        <v>675</v>
      </c>
      <c r="B184" t="s">
        <v>137</v>
      </c>
      <c r="C184" t="s">
        <v>1270</v>
      </c>
      <c r="D184" t="s">
        <v>359</v>
      </c>
      <c r="E184" t="s">
        <v>692</v>
      </c>
      <c r="F184">
        <v>2030</v>
      </c>
      <c r="G184">
        <v>2021</v>
      </c>
      <c r="I184">
        <v>11.734053097345132</v>
      </c>
      <c r="J184">
        <v>12.81138790035587</v>
      </c>
      <c r="K184">
        <v>0.95050000000000001</v>
      </c>
      <c r="L184">
        <v>479.43220519970538</v>
      </c>
      <c r="M184">
        <v>472.20505062154655</v>
      </c>
      <c r="N184">
        <v>464.95045160982346</v>
      </c>
      <c r="O184">
        <v>458.3095068608888</v>
      </c>
      <c r="P184">
        <v>452.1793240330619</v>
      </c>
      <c r="Q184">
        <v>446.48660868809856</v>
      </c>
      <c r="R184">
        <v>441.49990095452932</v>
      </c>
      <c r="S184">
        <v>437.05979819918724</v>
      </c>
      <c r="T184">
        <v>432.58550663903276</v>
      </c>
      <c r="U184">
        <v>428.23900145464756</v>
      </c>
      <c r="V184">
        <v>424.22406579587823</v>
      </c>
      <c r="W184">
        <v>420.58894564455619</v>
      </c>
      <c r="X184">
        <v>417.27694982003118</v>
      </c>
      <c r="Y184">
        <v>414.18989576898713</v>
      </c>
      <c r="Z184">
        <v>411.26163661340098</v>
      </c>
      <c r="AA184">
        <v>408.44213603128935</v>
      </c>
      <c r="AB184">
        <v>405.71193782480191</v>
      </c>
      <c r="AC184">
        <v>403.05613661189648</v>
      </c>
      <c r="AD184">
        <v>400.44785385564842</v>
      </c>
      <c r="AE184">
        <v>397.88502890657719</v>
      </c>
      <c r="AF184">
        <v>392.98405279624211</v>
      </c>
      <c r="AG184">
        <v>388.15819179812905</v>
      </c>
      <c r="AH184">
        <v>388.15819179812905</v>
      </c>
      <c r="AI184">
        <v>388.15819179812905</v>
      </c>
      <c r="AJ184">
        <v>388.15819179812905</v>
      </c>
      <c r="AK184">
        <v>388.15819179812905</v>
      </c>
      <c r="AL184">
        <v>388.15819179812905</v>
      </c>
      <c r="AM184">
        <v>388.15819179812905</v>
      </c>
      <c r="AN184">
        <v>388.15819179812905</v>
      </c>
      <c r="AO184">
        <v>388.15819179812905</v>
      </c>
    </row>
    <row r="185" spans="1:41" x14ac:dyDescent="0.3">
      <c r="A185" t="s">
        <v>675</v>
      </c>
      <c r="B185" t="s">
        <v>760</v>
      </c>
      <c r="C185" t="s">
        <v>1270</v>
      </c>
      <c r="D185" t="s">
        <v>359</v>
      </c>
      <c r="E185" t="s">
        <v>692</v>
      </c>
      <c r="F185">
        <v>2030</v>
      </c>
      <c r="G185">
        <v>2021</v>
      </c>
      <c r="I185">
        <v>11.734053097345132</v>
      </c>
      <c r="J185">
        <v>12.81138790035587</v>
      </c>
      <c r="K185">
        <v>0.95050000000000001</v>
      </c>
      <c r="L185">
        <v>479.43220519970538</v>
      </c>
      <c r="M185">
        <v>472.20505062154655</v>
      </c>
      <c r="N185">
        <v>464.95045160982346</v>
      </c>
      <c r="O185">
        <v>458.3095068608888</v>
      </c>
      <c r="P185">
        <v>452.1793240330619</v>
      </c>
      <c r="Q185">
        <v>446.48660868809856</v>
      </c>
      <c r="R185">
        <v>441.49990095452932</v>
      </c>
      <c r="S185">
        <v>437.05979819918724</v>
      </c>
      <c r="T185">
        <v>432.58550663903276</v>
      </c>
      <c r="U185">
        <v>428.23900145464756</v>
      </c>
      <c r="V185">
        <v>424.22406579587823</v>
      </c>
      <c r="W185">
        <v>420.58894564455619</v>
      </c>
      <c r="X185">
        <v>417.27694982003118</v>
      </c>
      <c r="Y185">
        <v>414.18989576898713</v>
      </c>
      <c r="Z185">
        <v>411.26163661340098</v>
      </c>
      <c r="AA185">
        <v>408.44213603128935</v>
      </c>
      <c r="AB185">
        <v>405.71193782480191</v>
      </c>
      <c r="AC185">
        <v>403.05613661189648</v>
      </c>
      <c r="AD185">
        <v>400.44785385564842</v>
      </c>
      <c r="AE185">
        <v>397.88502890657719</v>
      </c>
      <c r="AF185">
        <v>392.98405279624211</v>
      </c>
      <c r="AG185">
        <v>388.15819179812905</v>
      </c>
      <c r="AH185">
        <v>388.15819179812905</v>
      </c>
      <c r="AI185">
        <v>388.15819179812905</v>
      </c>
      <c r="AJ185">
        <v>388.15819179812905</v>
      </c>
      <c r="AK185">
        <v>388.15819179812905</v>
      </c>
      <c r="AL185">
        <v>388.15819179812905</v>
      </c>
      <c r="AM185">
        <v>388.15819179812905</v>
      </c>
      <c r="AN185">
        <v>388.15819179812905</v>
      </c>
      <c r="AO185">
        <v>388.15819179812905</v>
      </c>
    </row>
    <row r="186" spans="1:41" x14ac:dyDescent="0.3">
      <c r="A186" t="s">
        <v>675</v>
      </c>
      <c r="B186" t="s">
        <v>136</v>
      </c>
      <c r="C186" t="s">
        <v>1270</v>
      </c>
      <c r="D186" t="s">
        <v>359</v>
      </c>
      <c r="E186" t="s">
        <v>692</v>
      </c>
      <c r="F186">
        <v>2030</v>
      </c>
      <c r="G186">
        <v>2021</v>
      </c>
      <c r="I186">
        <v>11.734053097345132</v>
      </c>
      <c r="J186">
        <v>12.81138790035587</v>
      </c>
      <c r="K186">
        <v>0.95050000000000001</v>
      </c>
      <c r="L186">
        <v>479.43220519970538</v>
      </c>
      <c r="M186">
        <v>472.20505062154655</v>
      </c>
      <c r="N186">
        <v>464.95045160982346</v>
      </c>
      <c r="O186">
        <v>458.3095068608888</v>
      </c>
      <c r="P186">
        <v>452.1793240330619</v>
      </c>
      <c r="Q186">
        <v>446.48660868809856</v>
      </c>
      <c r="R186">
        <v>441.49990095452932</v>
      </c>
      <c r="S186">
        <v>437.05979819918724</v>
      </c>
      <c r="T186">
        <v>432.58550663903276</v>
      </c>
      <c r="U186">
        <v>428.23900145464756</v>
      </c>
      <c r="V186">
        <v>424.22406579587823</v>
      </c>
      <c r="W186">
        <v>420.58894564455619</v>
      </c>
      <c r="X186">
        <v>417.27694982003118</v>
      </c>
      <c r="Y186">
        <v>414.18989576898713</v>
      </c>
      <c r="Z186">
        <v>411.26163661340098</v>
      </c>
      <c r="AA186">
        <v>408.44213603128935</v>
      </c>
      <c r="AB186">
        <v>405.71193782480191</v>
      </c>
      <c r="AC186">
        <v>403.05613661189648</v>
      </c>
      <c r="AD186">
        <v>400.44785385564842</v>
      </c>
      <c r="AE186">
        <v>397.88502890657719</v>
      </c>
      <c r="AF186">
        <v>392.98405279624211</v>
      </c>
      <c r="AG186">
        <v>388.15819179812905</v>
      </c>
      <c r="AH186">
        <v>388.15819179812905</v>
      </c>
      <c r="AI186">
        <v>388.15819179812905</v>
      </c>
      <c r="AJ186">
        <v>388.15819179812905</v>
      </c>
      <c r="AK186">
        <v>388.15819179812905</v>
      </c>
      <c r="AL186">
        <v>388.15819179812905</v>
      </c>
      <c r="AM186">
        <v>388.15819179812905</v>
      </c>
      <c r="AN186">
        <v>388.15819179812905</v>
      </c>
      <c r="AO186">
        <v>388.15819179812905</v>
      </c>
    </row>
    <row r="187" spans="1:41" x14ac:dyDescent="0.3">
      <c r="A187" t="s">
        <v>676</v>
      </c>
      <c r="B187" t="s">
        <v>140</v>
      </c>
      <c r="C187" t="s">
        <v>1270</v>
      </c>
      <c r="D187" t="s">
        <v>611</v>
      </c>
      <c r="E187" t="s">
        <v>692</v>
      </c>
      <c r="F187">
        <v>2070</v>
      </c>
      <c r="G187">
        <v>2021</v>
      </c>
      <c r="I187">
        <v>11.734053097345132</v>
      </c>
      <c r="J187">
        <v>7.8947368421052628</v>
      </c>
      <c r="K187">
        <v>1.0055000000000001</v>
      </c>
      <c r="L187">
        <v>317.06294970132745</v>
      </c>
      <c r="M187">
        <v>312.35167123324703</v>
      </c>
      <c r="N187">
        <v>307.62250213234256</v>
      </c>
      <c r="O187">
        <v>303.29336544860246</v>
      </c>
      <c r="P187">
        <v>299.29718713944902</v>
      </c>
      <c r="Q187">
        <v>295.58618761126814</v>
      </c>
      <c r="R187">
        <v>292.33542432432046</v>
      </c>
      <c r="S187">
        <v>289.44098498708445</v>
      </c>
      <c r="T187">
        <v>286.52425845808864</v>
      </c>
      <c r="U187">
        <v>283.69083403563621</v>
      </c>
      <c r="V187">
        <v>281.07355503387629</v>
      </c>
      <c r="W187">
        <v>278.70387231675744</v>
      </c>
      <c r="X187">
        <v>276.54482971628329</v>
      </c>
      <c r="Y187">
        <v>274.53242343339599</v>
      </c>
      <c r="Z187">
        <v>272.62353326652936</v>
      </c>
      <c r="AA187">
        <v>270.78554125465422</v>
      </c>
      <c r="AB187">
        <v>269.00576418129691</v>
      </c>
      <c r="AC187">
        <v>267.27448544157318</v>
      </c>
      <c r="AD187">
        <v>265.57418330256633</v>
      </c>
      <c r="AE187">
        <v>263.90351445641932</v>
      </c>
      <c r="AF187">
        <v>260.70863838569318</v>
      </c>
      <c r="AG187">
        <v>257.56272877984782</v>
      </c>
      <c r="AH187">
        <v>257.56272877984782</v>
      </c>
      <c r="AI187">
        <v>257.56272877984782</v>
      </c>
      <c r="AJ187">
        <v>257.56272877984782</v>
      </c>
      <c r="AK187">
        <v>257.56272877984782</v>
      </c>
      <c r="AL187">
        <v>257.56272877984782</v>
      </c>
      <c r="AM187">
        <v>257.56272877984782</v>
      </c>
      <c r="AN187">
        <v>257.56272877984782</v>
      </c>
      <c r="AO187">
        <v>257.56272877984782</v>
      </c>
    </row>
    <row r="188" spans="1:41" x14ac:dyDescent="0.3">
      <c r="A188" t="s">
        <v>676</v>
      </c>
      <c r="B188" t="s">
        <v>761</v>
      </c>
      <c r="C188" t="s">
        <v>1270</v>
      </c>
      <c r="D188" t="s">
        <v>611</v>
      </c>
      <c r="E188" t="s">
        <v>692</v>
      </c>
      <c r="F188">
        <v>2070</v>
      </c>
      <c r="G188">
        <v>2021</v>
      </c>
      <c r="I188">
        <v>11.734053097345132</v>
      </c>
      <c r="J188">
        <v>7.8947368421052628</v>
      </c>
      <c r="K188">
        <v>1.0055000000000001</v>
      </c>
      <c r="L188">
        <v>317.06294970132745</v>
      </c>
      <c r="M188">
        <v>312.35167123324703</v>
      </c>
      <c r="N188">
        <v>307.62250213234256</v>
      </c>
      <c r="O188">
        <v>303.29336544860246</v>
      </c>
      <c r="P188">
        <v>299.29718713944902</v>
      </c>
      <c r="Q188">
        <v>295.58618761126814</v>
      </c>
      <c r="R188">
        <v>292.33542432432046</v>
      </c>
      <c r="S188">
        <v>289.44098498708445</v>
      </c>
      <c r="T188">
        <v>286.52425845808864</v>
      </c>
      <c r="U188">
        <v>283.69083403563621</v>
      </c>
      <c r="V188">
        <v>281.07355503387629</v>
      </c>
      <c r="W188">
        <v>278.70387231675744</v>
      </c>
      <c r="X188">
        <v>276.54482971628329</v>
      </c>
      <c r="Y188">
        <v>274.53242343339599</v>
      </c>
      <c r="Z188">
        <v>272.62353326652936</v>
      </c>
      <c r="AA188">
        <v>270.78554125465422</v>
      </c>
      <c r="AB188">
        <v>269.00576418129691</v>
      </c>
      <c r="AC188">
        <v>267.27448544157318</v>
      </c>
      <c r="AD188">
        <v>265.57418330256633</v>
      </c>
      <c r="AE188">
        <v>263.90351445641932</v>
      </c>
      <c r="AF188">
        <v>260.70863838569318</v>
      </c>
      <c r="AG188">
        <v>257.56272877984782</v>
      </c>
      <c r="AH188">
        <v>257.56272877984782</v>
      </c>
      <c r="AI188">
        <v>257.56272877984782</v>
      </c>
      <c r="AJ188">
        <v>257.56272877984782</v>
      </c>
      <c r="AK188">
        <v>257.56272877984782</v>
      </c>
      <c r="AL188">
        <v>257.56272877984782</v>
      </c>
      <c r="AM188">
        <v>257.56272877984782</v>
      </c>
      <c r="AN188">
        <v>257.56272877984782</v>
      </c>
      <c r="AO188">
        <v>257.56272877984782</v>
      </c>
    </row>
    <row r="189" spans="1:41" x14ac:dyDescent="0.3">
      <c r="A189" t="s">
        <v>676</v>
      </c>
      <c r="B189" t="s">
        <v>762</v>
      </c>
      <c r="C189" t="s">
        <v>1270</v>
      </c>
      <c r="D189" t="s">
        <v>611</v>
      </c>
      <c r="E189" t="s">
        <v>692</v>
      </c>
      <c r="F189">
        <v>2070</v>
      </c>
      <c r="G189">
        <v>2021</v>
      </c>
      <c r="I189">
        <v>11.734053097345132</v>
      </c>
      <c r="J189">
        <v>7.8947368421052628</v>
      </c>
      <c r="K189">
        <v>1.0055000000000001</v>
      </c>
      <c r="L189">
        <v>317.06294970132745</v>
      </c>
      <c r="M189">
        <v>312.35167123324703</v>
      </c>
      <c r="N189">
        <v>307.62250213234256</v>
      </c>
      <c r="O189">
        <v>303.29336544860246</v>
      </c>
      <c r="P189">
        <v>299.29718713944902</v>
      </c>
      <c r="Q189">
        <v>295.58618761126814</v>
      </c>
      <c r="R189">
        <v>292.33542432432046</v>
      </c>
      <c r="S189">
        <v>289.44098498708445</v>
      </c>
      <c r="T189">
        <v>286.52425845808864</v>
      </c>
      <c r="U189">
        <v>283.69083403563621</v>
      </c>
      <c r="V189">
        <v>281.07355503387629</v>
      </c>
      <c r="W189">
        <v>278.70387231675744</v>
      </c>
      <c r="X189">
        <v>276.54482971628329</v>
      </c>
      <c r="Y189">
        <v>274.53242343339599</v>
      </c>
      <c r="Z189">
        <v>272.62353326652936</v>
      </c>
      <c r="AA189">
        <v>270.78554125465422</v>
      </c>
      <c r="AB189">
        <v>269.00576418129691</v>
      </c>
      <c r="AC189">
        <v>267.27448544157318</v>
      </c>
      <c r="AD189">
        <v>265.57418330256633</v>
      </c>
      <c r="AE189">
        <v>263.90351445641932</v>
      </c>
      <c r="AF189">
        <v>260.70863838569318</v>
      </c>
      <c r="AG189">
        <v>257.56272877984782</v>
      </c>
      <c r="AH189">
        <v>257.56272877984782</v>
      </c>
      <c r="AI189">
        <v>257.56272877984782</v>
      </c>
      <c r="AJ189">
        <v>257.56272877984782</v>
      </c>
      <c r="AK189">
        <v>257.56272877984782</v>
      </c>
      <c r="AL189">
        <v>257.56272877984782</v>
      </c>
      <c r="AM189">
        <v>257.56272877984782</v>
      </c>
      <c r="AN189">
        <v>257.56272877984782</v>
      </c>
      <c r="AO189">
        <v>257.56272877984782</v>
      </c>
    </row>
    <row r="190" spans="1:41" x14ac:dyDescent="0.3">
      <c r="A190" t="s">
        <v>677</v>
      </c>
      <c r="B190" t="s">
        <v>141</v>
      </c>
      <c r="C190" t="s">
        <v>1270</v>
      </c>
      <c r="D190" t="s">
        <v>359</v>
      </c>
      <c r="E190" t="s">
        <v>692</v>
      </c>
      <c r="F190">
        <v>2030</v>
      </c>
      <c r="G190">
        <v>2021</v>
      </c>
      <c r="I190">
        <v>11.734053097345132</v>
      </c>
      <c r="J190">
        <v>13.432835820895521</v>
      </c>
      <c r="K190">
        <v>0.95330000000000004</v>
      </c>
      <c r="L190">
        <v>503.62646507011698</v>
      </c>
      <c r="M190">
        <v>496.02641696079564</v>
      </c>
      <c r="N190">
        <v>488.39750839011782</v>
      </c>
      <c r="O190">
        <v>481.4139162948585</v>
      </c>
      <c r="P190">
        <v>474.96743948208666</v>
      </c>
      <c r="Q190">
        <v>468.98100180090796</v>
      </c>
      <c r="R190">
        <v>463.73699902327468</v>
      </c>
      <c r="S190">
        <v>459.06780394988988</v>
      </c>
      <c r="T190">
        <v>454.36265606014229</v>
      </c>
      <c r="U190">
        <v>449.79188783434944</v>
      </c>
      <c r="V190">
        <v>445.56979685338558</v>
      </c>
      <c r="W190">
        <v>441.74711840719567</v>
      </c>
      <c r="X190">
        <v>438.26423626706111</v>
      </c>
      <c r="Y190">
        <v>435.01790203547944</v>
      </c>
      <c r="Z190">
        <v>431.93855590854423</v>
      </c>
      <c r="AA190">
        <v>428.97357988145529</v>
      </c>
      <c r="AB190">
        <v>426.10251389097613</v>
      </c>
      <c r="AC190">
        <v>423.30968349436699</v>
      </c>
      <c r="AD190">
        <v>420.56682332501276</v>
      </c>
      <c r="AE190">
        <v>417.87176641180196</v>
      </c>
      <c r="AF190">
        <v>412.71791868122392</v>
      </c>
      <c r="AG190">
        <v>407.64306171533076</v>
      </c>
      <c r="AH190">
        <v>407.64306171533076</v>
      </c>
      <c r="AI190">
        <v>407.64306171533076</v>
      </c>
      <c r="AJ190">
        <v>407.64306171533076</v>
      </c>
      <c r="AK190">
        <v>407.64306171533076</v>
      </c>
      <c r="AL190">
        <v>407.64306171533076</v>
      </c>
      <c r="AM190">
        <v>407.64306171533076</v>
      </c>
      <c r="AN190">
        <v>407.64306171533076</v>
      </c>
      <c r="AO190">
        <v>407.64306171533076</v>
      </c>
    </row>
    <row r="191" spans="1:41" x14ac:dyDescent="0.3">
      <c r="A191" t="s">
        <v>677</v>
      </c>
      <c r="B191" t="s">
        <v>763</v>
      </c>
      <c r="C191" t="s">
        <v>1270</v>
      </c>
      <c r="D191" t="s">
        <v>359</v>
      </c>
      <c r="E191" t="s">
        <v>692</v>
      </c>
      <c r="F191">
        <v>2030</v>
      </c>
      <c r="G191">
        <v>2021</v>
      </c>
      <c r="I191">
        <v>11.734053097345132</v>
      </c>
      <c r="J191">
        <v>13.432835820895521</v>
      </c>
      <c r="K191">
        <v>0.95330000000000004</v>
      </c>
      <c r="L191">
        <v>503.62646507011698</v>
      </c>
      <c r="M191">
        <v>496.02641696079564</v>
      </c>
      <c r="N191">
        <v>488.39750839011782</v>
      </c>
      <c r="O191">
        <v>481.4139162948585</v>
      </c>
      <c r="P191">
        <v>474.96743948208666</v>
      </c>
      <c r="Q191">
        <v>468.98100180090796</v>
      </c>
      <c r="R191">
        <v>463.73699902327468</v>
      </c>
      <c r="S191">
        <v>459.06780394988988</v>
      </c>
      <c r="T191">
        <v>454.36265606014229</v>
      </c>
      <c r="U191">
        <v>449.79188783434944</v>
      </c>
      <c r="V191">
        <v>445.56979685338558</v>
      </c>
      <c r="W191">
        <v>441.74711840719567</v>
      </c>
      <c r="X191">
        <v>438.26423626706111</v>
      </c>
      <c r="Y191">
        <v>435.01790203547944</v>
      </c>
      <c r="Z191">
        <v>431.93855590854423</v>
      </c>
      <c r="AA191">
        <v>428.97357988145529</v>
      </c>
      <c r="AB191">
        <v>426.10251389097613</v>
      </c>
      <c r="AC191">
        <v>423.30968349436699</v>
      </c>
      <c r="AD191">
        <v>420.56682332501276</v>
      </c>
      <c r="AE191">
        <v>417.87176641180196</v>
      </c>
      <c r="AF191">
        <v>412.71791868122392</v>
      </c>
      <c r="AG191">
        <v>407.64306171533076</v>
      </c>
      <c r="AH191">
        <v>407.64306171533076</v>
      </c>
      <c r="AI191">
        <v>407.64306171533076</v>
      </c>
      <c r="AJ191">
        <v>407.64306171533076</v>
      </c>
      <c r="AK191">
        <v>407.64306171533076</v>
      </c>
      <c r="AL191">
        <v>407.64306171533076</v>
      </c>
      <c r="AM191">
        <v>407.64306171533076</v>
      </c>
      <c r="AN191">
        <v>407.64306171533076</v>
      </c>
      <c r="AO191">
        <v>407.64306171533076</v>
      </c>
    </row>
    <row r="192" spans="1:41" x14ac:dyDescent="0.3">
      <c r="A192" t="s">
        <v>677</v>
      </c>
      <c r="B192" t="s">
        <v>764</v>
      </c>
      <c r="C192" t="s">
        <v>1270</v>
      </c>
      <c r="D192" t="s">
        <v>359</v>
      </c>
      <c r="E192" t="s">
        <v>692</v>
      </c>
      <c r="F192">
        <v>2030</v>
      </c>
      <c r="G192">
        <v>2021</v>
      </c>
      <c r="I192">
        <v>11.734053097345132</v>
      </c>
      <c r="J192">
        <v>13.432835820895521</v>
      </c>
      <c r="K192">
        <v>0.95330000000000004</v>
      </c>
      <c r="L192">
        <v>503.62646507011698</v>
      </c>
      <c r="M192">
        <v>496.02641696079564</v>
      </c>
      <c r="N192">
        <v>488.39750839011782</v>
      </c>
      <c r="O192">
        <v>481.4139162948585</v>
      </c>
      <c r="P192">
        <v>474.96743948208666</v>
      </c>
      <c r="Q192">
        <v>468.98100180090796</v>
      </c>
      <c r="R192">
        <v>463.73699902327468</v>
      </c>
      <c r="S192">
        <v>459.06780394988988</v>
      </c>
      <c r="T192">
        <v>454.36265606014229</v>
      </c>
      <c r="U192">
        <v>449.79188783434944</v>
      </c>
      <c r="V192">
        <v>445.56979685338558</v>
      </c>
      <c r="W192">
        <v>441.74711840719567</v>
      </c>
      <c r="X192">
        <v>438.26423626706111</v>
      </c>
      <c r="Y192">
        <v>435.01790203547944</v>
      </c>
      <c r="Z192">
        <v>431.93855590854423</v>
      </c>
      <c r="AA192">
        <v>428.97357988145529</v>
      </c>
      <c r="AB192">
        <v>426.10251389097613</v>
      </c>
      <c r="AC192">
        <v>423.30968349436699</v>
      </c>
      <c r="AD192">
        <v>420.56682332501276</v>
      </c>
      <c r="AE192">
        <v>417.87176641180196</v>
      </c>
      <c r="AF192">
        <v>412.71791868122392</v>
      </c>
      <c r="AG192">
        <v>407.64306171533076</v>
      </c>
      <c r="AH192">
        <v>407.64306171533076</v>
      </c>
      <c r="AI192">
        <v>407.64306171533076</v>
      </c>
      <c r="AJ192">
        <v>407.64306171533076</v>
      </c>
      <c r="AK192">
        <v>407.64306171533076</v>
      </c>
      <c r="AL192">
        <v>407.64306171533076</v>
      </c>
      <c r="AM192">
        <v>407.64306171533076</v>
      </c>
      <c r="AN192">
        <v>407.64306171533076</v>
      </c>
      <c r="AO192">
        <v>407.64306171533076</v>
      </c>
    </row>
    <row r="193" spans="1:41" x14ac:dyDescent="0.3">
      <c r="A193" t="s">
        <v>765</v>
      </c>
      <c r="B193" t="s">
        <v>766</v>
      </c>
      <c r="C193" t="s">
        <v>1270</v>
      </c>
      <c r="D193" t="s">
        <v>1271</v>
      </c>
      <c r="E193" t="s">
        <v>689</v>
      </c>
      <c r="F193">
        <v>2070</v>
      </c>
      <c r="G193">
        <v>2021</v>
      </c>
      <c r="I193">
        <v>7.5463185840707965</v>
      </c>
      <c r="J193">
        <v>0</v>
      </c>
      <c r="K193">
        <v>0.94440000000000002</v>
      </c>
      <c r="L193">
        <v>7.1267432707964602</v>
      </c>
      <c r="M193">
        <v>7.1267432707964602</v>
      </c>
      <c r="N193">
        <v>7.1267432707964602</v>
      </c>
      <c r="O193">
        <v>7.1267432707964602</v>
      </c>
      <c r="P193">
        <v>7.1267432707964602</v>
      </c>
      <c r="Q193">
        <v>7.1267432707964602</v>
      </c>
      <c r="R193">
        <v>7.1267432707964602</v>
      </c>
      <c r="S193">
        <v>7.1267432707964602</v>
      </c>
      <c r="T193">
        <v>7.1267432707964602</v>
      </c>
      <c r="U193">
        <v>7.1267432707964602</v>
      </c>
      <c r="V193">
        <v>7.1267432707964602</v>
      </c>
      <c r="W193">
        <v>7.1267432707964602</v>
      </c>
      <c r="X193">
        <v>7.1267432707964602</v>
      </c>
      <c r="Y193">
        <v>7.1267432707964602</v>
      </c>
      <c r="Z193">
        <v>7.1267432707964602</v>
      </c>
      <c r="AA193">
        <v>7.1267432707964602</v>
      </c>
      <c r="AB193">
        <v>7.1267432707964602</v>
      </c>
      <c r="AC193">
        <v>7.1267432707964602</v>
      </c>
      <c r="AD193">
        <v>7.1267432707964602</v>
      </c>
      <c r="AE193">
        <v>7.1267432707964602</v>
      </c>
      <c r="AF193">
        <v>7.1267432707964602</v>
      </c>
      <c r="AG193">
        <v>7.1267432707964602</v>
      </c>
      <c r="AH193">
        <v>7.1267432707964602</v>
      </c>
      <c r="AI193">
        <v>7.1267432707964602</v>
      </c>
      <c r="AJ193">
        <v>7.1267432707964602</v>
      </c>
      <c r="AK193">
        <v>7.1267432707964602</v>
      </c>
      <c r="AL193">
        <v>7.1267432707964602</v>
      </c>
      <c r="AM193">
        <v>7.1267432707964602</v>
      </c>
      <c r="AN193">
        <v>7.1267432707964602</v>
      </c>
      <c r="AO193">
        <v>7.1267432707964602</v>
      </c>
    </row>
    <row r="194" spans="1:41" x14ac:dyDescent="0.3">
      <c r="A194" t="s">
        <v>767</v>
      </c>
      <c r="B194" t="s">
        <v>768</v>
      </c>
      <c r="C194" t="s">
        <v>1270</v>
      </c>
      <c r="D194" t="s">
        <v>1271</v>
      </c>
      <c r="E194" t="s">
        <v>689</v>
      </c>
      <c r="F194">
        <v>2070</v>
      </c>
      <c r="G194">
        <v>2021</v>
      </c>
      <c r="I194">
        <v>7.5463185840707965</v>
      </c>
      <c r="J194">
        <v>0</v>
      </c>
      <c r="K194">
        <v>0.90059999999999996</v>
      </c>
      <c r="L194">
        <v>6.7962145168141586</v>
      </c>
      <c r="M194">
        <v>6.7962145168141586</v>
      </c>
      <c r="N194">
        <v>6.7962145168141586</v>
      </c>
      <c r="O194">
        <v>6.7962145168141586</v>
      </c>
      <c r="P194">
        <v>6.7962145168141586</v>
      </c>
      <c r="Q194">
        <v>6.7962145168141586</v>
      </c>
      <c r="R194">
        <v>6.7962145168141586</v>
      </c>
      <c r="S194">
        <v>6.7962145168141586</v>
      </c>
      <c r="T194">
        <v>6.7962145168141586</v>
      </c>
      <c r="U194">
        <v>6.7962145168141586</v>
      </c>
      <c r="V194">
        <v>6.7962145168141586</v>
      </c>
      <c r="W194">
        <v>6.7962145168141586</v>
      </c>
      <c r="X194">
        <v>6.7962145168141586</v>
      </c>
      <c r="Y194">
        <v>6.7962145168141586</v>
      </c>
      <c r="Z194">
        <v>6.7962145168141586</v>
      </c>
      <c r="AA194">
        <v>6.7962145168141586</v>
      </c>
      <c r="AB194">
        <v>6.7962145168141586</v>
      </c>
      <c r="AC194">
        <v>6.7962145168141586</v>
      </c>
      <c r="AD194">
        <v>6.7962145168141586</v>
      </c>
      <c r="AE194">
        <v>6.7962145168141586</v>
      </c>
      <c r="AF194">
        <v>6.7962145168141586</v>
      </c>
      <c r="AG194">
        <v>6.7962145168141586</v>
      </c>
      <c r="AH194">
        <v>6.7962145168141586</v>
      </c>
      <c r="AI194">
        <v>6.7962145168141586</v>
      </c>
      <c r="AJ194">
        <v>6.7962145168141586</v>
      </c>
      <c r="AK194">
        <v>6.7962145168141586</v>
      </c>
      <c r="AL194">
        <v>6.7962145168141586</v>
      </c>
      <c r="AM194">
        <v>6.7962145168141586</v>
      </c>
      <c r="AN194">
        <v>6.7962145168141586</v>
      </c>
      <c r="AO194">
        <v>6.7962145168141586</v>
      </c>
    </row>
    <row r="195" spans="1:41" x14ac:dyDescent="0.3">
      <c r="A195" t="s">
        <v>767</v>
      </c>
      <c r="B195" t="s">
        <v>769</v>
      </c>
      <c r="C195" t="s">
        <v>1270</v>
      </c>
      <c r="D195" t="s">
        <v>1271</v>
      </c>
      <c r="E195" t="s">
        <v>689</v>
      </c>
      <c r="F195">
        <v>2070</v>
      </c>
      <c r="G195">
        <v>2021</v>
      </c>
      <c r="I195">
        <v>7.5463185840707965</v>
      </c>
      <c r="J195">
        <v>0</v>
      </c>
      <c r="K195">
        <v>0.90059999999999996</v>
      </c>
      <c r="L195">
        <v>6.7962145168141586</v>
      </c>
      <c r="M195">
        <v>6.7962145168141586</v>
      </c>
      <c r="N195">
        <v>6.7962145168141586</v>
      </c>
      <c r="O195">
        <v>6.7962145168141586</v>
      </c>
      <c r="P195">
        <v>6.7962145168141586</v>
      </c>
      <c r="Q195">
        <v>6.7962145168141586</v>
      </c>
      <c r="R195">
        <v>6.7962145168141586</v>
      </c>
      <c r="S195">
        <v>6.7962145168141586</v>
      </c>
      <c r="T195">
        <v>6.7962145168141586</v>
      </c>
      <c r="U195">
        <v>6.7962145168141586</v>
      </c>
      <c r="V195">
        <v>6.7962145168141586</v>
      </c>
      <c r="W195">
        <v>6.7962145168141586</v>
      </c>
      <c r="X195">
        <v>6.7962145168141586</v>
      </c>
      <c r="Y195">
        <v>6.7962145168141586</v>
      </c>
      <c r="Z195">
        <v>6.7962145168141586</v>
      </c>
      <c r="AA195">
        <v>6.7962145168141586</v>
      </c>
      <c r="AB195">
        <v>6.7962145168141586</v>
      </c>
      <c r="AC195">
        <v>6.7962145168141586</v>
      </c>
      <c r="AD195">
        <v>6.7962145168141586</v>
      </c>
      <c r="AE195">
        <v>6.7962145168141586</v>
      </c>
      <c r="AF195">
        <v>6.7962145168141586</v>
      </c>
      <c r="AG195">
        <v>6.7962145168141586</v>
      </c>
      <c r="AH195">
        <v>6.7962145168141586</v>
      </c>
      <c r="AI195">
        <v>6.7962145168141586</v>
      </c>
      <c r="AJ195">
        <v>6.7962145168141586</v>
      </c>
      <c r="AK195">
        <v>6.7962145168141586</v>
      </c>
      <c r="AL195">
        <v>6.7962145168141586</v>
      </c>
      <c r="AM195">
        <v>6.7962145168141586</v>
      </c>
      <c r="AN195">
        <v>6.7962145168141586</v>
      </c>
      <c r="AO195">
        <v>6.7962145168141586</v>
      </c>
    </row>
    <row r="196" spans="1:41" x14ac:dyDescent="0.3">
      <c r="A196" t="s">
        <v>701</v>
      </c>
      <c r="B196" t="s">
        <v>770</v>
      </c>
      <c r="C196" t="s">
        <v>1270</v>
      </c>
      <c r="D196" t="s">
        <v>1271</v>
      </c>
      <c r="E196" t="s">
        <v>689</v>
      </c>
      <c r="F196">
        <v>2057</v>
      </c>
      <c r="G196">
        <v>2021</v>
      </c>
      <c r="I196">
        <v>7.5463185840707965</v>
      </c>
      <c r="J196">
        <v>0</v>
      </c>
      <c r="K196">
        <v>0.89890000000000003</v>
      </c>
      <c r="L196">
        <v>6.7833857752212392</v>
      </c>
      <c r="M196">
        <v>6.7833857752212392</v>
      </c>
      <c r="N196">
        <v>6.7833857752212392</v>
      </c>
      <c r="O196">
        <v>6.7833857752212392</v>
      </c>
      <c r="P196">
        <v>6.7833857752212392</v>
      </c>
      <c r="Q196">
        <v>6.7833857752212392</v>
      </c>
      <c r="R196">
        <v>6.7833857752212392</v>
      </c>
      <c r="S196">
        <v>6.7833857752212392</v>
      </c>
      <c r="T196">
        <v>6.7833857752212392</v>
      </c>
      <c r="U196">
        <v>6.7833857752212392</v>
      </c>
      <c r="V196">
        <v>6.7833857752212392</v>
      </c>
      <c r="W196">
        <v>6.7833857752212392</v>
      </c>
      <c r="X196">
        <v>6.7833857752212392</v>
      </c>
      <c r="Y196">
        <v>6.7833857752212392</v>
      </c>
      <c r="Z196">
        <v>6.7833857752212392</v>
      </c>
      <c r="AA196">
        <v>6.7833857752212392</v>
      </c>
      <c r="AB196">
        <v>6.7833857752212392</v>
      </c>
      <c r="AC196">
        <v>6.7833857752212392</v>
      </c>
      <c r="AD196">
        <v>6.7833857752212392</v>
      </c>
      <c r="AE196">
        <v>6.7833857752212392</v>
      </c>
      <c r="AF196">
        <v>6.7833857752212392</v>
      </c>
      <c r="AG196">
        <v>6.7833857752212392</v>
      </c>
      <c r="AH196">
        <v>6.7833857752212392</v>
      </c>
      <c r="AI196">
        <v>6.7833857752212392</v>
      </c>
      <c r="AJ196">
        <v>6.7833857752212392</v>
      </c>
      <c r="AK196">
        <v>6.7833857752212392</v>
      </c>
      <c r="AL196">
        <v>6.7833857752212392</v>
      </c>
      <c r="AM196">
        <v>6.7833857752212392</v>
      </c>
      <c r="AN196">
        <v>6.7833857752212392</v>
      </c>
      <c r="AO196">
        <v>6.7833857752212392</v>
      </c>
    </row>
    <row r="197" spans="1:41" x14ac:dyDescent="0.3">
      <c r="A197" t="s">
        <v>169</v>
      </c>
      <c r="B197" t="s">
        <v>1281</v>
      </c>
      <c r="C197" t="s">
        <v>1270</v>
      </c>
      <c r="D197" t="s">
        <v>1271</v>
      </c>
      <c r="E197" t="s">
        <v>689</v>
      </c>
      <c r="F197">
        <v>2100</v>
      </c>
      <c r="G197">
        <v>2021</v>
      </c>
      <c r="I197">
        <v>7.5463185840707965</v>
      </c>
      <c r="J197">
        <v>0</v>
      </c>
      <c r="K197">
        <v>0.97629999999999995</v>
      </c>
      <c r="L197">
        <v>7.3674708336283183</v>
      </c>
      <c r="M197">
        <v>7.3674708336283183</v>
      </c>
      <c r="N197">
        <v>7.3674708336283183</v>
      </c>
      <c r="O197">
        <v>7.3674708336283183</v>
      </c>
      <c r="P197">
        <v>7.3674708336283183</v>
      </c>
      <c r="Q197">
        <v>7.3674708336283183</v>
      </c>
      <c r="R197">
        <v>7.3674708336283183</v>
      </c>
      <c r="S197">
        <v>7.3674708336283183</v>
      </c>
      <c r="T197">
        <v>7.3674708336283183</v>
      </c>
      <c r="U197">
        <v>7.3674708336283183</v>
      </c>
      <c r="V197">
        <v>7.3674708336283183</v>
      </c>
      <c r="W197">
        <v>7.3674708336283183</v>
      </c>
      <c r="X197">
        <v>7.3674708336283183</v>
      </c>
      <c r="Y197">
        <v>7.3674708336283183</v>
      </c>
      <c r="Z197">
        <v>7.3674708336283183</v>
      </c>
      <c r="AA197">
        <v>7.3674708336283183</v>
      </c>
      <c r="AB197">
        <v>7.3674708336283183</v>
      </c>
      <c r="AC197">
        <v>7.3674708336283183</v>
      </c>
      <c r="AD197">
        <v>7.3674708336283183</v>
      </c>
      <c r="AE197">
        <v>7.3674708336283183</v>
      </c>
      <c r="AF197">
        <v>7.3674708336283183</v>
      </c>
      <c r="AG197">
        <v>7.3674708336283183</v>
      </c>
      <c r="AH197">
        <v>7.3674708336283183</v>
      </c>
      <c r="AI197">
        <v>7.3674708336283183</v>
      </c>
      <c r="AJ197">
        <v>7.3674708336283183</v>
      </c>
      <c r="AK197">
        <v>7.3674708336283183</v>
      </c>
      <c r="AL197">
        <v>7.3674708336283183</v>
      </c>
      <c r="AM197">
        <v>7.3674708336283183</v>
      </c>
      <c r="AN197">
        <v>7.3674708336283183</v>
      </c>
      <c r="AO197">
        <v>7.3674708336283183</v>
      </c>
    </row>
    <row r="198" spans="1:41" x14ac:dyDescent="0.3">
      <c r="A198" t="s">
        <v>169</v>
      </c>
      <c r="B198" t="s">
        <v>771</v>
      </c>
      <c r="C198" t="s">
        <v>1270</v>
      </c>
      <c r="D198" t="s">
        <v>1271</v>
      </c>
      <c r="E198" t="s">
        <v>689</v>
      </c>
      <c r="F198">
        <v>2100</v>
      </c>
      <c r="G198">
        <v>2021</v>
      </c>
      <c r="I198">
        <v>7.5463185840707965</v>
      </c>
      <c r="J198">
        <v>0</v>
      </c>
      <c r="K198">
        <v>0.97629999999999995</v>
      </c>
      <c r="L198">
        <v>7.3674708336283183</v>
      </c>
      <c r="M198">
        <v>7.3674708336283183</v>
      </c>
      <c r="N198">
        <v>7.3674708336283183</v>
      </c>
      <c r="O198">
        <v>7.3674708336283183</v>
      </c>
      <c r="P198">
        <v>7.3674708336283183</v>
      </c>
      <c r="Q198">
        <v>7.3674708336283183</v>
      </c>
      <c r="R198">
        <v>7.3674708336283183</v>
      </c>
      <c r="S198">
        <v>7.3674708336283183</v>
      </c>
      <c r="T198">
        <v>7.3674708336283183</v>
      </c>
      <c r="U198">
        <v>7.3674708336283183</v>
      </c>
      <c r="V198">
        <v>7.3674708336283183</v>
      </c>
      <c r="W198">
        <v>7.3674708336283183</v>
      </c>
      <c r="X198">
        <v>7.3674708336283183</v>
      </c>
      <c r="Y198">
        <v>7.3674708336283183</v>
      </c>
      <c r="Z198">
        <v>7.3674708336283183</v>
      </c>
      <c r="AA198">
        <v>7.3674708336283183</v>
      </c>
      <c r="AB198">
        <v>7.3674708336283183</v>
      </c>
      <c r="AC198">
        <v>7.3674708336283183</v>
      </c>
      <c r="AD198">
        <v>7.3674708336283183</v>
      </c>
      <c r="AE198">
        <v>7.3674708336283183</v>
      </c>
      <c r="AF198">
        <v>7.3674708336283183</v>
      </c>
      <c r="AG198">
        <v>7.3674708336283183</v>
      </c>
      <c r="AH198">
        <v>7.3674708336283183</v>
      </c>
      <c r="AI198">
        <v>7.3674708336283183</v>
      </c>
      <c r="AJ198">
        <v>7.3674708336283183</v>
      </c>
      <c r="AK198">
        <v>7.3674708336283183</v>
      </c>
      <c r="AL198">
        <v>7.3674708336283183</v>
      </c>
      <c r="AM198">
        <v>7.3674708336283183</v>
      </c>
      <c r="AN198">
        <v>7.3674708336283183</v>
      </c>
      <c r="AO198">
        <v>7.3674708336283183</v>
      </c>
    </row>
    <row r="199" spans="1:41" x14ac:dyDescent="0.3">
      <c r="A199" t="s">
        <v>169</v>
      </c>
      <c r="B199" t="s">
        <v>772</v>
      </c>
      <c r="C199" t="s">
        <v>1270</v>
      </c>
      <c r="D199" t="s">
        <v>1271</v>
      </c>
      <c r="E199" t="s">
        <v>689</v>
      </c>
      <c r="F199">
        <v>2100</v>
      </c>
      <c r="G199">
        <v>2021</v>
      </c>
      <c r="I199">
        <v>7.5463185840707965</v>
      </c>
      <c r="J199">
        <v>0</v>
      </c>
      <c r="K199">
        <v>0.97629999999999995</v>
      </c>
      <c r="L199">
        <v>7.3674708336283183</v>
      </c>
      <c r="M199">
        <v>7.3674708336283183</v>
      </c>
      <c r="N199">
        <v>7.3674708336283183</v>
      </c>
      <c r="O199">
        <v>7.3674708336283183</v>
      </c>
      <c r="P199">
        <v>7.3674708336283183</v>
      </c>
      <c r="Q199">
        <v>7.3674708336283183</v>
      </c>
      <c r="R199">
        <v>7.3674708336283183</v>
      </c>
      <c r="S199">
        <v>7.3674708336283183</v>
      </c>
      <c r="T199">
        <v>7.3674708336283183</v>
      </c>
      <c r="U199">
        <v>7.3674708336283183</v>
      </c>
      <c r="V199">
        <v>7.3674708336283183</v>
      </c>
      <c r="W199">
        <v>7.3674708336283183</v>
      </c>
      <c r="X199">
        <v>7.3674708336283183</v>
      </c>
      <c r="Y199">
        <v>7.3674708336283183</v>
      </c>
      <c r="Z199">
        <v>7.3674708336283183</v>
      </c>
      <c r="AA199">
        <v>7.3674708336283183</v>
      </c>
      <c r="AB199">
        <v>7.3674708336283183</v>
      </c>
      <c r="AC199">
        <v>7.3674708336283183</v>
      </c>
      <c r="AD199">
        <v>7.3674708336283183</v>
      </c>
      <c r="AE199">
        <v>7.3674708336283183</v>
      </c>
      <c r="AF199">
        <v>7.3674708336283183</v>
      </c>
      <c r="AG199">
        <v>7.3674708336283183</v>
      </c>
      <c r="AH199">
        <v>7.3674708336283183</v>
      </c>
      <c r="AI199">
        <v>7.3674708336283183</v>
      </c>
      <c r="AJ199">
        <v>7.3674708336283183</v>
      </c>
      <c r="AK199">
        <v>7.3674708336283183</v>
      </c>
      <c r="AL199">
        <v>7.3674708336283183</v>
      </c>
      <c r="AM199">
        <v>7.3674708336283183</v>
      </c>
      <c r="AN199">
        <v>7.3674708336283183</v>
      </c>
      <c r="AO199">
        <v>7.3674708336283183</v>
      </c>
    </row>
    <row r="200" spans="1:41" x14ac:dyDescent="0.3">
      <c r="A200" t="s">
        <v>169</v>
      </c>
      <c r="B200" t="s">
        <v>773</v>
      </c>
      <c r="C200" t="s">
        <v>1270</v>
      </c>
      <c r="D200" t="s">
        <v>1271</v>
      </c>
      <c r="E200" t="s">
        <v>689</v>
      </c>
      <c r="F200">
        <v>2100</v>
      </c>
      <c r="G200">
        <v>2021</v>
      </c>
      <c r="I200">
        <v>7.5463185840707965</v>
      </c>
      <c r="J200">
        <v>0</v>
      </c>
      <c r="K200">
        <v>0.97629999999999995</v>
      </c>
      <c r="L200">
        <v>7.3674708336283183</v>
      </c>
      <c r="M200">
        <v>7.3674708336283183</v>
      </c>
      <c r="N200">
        <v>7.3674708336283183</v>
      </c>
      <c r="O200">
        <v>7.3674708336283183</v>
      </c>
      <c r="P200">
        <v>7.3674708336283183</v>
      </c>
      <c r="Q200">
        <v>7.3674708336283183</v>
      </c>
      <c r="R200">
        <v>7.3674708336283183</v>
      </c>
      <c r="S200">
        <v>7.3674708336283183</v>
      </c>
      <c r="T200">
        <v>7.3674708336283183</v>
      </c>
      <c r="U200">
        <v>7.3674708336283183</v>
      </c>
      <c r="V200">
        <v>7.3674708336283183</v>
      </c>
      <c r="W200">
        <v>7.3674708336283183</v>
      </c>
      <c r="X200">
        <v>7.3674708336283183</v>
      </c>
      <c r="Y200">
        <v>7.3674708336283183</v>
      </c>
      <c r="Z200">
        <v>7.3674708336283183</v>
      </c>
      <c r="AA200">
        <v>7.3674708336283183</v>
      </c>
      <c r="AB200">
        <v>7.3674708336283183</v>
      </c>
      <c r="AC200">
        <v>7.3674708336283183</v>
      </c>
      <c r="AD200">
        <v>7.3674708336283183</v>
      </c>
      <c r="AE200">
        <v>7.3674708336283183</v>
      </c>
      <c r="AF200">
        <v>7.3674708336283183</v>
      </c>
      <c r="AG200">
        <v>7.3674708336283183</v>
      </c>
      <c r="AH200">
        <v>7.3674708336283183</v>
      </c>
      <c r="AI200">
        <v>7.3674708336283183</v>
      </c>
      <c r="AJ200">
        <v>7.3674708336283183</v>
      </c>
      <c r="AK200">
        <v>7.3674708336283183</v>
      </c>
      <c r="AL200">
        <v>7.3674708336283183</v>
      </c>
      <c r="AM200">
        <v>7.3674708336283183</v>
      </c>
      <c r="AN200">
        <v>7.3674708336283183</v>
      </c>
      <c r="AO200">
        <v>7.3674708336283183</v>
      </c>
    </row>
    <row r="201" spans="1:41" x14ac:dyDescent="0.3">
      <c r="A201" t="s">
        <v>169</v>
      </c>
      <c r="B201" t="s">
        <v>774</v>
      </c>
      <c r="C201" t="s">
        <v>1270</v>
      </c>
      <c r="D201" t="s">
        <v>1271</v>
      </c>
      <c r="E201" t="s">
        <v>689</v>
      </c>
      <c r="F201">
        <v>2100</v>
      </c>
      <c r="G201">
        <v>2021</v>
      </c>
      <c r="I201">
        <v>7.5463185840707965</v>
      </c>
      <c r="J201">
        <v>0</v>
      </c>
      <c r="K201">
        <v>0.97629999999999995</v>
      </c>
      <c r="L201">
        <v>7.3674708336283183</v>
      </c>
      <c r="M201">
        <v>7.3674708336283183</v>
      </c>
      <c r="N201">
        <v>7.3674708336283183</v>
      </c>
      <c r="O201">
        <v>7.3674708336283183</v>
      </c>
      <c r="P201">
        <v>7.3674708336283183</v>
      </c>
      <c r="Q201">
        <v>7.3674708336283183</v>
      </c>
      <c r="R201">
        <v>7.3674708336283183</v>
      </c>
      <c r="S201">
        <v>7.3674708336283183</v>
      </c>
      <c r="T201">
        <v>7.3674708336283183</v>
      </c>
      <c r="U201">
        <v>7.3674708336283183</v>
      </c>
      <c r="V201">
        <v>7.3674708336283183</v>
      </c>
      <c r="W201">
        <v>7.3674708336283183</v>
      </c>
      <c r="X201">
        <v>7.3674708336283183</v>
      </c>
      <c r="Y201">
        <v>7.3674708336283183</v>
      </c>
      <c r="Z201">
        <v>7.3674708336283183</v>
      </c>
      <c r="AA201">
        <v>7.3674708336283183</v>
      </c>
      <c r="AB201">
        <v>7.3674708336283183</v>
      </c>
      <c r="AC201">
        <v>7.3674708336283183</v>
      </c>
      <c r="AD201">
        <v>7.3674708336283183</v>
      </c>
      <c r="AE201">
        <v>7.3674708336283183</v>
      </c>
      <c r="AF201">
        <v>7.3674708336283183</v>
      </c>
      <c r="AG201">
        <v>7.3674708336283183</v>
      </c>
      <c r="AH201">
        <v>7.3674708336283183</v>
      </c>
      <c r="AI201">
        <v>7.3674708336283183</v>
      </c>
      <c r="AJ201">
        <v>7.3674708336283183</v>
      </c>
      <c r="AK201">
        <v>7.3674708336283183</v>
      </c>
      <c r="AL201">
        <v>7.3674708336283183</v>
      </c>
      <c r="AM201">
        <v>7.3674708336283183</v>
      </c>
      <c r="AN201">
        <v>7.3674708336283183</v>
      </c>
      <c r="AO201">
        <v>7.3674708336283183</v>
      </c>
    </row>
    <row r="202" spans="1:41" x14ac:dyDescent="0.3">
      <c r="A202" t="s">
        <v>775</v>
      </c>
      <c r="B202" t="s">
        <v>776</v>
      </c>
      <c r="C202" t="s">
        <v>1270</v>
      </c>
      <c r="D202" t="s">
        <v>1271</v>
      </c>
      <c r="E202" t="s">
        <v>689</v>
      </c>
      <c r="F202">
        <v>2070</v>
      </c>
      <c r="G202">
        <v>2021</v>
      </c>
      <c r="I202">
        <v>7.5463185840707965</v>
      </c>
      <c r="J202">
        <v>0</v>
      </c>
      <c r="K202">
        <v>0.9335</v>
      </c>
      <c r="L202">
        <v>7.0444883982300883</v>
      </c>
      <c r="M202">
        <v>7.0444883982300883</v>
      </c>
      <c r="N202">
        <v>7.0444883982300883</v>
      </c>
      <c r="O202">
        <v>7.0444883982300883</v>
      </c>
      <c r="P202">
        <v>7.0444883982300883</v>
      </c>
      <c r="Q202">
        <v>7.0444883982300883</v>
      </c>
      <c r="R202">
        <v>7.0444883982300883</v>
      </c>
      <c r="S202">
        <v>7.0444883982300883</v>
      </c>
      <c r="T202">
        <v>7.0444883982300883</v>
      </c>
      <c r="U202">
        <v>7.0444883982300883</v>
      </c>
      <c r="V202">
        <v>7.0444883982300883</v>
      </c>
      <c r="W202">
        <v>7.0444883982300883</v>
      </c>
      <c r="X202">
        <v>7.0444883982300883</v>
      </c>
      <c r="Y202">
        <v>7.0444883982300883</v>
      </c>
      <c r="Z202">
        <v>7.0444883982300883</v>
      </c>
      <c r="AA202">
        <v>7.0444883982300883</v>
      </c>
      <c r="AB202">
        <v>7.0444883982300883</v>
      </c>
      <c r="AC202">
        <v>7.0444883982300883</v>
      </c>
      <c r="AD202">
        <v>7.0444883982300883</v>
      </c>
      <c r="AE202">
        <v>7.0444883982300883</v>
      </c>
      <c r="AF202">
        <v>7.0444883982300883</v>
      </c>
      <c r="AG202">
        <v>7.0444883982300883</v>
      </c>
      <c r="AH202">
        <v>7.0444883982300883</v>
      </c>
      <c r="AI202">
        <v>7.0444883982300883</v>
      </c>
      <c r="AJ202">
        <v>7.0444883982300883</v>
      </c>
      <c r="AK202">
        <v>7.0444883982300883</v>
      </c>
      <c r="AL202">
        <v>7.0444883982300883</v>
      </c>
      <c r="AM202">
        <v>7.0444883982300883</v>
      </c>
      <c r="AN202">
        <v>7.0444883982300883</v>
      </c>
      <c r="AO202">
        <v>7.0444883982300883</v>
      </c>
    </row>
    <row r="203" spans="1:41" x14ac:dyDescent="0.3">
      <c r="A203" t="s">
        <v>775</v>
      </c>
      <c r="B203" t="s">
        <v>777</v>
      </c>
      <c r="C203" t="s">
        <v>1270</v>
      </c>
      <c r="D203" t="s">
        <v>1271</v>
      </c>
      <c r="E203" t="s">
        <v>689</v>
      </c>
      <c r="F203">
        <v>2070</v>
      </c>
      <c r="G203">
        <v>2021</v>
      </c>
      <c r="I203">
        <v>7.5463185840707965</v>
      </c>
      <c r="J203">
        <v>0</v>
      </c>
      <c r="K203">
        <v>0.9335</v>
      </c>
      <c r="L203">
        <v>7.0444883982300883</v>
      </c>
      <c r="M203">
        <v>7.0444883982300883</v>
      </c>
      <c r="N203">
        <v>7.0444883982300883</v>
      </c>
      <c r="O203">
        <v>7.0444883982300883</v>
      </c>
      <c r="P203">
        <v>7.0444883982300883</v>
      </c>
      <c r="Q203">
        <v>7.0444883982300883</v>
      </c>
      <c r="R203">
        <v>7.0444883982300883</v>
      </c>
      <c r="S203">
        <v>7.0444883982300883</v>
      </c>
      <c r="T203">
        <v>7.0444883982300883</v>
      </c>
      <c r="U203">
        <v>7.0444883982300883</v>
      </c>
      <c r="V203">
        <v>7.0444883982300883</v>
      </c>
      <c r="W203">
        <v>7.0444883982300883</v>
      </c>
      <c r="X203">
        <v>7.0444883982300883</v>
      </c>
      <c r="Y203">
        <v>7.0444883982300883</v>
      </c>
      <c r="Z203">
        <v>7.0444883982300883</v>
      </c>
      <c r="AA203">
        <v>7.0444883982300883</v>
      </c>
      <c r="AB203">
        <v>7.0444883982300883</v>
      </c>
      <c r="AC203">
        <v>7.0444883982300883</v>
      </c>
      <c r="AD203">
        <v>7.0444883982300883</v>
      </c>
      <c r="AE203">
        <v>7.0444883982300883</v>
      </c>
      <c r="AF203">
        <v>7.0444883982300883</v>
      </c>
      <c r="AG203">
        <v>7.0444883982300883</v>
      </c>
      <c r="AH203">
        <v>7.0444883982300883</v>
      </c>
      <c r="AI203">
        <v>7.0444883982300883</v>
      </c>
      <c r="AJ203">
        <v>7.0444883982300883</v>
      </c>
      <c r="AK203">
        <v>7.0444883982300883</v>
      </c>
      <c r="AL203">
        <v>7.0444883982300883</v>
      </c>
      <c r="AM203">
        <v>7.0444883982300883</v>
      </c>
      <c r="AN203">
        <v>7.0444883982300883</v>
      </c>
      <c r="AO203">
        <v>7.0444883982300883</v>
      </c>
    </row>
    <row r="204" spans="1:41" x14ac:dyDescent="0.3">
      <c r="A204" t="s">
        <v>775</v>
      </c>
      <c r="B204" t="s">
        <v>778</v>
      </c>
      <c r="C204" t="s">
        <v>1270</v>
      </c>
      <c r="D204" t="s">
        <v>1271</v>
      </c>
      <c r="E204" t="s">
        <v>689</v>
      </c>
      <c r="F204">
        <v>2070</v>
      </c>
      <c r="G204">
        <v>2021</v>
      </c>
      <c r="I204">
        <v>7.5463185840707965</v>
      </c>
      <c r="J204">
        <v>0</v>
      </c>
      <c r="K204">
        <v>0.9335</v>
      </c>
      <c r="L204">
        <v>7.0444883982300883</v>
      </c>
      <c r="M204">
        <v>7.0444883982300883</v>
      </c>
      <c r="N204">
        <v>7.0444883982300883</v>
      </c>
      <c r="O204">
        <v>7.0444883982300883</v>
      </c>
      <c r="P204">
        <v>7.0444883982300883</v>
      </c>
      <c r="Q204">
        <v>7.0444883982300883</v>
      </c>
      <c r="R204">
        <v>7.0444883982300883</v>
      </c>
      <c r="S204">
        <v>7.0444883982300883</v>
      </c>
      <c r="T204">
        <v>7.0444883982300883</v>
      </c>
      <c r="U204">
        <v>7.0444883982300883</v>
      </c>
      <c r="V204">
        <v>7.0444883982300883</v>
      </c>
      <c r="W204">
        <v>7.0444883982300883</v>
      </c>
      <c r="X204">
        <v>7.0444883982300883</v>
      </c>
      <c r="Y204">
        <v>7.0444883982300883</v>
      </c>
      <c r="Z204">
        <v>7.0444883982300883</v>
      </c>
      <c r="AA204">
        <v>7.0444883982300883</v>
      </c>
      <c r="AB204">
        <v>7.0444883982300883</v>
      </c>
      <c r="AC204">
        <v>7.0444883982300883</v>
      </c>
      <c r="AD204">
        <v>7.0444883982300883</v>
      </c>
      <c r="AE204">
        <v>7.0444883982300883</v>
      </c>
      <c r="AF204">
        <v>7.0444883982300883</v>
      </c>
      <c r="AG204">
        <v>7.0444883982300883</v>
      </c>
      <c r="AH204">
        <v>7.0444883982300883</v>
      </c>
      <c r="AI204">
        <v>7.0444883982300883</v>
      </c>
      <c r="AJ204">
        <v>7.0444883982300883</v>
      </c>
      <c r="AK204">
        <v>7.0444883982300883</v>
      </c>
      <c r="AL204">
        <v>7.0444883982300883</v>
      </c>
      <c r="AM204">
        <v>7.0444883982300883</v>
      </c>
      <c r="AN204">
        <v>7.0444883982300883</v>
      </c>
      <c r="AO204">
        <v>7.0444883982300883</v>
      </c>
    </row>
    <row r="205" spans="1:41" x14ac:dyDescent="0.3">
      <c r="A205" t="s">
        <v>775</v>
      </c>
      <c r="B205" t="s">
        <v>779</v>
      </c>
      <c r="C205" t="s">
        <v>1270</v>
      </c>
      <c r="D205" t="s">
        <v>1271</v>
      </c>
      <c r="E205" t="s">
        <v>689</v>
      </c>
      <c r="F205">
        <v>2070</v>
      </c>
      <c r="G205">
        <v>2021</v>
      </c>
      <c r="I205">
        <v>7.5463185840707965</v>
      </c>
      <c r="J205">
        <v>0</v>
      </c>
      <c r="K205">
        <v>0.9335</v>
      </c>
      <c r="L205">
        <v>7.0444883982300883</v>
      </c>
      <c r="M205">
        <v>7.0444883982300883</v>
      </c>
      <c r="N205">
        <v>7.0444883982300883</v>
      </c>
      <c r="O205">
        <v>7.0444883982300883</v>
      </c>
      <c r="P205">
        <v>7.0444883982300883</v>
      </c>
      <c r="Q205">
        <v>7.0444883982300883</v>
      </c>
      <c r="R205">
        <v>7.0444883982300883</v>
      </c>
      <c r="S205">
        <v>7.0444883982300883</v>
      </c>
      <c r="T205">
        <v>7.0444883982300883</v>
      </c>
      <c r="U205">
        <v>7.0444883982300883</v>
      </c>
      <c r="V205">
        <v>7.0444883982300883</v>
      </c>
      <c r="W205">
        <v>7.0444883982300883</v>
      </c>
      <c r="X205">
        <v>7.0444883982300883</v>
      </c>
      <c r="Y205">
        <v>7.0444883982300883</v>
      </c>
      <c r="Z205">
        <v>7.0444883982300883</v>
      </c>
      <c r="AA205">
        <v>7.0444883982300883</v>
      </c>
      <c r="AB205">
        <v>7.0444883982300883</v>
      </c>
      <c r="AC205">
        <v>7.0444883982300883</v>
      </c>
      <c r="AD205">
        <v>7.0444883982300883</v>
      </c>
      <c r="AE205">
        <v>7.0444883982300883</v>
      </c>
      <c r="AF205">
        <v>7.0444883982300883</v>
      </c>
      <c r="AG205">
        <v>7.0444883982300883</v>
      </c>
      <c r="AH205">
        <v>7.0444883982300883</v>
      </c>
      <c r="AI205">
        <v>7.0444883982300883</v>
      </c>
      <c r="AJ205">
        <v>7.0444883982300883</v>
      </c>
      <c r="AK205">
        <v>7.0444883982300883</v>
      </c>
      <c r="AL205">
        <v>7.0444883982300883</v>
      </c>
      <c r="AM205">
        <v>7.0444883982300883</v>
      </c>
      <c r="AN205">
        <v>7.0444883982300883</v>
      </c>
      <c r="AO205">
        <v>7.0444883982300883</v>
      </c>
    </row>
    <row r="206" spans="1:41" x14ac:dyDescent="0.3">
      <c r="A206" t="s">
        <v>775</v>
      </c>
      <c r="B206" t="s">
        <v>780</v>
      </c>
      <c r="C206" t="s">
        <v>1270</v>
      </c>
      <c r="D206" t="s">
        <v>1271</v>
      </c>
      <c r="E206" t="s">
        <v>689</v>
      </c>
      <c r="F206">
        <v>2070</v>
      </c>
      <c r="G206">
        <v>2021</v>
      </c>
      <c r="I206">
        <v>7.5463185840707965</v>
      </c>
      <c r="J206">
        <v>0</v>
      </c>
      <c r="K206">
        <v>0.9335</v>
      </c>
      <c r="L206">
        <v>7.0444883982300883</v>
      </c>
      <c r="M206">
        <v>7.0444883982300883</v>
      </c>
      <c r="N206">
        <v>7.0444883982300883</v>
      </c>
      <c r="O206">
        <v>7.0444883982300883</v>
      </c>
      <c r="P206">
        <v>7.0444883982300883</v>
      </c>
      <c r="Q206">
        <v>7.0444883982300883</v>
      </c>
      <c r="R206">
        <v>7.0444883982300883</v>
      </c>
      <c r="S206">
        <v>7.0444883982300883</v>
      </c>
      <c r="T206">
        <v>7.0444883982300883</v>
      </c>
      <c r="U206">
        <v>7.0444883982300883</v>
      </c>
      <c r="V206">
        <v>7.0444883982300883</v>
      </c>
      <c r="W206">
        <v>7.0444883982300883</v>
      </c>
      <c r="X206">
        <v>7.0444883982300883</v>
      </c>
      <c r="Y206">
        <v>7.0444883982300883</v>
      </c>
      <c r="Z206">
        <v>7.0444883982300883</v>
      </c>
      <c r="AA206">
        <v>7.0444883982300883</v>
      </c>
      <c r="AB206">
        <v>7.0444883982300883</v>
      </c>
      <c r="AC206">
        <v>7.0444883982300883</v>
      </c>
      <c r="AD206">
        <v>7.0444883982300883</v>
      </c>
      <c r="AE206">
        <v>7.0444883982300883</v>
      </c>
      <c r="AF206">
        <v>7.0444883982300883</v>
      </c>
      <c r="AG206">
        <v>7.0444883982300883</v>
      </c>
      <c r="AH206">
        <v>7.0444883982300883</v>
      </c>
      <c r="AI206">
        <v>7.0444883982300883</v>
      </c>
      <c r="AJ206">
        <v>7.0444883982300883</v>
      </c>
      <c r="AK206">
        <v>7.0444883982300883</v>
      </c>
      <c r="AL206">
        <v>7.0444883982300883</v>
      </c>
      <c r="AM206">
        <v>7.0444883982300883</v>
      </c>
      <c r="AN206">
        <v>7.0444883982300883</v>
      </c>
      <c r="AO206">
        <v>7.0444883982300883</v>
      </c>
    </row>
    <row r="207" spans="1:41" x14ac:dyDescent="0.3">
      <c r="A207" t="s">
        <v>775</v>
      </c>
      <c r="B207" t="s">
        <v>781</v>
      </c>
      <c r="C207" t="s">
        <v>1270</v>
      </c>
      <c r="D207" t="s">
        <v>1271</v>
      </c>
      <c r="E207" t="s">
        <v>689</v>
      </c>
      <c r="F207">
        <v>2070</v>
      </c>
      <c r="G207">
        <v>2021</v>
      </c>
      <c r="I207">
        <v>7.5463185840707965</v>
      </c>
      <c r="J207">
        <v>0</v>
      </c>
      <c r="K207">
        <v>0.9335</v>
      </c>
      <c r="L207">
        <v>7.0444883982300883</v>
      </c>
      <c r="M207">
        <v>7.0444883982300883</v>
      </c>
      <c r="N207">
        <v>7.0444883982300883</v>
      </c>
      <c r="O207">
        <v>7.0444883982300883</v>
      </c>
      <c r="P207">
        <v>7.0444883982300883</v>
      </c>
      <c r="Q207">
        <v>7.0444883982300883</v>
      </c>
      <c r="R207">
        <v>7.0444883982300883</v>
      </c>
      <c r="S207">
        <v>7.0444883982300883</v>
      </c>
      <c r="T207">
        <v>7.0444883982300883</v>
      </c>
      <c r="U207">
        <v>7.0444883982300883</v>
      </c>
      <c r="V207">
        <v>7.0444883982300883</v>
      </c>
      <c r="W207">
        <v>7.0444883982300883</v>
      </c>
      <c r="X207">
        <v>7.0444883982300883</v>
      </c>
      <c r="Y207">
        <v>7.0444883982300883</v>
      </c>
      <c r="Z207">
        <v>7.0444883982300883</v>
      </c>
      <c r="AA207">
        <v>7.0444883982300883</v>
      </c>
      <c r="AB207">
        <v>7.0444883982300883</v>
      </c>
      <c r="AC207">
        <v>7.0444883982300883</v>
      </c>
      <c r="AD207">
        <v>7.0444883982300883</v>
      </c>
      <c r="AE207">
        <v>7.0444883982300883</v>
      </c>
      <c r="AF207">
        <v>7.0444883982300883</v>
      </c>
      <c r="AG207">
        <v>7.0444883982300883</v>
      </c>
      <c r="AH207">
        <v>7.0444883982300883</v>
      </c>
      <c r="AI207">
        <v>7.0444883982300883</v>
      </c>
      <c r="AJ207">
        <v>7.0444883982300883</v>
      </c>
      <c r="AK207">
        <v>7.0444883982300883</v>
      </c>
      <c r="AL207">
        <v>7.0444883982300883</v>
      </c>
      <c r="AM207">
        <v>7.0444883982300883</v>
      </c>
      <c r="AN207">
        <v>7.0444883982300883</v>
      </c>
      <c r="AO207">
        <v>7.0444883982300883</v>
      </c>
    </row>
    <row r="208" spans="1:41" x14ac:dyDescent="0.3">
      <c r="A208" t="s">
        <v>775</v>
      </c>
      <c r="B208" t="s">
        <v>782</v>
      </c>
      <c r="C208" t="s">
        <v>1270</v>
      </c>
      <c r="D208" t="s">
        <v>1271</v>
      </c>
      <c r="E208" t="s">
        <v>689</v>
      </c>
      <c r="F208">
        <v>2070</v>
      </c>
      <c r="G208">
        <v>2021</v>
      </c>
      <c r="I208">
        <v>7.5463185840707965</v>
      </c>
      <c r="J208">
        <v>0</v>
      </c>
      <c r="K208">
        <v>0.9335</v>
      </c>
      <c r="L208">
        <v>7.0444883982300883</v>
      </c>
      <c r="M208">
        <v>7.0444883982300883</v>
      </c>
      <c r="N208">
        <v>7.0444883982300883</v>
      </c>
      <c r="O208">
        <v>7.0444883982300883</v>
      </c>
      <c r="P208">
        <v>7.0444883982300883</v>
      </c>
      <c r="Q208">
        <v>7.0444883982300883</v>
      </c>
      <c r="R208">
        <v>7.0444883982300883</v>
      </c>
      <c r="S208">
        <v>7.0444883982300883</v>
      </c>
      <c r="T208">
        <v>7.0444883982300883</v>
      </c>
      <c r="U208">
        <v>7.0444883982300883</v>
      </c>
      <c r="V208">
        <v>7.0444883982300883</v>
      </c>
      <c r="W208">
        <v>7.0444883982300883</v>
      </c>
      <c r="X208">
        <v>7.0444883982300883</v>
      </c>
      <c r="Y208">
        <v>7.0444883982300883</v>
      </c>
      <c r="Z208">
        <v>7.0444883982300883</v>
      </c>
      <c r="AA208">
        <v>7.0444883982300883</v>
      </c>
      <c r="AB208">
        <v>7.0444883982300883</v>
      </c>
      <c r="AC208">
        <v>7.0444883982300883</v>
      </c>
      <c r="AD208">
        <v>7.0444883982300883</v>
      </c>
      <c r="AE208">
        <v>7.0444883982300883</v>
      </c>
      <c r="AF208">
        <v>7.0444883982300883</v>
      </c>
      <c r="AG208">
        <v>7.0444883982300883</v>
      </c>
      <c r="AH208">
        <v>7.0444883982300883</v>
      </c>
      <c r="AI208">
        <v>7.0444883982300883</v>
      </c>
      <c r="AJ208">
        <v>7.0444883982300883</v>
      </c>
      <c r="AK208">
        <v>7.0444883982300883</v>
      </c>
      <c r="AL208">
        <v>7.0444883982300883</v>
      </c>
      <c r="AM208">
        <v>7.0444883982300883</v>
      </c>
      <c r="AN208">
        <v>7.0444883982300883</v>
      </c>
      <c r="AO208">
        <v>7.0444883982300883</v>
      </c>
    </row>
    <row r="209" spans="1:41" x14ac:dyDescent="0.3">
      <c r="A209" t="s">
        <v>775</v>
      </c>
      <c r="B209" t="s">
        <v>783</v>
      </c>
      <c r="C209" t="s">
        <v>1270</v>
      </c>
      <c r="D209" t="s">
        <v>1271</v>
      </c>
      <c r="E209" t="s">
        <v>689</v>
      </c>
      <c r="F209">
        <v>2070</v>
      </c>
      <c r="G209">
        <v>2021</v>
      </c>
      <c r="I209">
        <v>7.5463185840707965</v>
      </c>
      <c r="J209">
        <v>0</v>
      </c>
      <c r="K209">
        <v>0.9335</v>
      </c>
      <c r="L209">
        <v>7.0444883982300883</v>
      </c>
      <c r="M209">
        <v>7.0444883982300883</v>
      </c>
      <c r="N209">
        <v>7.0444883982300883</v>
      </c>
      <c r="O209">
        <v>7.0444883982300883</v>
      </c>
      <c r="P209">
        <v>7.0444883982300883</v>
      </c>
      <c r="Q209">
        <v>7.0444883982300883</v>
      </c>
      <c r="R209">
        <v>7.0444883982300883</v>
      </c>
      <c r="S209">
        <v>7.0444883982300883</v>
      </c>
      <c r="T209">
        <v>7.0444883982300883</v>
      </c>
      <c r="U209">
        <v>7.0444883982300883</v>
      </c>
      <c r="V209">
        <v>7.0444883982300883</v>
      </c>
      <c r="W209">
        <v>7.0444883982300883</v>
      </c>
      <c r="X209">
        <v>7.0444883982300883</v>
      </c>
      <c r="Y209">
        <v>7.0444883982300883</v>
      </c>
      <c r="Z209">
        <v>7.0444883982300883</v>
      </c>
      <c r="AA209">
        <v>7.0444883982300883</v>
      </c>
      <c r="AB209">
        <v>7.0444883982300883</v>
      </c>
      <c r="AC209">
        <v>7.0444883982300883</v>
      </c>
      <c r="AD209">
        <v>7.0444883982300883</v>
      </c>
      <c r="AE209">
        <v>7.0444883982300883</v>
      </c>
      <c r="AF209">
        <v>7.0444883982300883</v>
      </c>
      <c r="AG209">
        <v>7.0444883982300883</v>
      </c>
      <c r="AH209">
        <v>7.0444883982300883</v>
      </c>
      <c r="AI209">
        <v>7.0444883982300883</v>
      </c>
      <c r="AJ209">
        <v>7.0444883982300883</v>
      </c>
      <c r="AK209">
        <v>7.0444883982300883</v>
      </c>
      <c r="AL209">
        <v>7.0444883982300883</v>
      </c>
      <c r="AM209">
        <v>7.0444883982300883</v>
      </c>
      <c r="AN209">
        <v>7.0444883982300883</v>
      </c>
      <c r="AO209">
        <v>7.0444883982300883</v>
      </c>
    </row>
    <row r="210" spans="1:41" x14ac:dyDescent="0.3">
      <c r="A210" t="s">
        <v>784</v>
      </c>
      <c r="B210" t="s">
        <v>343</v>
      </c>
      <c r="C210" t="s">
        <v>1270</v>
      </c>
      <c r="D210" t="s">
        <v>1271</v>
      </c>
      <c r="E210" t="s">
        <v>689</v>
      </c>
      <c r="F210">
        <v>2070</v>
      </c>
      <c r="G210">
        <v>2021</v>
      </c>
      <c r="I210">
        <v>7.5463185840707965</v>
      </c>
      <c r="J210">
        <v>0</v>
      </c>
      <c r="K210">
        <v>0.91949999999999998</v>
      </c>
      <c r="L210">
        <v>6.9388399380530972</v>
      </c>
      <c r="M210">
        <v>6.9388399380530972</v>
      </c>
      <c r="N210">
        <v>6.9388399380530972</v>
      </c>
      <c r="O210">
        <v>6.9388399380530972</v>
      </c>
      <c r="P210">
        <v>6.9388399380530972</v>
      </c>
      <c r="Q210">
        <v>6.9388399380530972</v>
      </c>
      <c r="R210">
        <v>6.9388399380530972</v>
      </c>
      <c r="S210">
        <v>6.9388399380530972</v>
      </c>
      <c r="T210">
        <v>6.9388399380530972</v>
      </c>
      <c r="U210">
        <v>6.9388399380530972</v>
      </c>
      <c r="V210">
        <v>6.9388399380530972</v>
      </c>
      <c r="W210">
        <v>6.9388399380530972</v>
      </c>
      <c r="X210">
        <v>6.9388399380530972</v>
      </c>
      <c r="Y210">
        <v>6.9388399380530972</v>
      </c>
      <c r="Z210">
        <v>6.9388399380530972</v>
      </c>
      <c r="AA210">
        <v>6.9388399380530972</v>
      </c>
      <c r="AB210">
        <v>6.9388399380530972</v>
      </c>
      <c r="AC210">
        <v>6.9388399380530972</v>
      </c>
      <c r="AD210">
        <v>6.9388399380530972</v>
      </c>
      <c r="AE210">
        <v>6.9388399380530972</v>
      </c>
      <c r="AF210">
        <v>6.9388399380530972</v>
      </c>
      <c r="AG210">
        <v>6.9388399380530972</v>
      </c>
      <c r="AH210">
        <v>6.9388399380530972</v>
      </c>
      <c r="AI210">
        <v>6.9388399380530972</v>
      </c>
      <c r="AJ210">
        <v>6.9388399380530972</v>
      </c>
      <c r="AK210">
        <v>6.9388399380530972</v>
      </c>
      <c r="AL210">
        <v>6.9388399380530972</v>
      </c>
      <c r="AM210">
        <v>6.9388399380530972</v>
      </c>
      <c r="AN210">
        <v>6.9388399380530972</v>
      </c>
      <c r="AO210">
        <v>6.9388399380530972</v>
      </c>
    </row>
    <row r="211" spans="1:41" x14ac:dyDescent="0.3">
      <c r="A211" t="s">
        <v>784</v>
      </c>
      <c r="B211" t="s">
        <v>785</v>
      </c>
      <c r="C211" t="s">
        <v>1270</v>
      </c>
      <c r="D211" t="s">
        <v>1271</v>
      </c>
      <c r="E211" t="s">
        <v>689</v>
      </c>
      <c r="F211">
        <v>2070</v>
      </c>
      <c r="G211">
        <v>2021</v>
      </c>
      <c r="I211">
        <v>7.5463185840707965</v>
      </c>
      <c r="J211">
        <v>0</v>
      </c>
      <c r="K211">
        <v>0.91949999999999998</v>
      </c>
      <c r="L211">
        <v>6.9388399380530972</v>
      </c>
      <c r="M211">
        <v>6.9388399380530972</v>
      </c>
      <c r="N211">
        <v>6.9388399380530972</v>
      </c>
      <c r="O211">
        <v>6.9388399380530972</v>
      </c>
      <c r="P211">
        <v>6.9388399380530972</v>
      </c>
      <c r="Q211">
        <v>6.9388399380530972</v>
      </c>
      <c r="R211">
        <v>6.9388399380530972</v>
      </c>
      <c r="S211">
        <v>6.9388399380530972</v>
      </c>
      <c r="T211">
        <v>6.9388399380530972</v>
      </c>
      <c r="U211">
        <v>6.9388399380530972</v>
      </c>
      <c r="V211">
        <v>6.9388399380530972</v>
      </c>
      <c r="W211">
        <v>6.9388399380530972</v>
      </c>
      <c r="X211">
        <v>6.9388399380530972</v>
      </c>
      <c r="Y211">
        <v>6.9388399380530972</v>
      </c>
      <c r="Z211">
        <v>6.9388399380530972</v>
      </c>
      <c r="AA211">
        <v>6.9388399380530972</v>
      </c>
      <c r="AB211">
        <v>6.9388399380530972</v>
      </c>
      <c r="AC211">
        <v>6.9388399380530972</v>
      </c>
      <c r="AD211">
        <v>6.9388399380530972</v>
      </c>
      <c r="AE211">
        <v>6.9388399380530972</v>
      </c>
      <c r="AF211">
        <v>6.9388399380530972</v>
      </c>
      <c r="AG211">
        <v>6.9388399380530972</v>
      </c>
      <c r="AH211">
        <v>6.9388399380530972</v>
      </c>
      <c r="AI211">
        <v>6.9388399380530972</v>
      </c>
      <c r="AJ211">
        <v>6.9388399380530972</v>
      </c>
      <c r="AK211">
        <v>6.9388399380530972</v>
      </c>
      <c r="AL211">
        <v>6.9388399380530972</v>
      </c>
      <c r="AM211">
        <v>6.9388399380530972</v>
      </c>
      <c r="AN211">
        <v>6.9388399380530972</v>
      </c>
      <c r="AO211">
        <v>6.9388399380530972</v>
      </c>
    </row>
    <row r="212" spans="1:41" x14ac:dyDescent="0.3">
      <c r="A212" t="s">
        <v>784</v>
      </c>
      <c r="B212" t="s">
        <v>786</v>
      </c>
      <c r="C212" t="s">
        <v>1270</v>
      </c>
      <c r="D212" t="s">
        <v>1271</v>
      </c>
      <c r="E212" t="s">
        <v>689</v>
      </c>
      <c r="F212">
        <v>2070</v>
      </c>
      <c r="G212">
        <v>2021</v>
      </c>
      <c r="I212">
        <v>7.5463185840707965</v>
      </c>
      <c r="J212">
        <v>0</v>
      </c>
      <c r="K212">
        <v>0.91949999999999998</v>
      </c>
      <c r="L212">
        <v>6.9388399380530972</v>
      </c>
      <c r="M212">
        <v>6.9388399380530972</v>
      </c>
      <c r="N212">
        <v>6.9388399380530972</v>
      </c>
      <c r="O212">
        <v>6.9388399380530972</v>
      </c>
      <c r="P212">
        <v>6.9388399380530972</v>
      </c>
      <c r="Q212">
        <v>6.9388399380530972</v>
      </c>
      <c r="R212">
        <v>6.9388399380530972</v>
      </c>
      <c r="S212">
        <v>6.9388399380530972</v>
      </c>
      <c r="T212">
        <v>6.9388399380530972</v>
      </c>
      <c r="U212">
        <v>6.9388399380530972</v>
      </c>
      <c r="V212">
        <v>6.9388399380530972</v>
      </c>
      <c r="W212">
        <v>6.9388399380530972</v>
      </c>
      <c r="X212">
        <v>6.9388399380530972</v>
      </c>
      <c r="Y212">
        <v>6.9388399380530972</v>
      </c>
      <c r="Z212">
        <v>6.9388399380530972</v>
      </c>
      <c r="AA212">
        <v>6.9388399380530972</v>
      </c>
      <c r="AB212">
        <v>6.9388399380530972</v>
      </c>
      <c r="AC212">
        <v>6.9388399380530972</v>
      </c>
      <c r="AD212">
        <v>6.9388399380530972</v>
      </c>
      <c r="AE212">
        <v>6.9388399380530972</v>
      </c>
      <c r="AF212">
        <v>6.9388399380530972</v>
      </c>
      <c r="AG212">
        <v>6.9388399380530972</v>
      </c>
      <c r="AH212">
        <v>6.9388399380530972</v>
      </c>
      <c r="AI212">
        <v>6.9388399380530972</v>
      </c>
      <c r="AJ212">
        <v>6.9388399380530972</v>
      </c>
      <c r="AK212">
        <v>6.9388399380530972</v>
      </c>
      <c r="AL212">
        <v>6.9388399380530972</v>
      </c>
      <c r="AM212">
        <v>6.9388399380530972</v>
      </c>
      <c r="AN212">
        <v>6.9388399380530972</v>
      </c>
      <c r="AO212">
        <v>6.9388399380530972</v>
      </c>
    </row>
    <row r="213" spans="1:41" x14ac:dyDescent="0.3">
      <c r="A213" t="s">
        <v>784</v>
      </c>
      <c r="B213" t="s">
        <v>787</v>
      </c>
      <c r="C213" t="s">
        <v>1270</v>
      </c>
      <c r="D213" t="s">
        <v>1271</v>
      </c>
      <c r="E213" t="s">
        <v>689</v>
      </c>
      <c r="F213">
        <v>2070</v>
      </c>
      <c r="G213">
        <v>2021</v>
      </c>
      <c r="I213">
        <v>7.5463185840707965</v>
      </c>
      <c r="J213">
        <v>0</v>
      </c>
      <c r="K213">
        <v>0.91949999999999998</v>
      </c>
      <c r="L213">
        <v>6.9388399380530972</v>
      </c>
      <c r="M213">
        <v>6.9388399380530972</v>
      </c>
      <c r="N213">
        <v>6.9388399380530972</v>
      </c>
      <c r="O213">
        <v>6.9388399380530972</v>
      </c>
      <c r="P213">
        <v>6.9388399380530972</v>
      </c>
      <c r="Q213">
        <v>6.9388399380530972</v>
      </c>
      <c r="R213">
        <v>6.9388399380530972</v>
      </c>
      <c r="S213">
        <v>6.9388399380530972</v>
      </c>
      <c r="T213">
        <v>6.9388399380530972</v>
      </c>
      <c r="U213">
        <v>6.9388399380530972</v>
      </c>
      <c r="V213">
        <v>6.9388399380530972</v>
      </c>
      <c r="W213">
        <v>6.9388399380530972</v>
      </c>
      <c r="X213">
        <v>6.9388399380530972</v>
      </c>
      <c r="Y213">
        <v>6.9388399380530972</v>
      </c>
      <c r="Z213">
        <v>6.9388399380530972</v>
      </c>
      <c r="AA213">
        <v>6.9388399380530972</v>
      </c>
      <c r="AB213">
        <v>6.9388399380530972</v>
      </c>
      <c r="AC213">
        <v>6.9388399380530972</v>
      </c>
      <c r="AD213">
        <v>6.9388399380530972</v>
      </c>
      <c r="AE213">
        <v>6.9388399380530972</v>
      </c>
      <c r="AF213">
        <v>6.9388399380530972</v>
      </c>
      <c r="AG213">
        <v>6.9388399380530972</v>
      </c>
      <c r="AH213">
        <v>6.9388399380530972</v>
      </c>
      <c r="AI213">
        <v>6.9388399380530972</v>
      </c>
      <c r="AJ213">
        <v>6.9388399380530972</v>
      </c>
      <c r="AK213">
        <v>6.9388399380530972</v>
      </c>
      <c r="AL213">
        <v>6.9388399380530972</v>
      </c>
      <c r="AM213">
        <v>6.9388399380530972</v>
      </c>
      <c r="AN213">
        <v>6.9388399380530972</v>
      </c>
      <c r="AO213">
        <v>6.9388399380530972</v>
      </c>
    </row>
    <row r="214" spans="1:41" x14ac:dyDescent="0.3">
      <c r="A214" t="s">
        <v>784</v>
      </c>
      <c r="B214" t="s">
        <v>788</v>
      </c>
      <c r="C214" t="s">
        <v>1270</v>
      </c>
      <c r="D214" t="s">
        <v>1271</v>
      </c>
      <c r="E214" t="s">
        <v>689</v>
      </c>
      <c r="F214">
        <v>2070</v>
      </c>
      <c r="G214">
        <v>2021</v>
      </c>
      <c r="I214">
        <v>7.5463185840707965</v>
      </c>
      <c r="J214">
        <v>0</v>
      </c>
      <c r="K214">
        <v>0.91949999999999998</v>
      </c>
      <c r="L214">
        <v>6.9388399380530972</v>
      </c>
      <c r="M214">
        <v>6.9388399380530972</v>
      </c>
      <c r="N214">
        <v>6.9388399380530972</v>
      </c>
      <c r="O214">
        <v>6.9388399380530972</v>
      </c>
      <c r="P214">
        <v>6.9388399380530972</v>
      </c>
      <c r="Q214">
        <v>6.9388399380530972</v>
      </c>
      <c r="R214">
        <v>6.9388399380530972</v>
      </c>
      <c r="S214">
        <v>6.9388399380530972</v>
      </c>
      <c r="T214">
        <v>6.9388399380530972</v>
      </c>
      <c r="U214">
        <v>6.9388399380530972</v>
      </c>
      <c r="V214">
        <v>6.9388399380530972</v>
      </c>
      <c r="W214">
        <v>6.9388399380530972</v>
      </c>
      <c r="X214">
        <v>6.9388399380530972</v>
      </c>
      <c r="Y214">
        <v>6.9388399380530972</v>
      </c>
      <c r="Z214">
        <v>6.9388399380530972</v>
      </c>
      <c r="AA214">
        <v>6.9388399380530972</v>
      </c>
      <c r="AB214">
        <v>6.9388399380530972</v>
      </c>
      <c r="AC214">
        <v>6.9388399380530972</v>
      </c>
      <c r="AD214">
        <v>6.9388399380530972</v>
      </c>
      <c r="AE214">
        <v>6.9388399380530972</v>
      </c>
      <c r="AF214">
        <v>6.9388399380530972</v>
      </c>
      <c r="AG214">
        <v>6.9388399380530972</v>
      </c>
      <c r="AH214">
        <v>6.9388399380530972</v>
      </c>
      <c r="AI214">
        <v>6.9388399380530972</v>
      </c>
      <c r="AJ214">
        <v>6.9388399380530972</v>
      </c>
      <c r="AK214">
        <v>6.9388399380530972</v>
      </c>
      <c r="AL214">
        <v>6.9388399380530972</v>
      </c>
      <c r="AM214">
        <v>6.9388399380530972</v>
      </c>
      <c r="AN214">
        <v>6.9388399380530972</v>
      </c>
      <c r="AO214">
        <v>6.9388399380530972</v>
      </c>
    </row>
    <row r="215" spans="1:41" x14ac:dyDescent="0.3">
      <c r="A215" t="s">
        <v>784</v>
      </c>
      <c r="B215" t="s">
        <v>789</v>
      </c>
      <c r="C215" t="s">
        <v>1270</v>
      </c>
      <c r="D215" t="s">
        <v>1271</v>
      </c>
      <c r="E215" t="s">
        <v>689</v>
      </c>
      <c r="F215">
        <v>2070</v>
      </c>
      <c r="G215">
        <v>2021</v>
      </c>
      <c r="I215">
        <v>7.5463185840707965</v>
      </c>
      <c r="J215">
        <v>0</v>
      </c>
      <c r="K215">
        <v>0.91949999999999998</v>
      </c>
      <c r="L215">
        <v>6.9388399380530972</v>
      </c>
      <c r="M215">
        <v>6.9388399380530972</v>
      </c>
      <c r="N215">
        <v>6.9388399380530972</v>
      </c>
      <c r="O215">
        <v>6.9388399380530972</v>
      </c>
      <c r="P215">
        <v>6.9388399380530972</v>
      </c>
      <c r="Q215">
        <v>6.9388399380530972</v>
      </c>
      <c r="R215">
        <v>6.9388399380530972</v>
      </c>
      <c r="S215">
        <v>6.9388399380530972</v>
      </c>
      <c r="T215">
        <v>6.9388399380530972</v>
      </c>
      <c r="U215">
        <v>6.9388399380530972</v>
      </c>
      <c r="V215">
        <v>6.9388399380530972</v>
      </c>
      <c r="W215">
        <v>6.9388399380530972</v>
      </c>
      <c r="X215">
        <v>6.9388399380530972</v>
      </c>
      <c r="Y215">
        <v>6.9388399380530972</v>
      </c>
      <c r="Z215">
        <v>6.9388399380530972</v>
      </c>
      <c r="AA215">
        <v>6.9388399380530972</v>
      </c>
      <c r="AB215">
        <v>6.9388399380530972</v>
      </c>
      <c r="AC215">
        <v>6.9388399380530972</v>
      </c>
      <c r="AD215">
        <v>6.9388399380530972</v>
      </c>
      <c r="AE215">
        <v>6.9388399380530972</v>
      </c>
      <c r="AF215">
        <v>6.9388399380530972</v>
      </c>
      <c r="AG215">
        <v>6.9388399380530972</v>
      </c>
      <c r="AH215">
        <v>6.9388399380530972</v>
      </c>
      <c r="AI215">
        <v>6.9388399380530972</v>
      </c>
      <c r="AJ215">
        <v>6.9388399380530972</v>
      </c>
      <c r="AK215">
        <v>6.9388399380530972</v>
      </c>
      <c r="AL215">
        <v>6.9388399380530972</v>
      </c>
      <c r="AM215">
        <v>6.9388399380530972</v>
      </c>
      <c r="AN215">
        <v>6.9388399380530972</v>
      </c>
      <c r="AO215">
        <v>6.9388399380530972</v>
      </c>
    </row>
    <row r="216" spans="1:41" x14ac:dyDescent="0.3">
      <c r="A216" t="s">
        <v>698</v>
      </c>
      <c r="B216" t="s">
        <v>790</v>
      </c>
      <c r="C216" t="s">
        <v>1270</v>
      </c>
      <c r="D216" t="s">
        <v>1271</v>
      </c>
      <c r="E216" t="s">
        <v>690</v>
      </c>
      <c r="F216">
        <v>2042</v>
      </c>
      <c r="G216">
        <v>2021</v>
      </c>
      <c r="I216">
        <v>7.5463185840707965</v>
      </c>
      <c r="J216">
        <v>0</v>
      </c>
      <c r="K216">
        <v>0.98319999999999996</v>
      </c>
      <c r="L216">
        <v>7.4195404318584064</v>
      </c>
      <c r="M216">
        <v>7.4195404318584064</v>
      </c>
      <c r="N216">
        <v>7.4195404318584064</v>
      </c>
      <c r="O216">
        <v>7.4195404318584064</v>
      </c>
      <c r="P216">
        <v>7.4195404318584064</v>
      </c>
      <c r="Q216">
        <v>7.4195404318584064</v>
      </c>
      <c r="R216">
        <v>7.4195404318584064</v>
      </c>
      <c r="S216">
        <v>7.4195404318584064</v>
      </c>
      <c r="T216">
        <v>7.4195404318584064</v>
      </c>
      <c r="U216">
        <v>7.4195404318584064</v>
      </c>
      <c r="V216">
        <v>7.4195404318584064</v>
      </c>
      <c r="W216">
        <v>7.4195404318584064</v>
      </c>
      <c r="X216">
        <v>7.4195404318584064</v>
      </c>
      <c r="Y216">
        <v>7.4195404318584064</v>
      </c>
      <c r="Z216">
        <v>7.4195404318584064</v>
      </c>
      <c r="AA216">
        <v>7.4195404318584064</v>
      </c>
      <c r="AB216">
        <v>7.4195404318584064</v>
      </c>
      <c r="AC216">
        <v>7.4195404318584064</v>
      </c>
      <c r="AD216">
        <v>7.4195404318584064</v>
      </c>
      <c r="AE216">
        <v>7.4195404318584064</v>
      </c>
      <c r="AF216">
        <v>7.4195404318584064</v>
      </c>
      <c r="AG216">
        <v>7.4195404318584064</v>
      </c>
      <c r="AH216">
        <v>7.4195404318584064</v>
      </c>
      <c r="AI216">
        <v>7.4195404318584064</v>
      </c>
      <c r="AJ216">
        <v>7.4195404318584064</v>
      </c>
      <c r="AK216">
        <v>7.4195404318584064</v>
      </c>
      <c r="AL216">
        <v>7.4195404318584064</v>
      </c>
      <c r="AM216">
        <v>7.4195404318584064</v>
      </c>
      <c r="AN216">
        <v>7.4195404318584064</v>
      </c>
      <c r="AO216">
        <v>7.4195404318584064</v>
      </c>
    </row>
    <row r="217" spans="1:41" x14ac:dyDescent="0.3">
      <c r="A217" t="s">
        <v>698</v>
      </c>
      <c r="B217" t="s">
        <v>791</v>
      </c>
      <c r="C217" t="s">
        <v>1270</v>
      </c>
      <c r="D217" t="s">
        <v>1271</v>
      </c>
      <c r="E217" t="s">
        <v>690</v>
      </c>
      <c r="F217">
        <v>2042</v>
      </c>
      <c r="G217">
        <v>2021</v>
      </c>
      <c r="I217">
        <v>7.5463185840707965</v>
      </c>
      <c r="J217">
        <v>0</v>
      </c>
      <c r="K217">
        <v>0.98319999999999996</v>
      </c>
      <c r="L217">
        <v>7.4195404318584064</v>
      </c>
      <c r="M217">
        <v>7.4195404318584064</v>
      </c>
      <c r="N217">
        <v>7.4195404318584064</v>
      </c>
      <c r="O217">
        <v>7.4195404318584064</v>
      </c>
      <c r="P217">
        <v>7.4195404318584064</v>
      </c>
      <c r="Q217">
        <v>7.4195404318584064</v>
      </c>
      <c r="R217">
        <v>7.4195404318584064</v>
      </c>
      <c r="S217">
        <v>7.4195404318584064</v>
      </c>
      <c r="T217">
        <v>7.4195404318584064</v>
      </c>
      <c r="U217">
        <v>7.4195404318584064</v>
      </c>
      <c r="V217">
        <v>7.4195404318584064</v>
      </c>
      <c r="W217">
        <v>7.4195404318584064</v>
      </c>
      <c r="X217">
        <v>7.4195404318584064</v>
      </c>
      <c r="Y217">
        <v>7.4195404318584064</v>
      </c>
      <c r="Z217">
        <v>7.4195404318584064</v>
      </c>
      <c r="AA217">
        <v>7.4195404318584064</v>
      </c>
      <c r="AB217">
        <v>7.4195404318584064</v>
      </c>
      <c r="AC217">
        <v>7.4195404318584064</v>
      </c>
      <c r="AD217">
        <v>7.4195404318584064</v>
      </c>
      <c r="AE217">
        <v>7.4195404318584064</v>
      </c>
      <c r="AF217">
        <v>7.4195404318584064</v>
      </c>
      <c r="AG217">
        <v>7.4195404318584064</v>
      </c>
      <c r="AH217">
        <v>7.4195404318584064</v>
      </c>
      <c r="AI217">
        <v>7.4195404318584064</v>
      </c>
      <c r="AJ217">
        <v>7.4195404318584064</v>
      </c>
      <c r="AK217">
        <v>7.4195404318584064</v>
      </c>
      <c r="AL217">
        <v>7.4195404318584064</v>
      </c>
      <c r="AM217">
        <v>7.4195404318584064</v>
      </c>
      <c r="AN217">
        <v>7.4195404318584064</v>
      </c>
      <c r="AO217">
        <v>7.4195404318584064</v>
      </c>
    </row>
    <row r="218" spans="1:41" x14ac:dyDescent="0.3">
      <c r="A218" t="s">
        <v>699</v>
      </c>
      <c r="B218" t="s">
        <v>792</v>
      </c>
      <c r="C218" t="s">
        <v>1270</v>
      </c>
      <c r="D218" t="s">
        <v>1271</v>
      </c>
      <c r="E218" t="s">
        <v>690</v>
      </c>
      <c r="F218">
        <v>2037</v>
      </c>
      <c r="G218">
        <v>2021</v>
      </c>
      <c r="I218">
        <v>7.5463185840707965</v>
      </c>
      <c r="J218">
        <v>0</v>
      </c>
      <c r="K218">
        <v>0.96560000000000001</v>
      </c>
      <c r="L218">
        <v>7.2867252247787615</v>
      </c>
      <c r="M218">
        <v>7.2867252247787615</v>
      </c>
      <c r="N218">
        <v>7.2867252247787615</v>
      </c>
      <c r="O218">
        <v>7.2867252247787615</v>
      </c>
      <c r="P218">
        <v>7.2867252247787615</v>
      </c>
      <c r="Q218">
        <v>7.2867252247787615</v>
      </c>
      <c r="R218">
        <v>7.2867252247787615</v>
      </c>
      <c r="S218">
        <v>7.2867252247787615</v>
      </c>
      <c r="T218">
        <v>7.2867252247787615</v>
      </c>
      <c r="U218">
        <v>7.2867252247787615</v>
      </c>
      <c r="V218">
        <v>7.2867252247787615</v>
      </c>
      <c r="W218">
        <v>7.2867252247787615</v>
      </c>
      <c r="X218">
        <v>7.2867252247787615</v>
      </c>
      <c r="Y218">
        <v>7.2867252247787615</v>
      </c>
      <c r="Z218">
        <v>7.2867252247787615</v>
      </c>
      <c r="AA218">
        <v>7.2867252247787615</v>
      </c>
      <c r="AB218">
        <v>7.2867252247787615</v>
      </c>
      <c r="AC218">
        <v>7.2867252247787615</v>
      </c>
      <c r="AD218">
        <v>7.2867252247787615</v>
      </c>
      <c r="AE218">
        <v>7.2867252247787615</v>
      </c>
      <c r="AF218">
        <v>7.2867252247787615</v>
      </c>
      <c r="AG218">
        <v>7.2867252247787615</v>
      </c>
      <c r="AH218">
        <v>7.2867252247787615</v>
      </c>
      <c r="AI218">
        <v>7.2867252247787615</v>
      </c>
      <c r="AJ218">
        <v>7.2867252247787615</v>
      </c>
      <c r="AK218">
        <v>7.2867252247787615</v>
      </c>
      <c r="AL218">
        <v>7.2867252247787615</v>
      </c>
      <c r="AM218">
        <v>7.2867252247787615</v>
      </c>
      <c r="AN218">
        <v>7.2867252247787615</v>
      </c>
      <c r="AO218">
        <v>7.2867252247787615</v>
      </c>
    </row>
    <row r="219" spans="1:41" x14ac:dyDescent="0.3">
      <c r="A219" t="s">
        <v>699</v>
      </c>
      <c r="B219" t="s">
        <v>793</v>
      </c>
      <c r="C219" t="s">
        <v>1270</v>
      </c>
      <c r="D219" t="s">
        <v>1271</v>
      </c>
      <c r="E219" t="s">
        <v>690</v>
      </c>
      <c r="F219">
        <v>2037</v>
      </c>
      <c r="G219">
        <v>2021</v>
      </c>
      <c r="I219">
        <v>7.5463185840707965</v>
      </c>
      <c r="J219">
        <v>0</v>
      </c>
      <c r="K219">
        <v>0.96560000000000001</v>
      </c>
      <c r="L219">
        <v>7.2867252247787615</v>
      </c>
      <c r="M219">
        <v>7.2867252247787615</v>
      </c>
      <c r="N219">
        <v>7.2867252247787615</v>
      </c>
      <c r="O219">
        <v>7.2867252247787615</v>
      </c>
      <c r="P219">
        <v>7.2867252247787615</v>
      </c>
      <c r="Q219">
        <v>7.2867252247787615</v>
      </c>
      <c r="R219">
        <v>7.2867252247787615</v>
      </c>
      <c r="S219">
        <v>7.2867252247787615</v>
      </c>
      <c r="T219">
        <v>7.2867252247787615</v>
      </c>
      <c r="U219">
        <v>7.2867252247787615</v>
      </c>
      <c r="V219">
        <v>7.2867252247787615</v>
      </c>
      <c r="W219">
        <v>7.2867252247787615</v>
      </c>
      <c r="X219">
        <v>7.2867252247787615</v>
      </c>
      <c r="Y219">
        <v>7.2867252247787615</v>
      </c>
      <c r="Z219">
        <v>7.2867252247787615</v>
      </c>
      <c r="AA219">
        <v>7.2867252247787615</v>
      </c>
      <c r="AB219">
        <v>7.2867252247787615</v>
      </c>
      <c r="AC219">
        <v>7.2867252247787615</v>
      </c>
      <c r="AD219">
        <v>7.2867252247787615</v>
      </c>
      <c r="AE219">
        <v>7.2867252247787615</v>
      </c>
      <c r="AF219">
        <v>7.2867252247787615</v>
      </c>
      <c r="AG219">
        <v>7.2867252247787615</v>
      </c>
      <c r="AH219">
        <v>7.2867252247787615</v>
      </c>
      <c r="AI219">
        <v>7.2867252247787615</v>
      </c>
      <c r="AJ219">
        <v>7.2867252247787615</v>
      </c>
      <c r="AK219">
        <v>7.2867252247787615</v>
      </c>
      <c r="AL219">
        <v>7.2867252247787615</v>
      </c>
      <c r="AM219">
        <v>7.2867252247787615</v>
      </c>
      <c r="AN219">
        <v>7.2867252247787615</v>
      </c>
      <c r="AO219">
        <v>7.2867252247787615</v>
      </c>
    </row>
    <row r="220" spans="1:41" x14ac:dyDescent="0.3">
      <c r="A220" t="s">
        <v>699</v>
      </c>
      <c r="B220" t="s">
        <v>794</v>
      </c>
      <c r="C220" t="s">
        <v>1270</v>
      </c>
      <c r="D220" t="s">
        <v>1271</v>
      </c>
      <c r="E220" t="s">
        <v>690</v>
      </c>
      <c r="F220">
        <v>2037</v>
      </c>
      <c r="G220">
        <v>2021</v>
      </c>
      <c r="I220">
        <v>7.5463185840707965</v>
      </c>
      <c r="J220">
        <v>0</v>
      </c>
      <c r="K220">
        <v>0.96560000000000001</v>
      </c>
      <c r="L220">
        <v>7.2867252247787615</v>
      </c>
      <c r="M220">
        <v>7.2867252247787615</v>
      </c>
      <c r="N220">
        <v>7.2867252247787615</v>
      </c>
      <c r="O220">
        <v>7.2867252247787615</v>
      </c>
      <c r="P220">
        <v>7.2867252247787615</v>
      </c>
      <c r="Q220">
        <v>7.2867252247787615</v>
      </c>
      <c r="R220">
        <v>7.2867252247787615</v>
      </c>
      <c r="S220">
        <v>7.2867252247787615</v>
      </c>
      <c r="T220">
        <v>7.2867252247787615</v>
      </c>
      <c r="U220">
        <v>7.2867252247787615</v>
      </c>
      <c r="V220">
        <v>7.2867252247787615</v>
      </c>
      <c r="W220">
        <v>7.2867252247787615</v>
      </c>
      <c r="X220">
        <v>7.2867252247787615</v>
      </c>
      <c r="Y220">
        <v>7.2867252247787615</v>
      </c>
      <c r="Z220">
        <v>7.2867252247787615</v>
      </c>
      <c r="AA220">
        <v>7.2867252247787615</v>
      </c>
      <c r="AB220">
        <v>7.2867252247787615</v>
      </c>
      <c r="AC220">
        <v>7.2867252247787615</v>
      </c>
      <c r="AD220">
        <v>7.2867252247787615</v>
      </c>
      <c r="AE220">
        <v>7.2867252247787615</v>
      </c>
      <c r="AF220">
        <v>7.2867252247787615</v>
      </c>
      <c r="AG220">
        <v>7.2867252247787615</v>
      </c>
      <c r="AH220">
        <v>7.2867252247787615</v>
      </c>
      <c r="AI220">
        <v>7.2867252247787615</v>
      </c>
      <c r="AJ220">
        <v>7.2867252247787615</v>
      </c>
      <c r="AK220">
        <v>7.2867252247787615</v>
      </c>
      <c r="AL220">
        <v>7.2867252247787615</v>
      </c>
      <c r="AM220">
        <v>7.2867252247787615</v>
      </c>
      <c r="AN220">
        <v>7.2867252247787615</v>
      </c>
      <c r="AO220">
        <v>7.2867252247787615</v>
      </c>
    </row>
    <row r="221" spans="1:41" x14ac:dyDescent="0.3">
      <c r="A221" t="s">
        <v>699</v>
      </c>
      <c r="B221" t="s">
        <v>795</v>
      </c>
      <c r="C221" t="s">
        <v>1270</v>
      </c>
      <c r="D221" t="s">
        <v>1271</v>
      </c>
      <c r="E221" t="s">
        <v>690</v>
      </c>
      <c r="F221">
        <v>2037</v>
      </c>
      <c r="G221">
        <v>2021</v>
      </c>
      <c r="I221">
        <v>7.5463185840707965</v>
      </c>
      <c r="J221">
        <v>0</v>
      </c>
      <c r="K221">
        <v>0.96560000000000001</v>
      </c>
      <c r="L221">
        <v>7.2867252247787615</v>
      </c>
      <c r="M221">
        <v>7.2867252247787615</v>
      </c>
      <c r="N221">
        <v>7.2867252247787615</v>
      </c>
      <c r="O221">
        <v>7.2867252247787615</v>
      </c>
      <c r="P221">
        <v>7.2867252247787615</v>
      </c>
      <c r="Q221">
        <v>7.2867252247787615</v>
      </c>
      <c r="R221">
        <v>7.2867252247787615</v>
      </c>
      <c r="S221">
        <v>7.2867252247787615</v>
      </c>
      <c r="T221">
        <v>7.2867252247787615</v>
      </c>
      <c r="U221">
        <v>7.2867252247787615</v>
      </c>
      <c r="V221">
        <v>7.2867252247787615</v>
      </c>
      <c r="W221">
        <v>7.2867252247787615</v>
      </c>
      <c r="X221">
        <v>7.2867252247787615</v>
      </c>
      <c r="Y221">
        <v>7.2867252247787615</v>
      </c>
      <c r="Z221">
        <v>7.2867252247787615</v>
      </c>
      <c r="AA221">
        <v>7.2867252247787615</v>
      </c>
      <c r="AB221">
        <v>7.2867252247787615</v>
      </c>
      <c r="AC221">
        <v>7.2867252247787615</v>
      </c>
      <c r="AD221">
        <v>7.2867252247787615</v>
      </c>
      <c r="AE221">
        <v>7.2867252247787615</v>
      </c>
      <c r="AF221">
        <v>7.2867252247787615</v>
      </c>
      <c r="AG221">
        <v>7.2867252247787615</v>
      </c>
      <c r="AH221">
        <v>7.2867252247787615</v>
      </c>
      <c r="AI221">
        <v>7.2867252247787615</v>
      </c>
      <c r="AJ221">
        <v>7.2867252247787615</v>
      </c>
      <c r="AK221">
        <v>7.2867252247787615</v>
      </c>
      <c r="AL221">
        <v>7.2867252247787615</v>
      </c>
      <c r="AM221">
        <v>7.2867252247787615</v>
      </c>
      <c r="AN221">
        <v>7.2867252247787615</v>
      </c>
      <c r="AO221">
        <v>7.2867252247787615</v>
      </c>
    </row>
    <row r="222" spans="1:41" x14ac:dyDescent="0.3">
      <c r="A222" t="s">
        <v>170</v>
      </c>
      <c r="B222" t="s">
        <v>796</v>
      </c>
      <c r="C222" t="s">
        <v>1270</v>
      </c>
      <c r="D222" t="s">
        <v>1271</v>
      </c>
      <c r="E222" t="s">
        <v>690</v>
      </c>
      <c r="F222">
        <v>2084</v>
      </c>
      <c r="G222">
        <v>2021</v>
      </c>
      <c r="I222">
        <v>0</v>
      </c>
      <c r="J222">
        <v>0</v>
      </c>
      <c r="K222">
        <v>0.99029999999999996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</row>
    <row r="223" spans="1:41" x14ac:dyDescent="0.3">
      <c r="A223" t="s">
        <v>170</v>
      </c>
      <c r="B223" t="s">
        <v>797</v>
      </c>
      <c r="C223" t="s">
        <v>1270</v>
      </c>
      <c r="D223" t="s">
        <v>1271</v>
      </c>
      <c r="E223" t="s">
        <v>690</v>
      </c>
      <c r="F223">
        <v>2084</v>
      </c>
      <c r="G223">
        <v>2021</v>
      </c>
      <c r="I223">
        <v>0</v>
      </c>
      <c r="J223">
        <v>0</v>
      </c>
      <c r="K223">
        <v>0.99029999999999996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</row>
    <row r="224" spans="1:41" x14ac:dyDescent="0.3">
      <c r="A224" t="s">
        <v>798</v>
      </c>
      <c r="B224" t="s">
        <v>799</v>
      </c>
      <c r="C224" t="s">
        <v>1270</v>
      </c>
      <c r="D224" t="s">
        <v>1271</v>
      </c>
      <c r="E224" t="s">
        <v>351</v>
      </c>
      <c r="F224">
        <v>2100</v>
      </c>
      <c r="G224">
        <v>2021</v>
      </c>
      <c r="I224">
        <v>7.5463185840707965</v>
      </c>
      <c r="J224">
        <v>0</v>
      </c>
      <c r="K224">
        <v>0.92859999999999998</v>
      </c>
      <c r="L224">
        <v>7.0075114371681417</v>
      </c>
      <c r="M224">
        <v>7.0075114371681417</v>
      </c>
      <c r="N224">
        <v>7.0075114371681417</v>
      </c>
      <c r="O224">
        <v>7.0075114371681417</v>
      </c>
      <c r="P224">
        <v>7.0075114371681417</v>
      </c>
      <c r="Q224">
        <v>7.0075114371681417</v>
      </c>
      <c r="R224">
        <v>7.0075114371681417</v>
      </c>
      <c r="S224">
        <v>7.0075114371681417</v>
      </c>
      <c r="T224">
        <v>7.0075114371681417</v>
      </c>
      <c r="U224">
        <v>7.0075114371681417</v>
      </c>
      <c r="V224">
        <v>7.0075114371681417</v>
      </c>
      <c r="W224">
        <v>7.0075114371681417</v>
      </c>
      <c r="X224">
        <v>7.0075114371681417</v>
      </c>
      <c r="Y224">
        <v>7.0075114371681417</v>
      </c>
      <c r="Z224">
        <v>7.0075114371681417</v>
      </c>
      <c r="AA224">
        <v>7.0075114371681417</v>
      </c>
      <c r="AB224">
        <v>7.0075114371681417</v>
      </c>
      <c r="AC224">
        <v>7.0075114371681417</v>
      </c>
      <c r="AD224">
        <v>7.0075114371681417</v>
      </c>
      <c r="AE224">
        <v>7.0075114371681417</v>
      </c>
      <c r="AF224">
        <v>7.0075114371681417</v>
      </c>
      <c r="AG224">
        <v>7.0075114371681417</v>
      </c>
      <c r="AH224">
        <v>7.0075114371681417</v>
      </c>
      <c r="AI224">
        <v>7.0075114371681417</v>
      </c>
      <c r="AJ224">
        <v>7.0075114371681417</v>
      </c>
      <c r="AK224">
        <v>7.0075114371681417</v>
      </c>
      <c r="AL224">
        <v>7.0075114371681417</v>
      </c>
      <c r="AM224">
        <v>7.0075114371681417</v>
      </c>
      <c r="AN224">
        <v>7.0075114371681417</v>
      </c>
      <c r="AO224">
        <v>7.0075114371681417</v>
      </c>
    </row>
    <row r="225" spans="1:41" x14ac:dyDescent="0.3">
      <c r="A225" t="s">
        <v>800</v>
      </c>
      <c r="B225" t="s">
        <v>801</v>
      </c>
      <c r="C225" t="s">
        <v>1270</v>
      </c>
      <c r="D225" t="s">
        <v>1271</v>
      </c>
      <c r="E225" t="s">
        <v>351</v>
      </c>
      <c r="F225">
        <v>2100</v>
      </c>
      <c r="G225">
        <v>2021</v>
      </c>
      <c r="I225">
        <v>7.5463185840707965</v>
      </c>
      <c r="J225">
        <v>0</v>
      </c>
      <c r="K225">
        <v>0.97889999999999999</v>
      </c>
      <c r="L225">
        <v>7.3870912619469022</v>
      </c>
      <c r="M225">
        <v>7.3870912619469022</v>
      </c>
      <c r="N225">
        <v>7.3870912619469022</v>
      </c>
      <c r="O225">
        <v>7.3870912619469022</v>
      </c>
      <c r="P225">
        <v>7.3870912619469022</v>
      </c>
      <c r="Q225">
        <v>7.3870912619469022</v>
      </c>
      <c r="R225">
        <v>7.3870912619469022</v>
      </c>
      <c r="S225">
        <v>7.3870912619469022</v>
      </c>
      <c r="T225">
        <v>7.3870912619469022</v>
      </c>
      <c r="U225">
        <v>7.3870912619469022</v>
      </c>
      <c r="V225">
        <v>7.3870912619469022</v>
      </c>
      <c r="W225">
        <v>7.3870912619469022</v>
      </c>
      <c r="X225">
        <v>7.3870912619469022</v>
      </c>
      <c r="Y225">
        <v>7.3870912619469022</v>
      </c>
      <c r="Z225">
        <v>7.3870912619469022</v>
      </c>
      <c r="AA225">
        <v>7.3870912619469022</v>
      </c>
      <c r="AB225">
        <v>7.3870912619469022</v>
      </c>
      <c r="AC225">
        <v>7.3870912619469022</v>
      </c>
      <c r="AD225">
        <v>7.3870912619469022</v>
      </c>
      <c r="AE225">
        <v>7.3870912619469022</v>
      </c>
      <c r="AF225">
        <v>7.3870912619469022</v>
      </c>
      <c r="AG225">
        <v>7.3870912619469022</v>
      </c>
      <c r="AH225">
        <v>7.3870912619469022</v>
      </c>
      <c r="AI225">
        <v>7.3870912619469022</v>
      </c>
      <c r="AJ225">
        <v>7.3870912619469022</v>
      </c>
      <c r="AK225">
        <v>7.3870912619469022</v>
      </c>
      <c r="AL225">
        <v>7.3870912619469022</v>
      </c>
      <c r="AM225">
        <v>7.3870912619469022</v>
      </c>
      <c r="AN225">
        <v>7.3870912619469022</v>
      </c>
      <c r="AO225">
        <v>7.3870912619469022</v>
      </c>
    </row>
    <row r="226" spans="1:41" x14ac:dyDescent="0.3">
      <c r="A226" t="s">
        <v>800</v>
      </c>
      <c r="B226" t="s">
        <v>802</v>
      </c>
      <c r="C226" t="s">
        <v>1270</v>
      </c>
      <c r="D226" t="s">
        <v>1271</v>
      </c>
      <c r="E226" t="s">
        <v>351</v>
      </c>
      <c r="F226">
        <v>2100</v>
      </c>
      <c r="G226">
        <v>2021</v>
      </c>
      <c r="I226">
        <v>7.5463185840707965</v>
      </c>
      <c r="J226">
        <v>0</v>
      </c>
      <c r="K226">
        <v>0.97889999999999999</v>
      </c>
      <c r="L226">
        <v>7.3870912619469022</v>
      </c>
      <c r="M226">
        <v>7.3870912619469022</v>
      </c>
      <c r="N226">
        <v>7.3870912619469022</v>
      </c>
      <c r="O226">
        <v>7.3870912619469022</v>
      </c>
      <c r="P226">
        <v>7.3870912619469022</v>
      </c>
      <c r="Q226">
        <v>7.3870912619469022</v>
      </c>
      <c r="R226">
        <v>7.3870912619469022</v>
      </c>
      <c r="S226">
        <v>7.3870912619469022</v>
      </c>
      <c r="T226">
        <v>7.3870912619469022</v>
      </c>
      <c r="U226">
        <v>7.3870912619469022</v>
      </c>
      <c r="V226">
        <v>7.3870912619469022</v>
      </c>
      <c r="W226">
        <v>7.3870912619469022</v>
      </c>
      <c r="X226">
        <v>7.3870912619469022</v>
      </c>
      <c r="Y226">
        <v>7.3870912619469022</v>
      </c>
      <c r="Z226">
        <v>7.3870912619469022</v>
      </c>
      <c r="AA226">
        <v>7.3870912619469022</v>
      </c>
      <c r="AB226">
        <v>7.3870912619469022</v>
      </c>
      <c r="AC226">
        <v>7.3870912619469022</v>
      </c>
      <c r="AD226">
        <v>7.3870912619469022</v>
      </c>
      <c r="AE226">
        <v>7.3870912619469022</v>
      </c>
      <c r="AF226">
        <v>7.3870912619469022</v>
      </c>
      <c r="AG226">
        <v>7.3870912619469022</v>
      </c>
      <c r="AH226">
        <v>7.3870912619469022</v>
      </c>
      <c r="AI226">
        <v>7.3870912619469022</v>
      </c>
      <c r="AJ226">
        <v>7.3870912619469022</v>
      </c>
      <c r="AK226">
        <v>7.3870912619469022</v>
      </c>
      <c r="AL226">
        <v>7.3870912619469022</v>
      </c>
      <c r="AM226">
        <v>7.3870912619469022</v>
      </c>
      <c r="AN226">
        <v>7.3870912619469022</v>
      </c>
      <c r="AO226">
        <v>7.3870912619469022</v>
      </c>
    </row>
    <row r="227" spans="1:41" x14ac:dyDescent="0.3">
      <c r="A227" t="s">
        <v>800</v>
      </c>
      <c r="B227" t="s">
        <v>803</v>
      </c>
      <c r="C227" t="s">
        <v>1270</v>
      </c>
      <c r="D227" t="s">
        <v>1271</v>
      </c>
      <c r="E227" t="s">
        <v>351</v>
      </c>
      <c r="F227">
        <v>2100</v>
      </c>
      <c r="G227">
        <v>2021</v>
      </c>
      <c r="I227">
        <v>7.5463185840707965</v>
      </c>
      <c r="J227">
        <v>0</v>
      </c>
      <c r="K227">
        <v>0.97889999999999999</v>
      </c>
      <c r="L227">
        <v>7.3870912619469022</v>
      </c>
      <c r="M227">
        <v>7.3870912619469022</v>
      </c>
      <c r="N227">
        <v>7.3870912619469022</v>
      </c>
      <c r="O227">
        <v>7.3870912619469022</v>
      </c>
      <c r="P227">
        <v>7.3870912619469022</v>
      </c>
      <c r="Q227">
        <v>7.3870912619469022</v>
      </c>
      <c r="R227">
        <v>7.3870912619469022</v>
      </c>
      <c r="S227">
        <v>7.3870912619469022</v>
      </c>
      <c r="T227">
        <v>7.3870912619469022</v>
      </c>
      <c r="U227">
        <v>7.3870912619469022</v>
      </c>
      <c r="V227">
        <v>7.3870912619469022</v>
      </c>
      <c r="W227">
        <v>7.3870912619469022</v>
      </c>
      <c r="X227">
        <v>7.3870912619469022</v>
      </c>
      <c r="Y227">
        <v>7.3870912619469022</v>
      </c>
      <c r="Z227">
        <v>7.3870912619469022</v>
      </c>
      <c r="AA227">
        <v>7.3870912619469022</v>
      </c>
      <c r="AB227">
        <v>7.3870912619469022</v>
      </c>
      <c r="AC227">
        <v>7.3870912619469022</v>
      </c>
      <c r="AD227">
        <v>7.3870912619469022</v>
      </c>
      <c r="AE227">
        <v>7.3870912619469022</v>
      </c>
      <c r="AF227">
        <v>7.3870912619469022</v>
      </c>
      <c r="AG227">
        <v>7.3870912619469022</v>
      </c>
      <c r="AH227">
        <v>7.3870912619469022</v>
      </c>
      <c r="AI227">
        <v>7.3870912619469022</v>
      </c>
      <c r="AJ227">
        <v>7.3870912619469022</v>
      </c>
      <c r="AK227">
        <v>7.3870912619469022</v>
      </c>
      <c r="AL227">
        <v>7.3870912619469022</v>
      </c>
      <c r="AM227">
        <v>7.3870912619469022</v>
      </c>
      <c r="AN227">
        <v>7.3870912619469022</v>
      </c>
      <c r="AO227">
        <v>7.3870912619469022</v>
      </c>
    </row>
    <row r="228" spans="1:41" x14ac:dyDescent="0.3">
      <c r="A228" t="s">
        <v>800</v>
      </c>
      <c r="B228" t="s">
        <v>804</v>
      </c>
      <c r="C228" t="s">
        <v>1270</v>
      </c>
      <c r="D228" t="s">
        <v>1271</v>
      </c>
      <c r="E228" t="s">
        <v>351</v>
      </c>
      <c r="F228">
        <v>2100</v>
      </c>
      <c r="G228">
        <v>2021</v>
      </c>
      <c r="I228">
        <v>7.5463185840707965</v>
      </c>
      <c r="J228">
        <v>0</v>
      </c>
      <c r="K228">
        <v>0.97889999999999999</v>
      </c>
      <c r="L228">
        <v>7.3870912619469022</v>
      </c>
      <c r="M228">
        <v>7.3870912619469022</v>
      </c>
      <c r="N228">
        <v>7.3870912619469022</v>
      </c>
      <c r="O228">
        <v>7.3870912619469022</v>
      </c>
      <c r="P228">
        <v>7.3870912619469022</v>
      </c>
      <c r="Q228">
        <v>7.3870912619469022</v>
      </c>
      <c r="R228">
        <v>7.3870912619469022</v>
      </c>
      <c r="S228">
        <v>7.3870912619469022</v>
      </c>
      <c r="T228">
        <v>7.3870912619469022</v>
      </c>
      <c r="U228">
        <v>7.3870912619469022</v>
      </c>
      <c r="V228">
        <v>7.3870912619469022</v>
      </c>
      <c r="W228">
        <v>7.3870912619469022</v>
      </c>
      <c r="X228">
        <v>7.3870912619469022</v>
      </c>
      <c r="Y228">
        <v>7.3870912619469022</v>
      </c>
      <c r="Z228">
        <v>7.3870912619469022</v>
      </c>
      <c r="AA228">
        <v>7.3870912619469022</v>
      </c>
      <c r="AB228">
        <v>7.3870912619469022</v>
      </c>
      <c r="AC228">
        <v>7.3870912619469022</v>
      </c>
      <c r="AD228">
        <v>7.3870912619469022</v>
      </c>
      <c r="AE228">
        <v>7.3870912619469022</v>
      </c>
      <c r="AF228">
        <v>7.3870912619469022</v>
      </c>
      <c r="AG228">
        <v>7.3870912619469022</v>
      </c>
      <c r="AH228">
        <v>7.3870912619469022</v>
      </c>
      <c r="AI228">
        <v>7.3870912619469022</v>
      </c>
      <c r="AJ228">
        <v>7.3870912619469022</v>
      </c>
      <c r="AK228">
        <v>7.3870912619469022</v>
      </c>
      <c r="AL228">
        <v>7.3870912619469022</v>
      </c>
      <c r="AM228">
        <v>7.3870912619469022</v>
      </c>
      <c r="AN228">
        <v>7.3870912619469022</v>
      </c>
      <c r="AO228">
        <v>7.3870912619469022</v>
      </c>
    </row>
    <row r="229" spans="1:41" x14ac:dyDescent="0.3">
      <c r="A229" t="s">
        <v>800</v>
      </c>
      <c r="B229" t="s">
        <v>805</v>
      </c>
      <c r="C229" t="s">
        <v>1270</v>
      </c>
      <c r="D229" t="s">
        <v>1271</v>
      </c>
      <c r="E229" t="s">
        <v>351</v>
      </c>
      <c r="F229">
        <v>2100</v>
      </c>
      <c r="G229">
        <v>2021</v>
      </c>
      <c r="I229">
        <v>7.5463185840707965</v>
      </c>
      <c r="J229">
        <v>0</v>
      </c>
      <c r="K229">
        <v>0.97889999999999999</v>
      </c>
      <c r="L229">
        <v>7.3870912619469022</v>
      </c>
      <c r="M229">
        <v>7.3870912619469022</v>
      </c>
      <c r="N229">
        <v>7.3870912619469022</v>
      </c>
      <c r="O229">
        <v>7.3870912619469022</v>
      </c>
      <c r="P229">
        <v>7.3870912619469022</v>
      </c>
      <c r="Q229">
        <v>7.3870912619469022</v>
      </c>
      <c r="R229">
        <v>7.3870912619469022</v>
      </c>
      <c r="S229">
        <v>7.3870912619469022</v>
      </c>
      <c r="T229">
        <v>7.3870912619469022</v>
      </c>
      <c r="U229">
        <v>7.3870912619469022</v>
      </c>
      <c r="V229">
        <v>7.3870912619469022</v>
      </c>
      <c r="W229">
        <v>7.3870912619469022</v>
      </c>
      <c r="X229">
        <v>7.3870912619469022</v>
      </c>
      <c r="Y229">
        <v>7.3870912619469022</v>
      </c>
      <c r="Z229">
        <v>7.3870912619469022</v>
      </c>
      <c r="AA229">
        <v>7.3870912619469022</v>
      </c>
      <c r="AB229">
        <v>7.3870912619469022</v>
      </c>
      <c r="AC229">
        <v>7.3870912619469022</v>
      </c>
      <c r="AD229">
        <v>7.3870912619469022</v>
      </c>
      <c r="AE229">
        <v>7.3870912619469022</v>
      </c>
      <c r="AF229">
        <v>7.3870912619469022</v>
      </c>
      <c r="AG229">
        <v>7.3870912619469022</v>
      </c>
      <c r="AH229">
        <v>7.3870912619469022</v>
      </c>
      <c r="AI229">
        <v>7.3870912619469022</v>
      </c>
      <c r="AJ229">
        <v>7.3870912619469022</v>
      </c>
      <c r="AK229">
        <v>7.3870912619469022</v>
      </c>
      <c r="AL229">
        <v>7.3870912619469022</v>
      </c>
      <c r="AM229">
        <v>7.3870912619469022</v>
      </c>
      <c r="AN229">
        <v>7.3870912619469022</v>
      </c>
      <c r="AO229">
        <v>7.3870912619469022</v>
      </c>
    </row>
    <row r="230" spans="1:41" x14ac:dyDescent="0.3">
      <c r="A230" t="s">
        <v>800</v>
      </c>
      <c r="B230" t="s">
        <v>806</v>
      </c>
      <c r="C230" t="s">
        <v>1270</v>
      </c>
      <c r="D230" t="s">
        <v>1271</v>
      </c>
      <c r="E230" t="s">
        <v>351</v>
      </c>
      <c r="F230">
        <v>2100</v>
      </c>
      <c r="G230">
        <v>2021</v>
      </c>
      <c r="I230">
        <v>7.5463185840707965</v>
      </c>
      <c r="J230">
        <v>0</v>
      </c>
      <c r="K230">
        <v>0.97889999999999999</v>
      </c>
      <c r="L230">
        <v>7.3870912619469022</v>
      </c>
      <c r="M230">
        <v>7.3870912619469022</v>
      </c>
      <c r="N230">
        <v>7.3870912619469022</v>
      </c>
      <c r="O230">
        <v>7.3870912619469022</v>
      </c>
      <c r="P230">
        <v>7.3870912619469022</v>
      </c>
      <c r="Q230">
        <v>7.3870912619469022</v>
      </c>
      <c r="R230">
        <v>7.3870912619469022</v>
      </c>
      <c r="S230">
        <v>7.3870912619469022</v>
      </c>
      <c r="T230">
        <v>7.3870912619469022</v>
      </c>
      <c r="U230">
        <v>7.3870912619469022</v>
      </c>
      <c r="V230">
        <v>7.3870912619469022</v>
      </c>
      <c r="W230">
        <v>7.3870912619469022</v>
      </c>
      <c r="X230">
        <v>7.3870912619469022</v>
      </c>
      <c r="Y230">
        <v>7.3870912619469022</v>
      </c>
      <c r="Z230">
        <v>7.3870912619469022</v>
      </c>
      <c r="AA230">
        <v>7.3870912619469022</v>
      </c>
      <c r="AB230">
        <v>7.3870912619469022</v>
      </c>
      <c r="AC230">
        <v>7.3870912619469022</v>
      </c>
      <c r="AD230">
        <v>7.3870912619469022</v>
      </c>
      <c r="AE230">
        <v>7.3870912619469022</v>
      </c>
      <c r="AF230">
        <v>7.3870912619469022</v>
      </c>
      <c r="AG230">
        <v>7.3870912619469022</v>
      </c>
      <c r="AH230">
        <v>7.3870912619469022</v>
      </c>
      <c r="AI230">
        <v>7.3870912619469022</v>
      </c>
      <c r="AJ230">
        <v>7.3870912619469022</v>
      </c>
      <c r="AK230">
        <v>7.3870912619469022</v>
      </c>
      <c r="AL230">
        <v>7.3870912619469022</v>
      </c>
      <c r="AM230">
        <v>7.3870912619469022</v>
      </c>
      <c r="AN230">
        <v>7.3870912619469022</v>
      </c>
      <c r="AO230">
        <v>7.3870912619469022</v>
      </c>
    </row>
    <row r="231" spans="1:41" x14ac:dyDescent="0.3">
      <c r="A231" t="s">
        <v>800</v>
      </c>
      <c r="B231" t="s">
        <v>807</v>
      </c>
      <c r="C231" t="s">
        <v>1270</v>
      </c>
      <c r="D231" t="s">
        <v>1271</v>
      </c>
      <c r="E231" t="s">
        <v>351</v>
      </c>
      <c r="F231">
        <v>2100</v>
      </c>
      <c r="G231">
        <v>2021</v>
      </c>
      <c r="I231">
        <v>7.5463185840707965</v>
      </c>
      <c r="J231">
        <v>0</v>
      </c>
      <c r="K231">
        <v>0.97889999999999999</v>
      </c>
      <c r="L231">
        <v>7.3870912619469022</v>
      </c>
      <c r="M231">
        <v>7.3870912619469022</v>
      </c>
      <c r="N231">
        <v>7.3870912619469022</v>
      </c>
      <c r="O231">
        <v>7.3870912619469022</v>
      </c>
      <c r="P231">
        <v>7.3870912619469022</v>
      </c>
      <c r="Q231">
        <v>7.3870912619469022</v>
      </c>
      <c r="R231">
        <v>7.3870912619469022</v>
      </c>
      <c r="S231">
        <v>7.3870912619469022</v>
      </c>
      <c r="T231">
        <v>7.3870912619469022</v>
      </c>
      <c r="U231">
        <v>7.3870912619469022</v>
      </c>
      <c r="V231">
        <v>7.3870912619469022</v>
      </c>
      <c r="W231">
        <v>7.3870912619469022</v>
      </c>
      <c r="X231">
        <v>7.3870912619469022</v>
      </c>
      <c r="Y231">
        <v>7.3870912619469022</v>
      </c>
      <c r="Z231">
        <v>7.3870912619469022</v>
      </c>
      <c r="AA231">
        <v>7.3870912619469022</v>
      </c>
      <c r="AB231">
        <v>7.3870912619469022</v>
      </c>
      <c r="AC231">
        <v>7.3870912619469022</v>
      </c>
      <c r="AD231">
        <v>7.3870912619469022</v>
      </c>
      <c r="AE231">
        <v>7.3870912619469022</v>
      </c>
      <c r="AF231">
        <v>7.3870912619469022</v>
      </c>
      <c r="AG231">
        <v>7.3870912619469022</v>
      </c>
      <c r="AH231">
        <v>7.3870912619469022</v>
      </c>
      <c r="AI231">
        <v>7.3870912619469022</v>
      </c>
      <c r="AJ231">
        <v>7.3870912619469022</v>
      </c>
      <c r="AK231">
        <v>7.3870912619469022</v>
      </c>
      <c r="AL231">
        <v>7.3870912619469022</v>
      </c>
      <c r="AM231">
        <v>7.3870912619469022</v>
      </c>
      <c r="AN231">
        <v>7.3870912619469022</v>
      </c>
      <c r="AO231">
        <v>7.3870912619469022</v>
      </c>
    </row>
    <row r="232" spans="1:41" x14ac:dyDescent="0.3">
      <c r="A232" t="s">
        <v>800</v>
      </c>
      <c r="B232" t="s">
        <v>808</v>
      </c>
      <c r="C232" t="s">
        <v>1270</v>
      </c>
      <c r="D232" t="s">
        <v>1271</v>
      </c>
      <c r="E232" t="s">
        <v>351</v>
      </c>
      <c r="F232">
        <v>2100</v>
      </c>
      <c r="G232">
        <v>2021</v>
      </c>
      <c r="I232">
        <v>7.5463185840707965</v>
      </c>
      <c r="J232">
        <v>0</v>
      </c>
      <c r="K232">
        <v>0.97889999999999999</v>
      </c>
      <c r="L232">
        <v>7.3870912619469022</v>
      </c>
      <c r="M232">
        <v>7.3870912619469022</v>
      </c>
      <c r="N232">
        <v>7.3870912619469022</v>
      </c>
      <c r="O232">
        <v>7.3870912619469022</v>
      </c>
      <c r="P232">
        <v>7.3870912619469022</v>
      </c>
      <c r="Q232">
        <v>7.3870912619469022</v>
      </c>
      <c r="R232">
        <v>7.3870912619469022</v>
      </c>
      <c r="S232">
        <v>7.3870912619469022</v>
      </c>
      <c r="T232">
        <v>7.3870912619469022</v>
      </c>
      <c r="U232">
        <v>7.3870912619469022</v>
      </c>
      <c r="V232">
        <v>7.3870912619469022</v>
      </c>
      <c r="W232">
        <v>7.3870912619469022</v>
      </c>
      <c r="X232">
        <v>7.3870912619469022</v>
      </c>
      <c r="Y232">
        <v>7.3870912619469022</v>
      </c>
      <c r="Z232">
        <v>7.3870912619469022</v>
      </c>
      <c r="AA232">
        <v>7.3870912619469022</v>
      </c>
      <c r="AB232">
        <v>7.3870912619469022</v>
      </c>
      <c r="AC232">
        <v>7.3870912619469022</v>
      </c>
      <c r="AD232">
        <v>7.3870912619469022</v>
      </c>
      <c r="AE232">
        <v>7.3870912619469022</v>
      </c>
      <c r="AF232">
        <v>7.3870912619469022</v>
      </c>
      <c r="AG232">
        <v>7.3870912619469022</v>
      </c>
      <c r="AH232">
        <v>7.3870912619469022</v>
      </c>
      <c r="AI232">
        <v>7.3870912619469022</v>
      </c>
      <c r="AJ232">
        <v>7.3870912619469022</v>
      </c>
      <c r="AK232">
        <v>7.3870912619469022</v>
      </c>
      <c r="AL232">
        <v>7.3870912619469022</v>
      </c>
      <c r="AM232">
        <v>7.3870912619469022</v>
      </c>
      <c r="AN232">
        <v>7.3870912619469022</v>
      </c>
      <c r="AO232">
        <v>7.3870912619469022</v>
      </c>
    </row>
    <row r="233" spans="1:41" x14ac:dyDescent="0.3">
      <c r="A233" t="s">
        <v>809</v>
      </c>
      <c r="B233" t="s">
        <v>810</v>
      </c>
      <c r="C233" t="s">
        <v>1270</v>
      </c>
      <c r="D233" t="s">
        <v>1271</v>
      </c>
      <c r="E233" t="s">
        <v>351</v>
      </c>
      <c r="F233">
        <v>2100</v>
      </c>
      <c r="G233">
        <v>2021</v>
      </c>
      <c r="I233">
        <v>7.5463185840707965</v>
      </c>
      <c r="J233">
        <v>0</v>
      </c>
      <c r="K233">
        <v>0.95120000000000005</v>
      </c>
      <c r="L233">
        <v>7.1780582371681421</v>
      </c>
      <c r="M233">
        <v>7.1780582371681421</v>
      </c>
      <c r="N233">
        <v>7.1780582371681421</v>
      </c>
      <c r="O233">
        <v>7.1780582371681421</v>
      </c>
      <c r="P233">
        <v>7.1780582371681421</v>
      </c>
      <c r="Q233">
        <v>7.1780582371681421</v>
      </c>
      <c r="R233">
        <v>7.1780582371681421</v>
      </c>
      <c r="S233">
        <v>7.1780582371681421</v>
      </c>
      <c r="T233">
        <v>7.1780582371681421</v>
      </c>
      <c r="U233">
        <v>7.1780582371681421</v>
      </c>
      <c r="V233">
        <v>7.1780582371681421</v>
      </c>
      <c r="W233">
        <v>7.1780582371681421</v>
      </c>
      <c r="X233">
        <v>7.1780582371681421</v>
      </c>
      <c r="Y233">
        <v>7.1780582371681421</v>
      </c>
      <c r="Z233">
        <v>7.1780582371681421</v>
      </c>
      <c r="AA233">
        <v>7.1780582371681421</v>
      </c>
      <c r="AB233">
        <v>7.1780582371681421</v>
      </c>
      <c r="AC233">
        <v>7.1780582371681421</v>
      </c>
      <c r="AD233">
        <v>7.1780582371681421</v>
      </c>
      <c r="AE233">
        <v>7.1780582371681421</v>
      </c>
      <c r="AF233">
        <v>7.1780582371681421</v>
      </c>
      <c r="AG233">
        <v>7.1780582371681421</v>
      </c>
      <c r="AH233">
        <v>7.1780582371681421</v>
      </c>
      <c r="AI233">
        <v>7.1780582371681421</v>
      </c>
      <c r="AJ233">
        <v>7.1780582371681421</v>
      </c>
      <c r="AK233">
        <v>7.1780582371681421</v>
      </c>
      <c r="AL233">
        <v>7.1780582371681421</v>
      </c>
      <c r="AM233">
        <v>7.1780582371681421</v>
      </c>
      <c r="AN233">
        <v>7.1780582371681421</v>
      </c>
      <c r="AO233">
        <v>7.1780582371681421</v>
      </c>
    </row>
    <row r="234" spans="1:41" x14ac:dyDescent="0.3">
      <c r="A234" t="s">
        <v>811</v>
      </c>
      <c r="B234" t="s">
        <v>812</v>
      </c>
      <c r="C234" t="s">
        <v>1270</v>
      </c>
      <c r="D234" t="s">
        <v>1271</v>
      </c>
      <c r="E234" t="s">
        <v>351</v>
      </c>
      <c r="F234">
        <v>2100</v>
      </c>
      <c r="G234">
        <v>2021</v>
      </c>
      <c r="I234">
        <v>7.5463185840707965</v>
      </c>
      <c r="J234">
        <v>0</v>
      </c>
      <c r="K234">
        <v>0.95660000000000001</v>
      </c>
      <c r="L234">
        <v>7.218808357522124</v>
      </c>
      <c r="M234">
        <v>7.218808357522124</v>
      </c>
      <c r="N234">
        <v>7.218808357522124</v>
      </c>
      <c r="O234">
        <v>7.218808357522124</v>
      </c>
      <c r="P234">
        <v>7.218808357522124</v>
      </c>
      <c r="Q234">
        <v>7.218808357522124</v>
      </c>
      <c r="R234">
        <v>7.218808357522124</v>
      </c>
      <c r="S234">
        <v>7.218808357522124</v>
      </c>
      <c r="T234">
        <v>7.218808357522124</v>
      </c>
      <c r="U234">
        <v>7.218808357522124</v>
      </c>
      <c r="V234">
        <v>7.218808357522124</v>
      </c>
      <c r="W234">
        <v>7.218808357522124</v>
      </c>
      <c r="X234">
        <v>7.218808357522124</v>
      </c>
      <c r="Y234">
        <v>7.218808357522124</v>
      </c>
      <c r="Z234">
        <v>7.218808357522124</v>
      </c>
      <c r="AA234">
        <v>7.218808357522124</v>
      </c>
      <c r="AB234">
        <v>7.218808357522124</v>
      </c>
      <c r="AC234">
        <v>7.218808357522124</v>
      </c>
      <c r="AD234">
        <v>7.218808357522124</v>
      </c>
      <c r="AE234">
        <v>7.218808357522124</v>
      </c>
      <c r="AF234">
        <v>7.218808357522124</v>
      </c>
      <c r="AG234">
        <v>7.218808357522124</v>
      </c>
      <c r="AH234">
        <v>7.218808357522124</v>
      </c>
      <c r="AI234">
        <v>7.218808357522124</v>
      </c>
      <c r="AJ234">
        <v>7.218808357522124</v>
      </c>
      <c r="AK234">
        <v>7.218808357522124</v>
      </c>
      <c r="AL234">
        <v>7.218808357522124</v>
      </c>
      <c r="AM234">
        <v>7.218808357522124</v>
      </c>
      <c r="AN234">
        <v>7.218808357522124</v>
      </c>
      <c r="AO234">
        <v>7.218808357522124</v>
      </c>
    </row>
    <row r="235" spans="1:41" x14ac:dyDescent="0.3">
      <c r="A235" t="s">
        <v>813</v>
      </c>
      <c r="B235" t="s">
        <v>814</v>
      </c>
      <c r="C235" t="s">
        <v>1270</v>
      </c>
      <c r="D235" t="s">
        <v>1271</v>
      </c>
      <c r="E235" t="s">
        <v>351</v>
      </c>
      <c r="F235">
        <v>2100</v>
      </c>
      <c r="G235">
        <v>2021</v>
      </c>
      <c r="I235">
        <v>7.5463185840707965</v>
      </c>
      <c r="J235">
        <v>0</v>
      </c>
      <c r="K235">
        <v>0.95609999999999995</v>
      </c>
      <c r="L235">
        <v>7.2150351982300878</v>
      </c>
      <c r="M235">
        <v>7.2150351982300878</v>
      </c>
      <c r="N235">
        <v>7.2150351982300878</v>
      </c>
      <c r="O235">
        <v>7.2150351982300878</v>
      </c>
      <c r="P235">
        <v>7.2150351982300878</v>
      </c>
      <c r="Q235">
        <v>7.2150351982300878</v>
      </c>
      <c r="R235">
        <v>7.2150351982300878</v>
      </c>
      <c r="S235">
        <v>7.2150351982300878</v>
      </c>
      <c r="T235">
        <v>7.2150351982300878</v>
      </c>
      <c r="U235">
        <v>7.2150351982300878</v>
      </c>
      <c r="V235">
        <v>7.2150351982300878</v>
      </c>
      <c r="W235">
        <v>7.2150351982300878</v>
      </c>
      <c r="X235">
        <v>7.2150351982300878</v>
      </c>
      <c r="Y235">
        <v>7.2150351982300878</v>
      </c>
      <c r="Z235">
        <v>7.2150351982300878</v>
      </c>
      <c r="AA235">
        <v>7.2150351982300878</v>
      </c>
      <c r="AB235">
        <v>7.2150351982300878</v>
      </c>
      <c r="AC235">
        <v>7.2150351982300878</v>
      </c>
      <c r="AD235">
        <v>7.2150351982300878</v>
      </c>
      <c r="AE235">
        <v>7.2150351982300878</v>
      </c>
      <c r="AF235">
        <v>7.2150351982300878</v>
      </c>
      <c r="AG235">
        <v>7.2150351982300878</v>
      </c>
      <c r="AH235">
        <v>7.2150351982300878</v>
      </c>
      <c r="AI235">
        <v>7.2150351982300878</v>
      </c>
      <c r="AJ235">
        <v>7.2150351982300878</v>
      </c>
      <c r="AK235">
        <v>7.2150351982300878</v>
      </c>
      <c r="AL235">
        <v>7.2150351982300878</v>
      </c>
      <c r="AM235">
        <v>7.2150351982300878</v>
      </c>
      <c r="AN235">
        <v>7.2150351982300878</v>
      </c>
      <c r="AO235">
        <v>7.2150351982300878</v>
      </c>
    </row>
    <row r="236" spans="1:41" x14ac:dyDescent="0.3">
      <c r="A236" t="s">
        <v>704</v>
      </c>
      <c r="B236" t="s">
        <v>815</v>
      </c>
      <c r="C236" t="s">
        <v>1270</v>
      </c>
      <c r="D236" t="s">
        <v>1271</v>
      </c>
      <c r="E236" t="s">
        <v>351</v>
      </c>
      <c r="F236">
        <v>2100</v>
      </c>
      <c r="G236">
        <v>2021</v>
      </c>
      <c r="I236">
        <v>7.5463185840707965</v>
      </c>
      <c r="J236">
        <v>0</v>
      </c>
      <c r="K236">
        <v>0.92800000000000005</v>
      </c>
      <c r="L236">
        <v>7.0029836460176993</v>
      </c>
      <c r="M236">
        <v>7.0029836460176993</v>
      </c>
      <c r="N236">
        <v>7.0029836460176993</v>
      </c>
      <c r="O236">
        <v>7.0029836460176993</v>
      </c>
      <c r="P236">
        <v>7.0029836460176993</v>
      </c>
      <c r="Q236">
        <v>7.0029836460176993</v>
      </c>
      <c r="R236">
        <v>7.0029836460176993</v>
      </c>
      <c r="S236">
        <v>7.0029836460176993</v>
      </c>
      <c r="T236">
        <v>7.0029836460176993</v>
      </c>
      <c r="U236">
        <v>7.0029836460176993</v>
      </c>
      <c r="V236">
        <v>7.0029836460176993</v>
      </c>
      <c r="W236">
        <v>7.0029836460176993</v>
      </c>
      <c r="X236">
        <v>7.0029836460176993</v>
      </c>
      <c r="Y236">
        <v>7.0029836460176993</v>
      </c>
      <c r="Z236">
        <v>7.0029836460176993</v>
      </c>
      <c r="AA236">
        <v>7.0029836460176993</v>
      </c>
      <c r="AB236">
        <v>7.0029836460176993</v>
      </c>
      <c r="AC236">
        <v>7.0029836460176993</v>
      </c>
      <c r="AD236">
        <v>7.0029836460176993</v>
      </c>
      <c r="AE236">
        <v>7.0029836460176993</v>
      </c>
      <c r="AF236">
        <v>7.0029836460176993</v>
      </c>
      <c r="AG236">
        <v>7.0029836460176993</v>
      </c>
      <c r="AH236">
        <v>7.0029836460176993</v>
      </c>
      <c r="AI236">
        <v>7.0029836460176993</v>
      </c>
      <c r="AJ236">
        <v>7.0029836460176993</v>
      </c>
      <c r="AK236">
        <v>7.0029836460176993</v>
      </c>
      <c r="AL236">
        <v>7.0029836460176993</v>
      </c>
      <c r="AM236">
        <v>7.0029836460176993</v>
      </c>
      <c r="AN236">
        <v>7.0029836460176993</v>
      </c>
      <c r="AO236">
        <v>7.0029836460176993</v>
      </c>
    </row>
    <row r="237" spans="1:41" x14ac:dyDescent="0.3">
      <c r="A237" t="s">
        <v>704</v>
      </c>
      <c r="B237" t="s">
        <v>816</v>
      </c>
      <c r="C237" t="s">
        <v>1270</v>
      </c>
      <c r="D237" t="s">
        <v>1271</v>
      </c>
      <c r="E237" t="s">
        <v>351</v>
      </c>
      <c r="F237">
        <v>2100</v>
      </c>
      <c r="G237">
        <v>2021</v>
      </c>
      <c r="I237">
        <v>7.5463185840707965</v>
      </c>
      <c r="J237">
        <v>0</v>
      </c>
      <c r="K237">
        <v>0.92800000000000005</v>
      </c>
      <c r="L237">
        <v>7.0029836460176993</v>
      </c>
      <c r="M237">
        <v>7.0029836460176993</v>
      </c>
      <c r="N237">
        <v>7.0029836460176993</v>
      </c>
      <c r="O237">
        <v>7.0029836460176993</v>
      </c>
      <c r="P237">
        <v>7.0029836460176993</v>
      </c>
      <c r="Q237">
        <v>7.0029836460176993</v>
      </c>
      <c r="R237">
        <v>7.0029836460176993</v>
      </c>
      <c r="S237">
        <v>7.0029836460176993</v>
      </c>
      <c r="T237">
        <v>7.0029836460176993</v>
      </c>
      <c r="U237">
        <v>7.0029836460176993</v>
      </c>
      <c r="V237">
        <v>7.0029836460176993</v>
      </c>
      <c r="W237">
        <v>7.0029836460176993</v>
      </c>
      <c r="X237">
        <v>7.0029836460176993</v>
      </c>
      <c r="Y237">
        <v>7.0029836460176993</v>
      </c>
      <c r="Z237">
        <v>7.0029836460176993</v>
      </c>
      <c r="AA237">
        <v>7.0029836460176993</v>
      </c>
      <c r="AB237">
        <v>7.0029836460176993</v>
      </c>
      <c r="AC237">
        <v>7.0029836460176993</v>
      </c>
      <c r="AD237">
        <v>7.0029836460176993</v>
      </c>
      <c r="AE237">
        <v>7.0029836460176993</v>
      </c>
      <c r="AF237">
        <v>7.0029836460176993</v>
      </c>
      <c r="AG237">
        <v>7.0029836460176993</v>
      </c>
      <c r="AH237">
        <v>7.0029836460176993</v>
      </c>
      <c r="AI237">
        <v>7.0029836460176993</v>
      </c>
      <c r="AJ237">
        <v>7.0029836460176993</v>
      </c>
      <c r="AK237">
        <v>7.0029836460176993</v>
      </c>
      <c r="AL237">
        <v>7.0029836460176993</v>
      </c>
      <c r="AM237">
        <v>7.0029836460176993</v>
      </c>
      <c r="AN237">
        <v>7.0029836460176993</v>
      </c>
      <c r="AO237">
        <v>7.0029836460176993</v>
      </c>
    </row>
    <row r="238" spans="1:41" x14ac:dyDescent="0.3">
      <c r="A238" t="s">
        <v>704</v>
      </c>
      <c r="B238" t="s">
        <v>817</v>
      </c>
      <c r="C238" t="s">
        <v>1270</v>
      </c>
      <c r="D238" t="s">
        <v>1271</v>
      </c>
      <c r="E238" t="s">
        <v>351</v>
      </c>
      <c r="F238">
        <v>2100</v>
      </c>
      <c r="G238">
        <v>2021</v>
      </c>
      <c r="I238">
        <v>7.5463185840707965</v>
      </c>
      <c r="J238">
        <v>0</v>
      </c>
      <c r="K238">
        <v>0.92800000000000005</v>
      </c>
      <c r="L238">
        <v>7.0029836460176993</v>
      </c>
      <c r="M238">
        <v>7.0029836460176993</v>
      </c>
      <c r="N238">
        <v>7.0029836460176993</v>
      </c>
      <c r="O238">
        <v>7.0029836460176993</v>
      </c>
      <c r="P238">
        <v>7.0029836460176993</v>
      </c>
      <c r="Q238">
        <v>7.0029836460176993</v>
      </c>
      <c r="R238">
        <v>7.0029836460176993</v>
      </c>
      <c r="S238">
        <v>7.0029836460176993</v>
      </c>
      <c r="T238">
        <v>7.0029836460176993</v>
      </c>
      <c r="U238">
        <v>7.0029836460176993</v>
      </c>
      <c r="V238">
        <v>7.0029836460176993</v>
      </c>
      <c r="W238">
        <v>7.0029836460176993</v>
      </c>
      <c r="X238">
        <v>7.0029836460176993</v>
      </c>
      <c r="Y238">
        <v>7.0029836460176993</v>
      </c>
      <c r="Z238">
        <v>7.0029836460176993</v>
      </c>
      <c r="AA238">
        <v>7.0029836460176993</v>
      </c>
      <c r="AB238">
        <v>7.0029836460176993</v>
      </c>
      <c r="AC238">
        <v>7.0029836460176993</v>
      </c>
      <c r="AD238">
        <v>7.0029836460176993</v>
      </c>
      <c r="AE238">
        <v>7.0029836460176993</v>
      </c>
      <c r="AF238">
        <v>7.0029836460176993</v>
      </c>
      <c r="AG238">
        <v>7.0029836460176993</v>
      </c>
      <c r="AH238">
        <v>7.0029836460176993</v>
      </c>
      <c r="AI238">
        <v>7.0029836460176993</v>
      </c>
      <c r="AJ238">
        <v>7.0029836460176993</v>
      </c>
      <c r="AK238">
        <v>7.0029836460176993</v>
      </c>
      <c r="AL238">
        <v>7.0029836460176993</v>
      </c>
      <c r="AM238">
        <v>7.0029836460176993</v>
      </c>
      <c r="AN238">
        <v>7.0029836460176993</v>
      </c>
      <c r="AO238">
        <v>7.0029836460176993</v>
      </c>
    </row>
    <row r="239" spans="1:41" x14ac:dyDescent="0.3">
      <c r="A239" t="s">
        <v>707</v>
      </c>
      <c r="B239" t="s">
        <v>818</v>
      </c>
      <c r="C239" t="s">
        <v>1270</v>
      </c>
      <c r="D239" t="s">
        <v>1271</v>
      </c>
      <c r="E239" t="s">
        <v>351</v>
      </c>
      <c r="F239">
        <v>2100</v>
      </c>
      <c r="G239">
        <v>2021</v>
      </c>
      <c r="I239">
        <v>7.5463185840707965</v>
      </c>
      <c r="J239">
        <v>0</v>
      </c>
      <c r="K239">
        <v>0.92579999999999996</v>
      </c>
      <c r="L239">
        <v>6.9863817451327428</v>
      </c>
      <c r="M239">
        <v>6.9863817451327428</v>
      </c>
      <c r="N239">
        <v>6.9863817451327428</v>
      </c>
      <c r="O239">
        <v>6.9863817451327428</v>
      </c>
      <c r="P239">
        <v>6.9863817451327428</v>
      </c>
      <c r="Q239">
        <v>6.9863817451327428</v>
      </c>
      <c r="R239">
        <v>6.9863817451327428</v>
      </c>
      <c r="S239">
        <v>6.9863817451327428</v>
      </c>
      <c r="T239">
        <v>6.9863817451327428</v>
      </c>
      <c r="U239">
        <v>6.9863817451327428</v>
      </c>
      <c r="V239">
        <v>6.9863817451327428</v>
      </c>
      <c r="W239">
        <v>6.9863817451327428</v>
      </c>
      <c r="X239">
        <v>6.9863817451327428</v>
      </c>
      <c r="Y239">
        <v>6.9863817451327428</v>
      </c>
      <c r="Z239">
        <v>6.9863817451327428</v>
      </c>
      <c r="AA239">
        <v>6.9863817451327428</v>
      </c>
      <c r="AB239">
        <v>6.9863817451327428</v>
      </c>
      <c r="AC239">
        <v>6.9863817451327428</v>
      </c>
      <c r="AD239">
        <v>6.9863817451327428</v>
      </c>
      <c r="AE239">
        <v>6.9863817451327428</v>
      </c>
      <c r="AF239">
        <v>6.9863817451327428</v>
      </c>
      <c r="AG239">
        <v>6.9863817451327428</v>
      </c>
      <c r="AH239">
        <v>6.9863817451327428</v>
      </c>
      <c r="AI239">
        <v>6.9863817451327428</v>
      </c>
      <c r="AJ239">
        <v>6.9863817451327428</v>
      </c>
      <c r="AK239">
        <v>6.9863817451327428</v>
      </c>
      <c r="AL239">
        <v>6.9863817451327428</v>
      </c>
      <c r="AM239">
        <v>6.9863817451327428</v>
      </c>
      <c r="AN239">
        <v>6.9863817451327428</v>
      </c>
      <c r="AO239">
        <v>6.9863817451327428</v>
      </c>
    </row>
    <row r="240" spans="1:41" x14ac:dyDescent="0.3">
      <c r="A240" t="s">
        <v>819</v>
      </c>
      <c r="B240" t="s">
        <v>820</v>
      </c>
      <c r="C240" t="s">
        <v>1270</v>
      </c>
      <c r="D240" t="s">
        <v>1271</v>
      </c>
      <c r="E240" t="s">
        <v>351</v>
      </c>
      <c r="F240">
        <v>2100</v>
      </c>
      <c r="G240">
        <v>2021</v>
      </c>
      <c r="I240">
        <v>7.5463185840707965</v>
      </c>
      <c r="J240">
        <v>0</v>
      </c>
      <c r="K240">
        <v>0.9133</v>
      </c>
      <c r="L240">
        <v>6.8920527628318586</v>
      </c>
      <c r="M240">
        <v>6.8920527628318586</v>
      </c>
      <c r="N240">
        <v>6.8920527628318586</v>
      </c>
      <c r="O240">
        <v>6.8920527628318586</v>
      </c>
      <c r="P240">
        <v>6.8920527628318586</v>
      </c>
      <c r="Q240">
        <v>6.8920527628318586</v>
      </c>
      <c r="R240">
        <v>6.8920527628318586</v>
      </c>
      <c r="S240">
        <v>6.8920527628318586</v>
      </c>
      <c r="T240">
        <v>6.8920527628318586</v>
      </c>
      <c r="U240">
        <v>6.8920527628318586</v>
      </c>
      <c r="V240">
        <v>6.8920527628318586</v>
      </c>
      <c r="W240">
        <v>6.8920527628318586</v>
      </c>
      <c r="X240">
        <v>6.8920527628318586</v>
      </c>
      <c r="Y240">
        <v>6.8920527628318586</v>
      </c>
      <c r="Z240">
        <v>6.8920527628318586</v>
      </c>
      <c r="AA240">
        <v>6.8920527628318586</v>
      </c>
      <c r="AB240">
        <v>6.8920527628318586</v>
      </c>
      <c r="AC240">
        <v>6.8920527628318586</v>
      </c>
      <c r="AD240">
        <v>6.8920527628318586</v>
      </c>
      <c r="AE240">
        <v>6.8920527628318586</v>
      </c>
      <c r="AF240">
        <v>6.8920527628318586</v>
      </c>
      <c r="AG240">
        <v>6.8920527628318586</v>
      </c>
      <c r="AH240">
        <v>6.8920527628318586</v>
      </c>
      <c r="AI240">
        <v>6.8920527628318586</v>
      </c>
      <c r="AJ240">
        <v>6.8920527628318586</v>
      </c>
      <c r="AK240">
        <v>6.8920527628318586</v>
      </c>
      <c r="AL240">
        <v>6.8920527628318586</v>
      </c>
      <c r="AM240">
        <v>6.8920527628318586</v>
      </c>
      <c r="AN240">
        <v>6.8920527628318586</v>
      </c>
      <c r="AO240">
        <v>6.8920527628318586</v>
      </c>
    </row>
    <row r="241" spans="1:41" x14ac:dyDescent="0.3">
      <c r="A241" t="s">
        <v>821</v>
      </c>
      <c r="B241" t="s">
        <v>822</v>
      </c>
      <c r="C241" t="s">
        <v>1270</v>
      </c>
      <c r="D241" t="s">
        <v>1271</v>
      </c>
      <c r="E241" t="s">
        <v>351</v>
      </c>
      <c r="F241">
        <v>2100</v>
      </c>
      <c r="G241">
        <v>2021</v>
      </c>
      <c r="I241">
        <v>7.5463185840707965</v>
      </c>
      <c r="J241">
        <v>0</v>
      </c>
      <c r="K241">
        <v>0.96079999999999999</v>
      </c>
      <c r="L241">
        <v>7.2505028955752211</v>
      </c>
      <c r="M241">
        <v>7.2505028955752211</v>
      </c>
      <c r="N241">
        <v>7.2505028955752211</v>
      </c>
      <c r="O241">
        <v>7.2505028955752211</v>
      </c>
      <c r="P241">
        <v>7.2505028955752211</v>
      </c>
      <c r="Q241">
        <v>7.2505028955752211</v>
      </c>
      <c r="R241">
        <v>7.2505028955752211</v>
      </c>
      <c r="S241">
        <v>7.2505028955752211</v>
      </c>
      <c r="T241">
        <v>7.2505028955752211</v>
      </c>
      <c r="U241">
        <v>7.2505028955752211</v>
      </c>
      <c r="V241">
        <v>7.2505028955752211</v>
      </c>
      <c r="W241">
        <v>7.2505028955752211</v>
      </c>
      <c r="X241">
        <v>7.2505028955752211</v>
      </c>
      <c r="Y241">
        <v>7.2505028955752211</v>
      </c>
      <c r="Z241">
        <v>7.2505028955752211</v>
      </c>
      <c r="AA241">
        <v>7.2505028955752211</v>
      </c>
      <c r="AB241">
        <v>7.2505028955752211</v>
      </c>
      <c r="AC241">
        <v>7.2505028955752211</v>
      </c>
      <c r="AD241">
        <v>7.2505028955752211</v>
      </c>
      <c r="AE241">
        <v>7.2505028955752211</v>
      </c>
      <c r="AF241">
        <v>7.2505028955752211</v>
      </c>
      <c r="AG241">
        <v>7.2505028955752211</v>
      </c>
      <c r="AH241">
        <v>7.2505028955752211</v>
      </c>
      <c r="AI241">
        <v>7.2505028955752211</v>
      </c>
      <c r="AJ241">
        <v>7.2505028955752211</v>
      </c>
      <c r="AK241">
        <v>7.2505028955752211</v>
      </c>
      <c r="AL241">
        <v>7.2505028955752211</v>
      </c>
      <c r="AM241">
        <v>7.2505028955752211</v>
      </c>
      <c r="AN241">
        <v>7.2505028955752211</v>
      </c>
      <c r="AO241">
        <v>7.2505028955752211</v>
      </c>
    </row>
    <row r="242" spans="1:41" x14ac:dyDescent="0.3">
      <c r="A242" t="s">
        <v>821</v>
      </c>
      <c r="B242" t="s">
        <v>823</v>
      </c>
      <c r="C242" t="s">
        <v>1270</v>
      </c>
      <c r="D242" t="s">
        <v>1271</v>
      </c>
      <c r="E242" t="s">
        <v>351</v>
      </c>
      <c r="F242">
        <v>2100</v>
      </c>
      <c r="G242">
        <v>2021</v>
      </c>
      <c r="I242">
        <v>7.5463185840707965</v>
      </c>
      <c r="J242">
        <v>0</v>
      </c>
      <c r="K242">
        <v>0.96079999999999999</v>
      </c>
      <c r="L242">
        <v>7.2505028955752211</v>
      </c>
      <c r="M242">
        <v>7.2505028955752211</v>
      </c>
      <c r="N242">
        <v>7.2505028955752211</v>
      </c>
      <c r="O242">
        <v>7.2505028955752211</v>
      </c>
      <c r="P242">
        <v>7.2505028955752211</v>
      </c>
      <c r="Q242">
        <v>7.2505028955752211</v>
      </c>
      <c r="R242">
        <v>7.2505028955752211</v>
      </c>
      <c r="S242">
        <v>7.2505028955752211</v>
      </c>
      <c r="T242">
        <v>7.2505028955752211</v>
      </c>
      <c r="U242">
        <v>7.2505028955752211</v>
      </c>
      <c r="V242">
        <v>7.2505028955752211</v>
      </c>
      <c r="W242">
        <v>7.2505028955752211</v>
      </c>
      <c r="X242">
        <v>7.2505028955752211</v>
      </c>
      <c r="Y242">
        <v>7.2505028955752211</v>
      </c>
      <c r="Z242">
        <v>7.2505028955752211</v>
      </c>
      <c r="AA242">
        <v>7.2505028955752211</v>
      </c>
      <c r="AB242">
        <v>7.2505028955752211</v>
      </c>
      <c r="AC242">
        <v>7.2505028955752211</v>
      </c>
      <c r="AD242">
        <v>7.2505028955752211</v>
      </c>
      <c r="AE242">
        <v>7.2505028955752211</v>
      </c>
      <c r="AF242">
        <v>7.2505028955752211</v>
      </c>
      <c r="AG242">
        <v>7.2505028955752211</v>
      </c>
      <c r="AH242">
        <v>7.2505028955752211</v>
      </c>
      <c r="AI242">
        <v>7.2505028955752211</v>
      </c>
      <c r="AJ242">
        <v>7.2505028955752211</v>
      </c>
      <c r="AK242">
        <v>7.2505028955752211</v>
      </c>
      <c r="AL242">
        <v>7.2505028955752211</v>
      </c>
      <c r="AM242">
        <v>7.2505028955752211</v>
      </c>
      <c r="AN242">
        <v>7.2505028955752211</v>
      </c>
      <c r="AO242">
        <v>7.2505028955752211</v>
      </c>
    </row>
    <row r="243" spans="1:41" x14ac:dyDescent="0.3">
      <c r="A243" t="s">
        <v>824</v>
      </c>
      <c r="B243" t="s">
        <v>825</v>
      </c>
      <c r="C243" t="s">
        <v>1270</v>
      </c>
      <c r="D243" t="s">
        <v>1271</v>
      </c>
      <c r="E243" t="s">
        <v>351</v>
      </c>
      <c r="F243">
        <v>2100</v>
      </c>
      <c r="G243">
        <v>2021</v>
      </c>
      <c r="I243">
        <v>7.5463185840707965</v>
      </c>
      <c r="J243">
        <v>0</v>
      </c>
      <c r="K243">
        <v>0.91579999999999995</v>
      </c>
      <c r="L243">
        <v>6.9109185592920346</v>
      </c>
      <c r="M243">
        <v>6.9109185592920346</v>
      </c>
      <c r="N243">
        <v>6.9109185592920346</v>
      </c>
      <c r="O243">
        <v>6.9109185592920346</v>
      </c>
      <c r="P243">
        <v>6.9109185592920346</v>
      </c>
      <c r="Q243">
        <v>6.9109185592920346</v>
      </c>
      <c r="R243">
        <v>6.9109185592920346</v>
      </c>
      <c r="S243">
        <v>6.9109185592920346</v>
      </c>
      <c r="T243">
        <v>6.9109185592920346</v>
      </c>
      <c r="U243">
        <v>6.9109185592920346</v>
      </c>
      <c r="V243">
        <v>6.9109185592920346</v>
      </c>
      <c r="W243">
        <v>6.9109185592920346</v>
      </c>
      <c r="X243">
        <v>6.9109185592920346</v>
      </c>
      <c r="Y243">
        <v>6.9109185592920346</v>
      </c>
      <c r="Z243">
        <v>6.9109185592920346</v>
      </c>
      <c r="AA243">
        <v>6.9109185592920346</v>
      </c>
      <c r="AB243">
        <v>6.9109185592920346</v>
      </c>
      <c r="AC243">
        <v>6.9109185592920346</v>
      </c>
      <c r="AD243">
        <v>6.9109185592920346</v>
      </c>
      <c r="AE243">
        <v>6.9109185592920346</v>
      </c>
      <c r="AF243">
        <v>6.9109185592920346</v>
      </c>
      <c r="AG243">
        <v>6.9109185592920346</v>
      </c>
      <c r="AH243">
        <v>6.9109185592920346</v>
      </c>
      <c r="AI243">
        <v>6.9109185592920346</v>
      </c>
      <c r="AJ243">
        <v>6.9109185592920346</v>
      </c>
      <c r="AK243">
        <v>6.9109185592920346</v>
      </c>
      <c r="AL243">
        <v>6.9109185592920346</v>
      </c>
      <c r="AM243">
        <v>6.9109185592920346</v>
      </c>
      <c r="AN243">
        <v>6.9109185592920346</v>
      </c>
      <c r="AO243">
        <v>6.9109185592920346</v>
      </c>
    </row>
    <row r="244" spans="1:41" x14ac:dyDescent="0.3">
      <c r="A244" t="s">
        <v>826</v>
      </c>
      <c r="B244" t="s">
        <v>827</v>
      </c>
      <c r="C244" t="s">
        <v>1270</v>
      </c>
      <c r="D244" t="s">
        <v>1271</v>
      </c>
      <c r="E244" t="s">
        <v>351</v>
      </c>
      <c r="F244">
        <v>2100</v>
      </c>
      <c r="G244">
        <v>2021</v>
      </c>
      <c r="I244">
        <v>7.5463185840707965</v>
      </c>
      <c r="J244">
        <v>0</v>
      </c>
      <c r="K244">
        <v>0.98299999999999998</v>
      </c>
      <c r="L244">
        <v>7.4180311681415931</v>
      </c>
      <c r="M244">
        <v>7.4180311681415931</v>
      </c>
      <c r="N244">
        <v>7.4180311681415931</v>
      </c>
      <c r="O244">
        <v>7.4180311681415931</v>
      </c>
      <c r="P244">
        <v>7.4180311681415931</v>
      </c>
      <c r="Q244">
        <v>7.4180311681415931</v>
      </c>
      <c r="R244">
        <v>7.4180311681415931</v>
      </c>
      <c r="S244">
        <v>7.4180311681415931</v>
      </c>
      <c r="T244">
        <v>7.4180311681415931</v>
      </c>
      <c r="U244">
        <v>7.4180311681415931</v>
      </c>
      <c r="V244">
        <v>7.4180311681415931</v>
      </c>
      <c r="W244">
        <v>7.4180311681415931</v>
      </c>
      <c r="X244">
        <v>7.4180311681415931</v>
      </c>
      <c r="Y244">
        <v>7.4180311681415931</v>
      </c>
      <c r="Z244">
        <v>7.4180311681415931</v>
      </c>
      <c r="AA244">
        <v>7.4180311681415931</v>
      </c>
      <c r="AB244">
        <v>7.4180311681415931</v>
      </c>
      <c r="AC244">
        <v>7.4180311681415931</v>
      </c>
      <c r="AD244">
        <v>7.4180311681415931</v>
      </c>
      <c r="AE244">
        <v>7.4180311681415931</v>
      </c>
      <c r="AF244">
        <v>7.4180311681415931</v>
      </c>
      <c r="AG244">
        <v>7.4180311681415931</v>
      </c>
      <c r="AH244">
        <v>7.4180311681415931</v>
      </c>
      <c r="AI244">
        <v>7.4180311681415931</v>
      </c>
      <c r="AJ244">
        <v>7.4180311681415931</v>
      </c>
      <c r="AK244">
        <v>7.4180311681415931</v>
      </c>
      <c r="AL244">
        <v>7.4180311681415931</v>
      </c>
      <c r="AM244">
        <v>7.4180311681415931</v>
      </c>
      <c r="AN244">
        <v>7.4180311681415931</v>
      </c>
      <c r="AO244">
        <v>7.4180311681415931</v>
      </c>
    </row>
    <row r="245" spans="1:41" x14ac:dyDescent="0.3">
      <c r="A245" t="s">
        <v>705</v>
      </c>
      <c r="B245" t="s">
        <v>828</v>
      </c>
      <c r="C245" t="s">
        <v>1270</v>
      </c>
      <c r="D245" t="s">
        <v>1271</v>
      </c>
      <c r="E245" t="s">
        <v>351</v>
      </c>
      <c r="F245">
        <v>2100</v>
      </c>
      <c r="G245">
        <v>2021</v>
      </c>
      <c r="I245">
        <v>7.5463185840707965</v>
      </c>
      <c r="J245">
        <v>0</v>
      </c>
      <c r="K245">
        <v>0.95120000000000005</v>
      </c>
      <c r="L245">
        <v>7.1780582371681421</v>
      </c>
      <c r="M245">
        <v>7.1780582371681421</v>
      </c>
      <c r="N245">
        <v>7.1780582371681421</v>
      </c>
      <c r="O245">
        <v>7.1780582371681421</v>
      </c>
      <c r="P245">
        <v>7.1780582371681421</v>
      </c>
      <c r="Q245">
        <v>7.1780582371681421</v>
      </c>
      <c r="R245">
        <v>7.1780582371681421</v>
      </c>
      <c r="S245">
        <v>7.1780582371681421</v>
      </c>
      <c r="T245">
        <v>7.1780582371681421</v>
      </c>
      <c r="U245">
        <v>7.1780582371681421</v>
      </c>
      <c r="V245">
        <v>7.1780582371681421</v>
      </c>
      <c r="W245">
        <v>7.1780582371681421</v>
      </c>
      <c r="X245">
        <v>7.1780582371681421</v>
      </c>
      <c r="Y245">
        <v>7.1780582371681421</v>
      </c>
      <c r="Z245">
        <v>7.1780582371681421</v>
      </c>
      <c r="AA245">
        <v>7.1780582371681421</v>
      </c>
      <c r="AB245">
        <v>7.1780582371681421</v>
      </c>
      <c r="AC245">
        <v>7.1780582371681421</v>
      </c>
      <c r="AD245">
        <v>7.1780582371681421</v>
      </c>
      <c r="AE245">
        <v>7.1780582371681421</v>
      </c>
      <c r="AF245">
        <v>7.1780582371681421</v>
      </c>
      <c r="AG245">
        <v>7.1780582371681421</v>
      </c>
      <c r="AH245">
        <v>7.1780582371681421</v>
      </c>
      <c r="AI245">
        <v>7.1780582371681421</v>
      </c>
      <c r="AJ245">
        <v>7.1780582371681421</v>
      </c>
      <c r="AK245">
        <v>7.1780582371681421</v>
      </c>
      <c r="AL245">
        <v>7.1780582371681421</v>
      </c>
      <c r="AM245">
        <v>7.1780582371681421</v>
      </c>
      <c r="AN245">
        <v>7.1780582371681421</v>
      </c>
      <c r="AO245">
        <v>7.1780582371681421</v>
      </c>
    </row>
    <row r="246" spans="1:41" x14ac:dyDescent="0.3">
      <c r="A246" t="s">
        <v>705</v>
      </c>
      <c r="B246" t="s">
        <v>829</v>
      </c>
      <c r="C246" t="s">
        <v>1270</v>
      </c>
      <c r="D246" t="s">
        <v>1271</v>
      </c>
      <c r="E246" t="s">
        <v>351</v>
      </c>
      <c r="F246">
        <v>2100</v>
      </c>
      <c r="G246">
        <v>2021</v>
      </c>
      <c r="I246">
        <v>7.5463185840707965</v>
      </c>
      <c r="J246">
        <v>0</v>
      </c>
      <c r="K246">
        <v>0.95120000000000005</v>
      </c>
      <c r="L246">
        <v>7.1780582371681421</v>
      </c>
      <c r="M246">
        <v>7.1780582371681421</v>
      </c>
      <c r="N246">
        <v>7.1780582371681421</v>
      </c>
      <c r="O246">
        <v>7.1780582371681421</v>
      </c>
      <c r="P246">
        <v>7.1780582371681421</v>
      </c>
      <c r="Q246">
        <v>7.1780582371681421</v>
      </c>
      <c r="R246">
        <v>7.1780582371681421</v>
      </c>
      <c r="S246">
        <v>7.1780582371681421</v>
      </c>
      <c r="T246">
        <v>7.1780582371681421</v>
      </c>
      <c r="U246">
        <v>7.1780582371681421</v>
      </c>
      <c r="V246">
        <v>7.1780582371681421</v>
      </c>
      <c r="W246">
        <v>7.1780582371681421</v>
      </c>
      <c r="X246">
        <v>7.1780582371681421</v>
      </c>
      <c r="Y246">
        <v>7.1780582371681421</v>
      </c>
      <c r="Z246">
        <v>7.1780582371681421</v>
      </c>
      <c r="AA246">
        <v>7.1780582371681421</v>
      </c>
      <c r="AB246">
        <v>7.1780582371681421</v>
      </c>
      <c r="AC246">
        <v>7.1780582371681421</v>
      </c>
      <c r="AD246">
        <v>7.1780582371681421</v>
      </c>
      <c r="AE246">
        <v>7.1780582371681421</v>
      </c>
      <c r="AF246">
        <v>7.1780582371681421</v>
      </c>
      <c r="AG246">
        <v>7.1780582371681421</v>
      </c>
      <c r="AH246">
        <v>7.1780582371681421</v>
      </c>
      <c r="AI246">
        <v>7.1780582371681421</v>
      </c>
      <c r="AJ246">
        <v>7.1780582371681421</v>
      </c>
      <c r="AK246">
        <v>7.1780582371681421</v>
      </c>
      <c r="AL246">
        <v>7.1780582371681421</v>
      </c>
      <c r="AM246">
        <v>7.1780582371681421</v>
      </c>
      <c r="AN246">
        <v>7.1780582371681421</v>
      </c>
      <c r="AO246">
        <v>7.1780582371681421</v>
      </c>
    </row>
    <row r="247" spans="1:41" x14ac:dyDescent="0.3">
      <c r="A247" t="s">
        <v>705</v>
      </c>
      <c r="B247" t="s">
        <v>830</v>
      </c>
      <c r="C247" t="s">
        <v>1270</v>
      </c>
      <c r="D247" t="s">
        <v>1271</v>
      </c>
      <c r="E247" t="s">
        <v>351</v>
      </c>
      <c r="F247">
        <v>2100</v>
      </c>
      <c r="G247">
        <v>2021</v>
      </c>
      <c r="I247">
        <v>7.5463185840707965</v>
      </c>
      <c r="J247">
        <v>0</v>
      </c>
      <c r="K247">
        <v>0.95120000000000005</v>
      </c>
      <c r="L247">
        <v>7.1780582371681421</v>
      </c>
      <c r="M247">
        <v>7.1780582371681421</v>
      </c>
      <c r="N247">
        <v>7.1780582371681421</v>
      </c>
      <c r="O247">
        <v>7.1780582371681421</v>
      </c>
      <c r="P247">
        <v>7.1780582371681421</v>
      </c>
      <c r="Q247">
        <v>7.1780582371681421</v>
      </c>
      <c r="R247">
        <v>7.1780582371681421</v>
      </c>
      <c r="S247">
        <v>7.1780582371681421</v>
      </c>
      <c r="T247">
        <v>7.1780582371681421</v>
      </c>
      <c r="U247">
        <v>7.1780582371681421</v>
      </c>
      <c r="V247">
        <v>7.1780582371681421</v>
      </c>
      <c r="W247">
        <v>7.1780582371681421</v>
      </c>
      <c r="X247">
        <v>7.1780582371681421</v>
      </c>
      <c r="Y247">
        <v>7.1780582371681421</v>
      </c>
      <c r="Z247">
        <v>7.1780582371681421</v>
      </c>
      <c r="AA247">
        <v>7.1780582371681421</v>
      </c>
      <c r="AB247">
        <v>7.1780582371681421</v>
      </c>
      <c r="AC247">
        <v>7.1780582371681421</v>
      </c>
      <c r="AD247">
        <v>7.1780582371681421</v>
      </c>
      <c r="AE247">
        <v>7.1780582371681421</v>
      </c>
      <c r="AF247">
        <v>7.1780582371681421</v>
      </c>
      <c r="AG247">
        <v>7.1780582371681421</v>
      </c>
      <c r="AH247">
        <v>7.1780582371681421</v>
      </c>
      <c r="AI247">
        <v>7.1780582371681421</v>
      </c>
      <c r="AJ247">
        <v>7.1780582371681421</v>
      </c>
      <c r="AK247">
        <v>7.1780582371681421</v>
      </c>
      <c r="AL247">
        <v>7.1780582371681421</v>
      </c>
      <c r="AM247">
        <v>7.1780582371681421</v>
      </c>
      <c r="AN247">
        <v>7.1780582371681421</v>
      </c>
      <c r="AO247">
        <v>7.1780582371681421</v>
      </c>
    </row>
    <row r="248" spans="1:41" x14ac:dyDescent="0.3">
      <c r="A248" t="s">
        <v>705</v>
      </c>
      <c r="B248" t="s">
        <v>831</v>
      </c>
      <c r="C248" t="s">
        <v>1270</v>
      </c>
      <c r="D248" t="s">
        <v>1271</v>
      </c>
      <c r="E248" t="s">
        <v>351</v>
      </c>
      <c r="F248">
        <v>2100</v>
      </c>
      <c r="G248">
        <v>2021</v>
      </c>
      <c r="I248">
        <v>7.5463185840707965</v>
      </c>
      <c r="J248">
        <v>0</v>
      </c>
      <c r="K248">
        <v>0.95120000000000005</v>
      </c>
      <c r="L248">
        <v>7.1780582371681421</v>
      </c>
      <c r="M248">
        <v>7.1780582371681421</v>
      </c>
      <c r="N248">
        <v>7.1780582371681421</v>
      </c>
      <c r="O248">
        <v>7.1780582371681421</v>
      </c>
      <c r="P248">
        <v>7.1780582371681421</v>
      </c>
      <c r="Q248">
        <v>7.1780582371681421</v>
      </c>
      <c r="R248">
        <v>7.1780582371681421</v>
      </c>
      <c r="S248">
        <v>7.1780582371681421</v>
      </c>
      <c r="T248">
        <v>7.1780582371681421</v>
      </c>
      <c r="U248">
        <v>7.1780582371681421</v>
      </c>
      <c r="V248">
        <v>7.1780582371681421</v>
      </c>
      <c r="W248">
        <v>7.1780582371681421</v>
      </c>
      <c r="X248">
        <v>7.1780582371681421</v>
      </c>
      <c r="Y248">
        <v>7.1780582371681421</v>
      </c>
      <c r="Z248">
        <v>7.1780582371681421</v>
      </c>
      <c r="AA248">
        <v>7.1780582371681421</v>
      </c>
      <c r="AB248">
        <v>7.1780582371681421</v>
      </c>
      <c r="AC248">
        <v>7.1780582371681421</v>
      </c>
      <c r="AD248">
        <v>7.1780582371681421</v>
      </c>
      <c r="AE248">
        <v>7.1780582371681421</v>
      </c>
      <c r="AF248">
        <v>7.1780582371681421</v>
      </c>
      <c r="AG248">
        <v>7.1780582371681421</v>
      </c>
      <c r="AH248">
        <v>7.1780582371681421</v>
      </c>
      <c r="AI248">
        <v>7.1780582371681421</v>
      </c>
      <c r="AJ248">
        <v>7.1780582371681421</v>
      </c>
      <c r="AK248">
        <v>7.1780582371681421</v>
      </c>
      <c r="AL248">
        <v>7.1780582371681421</v>
      </c>
      <c r="AM248">
        <v>7.1780582371681421</v>
      </c>
      <c r="AN248">
        <v>7.1780582371681421</v>
      </c>
      <c r="AO248">
        <v>7.1780582371681421</v>
      </c>
    </row>
    <row r="249" spans="1:41" x14ac:dyDescent="0.3">
      <c r="A249" t="s">
        <v>705</v>
      </c>
      <c r="B249" t="s">
        <v>832</v>
      </c>
      <c r="C249" t="s">
        <v>1270</v>
      </c>
      <c r="D249" t="s">
        <v>1271</v>
      </c>
      <c r="E249" t="s">
        <v>351</v>
      </c>
      <c r="F249">
        <v>2100</v>
      </c>
      <c r="G249">
        <v>2021</v>
      </c>
      <c r="I249">
        <v>7.5463185840707965</v>
      </c>
      <c r="J249">
        <v>0</v>
      </c>
      <c r="K249">
        <v>0.95120000000000005</v>
      </c>
      <c r="L249">
        <v>7.1780582371681421</v>
      </c>
      <c r="M249">
        <v>7.1780582371681421</v>
      </c>
      <c r="N249">
        <v>7.1780582371681421</v>
      </c>
      <c r="O249">
        <v>7.1780582371681421</v>
      </c>
      <c r="P249">
        <v>7.1780582371681421</v>
      </c>
      <c r="Q249">
        <v>7.1780582371681421</v>
      </c>
      <c r="R249">
        <v>7.1780582371681421</v>
      </c>
      <c r="S249">
        <v>7.1780582371681421</v>
      </c>
      <c r="T249">
        <v>7.1780582371681421</v>
      </c>
      <c r="U249">
        <v>7.1780582371681421</v>
      </c>
      <c r="V249">
        <v>7.1780582371681421</v>
      </c>
      <c r="W249">
        <v>7.1780582371681421</v>
      </c>
      <c r="X249">
        <v>7.1780582371681421</v>
      </c>
      <c r="Y249">
        <v>7.1780582371681421</v>
      </c>
      <c r="Z249">
        <v>7.1780582371681421</v>
      </c>
      <c r="AA249">
        <v>7.1780582371681421</v>
      </c>
      <c r="AB249">
        <v>7.1780582371681421</v>
      </c>
      <c r="AC249">
        <v>7.1780582371681421</v>
      </c>
      <c r="AD249">
        <v>7.1780582371681421</v>
      </c>
      <c r="AE249">
        <v>7.1780582371681421</v>
      </c>
      <c r="AF249">
        <v>7.1780582371681421</v>
      </c>
      <c r="AG249">
        <v>7.1780582371681421</v>
      </c>
      <c r="AH249">
        <v>7.1780582371681421</v>
      </c>
      <c r="AI249">
        <v>7.1780582371681421</v>
      </c>
      <c r="AJ249">
        <v>7.1780582371681421</v>
      </c>
      <c r="AK249">
        <v>7.1780582371681421</v>
      </c>
      <c r="AL249">
        <v>7.1780582371681421</v>
      </c>
      <c r="AM249">
        <v>7.1780582371681421</v>
      </c>
      <c r="AN249">
        <v>7.1780582371681421</v>
      </c>
      <c r="AO249">
        <v>7.1780582371681421</v>
      </c>
    </row>
    <row r="250" spans="1:41" x14ac:dyDescent="0.3">
      <c r="A250" t="s">
        <v>705</v>
      </c>
      <c r="B250" t="s">
        <v>833</v>
      </c>
      <c r="C250" t="s">
        <v>1270</v>
      </c>
      <c r="D250" t="s">
        <v>1271</v>
      </c>
      <c r="E250" t="s">
        <v>351</v>
      </c>
      <c r="F250">
        <v>2100</v>
      </c>
      <c r="G250">
        <v>2021</v>
      </c>
      <c r="I250">
        <v>7.5463185840707965</v>
      </c>
      <c r="J250">
        <v>0</v>
      </c>
      <c r="K250">
        <v>0.95120000000000005</v>
      </c>
      <c r="L250">
        <v>7.1780582371681421</v>
      </c>
      <c r="M250">
        <v>7.1780582371681421</v>
      </c>
      <c r="N250">
        <v>7.1780582371681421</v>
      </c>
      <c r="O250">
        <v>7.1780582371681421</v>
      </c>
      <c r="P250">
        <v>7.1780582371681421</v>
      </c>
      <c r="Q250">
        <v>7.1780582371681421</v>
      </c>
      <c r="R250">
        <v>7.1780582371681421</v>
      </c>
      <c r="S250">
        <v>7.1780582371681421</v>
      </c>
      <c r="T250">
        <v>7.1780582371681421</v>
      </c>
      <c r="U250">
        <v>7.1780582371681421</v>
      </c>
      <c r="V250">
        <v>7.1780582371681421</v>
      </c>
      <c r="W250">
        <v>7.1780582371681421</v>
      </c>
      <c r="X250">
        <v>7.1780582371681421</v>
      </c>
      <c r="Y250">
        <v>7.1780582371681421</v>
      </c>
      <c r="Z250">
        <v>7.1780582371681421</v>
      </c>
      <c r="AA250">
        <v>7.1780582371681421</v>
      </c>
      <c r="AB250">
        <v>7.1780582371681421</v>
      </c>
      <c r="AC250">
        <v>7.1780582371681421</v>
      </c>
      <c r="AD250">
        <v>7.1780582371681421</v>
      </c>
      <c r="AE250">
        <v>7.1780582371681421</v>
      </c>
      <c r="AF250">
        <v>7.1780582371681421</v>
      </c>
      <c r="AG250">
        <v>7.1780582371681421</v>
      </c>
      <c r="AH250">
        <v>7.1780582371681421</v>
      </c>
      <c r="AI250">
        <v>7.1780582371681421</v>
      </c>
      <c r="AJ250">
        <v>7.1780582371681421</v>
      </c>
      <c r="AK250">
        <v>7.1780582371681421</v>
      </c>
      <c r="AL250">
        <v>7.1780582371681421</v>
      </c>
      <c r="AM250">
        <v>7.1780582371681421</v>
      </c>
      <c r="AN250">
        <v>7.1780582371681421</v>
      </c>
      <c r="AO250">
        <v>7.1780582371681421</v>
      </c>
    </row>
    <row r="251" spans="1:41" x14ac:dyDescent="0.3">
      <c r="A251" t="s">
        <v>834</v>
      </c>
      <c r="B251" t="s">
        <v>835</v>
      </c>
      <c r="C251" t="s">
        <v>1270</v>
      </c>
      <c r="D251" t="s">
        <v>1271</v>
      </c>
      <c r="E251" t="s">
        <v>351</v>
      </c>
      <c r="F251">
        <v>2100</v>
      </c>
      <c r="G251">
        <v>2021</v>
      </c>
      <c r="I251">
        <v>7.5463185840707965</v>
      </c>
      <c r="J251">
        <v>0</v>
      </c>
      <c r="K251">
        <v>0.91930000000000001</v>
      </c>
      <c r="L251">
        <v>6.937330674336283</v>
      </c>
      <c r="M251">
        <v>6.937330674336283</v>
      </c>
      <c r="N251">
        <v>6.937330674336283</v>
      </c>
      <c r="O251">
        <v>6.937330674336283</v>
      </c>
      <c r="P251">
        <v>6.937330674336283</v>
      </c>
      <c r="Q251">
        <v>6.937330674336283</v>
      </c>
      <c r="R251">
        <v>6.937330674336283</v>
      </c>
      <c r="S251">
        <v>6.937330674336283</v>
      </c>
      <c r="T251">
        <v>6.937330674336283</v>
      </c>
      <c r="U251">
        <v>6.937330674336283</v>
      </c>
      <c r="V251">
        <v>6.937330674336283</v>
      </c>
      <c r="W251">
        <v>6.937330674336283</v>
      </c>
      <c r="X251">
        <v>6.937330674336283</v>
      </c>
      <c r="Y251">
        <v>6.937330674336283</v>
      </c>
      <c r="Z251">
        <v>6.937330674336283</v>
      </c>
      <c r="AA251">
        <v>6.937330674336283</v>
      </c>
      <c r="AB251">
        <v>6.937330674336283</v>
      </c>
      <c r="AC251">
        <v>6.937330674336283</v>
      </c>
      <c r="AD251">
        <v>6.937330674336283</v>
      </c>
      <c r="AE251">
        <v>6.937330674336283</v>
      </c>
      <c r="AF251">
        <v>6.937330674336283</v>
      </c>
      <c r="AG251">
        <v>6.937330674336283</v>
      </c>
      <c r="AH251">
        <v>6.937330674336283</v>
      </c>
      <c r="AI251">
        <v>6.937330674336283</v>
      </c>
      <c r="AJ251">
        <v>6.937330674336283</v>
      </c>
      <c r="AK251">
        <v>6.937330674336283</v>
      </c>
      <c r="AL251">
        <v>6.937330674336283</v>
      </c>
      <c r="AM251">
        <v>6.937330674336283</v>
      </c>
      <c r="AN251">
        <v>6.937330674336283</v>
      </c>
      <c r="AO251">
        <v>6.937330674336283</v>
      </c>
    </row>
    <row r="252" spans="1:41" x14ac:dyDescent="0.3">
      <c r="A252" t="s">
        <v>834</v>
      </c>
      <c r="B252" t="s">
        <v>836</v>
      </c>
      <c r="C252" t="s">
        <v>1270</v>
      </c>
      <c r="D252" t="s">
        <v>1271</v>
      </c>
      <c r="E252" t="s">
        <v>351</v>
      </c>
      <c r="F252">
        <v>2100</v>
      </c>
      <c r="G252">
        <v>2021</v>
      </c>
      <c r="I252">
        <v>7.5463185840707965</v>
      </c>
      <c r="J252">
        <v>0</v>
      </c>
      <c r="K252">
        <v>0.91930000000000001</v>
      </c>
      <c r="L252">
        <v>6.937330674336283</v>
      </c>
      <c r="M252">
        <v>6.937330674336283</v>
      </c>
      <c r="N252">
        <v>6.937330674336283</v>
      </c>
      <c r="O252">
        <v>6.937330674336283</v>
      </c>
      <c r="P252">
        <v>6.937330674336283</v>
      </c>
      <c r="Q252">
        <v>6.937330674336283</v>
      </c>
      <c r="R252">
        <v>6.937330674336283</v>
      </c>
      <c r="S252">
        <v>6.937330674336283</v>
      </c>
      <c r="T252">
        <v>6.937330674336283</v>
      </c>
      <c r="U252">
        <v>6.937330674336283</v>
      </c>
      <c r="V252">
        <v>6.937330674336283</v>
      </c>
      <c r="W252">
        <v>6.937330674336283</v>
      </c>
      <c r="X252">
        <v>6.937330674336283</v>
      </c>
      <c r="Y252">
        <v>6.937330674336283</v>
      </c>
      <c r="Z252">
        <v>6.937330674336283</v>
      </c>
      <c r="AA252">
        <v>6.937330674336283</v>
      </c>
      <c r="AB252">
        <v>6.937330674336283</v>
      </c>
      <c r="AC252">
        <v>6.937330674336283</v>
      </c>
      <c r="AD252">
        <v>6.937330674336283</v>
      </c>
      <c r="AE252">
        <v>6.937330674336283</v>
      </c>
      <c r="AF252">
        <v>6.937330674336283</v>
      </c>
      <c r="AG252">
        <v>6.937330674336283</v>
      </c>
      <c r="AH252">
        <v>6.937330674336283</v>
      </c>
      <c r="AI252">
        <v>6.937330674336283</v>
      </c>
      <c r="AJ252">
        <v>6.937330674336283</v>
      </c>
      <c r="AK252">
        <v>6.937330674336283</v>
      </c>
      <c r="AL252">
        <v>6.937330674336283</v>
      </c>
      <c r="AM252">
        <v>6.937330674336283</v>
      </c>
      <c r="AN252">
        <v>6.937330674336283</v>
      </c>
      <c r="AO252">
        <v>6.937330674336283</v>
      </c>
    </row>
    <row r="253" spans="1:41" x14ac:dyDescent="0.3">
      <c r="A253" t="s">
        <v>708</v>
      </c>
      <c r="B253" t="s">
        <v>837</v>
      </c>
      <c r="C253" t="s">
        <v>1270</v>
      </c>
      <c r="D253" t="s">
        <v>1271</v>
      </c>
      <c r="E253" t="s">
        <v>351</v>
      </c>
      <c r="F253">
        <v>2100</v>
      </c>
      <c r="G253">
        <v>2021</v>
      </c>
      <c r="I253">
        <v>7.5463185840707965</v>
      </c>
      <c r="J253">
        <v>0</v>
      </c>
      <c r="K253">
        <v>0.91059999999999997</v>
      </c>
      <c r="L253">
        <v>6.8716777026548668</v>
      </c>
      <c r="M253">
        <v>6.8716777026548668</v>
      </c>
      <c r="N253">
        <v>6.8716777026548668</v>
      </c>
      <c r="O253">
        <v>6.8716777026548668</v>
      </c>
      <c r="P253">
        <v>6.8716777026548668</v>
      </c>
      <c r="Q253">
        <v>6.8716777026548668</v>
      </c>
      <c r="R253">
        <v>6.8716777026548668</v>
      </c>
      <c r="S253">
        <v>6.8716777026548668</v>
      </c>
      <c r="T253">
        <v>6.8716777026548668</v>
      </c>
      <c r="U253">
        <v>6.8716777026548668</v>
      </c>
      <c r="V253">
        <v>6.8716777026548668</v>
      </c>
      <c r="W253">
        <v>6.8716777026548668</v>
      </c>
      <c r="X253">
        <v>6.8716777026548668</v>
      </c>
      <c r="Y253">
        <v>6.8716777026548668</v>
      </c>
      <c r="Z253">
        <v>6.8716777026548668</v>
      </c>
      <c r="AA253">
        <v>6.8716777026548668</v>
      </c>
      <c r="AB253">
        <v>6.8716777026548668</v>
      </c>
      <c r="AC253">
        <v>6.8716777026548668</v>
      </c>
      <c r="AD253">
        <v>6.8716777026548668</v>
      </c>
      <c r="AE253">
        <v>6.8716777026548668</v>
      </c>
      <c r="AF253">
        <v>6.8716777026548668</v>
      </c>
      <c r="AG253">
        <v>6.8716777026548668</v>
      </c>
      <c r="AH253">
        <v>6.8716777026548668</v>
      </c>
      <c r="AI253">
        <v>6.8716777026548668</v>
      </c>
      <c r="AJ253">
        <v>6.8716777026548668</v>
      </c>
      <c r="AK253">
        <v>6.8716777026548668</v>
      </c>
      <c r="AL253">
        <v>6.8716777026548668</v>
      </c>
      <c r="AM253">
        <v>6.8716777026548668</v>
      </c>
      <c r="AN253">
        <v>6.8716777026548668</v>
      </c>
      <c r="AO253">
        <v>6.8716777026548668</v>
      </c>
    </row>
    <row r="254" spans="1:41" x14ac:dyDescent="0.3">
      <c r="A254" t="s">
        <v>708</v>
      </c>
      <c r="B254" t="s">
        <v>838</v>
      </c>
      <c r="C254" t="s">
        <v>1270</v>
      </c>
      <c r="D254" t="s">
        <v>1271</v>
      </c>
      <c r="E254" t="s">
        <v>351</v>
      </c>
      <c r="F254">
        <v>2100</v>
      </c>
      <c r="G254">
        <v>2021</v>
      </c>
      <c r="I254">
        <v>7.5463185840707965</v>
      </c>
      <c r="J254">
        <v>0</v>
      </c>
      <c r="K254">
        <v>0.91059999999999997</v>
      </c>
      <c r="L254">
        <v>6.8716777026548668</v>
      </c>
      <c r="M254">
        <v>6.8716777026548668</v>
      </c>
      <c r="N254">
        <v>6.8716777026548668</v>
      </c>
      <c r="O254">
        <v>6.8716777026548668</v>
      </c>
      <c r="P254">
        <v>6.8716777026548668</v>
      </c>
      <c r="Q254">
        <v>6.8716777026548668</v>
      </c>
      <c r="R254">
        <v>6.8716777026548668</v>
      </c>
      <c r="S254">
        <v>6.8716777026548668</v>
      </c>
      <c r="T254">
        <v>6.8716777026548668</v>
      </c>
      <c r="U254">
        <v>6.8716777026548668</v>
      </c>
      <c r="V254">
        <v>6.8716777026548668</v>
      </c>
      <c r="W254">
        <v>6.8716777026548668</v>
      </c>
      <c r="X254">
        <v>6.8716777026548668</v>
      </c>
      <c r="Y254">
        <v>6.8716777026548668</v>
      </c>
      <c r="Z254">
        <v>6.8716777026548668</v>
      </c>
      <c r="AA254">
        <v>6.8716777026548668</v>
      </c>
      <c r="AB254">
        <v>6.8716777026548668</v>
      </c>
      <c r="AC254">
        <v>6.8716777026548668</v>
      </c>
      <c r="AD254">
        <v>6.8716777026548668</v>
      </c>
      <c r="AE254">
        <v>6.8716777026548668</v>
      </c>
      <c r="AF254">
        <v>6.8716777026548668</v>
      </c>
      <c r="AG254">
        <v>6.8716777026548668</v>
      </c>
      <c r="AH254">
        <v>6.8716777026548668</v>
      </c>
      <c r="AI254">
        <v>6.8716777026548668</v>
      </c>
      <c r="AJ254">
        <v>6.8716777026548668</v>
      </c>
      <c r="AK254">
        <v>6.8716777026548668</v>
      </c>
      <c r="AL254">
        <v>6.8716777026548668</v>
      </c>
      <c r="AM254">
        <v>6.8716777026548668</v>
      </c>
      <c r="AN254">
        <v>6.8716777026548668</v>
      </c>
      <c r="AO254">
        <v>6.8716777026548668</v>
      </c>
    </row>
    <row r="255" spans="1:41" x14ac:dyDescent="0.3">
      <c r="A255" t="s">
        <v>708</v>
      </c>
      <c r="B255" t="s">
        <v>839</v>
      </c>
      <c r="C255" t="s">
        <v>1270</v>
      </c>
      <c r="D255" t="s">
        <v>1271</v>
      </c>
      <c r="E255" t="s">
        <v>351</v>
      </c>
      <c r="F255">
        <v>2100</v>
      </c>
      <c r="G255">
        <v>2021</v>
      </c>
      <c r="I255">
        <v>7.5463185840707965</v>
      </c>
      <c r="J255">
        <v>0</v>
      </c>
      <c r="K255">
        <v>0.91059999999999997</v>
      </c>
      <c r="L255">
        <v>6.8716777026548668</v>
      </c>
      <c r="M255">
        <v>6.8716777026548668</v>
      </c>
      <c r="N255">
        <v>6.8716777026548668</v>
      </c>
      <c r="O255">
        <v>6.8716777026548668</v>
      </c>
      <c r="P255">
        <v>6.8716777026548668</v>
      </c>
      <c r="Q255">
        <v>6.8716777026548668</v>
      </c>
      <c r="R255">
        <v>6.8716777026548668</v>
      </c>
      <c r="S255">
        <v>6.8716777026548668</v>
      </c>
      <c r="T255">
        <v>6.8716777026548668</v>
      </c>
      <c r="U255">
        <v>6.8716777026548668</v>
      </c>
      <c r="V255">
        <v>6.8716777026548668</v>
      </c>
      <c r="W255">
        <v>6.8716777026548668</v>
      </c>
      <c r="X255">
        <v>6.8716777026548668</v>
      </c>
      <c r="Y255">
        <v>6.8716777026548668</v>
      </c>
      <c r="Z255">
        <v>6.8716777026548668</v>
      </c>
      <c r="AA255">
        <v>6.8716777026548668</v>
      </c>
      <c r="AB255">
        <v>6.8716777026548668</v>
      </c>
      <c r="AC255">
        <v>6.8716777026548668</v>
      </c>
      <c r="AD255">
        <v>6.8716777026548668</v>
      </c>
      <c r="AE255">
        <v>6.8716777026548668</v>
      </c>
      <c r="AF255">
        <v>6.8716777026548668</v>
      </c>
      <c r="AG255">
        <v>6.8716777026548668</v>
      </c>
      <c r="AH255">
        <v>6.8716777026548668</v>
      </c>
      <c r="AI255">
        <v>6.8716777026548668</v>
      </c>
      <c r="AJ255">
        <v>6.8716777026548668</v>
      </c>
      <c r="AK255">
        <v>6.8716777026548668</v>
      </c>
      <c r="AL255">
        <v>6.8716777026548668</v>
      </c>
      <c r="AM255">
        <v>6.8716777026548668</v>
      </c>
      <c r="AN255">
        <v>6.8716777026548668</v>
      </c>
      <c r="AO255">
        <v>6.8716777026548668</v>
      </c>
    </row>
    <row r="256" spans="1:41" x14ac:dyDescent="0.3">
      <c r="A256" t="s">
        <v>708</v>
      </c>
      <c r="B256" t="s">
        <v>840</v>
      </c>
      <c r="C256" t="s">
        <v>1270</v>
      </c>
      <c r="D256" t="s">
        <v>1271</v>
      </c>
      <c r="E256" t="s">
        <v>351</v>
      </c>
      <c r="F256">
        <v>2100</v>
      </c>
      <c r="G256">
        <v>2021</v>
      </c>
      <c r="I256">
        <v>7.5463185840707965</v>
      </c>
      <c r="J256">
        <v>0</v>
      </c>
      <c r="K256">
        <v>0.91059999999999997</v>
      </c>
      <c r="L256">
        <v>6.8716777026548668</v>
      </c>
      <c r="M256">
        <v>6.8716777026548668</v>
      </c>
      <c r="N256">
        <v>6.8716777026548668</v>
      </c>
      <c r="O256">
        <v>6.8716777026548668</v>
      </c>
      <c r="P256">
        <v>6.8716777026548668</v>
      </c>
      <c r="Q256">
        <v>6.8716777026548668</v>
      </c>
      <c r="R256">
        <v>6.8716777026548668</v>
      </c>
      <c r="S256">
        <v>6.8716777026548668</v>
      </c>
      <c r="T256">
        <v>6.8716777026548668</v>
      </c>
      <c r="U256">
        <v>6.8716777026548668</v>
      </c>
      <c r="V256">
        <v>6.8716777026548668</v>
      </c>
      <c r="W256">
        <v>6.8716777026548668</v>
      </c>
      <c r="X256">
        <v>6.8716777026548668</v>
      </c>
      <c r="Y256">
        <v>6.8716777026548668</v>
      </c>
      <c r="Z256">
        <v>6.8716777026548668</v>
      </c>
      <c r="AA256">
        <v>6.8716777026548668</v>
      </c>
      <c r="AB256">
        <v>6.8716777026548668</v>
      </c>
      <c r="AC256">
        <v>6.8716777026548668</v>
      </c>
      <c r="AD256">
        <v>6.8716777026548668</v>
      </c>
      <c r="AE256">
        <v>6.8716777026548668</v>
      </c>
      <c r="AF256">
        <v>6.8716777026548668</v>
      </c>
      <c r="AG256">
        <v>6.8716777026548668</v>
      </c>
      <c r="AH256">
        <v>6.8716777026548668</v>
      </c>
      <c r="AI256">
        <v>6.8716777026548668</v>
      </c>
      <c r="AJ256">
        <v>6.8716777026548668</v>
      </c>
      <c r="AK256">
        <v>6.8716777026548668</v>
      </c>
      <c r="AL256">
        <v>6.8716777026548668</v>
      </c>
      <c r="AM256">
        <v>6.8716777026548668</v>
      </c>
      <c r="AN256">
        <v>6.8716777026548668</v>
      </c>
      <c r="AO256">
        <v>6.8716777026548668</v>
      </c>
    </row>
    <row r="257" spans="1:41" x14ac:dyDescent="0.3">
      <c r="A257" t="s">
        <v>708</v>
      </c>
      <c r="B257" t="s">
        <v>841</v>
      </c>
      <c r="C257" t="s">
        <v>1270</v>
      </c>
      <c r="D257" t="s">
        <v>1271</v>
      </c>
      <c r="E257" t="s">
        <v>351</v>
      </c>
      <c r="F257">
        <v>2100</v>
      </c>
      <c r="G257">
        <v>2021</v>
      </c>
      <c r="I257">
        <v>7.5463185840707965</v>
      </c>
      <c r="J257">
        <v>0</v>
      </c>
      <c r="K257">
        <v>0.91059999999999997</v>
      </c>
      <c r="L257">
        <v>6.8716777026548668</v>
      </c>
      <c r="M257">
        <v>6.8716777026548668</v>
      </c>
      <c r="N257">
        <v>6.8716777026548668</v>
      </c>
      <c r="O257">
        <v>6.8716777026548668</v>
      </c>
      <c r="P257">
        <v>6.8716777026548668</v>
      </c>
      <c r="Q257">
        <v>6.8716777026548668</v>
      </c>
      <c r="R257">
        <v>6.8716777026548668</v>
      </c>
      <c r="S257">
        <v>6.8716777026548668</v>
      </c>
      <c r="T257">
        <v>6.8716777026548668</v>
      </c>
      <c r="U257">
        <v>6.8716777026548668</v>
      </c>
      <c r="V257">
        <v>6.8716777026548668</v>
      </c>
      <c r="W257">
        <v>6.8716777026548668</v>
      </c>
      <c r="X257">
        <v>6.8716777026548668</v>
      </c>
      <c r="Y257">
        <v>6.8716777026548668</v>
      </c>
      <c r="Z257">
        <v>6.8716777026548668</v>
      </c>
      <c r="AA257">
        <v>6.8716777026548668</v>
      </c>
      <c r="AB257">
        <v>6.8716777026548668</v>
      </c>
      <c r="AC257">
        <v>6.8716777026548668</v>
      </c>
      <c r="AD257">
        <v>6.8716777026548668</v>
      </c>
      <c r="AE257">
        <v>6.8716777026548668</v>
      </c>
      <c r="AF257">
        <v>6.8716777026548668</v>
      </c>
      <c r="AG257">
        <v>6.8716777026548668</v>
      </c>
      <c r="AH257">
        <v>6.8716777026548668</v>
      </c>
      <c r="AI257">
        <v>6.8716777026548668</v>
      </c>
      <c r="AJ257">
        <v>6.8716777026548668</v>
      </c>
      <c r="AK257">
        <v>6.8716777026548668</v>
      </c>
      <c r="AL257">
        <v>6.8716777026548668</v>
      </c>
      <c r="AM257">
        <v>6.8716777026548668</v>
      </c>
      <c r="AN257">
        <v>6.8716777026548668</v>
      </c>
      <c r="AO257">
        <v>6.8716777026548668</v>
      </c>
    </row>
    <row r="258" spans="1:41" x14ac:dyDescent="0.3">
      <c r="A258" t="s">
        <v>708</v>
      </c>
      <c r="B258" t="s">
        <v>842</v>
      </c>
      <c r="C258" t="s">
        <v>1270</v>
      </c>
      <c r="D258" t="s">
        <v>1271</v>
      </c>
      <c r="E258" t="s">
        <v>351</v>
      </c>
      <c r="F258">
        <v>2100</v>
      </c>
      <c r="G258">
        <v>2021</v>
      </c>
      <c r="I258">
        <v>7.5463185840707965</v>
      </c>
      <c r="J258">
        <v>0</v>
      </c>
      <c r="K258">
        <v>0.91059999999999997</v>
      </c>
      <c r="L258">
        <v>6.8716777026548668</v>
      </c>
      <c r="M258">
        <v>6.8716777026548668</v>
      </c>
      <c r="N258">
        <v>6.8716777026548668</v>
      </c>
      <c r="O258">
        <v>6.8716777026548668</v>
      </c>
      <c r="P258">
        <v>6.8716777026548668</v>
      </c>
      <c r="Q258">
        <v>6.8716777026548668</v>
      </c>
      <c r="R258">
        <v>6.8716777026548668</v>
      </c>
      <c r="S258">
        <v>6.8716777026548668</v>
      </c>
      <c r="T258">
        <v>6.8716777026548668</v>
      </c>
      <c r="U258">
        <v>6.8716777026548668</v>
      </c>
      <c r="V258">
        <v>6.8716777026548668</v>
      </c>
      <c r="W258">
        <v>6.8716777026548668</v>
      </c>
      <c r="X258">
        <v>6.8716777026548668</v>
      </c>
      <c r="Y258">
        <v>6.8716777026548668</v>
      </c>
      <c r="Z258">
        <v>6.8716777026548668</v>
      </c>
      <c r="AA258">
        <v>6.8716777026548668</v>
      </c>
      <c r="AB258">
        <v>6.8716777026548668</v>
      </c>
      <c r="AC258">
        <v>6.8716777026548668</v>
      </c>
      <c r="AD258">
        <v>6.8716777026548668</v>
      </c>
      <c r="AE258">
        <v>6.8716777026548668</v>
      </c>
      <c r="AF258">
        <v>6.8716777026548668</v>
      </c>
      <c r="AG258">
        <v>6.8716777026548668</v>
      </c>
      <c r="AH258">
        <v>6.8716777026548668</v>
      </c>
      <c r="AI258">
        <v>6.8716777026548668</v>
      </c>
      <c r="AJ258">
        <v>6.8716777026548668</v>
      </c>
      <c r="AK258">
        <v>6.8716777026548668</v>
      </c>
      <c r="AL258">
        <v>6.8716777026548668</v>
      </c>
      <c r="AM258">
        <v>6.8716777026548668</v>
      </c>
      <c r="AN258">
        <v>6.8716777026548668</v>
      </c>
      <c r="AO258">
        <v>6.8716777026548668</v>
      </c>
    </row>
    <row r="259" spans="1:41" x14ac:dyDescent="0.3">
      <c r="A259" t="s">
        <v>706</v>
      </c>
      <c r="B259" t="s">
        <v>843</v>
      </c>
      <c r="C259" t="s">
        <v>1270</v>
      </c>
      <c r="D259" t="s">
        <v>1271</v>
      </c>
      <c r="E259" t="s">
        <v>351</v>
      </c>
      <c r="F259">
        <v>2100</v>
      </c>
      <c r="G259">
        <v>2021</v>
      </c>
      <c r="I259">
        <v>7.5463185840707965</v>
      </c>
      <c r="J259">
        <v>0</v>
      </c>
      <c r="K259">
        <v>0.98480000000000001</v>
      </c>
      <c r="L259">
        <v>7.4316145415929205</v>
      </c>
      <c r="M259">
        <v>7.4316145415929205</v>
      </c>
      <c r="N259">
        <v>7.4316145415929205</v>
      </c>
      <c r="O259">
        <v>7.4316145415929205</v>
      </c>
      <c r="P259">
        <v>7.4316145415929205</v>
      </c>
      <c r="Q259">
        <v>7.4316145415929205</v>
      </c>
      <c r="R259">
        <v>7.4316145415929205</v>
      </c>
      <c r="S259">
        <v>7.4316145415929205</v>
      </c>
      <c r="T259">
        <v>7.4316145415929205</v>
      </c>
      <c r="U259">
        <v>7.4316145415929205</v>
      </c>
      <c r="V259">
        <v>7.4316145415929205</v>
      </c>
      <c r="W259">
        <v>7.4316145415929205</v>
      </c>
      <c r="X259">
        <v>7.4316145415929205</v>
      </c>
      <c r="Y259">
        <v>7.4316145415929205</v>
      </c>
      <c r="Z259">
        <v>7.4316145415929205</v>
      </c>
      <c r="AA259">
        <v>7.4316145415929205</v>
      </c>
      <c r="AB259">
        <v>7.4316145415929205</v>
      </c>
      <c r="AC259">
        <v>7.4316145415929205</v>
      </c>
      <c r="AD259">
        <v>7.4316145415929205</v>
      </c>
      <c r="AE259">
        <v>7.4316145415929205</v>
      </c>
      <c r="AF259">
        <v>7.4316145415929205</v>
      </c>
      <c r="AG259">
        <v>7.4316145415929205</v>
      </c>
      <c r="AH259">
        <v>7.4316145415929205</v>
      </c>
      <c r="AI259">
        <v>7.4316145415929205</v>
      </c>
      <c r="AJ259">
        <v>7.4316145415929205</v>
      </c>
      <c r="AK259">
        <v>7.4316145415929205</v>
      </c>
      <c r="AL259">
        <v>7.4316145415929205</v>
      </c>
      <c r="AM259">
        <v>7.4316145415929205</v>
      </c>
      <c r="AN259">
        <v>7.4316145415929205</v>
      </c>
      <c r="AO259">
        <v>7.4316145415929205</v>
      </c>
    </row>
    <row r="260" spans="1:41" x14ac:dyDescent="0.3">
      <c r="A260" t="s">
        <v>706</v>
      </c>
      <c r="B260" t="s">
        <v>844</v>
      </c>
      <c r="C260" t="s">
        <v>1270</v>
      </c>
      <c r="D260" t="s">
        <v>1271</v>
      </c>
      <c r="E260" t="s">
        <v>351</v>
      </c>
      <c r="F260">
        <v>2100</v>
      </c>
      <c r="G260">
        <v>2021</v>
      </c>
      <c r="I260">
        <v>7.5463185840707965</v>
      </c>
      <c r="J260">
        <v>0</v>
      </c>
      <c r="K260">
        <v>0.98480000000000001</v>
      </c>
      <c r="L260">
        <v>7.4316145415929205</v>
      </c>
      <c r="M260">
        <v>7.4316145415929205</v>
      </c>
      <c r="N260">
        <v>7.4316145415929205</v>
      </c>
      <c r="O260">
        <v>7.4316145415929205</v>
      </c>
      <c r="P260">
        <v>7.4316145415929205</v>
      </c>
      <c r="Q260">
        <v>7.4316145415929205</v>
      </c>
      <c r="R260">
        <v>7.4316145415929205</v>
      </c>
      <c r="S260">
        <v>7.4316145415929205</v>
      </c>
      <c r="T260">
        <v>7.4316145415929205</v>
      </c>
      <c r="U260">
        <v>7.4316145415929205</v>
      </c>
      <c r="V260">
        <v>7.4316145415929205</v>
      </c>
      <c r="W260">
        <v>7.4316145415929205</v>
      </c>
      <c r="X260">
        <v>7.4316145415929205</v>
      </c>
      <c r="Y260">
        <v>7.4316145415929205</v>
      </c>
      <c r="Z260">
        <v>7.4316145415929205</v>
      </c>
      <c r="AA260">
        <v>7.4316145415929205</v>
      </c>
      <c r="AB260">
        <v>7.4316145415929205</v>
      </c>
      <c r="AC260">
        <v>7.4316145415929205</v>
      </c>
      <c r="AD260">
        <v>7.4316145415929205</v>
      </c>
      <c r="AE260">
        <v>7.4316145415929205</v>
      </c>
      <c r="AF260">
        <v>7.4316145415929205</v>
      </c>
      <c r="AG260">
        <v>7.4316145415929205</v>
      </c>
      <c r="AH260">
        <v>7.4316145415929205</v>
      </c>
      <c r="AI260">
        <v>7.4316145415929205</v>
      </c>
      <c r="AJ260">
        <v>7.4316145415929205</v>
      </c>
      <c r="AK260">
        <v>7.4316145415929205</v>
      </c>
      <c r="AL260">
        <v>7.4316145415929205</v>
      </c>
      <c r="AM260">
        <v>7.4316145415929205</v>
      </c>
      <c r="AN260">
        <v>7.4316145415929205</v>
      </c>
      <c r="AO260">
        <v>7.4316145415929205</v>
      </c>
    </row>
    <row r="261" spans="1:41" x14ac:dyDescent="0.3">
      <c r="A261" t="s">
        <v>706</v>
      </c>
      <c r="B261" t="s">
        <v>845</v>
      </c>
      <c r="C261" t="s">
        <v>1270</v>
      </c>
      <c r="D261" t="s">
        <v>1271</v>
      </c>
      <c r="E261" t="s">
        <v>351</v>
      </c>
      <c r="F261">
        <v>2100</v>
      </c>
      <c r="G261">
        <v>2021</v>
      </c>
      <c r="I261">
        <v>7.5463185840707965</v>
      </c>
      <c r="J261">
        <v>0</v>
      </c>
      <c r="K261">
        <v>0.98480000000000001</v>
      </c>
      <c r="L261">
        <v>7.4316145415929205</v>
      </c>
      <c r="M261">
        <v>7.4316145415929205</v>
      </c>
      <c r="N261">
        <v>7.4316145415929205</v>
      </c>
      <c r="O261">
        <v>7.4316145415929205</v>
      </c>
      <c r="P261">
        <v>7.4316145415929205</v>
      </c>
      <c r="Q261">
        <v>7.4316145415929205</v>
      </c>
      <c r="R261">
        <v>7.4316145415929205</v>
      </c>
      <c r="S261">
        <v>7.4316145415929205</v>
      </c>
      <c r="T261">
        <v>7.4316145415929205</v>
      </c>
      <c r="U261">
        <v>7.4316145415929205</v>
      </c>
      <c r="V261">
        <v>7.4316145415929205</v>
      </c>
      <c r="W261">
        <v>7.4316145415929205</v>
      </c>
      <c r="X261">
        <v>7.4316145415929205</v>
      </c>
      <c r="Y261">
        <v>7.4316145415929205</v>
      </c>
      <c r="Z261">
        <v>7.4316145415929205</v>
      </c>
      <c r="AA261">
        <v>7.4316145415929205</v>
      </c>
      <c r="AB261">
        <v>7.4316145415929205</v>
      </c>
      <c r="AC261">
        <v>7.4316145415929205</v>
      </c>
      <c r="AD261">
        <v>7.4316145415929205</v>
      </c>
      <c r="AE261">
        <v>7.4316145415929205</v>
      </c>
      <c r="AF261">
        <v>7.4316145415929205</v>
      </c>
      <c r="AG261">
        <v>7.4316145415929205</v>
      </c>
      <c r="AH261">
        <v>7.4316145415929205</v>
      </c>
      <c r="AI261">
        <v>7.4316145415929205</v>
      </c>
      <c r="AJ261">
        <v>7.4316145415929205</v>
      </c>
      <c r="AK261">
        <v>7.4316145415929205</v>
      </c>
      <c r="AL261">
        <v>7.4316145415929205</v>
      </c>
      <c r="AM261">
        <v>7.4316145415929205</v>
      </c>
      <c r="AN261">
        <v>7.4316145415929205</v>
      </c>
      <c r="AO261">
        <v>7.4316145415929205</v>
      </c>
    </row>
    <row r="262" spans="1:41" x14ac:dyDescent="0.3">
      <c r="A262" t="s">
        <v>706</v>
      </c>
      <c r="B262" t="s">
        <v>846</v>
      </c>
      <c r="C262" t="s">
        <v>1270</v>
      </c>
      <c r="D262" t="s">
        <v>1271</v>
      </c>
      <c r="E262" t="s">
        <v>351</v>
      </c>
      <c r="F262">
        <v>2100</v>
      </c>
      <c r="G262">
        <v>2021</v>
      </c>
      <c r="I262">
        <v>7.5463185840707965</v>
      </c>
      <c r="J262">
        <v>0</v>
      </c>
      <c r="K262">
        <v>0.98480000000000001</v>
      </c>
      <c r="L262">
        <v>7.4316145415929205</v>
      </c>
      <c r="M262">
        <v>7.4316145415929205</v>
      </c>
      <c r="N262">
        <v>7.4316145415929205</v>
      </c>
      <c r="O262">
        <v>7.4316145415929205</v>
      </c>
      <c r="P262">
        <v>7.4316145415929205</v>
      </c>
      <c r="Q262">
        <v>7.4316145415929205</v>
      </c>
      <c r="R262">
        <v>7.4316145415929205</v>
      </c>
      <c r="S262">
        <v>7.4316145415929205</v>
      </c>
      <c r="T262">
        <v>7.4316145415929205</v>
      </c>
      <c r="U262">
        <v>7.4316145415929205</v>
      </c>
      <c r="V262">
        <v>7.4316145415929205</v>
      </c>
      <c r="W262">
        <v>7.4316145415929205</v>
      </c>
      <c r="X262">
        <v>7.4316145415929205</v>
      </c>
      <c r="Y262">
        <v>7.4316145415929205</v>
      </c>
      <c r="Z262">
        <v>7.4316145415929205</v>
      </c>
      <c r="AA262">
        <v>7.4316145415929205</v>
      </c>
      <c r="AB262">
        <v>7.4316145415929205</v>
      </c>
      <c r="AC262">
        <v>7.4316145415929205</v>
      </c>
      <c r="AD262">
        <v>7.4316145415929205</v>
      </c>
      <c r="AE262">
        <v>7.4316145415929205</v>
      </c>
      <c r="AF262">
        <v>7.4316145415929205</v>
      </c>
      <c r="AG262">
        <v>7.4316145415929205</v>
      </c>
      <c r="AH262">
        <v>7.4316145415929205</v>
      </c>
      <c r="AI262">
        <v>7.4316145415929205</v>
      </c>
      <c r="AJ262">
        <v>7.4316145415929205</v>
      </c>
      <c r="AK262">
        <v>7.4316145415929205</v>
      </c>
      <c r="AL262">
        <v>7.4316145415929205</v>
      </c>
      <c r="AM262">
        <v>7.4316145415929205</v>
      </c>
      <c r="AN262">
        <v>7.4316145415929205</v>
      </c>
      <c r="AO262">
        <v>7.4316145415929205</v>
      </c>
    </row>
    <row r="263" spans="1:41" x14ac:dyDescent="0.3">
      <c r="A263" t="s">
        <v>847</v>
      </c>
      <c r="B263" t="s">
        <v>848</v>
      </c>
      <c r="C263" t="s">
        <v>1270</v>
      </c>
      <c r="D263" t="s">
        <v>1271</v>
      </c>
      <c r="E263" t="s">
        <v>351</v>
      </c>
      <c r="F263">
        <v>2100</v>
      </c>
      <c r="G263">
        <v>2021</v>
      </c>
      <c r="I263">
        <v>7.5463185840707965</v>
      </c>
      <c r="J263">
        <v>0</v>
      </c>
      <c r="K263">
        <v>0.9133</v>
      </c>
      <c r="L263">
        <v>6.8920527628318586</v>
      </c>
      <c r="M263">
        <v>6.8920527628318586</v>
      </c>
      <c r="N263">
        <v>6.8920527628318586</v>
      </c>
      <c r="O263">
        <v>6.8920527628318586</v>
      </c>
      <c r="P263">
        <v>6.8920527628318586</v>
      </c>
      <c r="Q263">
        <v>6.8920527628318586</v>
      </c>
      <c r="R263">
        <v>6.8920527628318586</v>
      </c>
      <c r="S263">
        <v>6.8920527628318586</v>
      </c>
      <c r="T263">
        <v>6.8920527628318586</v>
      </c>
      <c r="U263">
        <v>6.8920527628318586</v>
      </c>
      <c r="V263">
        <v>6.8920527628318586</v>
      </c>
      <c r="W263">
        <v>6.8920527628318586</v>
      </c>
      <c r="X263">
        <v>6.8920527628318586</v>
      </c>
      <c r="Y263">
        <v>6.8920527628318586</v>
      </c>
      <c r="Z263">
        <v>6.8920527628318586</v>
      </c>
      <c r="AA263">
        <v>6.8920527628318586</v>
      </c>
      <c r="AB263">
        <v>6.8920527628318586</v>
      </c>
      <c r="AC263">
        <v>6.8920527628318586</v>
      </c>
      <c r="AD263">
        <v>6.8920527628318586</v>
      </c>
      <c r="AE263">
        <v>6.8920527628318586</v>
      </c>
      <c r="AF263">
        <v>6.8920527628318586</v>
      </c>
      <c r="AG263">
        <v>6.8920527628318586</v>
      </c>
      <c r="AH263">
        <v>6.8920527628318586</v>
      </c>
      <c r="AI263">
        <v>6.8920527628318586</v>
      </c>
      <c r="AJ263">
        <v>6.8920527628318586</v>
      </c>
      <c r="AK263">
        <v>6.8920527628318586</v>
      </c>
      <c r="AL263">
        <v>6.8920527628318586</v>
      </c>
      <c r="AM263">
        <v>6.8920527628318586</v>
      </c>
      <c r="AN263">
        <v>6.8920527628318586</v>
      </c>
      <c r="AO263">
        <v>6.8920527628318586</v>
      </c>
    </row>
    <row r="264" spans="1:41" x14ac:dyDescent="0.3">
      <c r="A264" t="s">
        <v>709</v>
      </c>
      <c r="B264" t="s">
        <v>849</v>
      </c>
      <c r="C264" t="s">
        <v>1270</v>
      </c>
      <c r="D264" t="s">
        <v>1271</v>
      </c>
      <c r="E264" t="s">
        <v>351</v>
      </c>
      <c r="F264">
        <v>2100</v>
      </c>
      <c r="G264">
        <v>2021</v>
      </c>
      <c r="I264">
        <v>7.5463185840707965</v>
      </c>
      <c r="J264">
        <v>0</v>
      </c>
      <c r="K264">
        <v>0.88590000000000002</v>
      </c>
      <c r="L264">
        <v>6.6852836336283188</v>
      </c>
      <c r="M264">
        <v>6.6852836336283188</v>
      </c>
      <c r="N264">
        <v>6.6852836336283188</v>
      </c>
      <c r="O264">
        <v>6.6852836336283188</v>
      </c>
      <c r="P264">
        <v>6.6852836336283188</v>
      </c>
      <c r="Q264">
        <v>6.6852836336283188</v>
      </c>
      <c r="R264">
        <v>6.6852836336283188</v>
      </c>
      <c r="S264">
        <v>6.6852836336283188</v>
      </c>
      <c r="T264">
        <v>6.6852836336283188</v>
      </c>
      <c r="U264">
        <v>6.6852836336283188</v>
      </c>
      <c r="V264">
        <v>6.6852836336283188</v>
      </c>
      <c r="W264">
        <v>6.6852836336283188</v>
      </c>
      <c r="X264">
        <v>6.6852836336283188</v>
      </c>
      <c r="Y264">
        <v>6.6852836336283188</v>
      </c>
      <c r="Z264">
        <v>6.6852836336283188</v>
      </c>
      <c r="AA264">
        <v>6.6852836336283188</v>
      </c>
      <c r="AB264">
        <v>6.6852836336283188</v>
      </c>
      <c r="AC264">
        <v>6.6852836336283188</v>
      </c>
      <c r="AD264">
        <v>6.6852836336283188</v>
      </c>
      <c r="AE264">
        <v>6.6852836336283188</v>
      </c>
      <c r="AF264">
        <v>6.6852836336283188</v>
      </c>
      <c r="AG264">
        <v>6.6852836336283188</v>
      </c>
      <c r="AH264">
        <v>6.6852836336283188</v>
      </c>
      <c r="AI264">
        <v>6.6852836336283188</v>
      </c>
      <c r="AJ264">
        <v>6.6852836336283188</v>
      </c>
      <c r="AK264">
        <v>6.6852836336283188</v>
      </c>
      <c r="AL264">
        <v>6.6852836336283188</v>
      </c>
      <c r="AM264">
        <v>6.6852836336283188</v>
      </c>
      <c r="AN264">
        <v>6.6852836336283188</v>
      </c>
      <c r="AO264">
        <v>6.6852836336283188</v>
      </c>
    </row>
    <row r="265" spans="1:41" x14ac:dyDescent="0.3">
      <c r="A265" t="s">
        <v>709</v>
      </c>
      <c r="B265" t="s">
        <v>850</v>
      </c>
      <c r="C265" t="s">
        <v>1270</v>
      </c>
      <c r="D265" t="s">
        <v>1271</v>
      </c>
      <c r="E265" t="s">
        <v>351</v>
      </c>
      <c r="F265">
        <v>2100</v>
      </c>
      <c r="G265">
        <v>2021</v>
      </c>
      <c r="I265">
        <v>7.5463185840707965</v>
      </c>
      <c r="J265">
        <v>0</v>
      </c>
      <c r="K265">
        <v>0.88590000000000002</v>
      </c>
      <c r="L265">
        <v>6.6852836336283188</v>
      </c>
      <c r="M265">
        <v>6.6852836336283188</v>
      </c>
      <c r="N265">
        <v>6.6852836336283188</v>
      </c>
      <c r="O265">
        <v>6.6852836336283188</v>
      </c>
      <c r="P265">
        <v>6.6852836336283188</v>
      </c>
      <c r="Q265">
        <v>6.6852836336283188</v>
      </c>
      <c r="R265">
        <v>6.6852836336283188</v>
      </c>
      <c r="S265">
        <v>6.6852836336283188</v>
      </c>
      <c r="T265">
        <v>6.6852836336283188</v>
      </c>
      <c r="U265">
        <v>6.6852836336283188</v>
      </c>
      <c r="V265">
        <v>6.6852836336283188</v>
      </c>
      <c r="W265">
        <v>6.6852836336283188</v>
      </c>
      <c r="X265">
        <v>6.6852836336283188</v>
      </c>
      <c r="Y265">
        <v>6.6852836336283188</v>
      </c>
      <c r="Z265">
        <v>6.6852836336283188</v>
      </c>
      <c r="AA265">
        <v>6.6852836336283188</v>
      </c>
      <c r="AB265">
        <v>6.6852836336283188</v>
      </c>
      <c r="AC265">
        <v>6.6852836336283188</v>
      </c>
      <c r="AD265">
        <v>6.6852836336283188</v>
      </c>
      <c r="AE265">
        <v>6.6852836336283188</v>
      </c>
      <c r="AF265">
        <v>6.6852836336283188</v>
      </c>
      <c r="AG265">
        <v>6.6852836336283188</v>
      </c>
      <c r="AH265">
        <v>6.6852836336283188</v>
      </c>
      <c r="AI265">
        <v>6.6852836336283188</v>
      </c>
      <c r="AJ265">
        <v>6.6852836336283188</v>
      </c>
      <c r="AK265">
        <v>6.6852836336283188</v>
      </c>
      <c r="AL265">
        <v>6.6852836336283188</v>
      </c>
      <c r="AM265">
        <v>6.6852836336283188</v>
      </c>
      <c r="AN265">
        <v>6.6852836336283188</v>
      </c>
      <c r="AO265">
        <v>6.6852836336283188</v>
      </c>
    </row>
    <row r="266" spans="1:41" x14ac:dyDescent="0.3">
      <c r="A266" t="s">
        <v>709</v>
      </c>
      <c r="B266" t="s">
        <v>851</v>
      </c>
      <c r="C266" t="s">
        <v>1270</v>
      </c>
      <c r="D266" t="s">
        <v>1271</v>
      </c>
      <c r="E266" t="s">
        <v>351</v>
      </c>
      <c r="F266">
        <v>2100</v>
      </c>
      <c r="G266">
        <v>2021</v>
      </c>
      <c r="I266">
        <v>7.5463185840707965</v>
      </c>
      <c r="J266">
        <v>0</v>
      </c>
      <c r="K266">
        <v>0.88590000000000002</v>
      </c>
      <c r="L266">
        <v>6.6852836336283188</v>
      </c>
      <c r="M266">
        <v>6.6852836336283188</v>
      </c>
      <c r="N266">
        <v>6.6852836336283188</v>
      </c>
      <c r="O266">
        <v>6.6852836336283188</v>
      </c>
      <c r="P266">
        <v>6.6852836336283188</v>
      </c>
      <c r="Q266">
        <v>6.6852836336283188</v>
      </c>
      <c r="R266">
        <v>6.6852836336283188</v>
      </c>
      <c r="S266">
        <v>6.6852836336283188</v>
      </c>
      <c r="T266">
        <v>6.6852836336283188</v>
      </c>
      <c r="U266">
        <v>6.6852836336283188</v>
      </c>
      <c r="V266">
        <v>6.6852836336283188</v>
      </c>
      <c r="W266">
        <v>6.6852836336283188</v>
      </c>
      <c r="X266">
        <v>6.6852836336283188</v>
      </c>
      <c r="Y266">
        <v>6.6852836336283188</v>
      </c>
      <c r="Z266">
        <v>6.6852836336283188</v>
      </c>
      <c r="AA266">
        <v>6.6852836336283188</v>
      </c>
      <c r="AB266">
        <v>6.6852836336283188</v>
      </c>
      <c r="AC266">
        <v>6.6852836336283188</v>
      </c>
      <c r="AD266">
        <v>6.6852836336283188</v>
      </c>
      <c r="AE266">
        <v>6.6852836336283188</v>
      </c>
      <c r="AF266">
        <v>6.6852836336283188</v>
      </c>
      <c r="AG266">
        <v>6.6852836336283188</v>
      </c>
      <c r="AH266">
        <v>6.6852836336283188</v>
      </c>
      <c r="AI266">
        <v>6.6852836336283188</v>
      </c>
      <c r="AJ266">
        <v>6.6852836336283188</v>
      </c>
      <c r="AK266">
        <v>6.6852836336283188</v>
      </c>
      <c r="AL266">
        <v>6.6852836336283188</v>
      </c>
      <c r="AM266">
        <v>6.6852836336283188</v>
      </c>
      <c r="AN266">
        <v>6.6852836336283188</v>
      </c>
      <c r="AO266">
        <v>6.6852836336283188</v>
      </c>
    </row>
    <row r="267" spans="1:41" x14ac:dyDescent="0.3">
      <c r="A267" t="s">
        <v>709</v>
      </c>
      <c r="B267" t="s">
        <v>852</v>
      </c>
      <c r="C267" t="s">
        <v>1270</v>
      </c>
      <c r="D267" t="s">
        <v>1271</v>
      </c>
      <c r="E267" t="s">
        <v>351</v>
      </c>
      <c r="F267">
        <v>2100</v>
      </c>
      <c r="G267">
        <v>2021</v>
      </c>
      <c r="I267">
        <v>7.5463185840707965</v>
      </c>
      <c r="J267">
        <v>0</v>
      </c>
      <c r="K267">
        <v>0.88590000000000002</v>
      </c>
      <c r="L267">
        <v>6.6852836336283188</v>
      </c>
      <c r="M267">
        <v>6.6852836336283188</v>
      </c>
      <c r="N267">
        <v>6.6852836336283188</v>
      </c>
      <c r="O267">
        <v>6.6852836336283188</v>
      </c>
      <c r="P267">
        <v>6.6852836336283188</v>
      </c>
      <c r="Q267">
        <v>6.6852836336283188</v>
      </c>
      <c r="R267">
        <v>6.6852836336283188</v>
      </c>
      <c r="S267">
        <v>6.6852836336283188</v>
      </c>
      <c r="T267">
        <v>6.6852836336283188</v>
      </c>
      <c r="U267">
        <v>6.6852836336283188</v>
      </c>
      <c r="V267">
        <v>6.6852836336283188</v>
      </c>
      <c r="W267">
        <v>6.6852836336283188</v>
      </c>
      <c r="X267">
        <v>6.6852836336283188</v>
      </c>
      <c r="Y267">
        <v>6.6852836336283188</v>
      </c>
      <c r="Z267">
        <v>6.6852836336283188</v>
      </c>
      <c r="AA267">
        <v>6.6852836336283188</v>
      </c>
      <c r="AB267">
        <v>6.6852836336283188</v>
      </c>
      <c r="AC267">
        <v>6.6852836336283188</v>
      </c>
      <c r="AD267">
        <v>6.6852836336283188</v>
      </c>
      <c r="AE267">
        <v>6.6852836336283188</v>
      </c>
      <c r="AF267">
        <v>6.6852836336283188</v>
      </c>
      <c r="AG267">
        <v>6.6852836336283188</v>
      </c>
      <c r="AH267">
        <v>6.6852836336283188</v>
      </c>
      <c r="AI267">
        <v>6.6852836336283188</v>
      </c>
      <c r="AJ267">
        <v>6.6852836336283188</v>
      </c>
      <c r="AK267">
        <v>6.6852836336283188</v>
      </c>
      <c r="AL267">
        <v>6.6852836336283188</v>
      </c>
      <c r="AM267">
        <v>6.6852836336283188</v>
      </c>
      <c r="AN267">
        <v>6.6852836336283188</v>
      </c>
      <c r="AO267">
        <v>6.6852836336283188</v>
      </c>
    </row>
    <row r="268" spans="1:41" x14ac:dyDescent="0.3">
      <c r="A268" t="s">
        <v>709</v>
      </c>
      <c r="B268" t="s">
        <v>853</v>
      </c>
      <c r="C268" t="s">
        <v>1270</v>
      </c>
      <c r="D268" t="s">
        <v>1271</v>
      </c>
      <c r="E268" t="s">
        <v>351</v>
      </c>
      <c r="F268">
        <v>2100</v>
      </c>
      <c r="G268">
        <v>2021</v>
      </c>
      <c r="I268">
        <v>7.5463185840707965</v>
      </c>
      <c r="J268">
        <v>0</v>
      </c>
      <c r="K268">
        <v>0.88590000000000002</v>
      </c>
      <c r="L268">
        <v>6.6852836336283188</v>
      </c>
      <c r="M268">
        <v>6.6852836336283188</v>
      </c>
      <c r="N268">
        <v>6.6852836336283188</v>
      </c>
      <c r="O268">
        <v>6.6852836336283188</v>
      </c>
      <c r="P268">
        <v>6.6852836336283188</v>
      </c>
      <c r="Q268">
        <v>6.6852836336283188</v>
      </c>
      <c r="R268">
        <v>6.6852836336283188</v>
      </c>
      <c r="S268">
        <v>6.6852836336283188</v>
      </c>
      <c r="T268">
        <v>6.6852836336283188</v>
      </c>
      <c r="U268">
        <v>6.6852836336283188</v>
      </c>
      <c r="V268">
        <v>6.6852836336283188</v>
      </c>
      <c r="W268">
        <v>6.6852836336283188</v>
      </c>
      <c r="X268">
        <v>6.6852836336283188</v>
      </c>
      <c r="Y268">
        <v>6.6852836336283188</v>
      </c>
      <c r="Z268">
        <v>6.6852836336283188</v>
      </c>
      <c r="AA268">
        <v>6.6852836336283188</v>
      </c>
      <c r="AB268">
        <v>6.6852836336283188</v>
      </c>
      <c r="AC268">
        <v>6.6852836336283188</v>
      </c>
      <c r="AD268">
        <v>6.6852836336283188</v>
      </c>
      <c r="AE268">
        <v>6.6852836336283188</v>
      </c>
      <c r="AF268">
        <v>6.6852836336283188</v>
      </c>
      <c r="AG268">
        <v>6.6852836336283188</v>
      </c>
      <c r="AH268">
        <v>6.6852836336283188</v>
      </c>
      <c r="AI268">
        <v>6.6852836336283188</v>
      </c>
      <c r="AJ268">
        <v>6.6852836336283188</v>
      </c>
      <c r="AK268">
        <v>6.6852836336283188</v>
      </c>
      <c r="AL268">
        <v>6.6852836336283188</v>
      </c>
      <c r="AM268">
        <v>6.6852836336283188</v>
      </c>
      <c r="AN268">
        <v>6.6852836336283188</v>
      </c>
      <c r="AO268">
        <v>6.6852836336283188</v>
      </c>
    </row>
    <row r="269" spans="1:41" x14ac:dyDescent="0.3">
      <c r="A269" t="s">
        <v>854</v>
      </c>
      <c r="B269" t="s">
        <v>855</v>
      </c>
      <c r="C269" t="s">
        <v>1270</v>
      </c>
      <c r="D269" t="s">
        <v>1271</v>
      </c>
      <c r="E269" t="s">
        <v>691</v>
      </c>
      <c r="F269">
        <v>2057</v>
      </c>
      <c r="G269">
        <v>2021</v>
      </c>
      <c r="I269">
        <v>7.5463185840707965</v>
      </c>
      <c r="J269">
        <v>0</v>
      </c>
      <c r="K269">
        <v>0.97260000000000002</v>
      </c>
      <c r="L269">
        <v>7.3395494548672566</v>
      </c>
      <c r="M269">
        <v>7.3395494548672566</v>
      </c>
      <c r="N269">
        <v>7.3395494548672566</v>
      </c>
      <c r="O269">
        <v>7.3395494548672566</v>
      </c>
      <c r="P269">
        <v>7.3395494548672566</v>
      </c>
      <c r="Q269">
        <v>7.3395494548672566</v>
      </c>
      <c r="R269">
        <v>7.3395494548672566</v>
      </c>
      <c r="S269">
        <v>7.3395494548672566</v>
      </c>
      <c r="T269">
        <v>7.3395494548672566</v>
      </c>
      <c r="U269">
        <v>7.3395494548672566</v>
      </c>
      <c r="V269">
        <v>7.3395494548672566</v>
      </c>
      <c r="W269">
        <v>7.3395494548672566</v>
      </c>
      <c r="X269">
        <v>7.3395494548672566</v>
      </c>
      <c r="Y269">
        <v>7.3395494548672566</v>
      </c>
      <c r="Z269">
        <v>7.3395494548672566</v>
      </c>
      <c r="AA269">
        <v>7.3395494548672566</v>
      </c>
      <c r="AB269">
        <v>7.3395494548672566</v>
      </c>
      <c r="AC269">
        <v>7.3395494548672566</v>
      </c>
      <c r="AD269">
        <v>7.3395494548672566</v>
      </c>
      <c r="AE269">
        <v>7.3395494548672566</v>
      </c>
      <c r="AF269">
        <v>7.3395494548672566</v>
      </c>
      <c r="AG269">
        <v>7.3395494548672566</v>
      </c>
      <c r="AH269">
        <v>7.3395494548672566</v>
      </c>
      <c r="AI269">
        <v>7.3395494548672566</v>
      </c>
      <c r="AJ269">
        <v>7.3395494548672566</v>
      </c>
      <c r="AK269">
        <v>7.3395494548672566</v>
      </c>
      <c r="AL269">
        <v>7.3395494548672566</v>
      </c>
      <c r="AM269">
        <v>7.3395494548672566</v>
      </c>
      <c r="AN269">
        <v>7.3395494548672566</v>
      </c>
      <c r="AO269">
        <v>7.3395494548672566</v>
      </c>
    </row>
    <row r="270" spans="1:41" x14ac:dyDescent="0.3">
      <c r="A270" t="s">
        <v>854</v>
      </c>
      <c r="B270" t="s">
        <v>856</v>
      </c>
      <c r="C270" t="s">
        <v>1270</v>
      </c>
      <c r="D270" t="s">
        <v>1271</v>
      </c>
      <c r="E270" t="s">
        <v>691</v>
      </c>
      <c r="F270">
        <v>2057</v>
      </c>
      <c r="G270">
        <v>2021</v>
      </c>
      <c r="I270">
        <v>7.5463185840707965</v>
      </c>
      <c r="J270">
        <v>0</v>
      </c>
      <c r="K270">
        <v>0.97260000000000002</v>
      </c>
      <c r="L270">
        <v>7.3395494548672566</v>
      </c>
      <c r="M270">
        <v>7.3395494548672566</v>
      </c>
      <c r="N270">
        <v>7.3395494548672566</v>
      </c>
      <c r="O270">
        <v>7.3395494548672566</v>
      </c>
      <c r="P270">
        <v>7.3395494548672566</v>
      </c>
      <c r="Q270">
        <v>7.3395494548672566</v>
      </c>
      <c r="R270">
        <v>7.3395494548672566</v>
      </c>
      <c r="S270">
        <v>7.3395494548672566</v>
      </c>
      <c r="T270">
        <v>7.3395494548672566</v>
      </c>
      <c r="U270">
        <v>7.3395494548672566</v>
      </c>
      <c r="V270">
        <v>7.3395494548672566</v>
      </c>
      <c r="W270">
        <v>7.3395494548672566</v>
      </c>
      <c r="X270">
        <v>7.3395494548672566</v>
      </c>
      <c r="Y270">
        <v>7.3395494548672566</v>
      </c>
      <c r="Z270">
        <v>7.3395494548672566</v>
      </c>
      <c r="AA270">
        <v>7.3395494548672566</v>
      </c>
      <c r="AB270">
        <v>7.3395494548672566</v>
      </c>
      <c r="AC270">
        <v>7.3395494548672566</v>
      </c>
      <c r="AD270">
        <v>7.3395494548672566</v>
      </c>
      <c r="AE270">
        <v>7.3395494548672566</v>
      </c>
      <c r="AF270">
        <v>7.3395494548672566</v>
      </c>
      <c r="AG270">
        <v>7.3395494548672566</v>
      </c>
      <c r="AH270">
        <v>7.3395494548672566</v>
      </c>
      <c r="AI270">
        <v>7.3395494548672566</v>
      </c>
      <c r="AJ270">
        <v>7.3395494548672566</v>
      </c>
      <c r="AK270">
        <v>7.3395494548672566</v>
      </c>
      <c r="AL270">
        <v>7.3395494548672566</v>
      </c>
      <c r="AM270">
        <v>7.3395494548672566</v>
      </c>
      <c r="AN270">
        <v>7.3395494548672566</v>
      </c>
      <c r="AO270">
        <v>7.3395494548672566</v>
      </c>
    </row>
    <row r="271" spans="1:41" x14ac:dyDescent="0.3">
      <c r="A271" t="s">
        <v>854</v>
      </c>
      <c r="B271" t="s">
        <v>857</v>
      </c>
      <c r="C271" t="s">
        <v>1270</v>
      </c>
      <c r="D271" t="s">
        <v>1271</v>
      </c>
      <c r="E271" t="s">
        <v>691</v>
      </c>
      <c r="F271">
        <v>2057</v>
      </c>
      <c r="G271">
        <v>2021</v>
      </c>
      <c r="I271">
        <v>7.5463185840707965</v>
      </c>
      <c r="J271">
        <v>0</v>
      </c>
      <c r="K271">
        <v>0.97260000000000002</v>
      </c>
      <c r="L271">
        <v>7.3395494548672566</v>
      </c>
      <c r="M271">
        <v>7.3395494548672566</v>
      </c>
      <c r="N271">
        <v>7.3395494548672566</v>
      </c>
      <c r="O271">
        <v>7.3395494548672566</v>
      </c>
      <c r="P271">
        <v>7.3395494548672566</v>
      </c>
      <c r="Q271">
        <v>7.3395494548672566</v>
      </c>
      <c r="R271">
        <v>7.3395494548672566</v>
      </c>
      <c r="S271">
        <v>7.3395494548672566</v>
      </c>
      <c r="T271">
        <v>7.3395494548672566</v>
      </c>
      <c r="U271">
        <v>7.3395494548672566</v>
      </c>
      <c r="V271">
        <v>7.3395494548672566</v>
      </c>
      <c r="W271">
        <v>7.3395494548672566</v>
      </c>
      <c r="X271">
        <v>7.3395494548672566</v>
      </c>
      <c r="Y271">
        <v>7.3395494548672566</v>
      </c>
      <c r="Z271">
        <v>7.3395494548672566</v>
      </c>
      <c r="AA271">
        <v>7.3395494548672566</v>
      </c>
      <c r="AB271">
        <v>7.3395494548672566</v>
      </c>
      <c r="AC271">
        <v>7.3395494548672566</v>
      </c>
      <c r="AD271">
        <v>7.3395494548672566</v>
      </c>
      <c r="AE271">
        <v>7.3395494548672566</v>
      </c>
      <c r="AF271">
        <v>7.3395494548672566</v>
      </c>
      <c r="AG271">
        <v>7.3395494548672566</v>
      </c>
      <c r="AH271">
        <v>7.3395494548672566</v>
      </c>
      <c r="AI271">
        <v>7.3395494548672566</v>
      </c>
      <c r="AJ271">
        <v>7.3395494548672566</v>
      </c>
      <c r="AK271">
        <v>7.3395494548672566</v>
      </c>
      <c r="AL271">
        <v>7.3395494548672566</v>
      </c>
      <c r="AM271">
        <v>7.3395494548672566</v>
      </c>
      <c r="AN271">
        <v>7.3395494548672566</v>
      </c>
      <c r="AO271">
        <v>7.3395494548672566</v>
      </c>
    </row>
    <row r="272" spans="1:41" x14ac:dyDescent="0.3">
      <c r="A272" t="s">
        <v>854</v>
      </c>
      <c r="B272" t="s">
        <v>858</v>
      </c>
      <c r="C272" t="s">
        <v>1270</v>
      </c>
      <c r="D272" t="s">
        <v>1271</v>
      </c>
      <c r="E272" t="s">
        <v>691</v>
      </c>
      <c r="F272">
        <v>2057</v>
      </c>
      <c r="G272">
        <v>2021</v>
      </c>
      <c r="I272">
        <v>7.5463185840707965</v>
      </c>
      <c r="J272">
        <v>0</v>
      </c>
      <c r="K272">
        <v>0.97260000000000002</v>
      </c>
      <c r="L272">
        <v>7.3395494548672566</v>
      </c>
      <c r="M272">
        <v>7.3395494548672566</v>
      </c>
      <c r="N272">
        <v>7.3395494548672566</v>
      </c>
      <c r="O272">
        <v>7.3395494548672566</v>
      </c>
      <c r="P272">
        <v>7.3395494548672566</v>
      </c>
      <c r="Q272">
        <v>7.3395494548672566</v>
      </c>
      <c r="R272">
        <v>7.3395494548672566</v>
      </c>
      <c r="S272">
        <v>7.3395494548672566</v>
      </c>
      <c r="T272">
        <v>7.3395494548672566</v>
      </c>
      <c r="U272">
        <v>7.3395494548672566</v>
      </c>
      <c r="V272">
        <v>7.3395494548672566</v>
      </c>
      <c r="W272">
        <v>7.3395494548672566</v>
      </c>
      <c r="X272">
        <v>7.3395494548672566</v>
      </c>
      <c r="Y272">
        <v>7.3395494548672566</v>
      </c>
      <c r="Z272">
        <v>7.3395494548672566</v>
      </c>
      <c r="AA272">
        <v>7.3395494548672566</v>
      </c>
      <c r="AB272">
        <v>7.3395494548672566</v>
      </c>
      <c r="AC272">
        <v>7.3395494548672566</v>
      </c>
      <c r="AD272">
        <v>7.3395494548672566</v>
      </c>
      <c r="AE272">
        <v>7.3395494548672566</v>
      </c>
      <c r="AF272">
        <v>7.3395494548672566</v>
      </c>
      <c r="AG272">
        <v>7.3395494548672566</v>
      </c>
      <c r="AH272">
        <v>7.3395494548672566</v>
      </c>
      <c r="AI272">
        <v>7.3395494548672566</v>
      </c>
      <c r="AJ272">
        <v>7.3395494548672566</v>
      </c>
      <c r="AK272">
        <v>7.3395494548672566</v>
      </c>
      <c r="AL272">
        <v>7.3395494548672566</v>
      </c>
      <c r="AM272">
        <v>7.3395494548672566</v>
      </c>
      <c r="AN272">
        <v>7.3395494548672566</v>
      </c>
      <c r="AO272">
        <v>7.3395494548672566</v>
      </c>
    </row>
    <row r="273" spans="1:41" x14ac:dyDescent="0.3">
      <c r="A273" t="s">
        <v>854</v>
      </c>
      <c r="B273" t="s">
        <v>859</v>
      </c>
      <c r="C273" t="s">
        <v>1270</v>
      </c>
      <c r="D273" t="s">
        <v>1271</v>
      </c>
      <c r="E273" t="s">
        <v>691</v>
      </c>
      <c r="F273">
        <v>2057</v>
      </c>
      <c r="G273">
        <v>2021</v>
      </c>
      <c r="I273">
        <v>7.5463185840707965</v>
      </c>
      <c r="J273">
        <v>0</v>
      </c>
      <c r="K273">
        <v>0.97260000000000002</v>
      </c>
      <c r="L273">
        <v>7.3395494548672566</v>
      </c>
      <c r="M273">
        <v>7.3395494548672566</v>
      </c>
      <c r="N273">
        <v>7.3395494548672566</v>
      </c>
      <c r="O273">
        <v>7.3395494548672566</v>
      </c>
      <c r="P273">
        <v>7.3395494548672566</v>
      </c>
      <c r="Q273">
        <v>7.3395494548672566</v>
      </c>
      <c r="R273">
        <v>7.3395494548672566</v>
      </c>
      <c r="S273">
        <v>7.3395494548672566</v>
      </c>
      <c r="T273">
        <v>7.3395494548672566</v>
      </c>
      <c r="U273">
        <v>7.3395494548672566</v>
      </c>
      <c r="V273">
        <v>7.3395494548672566</v>
      </c>
      <c r="W273">
        <v>7.3395494548672566</v>
      </c>
      <c r="X273">
        <v>7.3395494548672566</v>
      </c>
      <c r="Y273">
        <v>7.3395494548672566</v>
      </c>
      <c r="Z273">
        <v>7.3395494548672566</v>
      </c>
      <c r="AA273">
        <v>7.3395494548672566</v>
      </c>
      <c r="AB273">
        <v>7.3395494548672566</v>
      </c>
      <c r="AC273">
        <v>7.3395494548672566</v>
      </c>
      <c r="AD273">
        <v>7.3395494548672566</v>
      </c>
      <c r="AE273">
        <v>7.3395494548672566</v>
      </c>
      <c r="AF273">
        <v>7.3395494548672566</v>
      </c>
      <c r="AG273">
        <v>7.3395494548672566</v>
      </c>
      <c r="AH273">
        <v>7.3395494548672566</v>
      </c>
      <c r="AI273">
        <v>7.3395494548672566</v>
      </c>
      <c r="AJ273">
        <v>7.3395494548672566</v>
      </c>
      <c r="AK273">
        <v>7.3395494548672566</v>
      </c>
      <c r="AL273">
        <v>7.3395494548672566</v>
      </c>
      <c r="AM273">
        <v>7.3395494548672566</v>
      </c>
      <c r="AN273">
        <v>7.3395494548672566</v>
      </c>
      <c r="AO273">
        <v>7.3395494548672566</v>
      </c>
    </row>
    <row r="274" spans="1:41" x14ac:dyDescent="0.3">
      <c r="A274" t="s">
        <v>854</v>
      </c>
      <c r="B274" t="s">
        <v>860</v>
      </c>
      <c r="C274" t="s">
        <v>1270</v>
      </c>
      <c r="D274" t="s">
        <v>1271</v>
      </c>
      <c r="E274" t="s">
        <v>691</v>
      </c>
      <c r="F274">
        <v>2057</v>
      </c>
      <c r="G274">
        <v>2021</v>
      </c>
      <c r="I274">
        <v>7.5463185840707965</v>
      </c>
      <c r="J274">
        <v>0</v>
      </c>
      <c r="K274">
        <v>0.97260000000000002</v>
      </c>
      <c r="L274">
        <v>7.3395494548672566</v>
      </c>
      <c r="M274">
        <v>7.3395494548672566</v>
      </c>
      <c r="N274">
        <v>7.3395494548672566</v>
      </c>
      <c r="O274">
        <v>7.3395494548672566</v>
      </c>
      <c r="P274">
        <v>7.3395494548672566</v>
      </c>
      <c r="Q274">
        <v>7.3395494548672566</v>
      </c>
      <c r="R274">
        <v>7.3395494548672566</v>
      </c>
      <c r="S274">
        <v>7.3395494548672566</v>
      </c>
      <c r="T274">
        <v>7.3395494548672566</v>
      </c>
      <c r="U274">
        <v>7.3395494548672566</v>
      </c>
      <c r="V274">
        <v>7.3395494548672566</v>
      </c>
      <c r="W274">
        <v>7.3395494548672566</v>
      </c>
      <c r="X274">
        <v>7.3395494548672566</v>
      </c>
      <c r="Y274">
        <v>7.3395494548672566</v>
      </c>
      <c r="Z274">
        <v>7.3395494548672566</v>
      </c>
      <c r="AA274">
        <v>7.3395494548672566</v>
      </c>
      <c r="AB274">
        <v>7.3395494548672566</v>
      </c>
      <c r="AC274">
        <v>7.3395494548672566</v>
      </c>
      <c r="AD274">
        <v>7.3395494548672566</v>
      </c>
      <c r="AE274">
        <v>7.3395494548672566</v>
      </c>
      <c r="AF274">
        <v>7.3395494548672566</v>
      </c>
      <c r="AG274">
        <v>7.3395494548672566</v>
      </c>
      <c r="AH274">
        <v>7.3395494548672566</v>
      </c>
      <c r="AI274">
        <v>7.3395494548672566</v>
      </c>
      <c r="AJ274">
        <v>7.3395494548672566</v>
      </c>
      <c r="AK274">
        <v>7.3395494548672566</v>
      </c>
      <c r="AL274">
        <v>7.3395494548672566</v>
      </c>
      <c r="AM274">
        <v>7.3395494548672566</v>
      </c>
      <c r="AN274">
        <v>7.3395494548672566</v>
      </c>
      <c r="AO274">
        <v>7.3395494548672566</v>
      </c>
    </row>
    <row r="275" spans="1:41" x14ac:dyDescent="0.3">
      <c r="A275" t="s">
        <v>854</v>
      </c>
      <c r="B275" t="s">
        <v>861</v>
      </c>
      <c r="C275" t="s">
        <v>1270</v>
      </c>
      <c r="D275" t="s">
        <v>1271</v>
      </c>
      <c r="E275" t="s">
        <v>691</v>
      </c>
      <c r="F275">
        <v>2057</v>
      </c>
      <c r="G275">
        <v>2021</v>
      </c>
      <c r="I275">
        <v>7.5463185840707965</v>
      </c>
      <c r="J275">
        <v>0</v>
      </c>
      <c r="K275">
        <v>0.97260000000000002</v>
      </c>
      <c r="L275">
        <v>7.3395494548672566</v>
      </c>
      <c r="M275">
        <v>7.3395494548672566</v>
      </c>
      <c r="N275">
        <v>7.3395494548672566</v>
      </c>
      <c r="O275">
        <v>7.3395494548672566</v>
      </c>
      <c r="P275">
        <v>7.3395494548672566</v>
      </c>
      <c r="Q275">
        <v>7.3395494548672566</v>
      </c>
      <c r="R275">
        <v>7.3395494548672566</v>
      </c>
      <c r="S275">
        <v>7.3395494548672566</v>
      </c>
      <c r="T275">
        <v>7.3395494548672566</v>
      </c>
      <c r="U275">
        <v>7.3395494548672566</v>
      </c>
      <c r="V275">
        <v>7.3395494548672566</v>
      </c>
      <c r="W275">
        <v>7.3395494548672566</v>
      </c>
      <c r="X275">
        <v>7.3395494548672566</v>
      </c>
      <c r="Y275">
        <v>7.3395494548672566</v>
      </c>
      <c r="Z275">
        <v>7.3395494548672566</v>
      </c>
      <c r="AA275">
        <v>7.3395494548672566</v>
      </c>
      <c r="AB275">
        <v>7.3395494548672566</v>
      </c>
      <c r="AC275">
        <v>7.3395494548672566</v>
      </c>
      <c r="AD275">
        <v>7.3395494548672566</v>
      </c>
      <c r="AE275">
        <v>7.3395494548672566</v>
      </c>
      <c r="AF275">
        <v>7.3395494548672566</v>
      </c>
      <c r="AG275">
        <v>7.3395494548672566</v>
      </c>
      <c r="AH275">
        <v>7.3395494548672566</v>
      </c>
      <c r="AI275">
        <v>7.3395494548672566</v>
      </c>
      <c r="AJ275">
        <v>7.3395494548672566</v>
      </c>
      <c r="AK275">
        <v>7.3395494548672566</v>
      </c>
      <c r="AL275">
        <v>7.3395494548672566</v>
      </c>
      <c r="AM275">
        <v>7.3395494548672566</v>
      </c>
      <c r="AN275">
        <v>7.3395494548672566</v>
      </c>
      <c r="AO275">
        <v>7.3395494548672566</v>
      </c>
    </row>
    <row r="276" spans="1:41" x14ac:dyDescent="0.3">
      <c r="A276" t="s">
        <v>854</v>
      </c>
      <c r="B276" t="s">
        <v>862</v>
      </c>
      <c r="C276" t="s">
        <v>1270</v>
      </c>
      <c r="D276" t="s">
        <v>1271</v>
      </c>
      <c r="E276" t="s">
        <v>691</v>
      </c>
      <c r="F276">
        <v>2057</v>
      </c>
      <c r="G276">
        <v>2021</v>
      </c>
      <c r="I276">
        <v>7.5463185840707965</v>
      </c>
      <c r="J276">
        <v>0</v>
      </c>
      <c r="K276">
        <v>0.97260000000000002</v>
      </c>
      <c r="L276">
        <v>7.3395494548672566</v>
      </c>
      <c r="M276">
        <v>7.3395494548672566</v>
      </c>
      <c r="N276">
        <v>7.3395494548672566</v>
      </c>
      <c r="O276">
        <v>7.3395494548672566</v>
      </c>
      <c r="P276">
        <v>7.3395494548672566</v>
      </c>
      <c r="Q276">
        <v>7.3395494548672566</v>
      </c>
      <c r="R276">
        <v>7.3395494548672566</v>
      </c>
      <c r="S276">
        <v>7.3395494548672566</v>
      </c>
      <c r="T276">
        <v>7.3395494548672566</v>
      </c>
      <c r="U276">
        <v>7.3395494548672566</v>
      </c>
      <c r="V276">
        <v>7.3395494548672566</v>
      </c>
      <c r="W276">
        <v>7.3395494548672566</v>
      </c>
      <c r="X276">
        <v>7.3395494548672566</v>
      </c>
      <c r="Y276">
        <v>7.3395494548672566</v>
      </c>
      <c r="Z276">
        <v>7.3395494548672566</v>
      </c>
      <c r="AA276">
        <v>7.3395494548672566</v>
      </c>
      <c r="AB276">
        <v>7.3395494548672566</v>
      </c>
      <c r="AC276">
        <v>7.3395494548672566</v>
      </c>
      <c r="AD276">
        <v>7.3395494548672566</v>
      </c>
      <c r="AE276">
        <v>7.3395494548672566</v>
      </c>
      <c r="AF276">
        <v>7.3395494548672566</v>
      </c>
      <c r="AG276">
        <v>7.3395494548672566</v>
      </c>
      <c r="AH276">
        <v>7.3395494548672566</v>
      </c>
      <c r="AI276">
        <v>7.3395494548672566</v>
      </c>
      <c r="AJ276">
        <v>7.3395494548672566</v>
      </c>
      <c r="AK276">
        <v>7.3395494548672566</v>
      </c>
      <c r="AL276">
        <v>7.3395494548672566</v>
      </c>
      <c r="AM276">
        <v>7.3395494548672566</v>
      </c>
      <c r="AN276">
        <v>7.3395494548672566</v>
      </c>
      <c r="AO276">
        <v>7.3395494548672566</v>
      </c>
    </row>
    <row r="277" spans="1:41" x14ac:dyDescent="0.3">
      <c r="A277" t="s">
        <v>702</v>
      </c>
      <c r="B277" t="s">
        <v>863</v>
      </c>
      <c r="C277" t="s">
        <v>1270</v>
      </c>
      <c r="D277" t="s">
        <v>1271</v>
      </c>
      <c r="E277" t="s">
        <v>691</v>
      </c>
      <c r="F277">
        <v>2057</v>
      </c>
      <c r="G277">
        <v>2021</v>
      </c>
      <c r="I277">
        <v>7.5463185840707965</v>
      </c>
      <c r="J277">
        <v>0</v>
      </c>
      <c r="K277">
        <v>0.98609999999999998</v>
      </c>
      <c r="L277">
        <v>7.4414247557522124</v>
      </c>
      <c r="M277">
        <v>7.4414247557522124</v>
      </c>
      <c r="N277">
        <v>7.4414247557522124</v>
      </c>
      <c r="O277">
        <v>7.4414247557522124</v>
      </c>
      <c r="P277">
        <v>7.4414247557522124</v>
      </c>
      <c r="Q277">
        <v>7.4414247557522124</v>
      </c>
      <c r="R277">
        <v>7.4414247557522124</v>
      </c>
      <c r="S277">
        <v>7.4414247557522124</v>
      </c>
      <c r="T277">
        <v>7.4414247557522124</v>
      </c>
      <c r="U277">
        <v>7.4414247557522124</v>
      </c>
      <c r="V277">
        <v>7.4414247557522124</v>
      </c>
      <c r="W277">
        <v>7.4414247557522124</v>
      </c>
      <c r="X277">
        <v>7.4414247557522124</v>
      </c>
      <c r="Y277">
        <v>7.4414247557522124</v>
      </c>
      <c r="Z277">
        <v>7.4414247557522124</v>
      </c>
      <c r="AA277">
        <v>7.4414247557522124</v>
      </c>
      <c r="AB277">
        <v>7.4414247557522124</v>
      </c>
      <c r="AC277">
        <v>7.4414247557522124</v>
      </c>
      <c r="AD277">
        <v>7.4414247557522124</v>
      </c>
      <c r="AE277">
        <v>7.4414247557522124</v>
      </c>
      <c r="AF277">
        <v>7.4414247557522124</v>
      </c>
      <c r="AG277">
        <v>7.4414247557522124</v>
      </c>
      <c r="AH277">
        <v>7.4414247557522124</v>
      </c>
      <c r="AI277">
        <v>7.4414247557522124</v>
      </c>
      <c r="AJ277">
        <v>7.4414247557522124</v>
      </c>
      <c r="AK277">
        <v>7.4414247557522124</v>
      </c>
      <c r="AL277">
        <v>7.4414247557522124</v>
      </c>
      <c r="AM277">
        <v>7.4414247557522124</v>
      </c>
      <c r="AN277">
        <v>7.4414247557522124</v>
      </c>
      <c r="AO277">
        <v>7.4414247557522124</v>
      </c>
    </row>
    <row r="278" spans="1:41" x14ac:dyDescent="0.3">
      <c r="A278" t="s">
        <v>703</v>
      </c>
      <c r="B278" t="s">
        <v>864</v>
      </c>
      <c r="C278" t="s">
        <v>1270</v>
      </c>
      <c r="D278" t="s">
        <v>1271</v>
      </c>
      <c r="E278" t="s">
        <v>691</v>
      </c>
      <c r="F278">
        <v>2057</v>
      </c>
      <c r="G278">
        <v>2021</v>
      </c>
      <c r="I278">
        <v>7.5463185840707965</v>
      </c>
      <c r="J278">
        <v>0</v>
      </c>
      <c r="K278">
        <v>0.99950000000000006</v>
      </c>
      <c r="L278">
        <v>7.5425454247787611</v>
      </c>
      <c r="M278">
        <v>7.5425454247787611</v>
      </c>
      <c r="N278">
        <v>7.5425454247787611</v>
      </c>
      <c r="O278">
        <v>7.5425454247787611</v>
      </c>
      <c r="P278">
        <v>7.5425454247787611</v>
      </c>
      <c r="Q278">
        <v>7.5425454247787611</v>
      </c>
      <c r="R278">
        <v>7.5425454247787611</v>
      </c>
      <c r="S278">
        <v>7.5425454247787611</v>
      </c>
      <c r="T278">
        <v>7.5425454247787611</v>
      </c>
      <c r="U278">
        <v>7.5425454247787611</v>
      </c>
      <c r="V278">
        <v>7.5425454247787611</v>
      </c>
      <c r="W278">
        <v>7.5425454247787611</v>
      </c>
      <c r="X278">
        <v>7.5425454247787611</v>
      </c>
      <c r="Y278">
        <v>7.5425454247787611</v>
      </c>
      <c r="Z278">
        <v>7.5425454247787611</v>
      </c>
      <c r="AA278">
        <v>7.5425454247787611</v>
      </c>
      <c r="AB278">
        <v>7.5425454247787611</v>
      </c>
      <c r="AC278">
        <v>7.5425454247787611</v>
      </c>
      <c r="AD278">
        <v>7.5425454247787611</v>
      </c>
      <c r="AE278">
        <v>7.5425454247787611</v>
      </c>
      <c r="AF278">
        <v>7.5425454247787611</v>
      </c>
      <c r="AG278">
        <v>7.5425454247787611</v>
      </c>
      <c r="AH278">
        <v>7.5425454247787611</v>
      </c>
      <c r="AI278">
        <v>7.5425454247787611</v>
      </c>
      <c r="AJ278">
        <v>7.5425454247787611</v>
      </c>
      <c r="AK278">
        <v>7.5425454247787611</v>
      </c>
      <c r="AL278">
        <v>7.5425454247787611</v>
      </c>
      <c r="AM278">
        <v>7.5425454247787611</v>
      </c>
      <c r="AN278">
        <v>7.5425454247787611</v>
      </c>
      <c r="AO278">
        <v>7.5425454247787611</v>
      </c>
    </row>
    <row r="279" spans="1:41" x14ac:dyDescent="0.3">
      <c r="A279" t="s">
        <v>703</v>
      </c>
      <c r="B279" t="s">
        <v>865</v>
      </c>
      <c r="C279" t="s">
        <v>1270</v>
      </c>
      <c r="D279" t="s">
        <v>1271</v>
      </c>
      <c r="E279" t="s">
        <v>691</v>
      </c>
      <c r="F279">
        <v>2057</v>
      </c>
      <c r="G279">
        <v>2021</v>
      </c>
      <c r="I279">
        <v>7.5463185840707965</v>
      </c>
      <c r="J279">
        <v>0</v>
      </c>
      <c r="K279">
        <v>0.99950000000000006</v>
      </c>
      <c r="L279">
        <v>7.5425454247787611</v>
      </c>
      <c r="M279">
        <v>7.5425454247787611</v>
      </c>
      <c r="N279">
        <v>7.5425454247787611</v>
      </c>
      <c r="O279">
        <v>7.5425454247787611</v>
      </c>
      <c r="P279">
        <v>7.5425454247787611</v>
      </c>
      <c r="Q279">
        <v>7.5425454247787611</v>
      </c>
      <c r="R279">
        <v>7.5425454247787611</v>
      </c>
      <c r="S279">
        <v>7.5425454247787611</v>
      </c>
      <c r="T279">
        <v>7.5425454247787611</v>
      </c>
      <c r="U279">
        <v>7.5425454247787611</v>
      </c>
      <c r="V279">
        <v>7.5425454247787611</v>
      </c>
      <c r="W279">
        <v>7.5425454247787611</v>
      </c>
      <c r="X279">
        <v>7.5425454247787611</v>
      </c>
      <c r="Y279">
        <v>7.5425454247787611</v>
      </c>
      <c r="Z279">
        <v>7.5425454247787611</v>
      </c>
      <c r="AA279">
        <v>7.5425454247787611</v>
      </c>
      <c r="AB279">
        <v>7.5425454247787611</v>
      </c>
      <c r="AC279">
        <v>7.5425454247787611</v>
      </c>
      <c r="AD279">
        <v>7.5425454247787611</v>
      </c>
      <c r="AE279">
        <v>7.5425454247787611</v>
      </c>
      <c r="AF279">
        <v>7.5425454247787611</v>
      </c>
      <c r="AG279">
        <v>7.5425454247787611</v>
      </c>
      <c r="AH279">
        <v>7.5425454247787611</v>
      </c>
      <c r="AI279">
        <v>7.5425454247787611</v>
      </c>
      <c r="AJ279">
        <v>7.5425454247787611</v>
      </c>
      <c r="AK279">
        <v>7.5425454247787611</v>
      </c>
      <c r="AL279">
        <v>7.5425454247787611</v>
      </c>
      <c r="AM279">
        <v>7.5425454247787611</v>
      </c>
      <c r="AN279">
        <v>7.5425454247787611</v>
      </c>
      <c r="AO279">
        <v>7.5425454247787611</v>
      </c>
    </row>
    <row r="280" spans="1:41" x14ac:dyDescent="0.3">
      <c r="A280" t="s">
        <v>700</v>
      </c>
      <c r="B280" t="s">
        <v>866</v>
      </c>
      <c r="C280" t="s">
        <v>1270</v>
      </c>
      <c r="D280" t="s">
        <v>1271</v>
      </c>
      <c r="E280" t="s">
        <v>691</v>
      </c>
      <c r="F280">
        <v>2057</v>
      </c>
      <c r="G280">
        <v>2021</v>
      </c>
      <c r="I280">
        <v>7.5463185840707965</v>
      </c>
      <c r="J280">
        <v>0</v>
      </c>
      <c r="K280">
        <v>0.99329999999999996</v>
      </c>
      <c r="L280">
        <v>7.4957582495575217</v>
      </c>
      <c r="M280">
        <v>7.4957582495575217</v>
      </c>
      <c r="N280">
        <v>7.4957582495575217</v>
      </c>
      <c r="O280">
        <v>7.4957582495575217</v>
      </c>
      <c r="P280">
        <v>7.4957582495575217</v>
      </c>
      <c r="Q280">
        <v>7.4957582495575217</v>
      </c>
      <c r="R280">
        <v>7.4957582495575217</v>
      </c>
      <c r="S280">
        <v>7.4957582495575217</v>
      </c>
      <c r="T280">
        <v>7.4957582495575217</v>
      </c>
      <c r="U280">
        <v>7.4957582495575217</v>
      </c>
      <c r="V280">
        <v>7.4957582495575217</v>
      </c>
      <c r="W280">
        <v>7.4957582495575217</v>
      </c>
      <c r="X280">
        <v>7.4957582495575217</v>
      </c>
      <c r="Y280">
        <v>7.4957582495575217</v>
      </c>
      <c r="Z280">
        <v>7.4957582495575217</v>
      </c>
      <c r="AA280">
        <v>7.4957582495575217</v>
      </c>
      <c r="AB280">
        <v>7.4957582495575217</v>
      </c>
      <c r="AC280">
        <v>7.4957582495575217</v>
      </c>
      <c r="AD280">
        <v>7.4957582495575217</v>
      </c>
      <c r="AE280">
        <v>7.4957582495575217</v>
      </c>
      <c r="AF280">
        <v>7.4957582495575217</v>
      </c>
      <c r="AG280">
        <v>7.4957582495575217</v>
      </c>
      <c r="AH280">
        <v>7.4957582495575217</v>
      </c>
      <c r="AI280">
        <v>7.4957582495575217</v>
      </c>
      <c r="AJ280">
        <v>7.4957582495575217</v>
      </c>
      <c r="AK280">
        <v>7.4957582495575217</v>
      </c>
      <c r="AL280">
        <v>7.4957582495575217</v>
      </c>
      <c r="AM280">
        <v>7.4957582495575217</v>
      </c>
      <c r="AN280">
        <v>7.4957582495575217</v>
      </c>
      <c r="AO280">
        <v>7.4957582495575217</v>
      </c>
    </row>
    <row r="281" spans="1:41" x14ac:dyDescent="0.3">
      <c r="A281" t="s">
        <v>867</v>
      </c>
      <c r="B281" t="s">
        <v>868</v>
      </c>
      <c r="C281" t="s">
        <v>1270</v>
      </c>
      <c r="D281" t="s">
        <v>1271</v>
      </c>
      <c r="E281" t="s">
        <v>691</v>
      </c>
      <c r="F281">
        <v>2070</v>
      </c>
      <c r="G281">
        <v>2021</v>
      </c>
      <c r="I281">
        <v>7.5463185840707965</v>
      </c>
      <c r="J281">
        <v>0</v>
      </c>
      <c r="K281">
        <v>0.99660000000000004</v>
      </c>
      <c r="L281">
        <v>7.520661100884956</v>
      </c>
      <c r="M281">
        <v>7.520661100884956</v>
      </c>
      <c r="N281">
        <v>7.520661100884956</v>
      </c>
      <c r="O281">
        <v>7.520661100884956</v>
      </c>
      <c r="P281">
        <v>7.520661100884956</v>
      </c>
      <c r="Q281">
        <v>7.520661100884956</v>
      </c>
      <c r="R281">
        <v>7.520661100884956</v>
      </c>
      <c r="S281">
        <v>7.520661100884956</v>
      </c>
      <c r="T281">
        <v>7.520661100884956</v>
      </c>
      <c r="U281">
        <v>7.520661100884956</v>
      </c>
      <c r="V281">
        <v>7.520661100884956</v>
      </c>
      <c r="W281">
        <v>7.520661100884956</v>
      </c>
      <c r="X281">
        <v>7.520661100884956</v>
      </c>
      <c r="Y281">
        <v>7.520661100884956</v>
      </c>
      <c r="Z281">
        <v>7.520661100884956</v>
      </c>
      <c r="AA281">
        <v>7.520661100884956</v>
      </c>
      <c r="AB281">
        <v>7.520661100884956</v>
      </c>
      <c r="AC281">
        <v>7.520661100884956</v>
      </c>
      <c r="AD281">
        <v>7.520661100884956</v>
      </c>
      <c r="AE281">
        <v>7.520661100884956</v>
      </c>
      <c r="AF281">
        <v>7.520661100884956</v>
      </c>
      <c r="AG281">
        <v>7.520661100884956</v>
      </c>
      <c r="AH281">
        <v>7.520661100884956</v>
      </c>
      <c r="AI281">
        <v>7.520661100884956</v>
      </c>
      <c r="AJ281">
        <v>7.520661100884956</v>
      </c>
      <c r="AK281">
        <v>7.520661100884956</v>
      </c>
      <c r="AL281">
        <v>7.520661100884956</v>
      </c>
      <c r="AM281">
        <v>7.520661100884956</v>
      </c>
      <c r="AN281">
        <v>7.520661100884956</v>
      </c>
      <c r="AO281">
        <v>7.520661100884956</v>
      </c>
    </row>
    <row r="282" spans="1:41" x14ac:dyDescent="0.3">
      <c r="A282" t="s">
        <v>867</v>
      </c>
      <c r="B282" t="s">
        <v>869</v>
      </c>
      <c r="C282" t="s">
        <v>1270</v>
      </c>
      <c r="D282" t="s">
        <v>1271</v>
      </c>
      <c r="E282" t="s">
        <v>691</v>
      </c>
      <c r="F282">
        <v>2070</v>
      </c>
      <c r="G282">
        <v>2021</v>
      </c>
      <c r="I282">
        <v>7.5463185840707965</v>
      </c>
      <c r="J282">
        <v>0</v>
      </c>
      <c r="K282">
        <v>0.99660000000000004</v>
      </c>
      <c r="L282">
        <v>7.520661100884956</v>
      </c>
      <c r="M282">
        <v>7.520661100884956</v>
      </c>
      <c r="N282">
        <v>7.520661100884956</v>
      </c>
      <c r="O282">
        <v>7.520661100884956</v>
      </c>
      <c r="P282">
        <v>7.520661100884956</v>
      </c>
      <c r="Q282">
        <v>7.520661100884956</v>
      </c>
      <c r="R282">
        <v>7.520661100884956</v>
      </c>
      <c r="S282">
        <v>7.520661100884956</v>
      </c>
      <c r="T282">
        <v>7.520661100884956</v>
      </c>
      <c r="U282">
        <v>7.520661100884956</v>
      </c>
      <c r="V282">
        <v>7.520661100884956</v>
      </c>
      <c r="W282">
        <v>7.520661100884956</v>
      </c>
      <c r="X282">
        <v>7.520661100884956</v>
      </c>
      <c r="Y282">
        <v>7.520661100884956</v>
      </c>
      <c r="Z282">
        <v>7.520661100884956</v>
      </c>
      <c r="AA282">
        <v>7.520661100884956</v>
      </c>
      <c r="AB282">
        <v>7.520661100884956</v>
      </c>
      <c r="AC282">
        <v>7.520661100884956</v>
      </c>
      <c r="AD282">
        <v>7.520661100884956</v>
      </c>
      <c r="AE282">
        <v>7.520661100884956</v>
      </c>
      <c r="AF282">
        <v>7.520661100884956</v>
      </c>
      <c r="AG282">
        <v>7.520661100884956</v>
      </c>
      <c r="AH282">
        <v>7.520661100884956</v>
      </c>
      <c r="AI282">
        <v>7.520661100884956</v>
      </c>
      <c r="AJ282">
        <v>7.520661100884956</v>
      </c>
      <c r="AK282">
        <v>7.520661100884956</v>
      </c>
      <c r="AL282">
        <v>7.520661100884956</v>
      </c>
      <c r="AM282">
        <v>7.520661100884956</v>
      </c>
      <c r="AN282">
        <v>7.520661100884956</v>
      </c>
      <c r="AO282">
        <v>7.520661100884956</v>
      </c>
    </row>
    <row r="283" spans="1:41" x14ac:dyDescent="0.3">
      <c r="A283" t="s">
        <v>867</v>
      </c>
      <c r="B283" t="s">
        <v>870</v>
      </c>
      <c r="C283" t="s">
        <v>1270</v>
      </c>
      <c r="D283" t="s">
        <v>1271</v>
      </c>
      <c r="E283" t="s">
        <v>691</v>
      </c>
      <c r="F283">
        <v>2070</v>
      </c>
      <c r="G283">
        <v>2021</v>
      </c>
      <c r="I283">
        <v>7.5463185840707965</v>
      </c>
      <c r="J283">
        <v>0</v>
      </c>
      <c r="K283">
        <v>0.99660000000000004</v>
      </c>
      <c r="L283">
        <v>7.520661100884956</v>
      </c>
      <c r="M283">
        <v>7.520661100884956</v>
      </c>
      <c r="N283">
        <v>7.520661100884956</v>
      </c>
      <c r="O283">
        <v>7.520661100884956</v>
      </c>
      <c r="P283">
        <v>7.520661100884956</v>
      </c>
      <c r="Q283">
        <v>7.520661100884956</v>
      </c>
      <c r="R283">
        <v>7.520661100884956</v>
      </c>
      <c r="S283">
        <v>7.520661100884956</v>
      </c>
      <c r="T283">
        <v>7.520661100884956</v>
      </c>
      <c r="U283">
        <v>7.520661100884956</v>
      </c>
      <c r="V283">
        <v>7.520661100884956</v>
      </c>
      <c r="W283">
        <v>7.520661100884956</v>
      </c>
      <c r="X283">
        <v>7.520661100884956</v>
      </c>
      <c r="Y283">
        <v>7.520661100884956</v>
      </c>
      <c r="Z283">
        <v>7.520661100884956</v>
      </c>
      <c r="AA283">
        <v>7.520661100884956</v>
      </c>
      <c r="AB283">
        <v>7.520661100884956</v>
      </c>
      <c r="AC283">
        <v>7.520661100884956</v>
      </c>
      <c r="AD283">
        <v>7.520661100884956</v>
      </c>
      <c r="AE283">
        <v>7.520661100884956</v>
      </c>
      <c r="AF283">
        <v>7.520661100884956</v>
      </c>
      <c r="AG283">
        <v>7.520661100884956</v>
      </c>
      <c r="AH283">
        <v>7.520661100884956</v>
      </c>
      <c r="AI283">
        <v>7.520661100884956</v>
      </c>
      <c r="AJ283">
        <v>7.520661100884956</v>
      </c>
      <c r="AK283">
        <v>7.520661100884956</v>
      </c>
      <c r="AL283">
        <v>7.520661100884956</v>
      </c>
      <c r="AM283">
        <v>7.520661100884956</v>
      </c>
      <c r="AN283">
        <v>7.520661100884956</v>
      </c>
      <c r="AO283">
        <v>7.520661100884956</v>
      </c>
    </row>
    <row r="284" spans="1:41" x14ac:dyDescent="0.3">
      <c r="A284" t="s">
        <v>867</v>
      </c>
      <c r="B284" t="s">
        <v>871</v>
      </c>
      <c r="C284" t="s">
        <v>1270</v>
      </c>
      <c r="D284" t="s">
        <v>1271</v>
      </c>
      <c r="E284" t="s">
        <v>691</v>
      </c>
      <c r="F284">
        <v>2070</v>
      </c>
      <c r="G284">
        <v>2021</v>
      </c>
      <c r="I284">
        <v>7.5463185840707965</v>
      </c>
      <c r="J284">
        <v>0</v>
      </c>
      <c r="K284">
        <v>0.99660000000000004</v>
      </c>
      <c r="L284">
        <v>7.520661100884956</v>
      </c>
      <c r="M284">
        <v>7.520661100884956</v>
      </c>
      <c r="N284">
        <v>7.520661100884956</v>
      </c>
      <c r="O284">
        <v>7.520661100884956</v>
      </c>
      <c r="P284">
        <v>7.520661100884956</v>
      </c>
      <c r="Q284">
        <v>7.520661100884956</v>
      </c>
      <c r="R284">
        <v>7.520661100884956</v>
      </c>
      <c r="S284">
        <v>7.520661100884956</v>
      </c>
      <c r="T284">
        <v>7.520661100884956</v>
      </c>
      <c r="U284">
        <v>7.520661100884956</v>
      </c>
      <c r="V284">
        <v>7.520661100884956</v>
      </c>
      <c r="W284">
        <v>7.520661100884956</v>
      </c>
      <c r="X284">
        <v>7.520661100884956</v>
      </c>
      <c r="Y284">
        <v>7.520661100884956</v>
      </c>
      <c r="Z284">
        <v>7.520661100884956</v>
      </c>
      <c r="AA284">
        <v>7.520661100884956</v>
      </c>
      <c r="AB284">
        <v>7.520661100884956</v>
      </c>
      <c r="AC284">
        <v>7.520661100884956</v>
      </c>
      <c r="AD284">
        <v>7.520661100884956</v>
      </c>
      <c r="AE284">
        <v>7.520661100884956</v>
      </c>
      <c r="AF284">
        <v>7.520661100884956</v>
      </c>
      <c r="AG284">
        <v>7.520661100884956</v>
      </c>
      <c r="AH284">
        <v>7.520661100884956</v>
      </c>
      <c r="AI284">
        <v>7.520661100884956</v>
      </c>
      <c r="AJ284">
        <v>7.520661100884956</v>
      </c>
      <c r="AK284">
        <v>7.520661100884956</v>
      </c>
      <c r="AL284">
        <v>7.520661100884956</v>
      </c>
      <c r="AM284">
        <v>7.520661100884956</v>
      </c>
      <c r="AN284">
        <v>7.520661100884956</v>
      </c>
      <c r="AO284">
        <v>7.520661100884956</v>
      </c>
    </row>
    <row r="285" spans="1:41" x14ac:dyDescent="0.3">
      <c r="A285" t="s">
        <v>867</v>
      </c>
      <c r="B285" t="s">
        <v>872</v>
      </c>
      <c r="C285" t="s">
        <v>1270</v>
      </c>
      <c r="D285" t="s">
        <v>1271</v>
      </c>
      <c r="E285" t="s">
        <v>691</v>
      </c>
      <c r="F285">
        <v>2070</v>
      </c>
      <c r="G285">
        <v>2021</v>
      </c>
      <c r="I285">
        <v>7.5463185840707965</v>
      </c>
      <c r="J285">
        <v>0</v>
      </c>
      <c r="K285">
        <v>0.99660000000000004</v>
      </c>
      <c r="L285">
        <v>7.520661100884956</v>
      </c>
      <c r="M285">
        <v>7.520661100884956</v>
      </c>
      <c r="N285">
        <v>7.520661100884956</v>
      </c>
      <c r="O285">
        <v>7.520661100884956</v>
      </c>
      <c r="P285">
        <v>7.520661100884956</v>
      </c>
      <c r="Q285">
        <v>7.520661100884956</v>
      </c>
      <c r="R285">
        <v>7.520661100884956</v>
      </c>
      <c r="S285">
        <v>7.520661100884956</v>
      </c>
      <c r="T285">
        <v>7.520661100884956</v>
      </c>
      <c r="U285">
        <v>7.520661100884956</v>
      </c>
      <c r="V285">
        <v>7.520661100884956</v>
      </c>
      <c r="W285">
        <v>7.520661100884956</v>
      </c>
      <c r="X285">
        <v>7.520661100884956</v>
      </c>
      <c r="Y285">
        <v>7.520661100884956</v>
      </c>
      <c r="Z285">
        <v>7.520661100884956</v>
      </c>
      <c r="AA285">
        <v>7.520661100884956</v>
      </c>
      <c r="AB285">
        <v>7.520661100884956</v>
      </c>
      <c r="AC285">
        <v>7.520661100884956</v>
      </c>
      <c r="AD285">
        <v>7.520661100884956</v>
      </c>
      <c r="AE285">
        <v>7.520661100884956</v>
      </c>
      <c r="AF285">
        <v>7.520661100884956</v>
      </c>
      <c r="AG285">
        <v>7.520661100884956</v>
      </c>
      <c r="AH285">
        <v>7.520661100884956</v>
      </c>
      <c r="AI285">
        <v>7.520661100884956</v>
      </c>
      <c r="AJ285">
        <v>7.520661100884956</v>
      </c>
      <c r="AK285">
        <v>7.520661100884956</v>
      </c>
      <c r="AL285">
        <v>7.520661100884956</v>
      </c>
      <c r="AM285">
        <v>7.520661100884956</v>
      </c>
      <c r="AN285">
        <v>7.520661100884956</v>
      </c>
      <c r="AO285">
        <v>7.520661100884956</v>
      </c>
    </row>
    <row r="286" spans="1:41" x14ac:dyDescent="0.3">
      <c r="A286" t="s">
        <v>867</v>
      </c>
      <c r="B286" t="s">
        <v>873</v>
      </c>
      <c r="C286" t="s">
        <v>1270</v>
      </c>
      <c r="D286" t="s">
        <v>1271</v>
      </c>
      <c r="E286" t="s">
        <v>691</v>
      </c>
      <c r="F286">
        <v>2070</v>
      </c>
      <c r="G286">
        <v>2021</v>
      </c>
      <c r="I286">
        <v>7.5463185840707965</v>
      </c>
      <c r="J286">
        <v>0</v>
      </c>
      <c r="K286">
        <v>0.99660000000000004</v>
      </c>
      <c r="L286">
        <v>7.520661100884956</v>
      </c>
      <c r="M286">
        <v>7.520661100884956</v>
      </c>
      <c r="N286">
        <v>7.520661100884956</v>
      </c>
      <c r="O286">
        <v>7.520661100884956</v>
      </c>
      <c r="P286">
        <v>7.520661100884956</v>
      </c>
      <c r="Q286">
        <v>7.520661100884956</v>
      </c>
      <c r="R286">
        <v>7.520661100884956</v>
      </c>
      <c r="S286">
        <v>7.520661100884956</v>
      </c>
      <c r="T286">
        <v>7.520661100884956</v>
      </c>
      <c r="U286">
        <v>7.520661100884956</v>
      </c>
      <c r="V286">
        <v>7.520661100884956</v>
      </c>
      <c r="W286">
        <v>7.520661100884956</v>
      </c>
      <c r="X286">
        <v>7.520661100884956</v>
      </c>
      <c r="Y286">
        <v>7.520661100884956</v>
      </c>
      <c r="Z286">
        <v>7.520661100884956</v>
      </c>
      <c r="AA286">
        <v>7.520661100884956</v>
      </c>
      <c r="AB286">
        <v>7.520661100884956</v>
      </c>
      <c r="AC286">
        <v>7.520661100884956</v>
      </c>
      <c r="AD286">
        <v>7.520661100884956</v>
      </c>
      <c r="AE286">
        <v>7.520661100884956</v>
      </c>
      <c r="AF286">
        <v>7.520661100884956</v>
      </c>
      <c r="AG286">
        <v>7.520661100884956</v>
      </c>
      <c r="AH286">
        <v>7.520661100884956</v>
      </c>
      <c r="AI286">
        <v>7.520661100884956</v>
      </c>
      <c r="AJ286">
        <v>7.520661100884956</v>
      </c>
      <c r="AK286">
        <v>7.520661100884956</v>
      </c>
      <c r="AL286">
        <v>7.520661100884956</v>
      </c>
      <c r="AM286">
        <v>7.520661100884956</v>
      </c>
      <c r="AN286">
        <v>7.520661100884956</v>
      </c>
      <c r="AO286">
        <v>7.520661100884956</v>
      </c>
    </row>
    <row r="287" spans="1:41" x14ac:dyDescent="0.3">
      <c r="A287" t="s">
        <v>867</v>
      </c>
      <c r="B287" t="s">
        <v>874</v>
      </c>
      <c r="C287" t="s">
        <v>1270</v>
      </c>
      <c r="D287" t="s">
        <v>1271</v>
      </c>
      <c r="E287" t="s">
        <v>691</v>
      </c>
      <c r="F287">
        <v>2070</v>
      </c>
      <c r="G287">
        <v>2021</v>
      </c>
      <c r="I287">
        <v>7.5463185840707965</v>
      </c>
      <c r="J287">
        <v>0</v>
      </c>
      <c r="K287">
        <v>0.99660000000000004</v>
      </c>
      <c r="L287">
        <v>7.520661100884956</v>
      </c>
      <c r="M287">
        <v>7.520661100884956</v>
      </c>
      <c r="N287">
        <v>7.520661100884956</v>
      </c>
      <c r="O287">
        <v>7.520661100884956</v>
      </c>
      <c r="P287">
        <v>7.520661100884956</v>
      </c>
      <c r="Q287">
        <v>7.520661100884956</v>
      </c>
      <c r="R287">
        <v>7.520661100884956</v>
      </c>
      <c r="S287">
        <v>7.520661100884956</v>
      </c>
      <c r="T287">
        <v>7.520661100884956</v>
      </c>
      <c r="U287">
        <v>7.520661100884956</v>
      </c>
      <c r="V287">
        <v>7.520661100884956</v>
      </c>
      <c r="W287">
        <v>7.520661100884956</v>
      </c>
      <c r="X287">
        <v>7.520661100884956</v>
      </c>
      <c r="Y287">
        <v>7.520661100884956</v>
      </c>
      <c r="Z287">
        <v>7.520661100884956</v>
      </c>
      <c r="AA287">
        <v>7.520661100884956</v>
      </c>
      <c r="AB287">
        <v>7.520661100884956</v>
      </c>
      <c r="AC287">
        <v>7.520661100884956</v>
      </c>
      <c r="AD287">
        <v>7.520661100884956</v>
      </c>
      <c r="AE287">
        <v>7.520661100884956</v>
      </c>
      <c r="AF287">
        <v>7.520661100884956</v>
      </c>
      <c r="AG287">
        <v>7.520661100884956</v>
      </c>
      <c r="AH287">
        <v>7.520661100884956</v>
      </c>
      <c r="AI287">
        <v>7.520661100884956</v>
      </c>
      <c r="AJ287">
        <v>7.520661100884956</v>
      </c>
      <c r="AK287">
        <v>7.520661100884956</v>
      </c>
      <c r="AL287">
        <v>7.520661100884956</v>
      </c>
      <c r="AM287">
        <v>7.520661100884956</v>
      </c>
      <c r="AN287">
        <v>7.520661100884956</v>
      </c>
      <c r="AO287">
        <v>7.520661100884956</v>
      </c>
    </row>
    <row r="288" spans="1:41" x14ac:dyDescent="0.3">
      <c r="A288" t="s">
        <v>867</v>
      </c>
      <c r="B288" t="s">
        <v>875</v>
      </c>
      <c r="C288" t="s">
        <v>1270</v>
      </c>
      <c r="D288" t="s">
        <v>1271</v>
      </c>
      <c r="E288" t="s">
        <v>691</v>
      </c>
      <c r="F288">
        <v>2070</v>
      </c>
      <c r="G288">
        <v>2021</v>
      </c>
      <c r="I288">
        <v>7.5463185840707965</v>
      </c>
      <c r="J288">
        <v>0</v>
      </c>
      <c r="K288">
        <v>0.99660000000000004</v>
      </c>
      <c r="L288">
        <v>7.520661100884956</v>
      </c>
      <c r="M288">
        <v>7.520661100884956</v>
      </c>
      <c r="N288">
        <v>7.520661100884956</v>
      </c>
      <c r="O288">
        <v>7.520661100884956</v>
      </c>
      <c r="P288">
        <v>7.520661100884956</v>
      </c>
      <c r="Q288">
        <v>7.520661100884956</v>
      </c>
      <c r="R288">
        <v>7.520661100884956</v>
      </c>
      <c r="S288">
        <v>7.520661100884956</v>
      </c>
      <c r="T288">
        <v>7.520661100884956</v>
      </c>
      <c r="U288">
        <v>7.520661100884956</v>
      </c>
      <c r="V288">
        <v>7.520661100884956</v>
      </c>
      <c r="W288">
        <v>7.520661100884956</v>
      </c>
      <c r="X288">
        <v>7.520661100884956</v>
      </c>
      <c r="Y288">
        <v>7.520661100884956</v>
      </c>
      <c r="Z288">
        <v>7.520661100884956</v>
      </c>
      <c r="AA288">
        <v>7.520661100884956</v>
      </c>
      <c r="AB288">
        <v>7.520661100884956</v>
      </c>
      <c r="AC288">
        <v>7.520661100884956</v>
      </c>
      <c r="AD288">
        <v>7.520661100884956</v>
      </c>
      <c r="AE288">
        <v>7.520661100884956</v>
      </c>
      <c r="AF288">
        <v>7.520661100884956</v>
      </c>
      <c r="AG288">
        <v>7.520661100884956</v>
      </c>
      <c r="AH288">
        <v>7.520661100884956</v>
      </c>
      <c r="AI288">
        <v>7.520661100884956</v>
      </c>
      <c r="AJ288">
        <v>7.520661100884956</v>
      </c>
      <c r="AK288">
        <v>7.520661100884956</v>
      </c>
      <c r="AL288">
        <v>7.520661100884956</v>
      </c>
      <c r="AM288">
        <v>7.520661100884956</v>
      </c>
      <c r="AN288">
        <v>7.520661100884956</v>
      </c>
      <c r="AO288">
        <v>7.520661100884956</v>
      </c>
    </row>
    <row r="289" spans="1:41" x14ac:dyDescent="0.3">
      <c r="A289" t="s">
        <v>867</v>
      </c>
      <c r="B289" t="s">
        <v>876</v>
      </c>
      <c r="C289" t="s">
        <v>1270</v>
      </c>
      <c r="D289" t="s">
        <v>1271</v>
      </c>
      <c r="E289" t="s">
        <v>691</v>
      </c>
      <c r="F289">
        <v>2070</v>
      </c>
      <c r="G289">
        <v>2021</v>
      </c>
      <c r="I289">
        <v>7.5463185840707965</v>
      </c>
      <c r="J289">
        <v>0</v>
      </c>
      <c r="K289">
        <v>0.99660000000000004</v>
      </c>
      <c r="L289">
        <v>7.520661100884956</v>
      </c>
      <c r="M289">
        <v>7.520661100884956</v>
      </c>
      <c r="N289">
        <v>7.520661100884956</v>
      </c>
      <c r="O289">
        <v>7.520661100884956</v>
      </c>
      <c r="P289">
        <v>7.520661100884956</v>
      </c>
      <c r="Q289">
        <v>7.520661100884956</v>
      </c>
      <c r="R289">
        <v>7.520661100884956</v>
      </c>
      <c r="S289">
        <v>7.520661100884956</v>
      </c>
      <c r="T289">
        <v>7.520661100884956</v>
      </c>
      <c r="U289">
        <v>7.520661100884956</v>
      </c>
      <c r="V289">
        <v>7.520661100884956</v>
      </c>
      <c r="W289">
        <v>7.520661100884956</v>
      </c>
      <c r="X289">
        <v>7.520661100884956</v>
      </c>
      <c r="Y289">
        <v>7.520661100884956</v>
      </c>
      <c r="Z289">
        <v>7.520661100884956</v>
      </c>
      <c r="AA289">
        <v>7.520661100884956</v>
      </c>
      <c r="AB289">
        <v>7.520661100884956</v>
      </c>
      <c r="AC289">
        <v>7.520661100884956</v>
      </c>
      <c r="AD289">
        <v>7.520661100884956</v>
      </c>
      <c r="AE289">
        <v>7.520661100884956</v>
      </c>
      <c r="AF289">
        <v>7.520661100884956</v>
      </c>
      <c r="AG289">
        <v>7.520661100884956</v>
      </c>
      <c r="AH289">
        <v>7.520661100884956</v>
      </c>
      <c r="AI289">
        <v>7.520661100884956</v>
      </c>
      <c r="AJ289">
        <v>7.520661100884956</v>
      </c>
      <c r="AK289">
        <v>7.520661100884956</v>
      </c>
      <c r="AL289">
        <v>7.520661100884956</v>
      </c>
      <c r="AM289">
        <v>7.520661100884956</v>
      </c>
      <c r="AN289">
        <v>7.520661100884956</v>
      </c>
      <c r="AO289">
        <v>7.520661100884956</v>
      </c>
    </row>
    <row r="290" spans="1:41" x14ac:dyDescent="0.3">
      <c r="A290" t="s">
        <v>867</v>
      </c>
      <c r="B290" t="s">
        <v>877</v>
      </c>
      <c r="C290" t="s">
        <v>1270</v>
      </c>
      <c r="D290" t="s">
        <v>1271</v>
      </c>
      <c r="E290" t="s">
        <v>691</v>
      </c>
      <c r="F290">
        <v>2070</v>
      </c>
      <c r="G290">
        <v>2021</v>
      </c>
      <c r="I290">
        <v>7.5463185840707965</v>
      </c>
      <c r="J290">
        <v>0</v>
      </c>
      <c r="K290">
        <v>0.99660000000000004</v>
      </c>
      <c r="L290">
        <v>7.520661100884956</v>
      </c>
      <c r="M290">
        <v>7.520661100884956</v>
      </c>
      <c r="N290">
        <v>7.520661100884956</v>
      </c>
      <c r="O290">
        <v>7.520661100884956</v>
      </c>
      <c r="P290">
        <v>7.520661100884956</v>
      </c>
      <c r="Q290">
        <v>7.520661100884956</v>
      </c>
      <c r="R290">
        <v>7.520661100884956</v>
      </c>
      <c r="S290">
        <v>7.520661100884956</v>
      </c>
      <c r="T290">
        <v>7.520661100884956</v>
      </c>
      <c r="U290">
        <v>7.520661100884956</v>
      </c>
      <c r="V290">
        <v>7.520661100884956</v>
      </c>
      <c r="W290">
        <v>7.520661100884956</v>
      </c>
      <c r="X290">
        <v>7.520661100884956</v>
      </c>
      <c r="Y290">
        <v>7.520661100884956</v>
      </c>
      <c r="Z290">
        <v>7.520661100884956</v>
      </c>
      <c r="AA290">
        <v>7.520661100884956</v>
      </c>
      <c r="AB290">
        <v>7.520661100884956</v>
      </c>
      <c r="AC290">
        <v>7.520661100884956</v>
      </c>
      <c r="AD290">
        <v>7.520661100884956</v>
      </c>
      <c r="AE290">
        <v>7.520661100884956</v>
      </c>
      <c r="AF290">
        <v>7.520661100884956</v>
      </c>
      <c r="AG290">
        <v>7.520661100884956</v>
      </c>
      <c r="AH290">
        <v>7.520661100884956</v>
      </c>
      <c r="AI290">
        <v>7.520661100884956</v>
      </c>
      <c r="AJ290">
        <v>7.520661100884956</v>
      </c>
      <c r="AK290">
        <v>7.520661100884956</v>
      </c>
      <c r="AL290">
        <v>7.520661100884956</v>
      </c>
      <c r="AM290">
        <v>7.520661100884956</v>
      </c>
      <c r="AN290">
        <v>7.520661100884956</v>
      </c>
      <c r="AO290">
        <v>7.520661100884956</v>
      </c>
    </row>
    <row r="291" spans="1:41" x14ac:dyDescent="0.3">
      <c r="A291" t="s">
        <v>878</v>
      </c>
      <c r="B291" t="s">
        <v>879</v>
      </c>
      <c r="C291" t="s">
        <v>1270</v>
      </c>
      <c r="D291" t="s">
        <v>1271</v>
      </c>
      <c r="E291" t="s">
        <v>691</v>
      </c>
      <c r="F291">
        <v>2070</v>
      </c>
      <c r="G291">
        <v>2021</v>
      </c>
      <c r="I291">
        <v>7.5463185840707965</v>
      </c>
      <c r="J291">
        <v>0</v>
      </c>
      <c r="K291">
        <v>0.99660000000000004</v>
      </c>
      <c r="L291">
        <v>7.520661100884956</v>
      </c>
      <c r="M291">
        <v>7.520661100884956</v>
      </c>
      <c r="N291">
        <v>7.520661100884956</v>
      </c>
      <c r="O291">
        <v>7.520661100884956</v>
      </c>
      <c r="P291">
        <v>7.520661100884956</v>
      </c>
      <c r="Q291">
        <v>7.520661100884956</v>
      </c>
      <c r="R291">
        <v>7.520661100884956</v>
      </c>
      <c r="S291">
        <v>7.520661100884956</v>
      </c>
      <c r="T291">
        <v>7.520661100884956</v>
      </c>
      <c r="U291">
        <v>7.520661100884956</v>
      </c>
      <c r="V291">
        <v>7.520661100884956</v>
      </c>
      <c r="W291">
        <v>7.520661100884956</v>
      </c>
      <c r="X291">
        <v>7.520661100884956</v>
      </c>
      <c r="Y291">
        <v>7.520661100884956</v>
      </c>
      <c r="Z291">
        <v>7.520661100884956</v>
      </c>
      <c r="AA291">
        <v>7.520661100884956</v>
      </c>
      <c r="AB291">
        <v>7.520661100884956</v>
      </c>
      <c r="AC291">
        <v>7.520661100884956</v>
      </c>
      <c r="AD291">
        <v>7.520661100884956</v>
      </c>
      <c r="AE291">
        <v>7.520661100884956</v>
      </c>
      <c r="AF291">
        <v>7.520661100884956</v>
      </c>
      <c r="AG291">
        <v>7.520661100884956</v>
      </c>
      <c r="AH291">
        <v>7.520661100884956</v>
      </c>
      <c r="AI291">
        <v>7.520661100884956</v>
      </c>
      <c r="AJ291">
        <v>7.520661100884956</v>
      </c>
      <c r="AK291">
        <v>7.520661100884956</v>
      </c>
      <c r="AL291">
        <v>7.520661100884956</v>
      </c>
      <c r="AM291">
        <v>7.520661100884956</v>
      </c>
      <c r="AN291">
        <v>7.520661100884956</v>
      </c>
      <c r="AO291">
        <v>7.520661100884956</v>
      </c>
    </row>
    <row r="292" spans="1:41" x14ac:dyDescent="0.3">
      <c r="A292" t="s">
        <v>878</v>
      </c>
      <c r="B292" t="s">
        <v>880</v>
      </c>
      <c r="C292" t="s">
        <v>1270</v>
      </c>
      <c r="D292" t="s">
        <v>1271</v>
      </c>
      <c r="E292" t="s">
        <v>691</v>
      </c>
      <c r="F292">
        <v>2070</v>
      </c>
      <c r="G292">
        <v>2021</v>
      </c>
      <c r="I292">
        <v>7.5463185840707965</v>
      </c>
      <c r="J292">
        <v>0</v>
      </c>
      <c r="K292">
        <v>0.99660000000000004</v>
      </c>
      <c r="L292">
        <v>7.520661100884956</v>
      </c>
      <c r="M292">
        <v>7.520661100884956</v>
      </c>
      <c r="N292">
        <v>7.520661100884956</v>
      </c>
      <c r="O292">
        <v>7.520661100884956</v>
      </c>
      <c r="P292">
        <v>7.520661100884956</v>
      </c>
      <c r="Q292">
        <v>7.520661100884956</v>
      </c>
      <c r="R292">
        <v>7.520661100884956</v>
      </c>
      <c r="S292">
        <v>7.520661100884956</v>
      </c>
      <c r="T292">
        <v>7.520661100884956</v>
      </c>
      <c r="U292">
        <v>7.520661100884956</v>
      </c>
      <c r="V292">
        <v>7.520661100884956</v>
      </c>
      <c r="W292">
        <v>7.520661100884956</v>
      </c>
      <c r="X292">
        <v>7.520661100884956</v>
      </c>
      <c r="Y292">
        <v>7.520661100884956</v>
      </c>
      <c r="Z292">
        <v>7.520661100884956</v>
      </c>
      <c r="AA292">
        <v>7.520661100884956</v>
      </c>
      <c r="AB292">
        <v>7.520661100884956</v>
      </c>
      <c r="AC292">
        <v>7.520661100884956</v>
      </c>
      <c r="AD292">
        <v>7.520661100884956</v>
      </c>
      <c r="AE292">
        <v>7.520661100884956</v>
      </c>
      <c r="AF292">
        <v>7.520661100884956</v>
      </c>
      <c r="AG292">
        <v>7.520661100884956</v>
      </c>
      <c r="AH292">
        <v>7.520661100884956</v>
      </c>
      <c r="AI292">
        <v>7.520661100884956</v>
      </c>
      <c r="AJ292">
        <v>7.520661100884956</v>
      </c>
      <c r="AK292">
        <v>7.520661100884956</v>
      </c>
      <c r="AL292">
        <v>7.520661100884956</v>
      </c>
      <c r="AM292">
        <v>7.520661100884956</v>
      </c>
      <c r="AN292">
        <v>7.520661100884956</v>
      </c>
      <c r="AO292">
        <v>7.520661100884956</v>
      </c>
    </row>
    <row r="293" spans="1:41" x14ac:dyDescent="0.3">
      <c r="A293" t="s">
        <v>878</v>
      </c>
      <c r="B293" t="s">
        <v>881</v>
      </c>
      <c r="C293" t="s">
        <v>1270</v>
      </c>
      <c r="D293" t="s">
        <v>1271</v>
      </c>
      <c r="E293" t="s">
        <v>691</v>
      </c>
      <c r="F293">
        <v>2070</v>
      </c>
      <c r="G293">
        <v>2021</v>
      </c>
      <c r="I293">
        <v>7.5463185840707965</v>
      </c>
      <c r="J293">
        <v>0</v>
      </c>
      <c r="K293">
        <v>0.99660000000000004</v>
      </c>
      <c r="L293">
        <v>7.520661100884956</v>
      </c>
      <c r="M293">
        <v>7.520661100884956</v>
      </c>
      <c r="N293">
        <v>7.520661100884956</v>
      </c>
      <c r="O293">
        <v>7.520661100884956</v>
      </c>
      <c r="P293">
        <v>7.520661100884956</v>
      </c>
      <c r="Q293">
        <v>7.520661100884956</v>
      </c>
      <c r="R293">
        <v>7.520661100884956</v>
      </c>
      <c r="S293">
        <v>7.520661100884956</v>
      </c>
      <c r="T293">
        <v>7.520661100884956</v>
      </c>
      <c r="U293">
        <v>7.520661100884956</v>
      </c>
      <c r="V293">
        <v>7.520661100884956</v>
      </c>
      <c r="W293">
        <v>7.520661100884956</v>
      </c>
      <c r="X293">
        <v>7.520661100884956</v>
      </c>
      <c r="Y293">
        <v>7.520661100884956</v>
      </c>
      <c r="Z293">
        <v>7.520661100884956</v>
      </c>
      <c r="AA293">
        <v>7.520661100884956</v>
      </c>
      <c r="AB293">
        <v>7.520661100884956</v>
      </c>
      <c r="AC293">
        <v>7.520661100884956</v>
      </c>
      <c r="AD293">
        <v>7.520661100884956</v>
      </c>
      <c r="AE293">
        <v>7.520661100884956</v>
      </c>
      <c r="AF293">
        <v>7.520661100884956</v>
      </c>
      <c r="AG293">
        <v>7.520661100884956</v>
      </c>
      <c r="AH293">
        <v>7.520661100884956</v>
      </c>
      <c r="AI293">
        <v>7.520661100884956</v>
      </c>
      <c r="AJ293">
        <v>7.520661100884956</v>
      </c>
      <c r="AK293">
        <v>7.520661100884956</v>
      </c>
      <c r="AL293">
        <v>7.520661100884956</v>
      </c>
      <c r="AM293">
        <v>7.520661100884956</v>
      </c>
      <c r="AN293">
        <v>7.520661100884956</v>
      </c>
      <c r="AO293">
        <v>7.520661100884956</v>
      </c>
    </row>
    <row r="294" spans="1:41" x14ac:dyDescent="0.3">
      <c r="A294" t="s">
        <v>878</v>
      </c>
      <c r="B294" t="s">
        <v>882</v>
      </c>
      <c r="C294" t="s">
        <v>1270</v>
      </c>
      <c r="D294" t="s">
        <v>1271</v>
      </c>
      <c r="E294" t="s">
        <v>691</v>
      </c>
      <c r="F294">
        <v>2070</v>
      </c>
      <c r="G294">
        <v>2021</v>
      </c>
      <c r="I294">
        <v>7.5463185840707965</v>
      </c>
      <c r="J294">
        <v>0</v>
      </c>
      <c r="K294">
        <v>0.99660000000000004</v>
      </c>
      <c r="L294">
        <v>7.520661100884956</v>
      </c>
      <c r="M294">
        <v>7.520661100884956</v>
      </c>
      <c r="N294">
        <v>7.520661100884956</v>
      </c>
      <c r="O294">
        <v>7.520661100884956</v>
      </c>
      <c r="P294">
        <v>7.520661100884956</v>
      </c>
      <c r="Q294">
        <v>7.520661100884956</v>
      </c>
      <c r="R294">
        <v>7.520661100884956</v>
      </c>
      <c r="S294">
        <v>7.520661100884956</v>
      </c>
      <c r="T294">
        <v>7.520661100884956</v>
      </c>
      <c r="U294">
        <v>7.520661100884956</v>
      </c>
      <c r="V294">
        <v>7.520661100884956</v>
      </c>
      <c r="W294">
        <v>7.520661100884956</v>
      </c>
      <c r="X294">
        <v>7.520661100884956</v>
      </c>
      <c r="Y294">
        <v>7.520661100884956</v>
      </c>
      <c r="Z294">
        <v>7.520661100884956</v>
      </c>
      <c r="AA294">
        <v>7.520661100884956</v>
      </c>
      <c r="AB294">
        <v>7.520661100884956</v>
      </c>
      <c r="AC294">
        <v>7.520661100884956</v>
      </c>
      <c r="AD294">
        <v>7.520661100884956</v>
      </c>
      <c r="AE294">
        <v>7.520661100884956</v>
      </c>
      <c r="AF294">
        <v>7.520661100884956</v>
      </c>
      <c r="AG294">
        <v>7.520661100884956</v>
      </c>
      <c r="AH294">
        <v>7.520661100884956</v>
      </c>
      <c r="AI294">
        <v>7.520661100884956</v>
      </c>
      <c r="AJ294">
        <v>7.520661100884956</v>
      </c>
      <c r="AK294">
        <v>7.520661100884956</v>
      </c>
      <c r="AL294">
        <v>7.520661100884956</v>
      </c>
      <c r="AM294">
        <v>7.520661100884956</v>
      </c>
      <c r="AN294">
        <v>7.520661100884956</v>
      </c>
      <c r="AO294">
        <v>7.520661100884956</v>
      </c>
    </row>
    <row r="295" spans="1:41" x14ac:dyDescent="0.3">
      <c r="A295" t="s">
        <v>883</v>
      </c>
      <c r="B295" t="s">
        <v>884</v>
      </c>
      <c r="C295" t="s">
        <v>1270</v>
      </c>
      <c r="D295" t="s">
        <v>1271</v>
      </c>
      <c r="E295" t="s">
        <v>691</v>
      </c>
      <c r="F295">
        <v>2057</v>
      </c>
      <c r="G295">
        <v>2021</v>
      </c>
      <c r="I295">
        <v>7.5463185840707965</v>
      </c>
      <c r="J295">
        <v>0</v>
      </c>
      <c r="K295">
        <v>1.0096000000000001</v>
      </c>
      <c r="L295">
        <v>7.6187632424778764</v>
      </c>
      <c r="M295">
        <v>7.6187632424778764</v>
      </c>
      <c r="N295">
        <v>7.6187632424778764</v>
      </c>
      <c r="O295">
        <v>7.6187632424778764</v>
      </c>
      <c r="P295">
        <v>7.6187632424778764</v>
      </c>
      <c r="Q295">
        <v>7.6187632424778764</v>
      </c>
      <c r="R295">
        <v>7.6187632424778764</v>
      </c>
      <c r="S295">
        <v>7.6187632424778764</v>
      </c>
      <c r="T295">
        <v>7.6187632424778764</v>
      </c>
      <c r="U295">
        <v>7.6187632424778764</v>
      </c>
      <c r="V295">
        <v>7.6187632424778764</v>
      </c>
      <c r="W295">
        <v>7.6187632424778764</v>
      </c>
      <c r="X295">
        <v>7.6187632424778764</v>
      </c>
      <c r="Y295">
        <v>7.6187632424778764</v>
      </c>
      <c r="Z295">
        <v>7.6187632424778764</v>
      </c>
      <c r="AA295">
        <v>7.6187632424778764</v>
      </c>
      <c r="AB295">
        <v>7.6187632424778764</v>
      </c>
      <c r="AC295">
        <v>7.6187632424778764</v>
      </c>
      <c r="AD295">
        <v>7.6187632424778764</v>
      </c>
      <c r="AE295">
        <v>7.6187632424778764</v>
      </c>
      <c r="AF295">
        <v>7.6187632424778764</v>
      </c>
      <c r="AG295">
        <v>7.6187632424778764</v>
      </c>
      <c r="AH295">
        <v>7.6187632424778764</v>
      </c>
      <c r="AI295">
        <v>7.6187632424778764</v>
      </c>
      <c r="AJ295">
        <v>7.6187632424778764</v>
      </c>
      <c r="AK295">
        <v>7.6187632424778764</v>
      </c>
      <c r="AL295">
        <v>7.6187632424778764</v>
      </c>
      <c r="AM295">
        <v>7.6187632424778764</v>
      </c>
      <c r="AN295">
        <v>7.6187632424778764</v>
      </c>
      <c r="AO295">
        <v>7.6187632424778764</v>
      </c>
    </row>
    <row r="296" spans="1:41" x14ac:dyDescent="0.3">
      <c r="A296" t="s">
        <v>883</v>
      </c>
      <c r="B296" t="s">
        <v>885</v>
      </c>
      <c r="C296" t="s">
        <v>1270</v>
      </c>
      <c r="D296" t="s">
        <v>1271</v>
      </c>
      <c r="E296" t="s">
        <v>691</v>
      </c>
      <c r="F296">
        <v>2057</v>
      </c>
      <c r="G296">
        <v>2021</v>
      </c>
      <c r="I296">
        <v>7.5463185840707965</v>
      </c>
      <c r="J296">
        <v>0</v>
      </c>
      <c r="K296">
        <v>1.0096000000000001</v>
      </c>
      <c r="L296">
        <v>7.6187632424778764</v>
      </c>
      <c r="M296">
        <v>7.6187632424778764</v>
      </c>
      <c r="N296">
        <v>7.6187632424778764</v>
      </c>
      <c r="O296">
        <v>7.6187632424778764</v>
      </c>
      <c r="P296">
        <v>7.6187632424778764</v>
      </c>
      <c r="Q296">
        <v>7.6187632424778764</v>
      </c>
      <c r="R296">
        <v>7.6187632424778764</v>
      </c>
      <c r="S296">
        <v>7.6187632424778764</v>
      </c>
      <c r="T296">
        <v>7.6187632424778764</v>
      </c>
      <c r="U296">
        <v>7.6187632424778764</v>
      </c>
      <c r="V296">
        <v>7.6187632424778764</v>
      </c>
      <c r="W296">
        <v>7.6187632424778764</v>
      </c>
      <c r="X296">
        <v>7.6187632424778764</v>
      </c>
      <c r="Y296">
        <v>7.6187632424778764</v>
      </c>
      <c r="Z296">
        <v>7.6187632424778764</v>
      </c>
      <c r="AA296">
        <v>7.6187632424778764</v>
      </c>
      <c r="AB296">
        <v>7.6187632424778764</v>
      </c>
      <c r="AC296">
        <v>7.6187632424778764</v>
      </c>
      <c r="AD296">
        <v>7.6187632424778764</v>
      </c>
      <c r="AE296">
        <v>7.6187632424778764</v>
      </c>
      <c r="AF296">
        <v>7.6187632424778764</v>
      </c>
      <c r="AG296">
        <v>7.6187632424778764</v>
      </c>
      <c r="AH296">
        <v>7.6187632424778764</v>
      </c>
      <c r="AI296">
        <v>7.6187632424778764</v>
      </c>
      <c r="AJ296">
        <v>7.6187632424778764</v>
      </c>
      <c r="AK296">
        <v>7.6187632424778764</v>
      </c>
      <c r="AL296">
        <v>7.6187632424778764</v>
      </c>
      <c r="AM296">
        <v>7.6187632424778764</v>
      </c>
      <c r="AN296">
        <v>7.6187632424778764</v>
      </c>
      <c r="AO296">
        <v>7.6187632424778764</v>
      </c>
    </row>
    <row r="297" spans="1:41" x14ac:dyDescent="0.3">
      <c r="A297" t="s">
        <v>883</v>
      </c>
      <c r="B297" t="s">
        <v>886</v>
      </c>
      <c r="C297" t="s">
        <v>1270</v>
      </c>
      <c r="D297" t="s">
        <v>1271</v>
      </c>
      <c r="E297" t="s">
        <v>691</v>
      </c>
      <c r="F297">
        <v>2057</v>
      </c>
      <c r="G297">
        <v>2021</v>
      </c>
      <c r="I297">
        <v>7.5463185840707965</v>
      </c>
      <c r="J297">
        <v>0</v>
      </c>
      <c r="K297">
        <v>1.0096000000000001</v>
      </c>
      <c r="L297">
        <v>7.6187632424778764</v>
      </c>
      <c r="M297">
        <v>7.6187632424778764</v>
      </c>
      <c r="N297">
        <v>7.6187632424778764</v>
      </c>
      <c r="O297">
        <v>7.6187632424778764</v>
      </c>
      <c r="P297">
        <v>7.6187632424778764</v>
      </c>
      <c r="Q297">
        <v>7.6187632424778764</v>
      </c>
      <c r="R297">
        <v>7.6187632424778764</v>
      </c>
      <c r="S297">
        <v>7.6187632424778764</v>
      </c>
      <c r="T297">
        <v>7.6187632424778764</v>
      </c>
      <c r="U297">
        <v>7.6187632424778764</v>
      </c>
      <c r="V297">
        <v>7.6187632424778764</v>
      </c>
      <c r="W297">
        <v>7.6187632424778764</v>
      </c>
      <c r="X297">
        <v>7.6187632424778764</v>
      </c>
      <c r="Y297">
        <v>7.6187632424778764</v>
      </c>
      <c r="Z297">
        <v>7.6187632424778764</v>
      </c>
      <c r="AA297">
        <v>7.6187632424778764</v>
      </c>
      <c r="AB297">
        <v>7.6187632424778764</v>
      </c>
      <c r="AC297">
        <v>7.6187632424778764</v>
      </c>
      <c r="AD297">
        <v>7.6187632424778764</v>
      </c>
      <c r="AE297">
        <v>7.6187632424778764</v>
      </c>
      <c r="AF297">
        <v>7.6187632424778764</v>
      </c>
      <c r="AG297">
        <v>7.6187632424778764</v>
      </c>
      <c r="AH297">
        <v>7.6187632424778764</v>
      </c>
      <c r="AI297">
        <v>7.6187632424778764</v>
      </c>
      <c r="AJ297">
        <v>7.6187632424778764</v>
      </c>
      <c r="AK297">
        <v>7.6187632424778764</v>
      </c>
      <c r="AL297">
        <v>7.6187632424778764</v>
      </c>
      <c r="AM297">
        <v>7.6187632424778764</v>
      </c>
      <c r="AN297">
        <v>7.6187632424778764</v>
      </c>
      <c r="AO297">
        <v>7.6187632424778764</v>
      </c>
    </row>
    <row r="298" spans="1:41" x14ac:dyDescent="0.3">
      <c r="A298" t="s">
        <v>883</v>
      </c>
      <c r="B298" t="s">
        <v>887</v>
      </c>
      <c r="C298" t="s">
        <v>1270</v>
      </c>
      <c r="D298" t="s">
        <v>1271</v>
      </c>
      <c r="E298" t="s">
        <v>691</v>
      </c>
      <c r="F298">
        <v>2057</v>
      </c>
      <c r="G298">
        <v>2021</v>
      </c>
      <c r="I298">
        <v>7.5463185840707965</v>
      </c>
      <c r="J298">
        <v>0</v>
      </c>
      <c r="K298">
        <v>1.0096000000000001</v>
      </c>
      <c r="L298">
        <v>7.6187632424778764</v>
      </c>
      <c r="M298">
        <v>7.6187632424778764</v>
      </c>
      <c r="N298">
        <v>7.6187632424778764</v>
      </c>
      <c r="O298">
        <v>7.6187632424778764</v>
      </c>
      <c r="P298">
        <v>7.6187632424778764</v>
      </c>
      <c r="Q298">
        <v>7.6187632424778764</v>
      </c>
      <c r="R298">
        <v>7.6187632424778764</v>
      </c>
      <c r="S298">
        <v>7.6187632424778764</v>
      </c>
      <c r="T298">
        <v>7.6187632424778764</v>
      </c>
      <c r="U298">
        <v>7.6187632424778764</v>
      </c>
      <c r="V298">
        <v>7.6187632424778764</v>
      </c>
      <c r="W298">
        <v>7.6187632424778764</v>
      </c>
      <c r="X298">
        <v>7.6187632424778764</v>
      </c>
      <c r="Y298">
        <v>7.6187632424778764</v>
      </c>
      <c r="Z298">
        <v>7.6187632424778764</v>
      </c>
      <c r="AA298">
        <v>7.6187632424778764</v>
      </c>
      <c r="AB298">
        <v>7.6187632424778764</v>
      </c>
      <c r="AC298">
        <v>7.6187632424778764</v>
      </c>
      <c r="AD298">
        <v>7.6187632424778764</v>
      </c>
      <c r="AE298">
        <v>7.6187632424778764</v>
      </c>
      <c r="AF298">
        <v>7.6187632424778764</v>
      </c>
      <c r="AG298">
        <v>7.6187632424778764</v>
      </c>
      <c r="AH298">
        <v>7.6187632424778764</v>
      </c>
      <c r="AI298">
        <v>7.6187632424778764</v>
      </c>
      <c r="AJ298">
        <v>7.6187632424778764</v>
      </c>
      <c r="AK298">
        <v>7.6187632424778764</v>
      </c>
      <c r="AL298">
        <v>7.6187632424778764</v>
      </c>
      <c r="AM298">
        <v>7.6187632424778764</v>
      </c>
      <c r="AN298">
        <v>7.6187632424778764</v>
      </c>
      <c r="AO298">
        <v>7.6187632424778764</v>
      </c>
    </row>
    <row r="299" spans="1:41" x14ac:dyDescent="0.3">
      <c r="A299" t="s">
        <v>888</v>
      </c>
      <c r="B299" t="s">
        <v>889</v>
      </c>
      <c r="C299" t="s">
        <v>1270</v>
      </c>
      <c r="D299" t="s">
        <v>1272</v>
      </c>
      <c r="E299" t="s">
        <v>689</v>
      </c>
      <c r="F299">
        <v>2049</v>
      </c>
      <c r="G299">
        <v>2021</v>
      </c>
      <c r="I299">
        <v>0</v>
      </c>
      <c r="J299">
        <v>0</v>
      </c>
      <c r="K299">
        <v>0.91839999999999999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</row>
    <row r="300" spans="1:41" x14ac:dyDescent="0.3">
      <c r="A300" t="s">
        <v>890</v>
      </c>
      <c r="B300" t="s">
        <v>891</v>
      </c>
      <c r="C300" t="s">
        <v>1270</v>
      </c>
      <c r="D300" t="s">
        <v>1272</v>
      </c>
      <c r="E300" t="s">
        <v>689</v>
      </c>
      <c r="F300">
        <v>2050</v>
      </c>
      <c r="G300">
        <v>2021</v>
      </c>
      <c r="I300">
        <v>0</v>
      </c>
      <c r="J300">
        <v>0</v>
      </c>
      <c r="K300">
        <v>0.88749999999999996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</row>
    <row r="301" spans="1:41" x14ac:dyDescent="0.3">
      <c r="A301" t="s">
        <v>892</v>
      </c>
      <c r="B301" t="s">
        <v>893</v>
      </c>
      <c r="C301" t="s">
        <v>1270</v>
      </c>
      <c r="D301" t="s">
        <v>1272</v>
      </c>
      <c r="E301" t="s">
        <v>689</v>
      </c>
      <c r="F301">
        <v>2043</v>
      </c>
      <c r="G301">
        <v>2021</v>
      </c>
      <c r="I301">
        <v>0</v>
      </c>
      <c r="J301">
        <v>0</v>
      </c>
      <c r="K301">
        <v>0.79530000000000001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</row>
    <row r="302" spans="1:41" x14ac:dyDescent="0.3">
      <c r="A302" t="s">
        <v>894</v>
      </c>
      <c r="B302" t="s">
        <v>895</v>
      </c>
      <c r="C302" t="s">
        <v>1270</v>
      </c>
      <c r="D302" t="s">
        <v>1272</v>
      </c>
      <c r="E302" t="s">
        <v>689</v>
      </c>
      <c r="F302">
        <v>2038</v>
      </c>
      <c r="G302">
        <v>2021</v>
      </c>
      <c r="I302">
        <v>0</v>
      </c>
      <c r="J302">
        <v>0</v>
      </c>
      <c r="K302">
        <v>0.8478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</row>
    <row r="303" spans="1:41" x14ac:dyDescent="0.3">
      <c r="A303" t="s">
        <v>896</v>
      </c>
      <c r="B303" t="s">
        <v>897</v>
      </c>
      <c r="C303" t="s">
        <v>1270</v>
      </c>
      <c r="D303" t="s">
        <v>1272</v>
      </c>
      <c r="E303" t="s">
        <v>689</v>
      </c>
      <c r="F303">
        <v>2055</v>
      </c>
      <c r="G303">
        <v>2021</v>
      </c>
      <c r="I303">
        <v>0</v>
      </c>
      <c r="J303">
        <v>0</v>
      </c>
      <c r="K303">
        <v>0.85870000000000002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</row>
    <row r="304" spans="1:41" x14ac:dyDescent="0.3">
      <c r="A304" t="s">
        <v>898</v>
      </c>
      <c r="B304" t="s">
        <v>899</v>
      </c>
      <c r="C304" t="s">
        <v>1270</v>
      </c>
      <c r="D304" t="s">
        <v>1272</v>
      </c>
      <c r="E304" t="s">
        <v>689</v>
      </c>
      <c r="F304">
        <v>2049</v>
      </c>
      <c r="G304">
        <v>2021</v>
      </c>
      <c r="I304">
        <v>0</v>
      </c>
      <c r="J304">
        <v>0</v>
      </c>
      <c r="K304">
        <v>0.84319999999999995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</row>
    <row r="305" spans="1:41" x14ac:dyDescent="0.3">
      <c r="A305" t="s">
        <v>900</v>
      </c>
      <c r="B305" t="s">
        <v>901</v>
      </c>
      <c r="C305" t="s">
        <v>1270</v>
      </c>
      <c r="D305" t="s">
        <v>1272</v>
      </c>
      <c r="E305" t="s">
        <v>689</v>
      </c>
      <c r="F305">
        <v>2050</v>
      </c>
      <c r="G305">
        <v>2021</v>
      </c>
      <c r="I305">
        <v>0</v>
      </c>
      <c r="J305">
        <v>0</v>
      </c>
      <c r="K305">
        <v>0.89180000000000004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</row>
    <row r="306" spans="1:41" x14ac:dyDescent="0.3">
      <c r="A306" t="s">
        <v>902</v>
      </c>
      <c r="B306" t="s">
        <v>903</v>
      </c>
      <c r="C306" t="s">
        <v>1270</v>
      </c>
      <c r="D306" t="s">
        <v>1272</v>
      </c>
      <c r="E306" t="s">
        <v>689</v>
      </c>
      <c r="F306">
        <v>2100</v>
      </c>
      <c r="G306">
        <v>2021</v>
      </c>
      <c r="I306">
        <v>0</v>
      </c>
      <c r="J306">
        <v>0</v>
      </c>
      <c r="K306">
        <v>0.95950000000000002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</row>
    <row r="307" spans="1:41" x14ac:dyDescent="0.3">
      <c r="A307" t="s">
        <v>904</v>
      </c>
      <c r="B307" t="s">
        <v>1226</v>
      </c>
      <c r="C307" t="s">
        <v>1270</v>
      </c>
      <c r="D307" t="s">
        <v>1272</v>
      </c>
      <c r="E307" t="s">
        <v>689</v>
      </c>
      <c r="F307">
        <v>2050</v>
      </c>
      <c r="G307">
        <v>2021</v>
      </c>
      <c r="I307">
        <v>0</v>
      </c>
      <c r="J307">
        <v>0</v>
      </c>
      <c r="K307">
        <v>0.80700000000000005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</row>
    <row r="308" spans="1:41" x14ac:dyDescent="0.3">
      <c r="A308" t="s">
        <v>906</v>
      </c>
      <c r="B308" t="s">
        <v>907</v>
      </c>
      <c r="C308" t="s">
        <v>1270</v>
      </c>
      <c r="D308" t="s">
        <v>1272</v>
      </c>
      <c r="E308" t="s">
        <v>689</v>
      </c>
      <c r="F308">
        <v>2050</v>
      </c>
      <c r="G308">
        <v>2021</v>
      </c>
      <c r="I308">
        <v>0</v>
      </c>
      <c r="J308">
        <v>0</v>
      </c>
      <c r="K308">
        <v>0.79849999999999999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</row>
    <row r="309" spans="1:41" x14ac:dyDescent="0.3">
      <c r="A309" t="s">
        <v>908</v>
      </c>
      <c r="B309" t="s">
        <v>909</v>
      </c>
      <c r="C309" t="s">
        <v>1270</v>
      </c>
      <c r="D309" t="s">
        <v>1272</v>
      </c>
      <c r="E309" t="s">
        <v>689</v>
      </c>
      <c r="F309">
        <v>2048</v>
      </c>
      <c r="G309">
        <v>2021</v>
      </c>
      <c r="I309">
        <v>0</v>
      </c>
      <c r="J309">
        <v>0</v>
      </c>
      <c r="K309">
        <v>0.93330000000000002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</row>
    <row r="310" spans="1:41" x14ac:dyDescent="0.3">
      <c r="A310" t="s">
        <v>910</v>
      </c>
      <c r="B310" t="s">
        <v>911</v>
      </c>
      <c r="C310" t="s">
        <v>1270</v>
      </c>
      <c r="D310" t="s">
        <v>1272</v>
      </c>
      <c r="E310" t="s">
        <v>689</v>
      </c>
      <c r="F310">
        <v>2051</v>
      </c>
      <c r="G310">
        <v>2021</v>
      </c>
      <c r="I310">
        <v>0</v>
      </c>
      <c r="J310">
        <v>0</v>
      </c>
      <c r="K310">
        <v>0.95409999999999995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</row>
    <row r="311" spans="1:41" x14ac:dyDescent="0.3">
      <c r="A311" t="s">
        <v>912</v>
      </c>
      <c r="B311" t="s">
        <v>913</v>
      </c>
      <c r="C311" t="s">
        <v>1270</v>
      </c>
      <c r="D311" t="s">
        <v>1272</v>
      </c>
      <c r="E311" t="s">
        <v>689</v>
      </c>
      <c r="F311">
        <v>2046</v>
      </c>
      <c r="G311">
        <v>2021</v>
      </c>
      <c r="I311">
        <v>0</v>
      </c>
      <c r="J311">
        <v>0</v>
      </c>
      <c r="K311">
        <v>0.8931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</row>
    <row r="312" spans="1:41" x14ac:dyDescent="0.3">
      <c r="A312" t="s">
        <v>914</v>
      </c>
      <c r="B312" t="s">
        <v>915</v>
      </c>
      <c r="C312" t="s">
        <v>1270</v>
      </c>
      <c r="D312" t="s">
        <v>1272</v>
      </c>
      <c r="E312" t="s">
        <v>689</v>
      </c>
      <c r="F312">
        <v>2049</v>
      </c>
      <c r="G312">
        <v>2021</v>
      </c>
      <c r="I312">
        <v>0</v>
      </c>
      <c r="J312">
        <v>0</v>
      </c>
      <c r="K312">
        <v>0.94440000000000002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</row>
    <row r="313" spans="1:41" x14ac:dyDescent="0.3">
      <c r="A313" t="s">
        <v>916</v>
      </c>
      <c r="B313" t="s">
        <v>917</v>
      </c>
      <c r="C313" t="s">
        <v>1270</v>
      </c>
      <c r="D313" t="s">
        <v>1272</v>
      </c>
      <c r="E313" t="s">
        <v>689</v>
      </c>
      <c r="F313">
        <v>2042</v>
      </c>
      <c r="G313">
        <v>2021</v>
      </c>
      <c r="I313">
        <v>0</v>
      </c>
      <c r="J313">
        <v>0</v>
      </c>
      <c r="K313">
        <v>0.99029999999999996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</row>
    <row r="314" spans="1:41" x14ac:dyDescent="0.3">
      <c r="A314" t="s">
        <v>918</v>
      </c>
      <c r="B314" t="s">
        <v>919</v>
      </c>
      <c r="C314" t="s">
        <v>1270</v>
      </c>
      <c r="D314" t="s">
        <v>1272</v>
      </c>
      <c r="E314" t="s">
        <v>689</v>
      </c>
      <c r="F314">
        <v>2058</v>
      </c>
      <c r="G314">
        <v>2021</v>
      </c>
      <c r="I314">
        <v>0</v>
      </c>
      <c r="J314">
        <v>0</v>
      </c>
      <c r="K314">
        <v>0.89180000000000004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</row>
    <row r="315" spans="1:41" x14ac:dyDescent="0.3">
      <c r="A315" t="s">
        <v>920</v>
      </c>
      <c r="B315" t="s">
        <v>921</v>
      </c>
      <c r="C315" t="s">
        <v>1270</v>
      </c>
      <c r="D315" t="s">
        <v>1272</v>
      </c>
      <c r="E315" t="s">
        <v>689</v>
      </c>
      <c r="F315">
        <v>2049</v>
      </c>
      <c r="G315">
        <v>2021</v>
      </c>
      <c r="I315">
        <v>0</v>
      </c>
      <c r="J315">
        <v>0</v>
      </c>
      <c r="K315">
        <v>0.80700000000000005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</row>
    <row r="316" spans="1:41" x14ac:dyDescent="0.3">
      <c r="A316" t="s">
        <v>922</v>
      </c>
      <c r="B316" t="s">
        <v>923</v>
      </c>
      <c r="C316" t="s">
        <v>1270</v>
      </c>
      <c r="D316" t="s">
        <v>1272</v>
      </c>
      <c r="E316" t="s">
        <v>689</v>
      </c>
      <c r="F316">
        <v>2043</v>
      </c>
      <c r="G316">
        <v>2021</v>
      </c>
      <c r="I316">
        <v>0</v>
      </c>
      <c r="J316">
        <v>0</v>
      </c>
      <c r="K316">
        <v>0.87080000000000002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</row>
    <row r="317" spans="1:41" x14ac:dyDescent="0.3">
      <c r="A317" t="s">
        <v>924</v>
      </c>
      <c r="B317" t="s">
        <v>925</v>
      </c>
      <c r="C317" t="s">
        <v>1270</v>
      </c>
      <c r="D317" t="s">
        <v>1272</v>
      </c>
      <c r="E317" t="s">
        <v>690</v>
      </c>
      <c r="F317">
        <v>2049</v>
      </c>
      <c r="G317">
        <v>2021</v>
      </c>
      <c r="I317">
        <v>0</v>
      </c>
      <c r="J317">
        <v>0</v>
      </c>
      <c r="K317">
        <v>0.97970000000000002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</row>
    <row r="318" spans="1:41" x14ac:dyDescent="0.3">
      <c r="A318" t="s">
        <v>926</v>
      </c>
      <c r="B318" t="s">
        <v>927</v>
      </c>
      <c r="C318" t="s">
        <v>1270</v>
      </c>
      <c r="D318" t="s">
        <v>1272</v>
      </c>
      <c r="E318" t="s">
        <v>690</v>
      </c>
      <c r="F318">
        <v>2047</v>
      </c>
      <c r="G318">
        <v>2021</v>
      </c>
      <c r="I318">
        <v>0</v>
      </c>
      <c r="J318">
        <v>0</v>
      </c>
      <c r="K318">
        <v>0.91969999999999996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</row>
    <row r="319" spans="1:41" x14ac:dyDescent="0.3">
      <c r="A319" t="s">
        <v>928</v>
      </c>
      <c r="B319" t="s">
        <v>929</v>
      </c>
      <c r="C319" t="s">
        <v>1270</v>
      </c>
      <c r="D319" t="s">
        <v>1272</v>
      </c>
      <c r="E319" t="s">
        <v>690</v>
      </c>
      <c r="F319">
        <v>2049</v>
      </c>
      <c r="G319">
        <v>2021</v>
      </c>
      <c r="I319">
        <v>0</v>
      </c>
      <c r="J319">
        <v>0</v>
      </c>
      <c r="K319">
        <v>0.92669999999999997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</row>
    <row r="320" spans="1:41" x14ac:dyDescent="0.3">
      <c r="A320" t="s">
        <v>930</v>
      </c>
      <c r="B320" t="s">
        <v>931</v>
      </c>
      <c r="C320" t="s">
        <v>1270</v>
      </c>
      <c r="D320" t="s">
        <v>1272</v>
      </c>
      <c r="E320" t="s">
        <v>690</v>
      </c>
      <c r="F320">
        <v>2044</v>
      </c>
      <c r="G320">
        <v>2021</v>
      </c>
      <c r="I320">
        <v>0</v>
      </c>
      <c r="J320">
        <v>0</v>
      </c>
      <c r="K320">
        <v>0.92469999999999997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</row>
    <row r="321" spans="1:41" x14ac:dyDescent="0.3">
      <c r="A321" t="s">
        <v>932</v>
      </c>
      <c r="B321" t="s">
        <v>933</v>
      </c>
      <c r="C321" t="s">
        <v>1270</v>
      </c>
      <c r="D321" t="s">
        <v>1272</v>
      </c>
      <c r="E321" t="s">
        <v>690</v>
      </c>
      <c r="F321">
        <v>2036</v>
      </c>
      <c r="G321">
        <v>2021</v>
      </c>
      <c r="I321">
        <v>0</v>
      </c>
      <c r="J321">
        <v>0</v>
      </c>
      <c r="K321">
        <v>0.97619999999999996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</row>
    <row r="322" spans="1:41" x14ac:dyDescent="0.3">
      <c r="A322" t="s">
        <v>934</v>
      </c>
      <c r="B322" t="s">
        <v>935</v>
      </c>
      <c r="C322" t="s">
        <v>1270</v>
      </c>
      <c r="D322" t="s">
        <v>1272</v>
      </c>
      <c r="E322" t="s">
        <v>690</v>
      </c>
      <c r="F322">
        <v>2048</v>
      </c>
      <c r="G322">
        <v>2021</v>
      </c>
      <c r="I322">
        <v>0</v>
      </c>
      <c r="J322">
        <v>0</v>
      </c>
      <c r="K322">
        <v>0.92679999999999996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</row>
    <row r="323" spans="1:41" x14ac:dyDescent="0.3">
      <c r="A323" t="s">
        <v>936</v>
      </c>
      <c r="B323" t="s">
        <v>937</v>
      </c>
      <c r="C323" t="s">
        <v>1270</v>
      </c>
      <c r="D323" t="s">
        <v>1272</v>
      </c>
      <c r="E323" t="s">
        <v>690</v>
      </c>
      <c r="F323">
        <v>2048</v>
      </c>
      <c r="G323">
        <v>2021</v>
      </c>
      <c r="I323">
        <v>0</v>
      </c>
      <c r="J323">
        <v>0</v>
      </c>
      <c r="K323">
        <v>0.92369999999999997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</row>
    <row r="324" spans="1:41" x14ac:dyDescent="0.3">
      <c r="A324" t="s">
        <v>938</v>
      </c>
      <c r="B324" t="s">
        <v>939</v>
      </c>
      <c r="C324" t="s">
        <v>1270</v>
      </c>
      <c r="D324" t="s">
        <v>1272</v>
      </c>
      <c r="E324" t="s">
        <v>690</v>
      </c>
      <c r="F324">
        <v>2048</v>
      </c>
      <c r="G324">
        <v>2021</v>
      </c>
      <c r="I324">
        <v>0</v>
      </c>
      <c r="J324">
        <v>0</v>
      </c>
      <c r="K324">
        <v>0.92390000000000005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</row>
    <row r="325" spans="1:41" x14ac:dyDescent="0.3">
      <c r="A325" t="s">
        <v>940</v>
      </c>
      <c r="B325" t="s">
        <v>941</v>
      </c>
      <c r="C325" t="s">
        <v>1270</v>
      </c>
      <c r="D325" t="s">
        <v>1272</v>
      </c>
      <c r="E325" t="s">
        <v>690</v>
      </c>
      <c r="F325">
        <v>2049</v>
      </c>
      <c r="G325">
        <v>2021</v>
      </c>
      <c r="I325">
        <v>0</v>
      </c>
      <c r="J325">
        <v>0</v>
      </c>
      <c r="K325">
        <v>0.93559999999999999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</row>
    <row r="326" spans="1:41" x14ac:dyDescent="0.3">
      <c r="A326" t="s">
        <v>942</v>
      </c>
      <c r="B326" t="s">
        <v>943</v>
      </c>
      <c r="C326" t="s">
        <v>1270</v>
      </c>
      <c r="D326" t="s">
        <v>1272</v>
      </c>
      <c r="E326" t="s">
        <v>690</v>
      </c>
      <c r="F326">
        <v>2048</v>
      </c>
      <c r="G326">
        <v>2021</v>
      </c>
      <c r="I326">
        <v>0</v>
      </c>
      <c r="J326">
        <v>0</v>
      </c>
      <c r="K326">
        <v>0.92679999999999996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</row>
    <row r="327" spans="1:41" x14ac:dyDescent="0.3">
      <c r="A327" t="s">
        <v>944</v>
      </c>
      <c r="B327" t="s">
        <v>945</v>
      </c>
      <c r="C327" t="s">
        <v>1270</v>
      </c>
      <c r="D327" t="s">
        <v>1272</v>
      </c>
      <c r="E327" t="s">
        <v>690</v>
      </c>
      <c r="F327">
        <v>2048</v>
      </c>
      <c r="G327">
        <v>2021</v>
      </c>
      <c r="I327">
        <v>0</v>
      </c>
      <c r="J327">
        <v>0</v>
      </c>
      <c r="K327">
        <v>0.9395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</row>
    <row r="328" spans="1:41" x14ac:dyDescent="0.3">
      <c r="A328" t="s">
        <v>946</v>
      </c>
      <c r="B328" t="s">
        <v>947</v>
      </c>
      <c r="C328" t="s">
        <v>1270</v>
      </c>
      <c r="D328" t="s">
        <v>1272</v>
      </c>
      <c r="E328" t="s">
        <v>690</v>
      </c>
      <c r="F328">
        <v>2037</v>
      </c>
      <c r="G328">
        <v>2021</v>
      </c>
      <c r="I328">
        <v>0</v>
      </c>
      <c r="J328">
        <v>0</v>
      </c>
      <c r="K328">
        <v>0.9395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</row>
    <row r="329" spans="1:41" x14ac:dyDescent="0.3">
      <c r="A329" t="s">
        <v>948</v>
      </c>
      <c r="B329" t="s">
        <v>949</v>
      </c>
      <c r="C329" t="s">
        <v>1270</v>
      </c>
      <c r="D329" t="s">
        <v>1272</v>
      </c>
      <c r="E329" t="s">
        <v>690</v>
      </c>
      <c r="F329">
        <v>2048</v>
      </c>
      <c r="G329">
        <v>2021</v>
      </c>
      <c r="I329">
        <v>0</v>
      </c>
      <c r="J329">
        <v>0</v>
      </c>
      <c r="K329">
        <v>0.92759999999999998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</row>
    <row r="330" spans="1:41" x14ac:dyDescent="0.3">
      <c r="A330" t="s">
        <v>950</v>
      </c>
      <c r="B330" t="s">
        <v>951</v>
      </c>
      <c r="C330" t="s">
        <v>1270</v>
      </c>
      <c r="D330" t="s">
        <v>1272</v>
      </c>
      <c r="E330" t="s">
        <v>690</v>
      </c>
      <c r="F330">
        <v>2043</v>
      </c>
      <c r="G330">
        <v>2021</v>
      </c>
      <c r="I330">
        <v>0</v>
      </c>
      <c r="J330">
        <v>0</v>
      </c>
      <c r="K330">
        <v>0.92669999999999997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</row>
    <row r="331" spans="1:41" x14ac:dyDescent="0.3">
      <c r="A331" t="s">
        <v>952</v>
      </c>
      <c r="B331" t="s">
        <v>953</v>
      </c>
      <c r="C331" t="s">
        <v>1270</v>
      </c>
      <c r="D331" t="s">
        <v>1272</v>
      </c>
      <c r="E331" t="s">
        <v>690</v>
      </c>
      <c r="F331">
        <v>2050</v>
      </c>
      <c r="G331">
        <v>2021</v>
      </c>
      <c r="I331">
        <v>0</v>
      </c>
      <c r="J331">
        <v>0</v>
      </c>
      <c r="K331">
        <v>0.92369999999999997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</row>
    <row r="332" spans="1:41" x14ac:dyDescent="0.3">
      <c r="A332" t="s">
        <v>954</v>
      </c>
      <c r="B332" t="s">
        <v>955</v>
      </c>
      <c r="C332" t="s">
        <v>1270</v>
      </c>
      <c r="D332" t="s">
        <v>1272</v>
      </c>
      <c r="E332" t="s">
        <v>690</v>
      </c>
      <c r="F332">
        <v>2043</v>
      </c>
      <c r="G332">
        <v>2021</v>
      </c>
      <c r="I332">
        <v>0</v>
      </c>
      <c r="J332">
        <v>0</v>
      </c>
      <c r="K332">
        <v>0.97109999999999996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</row>
    <row r="333" spans="1:41" x14ac:dyDescent="0.3">
      <c r="A333" t="s">
        <v>956</v>
      </c>
      <c r="B333" t="s">
        <v>957</v>
      </c>
      <c r="C333" t="s">
        <v>1270</v>
      </c>
      <c r="D333" t="s">
        <v>1272</v>
      </c>
      <c r="E333" t="s">
        <v>690</v>
      </c>
      <c r="F333">
        <v>2044</v>
      </c>
      <c r="G333">
        <v>2021</v>
      </c>
      <c r="I333">
        <v>0</v>
      </c>
      <c r="J333">
        <v>0</v>
      </c>
      <c r="K333">
        <v>0.97109999999999996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</row>
    <row r="334" spans="1:41" x14ac:dyDescent="0.3">
      <c r="A334" t="s">
        <v>958</v>
      </c>
      <c r="B334" t="s">
        <v>959</v>
      </c>
      <c r="C334" t="s">
        <v>1270</v>
      </c>
      <c r="D334" t="s">
        <v>1272</v>
      </c>
      <c r="E334" t="s">
        <v>690</v>
      </c>
      <c r="F334">
        <v>2043</v>
      </c>
      <c r="G334">
        <v>2021</v>
      </c>
      <c r="I334">
        <v>0</v>
      </c>
      <c r="J334">
        <v>0</v>
      </c>
      <c r="K334">
        <v>0.9395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</row>
    <row r="335" spans="1:41" x14ac:dyDescent="0.3">
      <c r="A335" t="s">
        <v>960</v>
      </c>
      <c r="B335" t="s">
        <v>961</v>
      </c>
      <c r="C335" t="s">
        <v>1270</v>
      </c>
      <c r="D335" t="s">
        <v>1272</v>
      </c>
      <c r="E335" t="s">
        <v>690</v>
      </c>
      <c r="F335">
        <v>2049</v>
      </c>
      <c r="G335">
        <v>2021</v>
      </c>
      <c r="I335">
        <v>0</v>
      </c>
      <c r="J335">
        <v>0</v>
      </c>
      <c r="K335">
        <v>0.91559999999999997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</row>
    <row r="336" spans="1:41" x14ac:dyDescent="0.3">
      <c r="A336" t="s">
        <v>962</v>
      </c>
      <c r="B336" t="s">
        <v>963</v>
      </c>
      <c r="C336" t="s">
        <v>1270</v>
      </c>
      <c r="D336" t="s">
        <v>1272</v>
      </c>
      <c r="E336" t="s">
        <v>690</v>
      </c>
      <c r="F336">
        <v>2042</v>
      </c>
      <c r="G336">
        <v>2021</v>
      </c>
      <c r="I336">
        <v>0</v>
      </c>
      <c r="J336">
        <v>0</v>
      </c>
      <c r="K336">
        <v>1.0019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</row>
    <row r="337" spans="1:41" x14ac:dyDescent="0.3">
      <c r="A337" t="s">
        <v>964</v>
      </c>
      <c r="B337" t="s">
        <v>965</v>
      </c>
      <c r="C337" t="s">
        <v>1270</v>
      </c>
      <c r="D337" t="s">
        <v>1272</v>
      </c>
      <c r="E337" t="s">
        <v>690</v>
      </c>
      <c r="F337">
        <v>2049</v>
      </c>
      <c r="G337">
        <v>2021</v>
      </c>
      <c r="I337">
        <v>0</v>
      </c>
      <c r="J337">
        <v>0</v>
      </c>
      <c r="K337">
        <v>0.97970000000000002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</row>
    <row r="338" spans="1:41" x14ac:dyDescent="0.3">
      <c r="A338" t="s">
        <v>966</v>
      </c>
      <c r="B338" t="s">
        <v>967</v>
      </c>
      <c r="C338" t="s">
        <v>1270</v>
      </c>
      <c r="D338" t="s">
        <v>1272</v>
      </c>
      <c r="E338" t="s">
        <v>690</v>
      </c>
      <c r="F338">
        <v>2048</v>
      </c>
      <c r="G338">
        <v>2021</v>
      </c>
      <c r="I338">
        <v>0</v>
      </c>
      <c r="J338">
        <v>0</v>
      </c>
      <c r="K338">
        <v>0.92310000000000003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</row>
    <row r="339" spans="1:41" x14ac:dyDescent="0.3">
      <c r="A339" t="s">
        <v>968</v>
      </c>
      <c r="B339" t="s">
        <v>969</v>
      </c>
      <c r="C339" t="s">
        <v>1270</v>
      </c>
      <c r="D339" t="s">
        <v>1272</v>
      </c>
      <c r="E339" t="s">
        <v>690</v>
      </c>
      <c r="F339">
        <v>2044</v>
      </c>
      <c r="G339">
        <v>2021</v>
      </c>
      <c r="I339">
        <v>0</v>
      </c>
      <c r="J339">
        <v>0</v>
      </c>
      <c r="K339">
        <v>0.97889999999999999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</row>
    <row r="340" spans="1:41" x14ac:dyDescent="0.3">
      <c r="A340" t="s">
        <v>970</v>
      </c>
      <c r="B340" t="s">
        <v>971</v>
      </c>
      <c r="C340" t="s">
        <v>1270</v>
      </c>
      <c r="D340" t="s">
        <v>1272</v>
      </c>
      <c r="E340" t="s">
        <v>692</v>
      </c>
      <c r="F340">
        <v>2044</v>
      </c>
      <c r="G340">
        <v>2021</v>
      </c>
      <c r="I340">
        <v>0</v>
      </c>
      <c r="J340">
        <v>0</v>
      </c>
      <c r="K340">
        <v>0.9597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</row>
    <row r="341" spans="1:41" x14ac:dyDescent="0.3">
      <c r="A341" t="s">
        <v>972</v>
      </c>
      <c r="B341" t="s">
        <v>973</v>
      </c>
      <c r="C341" t="s">
        <v>1270</v>
      </c>
      <c r="D341" t="s">
        <v>1272</v>
      </c>
      <c r="E341" t="s">
        <v>692</v>
      </c>
      <c r="F341">
        <v>2044</v>
      </c>
      <c r="G341">
        <v>2021</v>
      </c>
      <c r="I341">
        <v>0</v>
      </c>
      <c r="J341">
        <v>0</v>
      </c>
      <c r="K341">
        <v>0.9597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</row>
    <row r="342" spans="1:41" x14ac:dyDescent="0.3">
      <c r="A342" t="s">
        <v>974</v>
      </c>
      <c r="B342" t="s">
        <v>975</v>
      </c>
      <c r="C342" t="s">
        <v>1270</v>
      </c>
      <c r="D342" t="s">
        <v>1272</v>
      </c>
      <c r="E342" t="s">
        <v>692</v>
      </c>
      <c r="F342">
        <v>2049</v>
      </c>
      <c r="G342">
        <v>2021</v>
      </c>
      <c r="I342">
        <v>0</v>
      </c>
      <c r="J342">
        <v>0</v>
      </c>
      <c r="K342">
        <v>1.0113000000000001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</row>
    <row r="343" spans="1:41" x14ac:dyDescent="0.3">
      <c r="A343" t="s">
        <v>976</v>
      </c>
      <c r="B343" t="s">
        <v>977</v>
      </c>
      <c r="C343" t="s">
        <v>1270</v>
      </c>
      <c r="D343" t="s">
        <v>1272</v>
      </c>
      <c r="E343" t="s">
        <v>691</v>
      </c>
      <c r="F343">
        <v>2049</v>
      </c>
      <c r="G343">
        <v>2021</v>
      </c>
      <c r="I343">
        <v>0</v>
      </c>
      <c r="J343">
        <v>0</v>
      </c>
      <c r="K343">
        <v>0.86329999999999996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</row>
    <row r="344" spans="1:41" x14ac:dyDescent="0.3">
      <c r="A344" t="s">
        <v>978</v>
      </c>
      <c r="B344" t="s">
        <v>979</v>
      </c>
      <c r="C344" t="s">
        <v>1270</v>
      </c>
      <c r="D344" t="s">
        <v>1272</v>
      </c>
      <c r="E344" t="s">
        <v>691</v>
      </c>
      <c r="F344">
        <v>2045</v>
      </c>
      <c r="G344">
        <v>2021</v>
      </c>
      <c r="I344">
        <v>0</v>
      </c>
      <c r="J344">
        <v>0</v>
      </c>
      <c r="K344">
        <v>1.8253999999999999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</row>
    <row r="345" spans="1:41" x14ac:dyDescent="0.3">
      <c r="A345" t="s">
        <v>980</v>
      </c>
      <c r="B345" t="s">
        <v>981</v>
      </c>
      <c r="C345" t="s">
        <v>1270</v>
      </c>
      <c r="D345" t="s">
        <v>1272</v>
      </c>
      <c r="E345" t="s">
        <v>691</v>
      </c>
      <c r="F345">
        <v>2048</v>
      </c>
      <c r="G345">
        <v>2021</v>
      </c>
      <c r="I345">
        <v>0</v>
      </c>
      <c r="J345">
        <v>0</v>
      </c>
      <c r="K345">
        <v>0.91269999999999996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</row>
    <row r="346" spans="1:41" x14ac:dyDescent="0.3">
      <c r="A346" t="s">
        <v>982</v>
      </c>
      <c r="B346" t="s">
        <v>983</v>
      </c>
      <c r="C346" t="s">
        <v>1270</v>
      </c>
      <c r="D346" t="s">
        <v>1272</v>
      </c>
      <c r="E346" t="s">
        <v>691</v>
      </c>
      <c r="F346">
        <v>2051</v>
      </c>
      <c r="G346">
        <v>2021</v>
      </c>
      <c r="I346">
        <v>0</v>
      </c>
      <c r="J346">
        <v>0</v>
      </c>
      <c r="K346">
        <v>0.99760000000000004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</row>
    <row r="347" spans="1:41" x14ac:dyDescent="0.3">
      <c r="A347" t="s">
        <v>984</v>
      </c>
      <c r="B347" t="s">
        <v>985</v>
      </c>
      <c r="C347" t="s">
        <v>1270</v>
      </c>
      <c r="D347" t="s">
        <v>1272</v>
      </c>
      <c r="E347" t="s">
        <v>691</v>
      </c>
      <c r="F347">
        <v>2048</v>
      </c>
      <c r="G347">
        <v>2021</v>
      </c>
      <c r="I347">
        <v>0</v>
      </c>
      <c r="J347">
        <v>0</v>
      </c>
      <c r="K347">
        <v>0.86729999999999996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</row>
    <row r="348" spans="1:41" x14ac:dyDescent="0.3">
      <c r="A348" t="s">
        <v>986</v>
      </c>
      <c r="B348" t="s">
        <v>987</v>
      </c>
      <c r="C348" t="s">
        <v>1270</v>
      </c>
      <c r="D348" t="s">
        <v>1272</v>
      </c>
      <c r="E348" t="s">
        <v>691</v>
      </c>
      <c r="F348">
        <v>2049</v>
      </c>
      <c r="G348">
        <v>2021</v>
      </c>
      <c r="I348">
        <v>0</v>
      </c>
      <c r="J348">
        <v>0</v>
      </c>
      <c r="K348">
        <v>0.85040000000000004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</row>
    <row r="349" spans="1:41" x14ac:dyDescent="0.3">
      <c r="A349" t="s">
        <v>988</v>
      </c>
      <c r="B349" t="s">
        <v>989</v>
      </c>
      <c r="C349" t="s">
        <v>1270</v>
      </c>
      <c r="D349" t="s">
        <v>1272</v>
      </c>
      <c r="E349" t="s">
        <v>691</v>
      </c>
      <c r="F349">
        <v>2044</v>
      </c>
      <c r="G349">
        <v>2021</v>
      </c>
      <c r="I349">
        <v>0</v>
      </c>
      <c r="J349">
        <v>0</v>
      </c>
      <c r="K349">
        <v>0.99629999999999996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</row>
    <row r="350" spans="1:41" x14ac:dyDescent="0.3">
      <c r="A350" t="s">
        <v>988</v>
      </c>
      <c r="B350" t="s">
        <v>990</v>
      </c>
      <c r="C350" t="s">
        <v>1270</v>
      </c>
      <c r="D350" t="s">
        <v>1272</v>
      </c>
      <c r="E350" t="s">
        <v>691</v>
      </c>
      <c r="F350">
        <v>2044</v>
      </c>
      <c r="G350">
        <v>2021</v>
      </c>
      <c r="I350">
        <v>0</v>
      </c>
      <c r="J350">
        <v>0</v>
      </c>
      <c r="K350">
        <v>0.99629999999999996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</row>
    <row r="351" spans="1:41" x14ac:dyDescent="0.3">
      <c r="A351" t="s">
        <v>991</v>
      </c>
      <c r="B351" t="s">
        <v>992</v>
      </c>
      <c r="C351" t="s">
        <v>1270</v>
      </c>
      <c r="D351" t="s">
        <v>1272</v>
      </c>
      <c r="E351" t="s">
        <v>691</v>
      </c>
      <c r="F351">
        <v>2049</v>
      </c>
      <c r="G351">
        <v>2021</v>
      </c>
      <c r="I351">
        <v>0</v>
      </c>
      <c r="J351">
        <v>0</v>
      </c>
      <c r="K351">
        <v>0.86329999999999996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</row>
    <row r="352" spans="1:41" x14ac:dyDescent="0.3">
      <c r="A352" t="s">
        <v>993</v>
      </c>
      <c r="B352" t="s">
        <v>994</v>
      </c>
      <c r="C352" t="s">
        <v>1270</v>
      </c>
      <c r="D352" t="s">
        <v>1272</v>
      </c>
      <c r="E352" t="s">
        <v>691</v>
      </c>
      <c r="F352">
        <v>2050</v>
      </c>
      <c r="G352">
        <v>2021</v>
      </c>
      <c r="I352">
        <v>0</v>
      </c>
      <c r="J352">
        <v>0</v>
      </c>
      <c r="K352">
        <v>0.86729999999999996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</row>
    <row r="353" spans="1:41" x14ac:dyDescent="0.3">
      <c r="A353" t="s">
        <v>993</v>
      </c>
      <c r="B353" t="s">
        <v>995</v>
      </c>
      <c r="C353" t="s">
        <v>1270</v>
      </c>
      <c r="D353" t="s">
        <v>1272</v>
      </c>
      <c r="E353" t="s">
        <v>691</v>
      </c>
      <c r="F353">
        <v>2050</v>
      </c>
      <c r="G353">
        <v>2021</v>
      </c>
      <c r="I353">
        <v>0</v>
      </c>
      <c r="J353">
        <v>0</v>
      </c>
      <c r="K353">
        <v>0.86729999999999996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</row>
    <row r="354" spans="1:41" x14ac:dyDescent="0.3">
      <c r="A354" t="s">
        <v>996</v>
      </c>
      <c r="B354" t="s">
        <v>997</v>
      </c>
      <c r="C354" t="s">
        <v>1270</v>
      </c>
      <c r="D354" t="s">
        <v>626</v>
      </c>
      <c r="E354" t="s">
        <v>689</v>
      </c>
      <c r="F354">
        <v>2050</v>
      </c>
      <c r="G354">
        <v>2021</v>
      </c>
      <c r="I354">
        <v>0</v>
      </c>
      <c r="J354">
        <v>0</v>
      </c>
      <c r="K354">
        <v>0.91339999999999999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</row>
    <row r="355" spans="1:41" x14ac:dyDescent="0.3">
      <c r="A355" t="s">
        <v>998</v>
      </c>
      <c r="B355" t="s">
        <v>999</v>
      </c>
      <c r="C355" t="s">
        <v>1270</v>
      </c>
      <c r="D355" t="s">
        <v>626</v>
      </c>
      <c r="E355" t="s">
        <v>689</v>
      </c>
      <c r="F355">
        <v>2040</v>
      </c>
      <c r="G355">
        <v>2021</v>
      </c>
      <c r="I355">
        <v>0</v>
      </c>
      <c r="J355">
        <v>0</v>
      </c>
      <c r="K355">
        <v>0.93589999999999995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</row>
    <row r="356" spans="1:41" x14ac:dyDescent="0.3">
      <c r="A356" t="s">
        <v>1000</v>
      </c>
      <c r="B356" t="s">
        <v>1001</v>
      </c>
      <c r="C356" t="s">
        <v>1270</v>
      </c>
      <c r="D356" t="s">
        <v>626</v>
      </c>
      <c r="E356" t="s">
        <v>689</v>
      </c>
      <c r="F356">
        <v>2049</v>
      </c>
      <c r="G356">
        <v>2021</v>
      </c>
      <c r="I356">
        <v>0</v>
      </c>
      <c r="J356">
        <v>0</v>
      </c>
      <c r="K356">
        <v>0.95809999999999995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</row>
    <row r="357" spans="1:41" x14ac:dyDescent="0.3">
      <c r="A357" t="s">
        <v>1002</v>
      </c>
      <c r="B357" t="s">
        <v>1003</v>
      </c>
      <c r="C357" t="s">
        <v>1270</v>
      </c>
      <c r="D357" t="s">
        <v>626</v>
      </c>
      <c r="E357" t="s">
        <v>689</v>
      </c>
      <c r="F357">
        <v>2040</v>
      </c>
      <c r="G357">
        <v>2021</v>
      </c>
      <c r="I357">
        <v>0</v>
      </c>
      <c r="J357">
        <v>0</v>
      </c>
      <c r="K357">
        <v>0.95630000000000004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</row>
    <row r="358" spans="1:41" x14ac:dyDescent="0.3">
      <c r="A358" t="s">
        <v>1004</v>
      </c>
      <c r="B358" t="s">
        <v>1005</v>
      </c>
      <c r="C358" t="s">
        <v>1270</v>
      </c>
      <c r="D358" t="s">
        <v>626</v>
      </c>
      <c r="E358" t="s">
        <v>689</v>
      </c>
      <c r="F358">
        <v>2046</v>
      </c>
      <c r="G358">
        <v>2021</v>
      </c>
      <c r="I358">
        <v>0</v>
      </c>
      <c r="J358">
        <v>0</v>
      </c>
      <c r="K358">
        <v>0.95879999999999999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</row>
    <row r="359" spans="1:41" x14ac:dyDescent="0.3">
      <c r="A359" t="s">
        <v>1006</v>
      </c>
      <c r="B359" t="s">
        <v>1007</v>
      </c>
      <c r="C359" t="s">
        <v>1270</v>
      </c>
      <c r="D359" t="s">
        <v>626</v>
      </c>
      <c r="E359" t="s">
        <v>689</v>
      </c>
      <c r="F359">
        <v>2043</v>
      </c>
      <c r="G359">
        <v>2021</v>
      </c>
      <c r="I359">
        <v>0</v>
      </c>
      <c r="J359">
        <v>0</v>
      </c>
      <c r="K359">
        <v>0.96160000000000001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</row>
    <row r="360" spans="1:41" x14ac:dyDescent="0.3">
      <c r="A360" t="s">
        <v>1008</v>
      </c>
      <c r="B360" t="s">
        <v>1009</v>
      </c>
      <c r="C360" t="s">
        <v>1270</v>
      </c>
      <c r="D360" t="s">
        <v>626</v>
      </c>
      <c r="E360" t="s">
        <v>689</v>
      </c>
      <c r="F360">
        <v>2051</v>
      </c>
      <c r="G360">
        <v>2021</v>
      </c>
      <c r="I360">
        <v>0</v>
      </c>
      <c r="J360">
        <v>0</v>
      </c>
      <c r="K360">
        <v>0.92459999999999998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</row>
    <row r="361" spans="1:41" x14ac:dyDescent="0.3">
      <c r="A361" t="s">
        <v>1010</v>
      </c>
      <c r="B361" t="s">
        <v>1011</v>
      </c>
      <c r="C361" t="s">
        <v>1270</v>
      </c>
      <c r="D361" t="s">
        <v>626</v>
      </c>
      <c r="E361" t="s">
        <v>689</v>
      </c>
      <c r="F361">
        <v>2038</v>
      </c>
      <c r="G361">
        <v>2021</v>
      </c>
      <c r="I361">
        <v>0</v>
      </c>
      <c r="J361">
        <v>0</v>
      </c>
      <c r="K361">
        <v>0.90820000000000001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</row>
    <row r="362" spans="1:41" x14ac:dyDescent="0.3">
      <c r="A362" t="s">
        <v>1012</v>
      </c>
      <c r="B362" t="s">
        <v>1013</v>
      </c>
      <c r="C362" t="s">
        <v>1270</v>
      </c>
      <c r="D362" t="s">
        <v>626</v>
      </c>
      <c r="E362" t="s">
        <v>689</v>
      </c>
      <c r="F362">
        <v>2100</v>
      </c>
      <c r="G362">
        <v>2021</v>
      </c>
      <c r="I362">
        <v>0</v>
      </c>
      <c r="J362">
        <v>0</v>
      </c>
      <c r="K362">
        <v>0.95950000000000002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</row>
    <row r="363" spans="1:41" x14ac:dyDescent="0.3">
      <c r="A363" t="s">
        <v>1014</v>
      </c>
      <c r="B363" t="s">
        <v>1015</v>
      </c>
      <c r="C363" t="s">
        <v>1270</v>
      </c>
      <c r="D363" t="s">
        <v>626</v>
      </c>
      <c r="E363" t="s">
        <v>689</v>
      </c>
      <c r="F363">
        <v>2036</v>
      </c>
      <c r="G363">
        <v>2021</v>
      </c>
      <c r="I363">
        <v>0</v>
      </c>
      <c r="J363">
        <v>0</v>
      </c>
      <c r="K363">
        <v>0.90820000000000001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</row>
    <row r="364" spans="1:41" x14ac:dyDescent="0.3">
      <c r="A364" t="s">
        <v>1016</v>
      </c>
      <c r="B364" t="s">
        <v>1017</v>
      </c>
      <c r="C364" t="s">
        <v>1270</v>
      </c>
      <c r="D364" t="s">
        <v>626</v>
      </c>
      <c r="E364" t="s">
        <v>689</v>
      </c>
      <c r="F364">
        <v>2043</v>
      </c>
      <c r="G364">
        <v>2021</v>
      </c>
      <c r="I364">
        <v>0</v>
      </c>
      <c r="J364">
        <v>0</v>
      </c>
      <c r="K364">
        <v>0.94259999999999999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</row>
    <row r="365" spans="1:41" x14ac:dyDescent="0.3">
      <c r="A365" t="s">
        <v>1018</v>
      </c>
      <c r="B365" t="s">
        <v>1019</v>
      </c>
      <c r="C365" t="s">
        <v>1270</v>
      </c>
      <c r="D365" t="s">
        <v>626</v>
      </c>
      <c r="E365" t="s">
        <v>689</v>
      </c>
      <c r="F365">
        <v>2043</v>
      </c>
      <c r="G365">
        <v>2021</v>
      </c>
      <c r="I365">
        <v>0</v>
      </c>
      <c r="J365">
        <v>0</v>
      </c>
      <c r="K365">
        <v>0.84560000000000002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</row>
    <row r="366" spans="1:41" x14ac:dyDescent="0.3">
      <c r="A366" t="s">
        <v>1020</v>
      </c>
      <c r="B366" t="s">
        <v>1021</v>
      </c>
      <c r="C366" t="s">
        <v>1270</v>
      </c>
      <c r="D366" t="s">
        <v>626</v>
      </c>
      <c r="E366" t="s">
        <v>689</v>
      </c>
      <c r="F366">
        <v>2040</v>
      </c>
      <c r="G366">
        <v>2021</v>
      </c>
      <c r="I366">
        <v>0</v>
      </c>
      <c r="J366">
        <v>0</v>
      </c>
      <c r="K366">
        <v>1.0122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</row>
    <row r="367" spans="1:41" x14ac:dyDescent="0.3">
      <c r="A367" t="s">
        <v>1022</v>
      </c>
      <c r="B367" t="s">
        <v>1023</v>
      </c>
      <c r="C367" t="s">
        <v>1270</v>
      </c>
      <c r="D367" t="s">
        <v>626</v>
      </c>
      <c r="E367" t="s">
        <v>689</v>
      </c>
      <c r="F367">
        <v>2038</v>
      </c>
      <c r="G367">
        <v>2021</v>
      </c>
      <c r="I367">
        <v>0</v>
      </c>
      <c r="J367">
        <v>0</v>
      </c>
      <c r="K367">
        <v>0.87080000000000002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</row>
    <row r="368" spans="1:41" x14ac:dyDescent="0.3">
      <c r="A368" t="s">
        <v>1024</v>
      </c>
      <c r="B368" t="s">
        <v>1025</v>
      </c>
      <c r="C368" t="s">
        <v>1270</v>
      </c>
      <c r="D368" t="s">
        <v>626</v>
      </c>
      <c r="E368" t="s">
        <v>689</v>
      </c>
      <c r="F368">
        <v>2041</v>
      </c>
      <c r="G368">
        <v>2021</v>
      </c>
      <c r="I368">
        <v>0</v>
      </c>
      <c r="J368">
        <v>0</v>
      </c>
      <c r="K368">
        <v>0.95630000000000004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</row>
    <row r="369" spans="1:41" x14ac:dyDescent="0.3">
      <c r="A369" t="s">
        <v>1026</v>
      </c>
      <c r="B369" t="s">
        <v>1027</v>
      </c>
      <c r="C369" t="s">
        <v>1270</v>
      </c>
      <c r="D369" t="s">
        <v>626</v>
      </c>
      <c r="E369" t="s">
        <v>690</v>
      </c>
      <c r="F369">
        <v>2044</v>
      </c>
      <c r="G369">
        <v>2021</v>
      </c>
      <c r="I369">
        <v>0</v>
      </c>
      <c r="J369">
        <v>0</v>
      </c>
      <c r="K369">
        <v>0.96830000000000005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</row>
    <row r="370" spans="1:41" x14ac:dyDescent="0.3">
      <c r="A370" t="s">
        <v>1028</v>
      </c>
      <c r="B370" t="s">
        <v>1029</v>
      </c>
      <c r="C370" t="s">
        <v>1270</v>
      </c>
      <c r="D370" t="s">
        <v>626</v>
      </c>
      <c r="E370" t="s">
        <v>690</v>
      </c>
      <c r="F370">
        <v>2043</v>
      </c>
      <c r="G370">
        <v>2021</v>
      </c>
      <c r="I370">
        <v>0</v>
      </c>
      <c r="J370">
        <v>0</v>
      </c>
      <c r="K370">
        <v>0.98350000000000004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</row>
    <row r="371" spans="1:41" x14ac:dyDescent="0.3">
      <c r="A371" t="s">
        <v>1030</v>
      </c>
      <c r="B371" t="s">
        <v>1031</v>
      </c>
      <c r="C371" t="s">
        <v>1270</v>
      </c>
      <c r="D371" t="s">
        <v>626</v>
      </c>
      <c r="E371" t="s">
        <v>692</v>
      </c>
      <c r="F371">
        <v>2030</v>
      </c>
      <c r="G371">
        <v>2021</v>
      </c>
      <c r="I371">
        <v>0</v>
      </c>
      <c r="J371">
        <v>0</v>
      </c>
      <c r="K371">
        <v>0.99439999999999995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</row>
    <row r="372" spans="1:41" x14ac:dyDescent="0.3">
      <c r="A372" t="s">
        <v>1032</v>
      </c>
      <c r="B372" t="s">
        <v>1033</v>
      </c>
      <c r="C372" t="s">
        <v>1270</v>
      </c>
      <c r="D372" t="s">
        <v>626</v>
      </c>
      <c r="E372" t="s">
        <v>692</v>
      </c>
      <c r="F372">
        <v>2030</v>
      </c>
      <c r="G372">
        <v>2021</v>
      </c>
      <c r="I372">
        <v>0</v>
      </c>
      <c r="J372">
        <v>0</v>
      </c>
      <c r="K372">
        <v>0.91659999999999997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</row>
    <row r="373" spans="1:41" x14ac:dyDescent="0.3">
      <c r="A373" t="s">
        <v>1034</v>
      </c>
      <c r="B373" t="s">
        <v>1035</v>
      </c>
      <c r="C373" t="s">
        <v>1270</v>
      </c>
      <c r="D373" t="s">
        <v>626</v>
      </c>
      <c r="E373" t="s">
        <v>692</v>
      </c>
      <c r="F373">
        <v>2039</v>
      </c>
      <c r="G373">
        <v>2021</v>
      </c>
      <c r="I373">
        <v>0</v>
      </c>
      <c r="J373">
        <v>0</v>
      </c>
      <c r="K373">
        <v>0.95640000000000003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</row>
    <row r="374" spans="1:41" x14ac:dyDescent="0.3">
      <c r="A374" t="s">
        <v>1036</v>
      </c>
      <c r="B374" t="s">
        <v>1037</v>
      </c>
      <c r="C374" t="s">
        <v>1270</v>
      </c>
      <c r="D374" t="s">
        <v>626</v>
      </c>
      <c r="E374" t="s">
        <v>692</v>
      </c>
      <c r="F374">
        <v>2043</v>
      </c>
      <c r="G374">
        <v>2021</v>
      </c>
      <c r="I374">
        <v>0</v>
      </c>
      <c r="J374">
        <v>0</v>
      </c>
      <c r="K374">
        <v>0.96299999999999997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</row>
    <row r="375" spans="1:41" x14ac:dyDescent="0.3">
      <c r="A375" t="s">
        <v>1038</v>
      </c>
      <c r="B375" t="s">
        <v>1039</v>
      </c>
      <c r="C375" t="s">
        <v>1270</v>
      </c>
      <c r="D375" t="s">
        <v>626</v>
      </c>
      <c r="E375" t="s">
        <v>692</v>
      </c>
      <c r="F375">
        <v>2035</v>
      </c>
      <c r="G375">
        <v>2021</v>
      </c>
      <c r="I375">
        <v>0</v>
      </c>
      <c r="J375">
        <v>0</v>
      </c>
      <c r="K375">
        <v>0.96060000000000001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</row>
    <row r="376" spans="1:41" x14ac:dyDescent="0.3">
      <c r="A376" t="s">
        <v>1040</v>
      </c>
      <c r="B376" t="s">
        <v>1041</v>
      </c>
      <c r="C376" t="s">
        <v>1270</v>
      </c>
      <c r="D376" t="s">
        <v>626</v>
      </c>
      <c r="E376" t="s">
        <v>692</v>
      </c>
      <c r="F376">
        <v>2036</v>
      </c>
      <c r="G376">
        <v>2021</v>
      </c>
      <c r="I376">
        <v>0</v>
      </c>
      <c r="J376">
        <v>0</v>
      </c>
      <c r="K376">
        <v>0.95709999999999995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</row>
    <row r="377" spans="1:41" x14ac:dyDescent="0.3">
      <c r="A377" t="s">
        <v>1042</v>
      </c>
      <c r="B377" t="s">
        <v>1043</v>
      </c>
      <c r="C377" t="s">
        <v>1270</v>
      </c>
      <c r="D377" t="s">
        <v>626</v>
      </c>
      <c r="E377" t="s">
        <v>692</v>
      </c>
      <c r="F377">
        <v>2036</v>
      </c>
      <c r="G377">
        <v>2021</v>
      </c>
      <c r="I377">
        <v>0</v>
      </c>
      <c r="J377">
        <v>0</v>
      </c>
      <c r="K377">
        <v>0.96299999999999997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</row>
    <row r="378" spans="1:41" x14ac:dyDescent="0.3">
      <c r="A378" t="s">
        <v>1044</v>
      </c>
      <c r="B378" t="s">
        <v>1045</v>
      </c>
      <c r="C378" t="s">
        <v>1270</v>
      </c>
      <c r="D378" t="s">
        <v>626</v>
      </c>
      <c r="E378" t="s">
        <v>692</v>
      </c>
      <c r="F378">
        <v>2056</v>
      </c>
      <c r="G378">
        <v>2021</v>
      </c>
      <c r="I378">
        <v>0</v>
      </c>
      <c r="J378">
        <v>0</v>
      </c>
      <c r="K378">
        <v>0.95179999999999998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</row>
    <row r="379" spans="1:41" x14ac:dyDescent="0.3">
      <c r="A379" t="s">
        <v>1046</v>
      </c>
      <c r="B379" t="s">
        <v>1047</v>
      </c>
      <c r="C379" t="s">
        <v>1270</v>
      </c>
      <c r="D379" t="s">
        <v>626</v>
      </c>
      <c r="E379" t="s">
        <v>692</v>
      </c>
      <c r="F379">
        <v>2057</v>
      </c>
      <c r="G379">
        <v>2021</v>
      </c>
      <c r="I379">
        <v>0</v>
      </c>
      <c r="J379">
        <v>0</v>
      </c>
      <c r="K379">
        <v>0.95179999999999998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</row>
    <row r="380" spans="1:41" x14ac:dyDescent="0.3">
      <c r="A380" t="s">
        <v>1048</v>
      </c>
      <c r="B380" t="s">
        <v>1049</v>
      </c>
      <c r="C380" t="s">
        <v>1270</v>
      </c>
      <c r="D380" t="s">
        <v>626</v>
      </c>
      <c r="E380" t="s">
        <v>692</v>
      </c>
      <c r="F380">
        <v>2057</v>
      </c>
      <c r="G380">
        <v>2021</v>
      </c>
      <c r="I380">
        <v>0</v>
      </c>
      <c r="J380">
        <v>0</v>
      </c>
      <c r="K380">
        <v>0.95179999999999998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</row>
    <row r="381" spans="1:41" x14ac:dyDescent="0.3">
      <c r="A381" t="s">
        <v>1050</v>
      </c>
      <c r="B381" t="s">
        <v>1051</v>
      </c>
      <c r="C381" t="s">
        <v>1270</v>
      </c>
      <c r="D381" t="s">
        <v>626</v>
      </c>
      <c r="E381" t="s">
        <v>692</v>
      </c>
      <c r="F381">
        <v>2035</v>
      </c>
      <c r="G381">
        <v>2021</v>
      </c>
      <c r="I381">
        <v>0</v>
      </c>
      <c r="J381">
        <v>0</v>
      </c>
      <c r="K381">
        <v>0.98029999999999995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</row>
    <row r="382" spans="1:41" x14ac:dyDescent="0.3">
      <c r="A382" t="s">
        <v>1052</v>
      </c>
      <c r="B382" t="s">
        <v>1053</v>
      </c>
      <c r="C382" t="s">
        <v>1270</v>
      </c>
      <c r="D382" t="s">
        <v>626</v>
      </c>
      <c r="E382" t="s">
        <v>692</v>
      </c>
      <c r="F382">
        <v>2038</v>
      </c>
      <c r="G382">
        <v>2021</v>
      </c>
      <c r="I382">
        <v>0</v>
      </c>
      <c r="J382">
        <v>0</v>
      </c>
      <c r="K382">
        <v>0.98029999999999995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</row>
    <row r="383" spans="1:41" x14ac:dyDescent="0.3">
      <c r="A383" t="s">
        <v>1054</v>
      </c>
      <c r="B383" t="s">
        <v>1055</v>
      </c>
      <c r="C383" t="s">
        <v>1270</v>
      </c>
      <c r="D383" t="s">
        <v>626</v>
      </c>
      <c r="E383" t="s">
        <v>692</v>
      </c>
      <c r="F383">
        <v>2040</v>
      </c>
      <c r="G383">
        <v>2021</v>
      </c>
      <c r="I383">
        <v>0</v>
      </c>
      <c r="J383">
        <v>0</v>
      </c>
      <c r="K383">
        <v>0.98029999999999995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</row>
    <row r="384" spans="1:41" x14ac:dyDescent="0.3">
      <c r="A384" t="s">
        <v>1056</v>
      </c>
      <c r="B384" t="s">
        <v>1057</v>
      </c>
      <c r="C384" t="s">
        <v>1270</v>
      </c>
      <c r="D384" t="s">
        <v>626</v>
      </c>
      <c r="E384" t="s">
        <v>692</v>
      </c>
      <c r="F384">
        <v>2045</v>
      </c>
      <c r="G384">
        <v>2021</v>
      </c>
      <c r="I384">
        <v>0</v>
      </c>
      <c r="J384">
        <v>0</v>
      </c>
      <c r="K384">
        <v>0.9667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</row>
    <row r="385" spans="1:41" x14ac:dyDescent="0.3">
      <c r="A385" t="s">
        <v>1058</v>
      </c>
      <c r="B385" t="s">
        <v>1059</v>
      </c>
      <c r="C385" t="s">
        <v>1270</v>
      </c>
      <c r="D385" t="s">
        <v>626</v>
      </c>
      <c r="E385" t="s">
        <v>692</v>
      </c>
      <c r="F385">
        <v>2035</v>
      </c>
      <c r="G385">
        <v>2021</v>
      </c>
      <c r="I385">
        <v>0</v>
      </c>
      <c r="J385">
        <v>0</v>
      </c>
      <c r="K385">
        <v>0.92869999999999997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</row>
    <row r="386" spans="1:41" x14ac:dyDescent="0.3">
      <c r="A386" t="s">
        <v>1060</v>
      </c>
      <c r="B386" t="s">
        <v>1061</v>
      </c>
      <c r="C386" t="s">
        <v>1270</v>
      </c>
      <c r="D386" t="s">
        <v>626</v>
      </c>
      <c r="E386" t="s">
        <v>692</v>
      </c>
      <c r="F386">
        <v>2033</v>
      </c>
      <c r="G386">
        <v>2021</v>
      </c>
      <c r="I386">
        <v>0</v>
      </c>
      <c r="J386">
        <v>0</v>
      </c>
      <c r="K386">
        <v>0.91339999999999999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</row>
    <row r="387" spans="1:41" x14ac:dyDescent="0.3">
      <c r="A387" t="s">
        <v>1062</v>
      </c>
      <c r="B387" t="s">
        <v>1063</v>
      </c>
      <c r="C387" t="s">
        <v>1270</v>
      </c>
      <c r="D387" t="s">
        <v>626</v>
      </c>
      <c r="E387" t="s">
        <v>692</v>
      </c>
      <c r="F387">
        <v>2039</v>
      </c>
      <c r="G387">
        <v>2021</v>
      </c>
      <c r="I387">
        <v>0</v>
      </c>
      <c r="J387">
        <v>0</v>
      </c>
      <c r="K387">
        <v>0.96779999999999999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</row>
    <row r="388" spans="1:41" x14ac:dyDescent="0.3">
      <c r="A388" t="s">
        <v>1064</v>
      </c>
      <c r="B388" t="s">
        <v>1065</v>
      </c>
      <c r="C388" t="s">
        <v>1270</v>
      </c>
      <c r="D388" t="s">
        <v>626</v>
      </c>
      <c r="E388" t="s">
        <v>692</v>
      </c>
      <c r="F388">
        <v>2039</v>
      </c>
      <c r="G388">
        <v>2021</v>
      </c>
      <c r="I388">
        <v>0</v>
      </c>
      <c r="J388">
        <v>0</v>
      </c>
      <c r="K388">
        <v>0.96779999999999999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</row>
    <row r="389" spans="1:41" x14ac:dyDescent="0.3">
      <c r="A389" t="s">
        <v>1066</v>
      </c>
      <c r="B389" t="s">
        <v>1067</v>
      </c>
      <c r="C389" t="s">
        <v>1270</v>
      </c>
      <c r="D389" t="s">
        <v>626</v>
      </c>
      <c r="E389" t="s">
        <v>692</v>
      </c>
      <c r="F389">
        <v>2027</v>
      </c>
      <c r="G389">
        <v>2021</v>
      </c>
      <c r="I389">
        <v>0</v>
      </c>
      <c r="J389">
        <v>0</v>
      </c>
      <c r="K389">
        <v>1.0055000000000001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</row>
    <row r="390" spans="1:41" x14ac:dyDescent="0.3">
      <c r="A390" t="s">
        <v>1068</v>
      </c>
      <c r="B390" t="s">
        <v>1069</v>
      </c>
      <c r="C390" t="s">
        <v>1270</v>
      </c>
      <c r="D390" t="s">
        <v>626</v>
      </c>
      <c r="E390" t="s">
        <v>692</v>
      </c>
      <c r="F390">
        <v>2045</v>
      </c>
      <c r="G390">
        <v>2021</v>
      </c>
      <c r="I390">
        <v>0</v>
      </c>
      <c r="J390">
        <v>0</v>
      </c>
      <c r="K390">
        <v>0.95940000000000003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</row>
    <row r="391" spans="1:41" x14ac:dyDescent="0.3">
      <c r="A391" t="s">
        <v>1070</v>
      </c>
      <c r="B391" t="s">
        <v>1071</v>
      </c>
      <c r="C391" t="s">
        <v>1270</v>
      </c>
      <c r="D391" t="s">
        <v>626</v>
      </c>
      <c r="E391" t="s">
        <v>692</v>
      </c>
      <c r="F391">
        <v>2029</v>
      </c>
      <c r="G391">
        <v>2021</v>
      </c>
      <c r="I391">
        <v>0</v>
      </c>
      <c r="J391">
        <v>0</v>
      </c>
      <c r="K391">
        <v>0.81100000000000005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</row>
    <row r="392" spans="1:41" x14ac:dyDescent="0.3">
      <c r="A392" t="s">
        <v>1072</v>
      </c>
      <c r="B392" t="s">
        <v>1073</v>
      </c>
      <c r="C392" t="s">
        <v>1270</v>
      </c>
      <c r="D392" t="s">
        <v>626</v>
      </c>
      <c r="E392" t="s">
        <v>692</v>
      </c>
      <c r="F392">
        <v>2043</v>
      </c>
      <c r="G392">
        <v>2021</v>
      </c>
      <c r="I392">
        <v>0</v>
      </c>
      <c r="J392">
        <v>0</v>
      </c>
      <c r="K392">
        <v>0.95830000000000004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</row>
    <row r="393" spans="1:41" x14ac:dyDescent="0.3">
      <c r="A393" t="s">
        <v>1074</v>
      </c>
      <c r="B393" t="s">
        <v>1075</v>
      </c>
      <c r="C393" t="s">
        <v>1270</v>
      </c>
      <c r="D393" t="s">
        <v>626</v>
      </c>
      <c r="E393" t="s">
        <v>351</v>
      </c>
      <c r="F393">
        <v>2044</v>
      </c>
      <c r="G393">
        <v>2021</v>
      </c>
      <c r="I393">
        <v>0</v>
      </c>
      <c r="J393">
        <v>0</v>
      </c>
      <c r="K393">
        <v>0.98089999999999999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</row>
    <row r="394" spans="1:41" x14ac:dyDescent="0.3">
      <c r="A394" t="s">
        <v>1076</v>
      </c>
      <c r="B394" t="s">
        <v>1077</v>
      </c>
      <c r="C394" t="s">
        <v>1270</v>
      </c>
      <c r="D394" t="s">
        <v>626</v>
      </c>
      <c r="E394" t="s">
        <v>351</v>
      </c>
      <c r="F394">
        <v>2055</v>
      </c>
      <c r="G394">
        <v>2021</v>
      </c>
      <c r="I394">
        <v>0</v>
      </c>
      <c r="J394">
        <v>0</v>
      </c>
      <c r="K394">
        <v>0.93140000000000001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</row>
    <row r="395" spans="1:41" x14ac:dyDescent="0.3">
      <c r="A395" t="s">
        <v>1078</v>
      </c>
      <c r="B395" t="s">
        <v>1079</v>
      </c>
      <c r="C395" t="s">
        <v>1270</v>
      </c>
      <c r="D395" t="s">
        <v>626</v>
      </c>
      <c r="E395" t="s">
        <v>351</v>
      </c>
      <c r="F395">
        <v>2050</v>
      </c>
      <c r="G395">
        <v>2021</v>
      </c>
      <c r="I395">
        <v>0</v>
      </c>
      <c r="J395">
        <v>0</v>
      </c>
      <c r="K395">
        <v>0.89990000000000003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</row>
    <row r="396" spans="1:41" x14ac:dyDescent="0.3">
      <c r="A396" t="s">
        <v>1080</v>
      </c>
      <c r="B396" t="s">
        <v>1081</v>
      </c>
      <c r="C396" t="s">
        <v>1270</v>
      </c>
      <c r="D396" t="s">
        <v>626</v>
      </c>
      <c r="E396" t="s">
        <v>351</v>
      </c>
      <c r="F396">
        <v>2050</v>
      </c>
      <c r="G396">
        <v>2021</v>
      </c>
      <c r="I396">
        <v>0</v>
      </c>
      <c r="J396">
        <v>0</v>
      </c>
      <c r="K396">
        <v>0.87939999999999996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</row>
    <row r="397" spans="1:41" x14ac:dyDescent="0.3">
      <c r="A397" t="s">
        <v>1082</v>
      </c>
      <c r="B397" t="s">
        <v>1083</v>
      </c>
      <c r="C397" t="s">
        <v>1270</v>
      </c>
      <c r="D397" t="s">
        <v>626</v>
      </c>
      <c r="E397" t="s">
        <v>691</v>
      </c>
      <c r="F397">
        <v>2047</v>
      </c>
      <c r="G397">
        <v>2021</v>
      </c>
      <c r="I397">
        <v>0</v>
      </c>
      <c r="J397">
        <v>0</v>
      </c>
      <c r="K397">
        <v>0.89870000000000005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</row>
    <row r="398" spans="1:41" x14ac:dyDescent="0.3">
      <c r="A398" t="s">
        <v>1084</v>
      </c>
      <c r="B398" t="s">
        <v>1085</v>
      </c>
      <c r="C398" t="s">
        <v>1270</v>
      </c>
      <c r="D398" t="s">
        <v>626</v>
      </c>
      <c r="E398" t="s">
        <v>691</v>
      </c>
      <c r="F398">
        <v>2040</v>
      </c>
      <c r="G398">
        <v>2021</v>
      </c>
      <c r="I398">
        <v>0</v>
      </c>
      <c r="J398">
        <v>0</v>
      </c>
      <c r="K398">
        <v>0.99360000000000004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</row>
    <row r="399" spans="1:41" x14ac:dyDescent="0.3">
      <c r="A399" t="s">
        <v>1086</v>
      </c>
      <c r="B399" t="s">
        <v>1087</v>
      </c>
      <c r="C399" t="s">
        <v>1270</v>
      </c>
      <c r="D399" t="s">
        <v>626</v>
      </c>
      <c r="E399" t="s">
        <v>691</v>
      </c>
      <c r="F399">
        <v>2049</v>
      </c>
      <c r="G399">
        <v>2021</v>
      </c>
      <c r="I399">
        <v>0</v>
      </c>
      <c r="J399">
        <v>0</v>
      </c>
      <c r="K399">
        <v>0.89490000000000003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</row>
    <row r="400" spans="1:41" x14ac:dyDescent="0.3">
      <c r="A400" t="s">
        <v>1088</v>
      </c>
      <c r="B400" t="s">
        <v>1089</v>
      </c>
      <c r="C400" t="s">
        <v>1270</v>
      </c>
      <c r="D400" t="s">
        <v>626</v>
      </c>
      <c r="E400" t="s">
        <v>691</v>
      </c>
      <c r="F400">
        <v>2033</v>
      </c>
      <c r="G400">
        <v>2021</v>
      </c>
      <c r="I400">
        <v>0</v>
      </c>
      <c r="J400">
        <v>0</v>
      </c>
      <c r="K400">
        <v>0.96989999999999998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</row>
    <row r="401" spans="1:41" x14ac:dyDescent="0.3">
      <c r="A401" t="s">
        <v>1090</v>
      </c>
      <c r="B401" t="s">
        <v>1091</v>
      </c>
      <c r="C401" t="s">
        <v>1270</v>
      </c>
      <c r="D401" t="s">
        <v>626</v>
      </c>
      <c r="E401" t="s">
        <v>691</v>
      </c>
      <c r="F401">
        <v>2050</v>
      </c>
      <c r="G401">
        <v>2021</v>
      </c>
      <c r="I401">
        <v>0</v>
      </c>
      <c r="J401">
        <v>0</v>
      </c>
      <c r="K401">
        <v>0.99590000000000001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</row>
    <row r="402" spans="1:41" x14ac:dyDescent="0.3">
      <c r="A402" t="s">
        <v>1092</v>
      </c>
      <c r="B402" t="s">
        <v>1093</v>
      </c>
      <c r="C402" t="s">
        <v>1270</v>
      </c>
      <c r="D402" t="s">
        <v>626</v>
      </c>
      <c r="E402" t="s">
        <v>691</v>
      </c>
      <c r="F402">
        <v>2049</v>
      </c>
      <c r="G402">
        <v>2021</v>
      </c>
      <c r="I402">
        <v>0</v>
      </c>
      <c r="J402">
        <v>0</v>
      </c>
      <c r="K402">
        <v>0.89849999999999997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</row>
    <row r="403" spans="1:41" x14ac:dyDescent="0.3">
      <c r="A403" t="s">
        <v>1094</v>
      </c>
      <c r="B403" t="s">
        <v>1095</v>
      </c>
      <c r="C403" t="s">
        <v>1270</v>
      </c>
      <c r="D403" t="s">
        <v>626</v>
      </c>
      <c r="E403" t="s">
        <v>691</v>
      </c>
      <c r="F403">
        <v>2045</v>
      </c>
      <c r="G403">
        <v>2021</v>
      </c>
      <c r="I403">
        <v>0</v>
      </c>
      <c r="J403">
        <v>0</v>
      </c>
      <c r="K403">
        <v>0.97889999999999999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</row>
    <row r="404" spans="1:41" x14ac:dyDescent="0.3">
      <c r="A404" t="s">
        <v>1094</v>
      </c>
      <c r="B404" t="s">
        <v>1096</v>
      </c>
      <c r="C404" t="s">
        <v>1270</v>
      </c>
      <c r="D404" t="s">
        <v>626</v>
      </c>
      <c r="E404" t="s">
        <v>691</v>
      </c>
      <c r="F404">
        <v>2045</v>
      </c>
      <c r="G404">
        <v>2021</v>
      </c>
      <c r="I404">
        <v>0</v>
      </c>
      <c r="J404">
        <v>0</v>
      </c>
      <c r="K404">
        <v>0.97889999999999999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</row>
    <row r="405" spans="1:41" x14ac:dyDescent="0.3">
      <c r="A405" t="s">
        <v>1094</v>
      </c>
      <c r="B405" t="s">
        <v>1097</v>
      </c>
      <c r="C405" t="s">
        <v>1270</v>
      </c>
      <c r="D405" t="s">
        <v>626</v>
      </c>
      <c r="E405" t="s">
        <v>691</v>
      </c>
      <c r="F405">
        <v>2045</v>
      </c>
      <c r="G405">
        <v>2021</v>
      </c>
      <c r="I405">
        <v>0</v>
      </c>
      <c r="J405">
        <v>0</v>
      </c>
      <c r="K405">
        <v>0.97889999999999999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</row>
    <row r="406" spans="1:41" x14ac:dyDescent="0.3">
      <c r="A406" t="s">
        <v>1098</v>
      </c>
      <c r="B406" t="s">
        <v>1099</v>
      </c>
      <c r="C406" t="s">
        <v>1270</v>
      </c>
      <c r="D406" t="s">
        <v>626</v>
      </c>
      <c r="E406" t="s">
        <v>691</v>
      </c>
      <c r="F406">
        <v>2049</v>
      </c>
      <c r="G406">
        <v>2021</v>
      </c>
      <c r="I406">
        <v>0</v>
      </c>
      <c r="J406">
        <v>0</v>
      </c>
      <c r="K406">
        <v>0.94589999999999996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</row>
    <row r="407" spans="1:41" x14ac:dyDescent="0.3">
      <c r="A407" t="s">
        <v>1100</v>
      </c>
      <c r="B407" t="s">
        <v>1101</v>
      </c>
      <c r="C407" t="s">
        <v>1270</v>
      </c>
      <c r="D407" t="s">
        <v>626</v>
      </c>
      <c r="E407" t="s">
        <v>691</v>
      </c>
      <c r="F407">
        <v>2042</v>
      </c>
      <c r="G407">
        <v>2021</v>
      </c>
      <c r="I407">
        <v>0</v>
      </c>
      <c r="J407">
        <v>0</v>
      </c>
      <c r="K407">
        <v>0.90159999999999996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</row>
    <row r="408" spans="1:41" x14ac:dyDescent="0.3">
      <c r="A408" t="s">
        <v>1102</v>
      </c>
      <c r="B408" t="s">
        <v>1103</v>
      </c>
      <c r="C408" t="s">
        <v>1270</v>
      </c>
      <c r="D408" t="s">
        <v>626</v>
      </c>
      <c r="E408" t="s">
        <v>691</v>
      </c>
      <c r="F408">
        <v>2038</v>
      </c>
      <c r="G408">
        <v>2021</v>
      </c>
      <c r="I408">
        <v>0</v>
      </c>
      <c r="J408">
        <v>0</v>
      </c>
      <c r="K408">
        <v>0.97529999999999994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</row>
    <row r="409" spans="1:41" x14ac:dyDescent="0.3">
      <c r="A409" t="s">
        <v>1104</v>
      </c>
      <c r="B409" t="s">
        <v>1105</v>
      </c>
      <c r="C409" t="s">
        <v>1270</v>
      </c>
      <c r="D409" t="s">
        <v>626</v>
      </c>
      <c r="E409" t="s">
        <v>691</v>
      </c>
      <c r="F409">
        <v>2044</v>
      </c>
      <c r="G409">
        <v>2021</v>
      </c>
      <c r="I409">
        <v>0</v>
      </c>
      <c r="J409">
        <v>0</v>
      </c>
      <c r="K409">
        <v>0.94589999999999996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</row>
    <row r="410" spans="1:41" x14ac:dyDescent="0.3">
      <c r="A410" t="s">
        <v>1106</v>
      </c>
      <c r="B410" t="s">
        <v>1107</v>
      </c>
      <c r="C410" t="s">
        <v>1270</v>
      </c>
      <c r="D410" t="s">
        <v>626</v>
      </c>
      <c r="E410" t="s">
        <v>691</v>
      </c>
      <c r="F410">
        <v>2042</v>
      </c>
      <c r="G410">
        <v>2021</v>
      </c>
      <c r="I410">
        <v>0</v>
      </c>
      <c r="J410">
        <v>0</v>
      </c>
      <c r="K410">
        <v>1.0035000000000001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</row>
    <row r="411" spans="1:41" x14ac:dyDescent="0.3">
      <c r="A411" t="s">
        <v>1108</v>
      </c>
      <c r="B411" t="s">
        <v>1109</v>
      </c>
      <c r="C411" t="s">
        <v>1270</v>
      </c>
      <c r="D411" t="s">
        <v>626</v>
      </c>
      <c r="E411" t="s">
        <v>691</v>
      </c>
      <c r="F411">
        <v>2043</v>
      </c>
      <c r="G411">
        <v>2021</v>
      </c>
      <c r="I411">
        <v>0</v>
      </c>
      <c r="J411">
        <v>0</v>
      </c>
      <c r="K411">
        <v>0.98619999999999997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</row>
    <row r="412" spans="1:41" x14ac:dyDescent="0.3">
      <c r="A412" t="s">
        <v>1110</v>
      </c>
      <c r="B412" t="s">
        <v>1111</v>
      </c>
      <c r="C412" t="s">
        <v>1270</v>
      </c>
      <c r="D412" t="s">
        <v>626</v>
      </c>
      <c r="E412" t="s">
        <v>691</v>
      </c>
      <c r="F412">
        <v>2043</v>
      </c>
      <c r="G412">
        <v>2021</v>
      </c>
      <c r="I412">
        <v>0</v>
      </c>
      <c r="J412">
        <v>0</v>
      </c>
      <c r="K412">
        <v>0.94589999999999996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</row>
    <row r="413" spans="1:41" x14ac:dyDescent="0.3">
      <c r="A413" t="s">
        <v>1112</v>
      </c>
      <c r="B413" t="s">
        <v>1113</v>
      </c>
      <c r="C413" t="s">
        <v>1270</v>
      </c>
      <c r="D413" t="s">
        <v>626</v>
      </c>
      <c r="E413" t="s">
        <v>691</v>
      </c>
      <c r="F413">
        <v>2049</v>
      </c>
      <c r="G413">
        <v>2021</v>
      </c>
      <c r="I413">
        <v>0</v>
      </c>
      <c r="J413">
        <v>0</v>
      </c>
      <c r="K413">
        <v>0.88829999999999998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</row>
    <row r="414" spans="1:41" x14ac:dyDescent="0.3">
      <c r="A414" t="s">
        <v>1114</v>
      </c>
      <c r="B414" t="s">
        <v>1115</v>
      </c>
      <c r="C414" t="s">
        <v>1270</v>
      </c>
      <c r="D414" t="s">
        <v>626</v>
      </c>
      <c r="E414" t="s">
        <v>691</v>
      </c>
      <c r="F414">
        <v>2037</v>
      </c>
      <c r="G414">
        <v>2021</v>
      </c>
      <c r="I414">
        <v>0</v>
      </c>
      <c r="J414">
        <v>0</v>
      </c>
      <c r="K414">
        <v>1.0035000000000001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</row>
    <row r="415" spans="1:41" x14ac:dyDescent="0.3">
      <c r="A415" t="s">
        <v>1116</v>
      </c>
      <c r="B415" t="s">
        <v>1117</v>
      </c>
      <c r="C415" t="s">
        <v>1270</v>
      </c>
      <c r="D415" t="s">
        <v>626</v>
      </c>
      <c r="E415" t="s">
        <v>691</v>
      </c>
      <c r="F415">
        <v>2040</v>
      </c>
      <c r="G415">
        <v>2021</v>
      </c>
      <c r="I415">
        <v>0</v>
      </c>
      <c r="J415">
        <v>0</v>
      </c>
      <c r="K415">
        <v>0.99129999999999996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</row>
    <row r="416" spans="1:41" x14ac:dyDescent="0.3">
      <c r="A416" t="s">
        <v>1118</v>
      </c>
      <c r="B416" t="s">
        <v>1119</v>
      </c>
      <c r="C416" t="s">
        <v>1270</v>
      </c>
      <c r="D416" t="s">
        <v>626</v>
      </c>
      <c r="E416" t="s">
        <v>691</v>
      </c>
      <c r="F416">
        <v>2043</v>
      </c>
      <c r="G416">
        <v>2021</v>
      </c>
      <c r="I416">
        <v>0</v>
      </c>
      <c r="J416">
        <v>0</v>
      </c>
      <c r="K416">
        <v>0.95150000000000001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</row>
    <row r="417" spans="1:41" x14ac:dyDescent="0.3">
      <c r="A417" t="s">
        <v>1120</v>
      </c>
      <c r="B417" t="s">
        <v>1121</v>
      </c>
      <c r="C417" t="s">
        <v>1270</v>
      </c>
      <c r="D417" t="s">
        <v>626</v>
      </c>
      <c r="E417" t="s">
        <v>691</v>
      </c>
      <c r="F417">
        <v>2034</v>
      </c>
      <c r="G417">
        <v>2021</v>
      </c>
      <c r="I417">
        <v>0</v>
      </c>
      <c r="J417">
        <v>0</v>
      </c>
      <c r="K417">
        <v>0.92210000000000003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</row>
    <row r="418" spans="1:41" x14ac:dyDescent="0.3">
      <c r="A418" t="s">
        <v>1122</v>
      </c>
      <c r="B418" t="s">
        <v>1123</v>
      </c>
      <c r="C418" t="s">
        <v>1270</v>
      </c>
      <c r="D418" t="s">
        <v>626</v>
      </c>
      <c r="E418" t="s">
        <v>691</v>
      </c>
      <c r="F418">
        <v>2040</v>
      </c>
      <c r="G418">
        <v>2021</v>
      </c>
      <c r="I418">
        <v>0</v>
      </c>
      <c r="J418">
        <v>0</v>
      </c>
      <c r="K418">
        <v>1.0035000000000001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</row>
    <row r="419" spans="1:41" x14ac:dyDescent="0.3">
      <c r="A419" t="s">
        <v>1124</v>
      </c>
      <c r="B419" t="s">
        <v>1125</v>
      </c>
      <c r="C419" t="s">
        <v>1270</v>
      </c>
      <c r="D419" t="s">
        <v>626</v>
      </c>
      <c r="E419" t="s">
        <v>691</v>
      </c>
      <c r="F419">
        <v>2048</v>
      </c>
      <c r="G419">
        <v>2021</v>
      </c>
      <c r="I419">
        <v>0</v>
      </c>
      <c r="J419">
        <v>0</v>
      </c>
      <c r="K419">
        <v>0.96989999999999998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</row>
    <row r="420" spans="1:41" x14ac:dyDescent="0.3">
      <c r="A420" t="s">
        <v>1126</v>
      </c>
      <c r="B420" t="s">
        <v>1127</v>
      </c>
      <c r="C420" t="s">
        <v>1270</v>
      </c>
      <c r="D420" t="s">
        <v>626</v>
      </c>
      <c r="E420" t="s">
        <v>691</v>
      </c>
      <c r="F420">
        <v>2049</v>
      </c>
      <c r="G420">
        <v>2021</v>
      </c>
      <c r="I420">
        <v>0</v>
      </c>
      <c r="J420">
        <v>0</v>
      </c>
      <c r="K420">
        <v>0.94220000000000004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</row>
    <row r="421" spans="1:41" x14ac:dyDescent="0.3">
      <c r="A421" t="s">
        <v>1273</v>
      </c>
      <c r="B421" t="s">
        <v>1129</v>
      </c>
      <c r="C421" t="s">
        <v>1274</v>
      </c>
      <c r="D421" t="s">
        <v>359</v>
      </c>
      <c r="E421" t="s">
        <v>689</v>
      </c>
      <c r="F421">
        <v>2063</v>
      </c>
      <c r="G421">
        <v>2023</v>
      </c>
      <c r="I421">
        <v>2.488111888111888</v>
      </c>
      <c r="J421">
        <v>10.931243680485339</v>
      </c>
      <c r="K421">
        <v>0.98509999999999998</v>
      </c>
      <c r="L421">
        <v>129.40007225239057</v>
      </c>
      <c r="M421">
        <v>132.82585666080593</v>
      </c>
      <c r="N421">
        <v>130.43702849684783</v>
      </c>
      <c r="O421">
        <v>129.55900517220394</v>
      </c>
      <c r="P421">
        <v>130.407378022892</v>
      </c>
      <c r="Q421">
        <v>131.70199776684873</v>
      </c>
      <c r="R421">
        <v>132.86577039480383</v>
      </c>
      <c r="S421">
        <v>133.92121253045971</v>
      </c>
      <c r="T421">
        <v>134.99928114363343</v>
      </c>
      <c r="U421">
        <v>135.87754280120143</v>
      </c>
      <c r="V421">
        <v>136.70585705276983</v>
      </c>
      <c r="W421">
        <v>137.40865262785627</v>
      </c>
      <c r="X421">
        <v>137.77636850822194</v>
      </c>
      <c r="Y421">
        <v>137.96567596004408</v>
      </c>
      <c r="Z421">
        <v>138.19096493420551</v>
      </c>
      <c r="AA421">
        <v>138.38834904088171</v>
      </c>
      <c r="AB421">
        <v>138.48711630758393</v>
      </c>
      <c r="AC421">
        <v>138.53869157855522</v>
      </c>
      <c r="AD421">
        <v>138.56998181386737</v>
      </c>
      <c r="AE421">
        <v>138.57243023666084</v>
      </c>
      <c r="AF421">
        <v>138.55822345254097</v>
      </c>
      <c r="AG421">
        <v>138.54401666842108</v>
      </c>
      <c r="AH421">
        <v>138.52980988430124</v>
      </c>
      <c r="AI421">
        <v>138.51560310018138</v>
      </c>
      <c r="AJ421">
        <v>138.50139631606152</v>
      </c>
      <c r="AK421">
        <v>138.48718953194165</v>
      </c>
      <c r="AL421">
        <v>138.47298274782179</v>
      </c>
      <c r="AM421">
        <v>138.45877596370192</v>
      </c>
      <c r="AN421">
        <v>138.44456917958203</v>
      </c>
      <c r="AO421">
        <v>138.43036239546217</v>
      </c>
    </row>
    <row r="422" spans="1:41" x14ac:dyDescent="0.3">
      <c r="A422" t="s">
        <v>1273</v>
      </c>
      <c r="B422" t="s">
        <v>1130</v>
      </c>
      <c r="C422" t="s">
        <v>1274</v>
      </c>
      <c r="D422" t="s">
        <v>359</v>
      </c>
      <c r="E422" t="s">
        <v>689</v>
      </c>
      <c r="F422">
        <v>2063</v>
      </c>
      <c r="G422">
        <v>2023</v>
      </c>
      <c r="I422">
        <v>2.488111888111888</v>
      </c>
      <c r="J422">
        <v>10.931243680485339</v>
      </c>
      <c r="K422">
        <v>0.98509999999999998</v>
      </c>
      <c r="L422">
        <v>129.40007225239057</v>
      </c>
      <c r="M422">
        <v>132.82585666080593</v>
      </c>
      <c r="N422">
        <v>130.43702849684783</v>
      </c>
      <c r="O422">
        <v>129.55900517220394</v>
      </c>
      <c r="P422">
        <v>130.407378022892</v>
      </c>
      <c r="Q422">
        <v>131.70199776684873</v>
      </c>
      <c r="R422">
        <v>132.86577039480383</v>
      </c>
      <c r="S422">
        <v>133.92121253045971</v>
      </c>
      <c r="T422">
        <v>134.99928114363343</v>
      </c>
      <c r="U422">
        <v>135.87754280120143</v>
      </c>
      <c r="V422">
        <v>136.70585705276983</v>
      </c>
      <c r="W422">
        <v>137.40865262785627</v>
      </c>
      <c r="X422">
        <v>137.77636850822194</v>
      </c>
      <c r="Y422">
        <v>137.96567596004408</v>
      </c>
      <c r="Z422">
        <v>138.19096493420551</v>
      </c>
      <c r="AA422">
        <v>138.38834904088171</v>
      </c>
      <c r="AB422">
        <v>138.48711630758393</v>
      </c>
      <c r="AC422">
        <v>138.53869157855522</v>
      </c>
      <c r="AD422">
        <v>138.56998181386737</v>
      </c>
      <c r="AE422">
        <v>138.57243023666084</v>
      </c>
      <c r="AF422">
        <v>138.55822345254097</v>
      </c>
      <c r="AG422">
        <v>138.54401666842108</v>
      </c>
      <c r="AH422">
        <v>138.52980988430124</v>
      </c>
      <c r="AI422">
        <v>138.51560310018138</v>
      </c>
      <c r="AJ422">
        <v>138.50139631606152</v>
      </c>
      <c r="AK422">
        <v>138.48718953194165</v>
      </c>
      <c r="AL422">
        <v>138.47298274782179</v>
      </c>
      <c r="AM422">
        <v>138.45877596370192</v>
      </c>
      <c r="AN422">
        <v>138.44456917958203</v>
      </c>
      <c r="AO422">
        <v>138.43036239546217</v>
      </c>
    </row>
    <row r="423" spans="1:41" x14ac:dyDescent="0.3">
      <c r="A423" t="s">
        <v>1131</v>
      </c>
      <c r="B423" t="s">
        <v>1132</v>
      </c>
      <c r="C423" t="s">
        <v>1274</v>
      </c>
      <c r="D423" t="s">
        <v>359</v>
      </c>
      <c r="E423" t="s">
        <v>692</v>
      </c>
      <c r="F423">
        <v>2046</v>
      </c>
      <c r="G423">
        <v>2023</v>
      </c>
      <c r="I423">
        <v>4.2505244755244753</v>
      </c>
      <c r="J423">
        <v>10.190233977619531</v>
      </c>
      <c r="K423">
        <v>0.99990000000000001</v>
      </c>
      <c r="L423">
        <v>129.93710490708352</v>
      </c>
      <c r="M423">
        <v>132.28369500295835</v>
      </c>
      <c r="N423">
        <v>128.71072952421503</v>
      </c>
      <c r="O423">
        <v>127.70067624692045</v>
      </c>
      <c r="P423">
        <v>129.39834742878517</v>
      </c>
      <c r="Q423">
        <v>131.63307098110181</v>
      </c>
      <c r="R423">
        <v>133.06215916859909</v>
      </c>
      <c r="S423">
        <v>134.02063614243437</v>
      </c>
      <c r="T423">
        <v>135.0195034736345</v>
      </c>
      <c r="U423">
        <v>135.80285888752425</v>
      </c>
      <c r="V423">
        <v>136.27696948883153</v>
      </c>
      <c r="W423">
        <v>136.40494692628766</v>
      </c>
      <c r="X423">
        <v>136.04053043989299</v>
      </c>
      <c r="Y423">
        <v>135.76945022404036</v>
      </c>
      <c r="Z423">
        <v>135.98408093729776</v>
      </c>
      <c r="AA423">
        <v>136.07006846102817</v>
      </c>
      <c r="AB423">
        <v>135.93038476018808</v>
      </c>
      <c r="AC423">
        <v>135.88299838614662</v>
      </c>
      <c r="AD423">
        <v>135.89531182081868</v>
      </c>
      <c r="AE423">
        <v>135.89637689041919</v>
      </c>
      <c r="AF423">
        <v>135.88273610468917</v>
      </c>
      <c r="AG423">
        <v>135.86909531895921</v>
      </c>
      <c r="AH423">
        <v>135.85545453322919</v>
      </c>
      <c r="AI423">
        <v>135.84181374749915</v>
      </c>
      <c r="AJ423">
        <v>135.82817296176916</v>
      </c>
      <c r="AK423">
        <v>135.81453217603917</v>
      </c>
      <c r="AL423">
        <v>135.80089139030915</v>
      </c>
      <c r="AM423">
        <v>135.78725060457913</v>
      </c>
      <c r="AN423">
        <v>135.77360981884914</v>
      </c>
      <c r="AO423">
        <v>135.75996903311912</v>
      </c>
    </row>
    <row r="424" spans="1:41" x14ac:dyDescent="0.3">
      <c r="A424" t="s">
        <v>1133</v>
      </c>
      <c r="B424" t="s">
        <v>1134</v>
      </c>
      <c r="C424" t="s">
        <v>1274</v>
      </c>
      <c r="D424" t="s">
        <v>612</v>
      </c>
      <c r="E424" t="s">
        <v>690</v>
      </c>
      <c r="F424">
        <v>2105</v>
      </c>
      <c r="G424">
        <v>2024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</row>
    <row r="425" spans="1:41" x14ac:dyDescent="0.3">
      <c r="A425" t="s">
        <v>1133</v>
      </c>
      <c r="B425" t="s">
        <v>1135</v>
      </c>
      <c r="C425" t="s">
        <v>1274</v>
      </c>
      <c r="D425" t="s">
        <v>612</v>
      </c>
      <c r="E425" t="s">
        <v>690</v>
      </c>
      <c r="F425">
        <v>2105</v>
      </c>
      <c r="G425">
        <v>2024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</row>
    <row r="426" spans="1:41" x14ac:dyDescent="0.3">
      <c r="A426" t="s">
        <v>173</v>
      </c>
      <c r="B426" t="s">
        <v>1136</v>
      </c>
      <c r="C426" t="s">
        <v>1274</v>
      </c>
      <c r="D426" t="s">
        <v>612</v>
      </c>
      <c r="E426" t="s">
        <v>689</v>
      </c>
      <c r="F426">
        <v>2076</v>
      </c>
      <c r="G426">
        <v>2025</v>
      </c>
      <c r="I426">
        <v>0</v>
      </c>
      <c r="J426">
        <v>0</v>
      </c>
      <c r="K426">
        <v>0.91949999999999998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</row>
    <row r="427" spans="1:41" x14ac:dyDescent="0.3">
      <c r="A427" t="s">
        <v>173</v>
      </c>
      <c r="B427" t="s">
        <v>1137</v>
      </c>
      <c r="C427" t="s">
        <v>1274</v>
      </c>
      <c r="D427" t="s">
        <v>612</v>
      </c>
      <c r="E427" t="s">
        <v>689</v>
      </c>
      <c r="F427">
        <v>2076</v>
      </c>
      <c r="G427">
        <v>2025</v>
      </c>
      <c r="I427">
        <v>0</v>
      </c>
      <c r="J427">
        <v>0</v>
      </c>
      <c r="K427">
        <v>0.91949999999999998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</row>
    <row r="428" spans="1:41" x14ac:dyDescent="0.3">
      <c r="A428" t="s">
        <v>173</v>
      </c>
      <c r="B428" t="s">
        <v>1138</v>
      </c>
      <c r="C428" t="s">
        <v>1274</v>
      </c>
      <c r="D428" t="s">
        <v>612</v>
      </c>
      <c r="E428" t="s">
        <v>689</v>
      </c>
      <c r="F428">
        <v>2076</v>
      </c>
      <c r="G428">
        <v>2025</v>
      </c>
      <c r="I428">
        <v>0</v>
      </c>
      <c r="J428">
        <v>0</v>
      </c>
      <c r="K428">
        <v>0.91949999999999998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</row>
    <row r="429" spans="1:41" x14ac:dyDescent="0.3">
      <c r="A429" t="s">
        <v>173</v>
      </c>
      <c r="B429" t="s">
        <v>1139</v>
      </c>
      <c r="C429" t="s">
        <v>1274</v>
      </c>
      <c r="D429" t="s">
        <v>612</v>
      </c>
      <c r="E429" t="s">
        <v>689</v>
      </c>
      <c r="F429">
        <v>2076</v>
      </c>
      <c r="G429">
        <v>2025</v>
      </c>
      <c r="I429">
        <v>0</v>
      </c>
      <c r="J429">
        <v>0</v>
      </c>
      <c r="K429">
        <v>0.91949999999999998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</row>
    <row r="430" spans="1:41" x14ac:dyDescent="0.3">
      <c r="A430" t="s">
        <v>173</v>
      </c>
      <c r="B430" t="s">
        <v>1140</v>
      </c>
      <c r="C430" t="s">
        <v>1274</v>
      </c>
      <c r="D430" t="s">
        <v>612</v>
      </c>
      <c r="E430" t="s">
        <v>689</v>
      </c>
      <c r="F430">
        <v>2076</v>
      </c>
      <c r="G430">
        <v>2025</v>
      </c>
      <c r="I430">
        <v>0</v>
      </c>
      <c r="J430">
        <v>0</v>
      </c>
      <c r="K430">
        <v>0.91949999999999998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</row>
    <row r="431" spans="1:41" x14ac:dyDescent="0.3">
      <c r="A431" t="s">
        <v>173</v>
      </c>
      <c r="B431" t="s">
        <v>1141</v>
      </c>
      <c r="C431" t="s">
        <v>1274</v>
      </c>
      <c r="D431" t="s">
        <v>612</v>
      </c>
      <c r="E431" t="s">
        <v>689</v>
      </c>
      <c r="F431">
        <v>2076</v>
      </c>
      <c r="G431">
        <v>2025</v>
      </c>
      <c r="I431">
        <v>0</v>
      </c>
      <c r="J431">
        <v>0</v>
      </c>
      <c r="K431">
        <v>0.91949999999999998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</row>
    <row r="432" spans="1:41" x14ac:dyDescent="0.3">
      <c r="A432" t="s">
        <v>1142</v>
      </c>
      <c r="B432" t="s">
        <v>1143</v>
      </c>
      <c r="C432" t="s">
        <v>1274</v>
      </c>
      <c r="D432" t="s">
        <v>1272</v>
      </c>
      <c r="E432" t="s">
        <v>689</v>
      </c>
      <c r="F432">
        <v>2051</v>
      </c>
      <c r="G432">
        <v>2021</v>
      </c>
      <c r="I432">
        <v>0</v>
      </c>
      <c r="J432">
        <v>0</v>
      </c>
      <c r="K432">
        <v>0.88129999999999997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</row>
    <row r="433" spans="1:41" x14ac:dyDescent="0.3">
      <c r="A433" t="s">
        <v>1144</v>
      </c>
      <c r="B433" t="s">
        <v>1227</v>
      </c>
      <c r="C433" t="s">
        <v>1274</v>
      </c>
      <c r="D433" t="s">
        <v>1272</v>
      </c>
      <c r="E433" t="s">
        <v>689</v>
      </c>
      <c r="F433">
        <v>2056</v>
      </c>
      <c r="G433">
        <v>2021</v>
      </c>
      <c r="I433">
        <v>0</v>
      </c>
      <c r="J433">
        <v>0</v>
      </c>
      <c r="K433">
        <v>0.8931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</row>
    <row r="434" spans="1:41" x14ac:dyDescent="0.3">
      <c r="A434" t="s">
        <v>1146</v>
      </c>
      <c r="B434" t="s">
        <v>1147</v>
      </c>
      <c r="C434" t="s">
        <v>1274</v>
      </c>
      <c r="D434" t="s">
        <v>1272</v>
      </c>
      <c r="E434" t="s">
        <v>689</v>
      </c>
      <c r="F434">
        <v>2050</v>
      </c>
      <c r="G434">
        <v>2021</v>
      </c>
      <c r="I434">
        <v>0</v>
      </c>
      <c r="J434">
        <v>0</v>
      </c>
      <c r="K434">
        <v>0.89559999999999995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</row>
    <row r="435" spans="1:41" x14ac:dyDescent="0.3">
      <c r="A435" t="s">
        <v>1148</v>
      </c>
      <c r="B435" t="s">
        <v>1149</v>
      </c>
      <c r="C435" t="s">
        <v>1274</v>
      </c>
      <c r="D435" t="s">
        <v>1272</v>
      </c>
      <c r="E435" t="s">
        <v>689</v>
      </c>
      <c r="F435">
        <v>2050</v>
      </c>
      <c r="G435">
        <v>2021</v>
      </c>
      <c r="I435">
        <v>0</v>
      </c>
      <c r="J435">
        <v>0</v>
      </c>
      <c r="K435">
        <v>0.88749999999999996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</row>
    <row r="436" spans="1:41" x14ac:dyDescent="0.3">
      <c r="A436" t="s">
        <v>1150</v>
      </c>
      <c r="B436" t="s">
        <v>1228</v>
      </c>
      <c r="C436" t="s">
        <v>1274</v>
      </c>
      <c r="D436" t="s">
        <v>1272</v>
      </c>
      <c r="E436" t="s">
        <v>689</v>
      </c>
      <c r="F436">
        <v>2046</v>
      </c>
      <c r="G436">
        <v>2022</v>
      </c>
      <c r="I436">
        <v>0</v>
      </c>
      <c r="J436">
        <v>0</v>
      </c>
      <c r="K436">
        <v>0.87080000000000002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</row>
    <row r="437" spans="1:41" x14ac:dyDescent="0.3">
      <c r="A437" t="s">
        <v>1151</v>
      </c>
      <c r="B437" t="s">
        <v>1228</v>
      </c>
      <c r="C437" t="s">
        <v>1274</v>
      </c>
      <c r="D437" t="s">
        <v>1272</v>
      </c>
      <c r="E437" t="s">
        <v>689</v>
      </c>
      <c r="F437">
        <v>2046</v>
      </c>
      <c r="G437">
        <v>2022</v>
      </c>
      <c r="I437">
        <v>0</v>
      </c>
      <c r="J437">
        <v>0</v>
      </c>
      <c r="K437">
        <v>0.87080000000000002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</row>
    <row r="438" spans="1:41" x14ac:dyDescent="0.3">
      <c r="A438" t="s">
        <v>1152</v>
      </c>
      <c r="B438" t="s">
        <v>1228</v>
      </c>
      <c r="C438" t="s">
        <v>1274</v>
      </c>
      <c r="D438" t="s">
        <v>1272</v>
      </c>
      <c r="E438" t="s">
        <v>689</v>
      </c>
      <c r="F438">
        <v>2046</v>
      </c>
      <c r="G438">
        <v>2022</v>
      </c>
      <c r="I438">
        <v>0</v>
      </c>
      <c r="J438">
        <v>0</v>
      </c>
      <c r="K438">
        <v>0.8478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</row>
    <row r="439" spans="1:41" x14ac:dyDescent="0.3">
      <c r="A439" t="s">
        <v>1153</v>
      </c>
      <c r="B439" t="s">
        <v>1228</v>
      </c>
      <c r="C439" t="s">
        <v>1274</v>
      </c>
      <c r="D439" t="s">
        <v>1272</v>
      </c>
      <c r="E439" t="s">
        <v>689</v>
      </c>
      <c r="F439">
        <v>2046</v>
      </c>
      <c r="G439">
        <v>2021</v>
      </c>
      <c r="I439">
        <v>0</v>
      </c>
      <c r="J439">
        <v>0</v>
      </c>
      <c r="K439">
        <v>0.95950000000000002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</row>
    <row r="440" spans="1:41" x14ac:dyDescent="0.3">
      <c r="A440" t="s">
        <v>1154</v>
      </c>
      <c r="B440" t="s">
        <v>1228</v>
      </c>
      <c r="C440" t="s">
        <v>1274</v>
      </c>
      <c r="D440" t="s">
        <v>1272</v>
      </c>
      <c r="E440" t="s">
        <v>689</v>
      </c>
      <c r="F440">
        <v>2046</v>
      </c>
      <c r="G440">
        <v>2021</v>
      </c>
      <c r="I440">
        <v>0</v>
      </c>
      <c r="J440">
        <v>0</v>
      </c>
      <c r="K440">
        <v>0.99029999999999996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</row>
    <row r="441" spans="1:41" x14ac:dyDescent="0.3">
      <c r="A441" t="s">
        <v>1155</v>
      </c>
      <c r="B441" t="s">
        <v>1156</v>
      </c>
      <c r="C441" t="s">
        <v>1274</v>
      </c>
      <c r="D441" t="s">
        <v>1272</v>
      </c>
      <c r="E441" t="s">
        <v>689</v>
      </c>
      <c r="F441">
        <v>2050</v>
      </c>
      <c r="G441">
        <v>2021</v>
      </c>
      <c r="I441">
        <v>0</v>
      </c>
      <c r="J441">
        <v>0</v>
      </c>
      <c r="K441">
        <v>0.88749999999999996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</row>
    <row r="442" spans="1:41" x14ac:dyDescent="0.3">
      <c r="A442" t="s">
        <v>1157</v>
      </c>
      <c r="B442" t="s">
        <v>1228</v>
      </c>
      <c r="C442" t="s">
        <v>1274</v>
      </c>
      <c r="D442" t="s">
        <v>1272</v>
      </c>
      <c r="E442" t="s">
        <v>689</v>
      </c>
      <c r="F442">
        <v>2046</v>
      </c>
      <c r="G442">
        <v>2021</v>
      </c>
      <c r="I442">
        <v>0</v>
      </c>
      <c r="J442">
        <v>0</v>
      </c>
      <c r="K442">
        <v>0.94440000000000002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</row>
    <row r="443" spans="1:41" x14ac:dyDescent="0.3">
      <c r="A443" t="s">
        <v>1158</v>
      </c>
      <c r="B443" t="s">
        <v>1228</v>
      </c>
      <c r="C443" t="s">
        <v>1274</v>
      </c>
      <c r="D443" t="s">
        <v>1272</v>
      </c>
      <c r="E443" t="s">
        <v>690</v>
      </c>
      <c r="F443">
        <v>2046</v>
      </c>
      <c r="G443">
        <v>2021</v>
      </c>
      <c r="I443">
        <v>0</v>
      </c>
      <c r="J443">
        <v>0</v>
      </c>
      <c r="K443">
        <v>0.97619999999999996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</row>
    <row r="444" spans="1:41" x14ac:dyDescent="0.3">
      <c r="A444" t="s">
        <v>1159</v>
      </c>
      <c r="B444" t="s">
        <v>1228</v>
      </c>
      <c r="C444" t="s">
        <v>1274</v>
      </c>
      <c r="D444" t="s">
        <v>1272</v>
      </c>
      <c r="E444" t="s">
        <v>690</v>
      </c>
      <c r="F444">
        <v>2046</v>
      </c>
      <c r="G444">
        <v>2021</v>
      </c>
      <c r="I444">
        <v>0</v>
      </c>
      <c r="J444">
        <v>0</v>
      </c>
      <c r="K444">
        <v>0.97619999999999996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</row>
    <row r="445" spans="1:41" x14ac:dyDescent="0.3">
      <c r="A445" t="s">
        <v>1160</v>
      </c>
      <c r="B445" t="s">
        <v>1229</v>
      </c>
      <c r="C445" t="s">
        <v>1274</v>
      </c>
      <c r="D445" t="s">
        <v>1272</v>
      </c>
      <c r="E445" t="s">
        <v>690</v>
      </c>
      <c r="F445">
        <v>2051</v>
      </c>
      <c r="G445">
        <v>2021</v>
      </c>
      <c r="I445">
        <v>0</v>
      </c>
      <c r="J445">
        <v>0</v>
      </c>
      <c r="K445">
        <v>0.97619999999999996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</row>
    <row r="446" spans="1:41" x14ac:dyDescent="0.3">
      <c r="A446" t="s">
        <v>1162</v>
      </c>
      <c r="B446" t="s">
        <v>1163</v>
      </c>
      <c r="C446" t="s">
        <v>1274</v>
      </c>
      <c r="D446" t="s">
        <v>1272</v>
      </c>
      <c r="E446" t="s">
        <v>690</v>
      </c>
      <c r="F446">
        <v>2053</v>
      </c>
      <c r="G446">
        <v>2023</v>
      </c>
      <c r="I446">
        <v>0</v>
      </c>
      <c r="J446">
        <v>0</v>
      </c>
      <c r="K446">
        <v>0.9395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</row>
    <row r="447" spans="1:41" x14ac:dyDescent="0.3">
      <c r="A447" t="s">
        <v>1164</v>
      </c>
      <c r="B447" t="s">
        <v>1165</v>
      </c>
      <c r="C447" t="s">
        <v>1274</v>
      </c>
      <c r="D447" t="s">
        <v>1272</v>
      </c>
      <c r="E447" t="s">
        <v>690</v>
      </c>
      <c r="F447">
        <v>2051</v>
      </c>
      <c r="G447">
        <v>2021</v>
      </c>
      <c r="I447">
        <v>0</v>
      </c>
      <c r="J447">
        <v>0</v>
      </c>
      <c r="K447">
        <v>0.97889999999999999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</row>
    <row r="448" spans="1:41" x14ac:dyDescent="0.3">
      <c r="A448" t="s">
        <v>1166</v>
      </c>
      <c r="B448" t="s">
        <v>1167</v>
      </c>
      <c r="C448" t="s">
        <v>1274</v>
      </c>
      <c r="D448" t="s">
        <v>1272</v>
      </c>
      <c r="E448" t="s">
        <v>690</v>
      </c>
      <c r="F448">
        <v>2046</v>
      </c>
      <c r="G448">
        <v>2021</v>
      </c>
      <c r="I448">
        <v>0</v>
      </c>
      <c r="J448">
        <v>0</v>
      </c>
      <c r="K448">
        <v>0.97889999999999999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</row>
    <row r="449" spans="1:41" x14ac:dyDescent="0.3">
      <c r="A449" t="s">
        <v>1168</v>
      </c>
      <c r="B449" t="s">
        <v>1169</v>
      </c>
      <c r="C449" t="s">
        <v>1274</v>
      </c>
      <c r="D449" t="s">
        <v>1272</v>
      </c>
      <c r="E449" t="s">
        <v>690</v>
      </c>
      <c r="F449">
        <v>2045</v>
      </c>
      <c r="G449">
        <v>2021</v>
      </c>
      <c r="I449">
        <v>0</v>
      </c>
      <c r="J449">
        <v>0</v>
      </c>
      <c r="K449">
        <v>0.97889999999999999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</row>
    <row r="450" spans="1:41" x14ac:dyDescent="0.3">
      <c r="A450" t="s">
        <v>1170</v>
      </c>
      <c r="B450" t="s">
        <v>1228</v>
      </c>
      <c r="C450" t="s">
        <v>1274</v>
      </c>
      <c r="D450" t="s">
        <v>1272</v>
      </c>
      <c r="E450" t="s">
        <v>690</v>
      </c>
      <c r="F450">
        <v>2046</v>
      </c>
      <c r="G450">
        <v>2021</v>
      </c>
      <c r="I450">
        <v>0</v>
      </c>
      <c r="J450">
        <v>0</v>
      </c>
      <c r="K450">
        <v>0.97619999999999996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</row>
    <row r="451" spans="1:41" x14ac:dyDescent="0.3">
      <c r="A451" t="s">
        <v>1171</v>
      </c>
      <c r="B451" t="s">
        <v>1228</v>
      </c>
      <c r="C451" t="s">
        <v>1274</v>
      </c>
      <c r="D451" t="s">
        <v>1272</v>
      </c>
      <c r="E451" t="s">
        <v>690</v>
      </c>
      <c r="F451">
        <v>2046</v>
      </c>
      <c r="G451">
        <v>2022</v>
      </c>
      <c r="I451">
        <v>0</v>
      </c>
      <c r="J451">
        <v>0</v>
      </c>
      <c r="K451">
        <v>0.97970000000000002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</row>
    <row r="452" spans="1:41" x14ac:dyDescent="0.3">
      <c r="A452" t="s">
        <v>1172</v>
      </c>
      <c r="B452" t="s">
        <v>1173</v>
      </c>
      <c r="C452" t="s">
        <v>1274</v>
      </c>
      <c r="D452" t="s">
        <v>1272</v>
      </c>
      <c r="E452" t="s">
        <v>692</v>
      </c>
      <c r="F452">
        <v>2053</v>
      </c>
      <c r="G452">
        <v>2023</v>
      </c>
      <c r="I452">
        <v>0</v>
      </c>
      <c r="J452">
        <v>0</v>
      </c>
      <c r="K452">
        <v>0.95050000000000001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</row>
    <row r="453" spans="1:41" x14ac:dyDescent="0.3">
      <c r="A453" t="s">
        <v>1174</v>
      </c>
      <c r="B453" t="s">
        <v>1175</v>
      </c>
      <c r="C453" t="s">
        <v>1274</v>
      </c>
      <c r="D453" t="s">
        <v>1272</v>
      </c>
      <c r="E453" t="s">
        <v>692</v>
      </c>
      <c r="F453">
        <v>2031</v>
      </c>
      <c r="G453">
        <v>2021</v>
      </c>
      <c r="I453">
        <v>0</v>
      </c>
      <c r="J453">
        <v>0</v>
      </c>
      <c r="K453">
        <v>1.0270999999999999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</row>
    <row r="454" spans="1:41" x14ac:dyDescent="0.3">
      <c r="A454" t="s">
        <v>1176</v>
      </c>
      <c r="B454" t="s">
        <v>1177</v>
      </c>
      <c r="C454" t="s">
        <v>1274</v>
      </c>
      <c r="D454" t="s">
        <v>1272</v>
      </c>
      <c r="E454" t="s">
        <v>692</v>
      </c>
      <c r="F454">
        <v>2051</v>
      </c>
      <c r="G454">
        <v>2021</v>
      </c>
      <c r="I454">
        <v>0</v>
      </c>
      <c r="J454">
        <v>0</v>
      </c>
      <c r="K454">
        <v>0.96640000000000004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</row>
    <row r="455" spans="1:41" x14ac:dyDescent="0.3">
      <c r="A455" t="s">
        <v>1178</v>
      </c>
      <c r="B455" t="s">
        <v>1179</v>
      </c>
      <c r="C455" t="s">
        <v>1274</v>
      </c>
      <c r="D455" t="s">
        <v>1272</v>
      </c>
      <c r="E455" t="s">
        <v>692</v>
      </c>
      <c r="F455">
        <v>2045</v>
      </c>
      <c r="G455">
        <v>2021</v>
      </c>
      <c r="I455">
        <v>0</v>
      </c>
      <c r="J455">
        <v>0</v>
      </c>
      <c r="K455">
        <v>0.97189999999999999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</row>
    <row r="456" spans="1:41" x14ac:dyDescent="0.3">
      <c r="A456" t="s">
        <v>1180</v>
      </c>
      <c r="B456" t="s">
        <v>1181</v>
      </c>
      <c r="C456" t="s">
        <v>1274</v>
      </c>
      <c r="D456" t="s">
        <v>1272</v>
      </c>
      <c r="E456" t="s">
        <v>692</v>
      </c>
      <c r="F456">
        <v>2051</v>
      </c>
      <c r="G456">
        <v>2021</v>
      </c>
      <c r="I456">
        <v>0</v>
      </c>
      <c r="J456">
        <v>0</v>
      </c>
      <c r="K456">
        <v>0.97509999999999997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</row>
    <row r="457" spans="1:41" x14ac:dyDescent="0.3">
      <c r="A457" t="s">
        <v>978</v>
      </c>
      <c r="B457" t="s">
        <v>979</v>
      </c>
      <c r="C457" t="s">
        <v>1274</v>
      </c>
      <c r="D457" t="s">
        <v>1272</v>
      </c>
      <c r="E457" t="s">
        <v>691</v>
      </c>
      <c r="F457">
        <v>2045</v>
      </c>
      <c r="G457">
        <v>2021</v>
      </c>
      <c r="I457">
        <v>0</v>
      </c>
      <c r="J457">
        <v>0</v>
      </c>
      <c r="K457">
        <v>1.8253999999999999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</row>
    <row r="458" spans="1:41" x14ac:dyDescent="0.3">
      <c r="A458" t="s">
        <v>1182</v>
      </c>
      <c r="B458" t="s">
        <v>1183</v>
      </c>
      <c r="C458" t="s">
        <v>1274</v>
      </c>
      <c r="D458" t="s">
        <v>1272</v>
      </c>
      <c r="E458" t="s">
        <v>691</v>
      </c>
      <c r="F458">
        <v>2051</v>
      </c>
      <c r="G458">
        <v>2021</v>
      </c>
      <c r="I458">
        <v>0</v>
      </c>
      <c r="J458">
        <v>0</v>
      </c>
      <c r="K458">
        <v>0.99629999999999996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</row>
    <row r="459" spans="1:41" x14ac:dyDescent="0.3">
      <c r="A459" t="s">
        <v>1184</v>
      </c>
      <c r="B459" t="s">
        <v>1185</v>
      </c>
      <c r="C459" t="s">
        <v>1274</v>
      </c>
      <c r="D459" t="s">
        <v>626</v>
      </c>
      <c r="E459" t="s">
        <v>689</v>
      </c>
      <c r="F459">
        <v>2050</v>
      </c>
      <c r="G459">
        <v>2021</v>
      </c>
      <c r="H459" t="s">
        <v>1275</v>
      </c>
      <c r="I459">
        <v>0</v>
      </c>
      <c r="J459">
        <v>0</v>
      </c>
      <c r="K459">
        <v>0.95950000000000002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</row>
    <row r="460" spans="1:41" x14ac:dyDescent="0.3">
      <c r="A460" t="s">
        <v>1230</v>
      </c>
      <c r="B460" t="s">
        <v>1187</v>
      </c>
      <c r="C460" t="s">
        <v>1274</v>
      </c>
      <c r="D460" t="s">
        <v>626</v>
      </c>
      <c r="E460" t="s">
        <v>689</v>
      </c>
      <c r="F460">
        <v>2120</v>
      </c>
      <c r="G460">
        <v>2021</v>
      </c>
      <c r="I460">
        <v>0</v>
      </c>
      <c r="J460">
        <v>0</v>
      </c>
      <c r="K460">
        <v>0.95950000000000002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</row>
    <row r="461" spans="1:41" x14ac:dyDescent="0.3">
      <c r="A461" t="s">
        <v>1188</v>
      </c>
      <c r="B461" t="s">
        <v>1228</v>
      </c>
      <c r="C461" t="s">
        <v>1274</v>
      </c>
      <c r="D461" t="s">
        <v>626</v>
      </c>
      <c r="E461" t="s">
        <v>690</v>
      </c>
      <c r="F461">
        <v>2046</v>
      </c>
      <c r="G461">
        <v>2023</v>
      </c>
      <c r="I461">
        <v>0</v>
      </c>
      <c r="J461">
        <v>0</v>
      </c>
      <c r="K461">
        <v>0.98350000000000004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</row>
    <row r="462" spans="1:41" x14ac:dyDescent="0.3">
      <c r="A462" t="s">
        <v>1189</v>
      </c>
      <c r="B462" t="s">
        <v>1190</v>
      </c>
      <c r="C462" t="s">
        <v>1274</v>
      </c>
      <c r="D462" t="s">
        <v>626</v>
      </c>
      <c r="E462" t="s">
        <v>690</v>
      </c>
      <c r="F462">
        <v>2053</v>
      </c>
      <c r="G462">
        <v>2023</v>
      </c>
      <c r="I462">
        <v>0</v>
      </c>
      <c r="J462">
        <v>0</v>
      </c>
      <c r="K462">
        <v>0.9395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</row>
    <row r="463" spans="1:41" x14ac:dyDescent="0.3">
      <c r="A463" t="s">
        <v>1191</v>
      </c>
      <c r="B463" t="s">
        <v>1057</v>
      </c>
      <c r="C463" t="s">
        <v>1274</v>
      </c>
      <c r="D463" t="s">
        <v>626</v>
      </c>
      <c r="E463" t="s">
        <v>692</v>
      </c>
      <c r="F463">
        <v>2045</v>
      </c>
      <c r="G463">
        <v>2021</v>
      </c>
      <c r="I463">
        <v>0</v>
      </c>
      <c r="J463">
        <v>0</v>
      </c>
      <c r="K463">
        <v>0.9667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</row>
    <row r="464" spans="1:41" x14ac:dyDescent="0.3">
      <c r="A464" t="s">
        <v>1192</v>
      </c>
      <c r="B464" t="s">
        <v>1228</v>
      </c>
      <c r="C464" t="s">
        <v>1274</v>
      </c>
      <c r="D464" t="s">
        <v>626</v>
      </c>
      <c r="E464" t="s">
        <v>691</v>
      </c>
      <c r="F464">
        <v>2046</v>
      </c>
      <c r="G464">
        <v>2021</v>
      </c>
      <c r="I464">
        <v>0</v>
      </c>
      <c r="J464">
        <v>0</v>
      </c>
      <c r="K464">
        <v>0.94310000000000005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</row>
    <row r="465" spans="1:41" x14ac:dyDescent="0.3">
      <c r="A465" t="s">
        <v>1193</v>
      </c>
      <c r="B465" t="s">
        <v>1228</v>
      </c>
      <c r="C465" t="s">
        <v>1274</v>
      </c>
      <c r="D465" t="s">
        <v>626</v>
      </c>
      <c r="E465" t="s">
        <v>691</v>
      </c>
      <c r="F465">
        <v>2046</v>
      </c>
      <c r="G465">
        <v>2021</v>
      </c>
      <c r="I465">
        <v>0</v>
      </c>
      <c r="J465">
        <v>0</v>
      </c>
      <c r="K465">
        <v>0.88829999999999998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</row>
    <row r="466" spans="1:41" x14ac:dyDescent="0.3">
      <c r="A466" t="s">
        <v>1194</v>
      </c>
      <c r="B466" t="s">
        <v>1228</v>
      </c>
      <c r="C466" t="s">
        <v>1274</v>
      </c>
      <c r="D466" t="s">
        <v>626</v>
      </c>
      <c r="E466" t="s">
        <v>691</v>
      </c>
      <c r="F466">
        <v>2046</v>
      </c>
      <c r="G466">
        <v>2021</v>
      </c>
      <c r="I466">
        <v>0</v>
      </c>
      <c r="J466">
        <v>0</v>
      </c>
      <c r="K466">
        <v>0.96989999999999998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</row>
    <row r="467" spans="1:41" x14ac:dyDescent="0.3">
      <c r="A467" t="s">
        <v>1195</v>
      </c>
      <c r="B467" t="s">
        <v>1195</v>
      </c>
      <c r="C467" t="s">
        <v>1276</v>
      </c>
      <c r="D467" t="s">
        <v>359</v>
      </c>
      <c r="E467" t="s">
        <v>689</v>
      </c>
      <c r="F467">
        <v>2063</v>
      </c>
      <c r="G467">
        <v>2023</v>
      </c>
      <c r="I467">
        <v>2.488111888111888</v>
      </c>
      <c r="J467">
        <v>10.931243680485339</v>
      </c>
      <c r="K467">
        <v>0.99119999999999997</v>
      </c>
      <c r="L467">
        <v>130.20135175776016</v>
      </c>
      <c r="M467">
        <v>133.64834953019067</v>
      </c>
      <c r="N467">
        <v>131.24472910981177</v>
      </c>
      <c r="O467">
        <v>130.36126883228965</v>
      </c>
      <c r="P467">
        <v>131.21489503227139</v>
      </c>
      <c r="Q467">
        <v>132.51753140442639</v>
      </c>
      <c r="R467">
        <v>133.68851042059646</v>
      </c>
      <c r="S467">
        <v>134.75048813337904</v>
      </c>
      <c r="T467">
        <v>135.83523243281843</v>
      </c>
      <c r="U467">
        <v>136.71893251908523</v>
      </c>
      <c r="V467">
        <v>137.55237591179116</v>
      </c>
      <c r="W467">
        <v>138.25952338313991</v>
      </c>
      <c r="X467">
        <v>138.62951625758762</v>
      </c>
      <c r="Y467">
        <v>138.81999595126962</v>
      </c>
      <c r="Z467">
        <v>139.04667997440311</v>
      </c>
      <c r="AA467">
        <v>139.24528633572424</v>
      </c>
      <c r="AB467">
        <v>139.34466519548999</v>
      </c>
      <c r="AC467">
        <v>139.3965598341934</v>
      </c>
      <c r="AD467">
        <v>139.42804382692657</v>
      </c>
      <c r="AE467">
        <v>139.43050741100214</v>
      </c>
      <c r="AF467">
        <v>139.41621265471383</v>
      </c>
      <c r="AG467">
        <v>139.40191789842549</v>
      </c>
      <c r="AH467">
        <v>139.38762314213724</v>
      </c>
      <c r="AI467">
        <v>139.37332838584894</v>
      </c>
      <c r="AJ467">
        <v>139.35903362956063</v>
      </c>
      <c r="AK467">
        <v>139.34473887327232</v>
      </c>
      <c r="AL467">
        <v>139.33044411698401</v>
      </c>
      <c r="AM467">
        <v>139.3161493606957</v>
      </c>
      <c r="AN467">
        <v>139.30185460440737</v>
      </c>
      <c r="AO467">
        <v>139.28755984811906</v>
      </c>
    </row>
    <row r="468" spans="1:41" x14ac:dyDescent="0.3">
      <c r="A468" t="s">
        <v>1196</v>
      </c>
      <c r="B468" t="s">
        <v>1196</v>
      </c>
      <c r="C468" t="s">
        <v>1276</v>
      </c>
      <c r="D468" t="s">
        <v>1272</v>
      </c>
      <c r="E468" t="s">
        <v>689</v>
      </c>
      <c r="F468">
        <v>2052</v>
      </c>
      <c r="G468">
        <v>2023</v>
      </c>
      <c r="I468">
        <v>0</v>
      </c>
      <c r="J468">
        <v>0</v>
      </c>
      <c r="K468">
        <v>0.97619999999999996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</row>
    <row r="469" spans="1:41" x14ac:dyDescent="0.3">
      <c r="A469" t="s">
        <v>1197</v>
      </c>
      <c r="B469" t="s">
        <v>1197</v>
      </c>
      <c r="C469" t="s">
        <v>1276</v>
      </c>
      <c r="D469" t="s">
        <v>1272</v>
      </c>
      <c r="E469" t="s">
        <v>689</v>
      </c>
      <c r="F469">
        <v>2047</v>
      </c>
      <c r="G469">
        <v>2023</v>
      </c>
      <c r="I469">
        <v>0</v>
      </c>
      <c r="J469">
        <v>0</v>
      </c>
      <c r="K469">
        <v>0.88749999999999996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</row>
    <row r="470" spans="1:41" x14ac:dyDescent="0.3">
      <c r="A470" t="s">
        <v>1198</v>
      </c>
      <c r="B470" t="s">
        <v>1198</v>
      </c>
      <c r="C470" t="s">
        <v>1276</v>
      </c>
      <c r="D470" t="s">
        <v>1272</v>
      </c>
      <c r="E470" t="s">
        <v>689</v>
      </c>
      <c r="F470">
        <v>2053</v>
      </c>
      <c r="G470">
        <v>2023</v>
      </c>
      <c r="I470">
        <v>0</v>
      </c>
      <c r="J470">
        <v>0</v>
      </c>
      <c r="K470">
        <v>0.91839999999999999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</row>
    <row r="471" spans="1:41" x14ac:dyDescent="0.3">
      <c r="A471" t="s">
        <v>1199</v>
      </c>
      <c r="B471" t="s">
        <v>1199</v>
      </c>
      <c r="C471" t="s">
        <v>1276</v>
      </c>
      <c r="D471" t="s">
        <v>1272</v>
      </c>
      <c r="E471" t="s">
        <v>689</v>
      </c>
      <c r="F471">
        <v>2053</v>
      </c>
      <c r="G471">
        <v>2023</v>
      </c>
      <c r="I471">
        <v>0</v>
      </c>
      <c r="J471">
        <v>0</v>
      </c>
      <c r="K471">
        <v>0.88749999999999996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</row>
    <row r="472" spans="1:41" x14ac:dyDescent="0.3">
      <c r="A472" t="s">
        <v>1200</v>
      </c>
      <c r="B472" t="s">
        <v>1200</v>
      </c>
      <c r="C472" t="s">
        <v>1276</v>
      </c>
      <c r="D472" t="s">
        <v>1272</v>
      </c>
      <c r="E472" t="s">
        <v>690</v>
      </c>
      <c r="F472">
        <v>2053</v>
      </c>
      <c r="G472">
        <v>2023</v>
      </c>
      <c r="I472">
        <v>0</v>
      </c>
      <c r="J472">
        <v>0</v>
      </c>
      <c r="K472">
        <v>0.97970000000000002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</row>
    <row r="473" spans="1:41" x14ac:dyDescent="0.3">
      <c r="A473" t="s">
        <v>1201</v>
      </c>
      <c r="B473" t="s">
        <v>1201</v>
      </c>
      <c r="C473" t="s">
        <v>1276</v>
      </c>
      <c r="D473" t="s">
        <v>1272</v>
      </c>
      <c r="E473" t="s">
        <v>690</v>
      </c>
      <c r="F473">
        <v>2054</v>
      </c>
      <c r="G473">
        <v>2023</v>
      </c>
      <c r="I473">
        <v>0</v>
      </c>
      <c r="J473">
        <v>0</v>
      </c>
      <c r="K473">
        <v>0.97619999999999996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</row>
    <row r="474" spans="1:41" x14ac:dyDescent="0.3">
      <c r="A474" t="s">
        <v>1202</v>
      </c>
      <c r="B474" t="s">
        <v>1202</v>
      </c>
      <c r="C474" t="s">
        <v>1276</v>
      </c>
      <c r="D474" t="s">
        <v>1272</v>
      </c>
      <c r="E474" t="s">
        <v>690</v>
      </c>
      <c r="F474">
        <v>2053</v>
      </c>
      <c r="G474">
        <v>2023</v>
      </c>
      <c r="I474">
        <v>0</v>
      </c>
      <c r="J474">
        <v>0</v>
      </c>
      <c r="K474">
        <v>0.92759999999999998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</row>
    <row r="475" spans="1:41" x14ac:dyDescent="0.3">
      <c r="A475" t="s">
        <v>1203</v>
      </c>
      <c r="B475" t="s">
        <v>1203</v>
      </c>
      <c r="C475" t="s">
        <v>1276</v>
      </c>
      <c r="D475" t="s">
        <v>1272</v>
      </c>
      <c r="E475" t="s">
        <v>690</v>
      </c>
      <c r="F475">
        <v>2053</v>
      </c>
      <c r="G475">
        <v>2023</v>
      </c>
      <c r="I475">
        <v>0</v>
      </c>
      <c r="J475">
        <v>0</v>
      </c>
      <c r="K475">
        <v>0.97970000000000002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</row>
    <row r="476" spans="1:41" x14ac:dyDescent="0.3">
      <c r="A476" t="s">
        <v>1204</v>
      </c>
      <c r="B476" t="s">
        <v>1204</v>
      </c>
      <c r="C476" t="s">
        <v>1276</v>
      </c>
      <c r="D476" t="s">
        <v>1272</v>
      </c>
      <c r="E476" t="s">
        <v>690</v>
      </c>
      <c r="F476">
        <v>2053</v>
      </c>
      <c r="G476">
        <v>2023</v>
      </c>
      <c r="I476">
        <v>0</v>
      </c>
      <c r="J476">
        <v>0</v>
      </c>
      <c r="K476">
        <v>0.92759999999999998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</row>
    <row r="477" spans="1:41" x14ac:dyDescent="0.3">
      <c r="A477" t="s">
        <v>1205</v>
      </c>
      <c r="B477" t="s">
        <v>1205</v>
      </c>
      <c r="C477" t="s">
        <v>1276</v>
      </c>
      <c r="D477" t="s">
        <v>1272</v>
      </c>
      <c r="E477" t="s">
        <v>692</v>
      </c>
      <c r="F477">
        <v>2053</v>
      </c>
      <c r="G477">
        <v>2023</v>
      </c>
      <c r="I477">
        <v>0</v>
      </c>
      <c r="J477">
        <v>0</v>
      </c>
      <c r="K477">
        <v>0.95050000000000001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</row>
    <row r="478" spans="1:41" x14ac:dyDescent="0.3">
      <c r="A478" t="s">
        <v>1206</v>
      </c>
      <c r="B478" t="s">
        <v>1206</v>
      </c>
      <c r="C478" t="s">
        <v>1276</v>
      </c>
      <c r="D478" t="s">
        <v>1272</v>
      </c>
      <c r="E478" t="s">
        <v>692</v>
      </c>
      <c r="F478">
        <v>2053</v>
      </c>
      <c r="G478">
        <v>2023</v>
      </c>
      <c r="I478">
        <v>0</v>
      </c>
      <c r="J478">
        <v>0</v>
      </c>
      <c r="K478">
        <v>1.0011000000000001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</row>
    <row r="479" spans="1:41" x14ac:dyDescent="0.3">
      <c r="A479" t="s">
        <v>1207</v>
      </c>
      <c r="B479" t="s">
        <v>1207</v>
      </c>
      <c r="C479" t="s">
        <v>1276</v>
      </c>
      <c r="D479" t="s">
        <v>1272</v>
      </c>
      <c r="E479" t="s">
        <v>692</v>
      </c>
      <c r="F479">
        <v>2053</v>
      </c>
      <c r="G479">
        <v>2023</v>
      </c>
      <c r="I479">
        <v>0</v>
      </c>
      <c r="J479">
        <v>0</v>
      </c>
      <c r="K479">
        <v>1.0113000000000001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</row>
    <row r="480" spans="1:41" x14ac:dyDescent="0.3">
      <c r="A480" t="s">
        <v>1208</v>
      </c>
      <c r="B480" t="s">
        <v>1208</v>
      </c>
      <c r="C480" t="s">
        <v>1276</v>
      </c>
      <c r="D480" t="s">
        <v>1272</v>
      </c>
      <c r="E480" t="s">
        <v>692</v>
      </c>
      <c r="F480">
        <v>2053</v>
      </c>
      <c r="G480">
        <v>2023</v>
      </c>
      <c r="I480">
        <v>0</v>
      </c>
      <c r="J480">
        <v>0</v>
      </c>
      <c r="K480">
        <v>1.0113000000000001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</row>
    <row r="481" spans="1:41" x14ac:dyDescent="0.3">
      <c r="A481" t="s">
        <v>1209</v>
      </c>
      <c r="B481" t="s">
        <v>1209</v>
      </c>
      <c r="C481" t="s">
        <v>1276</v>
      </c>
      <c r="D481" t="s">
        <v>1272</v>
      </c>
      <c r="E481" t="s">
        <v>692</v>
      </c>
      <c r="F481">
        <v>2053</v>
      </c>
      <c r="G481">
        <v>2023</v>
      </c>
      <c r="I481">
        <v>0</v>
      </c>
      <c r="J481">
        <v>0</v>
      </c>
      <c r="K481">
        <v>1.0113000000000001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</row>
    <row r="482" spans="1:41" x14ac:dyDescent="0.3">
      <c r="A482" t="s">
        <v>1210</v>
      </c>
      <c r="B482" t="s">
        <v>1210</v>
      </c>
      <c r="C482" t="s">
        <v>1276</v>
      </c>
      <c r="D482" t="s">
        <v>1272</v>
      </c>
      <c r="E482" t="s">
        <v>692</v>
      </c>
      <c r="F482">
        <v>2053</v>
      </c>
      <c r="G482">
        <v>2023</v>
      </c>
      <c r="I482">
        <v>0</v>
      </c>
      <c r="J482">
        <v>0</v>
      </c>
      <c r="K482">
        <v>1.0113000000000001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</row>
    <row r="483" spans="1:41" x14ac:dyDescent="0.3">
      <c r="A483" t="s">
        <v>1211</v>
      </c>
      <c r="B483" t="s">
        <v>1211</v>
      </c>
      <c r="C483" t="s">
        <v>1276</v>
      </c>
      <c r="D483" t="s">
        <v>1272</v>
      </c>
      <c r="E483" t="s">
        <v>692</v>
      </c>
      <c r="F483">
        <v>2053</v>
      </c>
      <c r="G483">
        <v>2023</v>
      </c>
      <c r="I483">
        <v>0</v>
      </c>
      <c r="J483">
        <v>0</v>
      </c>
      <c r="K483">
        <v>1.0113000000000001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</row>
    <row r="484" spans="1:41" x14ac:dyDescent="0.3">
      <c r="A484" t="s">
        <v>1212</v>
      </c>
      <c r="B484" t="s">
        <v>1212</v>
      </c>
      <c r="C484" t="s">
        <v>1276</v>
      </c>
      <c r="D484" t="s">
        <v>1272</v>
      </c>
      <c r="E484" t="s">
        <v>692</v>
      </c>
      <c r="F484">
        <v>2047</v>
      </c>
      <c r="G484">
        <v>2023</v>
      </c>
      <c r="I484">
        <v>0</v>
      </c>
      <c r="J484">
        <v>0</v>
      </c>
      <c r="K484">
        <v>0.9597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</row>
    <row r="485" spans="1:41" x14ac:dyDescent="0.3">
      <c r="A485" t="s">
        <v>1213</v>
      </c>
      <c r="B485" t="s">
        <v>1213</v>
      </c>
      <c r="C485" t="s">
        <v>1276</v>
      </c>
      <c r="D485" t="s">
        <v>626</v>
      </c>
      <c r="E485" t="s">
        <v>691</v>
      </c>
      <c r="F485">
        <v>2053</v>
      </c>
      <c r="G485">
        <v>2023</v>
      </c>
      <c r="I485">
        <v>0</v>
      </c>
      <c r="J485">
        <v>0</v>
      </c>
      <c r="K485">
        <v>0.89870000000000005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</row>
    <row r="486" spans="1:41" x14ac:dyDescent="0.3">
      <c r="A486" t="s">
        <v>1214</v>
      </c>
      <c r="B486" t="s">
        <v>1214</v>
      </c>
      <c r="C486" t="s">
        <v>1276</v>
      </c>
      <c r="D486" t="s">
        <v>626</v>
      </c>
      <c r="E486" t="s">
        <v>692</v>
      </c>
      <c r="F486">
        <v>2052</v>
      </c>
      <c r="G486">
        <v>2023</v>
      </c>
      <c r="I486">
        <v>0</v>
      </c>
      <c r="J486">
        <v>0</v>
      </c>
      <c r="K486">
        <v>0.9667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</row>
    <row r="487" spans="1:41" x14ac:dyDescent="0.3">
      <c r="A487" t="s">
        <v>1215</v>
      </c>
      <c r="B487" t="s">
        <v>1228</v>
      </c>
      <c r="C487" t="s">
        <v>1277</v>
      </c>
      <c r="D487" t="s">
        <v>363</v>
      </c>
      <c r="E487" t="s">
        <v>689</v>
      </c>
      <c r="F487">
        <v>2046</v>
      </c>
      <c r="G487">
        <v>2021</v>
      </c>
      <c r="I487">
        <v>0</v>
      </c>
      <c r="J487">
        <v>0</v>
      </c>
      <c r="K487">
        <v>1.0017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</row>
    <row r="488" spans="1:41" x14ac:dyDescent="0.3">
      <c r="A488" t="s">
        <v>1216</v>
      </c>
      <c r="C488" t="s">
        <v>1277</v>
      </c>
      <c r="D488" t="s">
        <v>363</v>
      </c>
      <c r="E488" t="s">
        <v>690</v>
      </c>
      <c r="F488">
        <v>2051</v>
      </c>
      <c r="G488">
        <v>2021</v>
      </c>
      <c r="I488">
        <v>0</v>
      </c>
      <c r="J488">
        <v>0</v>
      </c>
      <c r="K488">
        <v>0.97619999999999996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</row>
    <row r="489" spans="1:41" x14ac:dyDescent="0.3">
      <c r="A489" t="s">
        <v>1217</v>
      </c>
      <c r="B489" t="s">
        <v>1218</v>
      </c>
      <c r="C489" t="s">
        <v>1277</v>
      </c>
      <c r="D489" t="s">
        <v>363</v>
      </c>
      <c r="E489" t="s">
        <v>692</v>
      </c>
      <c r="F489">
        <v>2043</v>
      </c>
      <c r="G489">
        <v>2021</v>
      </c>
      <c r="H489" t="s">
        <v>1278</v>
      </c>
      <c r="I489">
        <v>0</v>
      </c>
      <c r="J489">
        <v>0</v>
      </c>
      <c r="K489">
        <v>0.99990000000000001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</row>
    <row r="490" spans="1:41" x14ac:dyDescent="0.3">
      <c r="A490" t="s">
        <v>1219</v>
      </c>
      <c r="B490" t="s">
        <v>1220</v>
      </c>
      <c r="C490" t="s">
        <v>1277</v>
      </c>
      <c r="D490" t="s">
        <v>363</v>
      </c>
      <c r="E490" t="s">
        <v>692</v>
      </c>
      <c r="F490">
        <v>2043</v>
      </c>
      <c r="G490">
        <v>2023</v>
      </c>
      <c r="I490">
        <v>0</v>
      </c>
      <c r="J490">
        <v>0</v>
      </c>
      <c r="K490">
        <v>0.99990000000000001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</row>
    <row r="491" spans="1:41" x14ac:dyDescent="0.3">
      <c r="A491" t="s">
        <v>1221</v>
      </c>
      <c r="B491" t="s">
        <v>1222</v>
      </c>
      <c r="C491" t="s">
        <v>1277</v>
      </c>
      <c r="D491" t="s">
        <v>363</v>
      </c>
      <c r="E491" t="s">
        <v>692</v>
      </c>
      <c r="F491">
        <v>2043</v>
      </c>
      <c r="G491">
        <v>2023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</row>
    <row r="492" spans="1:41" x14ac:dyDescent="0.3">
      <c r="A492" t="s">
        <v>681</v>
      </c>
      <c r="B492" t="s">
        <v>682</v>
      </c>
      <c r="C492" t="s">
        <v>1277</v>
      </c>
      <c r="D492" t="s">
        <v>363</v>
      </c>
      <c r="E492" t="s">
        <v>692</v>
      </c>
      <c r="F492">
        <v>2030</v>
      </c>
      <c r="G492">
        <v>2021</v>
      </c>
      <c r="I492">
        <v>0</v>
      </c>
      <c r="J492">
        <v>0</v>
      </c>
      <c r="K492">
        <v>0.92120000000000002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</row>
    <row r="493" spans="1:41" x14ac:dyDescent="0.3">
      <c r="A493" t="s">
        <v>1223</v>
      </c>
      <c r="B493" t="s">
        <v>1224</v>
      </c>
      <c r="C493" t="s">
        <v>1277</v>
      </c>
      <c r="D493" t="s">
        <v>363</v>
      </c>
      <c r="E493" t="s">
        <v>692</v>
      </c>
      <c r="F493">
        <v>2043</v>
      </c>
      <c r="G493">
        <v>2023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</row>
    <row r="494" spans="1:41" x14ac:dyDescent="0.3">
      <c r="A494" t="s">
        <v>172</v>
      </c>
      <c r="B494" t="s">
        <v>680</v>
      </c>
      <c r="C494" t="s">
        <v>1277</v>
      </c>
      <c r="D494" t="s">
        <v>363</v>
      </c>
      <c r="E494" t="s">
        <v>692</v>
      </c>
      <c r="F494">
        <v>2057</v>
      </c>
      <c r="G494">
        <v>2021</v>
      </c>
      <c r="I494">
        <v>0</v>
      </c>
      <c r="J494">
        <v>0</v>
      </c>
      <c r="K494">
        <v>0.97719999999999996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</row>
    <row r="495" spans="1:41" x14ac:dyDescent="0.3">
      <c r="A495" t="s">
        <v>685</v>
      </c>
      <c r="B495" t="s">
        <v>686</v>
      </c>
      <c r="C495" t="s">
        <v>1277</v>
      </c>
      <c r="D495" t="s">
        <v>363</v>
      </c>
      <c r="E495" t="s">
        <v>692</v>
      </c>
      <c r="F495">
        <v>2034</v>
      </c>
      <c r="G495">
        <v>2021</v>
      </c>
      <c r="I495">
        <v>0</v>
      </c>
      <c r="J495">
        <v>0</v>
      </c>
      <c r="K495">
        <v>1.0022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</row>
    <row r="496" spans="1:41" x14ac:dyDescent="0.3">
      <c r="A496" t="s">
        <v>183</v>
      </c>
      <c r="B496" t="s">
        <v>1057</v>
      </c>
      <c r="C496" t="s">
        <v>1277</v>
      </c>
      <c r="D496" t="s">
        <v>363</v>
      </c>
      <c r="E496" t="s">
        <v>692</v>
      </c>
      <c r="F496">
        <v>2045</v>
      </c>
      <c r="G496">
        <v>2023</v>
      </c>
      <c r="I496">
        <v>0</v>
      </c>
      <c r="J496">
        <v>0</v>
      </c>
      <c r="K496">
        <v>0.9667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</row>
    <row r="497" spans="1:41" x14ac:dyDescent="0.3">
      <c r="A497" t="s">
        <v>191</v>
      </c>
      <c r="B497" t="s">
        <v>683</v>
      </c>
      <c r="C497" t="s">
        <v>1277</v>
      </c>
      <c r="D497" t="s">
        <v>363</v>
      </c>
      <c r="E497" t="s">
        <v>691</v>
      </c>
      <c r="F497">
        <v>2033</v>
      </c>
      <c r="G497">
        <v>2021</v>
      </c>
      <c r="I497">
        <v>0</v>
      </c>
      <c r="J497">
        <v>0</v>
      </c>
      <c r="K497">
        <v>0.92210000000000003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</row>
    <row r="498" spans="1:41" x14ac:dyDescent="0.3">
      <c r="A498" t="s">
        <v>192</v>
      </c>
      <c r="B498" t="s">
        <v>1087</v>
      </c>
      <c r="C498" t="s">
        <v>1277</v>
      </c>
      <c r="D498" t="s">
        <v>363</v>
      </c>
      <c r="E498" t="s">
        <v>691</v>
      </c>
      <c r="F498">
        <v>2049</v>
      </c>
      <c r="G498">
        <v>2021</v>
      </c>
      <c r="I498">
        <v>0</v>
      </c>
      <c r="J498">
        <v>0</v>
      </c>
      <c r="K498">
        <v>0.92210000000000003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</row>
    <row r="499" spans="1:41" x14ac:dyDescent="0.3">
      <c r="A499" t="s">
        <v>193</v>
      </c>
      <c r="B499" t="s">
        <v>684</v>
      </c>
      <c r="C499" t="s">
        <v>1277</v>
      </c>
      <c r="D499" t="s">
        <v>363</v>
      </c>
      <c r="E499" t="s">
        <v>691</v>
      </c>
      <c r="F499">
        <v>2033</v>
      </c>
      <c r="G499">
        <v>2021</v>
      </c>
      <c r="I499">
        <v>0</v>
      </c>
      <c r="J499">
        <v>0</v>
      </c>
      <c r="K499">
        <v>0.97729999999999995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</row>
    <row r="500" spans="1:41" x14ac:dyDescent="0.3">
      <c r="A500" t="s">
        <v>1225</v>
      </c>
      <c r="B500" t="s">
        <v>1228</v>
      </c>
      <c r="C500" t="s">
        <v>1277</v>
      </c>
      <c r="D500" t="s">
        <v>363</v>
      </c>
      <c r="E500" t="s">
        <v>691</v>
      </c>
      <c r="F500">
        <v>2046</v>
      </c>
      <c r="G500">
        <v>2021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</row>
    <row r="501" spans="1:41" x14ac:dyDescent="0.3">
      <c r="A501" t="s">
        <v>1282</v>
      </c>
      <c r="B501" t="s">
        <v>1282</v>
      </c>
      <c r="D501" t="s">
        <v>612</v>
      </c>
      <c r="E501" s="56" t="s">
        <v>351</v>
      </c>
      <c r="F501">
        <v>2100</v>
      </c>
      <c r="G501">
        <v>2120</v>
      </c>
      <c r="I501">
        <v>0</v>
      </c>
      <c r="J501">
        <v>0</v>
      </c>
      <c r="K501">
        <v>0.95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</row>
    <row r="502" spans="1:41" x14ac:dyDescent="0.3">
      <c r="A502" t="s">
        <v>1283</v>
      </c>
      <c r="B502" t="s">
        <v>1302</v>
      </c>
      <c r="D502" t="s">
        <v>363</v>
      </c>
      <c r="E502" s="56" t="s">
        <v>689</v>
      </c>
      <c r="F502">
        <v>2021</v>
      </c>
      <c r="G502">
        <v>2120</v>
      </c>
      <c r="I502">
        <v>0</v>
      </c>
      <c r="J502">
        <v>0</v>
      </c>
      <c r="K502">
        <v>0.95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</row>
    <row r="503" spans="1:41" x14ac:dyDescent="0.3">
      <c r="A503" t="s">
        <v>1284</v>
      </c>
      <c r="B503" t="s">
        <v>1303</v>
      </c>
      <c r="D503" t="s">
        <v>612</v>
      </c>
      <c r="E503" s="56" t="s">
        <v>689</v>
      </c>
      <c r="F503">
        <v>2021</v>
      </c>
      <c r="G503">
        <v>2120</v>
      </c>
      <c r="I503">
        <v>0</v>
      </c>
      <c r="J503">
        <v>0</v>
      </c>
      <c r="K503">
        <v>0.95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</row>
    <row r="504" spans="1:41" x14ac:dyDescent="0.3">
      <c r="A504" t="s">
        <v>1285</v>
      </c>
      <c r="B504" t="s">
        <v>1285</v>
      </c>
      <c r="D504" t="s">
        <v>1350</v>
      </c>
      <c r="E504" s="56" t="s">
        <v>689</v>
      </c>
      <c r="F504">
        <v>2021</v>
      </c>
      <c r="G504">
        <v>2120</v>
      </c>
      <c r="I504">
        <v>0</v>
      </c>
      <c r="J504">
        <v>0</v>
      </c>
      <c r="K504">
        <v>0.95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</row>
    <row r="505" spans="1:41" x14ac:dyDescent="0.3">
      <c r="A505" t="s">
        <v>1286</v>
      </c>
      <c r="B505" t="s">
        <v>1304</v>
      </c>
      <c r="D505" t="s">
        <v>363</v>
      </c>
      <c r="E505" s="56" t="s">
        <v>690</v>
      </c>
      <c r="F505">
        <v>2021</v>
      </c>
      <c r="G505">
        <v>2120</v>
      </c>
      <c r="I505">
        <v>0</v>
      </c>
      <c r="J505">
        <v>0</v>
      </c>
      <c r="K505">
        <v>0.95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</row>
    <row r="506" spans="1:41" x14ac:dyDescent="0.3">
      <c r="A506" t="s">
        <v>1287</v>
      </c>
      <c r="B506" t="s">
        <v>1305</v>
      </c>
      <c r="D506" t="s">
        <v>612</v>
      </c>
      <c r="E506" s="56" t="s">
        <v>690</v>
      </c>
      <c r="F506">
        <v>2021</v>
      </c>
      <c r="G506">
        <v>2120</v>
      </c>
      <c r="I506">
        <v>0</v>
      </c>
      <c r="J506">
        <v>0</v>
      </c>
      <c r="K506">
        <v>0.95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</row>
    <row r="507" spans="1:41" x14ac:dyDescent="0.3">
      <c r="A507" t="s">
        <v>1288</v>
      </c>
      <c r="B507" t="s">
        <v>1288</v>
      </c>
      <c r="D507" t="s">
        <v>1350</v>
      </c>
      <c r="E507" s="56" t="s">
        <v>690</v>
      </c>
      <c r="F507">
        <v>2021</v>
      </c>
      <c r="G507">
        <v>2120</v>
      </c>
      <c r="I507">
        <v>0</v>
      </c>
      <c r="J507">
        <v>0</v>
      </c>
      <c r="K507">
        <v>0.95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</row>
    <row r="508" spans="1:41" x14ac:dyDescent="0.3">
      <c r="A508" t="s">
        <v>1289</v>
      </c>
      <c r="B508" t="s">
        <v>1306</v>
      </c>
      <c r="D508" t="s">
        <v>363</v>
      </c>
      <c r="E508" s="56" t="s">
        <v>692</v>
      </c>
      <c r="F508">
        <v>2021</v>
      </c>
      <c r="G508">
        <v>2120</v>
      </c>
      <c r="I508">
        <v>0</v>
      </c>
      <c r="J508">
        <v>0</v>
      </c>
      <c r="K508">
        <v>0.95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</row>
    <row r="509" spans="1:41" x14ac:dyDescent="0.3">
      <c r="A509" t="s">
        <v>1290</v>
      </c>
      <c r="B509" t="s">
        <v>1307</v>
      </c>
      <c r="D509" t="s">
        <v>612</v>
      </c>
      <c r="E509" s="56" t="s">
        <v>692</v>
      </c>
      <c r="F509">
        <v>2021</v>
      </c>
      <c r="G509">
        <v>2120</v>
      </c>
      <c r="I509">
        <v>0</v>
      </c>
      <c r="J509">
        <v>0</v>
      </c>
      <c r="K509">
        <v>0.95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</row>
    <row r="510" spans="1:41" x14ac:dyDescent="0.3">
      <c r="A510" t="s">
        <v>1291</v>
      </c>
      <c r="B510" t="s">
        <v>1291</v>
      </c>
      <c r="D510" t="s">
        <v>1350</v>
      </c>
      <c r="E510" s="56" t="s">
        <v>692</v>
      </c>
      <c r="F510">
        <v>2021</v>
      </c>
      <c r="G510">
        <v>2120</v>
      </c>
      <c r="I510">
        <v>0</v>
      </c>
      <c r="J510">
        <v>0</v>
      </c>
      <c r="K510">
        <v>0.95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</row>
    <row r="511" spans="1:41" x14ac:dyDescent="0.3">
      <c r="A511" t="s">
        <v>1292</v>
      </c>
      <c r="B511" t="s">
        <v>1308</v>
      </c>
      <c r="D511" t="s">
        <v>363</v>
      </c>
      <c r="E511" s="56" t="s">
        <v>351</v>
      </c>
      <c r="F511">
        <v>2021</v>
      </c>
      <c r="G511">
        <v>2120</v>
      </c>
      <c r="I511">
        <v>0</v>
      </c>
      <c r="J511">
        <v>0</v>
      </c>
      <c r="K511">
        <v>0.95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</row>
    <row r="512" spans="1:41" x14ac:dyDescent="0.3">
      <c r="A512" t="s">
        <v>1293</v>
      </c>
      <c r="B512" t="s">
        <v>1309</v>
      </c>
      <c r="D512" t="s">
        <v>612</v>
      </c>
      <c r="E512" s="56" t="s">
        <v>351</v>
      </c>
      <c r="F512">
        <v>2021</v>
      </c>
      <c r="G512">
        <v>2120</v>
      </c>
      <c r="I512">
        <v>0</v>
      </c>
      <c r="J512">
        <v>0</v>
      </c>
      <c r="K512">
        <v>0.95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</row>
    <row r="513" spans="1:41" x14ac:dyDescent="0.3">
      <c r="A513" t="s">
        <v>1294</v>
      </c>
      <c r="B513" t="s">
        <v>1294</v>
      </c>
      <c r="D513" t="s">
        <v>1350</v>
      </c>
      <c r="E513" s="56" t="s">
        <v>351</v>
      </c>
      <c r="F513">
        <v>2021</v>
      </c>
      <c r="G513">
        <v>2120</v>
      </c>
      <c r="I513">
        <v>0</v>
      </c>
      <c r="J513">
        <v>0</v>
      </c>
      <c r="K513">
        <v>0.95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</row>
    <row r="514" spans="1:41" x14ac:dyDescent="0.3">
      <c r="A514" t="s">
        <v>1295</v>
      </c>
      <c r="B514" t="s">
        <v>1310</v>
      </c>
      <c r="D514" t="s">
        <v>363</v>
      </c>
      <c r="E514" s="56" t="s">
        <v>691</v>
      </c>
      <c r="F514">
        <v>2021</v>
      </c>
      <c r="G514">
        <v>2120</v>
      </c>
      <c r="I514">
        <v>0</v>
      </c>
      <c r="J514">
        <v>0</v>
      </c>
      <c r="K514">
        <v>0.95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</row>
    <row r="515" spans="1:41" x14ac:dyDescent="0.3">
      <c r="A515" t="s">
        <v>1296</v>
      </c>
      <c r="B515" t="s">
        <v>1311</v>
      </c>
      <c r="D515" t="s">
        <v>612</v>
      </c>
      <c r="E515" s="56" t="s">
        <v>691</v>
      </c>
      <c r="F515">
        <v>2021</v>
      </c>
      <c r="G515">
        <v>2120</v>
      </c>
      <c r="I515">
        <v>0</v>
      </c>
      <c r="J515">
        <v>0</v>
      </c>
      <c r="K515">
        <v>0.95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</row>
    <row r="516" spans="1:41" x14ac:dyDescent="0.3">
      <c r="A516" t="s">
        <v>1297</v>
      </c>
      <c r="B516" t="s">
        <v>1297</v>
      </c>
      <c r="D516" t="s">
        <v>1350</v>
      </c>
      <c r="E516" s="56" t="s">
        <v>691</v>
      </c>
      <c r="F516">
        <v>2021</v>
      </c>
      <c r="G516">
        <v>2120</v>
      </c>
      <c r="I516">
        <v>0</v>
      </c>
      <c r="J516">
        <v>0</v>
      </c>
      <c r="K516">
        <v>0.95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</row>
    <row r="517" spans="1:41" x14ac:dyDescent="0.3">
      <c r="A517" t="s">
        <v>1402</v>
      </c>
      <c r="B517" t="s">
        <v>1402</v>
      </c>
      <c r="D517" t="s">
        <v>359</v>
      </c>
      <c r="E517" s="56" t="s">
        <v>689</v>
      </c>
      <c r="F517">
        <v>2021</v>
      </c>
      <c r="G517">
        <v>2120</v>
      </c>
      <c r="I517" s="95">
        <v>2.488111888111888</v>
      </c>
      <c r="J517" s="95">
        <v>10.931243680485339</v>
      </c>
      <c r="K517">
        <v>0.95</v>
      </c>
      <c r="L517" s="95">
        <v>130.20135175776016</v>
      </c>
      <c r="M517" s="95">
        <v>133.64834953019067</v>
      </c>
      <c r="N517" s="95">
        <v>131.24472910981177</v>
      </c>
      <c r="O517" s="95">
        <v>130.36126883228965</v>
      </c>
      <c r="P517" s="95">
        <v>131.21489503227139</v>
      </c>
      <c r="Q517" s="95">
        <v>132.51753140442639</v>
      </c>
      <c r="R517" s="95">
        <v>133.68851042059646</v>
      </c>
      <c r="S517" s="95">
        <v>134.75048813337904</v>
      </c>
      <c r="T517" s="95">
        <v>135.83523243281843</v>
      </c>
      <c r="U517" s="95">
        <v>136.71893251908523</v>
      </c>
      <c r="V517" s="95">
        <v>137.55237591179116</v>
      </c>
      <c r="W517" s="95">
        <v>138.25952338313991</v>
      </c>
      <c r="X517" s="95">
        <v>138.62951625758762</v>
      </c>
      <c r="Y517" s="95">
        <v>138.81999595126962</v>
      </c>
      <c r="Z517" s="95">
        <v>139.04667997440311</v>
      </c>
      <c r="AA517" s="95">
        <v>139.24528633572424</v>
      </c>
      <c r="AB517" s="95">
        <v>139.34466519548999</v>
      </c>
      <c r="AC517" s="95">
        <v>139.3965598341934</v>
      </c>
      <c r="AD517" s="95">
        <v>139.42804382692657</v>
      </c>
      <c r="AE517" s="95">
        <v>139.43050741100214</v>
      </c>
      <c r="AF517" s="95">
        <v>139.41621265471383</v>
      </c>
      <c r="AG517" s="95">
        <v>139.40191789842549</v>
      </c>
      <c r="AH517" s="95">
        <v>139.38762314213724</v>
      </c>
      <c r="AI517" s="95">
        <v>139.37332838584894</v>
      </c>
      <c r="AJ517" s="95">
        <v>139.35903362956063</v>
      </c>
      <c r="AK517" s="95">
        <v>139.34473887327232</v>
      </c>
      <c r="AL517" s="95">
        <v>139.33044411698401</v>
      </c>
      <c r="AM517" s="95">
        <v>139.3161493606957</v>
      </c>
      <c r="AN517" s="95">
        <v>139.30185460440737</v>
      </c>
      <c r="AO517" s="95">
        <v>139.28755984811906</v>
      </c>
    </row>
    <row r="518" spans="1:41" x14ac:dyDescent="0.3">
      <c r="A518" t="s">
        <v>1403</v>
      </c>
      <c r="B518" t="s">
        <v>1403</v>
      </c>
      <c r="D518" t="s">
        <v>359</v>
      </c>
      <c r="E518" s="56" t="s">
        <v>690</v>
      </c>
      <c r="F518">
        <v>2021</v>
      </c>
      <c r="G518">
        <v>2120</v>
      </c>
      <c r="I518" s="95">
        <v>2.488111888111888</v>
      </c>
      <c r="J518" s="95">
        <v>10.931243680485339</v>
      </c>
      <c r="K518">
        <v>0.95</v>
      </c>
      <c r="L518" s="95">
        <v>130.20135175776016</v>
      </c>
      <c r="M518" s="95">
        <v>133.64834953019067</v>
      </c>
      <c r="N518" s="95">
        <v>131.24472910981177</v>
      </c>
      <c r="O518" s="95">
        <v>130.36126883228965</v>
      </c>
      <c r="P518" s="95">
        <v>131.21489503227139</v>
      </c>
      <c r="Q518" s="95">
        <v>132.51753140442639</v>
      </c>
      <c r="R518" s="95">
        <v>133.68851042059646</v>
      </c>
      <c r="S518" s="95">
        <v>134.75048813337904</v>
      </c>
      <c r="T518" s="95">
        <v>135.83523243281843</v>
      </c>
      <c r="U518" s="95">
        <v>136.71893251908523</v>
      </c>
      <c r="V518" s="95">
        <v>137.55237591179116</v>
      </c>
      <c r="W518" s="95">
        <v>138.25952338313991</v>
      </c>
      <c r="X518" s="95">
        <v>138.62951625758762</v>
      </c>
      <c r="Y518" s="95">
        <v>138.81999595126962</v>
      </c>
      <c r="Z518" s="95">
        <v>139.04667997440311</v>
      </c>
      <c r="AA518" s="95">
        <v>139.24528633572424</v>
      </c>
      <c r="AB518" s="95">
        <v>139.34466519548999</v>
      </c>
      <c r="AC518" s="95">
        <v>139.3965598341934</v>
      </c>
      <c r="AD518" s="95">
        <v>139.42804382692657</v>
      </c>
      <c r="AE518" s="95">
        <v>139.43050741100214</v>
      </c>
      <c r="AF518" s="95">
        <v>139.41621265471383</v>
      </c>
      <c r="AG518" s="95">
        <v>139.40191789842549</v>
      </c>
      <c r="AH518" s="95">
        <v>139.38762314213724</v>
      </c>
      <c r="AI518" s="95">
        <v>139.37332838584894</v>
      </c>
      <c r="AJ518" s="95">
        <v>139.35903362956063</v>
      </c>
      <c r="AK518" s="95">
        <v>139.34473887327232</v>
      </c>
      <c r="AL518" s="95">
        <v>139.33044411698401</v>
      </c>
      <c r="AM518" s="95">
        <v>139.3161493606957</v>
      </c>
      <c r="AN518" s="95">
        <v>139.30185460440737</v>
      </c>
      <c r="AO518" s="95">
        <v>139.28755984811906</v>
      </c>
    </row>
    <row r="519" spans="1:41" x14ac:dyDescent="0.3">
      <c r="A519" t="s">
        <v>1404</v>
      </c>
      <c r="B519" t="s">
        <v>1404</v>
      </c>
      <c r="D519" t="s">
        <v>359</v>
      </c>
      <c r="E519" s="56" t="s">
        <v>692</v>
      </c>
      <c r="F519">
        <v>2021</v>
      </c>
      <c r="G519">
        <v>2120</v>
      </c>
      <c r="I519" s="95">
        <v>2.488111888111888</v>
      </c>
      <c r="J519" s="95">
        <v>10.931243680485339</v>
      </c>
      <c r="K519">
        <v>0.95</v>
      </c>
      <c r="L519" s="95">
        <v>130.20135175776016</v>
      </c>
      <c r="M519" s="95">
        <v>133.64834953019067</v>
      </c>
      <c r="N519" s="95">
        <v>131.24472910981177</v>
      </c>
      <c r="O519" s="95">
        <v>130.36126883228965</v>
      </c>
      <c r="P519" s="95">
        <v>131.21489503227139</v>
      </c>
      <c r="Q519" s="95">
        <v>132.51753140442639</v>
      </c>
      <c r="R519" s="95">
        <v>133.68851042059646</v>
      </c>
      <c r="S519" s="95">
        <v>134.75048813337904</v>
      </c>
      <c r="T519" s="95">
        <v>135.83523243281843</v>
      </c>
      <c r="U519" s="95">
        <v>136.71893251908523</v>
      </c>
      <c r="V519" s="95">
        <v>137.55237591179116</v>
      </c>
      <c r="W519" s="95">
        <v>138.25952338313991</v>
      </c>
      <c r="X519" s="95">
        <v>138.62951625758762</v>
      </c>
      <c r="Y519" s="95">
        <v>138.81999595126962</v>
      </c>
      <c r="Z519" s="95">
        <v>139.04667997440311</v>
      </c>
      <c r="AA519" s="95">
        <v>139.24528633572424</v>
      </c>
      <c r="AB519" s="95">
        <v>139.34466519548999</v>
      </c>
      <c r="AC519" s="95">
        <v>139.3965598341934</v>
      </c>
      <c r="AD519" s="95">
        <v>139.42804382692657</v>
      </c>
      <c r="AE519" s="95">
        <v>139.43050741100214</v>
      </c>
      <c r="AF519" s="95">
        <v>139.41621265471383</v>
      </c>
      <c r="AG519" s="95">
        <v>139.40191789842549</v>
      </c>
      <c r="AH519" s="95">
        <v>139.38762314213724</v>
      </c>
      <c r="AI519" s="95">
        <v>139.37332838584894</v>
      </c>
      <c r="AJ519" s="95">
        <v>139.35903362956063</v>
      </c>
      <c r="AK519" s="95">
        <v>139.34473887327232</v>
      </c>
      <c r="AL519" s="95">
        <v>139.33044411698401</v>
      </c>
      <c r="AM519" s="95">
        <v>139.3161493606957</v>
      </c>
      <c r="AN519" s="95">
        <v>139.30185460440737</v>
      </c>
      <c r="AO519" s="95">
        <v>139.28755984811906</v>
      </c>
    </row>
    <row r="520" spans="1:41" x14ac:dyDescent="0.3">
      <c r="A520" t="s">
        <v>1405</v>
      </c>
      <c r="B520" t="s">
        <v>1405</v>
      </c>
      <c r="D520" t="s">
        <v>359</v>
      </c>
      <c r="E520" s="56" t="s">
        <v>351</v>
      </c>
      <c r="F520">
        <v>2021</v>
      </c>
      <c r="G520">
        <v>2120</v>
      </c>
      <c r="I520" s="95">
        <v>2.488111888111888</v>
      </c>
      <c r="J520" s="95">
        <v>10.931243680485339</v>
      </c>
      <c r="K520">
        <v>0.95</v>
      </c>
      <c r="L520" s="95">
        <v>130.20135175776016</v>
      </c>
      <c r="M520" s="95">
        <v>133.64834953019067</v>
      </c>
      <c r="N520" s="95">
        <v>131.24472910981177</v>
      </c>
      <c r="O520" s="95">
        <v>130.36126883228965</v>
      </c>
      <c r="P520" s="95">
        <v>131.21489503227139</v>
      </c>
      <c r="Q520" s="95">
        <v>132.51753140442639</v>
      </c>
      <c r="R520" s="95">
        <v>133.68851042059646</v>
      </c>
      <c r="S520" s="95">
        <v>134.75048813337904</v>
      </c>
      <c r="T520" s="95">
        <v>135.83523243281843</v>
      </c>
      <c r="U520" s="95">
        <v>136.71893251908523</v>
      </c>
      <c r="V520" s="95">
        <v>137.55237591179116</v>
      </c>
      <c r="W520" s="95">
        <v>138.25952338313991</v>
      </c>
      <c r="X520" s="95">
        <v>138.62951625758762</v>
      </c>
      <c r="Y520" s="95">
        <v>138.81999595126962</v>
      </c>
      <c r="Z520" s="95">
        <v>139.04667997440311</v>
      </c>
      <c r="AA520" s="95">
        <v>139.24528633572424</v>
      </c>
      <c r="AB520" s="95">
        <v>139.34466519548999</v>
      </c>
      <c r="AC520" s="95">
        <v>139.3965598341934</v>
      </c>
      <c r="AD520" s="95">
        <v>139.42804382692657</v>
      </c>
      <c r="AE520" s="95">
        <v>139.43050741100214</v>
      </c>
      <c r="AF520" s="95">
        <v>139.41621265471383</v>
      </c>
      <c r="AG520" s="95">
        <v>139.40191789842549</v>
      </c>
      <c r="AH520" s="95">
        <v>139.38762314213724</v>
      </c>
      <c r="AI520" s="95">
        <v>139.37332838584894</v>
      </c>
      <c r="AJ520" s="95">
        <v>139.35903362956063</v>
      </c>
      <c r="AK520" s="95">
        <v>139.34473887327232</v>
      </c>
      <c r="AL520" s="95">
        <v>139.33044411698401</v>
      </c>
      <c r="AM520" s="95">
        <v>139.3161493606957</v>
      </c>
      <c r="AN520" s="95">
        <v>139.30185460440737</v>
      </c>
      <c r="AO520" s="95">
        <v>139.28755984811906</v>
      </c>
    </row>
    <row r="521" spans="1:41" x14ac:dyDescent="0.3">
      <c r="A521" t="s">
        <v>1406</v>
      </c>
      <c r="B521" t="s">
        <v>1406</v>
      </c>
      <c r="D521" t="s">
        <v>359</v>
      </c>
      <c r="E521" s="56" t="s">
        <v>691</v>
      </c>
      <c r="F521">
        <v>2021</v>
      </c>
      <c r="G521">
        <v>2120</v>
      </c>
      <c r="I521" s="95">
        <v>2.488111888111888</v>
      </c>
      <c r="J521" s="95">
        <v>10.931243680485339</v>
      </c>
      <c r="K521">
        <v>0.95</v>
      </c>
      <c r="L521" s="95">
        <v>130.20135175776016</v>
      </c>
      <c r="M521" s="95">
        <v>133.64834953019067</v>
      </c>
      <c r="N521" s="95">
        <v>131.24472910981177</v>
      </c>
      <c r="O521" s="95">
        <v>130.36126883228965</v>
      </c>
      <c r="P521" s="95">
        <v>131.21489503227139</v>
      </c>
      <c r="Q521" s="95">
        <v>132.51753140442639</v>
      </c>
      <c r="R521" s="95">
        <v>133.68851042059646</v>
      </c>
      <c r="S521" s="95">
        <v>134.75048813337904</v>
      </c>
      <c r="T521" s="95">
        <v>135.83523243281843</v>
      </c>
      <c r="U521" s="95">
        <v>136.71893251908523</v>
      </c>
      <c r="V521" s="95">
        <v>137.55237591179116</v>
      </c>
      <c r="W521" s="95">
        <v>138.25952338313991</v>
      </c>
      <c r="X521" s="95">
        <v>138.62951625758762</v>
      </c>
      <c r="Y521" s="95">
        <v>138.81999595126962</v>
      </c>
      <c r="Z521" s="95">
        <v>139.04667997440311</v>
      </c>
      <c r="AA521" s="95">
        <v>139.24528633572424</v>
      </c>
      <c r="AB521" s="95">
        <v>139.34466519548999</v>
      </c>
      <c r="AC521" s="95">
        <v>139.3965598341934</v>
      </c>
      <c r="AD521" s="95">
        <v>139.42804382692657</v>
      </c>
      <c r="AE521" s="95">
        <v>139.43050741100214</v>
      </c>
      <c r="AF521" s="95">
        <v>139.41621265471383</v>
      </c>
      <c r="AG521" s="95">
        <v>139.40191789842549</v>
      </c>
      <c r="AH521" s="95">
        <v>139.38762314213724</v>
      </c>
      <c r="AI521" s="95">
        <v>139.37332838584894</v>
      </c>
      <c r="AJ521" s="95">
        <v>139.35903362956063</v>
      </c>
      <c r="AK521" s="95">
        <v>139.34473887327232</v>
      </c>
      <c r="AL521" s="95">
        <v>139.33044411698401</v>
      </c>
      <c r="AM521" s="95">
        <v>139.3161493606957</v>
      </c>
      <c r="AN521" s="95">
        <v>139.30185460440737</v>
      </c>
      <c r="AO521" s="95">
        <v>139.28755984811906</v>
      </c>
    </row>
  </sheetData>
  <autoFilter ref="A1:AO521" xr:uid="{2B83EB14-4CE1-42D8-86B4-F1898DB0B8BF}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D60DF-0738-4616-ADE9-CAD6B1798C27}">
  <sheetPr>
    <tabColor theme="7" tint="0.79998168889431442"/>
  </sheetPr>
  <dimension ref="A1:AH769"/>
  <sheetViews>
    <sheetView topLeftCell="A170" workbookViewId="0">
      <selection activeCell="F119" sqref="F119:F218"/>
    </sheetView>
  </sheetViews>
  <sheetFormatPr defaultRowHeight="14.4" x14ac:dyDescent="0.3"/>
  <cols>
    <col min="1" max="1" width="19.44140625" bestFit="1" customWidth="1"/>
    <col min="3" max="3" width="14.6640625" bestFit="1" customWidth="1"/>
    <col min="5" max="5" width="11" customWidth="1"/>
    <col min="6" max="6" width="12.109375" bestFit="1" customWidth="1"/>
    <col min="7" max="8" width="9.5546875" bestFit="1" customWidth="1"/>
    <col min="9" max="12" width="10.33203125" bestFit="1" customWidth="1"/>
    <col min="13" max="33" width="10.5546875" bestFit="1" customWidth="1"/>
    <col min="34" max="34" width="9.33203125" bestFit="1" customWidth="1"/>
  </cols>
  <sheetData>
    <row r="1" spans="1:34" x14ac:dyDescent="0.3">
      <c r="A1" s="58" t="s">
        <v>1409</v>
      </c>
    </row>
    <row r="2" spans="1:34" x14ac:dyDescent="0.3">
      <c r="A2" t="s">
        <v>586</v>
      </c>
      <c r="B2" t="s">
        <v>587</v>
      </c>
      <c r="C2" t="s">
        <v>1315</v>
      </c>
      <c r="D2" t="s">
        <v>1233</v>
      </c>
      <c r="E2" t="s">
        <v>1365</v>
      </c>
      <c r="F2" s="76" t="s">
        <v>1366</v>
      </c>
      <c r="G2" s="76" t="s">
        <v>1367</v>
      </c>
      <c r="H2" s="76" t="s">
        <v>1368</v>
      </c>
      <c r="I2" s="76" t="s">
        <v>1369</v>
      </c>
      <c r="J2" s="76" t="s">
        <v>1370</v>
      </c>
      <c r="K2" s="76" t="s">
        <v>1371</v>
      </c>
      <c r="L2" s="76" t="s">
        <v>1372</v>
      </c>
      <c r="M2" s="76" t="s">
        <v>1373</v>
      </c>
      <c r="N2" s="76" t="s">
        <v>1374</v>
      </c>
      <c r="O2" s="76" t="s">
        <v>1375</v>
      </c>
      <c r="P2" s="76" t="s">
        <v>1376</v>
      </c>
      <c r="Q2" s="76" t="s">
        <v>1377</v>
      </c>
      <c r="R2" s="76" t="s">
        <v>1378</v>
      </c>
      <c r="S2" s="76" t="s">
        <v>1379</v>
      </c>
      <c r="T2" s="76" t="s">
        <v>1380</v>
      </c>
      <c r="U2" s="76" t="s">
        <v>1381</v>
      </c>
      <c r="V2" s="76" t="s">
        <v>1382</v>
      </c>
      <c r="W2" s="76" t="s">
        <v>1383</v>
      </c>
      <c r="X2" s="76" t="s">
        <v>1384</v>
      </c>
      <c r="Y2" s="76" t="s">
        <v>1385</v>
      </c>
      <c r="Z2" s="76" t="s">
        <v>1386</v>
      </c>
      <c r="AA2" s="76" t="s">
        <v>1387</v>
      </c>
      <c r="AB2" s="76" t="s">
        <v>1388</v>
      </c>
      <c r="AC2" s="76" t="s">
        <v>1389</v>
      </c>
      <c r="AD2" s="76" t="s">
        <v>1390</v>
      </c>
      <c r="AE2" s="76" t="s">
        <v>1391</v>
      </c>
      <c r="AF2" s="76" t="s">
        <v>1392</v>
      </c>
      <c r="AG2" s="76" t="s">
        <v>1393</v>
      </c>
      <c r="AH2" s="76" t="s">
        <v>1394</v>
      </c>
    </row>
    <row r="3" spans="1:34" s="86" customFormat="1" x14ac:dyDescent="0.3">
      <c r="A3" s="86" t="s">
        <v>1283</v>
      </c>
      <c r="B3" s="86" t="s">
        <v>1302</v>
      </c>
      <c r="C3" s="86" t="s">
        <v>1349</v>
      </c>
      <c r="D3" s="86" t="s">
        <v>1352</v>
      </c>
      <c r="E3" s="86" t="s">
        <v>1299</v>
      </c>
      <c r="F3" s="86">
        <f>SUMIFS(Capacity750MW!C$6:C$87,Capacity750MW!$A$6:$A$87,$D3,Capacity750MW!$B$6:$B$87,$C3)</f>
        <v>0</v>
      </c>
      <c r="G3" s="86">
        <f>SUMIFS(Capacity750MW!D$6:D$87,Capacity750MW!$A$6:$A$87,$D3,Capacity750MW!$B$6:$B$87,$C3)</f>
        <v>0</v>
      </c>
      <c r="H3" s="86">
        <f>SUMIFS(Capacity750MW!E$6:E$87,Capacity750MW!$A$6:$A$87,$D3,Capacity750MW!$B$6:$B$87,$C3)</f>
        <v>0</v>
      </c>
      <c r="I3" s="86">
        <f>SUMIFS(Capacity750MW!F$6:F$87,Capacity750MW!$A$6:$A$87,$D3,Capacity750MW!$B$6:$B$87,$C3)</f>
        <v>0</v>
      </c>
      <c r="J3" s="86">
        <f>SUMIFS(Capacity750MW!G$6:G$87,Capacity750MW!$A$6:$A$87,$D3,Capacity750MW!$B$6:$B$87,$C3)</f>
        <v>0</v>
      </c>
      <c r="K3" s="86">
        <f>SUMIFS(Capacity750MW!H$6:H$87,Capacity750MW!$A$6:$A$87,$D3,Capacity750MW!$B$6:$B$87,$C3)</f>
        <v>0</v>
      </c>
      <c r="L3" s="86">
        <f>SUMIFS(Capacity750MW!I$6:I$87,Capacity750MW!$A$6:$A$87,$D3,Capacity750MW!$B$6:$B$87,$C3)</f>
        <v>0</v>
      </c>
      <c r="M3" s="86">
        <f>SUMIFS(Capacity750MW!J$6:J$87,Capacity750MW!$A$6:$A$87,$D3,Capacity750MW!$B$6:$B$87,$C3)</f>
        <v>0</v>
      </c>
      <c r="N3" s="86">
        <f>SUMIFS(Capacity750MW!K$6:K$87,Capacity750MW!$A$6:$A$87,$D3,Capacity750MW!$B$6:$B$87,$C3)</f>
        <v>3.1979247999999998E-4</v>
      </c>
      <c r="O3" s="86">
        <f>SUMIFS(Capacity750MW!L$6:L$87,Capacity750MW!$A$6:$A$87,$D3,Capacity750MW!$B$6:$B$87,$C3)</f>
        <v>3.1979300000000002E-4</v>
      </c>
      <c r="P3" s="86">
        <f>SUMIFS(Capacity750MW!M$6:M$87,Capacity750MW!$A$6:$A$87,$D3,Capacity750MW!$B$6:$B$87,$C3)</f>
        <v>3.1984934999999999E-4</v>
      </c>
      <c r="Q3" s="86">
        <f>SUMIFS(Capacity750MW!N$6:N$87,Capacity750MW!$A$6:$A$87,$D3,Capacity750MW!$B$6:$B$87,$C3)</f>
        <v>8.7210481999999896E-4</v>
      </c>
      <c r="R3" s="86">
        <f>SUMIFS(Capacity750MW!O$6:O$87,Capacity750MW!$A$6:$A$87,$D3,Capacity750MW!$B$6:$B$87,$C3)</f>
        <v>8.7250914999999999E-4</v>
      </c>
      <c r="S3" s="86">
        <f>SUMIFS(Capacity750MW!P$6:P$87,Capacity750MW!$A$6:$A$87,$D3,Capacity750MW!$B$6:$B$87,$C3)</f>
        <v>8.7259540000000002E-4</v>
      </c>
      <c r="T3" s="86">
        <f>SUMIFS(Capacity750MW!Q$6:Q$87,Capacity750MW!$A$6:$A$87,$D3,Capacity750MW!$B$6:$B$87,$C3)</f>
        <v>9.9920089999999987E-4</v>
      </c>
      <c r="U3" s="86">
        <f>SUMIFS(Capacity750MW!R$6:R$87,Capacity750MW!$A$6:$A$87,$D3,Capacity750MW!$B$6:$B$87,$C3)</f>
        <v>9.9944852000000009E-4</v>
      </c>
      <c r="V3" s="86">
        <f>SUMIFS(Capacity750MW!S$6:S$87,Capacity750MW!$A$6:$A$87,$D3,Capacity750MW!$B$6:$B$87,$C3)</f>
        <v>1.00308134E-3</v>
      </c>
      <c r="W3" s="86">
        <f>SUMIFS(Capacity750MW!T$6:T$87,Capacity750MW!$A$6:$A$87,$D3,Capacity750MW!$B$6:$B$87,$C3)</f>
        <v>1.003426E-3</v>
      </c>
      <c r="X3" s="86">
        <f>SUMIFS(Capacity750MW!U$6:U$87,Capacity750MW!$A$6:$A$87,$D3,Capacity750MW!$B$6:$B$87,$C3)</f>
        <v>721.50269724052998</v>
      </c>
      <c r="Y3" s="86">
        <f>SUMIFS(Capacity750MW!V$6:V$87,Capacity750MW!$A$6:$A$87,$D3,Capacity750MW!$B$6:$B$87,$C3)</f>
        <v>721.50269739559997</v>
      </c>
      <c r="Z3" s="86">
        <f>SUMIFS(Capacity750MW!W$6:W$87,Capacity750MW!$A$6:$A$87,$D3,Capacity750MW!$B$6:$B$87,$C3)</f>
        <v>1057.5534</v>
      </c>
      <c r="AA3" s="86">
        <f>SUMIFS(Capacity750MW!X$6:X$87,Capacity750MW!$A$6:$A$87,$D3,Capacity750MW!$B$6:$B$87,$C3)</f>
        <v>1057.5534</v>
      </c>
      <c r="AB3" s="86">
        <f>SUMIFS(Capacity750MW!Y$6:Y$87,Capacity750MW!$A$6:$A$87,$D3,Capacity750MW!$B$6:$B$87,$C3)</f>
        <v>1057.5534</v>
      </c>
      <c r="AC3" s="86">
        <f>SUMIFS(Capacity750MW!Z$6:Z$87,Capacity750MW!$A$6:$A$87,$D3,Capacity750MW!$B$6:$B$87,$C3)</f>
        <v>1630.1477</v>
      </c>
      <c r="AD3" s="86">
        <f>SUMIFS(Capacity750MW!AA$6:AA$87,Capacity750MW!$A$6:$A$87,$D3,Capacity750MW!$B$6:$B$87,$C3)</f>
        <v>1630.1477</v>
      </c>
      <c r="AE3" s="86">
        <f>SUMIFS(Capacity750MW!AB$6:AB$87,Capacity750MW!$A$6:$A$87,$D3,Capacity750MW!$B$6:$B$87,$C3)</f>
        <v>1630.1477</v>
      </c>
      <c r="AF3" s="86">
        <f>SUMIFS(Capacity750MW!AC$6:AC$87,Capacity750MW!$A$6:$A$87,$D3,Capacity750MW!$B$6:$B$87,$C3)</f>
        <v>1630.1477</v>
      </c>
      <c r="AG3" s="86">
        <f>SUMIFS(Capacity750MW!AD$6:AD$87,Capacity750MW!$A$6:$A$87,$D3,Capacity750MW!$B$6:$B$87,$C3)</f>
        <v>1643.9179100000001</v>
      </c>
      <c r="AH3" s="86">
        <f>SUMIFS(Capacity750MW!AE$6:AE$87,Capacity750MW!$A$6:$A$87,$D3,Capacity750MW!$B$6:$B$87,$C3)</f>
        <v>1643.91761</v>
      </c>
    </row>
    <row r="4" spans="1:34" s="86" customFormat="1" x14ac:dyDescent="0.3">
      <c r="A4" s="86" t="s">
        <v>1284</v>
      </c>
      <c r="B4" s="86" t="s">
        <v>1303</v>
      </c>
      <c r="C4" s="86" t="s">
        <v>612</v>
      </c>
      <c r="D4" s="86" t="s">
        <v>1352</v>
      </c>
      <c r="E4" s="86" t="s">
        <v>1299</v>
      </c>
      <c r="F4" s="86">
        <f>SUMIFS(Capacity750MW!C$6:C$87,Capacity750MW!$A$6:$A$87,$D4,Capacity750MW!$B$6:$B$87,$C4)</f>
        <v>240</v>
      </c>
      <c r="G4" s="86">
        <f>SUMIFS(Capacity750MW!D$6:D$87,Capacity750MW!$A$6:$A$87,$D4,Capacity750MW!$B$6:$B$87,$C4)</f>
        <v>240</v>
      </c>
      <c r="H4" s="86">
        <f>SUMIFS(Capacity750MW!E$6:E$87,Capacity750MW!$A$6:$A$87,$D4,Capacity750MW!$B$6:$B$87,$C4)</f>
        <v>240</v>
      </c>
      <c r="I4" s="86">
        <f>SUMIFS(Capacity750MW!F$6:F$87,Capacity750MW!$A$6:$A$87,$D4,Capacity750MW!$B$6:$B$87,$C4)</f>
        <v>240</v>
      </c>
      <c r="J4" s="86">
        <f>SUMIFS(Capacity750MW!G$6:G$87,Capacity750MW!$A$6:$A$87,$D4,Capacity750MW!$B$6:$B$87,$C4)</f>
        <v>2280</v>
      </c>
      <c r="K4" s="86">
        <f>SUMIFS(Capacity750MW!H$6:H$87,Capacity750MW!$A$6:$A$87,$D4,Capacity750MW!$B$6:$B$87,$C4)</f>
        <v>2280</v>
      </c>
      <c r="L4" s="86">
        <f>SUMIFS(Capacity750MW!I$6:I$87,Capacity750MW!$A$6:$A$87,$D4,Capacity750MW!$B$6:$B$87,$C4)</f>
        <v>2280</v>
      </c>
      <c r="M4" s="86">
        <f>SUMIFS(Capacity750MW!J$6:J$87,Capacity750MW!$A$6:$A$87,$D4,Capacity750MW!$B$6:$B$87,$C4)</f>
        <v>2280</v>
      </c>
      <c r="N4" s="86">
        <f>SUMIFS(Capacity750MW!K$6:K$87,Capacity750MW!$A$6:$A$87,$D4,Capacity750MW!$B$6:$B$87,$C4)</f>
        <v>4279.9996000000001</v>
      </c>
      <c r="O4" s="86">
        <f>SUMIFS(Capacity750MW!L$6:L$87,Capacity750MW!$A$6:$A$87,$D4,Capacity750MW!$B$6:$B$87,$C4)</f>
        <v>4279.9996000000001</v>
      </c>
      <c r="P4" s="86">
        <f>SUMIFS(Capacity750MW!M$6:M$87,Capacity750MW!$A$6:$A$87,$D4,Capacity750MW!$B$6:$B$87,$C4)</f>
        <v>4279.9996000000001</v>
      </c>
      <c r="Q4" s="86">
        <f>SUMIFS(Capacity750MW!N$6:N$87,Capacity750MW!$A$6:$A$87,$D4,Capacity750MW!$B$6:$B$87,$C4)</f>
        <v>4279.9997545588603</v>
      </c>
      <c r="R4" s="86">
        <f>SUMIFS(Capacity750MW!O$6:O$87,Capacity750MW!$A$6:$A$87,$D4,Capacity750MW!$B$6:$B$87,$C4)</f>
        <v>4279.9997546486702</v>
      </c>
      <c r="S4" s="86">
        <f>SUMIFS(Capacity750MW!P$6:P$87,Capacity750MW!$A$6:$A$87,$D4,Capacity750MW!$B$6:$B$87,$C4)</f>
        <v>4279.9997546899604</v>
      </c>
      <c r="T4" s="86">
        <f>SUMIFS(Capacity750MW!Q$6:Q$87,Capacity750MW!$A$6:$A$87,$D4,Capacity750MW!$B$6:$B$87,$C4)</f>
        <v>4279.9997839954003</v>
      </c>
      <c r="U4" s="86">
        <f>SUMIFS(Capacity750MW!R$6:R$87,Capacity750MW!$A$6:$A$87,$D4,Capacity750MW!$B$6:$B$87,$C4)</f>
        <v>4279.9997841981904</v>
      </c>
      <c r="V4" s="86">
        <f>SUMIFS(Capacity750MW!S$6:S$87,Capacity750MW!$A$6:$A$87,$D4,Capacity750MW!$B$6:$B$87,$C4)</f>
        <v>4279.9997856255304</v>
      </c>
      <c r="W4" s="86">
        <f>SUMIFS(Capacity750MW!T$6:T$87,Capacity750MW!$A$6:$A$87,$D4,Capacity750MW!$B$6:$B$87,$C4)</f>
        <v>4279.9997857523904</v>
      </c>
      <c r="X4" s="86">
        <f>SUMIFS(Capacity750MW!U$6:U$87,Capacity750MW!$A$6:$A$87,$D4,Capacity750MW!$B$6:$B$87,$C4)</f>
        <v>4279.9999609152301</v>
      </c>
      <c r="Y4" s="86">
        <f>SUMIFS(Capacity750MW!V$6:V$87,Capacity750MW!$A$6:$A$87,$D4,Capacity750MW!$B$6:$B$87,$C4)</f>
        <v>4279.9999610892501</v>
      </c>
      <c r="Z4" s="86">
        <f>SUMIFS(Capacity750MW!W$6:W$87,Capacity750MW!$A$6:$A$87,$D4,Capacity750MW!$B$6:$B$87,$C4)</f>
        <v>4880.0003622078002</v>
      </c>
      <c r="AA4" s="86">
        <f>SUMIFS(Capacity750MW!X$6:X$87,Capacity750MW!$A$6:$A$87,$D4,Capacity750MW!$B$6:$B$87,$C4)</f>
        <v>4880.0003625973204</v>
      </c>
      <c r="AB4" s="86">
        <f>SUMIFS(Capacity750MW!Y$6:Y$87,Capacity750MW!$A$6:$A$87,$D4,Capacity750MW!$B$6:$B$87,$C4)</f>
        <v>4880.00036265995</v>
      </c>
      <c r="AC4" s="86">
        <f>SUMIFS(Capacity750MW!Z$6:Z$87,Capacity750MW!$A$6:$A$87,$D4,Capacity750MW!$B$6:$B$87,$C4)</f>
        <v>4880.00036337652</v>
      </c>
      <c r="AD4" s="86">
        <f>SUMIFS(Capacity750MW!AA$6:AA$87,Capacity750MW!$A$6:$A$87,$D4,Capacity750MW!$B$6:$B$87,$C4)</f>
        <v>4880.0003635041403</v>
      </c>
      <c r="AE4" s="86">
        <f>SUMIFS(Capacity750MW!AB$6:AB$87,Capacity750MW!$A$6:$A$87,$D4,Capacity750MW!$B$6:$B$87,$C4)</f>
        <v>4880.0003638476801</v>
      </c>
      <c r="AF4" s="86">
        <f>SUMIFS(Capacity750MW!AC$6:AC$87,Capacity750MW!$A$6:$A$87,$D4,Capacity750MW!$B$6:$B$87,$C4)</f>
        <v>4880.0003639369997</v>
      </c>
      <c r="AG4" s="86">
        <f>SUMIFS(Capacity750MW!AD$6:AD$87,Capacity750MW!$A$6:$A$87,$D4,Capacity750MW!$B$6:$B$87,$C4)</f>
        <v>4880.0003643352202</v>
      </c>
      <c r="AH4" s="86">
        <f>SUMIFS(Capacity750MW!AE$6:AE$87,Capacity750MW!$A$6:$A$87,$D4,Capacity750MW!$B$6:$B$87,$C4)</f>
        <v>4880.0003645836296</v>
      </c>
    </row>
    <row r="5" spans="1:34" s="86" customFormat="1" x14ac:dyDescent="0.3">
      <c r="A5" s="86" t="s">
        <v>1285</v>
      </c>
      <c r="B5" s="86" t="s">
        <v>1285</v>
      </c>
      <c r="C5" s="86" t="s">
        <v>1350</v>
      </c>
      <c r="D5" s="86" t="s">
        <v>1352</v>
      </c>
      <c r="E5" s="86" t="s">
        <v>1299</v>
      </c>
      <c r="F5" s="86">
        <f>SUMIFS(Capacity750MW!C$6:C$87,Capacity750MW!$A$6:$A$87,$D5,Capacity750MW!$B$6:$B$87,$C5)</f>
        <v>33.809000492095876</v>
      </c>
      <c r="G5" s="86">
        <f>SUMIFS(Capacity750MW!D$6:D$87,Capacity750MW!$A$6:$A$87,$D5,Capacity750MW!$B$6:$B$87,$C5)</f>
        <v>82.708997726440401</v>
      </c>
      <c r="H5" s="86">
        <f>SUMIFS(Capacity750MW!E$6:E$87,Capacity750MW!$A$6:$A$87,$D5,Capacity750MW!$B$6:$B$87,$C5)</f>
        <v>156.7610015869133</v>
      </c>
      <c r="I5" s="86">
        <f>SUMIFS(Capacity750MW!F$6:F$87,Capacity750MW!$A$6:$A$87,$D5,Capacity750MW!$B$6:$B$87,$C5)</f>
        <v>263.89000701904251</v>
      </c>
      <c r="J5" s="86">
        <f>SUMIFS(Capacity750MW!G$6:G$87,Capacity750MW!$A$6:$A$87,$D5,Capacity750MW!$B$6:$B$87,$C5)</f>
        <v>405.04799652099609</v>
      </c>
      <c r="K5" s="86">
        <f>SUMIFS(Capacity750MW!H$6:H$87,Capacity750MW!$A$6:$A$87,$D5,Capacity750MW!$B$6:$B$87,$C5)</f>
        <v>567.05899810790902</v>
      </c>
      <c r="L5" s="86">
        <f>SUMIFS(Capacity750MW!I$6:I$87,Capacity750MW!$A$6:$A$87,$D5,Capacity750MW!$B$6:$B$87,$C5)</f>
        <v>769.63403320312409</v>
      </c>
      <c r="M5" s="86">
        <f>SUMIFS(Capacity750MW!J$6:J$87,Capacity750MW!$A$6:$A$87,$D5,Capacity750MW!$B$6:$B$87,$C5)</f>
        <v>1010.102981567382</v>
      </c>
      <c r="N5" s="86">
        <f>SUMIFS(Capacity750MW!K$6:K$87,Capacity750MW!$A$6:$A$87,$D5,Capacity750MW!$B$6:$B$87,$C5)</f>
        <v>1287.846038818356</v>
      </c>
      <c r="O5" s="86">
        <f>SUMIFS(Capacity750MW!L$6:L$87,Capacity750MW!$A$6:$A$87,$D5,Capacity750MW!$B$6:$B$87,$C5)</f>
        <v>1513.001998901364</v>
      </c>
      <c r="P5" s="86">
        <f>SUMIFS(Capacity750MW!M$6:M$87,Capacity750MW!$A$6:$A$87,$D5,Capacity750MW!$B$6:$B$87,$C5)</f>
        <v>1757.9950256347629</v>
      </c>
      <c r="Q5" s="86">
        <f>SUMIFS(Capacity750MW!N$6:N$87,Capacity750MW!$A$6:$A$87,$D5,Capacity750MW!$B$6:$B$87,$C5)</f>
        <v>2022.752929687492</v>
      </c>
      <c r="R5" s="86">
        <f>SUMIFS(Capacity750MW!O$6:O$87,Capacity750MW!$A$6:$A$87,$D5,Capacity750MW!$B$6:$B$87,$C5)</f>
        <v>2303.8510437011641</v>
      </c>
      <c r="S5" s="86">
        <f>SUMIFS(Capacity750MW!P$6:P$87,Capacity750MW!$A$6:$A$87,$D5,Capacity750MW!$B$6:$B$87,$C5)</f>
        <v>2570.3709106445258</v>
      </c>
      <c r="T5" s="86">
        <f>SUMIFS(Capacity750MW!Q$6:Q$87,Capacity750MW!$A$6:$A$87,$D5,Capacity750MW!$B$6:$B$87,$C5)</f>
        <v>2845.8051147460928</v>
      </c>
      <c r="U5" s="86">
        <f>SUMIFS(Capacity750MW!R$6:R$87,Capacity750MW!$A$6:$A$87,$D5,Capacity750MW!$B$6:$B$87,$C5)</f>
        <v>2993.400024414062</v>
      </c>
      <c r="V5" s="86">
        <f>SUMIFS(Capacity750MW!S$6:S$87,Capacity750MW!$A$6:$A$87,$D5,Capacity750MW!$B$6:$B$87,$C5)</f>
        <v>3149.60205078125</v>
      </c>
      <c r="W5" s="86">
        <f>SUMIFS(Capacity750MW!T$6:T$87,Capacity750MW!$A$6:$A$87,$D5,Capacity750MW!$B$6:$B$87,$C5)</f>
        <v>3306.082000732416</v>
      </c>
      <c r="X5" s="86">
        <f>SUMIFS(Capacity750MW!U$6:U$87,Capacity750MW!$A$6:$A$87,$D5,Capacity750MW!$B$6:$B$87,$C5)</f>
        <v>3472.6760864257813</v>
      </c>
      <c r="Y5" s="86">
        <f>SUMIFS(Capacity750MW!V$6:V$87,Capacity750MW!$A$6:$A$87,$D5,Capacity750MW!$B$6:$B$87,$C5)</f>
        <v>3642.4990844726508</v>
      </c>
      <c r="Z5" s="86">
        <f>SUMIFS(Capacity750MW!W$6:W$87,Capacity750MW!$A$6:$A$87,$D5,Capacity750MW!$B$6:$B$87,$C5)</f>
        <v>3815.6539916992128</v>
      </c>
      <c r="AA5" s="86">
        <f>SUMIFS(Capacity750MW!X$6:X$87,Capacity750MW!$A$6:$A$87,$D5,Capacity750MW!$B$6:$B$87,$C5)</f>
        <v>3993.2119750976508</v>
      </c>
      <c r="AB5" s="86">
        <f>SUMIFS(Capacity750MW!Y$6:Y$87,Capacity750MW!$A$6:$A$87,$D5,Capacity750MW!$B$6:$B$87,$C5)</f>
        <v>4175.7440795898383</v>
      </c>
      <c r="AC5" s="86">
        <f>SUMIFS(Capacity750MW!Z$6:Z$87,Capacity750MW!$A$6:$A$87,$D5,Capacity750MW!$B$6:$B$87,$C5)</f>
        <v>4364.7819213867133</v>
      </c>
      <c r="AD5" s="86">
        <f>SUMIFS(Capacity750MW!AA$6:AA$87,Capacity750MW!$A$6:$A$87,$D5,Capacity750MW!$B$6:$B$87,$C5)</f>
        <v>4557.4061279296875</v>
      </c>
      <c r="AE5" s="86">
        <f>SUMIFS(Capacity750MW!AB$6:AB$87,Capacity750MW!$A$6:$A$87,$D5,Capacity750MW!$B$6:$B$87,$C5)</f>
        <v>4750.507080078125</v>
      </c>
      <c r="AF5" s="86">
        <f>SUMIFS(Capacity750MW!AC$6:AC$87,Capacity750MW!$A$6:$A$87,$D5,Capacity750MW!$B$6:$B$87,$C5)</f>
        <v>4944.2018432617178</v>
      </c>
      <c r="AG5" s="86">
        <f>SUMIFS(Capacity750MW!AD$6:AD$87,Capacity750MW!$A$6:$A$87,$D5,Capacity750MW!$B$6:$B$87,$C5)</f>
        <v>5141.238037109375</v>
      </c>
      <c r="AH5" s="86">
        <f>SUMIFS(Capacity750MW!AE$6:AE$87,Capacity750MW!$A$6:$A$87,$D5,Capacity750MW!$B$6:$B$87,$C5)</f>
        <v>5338.71484375</v>
      </c>
    </row>
    <row r="6" spans="1:34" s="86" customFormat="1" x14ac:dyDescent="0.3">
      <c r="A6" s="86" t="s">
        <v>1286</v>
      </c>
      <c r="B6" s="86" t="s">
        <v>1304</v>
      </c>
      <c r="C6" s="86" t="s">
        <v>1349</v>
      </c>
      <c r="D6" s="86" t="s">
        <v>1353</v>
      </c>
      <c r="E6" s="86" t="s">
        <v>1299</v>
      </c>
      <c r="F6" s="86">
        <f>SUMIFS(Capacity750MW!C$6:C$87,Capacity750MW!$A$6:$A$87,$D6,Capacity750MW!$B$6:$B$87,$C6)</f>
        <v>0</v>
      </c>
      <c r="G6" s="86">
        <f>SUMIFS(Capacity750MW!D$6:D$87,Capacity750MW!$A$6:$A$87,$D6,Capacity750MW!$B$6:$B$87,$C6)</f>
        <v>20</v>
      </c>
      <c r="H6" s="86">
        <f>SUMIFS(Capacity750MW!E$6:E$87,Capacity750MW!$A$6:$A$87,$D6,Capacity750MW!$B$6:$B$87,$C6)</f>
        <v>20</v>
      </c>
      <c r="I6" s="86">
        <f>SUMIFS(Capacity750MW!F$6:F$87,Capacity750MW!$A$6:$A$87,$D6,Capacity750MW!$B$6:$B$87,$C6)</f>
        <v>20</v>
      </c>
      <c r="J6" s="86">
        <f>SUMIFS(Capacity750MW!G$6:G$87,Capacity750MW!$A$6:$A$87,$D6,Capacity750MW!$B$6:$B$87,$C6)</f>
        <v>20</v>
      </c>
      <c r="K6" s="86">
        <f>SUMIFS(Capacity750MW!H$6:H$87,Capacity750MW!$A$6:$A$87,$D6,Capacity750MW!$B$6:$B$87,$C6)</f>
        <v>20</v>
      </c>
      <c r="L6" s="86">
        <f>SUMIFS(Capacity750MW!I$6:I$87,Capacity750MW!$A$6:$A$87,$D6,Capacity750MW!$B$6:$B$87,$C6)</f>
        <v>20</v>
      </c>
      <c r="M6" s="86">
        <f>SUMIFS(Capacity750MW!J$6:J$87,Capacity750MW!$A$6:$A$87,$D6,Capacity750MW!$B$6:$B$87,$C6)</f>
        <v>20.000245182570001</v>
      </c>
      <c r="N6" s="86">
        <f>SUMIFS(Capacity750MW!K$6:K$87,Capacity750MW!$A$6:$A$87,$D6,Capacity750MW!$B$6:$B$87,$C6)</f>
        <v>20.000245705040001</v>
      </c>
      <c r="O6" s="86">
        <f>SUMIFS(Capacity750MW!L$6:L$87,Capacity750MW!$A$6:$A$87,$D6,Capacity750MW!$B$6:$B$87,$C6)</f>
        <v>20.000246217819999</v>
      </c>
      <c r="P6" s="86">
        <f>SUMIFS(Capacity750MW!M$6:M$87,Capacity750MW!$A$6:$A$87,$D6,Capacity750MW!$B$6:$B$87,$C6)</f>
        <v>20.000246666260001</v>
      </c>
      <c r="Q6" s="86">
        <f>SUMIFS(Capacity750MW!N$6:N$87,Capacity750MW!$A$6:$A$87,$D6,Capacity750MW!$B$6:$B$87,$C6)</f>
        <v>379.12887999999998</v>
      </c>
      <c r="R6" s="86">
        <f>SUMIFS(Capacity750MW!O$6:O$87,Capacity750MW!$A$6:$A$87,$D6,Capacity750MW!$B$6:$B$87,$C6)</f>
        <v>578.08429999999998</v>
      </c>
      <c r="S6" s="86">
        <f>SUMIFS(Capacity750MW!P$6:P$87,Capacity750MW!$A$6:$A$87,$D6,Capacity750MW!$B$6:$B$87,$C6)</f>
        <v>578.08429999999998</v>
      </c>
      <c r="T6" s="86">
        <f>SUMIFS(Capacity750MW!Q$6:Q$87,Capacity750MW!$A$6:$A$87,$D6,Capacity750MW!$B$6:$B$87,$C6)</f>
        <v>578.08429999999998</v>
      </c>
      <c r="U6" s="86">
        <f>SUMIFS(Capacity750MW!R$6:R$87,Capacity750MW!$A$6:$A$87,$D6,Capacity750MW!$B$6:$B$87,$C6)</f>
        <v>578.08429999999998</v>
      </c>
      <c r="V6" s="86">
        <f>SUMIFS(Capacity750MW!S$6:S$87,Capacity750MW!$A$6:$A$87,$D6,Capacity750MW!$B$6:$B$87,$C6)</f>
        <v>989.32600000000002</v>
      </c>
      <c r="W6" s="86">
        <f>SUMIFS(Capacity750MW!T$6:T$87,Capacity750MW!$A$6:$A$87,$D6,Capacity750MW!$B$6:$B$87,$C6)</f>
        <v>989.32600000000002</v>
      </c>
      <c r="X6" s="86">
        <f>SUMIFS(Capacity750MW!U$6:U$87,Capacity750MW!$A$6:$A$87,$D6,Capacity750MW!$B$6:$B$87,$C6)</f>
        <v>989.32600000000002</v>
      </c>
      <c r="Y6" s="86">
        <f>SUMIFS(Capacity750MW!V$6:V$87,Capacity750MW!$A$6:$A$87,$D6,Capacity750MW!$B$6:$B$87,$C6)</f>
        <v>969.32600000000002</v>
      </c>
      <c r="Z6" s="86">
        <f>SUMIFS(Capacity750MW!W$6:W$87,Capacity750MW!$A$6:$A$87,$D6,Capacity750MW!$B$6:$B$87,$C6)</f>
        <v>969.32600000000002</v>
      </c>
      <c r="AA6" s="86">
        <f>SUMIFS(Capacity750MW!X$6:X$87,Capacity750MW!$A$6:$A$87,$D6,Capacity750MW!$B$6:$B$87,$C6)</f>
        <v>1190.8794</v>
      </c>
      <c r="AB6" s="86">
        <f>SUMIFS(Capacity750MW!Y$6:Y$87,Capacity750MW!$A$6:$A$87,$D6,Capacity750MW!$B$6:$B$87,$C6)</f>
        <v>1190.8794</v>
      </c>
      <c r="AC6" s="86">
        <f>SUMIFS(Capacity750MW!Z$6:Z$87,Capacity750MW!$A$6:$A$87,$D6,Capacity750MW!$B$6:$B$87,$C6)</f>
        <v>1190.8794</v>
      </c>
      <c r="AD6" s="86">
        <f>SUMIFS(Capacity750MW!AA$6:AA$87,Capacity750MW!$A$6:$A$87,$D6,Capacity750MW!$B$6:$B$87,$C6)</f>
        <v>1190.8794</v>
      </c>
      <c r="AE6" s="86">
        <f>SUMIFS(Capacity750MW!AB$6:AB$87,Capacity750MW!$A$6:$A$87,$D6,Capacity750MW!$B$6:$B$87,$C6)</f>
        <v>2557.3341999999998</v>
      </c>
      <c r="AF6" s="86">
        <f>SUMIFS(Capacity750MW!AC$6:AC$87,Capacity750MW!$A$6:$A$87,$D6,Capacity750MW!$B$6:$B$87,$C6)</f>
        <v>2557.3341999999998</v>
      </c>
      <c r="AG6" s="86">
        <f>SUMIFS(Capacity750MW!AD$6:AD$87,Capacity750MW!$A$6:$A$87,$D6,Capacity750MW!$B$6:$B$87,$C6)</f>
        <v>3421.9937</v>
      </c>
      <c r="AH6" s="86">
        <f>SUMIFS(Capacity750MW!AE$6:AE$87,Capacity750MW!$A$6:$A$87,$D6,Capacity750MW!$B$6:$B$87,$C6)</f>
        <v>3421.9937</v>
      </c>
    </row>
    <row r="7" spans="1:34" s="86" customFormat="1" x14ac:dyDescent="0.3">
      <c r="A7" s="86" t="s">
        <v>1287</v>
      </c>
      <c r="B7" s="86" t="s">
        <v>1305</v>
      </c>
      <c r="C7" s="86" t="s">
        <v>612</v>
      </c>
      <c r="D7" s="86" t="s">
        <v>1353</v>
      </c>
      <c r="E7" s="86" t="s">
        <v>1299</v>
      </c>
      <c r="F7" s="86">
        <f>SUMIFS(Capacity750MW!C$6:C$87,Capacity750MW!$A$6:$A$87,$D7,Capacity750MW!$B$6:$B$87,$C7)</f>
        <v>570</v>
      </c>
      <c r="G7" s="86">
        <f>SUMIFS(Capacity750MW!D$6:D$87,Capacity750MW!$A$6:$A$87,$D7,Capacity750MW!$B$6:$B$87,$C7)</f>
        <v>570</v>
      </c>
      <c r="H7" s="86">
        <f>SUMIFS(Capacity750MW!E$6:E$87,Capacity750MW!$A$6:$A$87,$D7,Capacity750MW!$B$6:$B$87,$C7)</f>
        <v>570</v>
      </c>
      <c r="I7" s="86">
        <f>SUMIFS(Capacity750MW!F$6:F$87,Capacity750MW!$A$6:$A$87,$D7,Capacity750MW!$B$6:$B$87,$C7)</f>
        <v>570</v>
      </c>
      <c r="J7" s="86">
        <f>SUMIFS(Capacity750MW!G$6:G$87,Capacity750MW!$A$6:$A$87,$D7,Capacity750MW!$B$6:$B$87,$C7)</f>
        <v>570</v>
      </c>
      <c r="K7" s="86">
        <f>SUMIFS(Capacity750MW!H$6:H$87,Capacity750MW!$A$6:$A$87,$D7,Capacity750MW!$B$6:$B$87,$C7)</f>
        <v>570</v>
      </c>
      <c r="L7" s="86">
        <f>SUMIFS(Capacity750MW!I$6:I$87,Capacity750MW!$A$6:$A$87,$D7,Capacity750MW!$B$6:$B$87,$C7)</f>
        <v>570</v>
      </c>
      <c r="M7" s="86">
        <f>SUMIFS(Capacity750MW!J$6:J$87,Capacity750MW!$A$6:$A$87,$D7,Capacity750MW!$B$6:$B$87,$C7)</f>
        <v>570.00012041335003</v>
      </c>
      <c r="N7" s="86">
        <f>SUMIFS(Capacity750MW!K$6:K$87,Capacity750MW!$A$6:$A$87,$D7,Capacity750MW!$B$6:$B$87,$C7)</f>
        <v>570.00012051460999</v>
      </c>
      <c r="O7" s="86">
        <f>SUMIFS(Capacity750MW!L$6:L$87,Capacity750MW!$A$6:$A$87,$D7,Capacity750MW!$B$6:$B$87,$C7)</f>
        <v>570.00012078169004</v>
      </c>
      <c r="P7" s="86">
        <f>SUMIFS(Capacity750MW!M$6:M$87,Capacity750MW!$A$6:$A$87,$D7,Capacity750MW!$B$6:$B$87,$C7)</f>
        <v>570.00012088311598</v>
      </c>
      <c r="Q7" s="86">
        <f>SUMIFS(Capacity750MW!N$6:N$87,Capacity750MW!$A$6:$A$87,$D7,Capacity750MW!$B$6:$B$87,$C7)</f>
        <v>892.34942999999998</v>
      </c>
      <c r="R7" s="86">
        <f>SUMIFS(Capacity750MW!O$6:O$87,Capacity750MW!$A$6:$A$87,$D7,Capacity750MW!$B$6:$B$87,$C7)</f>
        <v>1186.791999999999</v>
      </c>
      <c r="S7" s="86">
        <f>SUMIFS(Capacity750MW!P$6:P$87,Capacity750MW!$A$6:$A$87,$D7,Capacity750MW!$B$6:$B$87,$C7)</f>
        <v>1186.791999999999</v>
      </c>
      <c r="T7" s="86">
        <f>SUMIFS(Capacity750MW!Q$6:Q$87,Capacity750MW!$A$6:$A$87,$D7,Capacity750MW!$B$6:$B$87,$C7)</f>
        <v>1186.791999999999</v>
      </c>
      <c r="U7" s="86">
        <f>SUMIFS(Capacity750MW!R$6:R$87,Capacity750MW!$A$6:$A$87,$D7,Capacity750MW!$B$6:$B$87,$C7)</f>
        <v>1186.791999999999</v>
      </c>
      <c r="V7" s="86">
        <f>SUMIFS(Capacity750MW!S$6:S$87,Capacity750MW!$A$6:$A$87,$D7,Capacity750MW!$B$6:$B$87,$C7)</f>
        <v>1941.1597999999999</v>
      </c>
      <c r="W7" s="86">
        <f>SUMIFS(Capacity750MW!T$6:T$87,Capacity750MW!$A$6:$A$87,$D7,Capacity750MW!$B$6:$B$87,$C7)</f>
        <v>1941.1597999999999</v>
      </c>
      <c r="X7" s="86">
        <f>SUMIFS(Capacity750MW!U$6:U$87,Capacity750MW!$A$6:$A$87,$D7,Capacity750MW!$B$6:$B$87,$C7)</f>
        <v>1941.1597999999999</v>
      </c>
      <c r="Y7" s="86">
        <f>SUMIFS(Capacity750MW!V$6:V$87,Capacity750MW!$A$6:$A$87,$D7,Capacity750MW!$B$6:$B$87,$C7)</f>
        <v>1941.1597999999999</v>
      </c>
      <c r="Z7" s="86">
        <f>SUMIFS(Capacity750MW!W$6:W$87,Capacity750MW!$A$6:$A$87,$D7,Capacity750MW!$B$6:$B$87,$C7)</f>
        <v>1941.1597999999999</v>
      </c>
      <c r="AA7" s="86">
        <f>SUMIFS(Capacity750MW!X$6:X$87,Capacity750MW!$A$6:$A$87,$D7,Capacity750MW!$B$6:$B$87,$C7)</f>
        <v>3396.1333</v>
      </c>
      <c r="AB7" s="86">
        <f>SUMIFS(Capacity750MW!Y$6:Y$87,Capacity750MW!$A$6:$A$87,$D7,Capacity750MW!$B$6:$B$87,$C7)</f>
        <v>3396.1333</v>
      </c>
      <c r="AC7" s="86">
        <f>SUMIFS(Capacity750MW!Z$6:Z$87,Capacity750MW!$A$6:$A$87,$D7,Capacity750MW!$B$6:$B$87,$C7)</f>
        <v>3396.1333</v>
      </c>
      <c r="AD7" s="86">
        <f>SUMIFS(Capacity750MW!AA$6:AA$87,Capacity750MW!$A$6:$A$87,$D7,Capacity750MW!$B$6:$B$87,$C7)</f>
        <v>3396.1333</v>
      </c>
      <c r="AE7" s="86">
        <f>SUMIFS(Capacity750MW!AB$6:AB$87,Capacity750MW!$A$6:$A$87,$D7,Capacity750MW!$B$6:$B$87,$C7)</f>
        <v>3396.1333</v>
      </c>
      <c r="AF7" s="86">
        <f>SUMIFS(Capacity750MW!AC$6:AC$87,Capacity750MW!$A$6:$A$87,$D7,Capacity750MW!$B$6:$B$87,$C7)</f>
        <v>3396.1333</v>
      </c>
      <c r="AG7" s="86">
        <f>SUMIFS(Capacity750MW!AD$6:AD$87,Capacity750MW!$A$6:$A$87,$D7,Capacity750MW!$B$6:$B$87,$C7)</f>
        <v>3670</v>
      </c>
      <c r="AH7" s="86">
        <f>SUMIFS(Capacity750MW!AE$6:AE$87,Capacity750MW!$A$6:$A$87,$D7,Capacity750MW!$B$6:$B$87,$C7)</f>
        <v>3670</v>
      </c>
    </row>
    <row r="8" spans="1:34" s="86" customFormat="1" x14ac:dyDescent="0.3">
      <c r="A8" s="86" t="s">
        <v>1288</v>
      </c>
      <c r="B8" s="86" t="s">
        <v>1288</v>
      </c>
      <c r="C8" s="86" t="s">
        <v>1350</v>
      </c>
      <c r="D8" s="86" t="s">
        <v>1353</v>
      </c>
      <c r="E8" s="86" t="s">
        <v>1299</v>
      </c>
      <c r="F8" s="86">
        <f>SUMIFS(Capacity750MW!C$6:C$87,Capacity750MW!$A$6:$A$87,$D8,Capacity750MW!$B$6:$B$87,$C8)</f>
        <v>18.792000293731611</v>
      </c>
      <c r="G8" s="86">
        <f>SUMIFS(Capacity750MW!D$6:D$87,Capacity750MW!$A$6:$A$87,$D8,Capacity750MW!$B$6:$B$87,$C8)</f>
        <v>56.930000305175746</v>
      </c>
      <c r="H8" s="86">
        <f>SUMIFS(Capacity750MW!E$6:E$87,Capacity750MW!$A$6:$A$87,$D8,Capacity750MW!$B$6:$B$87,$C8)</f>
        <v>116.31200408935541</v>
      </c>
      <c r="I8" s="86">
        <f>SUMIFS(Capacity750MW!F$6:F$87,Capacity750MW!$A$6:$A$87,$D8,Capacity750MW!$B$6:$B$87,$C8)</f>
        <v>203.74100685119538</v>
      </c>
      <c r="J8" s="86">
        <f>SUMIFS(Capacity750MW!G$6:G$87,Capacity750MW!$A$6:$A$87,$D8,Capacity750MW!$B$6:$B$87,$C8)</f>
        <v>316.67499160766528</v>
      </c>
      <c r="K8" s="86">
        <f>SUMIFS(Capacity750MW!H$6:H$87,Capacity750MW!$A$6:$A$87,$D8,Capacity750MW!$B$6:$B$87,$C8)</f>
        <v>441.51198577880842</v>
      </c>
      <c r="L8" s="86">
        <f>SUMIFS(Capacity750MW!I$6:I$87,Capacity750MW!$A$6:$A$87,$D8,Capacity750MW!$B$6:$B$87,$C8)</f>
        <v>598.09701538085881</v>
      </c>
      <c r="M8" s="86">
        <f>SUMIFS(Capacity750MW!J$6:J$87,Capacity750MW!$A$6:$A$87,$D8,Capacity750MW!$B$6:$B$87,$C8)</f>
        <v>788.33800506591706</v>
      </c>
      <c r="N8" s="86">
        <f>SUMIFS(Capacity750MW!K$6:K$87,Capacity750MW!$A$6:$A$87,$D8,Capacity750MW!$B$6:$B$87,$C8)</f>
        <v>1007.1959838867181</v>
      </c>
      <c r="O8" s="86">
        <f>SUMIFS(Capacity750MW!L$6:L$87,Capacity750MW!$A$6:$A$87,$D8,Capacity750MW!$B$6:$B$87,$C8)</f>
        <v>1181.6699371337841</v>
      </c>
      <c r="P8" s="86">
        <f>SUMIFS(Capacity750MW!M$6:M$87,Capacity750MW!$A$6:$A$87,$D8,Capacity750MW!$B$6:$B$87,$C8)</f>
        <v>1375.488037109372</v>
      </c>
      <c r="Q8" s="86">
        <f>SUMIFS(Capacity750MW!N$6:N$87,Capacity750MW!$A$6:$A$87,$D8,Capacity750MW!$B$6:$B$87,$C8)</f>
        <v>1581.046997070305</v>
      </c>
      <c r="R8" s="86">
        <f>SUMIFS(Capacity750MW!O$6:O$87,Capacity750MW!$A$6:$A$87,$D8,Capacity750MW!$B$6:$B$87,$C8)</f>
        <v>1799.5640411376919</v>
      </c>
      <c r="S8" s="86">
        <f>SUMIFS(Capacity750MW!P$6:P$87,Capacity750MW!$A$6:$A$87,$D8,Capacity750MW!$B$6:$B$87,$C8)</f>
        <v>2003.201034545895</v>
      </c>
      <c r="T8" s="86">
        <f>SUMIFS(Capacity750MW!Q$6:Q$87,Capacity750MW!$A$6:$A$87,$D8,Capacity750MW!$B$6:$B$87,$C8)</f>
        <v>2215.9790039062468</v>
      </c>
      <c r="U8" s="86">
        <f>SUMIFS(Capacity750MW!R$6:R$87,Capacity750MW!$A$6:$A$87,$D8,Capacity750MW!$B$6:$B$87,$C8)</f>
        <v>2320.6339721679628</v>
      </c>
      <c r="V8" s="86">
        <f>SUMIFS(Capacity750MW!S$6:S$87,Capacity750MW!$A$6:$A$87,$D8,Capacity750MW!$B$6:$B$87,$C8)</f>
        <v>2431.5501098632758</v>
      </c>
      <c r="W8" s="86">
        <f>SUMIFS(Capacity750MW!T$6:T$87,Capacity750MW!$A$6:$A$87,$D8,Capacity750MW!$B$6:$B$87,$C8)</f>
        <v>2543.8589782714839</v>
      </c>
      <c r="X8" s="86">
        <f>SUMIFS(Capacity750MW!U$6:U$87,Capacity750MW!$A$6:$A$87,$D8,Capacity750MW!$B$6:$B$87,$C8)</f>
        <v>2662.8169250488231</v>
      </c>
      <c r="Y8" s="86">
        <f>SUMIFS(Capacity750MW!V$6:V$87,Capacity750MW!$A$6:$A$87,$D8,Capacity750MW!$B$6:$B$87,$C8)</f>
        <v>2785.4378967285102</v>
      </c>
      <c r="Z8" s="86">
        <f>SUMIFS(Capacity750MW!W$6:W$87,Capacity750MW!$A$6:$A$87,$D8,Capacity750MW!$B$6:$B$87,$C8)</f>
        <v>2910.140014648432</v>
      </c>
      <c r="AA8" s="86">
        <f>SUMIFS(Capacity750MW!X$6:X$87,Capacity750MW!$A$6:$A$87,$D8,Capacity750MW!$B$6:$B$87,$C8)</f>
        <v>3039.4479064941352</v>
      </c>
      <c r="AB8" s="86">
        <f>SUMIFS(Capacity750MW!Y$6:Y$87,Capacity750MW!$A$6:$A$87,$D8,Capacity750MW!$B$6:$B$87,$C8)</f>
        <v>3174.2980346679628</v>
      </c>
      <c r="AC8" s="86">
        <f>SUMIFS(Capacity750MW!Z$6:Z$87,Capacity750MW!$A$6:$A$87,$D8,Capacity750MW!$B$6:$B$87,$C8)</f>
        <v>3316.8311157226563</v>
      </c>
      <c r="AD8" s="86">
        <f>SUMIFS(Capacity750MW!AA$6:AA$87,Capacity750MW!$A$6:$A$87,$D8,Capacity750MW!$B$6:$B$87,$C8)</f>
        <v>3463.237915039057</v>
      </c>
      <c r="AE8" s="86">
        <f>SUMIFS(Capacity750MW!AB$6:AB$87,Capacity750MW!$A$6:$A$87,$D8,Capacity750MW!$B$6:$B$87,$C8)</f>
        <v>3617.5489807128902</v>
      </c>
      <c r="AF8" s="86">
        <f>SUMIFS(Capacity750MW!AC$6:AC$87,Capacity750MW!$A$6:$A$87,$D8,Capacity750MW!$B$6:$B$87,$C8)</f>
        <v>3775.544921874995</v>
      </c>
      <c r="AG8" s="86">
        <f>SUMIFS(Capacity750MW!AD$6:AD$87,Capacity750MW!$A$6:$A$87,$D8,Capacity750MW!$B$6:$B$87,$C8)</f>
        <v>3934.3799438476508</v>
      </c>
      <c r="AH8" s="86">
        <f>SUMIFS(Capacity750MW!AE$6:AE$87,Capacity750MW!$A$6:$A$87,$D8,Capacity750MW!$B$6:$B$87,$C8)</f>
        <v>4096.4850463867178</v>
      </c>
    </row>
    <row r="9" spans="1:34" s="86" customFormat="1" x14ac:dyDescent="0.3">
      <c r="A9" s="86" t="s">
        <v>1289</v>
      </c>
      <c r="B9" s="86" t="s">
        <v>1306</v>
      </c>
      <c r="C9" s="86" t="s">
        <v>1349</v>
      </c>
      <c r="D9" s="86" t="s">
        <v>1355</v>
      </c>
      <c r="E9" s="86" t="s">
        <v>1299</v>
      </c>
      <c r="F9" s="86">
        <f>SUMIFS(Capacity750MW!C$6:C$87,Capacity750MW!$A$6:$A$87,$D9,Capacity750MW!$B$6:$B$87,$C9)</f>
        <v>205</v>
      </c>
      <c r="G9" s="86">
        <f>SUMIFS(Capacity750MW!D$6:D$87,Capacity750MW!$A$6:$A$87,$D9,Capacity750MW!$B$6:$B$87,$C9)</f>
        <v>205</v>
      </c>
      <c r="H9" s="86">
        <f>SUMIFS(Capacity750MW!E$6:E$87,Capacity750MW!$A$6:$A$87,$D9,Capacity750MW!$B$6:$B$87,$C9)</f>
        <v>205</v>
      </c>
      <c r="I9" s="86">
        <f>SUMIFS(Capacity750MW!F$6:F$87,Capacity750MW!$A$6:$A$87,$D9,Capacity750MW!$B$6:$B$87,$C9)</f>
        <v>205</v>
      </c>
      <c r="J9" s="86">
        <f>SUMIFS(Capacity750MW!G$6:G$87,Capacity750MW!$A$6:$A$87,$D9,Capacity750MW!$B$6:$B$87,$C9)</f>
        <v>205</v>
      </c>
      <c r="K9" s="86">
        <f>SUMIFS(Capacity750MW!H$6:H$87,Capacity750MW!$A$6:$A$87,$D9,Capacity750MW!$B$6:$B$87,$C9)</f>
        <v>205</v>
      </c>
      <c r="L9" s="86">
        <f>SUMIFS(Capacity750MW!I$6:I$87,Capacity750MW!$A$6:$A$87,$D9,Capacity750MW!$B$6:$B$87,$C9)</f>
        <v>205</v>
      </c>
      <c r="M9" s="86">
        <f>SUMIFS(Capacity750MW!J$6:J$87,Capacity750MW!$A$6:$A$87,$D9,Capacity750MW!$B$6:$B$87,$C9)</f>
        <v>205</v>
      </c>
      <c r="N9" s="86">
        <f>SUMIFS(Capacity750MW!K$6:K$87,Capacity750MW!$A$6:$A$87,$D9,Capacity750MW!$B$6:$B$87,$C9)</f>
        <v>205</v>
      </c>
      <c r="O9" s="86">
        <f>SUMIFS(Capacity750MW!L$6:L$87,Capacity750MW!$A$6:$A$87,$D9,Capacity750MW!$B$6:$B$87,$C9)</f>
        <v>175.000107976615</v>
      </c>
      <c r="P9" s="86">
        <f>SUMIFS(Capacity750MW!M$6:M$87,Capacity750MW!$A$6:$A$87,$D9,Capacity750MW!$B$6:$B$87,$C9)</f>
        <v>175.00011450388399</v>
      </c>
      <c r="Q9" s="86">
        <f>SUMIFS(Capacity750MW!N$6:N$87,Capacity750MW!$A$6:$A$87,$D9,Capacity750MW!$B$6:$B$87,$C9)</f>
        <v>233.54110299999999</v>
      </c>
      <c r="R9" s="86">
        <f>SUMIFS(Capacity750MW!O$6:O$87,Capacity750MW!$A$6:$A$87,$D9,Capacity750MW!$B$6:$B$87,$C9)</f>
        <v>233.54110299999999</v>
      </c>
      <c r="S9" s="86">
        <f>SUMIFS(Capacity750MW!P$6:P$87,Capacity750MW!$A$6:$A$87,$D9,Capacity750MW!$B$6:$B$87,$C9)</f>
        <v>208.54110299999999</v>
      </c>
      <c r="T9" s="86">
        <f>SUMIFS(Capacity750MW!Q$6:Q$87,Capacity750MW!$A$6:$A$87,$D9,Capacity750MW!$B$6:$B$87,$C9)</f>
        <v>516.10509999999999</v>
      </c>
      <c r="U9" s="86">
        <f>SUMIFS(Capacity750MW!R$6:R$87,Capacity750MW!$A$6:$A$87,$D9,Capacity750MW!$B$6:$B$87,$C9)</f>
        <v>516.10509999999999</v>
      </c>
      <c r="V9" s="86">
        <f>SUMIFS(Capacity750MW!S$6:S$87,Capacity750MW!$A$6:$A$87,$D9,Capacity750MW!$B$6:$B$87,$C9)</f>
        <v>528.61720000000003</v>
      </c>
      <c r="W9" s="86">
        <f>SUMIFS(Capacity750MW!T$6:T$87,Capacity750MW!$A$6:$A$87,$D9,Capacity750MW!$B$6:$B$87,$C9)</f>
        <v>528.61720000000003</v>
      </c>
      <c r="X9" s="86">
        <f>SUMIFS(Capacity750MW!U$6:U$87,Capacity750MW!$A$6:$A$87,$D9,Capacity750MW!$B$6:$B$87,$C9)</f>
        <v>528.61720000000003</v>
      </c>
      <c r="Y9" s="86">
        <f>SUMIFS(Capacity750MW!V$6:V$87,Capacity750MW!$A$6:$A$87,$D9,Capacity750MW!$B$6:$B$87,$C9)</f>
        <v>528.61720000000003</v>
      </c>
      <c r="Z9" s="86">
        <f>SUMIFS(Capacity750MW!W$6:W$87,Capacity750MW!$A$6:$A$87,$D9,Capacity750MW!$B$6:$B$87,$C9)</f>
        <v>760.61969999999997</v>
      </c>
      <c r="AA9" s="86">
        <f>SUMIFS(Capacity750MW!X$6:X$87,Capacity750MW!$A$6:$A$87,$D9,Capacity750MW!$B$6:$B$87,$C9)</f>
        <v>760.61969999999997</v>
      </c>
      <c r="AB9" s="86">
        <f>SUMIFS(Capacity750MW!Y$6:Y$87,Capacity750MW!$A$6:$A$87,$D9,Capacity750MW!$B$6:$B$87,$C9)</f>
        <v>760.61969999999997</v>
      </c>
      <c r="AC9" s="86">
        <f>SUMIFS(Capacity750MW!Z$6:Z$87,Capacity750MW!$A$6:$A$87,$D9,Capacity750MW!$B$6:$B$87,$C9)</f>
        <v>760.61969999999997</v>
      </c>
      <c r="AD9" s="86">
        <f>SUMIFS(Capacity750MW!AA$6:AA$87,Capacity750MW!$A$6:$A$87,$D9,Capacity750MW!$B$6:$B$87,$C9)</f>
        <v>760.61969999999997</v>
      </c>
      <c r="AE9" s="86">
        <f>SUMIFS(Capacity750MW!AB$6:AB$87,Capacity750MW!$A$6:$A$87,$D9,Capacity750MW!$B$6:$B$87,$C9)</f>
        <v>760.61969999999997</v>
      </c>
      <c r="AF9" s="86">
        <f>SUMIFS(Capacity750MW!AC$6:AC$87,Capacity750MW!$A$6:$A$87,$D9,Capacity750MW!$B$6:$B$87,$C9)</f>
        <v>760.61959999999999</v>
      </c>
      <c r="AG9" s="86">
        <f>SUMIFS(Capacity750MW!AD$6:AD$87,Capacity750MW!$A$6:$A$87,$D9,Capacity750MW!$B$6:$B$87,$C9)</f>
        <v>760.61959999999999</v>
      </c>
      <c r="AH9" s="86">
        <f>SUMIFS(Capacity750MW!AE$6:AE$87,Capacity750MW!$A$6:$A$87,$D9,Capacity750MW!$B$6:$B$87,$C9)</f>
        <v>760.61959999999999</v>
      </c>
    </row>
    <row r="10" spans="1:34" s="86" customFormat="1" x14ac:dyDescent="0.3">
      <c r="A10" s="86" t="s">
        <v>1290</v>
      </c>
      <c r="B10" s="86" t="s">
        <v>1307</v>
      </c>
      <c r="C10" s="86" t="s">
        <v>612</v>
      </c>
      <c r="D10" s="86" t="s">
        <v>1355</v>
      </c>
      <c r="E10" s="86" t="s">
        <v>1299</v>
      </c>
      <c r="F10" s="86">
        <f>SUMIFS(Capacity750MW!C$6:C$87,Capacity750MW!$A$6:$A$87,$D10,Capacity750MW!$B$6:$B$87,$C10)</f>
        <v>0</v>
      </c>
      <c r="G10" s="86">
        <f>SUMIFS(Capacity750MW!D$6:D$87,Capacity750MW!$A$6:$A$87,$D10,Capacity750MW!$B$6:$B$87,$C10)</f>
        <v>0</v>
      </c>
      <c r="H10" s="86">
        <f>SUMIFS(Capacity750MW!E$6:E$87,Capacity750MW!$A$6:$A$87,$D10,Capacity750MW!$B$6:$B$87,$C10)</f>
        <v>0</v>
      </c>
      <c r="I10" s="86">
        <f>SUMIFS(Capacity750MW!F$6:F$87,Capacity750MW!$A$6:$A$87,$D10,Capacity750MW!$B$6:$B$87,$C10)</f>
        <v>0</v>
      </c>
      <c r="J10" s="86">
        <f>SUMIFS(Capacity750MW!G$6:G$87,Capacity750MW!$A$6:$A$87,$D10,Capacity750MW!$B$6:$B$87,$C10)</f>
        <v>0</v>
      </c>
      <c r="K10" s="86">
        <f>SUMIFS(Capacity750MW!H$6:H$87,Capacity750MW!$A$6:$A$87,$D10,Capacity750MW!$B$6:$B$87,$C10)</f>
        <v>0</v>
      </c>
      <c r="L10" s="86">
        <f>SUMIFS(Capacity750MW!I$6:I$87,Capacity750MW!$A$6:$A$87,$D10,Capacity750MW!$B$6:$B$87,$C10)</f>
        <v>0</v>
      </c>
      <c r="M10" s="86">
        <f>SUMIFS(Capacity750MW!J$6:J$87,Capacity750MW!$A$6:$A$87,$D10,Capacity750MW!$B$6:$B$87,$C10)</f>
        <v>0</v>
      </c>
      <c r="N10" s="86">
        <f>SUMIFS(Capacity750MW!K$6:K$87,Capacity750MW!$A$6:$A$87,$D10,Capacity750MW!$B$6:$B$87,$C10)</f>
        <v>0</v>
      </c>
      <c r="O10" s="86">
        <f>SUMIFS(Capacity750MW!L$6:L$87,Capacity750MW!$A$6:$A$87,$D10,Capacity750MW!$B$6:$B$87,$C10)</f>
        <v>0</v>
      </c>
      <c r="P10" s="86">
        <f>SUMIFS(Capacity750MW!M$6:M$87,Capacity750MW!$A$6:$A$87,$D10,Capacity750MW!$B$6:$B$87,$C10)</f>
        <v>0</v>
      </c>
      <c r="Q10" s="86">
        <f>SUMIFS(Capacity750MW!N$6:N$87,Capacity750MW!$A$6:$A$87,$D10,Capacity750MW!$B$6:$B$87,$C10)</f>
        <v>0</v>
      </c>
      <c r="R10" s="86">
        <f>SUMIFS(Capacity750MW!O$6:O$87,Capacity750MW!$A$6:$A$87,$D10,Capacity750MW!$B$6:$B$87,$C10)</f>
        <v>0</v>
      </c>
      <c r="S10" s="86">
        <f>SUMIFS(Capacity750MW!P$6:P$87,Capacity750MW!$A$6:$A$87,$D10,Capacity750MW!$B$6:$B$87,$C10)</f>
        <v>0</v>
      </c>
      <c r="T10" s="86">
        <f>SUMIFS(Capacity750MW!Q$6:Q$87,Capacity750MW!$A$6:$A$87,$D10,Capacity750MW!$B$6:$B$87,$C10)</f>
        <v>0</v>
      </c>
      <c r="U10" s="86">
        <f>SUMIFS(Capacity750MW!R$6:R$87,Capacity750MW!$A$6:$A$87,$D10,Capacity750MW!$B$6:$B$87,$C10)</f>
        <v>0</v>
      </c>
      <c r="V10" s="86">
        <f>SUMIFS(Capacity750MW!S$6:S$87,Capacity750MW!$A$6:$A$87,$D10,Capacity750MW!$B$6:$B$87,$C10)</f>
        <v>1.0044864E-4</v>
      </c>
      <c r="W10" s="86">
        <f>SUMIFS(Capacity750MW!T$6:T$87,Capacity750MW!$A$6:$A$87,$D10,Capacity750MW!$B$6:$B$87,$C10)</f>
        <v>1.00518169999999E-4</v>
      </c>
      <c r="X10" s="86">
        <f>SUMIFS(Capacity750MW!U$6:U$87,Capacity750MW!$A$6:$A$87,$D10,Capacity750MW!$B$6:$B$87,$C10)</f>
        <v>1.0064011000000001E-4</v>
      </c>
      <c r="Y10" s="86">
        <f>SUMIFS(Capacity750MW!V$6:V$87,Capacity750MW!$A$6:$A$87,$D10,Capacity750MW!$B$6:$B$87,$C10)</f>
        <v>1.0082856E-4</v>
      </c>
      <c r="Z10" s="86">
        <f>SUMIFS(Capacity750MW!W$6:W$87,Capacity750MW!$A$6:$A$87,$D10,Capacity750MW!$B$6:$B$87,$C10)</f>
        <v>1.3287023E-4</v>
      </c>
      <c r="AA10" s="86">
        <f>SUMIFS(Capacity750MW!X$6:X$87,Capacity750MW!$A$6:$A$87,$D10,Capacity750MW!$B$6:$B$87,$C10)</f>
        <v>1.3307790000000001E-4</v>
      </c>
      <c r="AB10" s="86">
        <f>SUMIFS(Capacity750MW!Y$6:Y$87,Capacity750MW!$A$6:$A$87,$D10,Capacity750MW!$B$6:$B$87,$C10)</f>
        <v>1.3315186000000001E-4</v>
      </c>
      <c r="AC10" s="86">
        <f>SUMIFS(Capacity750MW!Z$6:Z$87,Capacity750MW!$A$6:$A$87,$D10,Capacity750MW!$B$6:$B$87,$C10)</f>
        <v>1.8457852E-4</v>
      </c>
      <c r="AD10" s="86">
        <f>SUMIFS(Capacity750MW!AA$6:AA$87,Capacity750MW!$A$6:$A$87,$D10,Capacity750MW!$B$6:$B$87,$C10)</f>
        <v>1.846223E-4</v>
      </c>
      <c r="AE10" s="86">
        <f>SUMIFS(Capacity750MW!AB$6:AB$87,Capacity750MW!$A$6:$A$87,$D10,Capacity750MW!$B$6:$B$87,$C10)</f>
        <v>1.8470199999999999E-4</v>
      </c>
      <c r="AF10" s="86">
        <f>SUMIFS(Capacity750MW!AC$6:AC$87,Capacity750MW!$A$6:$A$87,$D10,Capacity750MW!$B$6:$B$87,$C10)</f>
        <v>1.8477917000000001E-4</v>
      </c>
      <c r="AG10" s="86">
        <f>SUMIFS(Capacity750MW!AD$6:AD$87,Capacity750MW!$A$6:$A$87,$D10,Capacity750MW!$B$6:$B$87,$C10)</f>
        <v>1.8484335999999999E-4</v>
      </c>
      <c r="AH10" s="86">
        <f>SUMIFS(Capacity750MW!AE$6:AE$87,Capacity750MW!$A$6:$A$87,$D10,Capacity750MW!$B$6:$B$87,$C10)</f>
        <v>1.8507994999999999E-4</v>
      </c>
    </row>
    <row r="11" spans="1:34" s="86" customFormat="1" x14ac:dyDescent="0.3">
      <c r="A11" s="86" t="s">
        <v>1291</v>
      </c>
      <c r="B11" s="86" t="s">
        <v>1291</v>
      </c>
      <c r="C11" s="86" t="s">
        <v>1350</v>
      </c>
      <c r="D11" s="86" t="s">
        <v>1355</v>
      </c>
      <c r="E11" s="86" t="s">
        <v>1299</v>
      </c>
      <c r="F11" s="86">
        <f>SUMIFS(Capacity750MW!C$6:C$87,Capacity750MW!$A$6:$A$87,$D11,Capacity750MW!$B$6:$B$87,$C11)</f>
        <v>19.108000516891451</v>
      </c>
      <c r="G11" s="86">
        <f>SUMIFS(Capacity750MW!D$6:D$87,Capacity750MW!$A$6:$A$87,$D11,Capacity750MW!$B$6:$B$87,$C11)</f>
        <v>37.433001041412268</v>
      </c>
      <c r="H11" s="86">
        <f>SUMIFS(Capacity750MW!E$6:E$87,Capacity750MW!$A$6:$A$87,$D11,Capacity750MW!$B$6:$B$87,$C11)</f>
        <v>64.041998863220101</v>
      </c>
      <c r="I11" s="86">
        <f>SUMIFS(Capacity750MW!F$6:F$87,Capacity750MW!$A$6:$A$87,$D11,Capacity750MW!$B$6:$B$87,$C11)</f>
        <v>100.9389972686767</v>
      </c>
      <c r="J11" s="86">
        <f>SUMIFS(Capacity750MW!G$6:G$87,Capacity750MW!$A$6:$A$87,$D11,Capacity750MW!$B$6:$B$87,$C11)</f>
        <v>139.00600242614701</v>
      </c>
      <c r="K11" s="86">
        <f>SUMIFS(Capacity750MW!H$6:H$87,Capacity750MW!$A$6:$A$87,$D11,Capacity750MW!$B$6:$B$87,$C11)</f>
        <v>181.2900047302239</v>
      </c>
      <c r="L11" s="86">
        <f>SUMIFS(Capacity750MW!I$6:I$87,Capacity750MW!$A$6:$A$87,$D11,Capacity750MW!$B$6:$B$87,$C11)</f>
        <v>233.20699691772381</v>
      </c>
      <c r="M11" s="86">
        <f>SUMIFS(Capacity750MW!J$6:J$87,Capacity750MW!$A$6:$A$87,$D11,Capacity750MW!$B$6:$B$87,$C11)</f>
        <v>295.74800109863247</v>
      </c>
      <c r="N11" s="86">
        <f>SUMIFS(Capacity750MW!K$6:K$87,Capacity750MW!$A$6:$A$87,$D11,Capacity750MW!$B$6:$B$87,$C11)</f>
        <v>367.72499084472639</v>
      </c>
      <c r="O11" s="86">
        <f>SUMIFS(Capacity750MW!L$6:L$87,Capacity750MW!$A$6:$A$87,$D11,Capacity750MW!$B$6:$B$87,$C11)</f>
        <v>418.77000427246037</v>
      </c>
      <c r="P11" s="86">
        <f>SUMIFS(Capacity750MW!M$6:M$87,Capacity750MW!$A$6:$A$87,$D11,Capacity750MW!$B$6:$B$87,$C11)</f>
        <v>476.5399932861323</v>
      </c>
      <c r="Q11" s="86">
        <f>SUMIFS(Capacity750MW!N$6:N$87,Capacity750MW!$A$6:$A$87,$D11,Capacity750MW!$B$6:$B$87,$C11)</f>
        <v>537.83000946044876</v>
      </c>
      <c r="R11" s="86">
        <f>SUMIFS(Capacity750MW!O$6:O$87,Capacity750MW!$A$6:$A$87,$D11,Capacity750MW!$B$6:$B$87,$C11)</f>
        <v>602.48300170898392</v>
      </c>
      <c r="S11" s="86">
        <f>SUMIFS(Capacity750MW!P$6:P$87,Capacity750MW!$A$6:$A$87,$D11,Capacity750MW!$B$6:$B$87,$C11)</f>
        <v>656.358985900878</v>
      </c>
      <c r="T11" s="86">
        <f>SUMIFS(Capacity750MW!Q$6:Q$87,Capacity750MW!$A$6:$A$87,$D11,Capacity750MW!$B$6:$B$87,$C11)</f>
        <v>712.61397552490098</v>
      </c>
      <c r="U11" s="86">
        <f>SUMIFS(Capacity750MW!R$6:R$87,Capacity750MW!$A$6:$A$87,$D11,Capacity750MW!$B$6:$B$87,$C11)</f>
        <v>743.76597595214798</v>
      </c>
      <c r="V11" s="86">
        <f>SUMIFS(Capacity750MW!S$6:S$87,Capacity750MW!$A$6:$A$87,$D11,Capacity750MW!$B$6:$B$87,$C11)</f>
        <v>776.57901000976506</v>
      </c>
      <c r="W11" s="86">
        <f>SUMIFS(Capacity750MW!T$6:T$87,Capacity750MW!$A$6:$A$87,$D11,Capacity750MW!$B$6:$B$87,$C11)</f>
        <v>809.53199768066293</v>
      </c>
      <c r="X11" s="86">
        <f>SUMIFS(Capacity750MW!U$6:U$87,Capacity750MW!$A$6:$A$87,$D11,Capacity750MW!$B$6:$B$87,$C11)</f>
        <v>844.20101928710903</v>
      </c>
      <c r="Y11" s="86">
        <f>SUMIFS(Capacity750MW!V$6:V$87,Capacity750MW!$A$6:$A$87,$D11,Capacity750MW!$B$6:$B$87,$C11)</f>
        <v>879.81898498535099</v>
      </c>
      <c r="Z11" s="86">
        <f>SUMIFS(Capacity750MW!W$6:W$87,Capacity750MW!$A$6:$A$87,$D11,Capacity750MW!$B$6:$B$87,$C11)</f>
        <v>916.08302307128906</v>
      </c>
      <c r="AA11" s="86">
        <f>SUMIFS(Capacity750MW!X$6:X$87,Capacity750MW!$A$6:$A$87,$D11,Capacity750MW!$B$6:$B$87,$C11)</f>
        <v>953.68797302246003</v>
      </c>
      <c r="AB11" s="86">
        <f>SUMIFS(Capacity750MW!Y$6:Y$87,Capacity750MW!$A$6:$A$87,$D11,Capacity750MW!$B$6:$B$87,$C11)</f>
        <v>992.26100158691304</v>
      </c>
      <c r="AC11" s="86">
        <f>SUMIFS(Capacity750MW!Z$6:Z$87,Capacity750MW!$A$6:$A$87,$D11,Capacity750MW!$B$6:$B$87,$C11)</f>
        <v>1032.718978881835</v>
      </c>
      <c r="AD11" s="86">
        <f>SUMIFS(Capacity750MW!AA$6:AA$87,Capacity750MW!$A$6:$A$87,$D11,Capacity750MW!$B$6:$B$87,$C11)</f>
        <v>1074.201995849608</v>
      </c>
      <c r="AE11" s="86">
        <f>SUMIFS(Capacity750MW!AB$6:AB$87,Capacity750MW!$A$6:$A$87,$D11,Capacity750MW!$B$6:$B$87,$C11)</f>
        <v>1117.7970275878902</v>
      </c>
      <c r="AF11" s="86">
        <f>SUMIFS(Capacity750MW!AC$6:AC$87,Capacity750MW!$A$6:$A$87,$D11,Capacity750MW!$B$6:$B$87,$C11)</f>
        <v>1162.580978393554</v>
      </c>
      <c r="AG11" s="86">
        <f>SUMIFS(Capacity750MW!AD$6:AD$87,Capacity750MW!$A$6:$A$87,$D11,Capacity750MW!$B$6:$B$87,$C11)</f>
        <v>1208.344024658202</v>
      </c>
      <c r="AH11" s="86">
        <f>SUMIFS(Capacity750MW!AE$6:AE$87,Capacity750MW!$A$6:$A$87,$D11,Capacity750MW!$B$6:$B$87,$C11)</f>
        <v>1254.282028198234</v>
      </c>
    </row>
    <row r="12" spans="1:34" s="86" customFormat="1" x14ac:dyDescent="0.3">
      <c r="A12" s="86" t="s">
        <v>1292</v>
      </c>
      <c r="B12" s="86" t="s">
        <v>1308</v>
      </c>
      <c r="C12" s="86" t="s">
        <v>1349</v>
      </c>
      <c r="D12" s="86" t="s">
        <v>1356</v>
      </c>
      <c r="E12" s="86" t="s">
        <v>1299</v>
      </c>
      <c r="F12" s="86">
        <f>SUMIFS(Capacity750MW!C$6:C$87,Capacity750MW!$A$6:$A$87,$D12,Capacity750MW!$B$6:$B$87,$C12)</f>
        <v>0</v>
      </c>
      <c r="G12" s="86">
        <f>SUMIFS(Capacity750MW!D$6:D$87,Capacity750MW!$A$6:$A$87,$D12,Capacity750MW!$B$6:$B$87,$C12)</f>
        <v>0</v>
      </c>
      <c r="H12" s="86">
        <f>SUMIFS(Capacity750MW!E$6:E$87,Capacity750MW!$A$6:$A$87,$D12,Capacity750MW!$B$6:$B$87,$C12)</f>
        <v>0</v>
      </c>
      <c r="I12" s="86">
        <f>SUMIFS(Capacity750MW!F$6:F$87,Capacity750MW!$A$6:$A$87,$D12,Capacity750MW!$B$6:$B$87,$C12)</f>
        <v>0</v>
      </c>
      <c r="J12" s="86">
        <f>SUMIFS(Capacity750MW!G$6:G$87,Capacity750MW!$A$6:$A$87,$D12,Capacity750MW!$B$6:$B$87,$C12)</f>
        <v>0</v>
      </c>
      <c r="K12" s="86">
        <f>SUMIFS(Capacity750MW!H$6:H$87,Capacity750MW!$A$6:$A$87,$D12,Capacity750MW!$B$6:$B$87,$C12)</f>
        <v>0</v>
      </c>
      <c r="L12" s="86">
        <f>SUMIFS(Capacity750MW!I$6:I$87,Capacity750MW!$A$6:$A$87,$D12,Capacity750MW!$B$6:$B$87,$C12)</f>
        <v>0</v>
      </c>
      <c r="M12" s="86">
        <f>SUMIFS(Capacity750MW!J$6:J$87,Capacity750MW!$A$6:$A$87,$D12,Capacity750MW!$B$6:$B$87,$C12)</f>
        <v>0</v>
      </c>
      <c r="N12" s="86">
        <f>SUMIFS(Capacity750MW!K$6:K$87,Capacity750MW!$A$6:$A$87,$D12,Capacity750MW!$B$6:$B$87,$C12)</f>
        <v>0</v>
      </c>
      <c r="O12" s="86">
        <f>SUMIFS(Capacity750MW!L$6:L$87,Capacity750MW!$A$6:$A$87,$D12,Capacity750MW!$B$6:$B$87,$C12)</f>
        <v>0</v>
      </c>
      <c r="P12" s="86">
        <f>SUMIFS(Capacity750MW!M$6:M$87,Capacity750MW!$A$6:$A$87,$D12,Capacity750MW!$B$6:$B$87,$C12)</f>
        <v>0</v>
      </c>
      <c r="Q12" s="86">
        <f>SUMIFS(Capacity750MW!N$6:N$87,Capacity750MW!$A$6:$A$87,$D12,Capacity750MW!$B$6:$B$87,$C12)</f>
        <v>1.1449837E-4</v>
      </c>
      <c r="R12" s="86">
        <f>SUMIFS(Capacity750MW!O$6:O$87,Capacity750MW!$A$6:$A$87,$D12,Capacity750MW!$B$6:$B$87,$C12)</f>
        <v>1.14750039999999E-4</v>
      </c>
      <c r="S12" s="86">
        <f>SUMIFS(Capacity750MW!P$6:P$87,Capacity750MW!$A$6:$A$87,$D12,Capacity750MW!$B$6:$B$87,$C12)</f>
        <v>1.14867464E-4</v>
      </c>
      <c r="T12" s="86">
        <f>SUMIFS(Capacity750MW!Q$6:Q$87,Capacity750MW!$A$6:$A$87,$D12,Capacity750MW!$B$6:$B$87,$C12)</f>
        <v>1.1517371E-4</v>
      </c>
      <c r="U12" s="86">
        <f>SUMIFS(Capacity750MW!R$6:R$87,Capacity750MW!$A$6:$A$87,$D12,Capacity750MW!$B$6:$B$87,$C12)</f>
        <v>1.15325485E-4</v>
      </c>
      <c r="V12" s="86">
        <f>SUMIFS(Capacity750MW!S$6:S$87,Capacity750MW!$A$6:$A$87,$D12,Capacity750MW!$B$6:$B$87,$C12)</f>
        <v>1.2168937000000001E-4</v>
      </c>
      <c r="W12" s="86">
        <f>SUMIFS(Capacity750MW!T$6:T$87,Capacity750MW!$A$6:$A$87,$D12,Capacity750MW!$B$6:$B$87,$C12)</f>
        <v>1.2201165E-4</v>
      </c>
      <c r="X12" s="86">
        <f>SUMIFS(Capacity750MW!U$6:U$87,Capacity750MW!$A$6:$A$87,$D12,Capacity750MW!$B$6:$B$87,$C12)</f>
        <v>1.6340142000000001E-4</v>
      </c>
      <c r="Y12" s="86">
        <f>SUMIFS(Capacity750MW!V$6:V$87,Capacity750MW!$A$6:$A$87,$D12,Capacity750MW!$B$6:$B$87,$C12)</f>
        <v>1.6373538999999999E-4</v>
      </c>
      <c r="Z12" s="86">
        <f>SUMIFS(Capacity750MW!W$6:W$87,Capacity750MW!$A$6:$A$87,$D12,Capacity750MW!$B$6:$B$87,$C12)</f>
        <v>1.9427879999999999E-4</v>
      </c>
      <c r="AA12" s="86">
        <f>SUMIFS(Capacity750MW!X$6:X$87,Capacity750MW!$A$6:$A$87,$D12,Capacity750MW!$B$6:$B$87,$C12)</f>
        <v>1.8926931E-4</v>
      </c>
      <c r="AB12" s="86">
        <f>SUMIFS(Capacity750MW!Y$6:Y$87,Capacity750MW!$A$6:$A$87,$D12,Capacity750MW!$B$6:$B$87,$C12)</f>
        <v>1.8979679000000001E-4</v>
      </c>
      <c r="AC12" s="86">
        <f>SUMIFS(Capacity750MW!Z$6:Z$87,Capacity750MW!$A$6:$A$87,$D12,Capacity750MW!$B$6:$B$87,$C12)</f>
        <v>1.9588875999999999E-4</v>
      </c>
      <c r="AD12" s="86">
        <f>SUMIFS(Capacity750MW!AA$6:AA$87,Capacity750MW!$A$6:$A$87,$D12,Capacity750MW!$B$6:$B$87,$C12)</f>
        <v>1.8782554000000001E-4</v>
      </c>
      <c r="AE12" s="86">
        <f>SUMIFS(Capacity750MW!AB$6:AB$87,Capacity750MW!$A$6:$A$87,$D12,Capacity750MW!$B$6:$B$87,$C12)</f>
        <v>2.0976701000000001E-4</v>
      </c>
      <c r="AF12" s="86">
        <f>SUMIFS(Capacity750MW!AC$6:AC$87,Capacity750MW!$A$6:$A$87,$D12,Capacity750MW!$B$6:$B$87,$C12)</f>
        <v>1.9998082999999901E-4</v>
      </c>
      <c r="AG12" s="86">
        <f>SUMIFS(Capacity750MW!AD$6:AD$87,Capacity750MW!$A$6:$A$87,$D12,Capacity750MW!$B$6:$B$87,$C12)</f>
        <v>2.27477879999999E-4</v>
      </c>
      <c r="AH12" s="86">
        <f>SUMIFS(Capacity750MW!AE$6:AE$87,Capacity750MW!$A$6:$A$87,$D12,Capacity750MW!$B$6:$B$87,$C12)</f>
        <v>3.2542922000000001E-4</v>
      </c>
    </row>
    <row r="13" spans="1:34" s="86" customFormat="1" x14ac:dyDescent="0.3">
      <c r="A13" s="86" t="s">
        <v>1293</v>
      </c>
      <c r="B13" s="86" t="s">
        <v>1309</v>
      </c>
      <c r="C13" s="86" t="s">
        <v>612</v>
      </c>
      <c r="D13" s="86" t="s">
        <v>1356</v>
      </c>
      <c r="E13" s="86" t="s">
        <v>1299</v>
      </c>
      <c r="F13" s="86">
        <f>SUMIFS(Capacity750MW!C$6:C$87,Capacity750MW!$A$6:$A$87,$D13,Capacity750MW!$B$6:$B$87,$C13)</f>
        <v>0</v>
      </c>
      <c r="G13" s="86">
        <f>SUMIFS(Capacity750MW!D$6:D$87,Capacity750MW!$A$6:$A$87,$D13,Capacity750MW!$B$6:$B$87,$C13)</f>
        <v>0</v>
      </c>
      <c r="H13" s="86">
        <f>SUMIFS(Capacity750MW!E$6:E$87,Capacity750MW!$A$6:$A$87,$D13,Capacity750MW!$B$6:$B$87,$C13)</f>
        <v>0</v>
      </c>
      <c r="I13" s="86">
        <f>SUMIFS(Capacity750MW!F$6:F$87,Capacity750MW!$A$6:$A$87,$D13,Capacity750MW!$B$6:$B$87,$C13)</f>
        <v>0</v>
      </c>
      <c r="J13" s="86">
        <f>SUMIFS(Capacity750MW!G$6:G$87,Capacity750MW!$A$6:$A$87,$D13,Capacity750MW!$B$6:$B$87,$C13)</f>
        <v>0</v>
      </c>
      <c r="K13" s="86">
        <f>SUMIFS(Capacity750MW!H$6:H$87,Capacity750MW!$A$6:$A$87,$D13,Capacity750MW!$B$6:$B$87,$C13)</f>
        <v>0</v>
      </c>
      <c r="L13" s="86">
        <f>SUMIFS(Capacity750MW!I$6:I$87,Capacity750MW!$A$6:$A$87,$D13,Capacity750MW!$B$6:$B$87,$C13)</f>
        <v>0</v>
      </c>
      <c r="M13" s="86">
        <f>SUMIFS(Capacity750MW!J$6:J$87,Capacity750MW!$A$6:$A$87,$D13,Capacity750MW!$B$6:$B$87,$C13)</f>
        <v>0</v>
      </c>
      <c r="N13" s="86">
        <f>SUMIFS(Capacity750MW!K$6:K$87,Capacity750MW!$A$6:$A$87,$D13,Capacity750MW!$B$6:$B$87,$C13)</f>
        <v>0</v>
      </c>
      <c r="O13" s="86">
        <f>SUMIFS(Capacity750MW!L$6:L$87,Capacity750MW!$A$6:$A$87,$D13,Capacity750MW!$B$6:$B$87,$C13)</f>
        <v>0</v>
      </c>
      <c r="P13" s="86">
        <f>SUMIFS(Capacity750MW!M$6:M$87,Capacity750MW!$A$6:$A$87,$D13,Capacity750MW!$B$6:$B$87,$C13)</f>
        <v>0</v>
      </c>
      <c r="Q13" s="86">
        <f>SUMIFS(Capacity750MW!N$6:N$87,Capacity750MW!$A$6:$A$87,$D13,Capacity750MW!$B$6:$B$87,$C13)</f>
        <v>4.0779431000000001E-4</v>
      </c>
      <c r="R13" s="86">
        <f>SUMIFS(Capacity750MW!O$6:O$87,Capacity750MW!$A$6:$A$87,$D13,Capacity750MW!$B$6:$B$87,$C13)</f>
        <v>4.0809267000000001E-4</v>
      </c>
      <c r="S13" s="86">
        <f>SUMIFS(Capacity750MW!P$6:P$87,Capacity750MW!$A$6:$A$87,$D13,Capacity750MW!$B$6:$B$87,$C13)</f>
        <v>4.0820958999999903E-4</v>
      </c>
      <c r="T13" s="86">
        <f>SUMIFS(Capacity750MW!Q$6:Q$87,Capacity750MW!$A$6:$A$87,$D13,Capacity750MW!$B$6:$B$87,$C13)</f>
        <v>4.0842956999999802E-4</v>
      </c>
      <c r="U13" s="86">
        <f>SUMIFS(Capacity750MW!R$6:R$87,Capacity750MW!$A$6:$A$87,$D13,Capacity750MW!$B$6:$B$87,$C13)</f>
        <v>4.0882767999999897E-4</v>
      </c>
      <c r="V13" s="86">
        <f>SUMIFS(Capacity750MW!S$6:S$87,Capacity750MW!$A$6:$A$87,$D13,Capacity750MW!$B$6:$B$87,$C13)</f>
        <v>4.0922716999999999E-4</v>
      </c>
      <c r="W13" s="86">
        <f>SUMIFS(Capacity750MW!T$6:T$87,Capacity750MW!$A$6:$A$87,$D13,Capacity750MW!$B$6:$B$87,$C13)</f>
        <v>4.0948675000000001E-4</v>
      </c>
      <c r="X13" s="86">
        <f>SUMIFS(Capacity750MW!U$6:U$87,Capacity750MW!$A$6:$A$87,$D13,Capacity750MW!$B$6:$B$87,$C13)</f>
        <v>5.6318766999999997E-4</v>
      </c>
      <c r="Y13" s="86">
        <f>SUMIFS(Capacity750MW!V$6:V$87,Capacity750MW!$A$6:$A$87,$D13,Capacity750MW!$B$6:$B$87,$C13)</f>
        <v>5.6338343999999898E-4</v>
      </c>
      <c r="Z13" s="86">
        <f>SUMIFS(Capacity750MW!W$6:W$87,Capacity750MW!$A$6:$A$87,$D13,Capacity750MW!$B$6:$B$87,$C13)</f>
        <v>5.64575579999998E-4</v>
      </c>
      <c r="AA13" s="86">
        <f>SUMIFS(Capacity750MW!X$6:X$87,Capacity750MW!$A$6:$A$87,$D13,Capacity750MW!$B$6:$B$87,$C13)</f>
        <v>5.6518191999999903E-4</v>
      </c>
      <c r="AB13" s="86">
        <f>SUMIFS(Capacity750MW!Y$6:Y$87,Capacity750MW!$A$6:$A$87,$D13,Capacity750MW!$B$6:$B$87,$C13)</f>
        <v>5.6534532E-4</v>
      </c>
      <c r="AC13" s="86">
        <f>SUMIFS(Capacity750MW!Z$6:Z$87,Capacity750MW!$A$6:$A$87,$D13,Capacity750MW!$B$6:$B$87,$C13)</f>
        <v>5.6551411000000003E-4</v>
      </c>
      <c r="AD13" s="86">
        <f>SUMIFS(Capacity750MW!AA$6:AA$87,Capacity750MW!$A$6:$A$87,$D13,Capacity750MW!$B$6:$B$87,$C13)</f>
        <v>5.6599104999999997E-4</v>
      </c>
      <c r="AE13" s="86">
        <f>SUMIFS(Capacity750MW!AB$6:AB$87,Capacity750MW!$A$6:$A$87,$D13,Capacity750MW!$B$6:$B$87,$C13)</f>
        <v>5.6695905999999793E-4</v>
      </c>
      <c r="AF13" s="86">
        <f>SUMIFS(Capacity750MW!AC$6:AC$87,Capacity750MW!$A$6:$A$87,$D13,Capacity750MW!$B$6:$B$87,$C13)</f>
        <v>5.6728654999999907E-4</v>
      </c>
      <c r="AG13" s="86">
        <f>SUMIFS(Capacity750MW!AD$6:AD$87,Capacity750MW!$A$6:$A$87,$D13,Capacity750MW!$B$6:$B$87,$C13)</f>
        <v>5.7898854999999998E-4</v>
      </c>
      <c r="AH13" s="86">
        <f>SUMIFS(Capacity750MW!AE$6:AE$87,Capacity750MW!$A$6:$A$87,$D13,Capacity750MW!$B$6:$B$87,$C13)</f>
        <v>22.701984516899998</v>
      </c>
    </row>
    <row r="14" spans="1:34" s="86" customFormat="1" x14ac:dyDescent="0.3">
      <c r="A14" s="86" t="s">
        <v>1294</v>
      </c>
      <c r="B14" s="86" t="s">
        <v>1294</v>
      </c>
      <c r="C14" s="86" t="s">
        <v>1350</v>
      </c>
      <c r="D14" s="86" t="s">
        <v>1356</v>
      </c>
      <c r="E14" s="86" t="s">
        <v>1299</v>
      </c>
      <c r="F14" s="86">
        <f>SUMIFS(Capacity750MW!C$6:C$87,Capacity750MW!$A$6:$A$87,$D14,Capacity750MW!$B$6:$B$87,$C14)</f>
        <v>2.531000047922126</v>
      </c>
      <c r="G14" s="86">
        <f>SUMIFS(Capacity750MW!D$6:D$87,Capacity750MW!$A$6:$A$87,$D14,Capacity750MW!$B$6:$B$87,$C14)</f>
        <v>5.8989998698234514</v>
      </c>
      <c r="H14" s="86">
        <f>SUMIFS(Capacity750MW!E$6:E$87,Capacity750MW!$A$6:$A$87,$D14,Capacity750MW!$B$6:$B$87,$C14)</f>
        <v>10.95600008964537</v>
      </c>
      <c r="I14" s="86">
        <f>SUMIFS(Capacity750MW!F$6:F$87,Capacity750MW!$A$6:$A$87,$D14,Capacity750MW!$B$6:$B$87,$C14)</f>
        <v>18.307000398635768</v>
      </c>
      <c r="J14" s="86">
        <f>SUMIFS(Capacity750MW!G$6:G$87,Capacity750MW!$A$6:$A$87,$D14,Capacity750MW!$B$6:$B$87,$C14)</f>
        <v>27.271999120712248</v>
      </c>
      <c r="K14" s="86">
        <f>SUMIFS(Capacity750MW!H$6:H$87,Capacity750MW!$A$6:$A$87,$D14,Capacity750MW!$B$6:$B$87,$C14)</f>
        <v>37.668000698089529</v>
      </c>
      <c r="L14" s="86">
        <f>SUMIFS(Capacity750MW!I$6:I$87,Capacity750MW!$A$6:$A$87,$D14,Capacity750MW!$B$6:$B$87,$C14)</f>
        <v>50.497000694274853</v>
      </c>
      <c r="M14" s="86">
        <f>SUMIFS(Capacity750MW!J$6:J$87,Capacity750MW!$A$6:$A$87,$D14,Capacity750MW!$B$6:$B$87,$C14)</f>
        <v>65.411998748779297</v>
      </c>
      <c r="N14" s="86">
        <f>SUMIFS(Capacity750MW!K$6:K$87,Capacity750MW!$A$6:$A$87,$D14,Capacity750MW!$B$6:$B$87,$C14)</f>
        <v>82.598003387451101</v>
      </c>
      <c r="O14" s="86">
        <f>SUMIFS(Capacity750MW!L$6:L$87,Capacity750MW!$A$6:$A$87,$D14,Capacity750MW!$B$6:$B$87,$C14)</f>
        <v>96.729002952575598</v>
      </c>
      <c r="P14" s="86">
        <f>SUMIFS(Capacity750MW!M$6:M$87,Capacity750MW!$A$6:$A$87,$D14,Capacity750MW!$B$6:$B$87,$C14)</f>
        <v>112.11099720001209</v>
      </c>
      <c r="Q14" s="86">
        <f>SUMIFS(Capacity750MW!N$6:N$87,Capacity750MW!$A$6:$A$87,$D14,Capacity750MW!$B$6:$B$87,$C14)</f>
        <v>128.7480001449583</v>
      </c>
      <c r="R14" s="86">
        <f>SUMIFS(Capacity750MW!O$6:O$87,Capacity750MW!$A$6:$A$87,$D14,Capacity750MW!$B$6:$B$87,$C14)</f>
        <v>146.674007415771</v>
      </c>
      <c r="S14" s="86">
        <f>SUMIFS(Capacity750MW!P$6:P$87,Capacity750MW!$A$6:$A$87,$D14,Capacity750MW!$B$6:$B$87,$C14)</f>
        <v>164.1120033264157</v>
      </c>
      <c r="T14" s="86">
        <f>SUMIFS(Capacity750MW!Q$6:Q$87,Capacity750MW!$A$6:$A$87,$D14,Capacity750MW!$B$6:$B$87,$C14)</f>
        <v>182.07299804687452</v>
      </c>
      <c r="U14" s="86">
        <f>SUMIFS(Capacity750MW!R$6:R$87,Capacity750MW!$A$6:$A$87,$D14,Capacity750MW!$B$6:$B$87,$C14)</f>
        <v>191.79999732971089</v>
      </c>
      <c r="V14" s="86">
        <f>SUMIFS(Capacity750MW!S$6:S$87,Capacity750MW!$A$6:$A$87,$D14,Capacity750MW!$B$6:$B$87,$C14)</f>
        <v>202.03400230407689</v>
      </c>
      <c r="W14" s="86">
        <f>SUMIFS(Capacity750MW!T$6:T$87,Capacity750MW!$A$6:$A$87,$D14,Capacity750MW!$B$6:$B$87,$C14)</f>
        <v>212.35599899291938</v>
      </c>
      <c r="X14" s="86">
        <f>SUMIFS(Capacity750MW!U$6:U$87,Capacity750MW!$A$6:$A$87,$D14,Capacity750MW!$B$6:$B$87,$C14)</f>
        <v>223.17800712585358</v>
      </c>
      <c r="Y14" s="86">
        <f>SUMIFS(Capacity750MW!V$6:V$87,Capacity750MW!$A$6:$A$87,$D14,Capacity750MW!$B$6:$B$87,$C14)</f>
        <v>234.19300270080521</v>
      </c>
      <c r="Z14" s="86">
        <f>SUMIFS(Capacity750MW!W$6:W$87,Capacity750MW!$A$6:$A$87,$D14,Capacity750MW!$B$6:$B$87,$C14)</f>
        <v>245.49399948120112</v>
      </c>
      <c r="AA14" s="86">
        <f>SUMIFS(Capacity750MW!X$6:X$87,Capacity750MW!$A$6:$A$87,$D14,Capacity750MW!$B$6:$B$87,$C14)</f>
        <v>256.95800399780211</v>
      </c>
      <c r="AB14" s="86">
        <f>SUMIFS(Capacity750MW!Y$6:Y$87,Capacity750MW!$A$6:$A$87,$D14,Capacity750MW!$B$6:$B$87,$C14)</f>
        <v>268.73600196838322</v>
      </c>
      <c r="AC14" s="86">
        <f>SUMIFS(Capacity750MW!Z$6:Z$87,Capacity750MW!$A$6:$A$87,$D14,Capacity750MW!$B$6:$B$87,$C14)</f>
        <v>280.62199401855423</v>
      </c>
      <c r="AD14" s="86">
        <f>SUMIFS(Capacity750MW!AA$6:AA$87,Capacity750MW!$A$6:$A$87,$D14,Capacity750MW!$B$6:$B$87,$C14)</f>
        <v>292.61600875854447</v>
      </c>
      <c r="AE14" s="86">
        <f>SUMIFS(Capacity750MW!AB$6:AB$87,Capacity750MW!$A$6:$A$87,$D14,Capacity750MW!$B$6:$B$87,$C14)</f>
        <v>304.57599258422778</v>
      </c>
      <c r="AF14" s="86">
        <f>SUMIFS(Capacity750MW!AC$6:AC$87,Capacity750MW!$A$6:$A$87,$D14,Capacity750MW!$B$6:$B$87,$C14)</f>
        <v>316.62600326538069</v>
      </c>
      <c r="AG14" s="86">
        <f>SUMIFS(Capacity750MW!AD$6:AD$87,Capacity750MW!$A$6:$A$87,$D14,Capacity750MW!$B$6:$B$87,$C14)</f>
        <v>328.75601196289063</v>
      </c>
      <c r="AH14" s="86">
        <f>SUMIFS(Capacity750MW!AE$6:AE$87,Capacity750MW!$A$6:$A$87,$D14,Capacity750MW!$B$6:$B$87,$C14)</f>
        <v>340.86399841308514</v>
      </c>
    </row>
    <row r="15" spans="1:34" s="86" customFormat="1" x14ac:dyDescent="0.3">
      <c r="A15" s="86" t="s">
        <v>1295</v>
      </c>
      <c r="B15" s="86" t="s">
        <v>1310</v>
      </c>
      <c r="C15" s="86" t="s">
        <v>1349</v>
      </c>
      <c r="D15" s="86" t="s">
        <v>1354</v>
      </c>
      <c r="E15" s="86" t="s">
        <v>1299</v>
      </c>
      <c r="F15" s="86">
        <f>SUMIFS(Capacity750MW!C$6:C$87,Capacity750MW!$A$6:$A$87,$D15,Capacity750MW!$B$6:$B$87,$C15)</f>
        <v>55.329999923705998</v>
      </c>
      <c r="G15" s="86">
        <f>SUMIFS(Capacity750MW!D$6:D$87,Capacity750MW!$A$6:$A$87,$D15,Capacity750MW!$B$6:$B$87,$C15)</f>
        <v>375.329999923706</v>
      </c>
      <c r="H15" s="86">
        <f>SUMIFS(Capacity750MW!E$6:E$87,Capacity750MW!$A$6:$A$87,$D15,Capacity750MW!$B$6:$B$87,$C15)</f>
        <v>375.329999923706</v>
      </c>
      <c r="I15" s="86">
        <f>SUMIFS(Capacity750MW!F$6:F$87,Capacity750MW!$A$6:$A$87,$D15,Capacity750MW!$B$6:$B$87,$C15)</f>
        <v>375.329999923706</v>
      </c>
      <c r="J15" s="86">
        <f>SUMIFS(Capacity750MW!G$6:G$87,Capacity750MW!$A$6:$A$87,$D15,Capacity750MW!$B$6:$B$87,$C15)</f>
        <v>375.329999923706</v>
      </c>
      <c r="K15" s="86">
        <f>SUMIFS(Capacity750MW!H$6:H$87,Capacity750MW!$A$6:$A$87,$D15,Capacity750MW!$B$6:$B$87,$C15)</f>
        <v>375.329999923706</v>
      </c>
      <c r="L15" s="86">
        <f>SUMIFS(Capacity750MW!I$6:I$87,Capacity750MW!$A$6:$A$87,$D15,Capacity750MW!$B$6:$B$87,$C15)</f>
        <v>375.329999923706</v>
      </c>
      <c r="M15" s="86">
        <f>SUMIFS(Capacity750MW!J$6:J$87,Capacity750MW!$A$6:$A$87,$D15,Capacity750MW!$B$6:$B$87,$C15)</f>
        <v>375.329999923706</v>
      </c>
      <c r="N15" s="86">
        <f>SUMIFS(Capacity750MW!K$6:K$87,Capacity750MW!$A$6:$A$87,$D15,Capacity750MW!$B$6:$B$87,$C15)</f>
        <v>375.329999923706</v>
      </c>
      <c r="O15" s="86">
        <f>SUMIFS(Capacity750MW!L$6:L$87,Capacity750MW!$A$6:$A$87,$D15,Capacity750MW!$B$6:$B$87,$C15)</f>
        <v>375.330100969726</v>
      </c>
      <c r="P15" s="86">
        <f>SUMIFS(Capacity750MW!M$6:M$87,Capacity750MW!$A$6:$A$87,$D15,Capacity750MW!$B$6:$B$87,$C15)</f>
        <v>375.330111857666</v>
      </c>
      <c r="Q15" s="86">
        <f>SUMIFS(Capacity750MW!N$6:N$87,Capacity750MW!$A$6:$A$87,$D15,Capacity750MW!$B$6:$B$87,$C15)</f>
        <v>375.33177879140601</v>
      </c>
      <c r="R15" s="86">
        <f>SUMIFS(Capacity750MW!O$6:O$87,Capacity750MW!$A$6:$A$87,$D15,Capacity750MW!$B$6:$B$87,$C15)</f>
        <v>320.00177914659997</v>
      </c>
      <c r="S15" s="86">
        <f>SUMIFS(Capacity750MW!P$6:P$87,Capacity750MW!$A$6:$A$87,$D15,Capacity750MW!$B$6:$B$87,$C15)</f>
        <v>320.00177918499998</v>
      </c>
      <c r="T15" s="86">
        <f>SUMIFS(Capacity750MW!Q$6:Q$87,Capacity750MW!$A$6:$A$87,$D15,Capacity750MW!$B$6:$B$87,$C15)</f>
        <v>320.00177988839999</v>
      </c>
      <c r="U15" s="86">
        <f>SUMIFS(Capacity750MW!R$6:R$87,Capacity750MW!$A$6:$A$87,$D15,Capacity750MW!$B$6:$B$87,$C15)</f>
        <v>320.00178008339998</v>
      </c>
      <c r="V15" s="86">
        <f>SUMIFS(Capacity750MW!S$6:S$87,Capacity750MW!$A$6:$A$87,$D15,Capacity750MW!$B$6:$B$87,$C15)</f>
        <v>320.00178252059999</v>
      </c>
      <c r="W15" s="86">
        <f>SUMIFS(Capacity750MW!T$6:T$87,Capacity750MW!$A$6:$A$87,$D15,Capacity750MW!$B$6:$B$87,$C15)</f>
        <v>320.00178276579999</v>
      </c>
      <c r="X15" s="86">
        <f>SUMIFS(Capacity750MW!U$6:U$87,Capacity750MW!$A$6:$A$87,$D15,Capacity750MW!$B$6:$B$87,$C15)</f>
        <v>320.00178342430002</v>
      </c>
      <c r="Y15" s="86">
        <f>SUMIFS(Capacity750MW!V$6:V$87,Capacity750MW!$A$6:$A$87,$D15,Capacity750MW!$B$6:$B$87,$C15)</f>
        <v>320.00178370139997</v>
      </c>
      <c r="Z15" s="86">
        <f>SUMIFS(Capacity750MW!W$6:W$87,Capacity750MW!$A$6:$A$87,$D15,Capacity750MW!$B$6:$B$87,$C15)</f>
        <v>300.0017732197</v>
      </c>
      <c r="AA15" s="86">
        <f>SUMIFS(Capacity750MW!X$6:X$87,Capacity750MW!$A$6:$A$87,$D15,Capacity750MW!$B$6:$B$87,$C15)</f>
        <v>1.7672405E-3</v>
      </c>
      <c r="AB15" s="86">
        <f>SUMIFS(Capacity750MW!Y$6:Y$87,Capacity750MW!$A$6:$A$87,$D15,Capacity750MW!$B$6:$B$87,$C15)</f>
        <v>1.7672776999999901E-3</v>
      </c>
      <c r="AC15" s="86">
        <f>SUMIFS(Capacity750MW!Z$6:Z$87,Capacity750MW!$A$6:$A$87,$D15,Capacity750MW!$B$6:$B$87,$C15)</f>
        <v>1.7622961999999901E-3</v>
      </c>
      <c r="AD15" s="86">
        <f>SUMIFS(Capacity750MW!AA$6:AA$87,Capacity750MW!$A$6:$A$87,$D15,Capacity750MW!$B$6:$B$87,$C15)</f>
        <v>1.7477205999999999E-3</v>
      </c>
      <c r="AE15" s="86">
        <f>SUMIFS(Capacity750MW!AB$6:AB$87,Capacity750MW!$A$6:$A$87,$D15,Capacity750MW!$B$6:$B$87,$C15)</f>
        <v>1.9225765E-3</v>
      </c>
      <c r="AF15" s="86">
        <f>SUMIFS(Capacity750MW!AC$6:AC$87,Capacity750MW!$A$6:$A$87,$D15,Capacity750MW!$B$6:$B$87,$C15)</f>
        <v>1.9155899E-3</v>
      </c>
      <c r="AG15" s="86">
        <f>SUMIFS(Capacity750MW!AD$6:AD$87,Capacity750MW!$A$6:$A$87,$D15,Capacity750MW!$B$6:$B$87,$C15)</f>
        <v>1.9047382999999899E-3</v>
      </c>
      <c r="AH15" s="86">
        <f>SUMIFS(Capacity750MW!AE$6:AE$87,Capacity750MW!$A$6:$A$87,$D15,Capacity750MW!$B$6:$B$87,$C15)</f>
        <v>3.2963578E-3</v>
      </c>
    </row>
    <row r="16" spans="1:34" s="86" customFormat="1" x14ac:dyDescent="0.3">
      <c r="A16" s="86" t="s">
        <v>1296</v>
      </c>
      <c r="B16" s="86" t="s">
        <v>1311</v>
      </c>
      <c r="C16" s="86" t="s">
        <v>612</v>
      </c>
      <c r="D16" s="86" t="s">
        <v>1354</v>
      </c>
      <c r="E16" s="86" t="s">
        <v>1299</v>
      </c>
      <c r="F16" s="86">
        <f>SUMIFS(Capacity750MW!C$6:C$87,Capacity750MW!$A$6:$A$87,$D16,Capacity750MW!$B$6:$B$87,$C16)</f>
        <v>0</v>
      </c>
      <c r="G16" s="86">
        <f>SUMIFS(Capacity750MW!D$6:D$87,Capacity750MW!$A$6:$A$87,$D16,Capacity750MW!$B$6:$B$87,$C16)</f>
        <v>0</v>
      </c>
      <c r="H16" s="86">
        <f>SUMIFS(Capacity750MW!E$6:E$87,Capacity750MW!$A$6:$A$87,$D16,Capacity750MW!$B$6:$B$87,$C16)</f>
        <v>0</v>
      </c>
      <c r="I16" s="86">
        <f>SUMIFS(Capacity750MW!F$6:F$87,Capacity750MW!$A$6:$A$87,$D16,Capacity750MW!$B$6:$B$87,$C16)</f>
        <v>0</v>
      </c>
      <c r="J16" s="86">
        <f>SUMIFS(Capacity750MW!G$6:G$87,Capacity750MW!$A$6:$A$87,$D16,Capacity750MW!$B$6:$B$87,$C16)</f>
        <v>0</v>
      </c>
      <c r="K16" s="86">
        <f>SUMIFS(Capacity750MW!H$6:H$87,Capacity750MW!$A$6:$A$87,$D16,Capacity750MW!$B$6:$B$87,$C16)</f>
        <v>0</v>
      </c>
      <c r="L16" s="86">
        <f>SUMIFS(Capacity750MW!I$6:I$87,Capacity750MW!$A$6:$A$87,$D16,Capacity750MW!$B$6:$B$87,$C16)</f>
        <v>0</v>
      </c>
      <c r="M16" s="86">
        <f>SUMIFS(Capacity750MW!J$6:J$87,Capacity750MW!$A$6:$A$87,$D16,Capacity750MW!$B$6:$B$87,$C16)</f>
        <v>0</v>
      </c>
      <c r="N16" s="86">
        <f>SUMIFS(Capacity750MW!K$6:K$87,Capacity750MW!$A$6:$A$87,$D16,Capacity750MW!$B$6:$B$87,$C16)</f>
        <v>0</v>
      </c>
      <c r="O16" s="86">
        <f>SUMIFS(Capacity750MW!L$6:L$87,Capacity750MW!$A$6:$A$87,$D16,Capacity750MW!$B$6:$B$87,$C16)</f>
        <v>1.054669E-4</v>
      </c>
      <c r="P16" s="86">
        <f>SUMIFS(Capacity750MW!M$6:M$87,Capacity750MW!$A$6:$A$87,$D16,Capacity750MW!$B$6:$B$87,$C16)</f>
        <v>1.313052E-4</v>
      </c>
      <c r="Q16" s="86">
        <f>SUMIFS(Capacity750MW!N$6:N$87,Capacity750MW!$A$6:$A$87,$D16,Capacity750MW!$B$6:$B$87,$C16)</f>
        <v>852.77719999999999</v>
      </c>
      <c r="R16" s="86">
        <f>SUMIFS(Capacity750MW!O$6:O$87,Capacity750MW!$A$6:$A$87,$D16,Capacity750MW!$B$6:$B$87,$C16)</f>
        <v>852.77719999999999</v>
      </c>
      <c r="S16" s="86">
        <f>SUMIFS(Capacity750MW!P$6:P$87,Capacity750MW!$A$6:$A$87,$D16,Capacity750MW!$B$6:$B$87,$C16)</f>
        <v>852.77719999999999</v>
      </c>
      <c r="T16" s="86">
        <f>SUMIFS(Capacity750MW!Q$6:Q$87,Capacity750MW!$A$6:$A$87,$D16,Capacity750MW!$B$6:$B$87,$C16)</f>
        <v>998.46090000000004</v>
      </c>
      <c r="U16" s="86">
        <f>SUMIFS(Capacity750MW!R$6:R$87,Capacity750MW!$A$6:$A$87,$D16,Capacity750MW!$B$6:$B$87,$C16)</f>
        <v>998.46090000000004</v>
      </c>
      <c r="V16" s="86">
        <f>SUMIFS(Capacity750MW!S$6:S$87,Capacity750MW!$A$6:$A$87,$D16,Capacity750MW!$B$6:$B$87,$C16)</f>
        <v>1379.5405000000001</v>
      </c>
      <c r="W16" s="86">
        <f>SUMIFS(Capacity750MW!T$6:T$87,Capacity750MW!$A$6:$A$87,$D16,Capacity750MW!$B$6:$B$87,$C16)</f>
        <v>1379.5405000000001</v>
      </c>
      <c r="X16" s="86">
        <f>SUMIFS(Capacity750MW!U$6:U$87,Capacity750MW!$A$6:$A$87,$D16,Capacity750MW!$B$6:$B$87,$C16)</f>
        <v>1379.5405000000001</v>
      </c>
      <c r="Y16" s="86">
        <f>SUMIFS(Capacity750MW!V$6:V$87,Capacity750MW!$A$6:$A$87,$D16,Capacity750MW!$B$6:$B$87,$C16)</f>
        <v>1379.5405000000001</v>
      </c>
      <c r="Z16" s="86">
        <f>SUMIFS(Capacity750MW!W$6:W$87,Capacity750MW!$A$6:$A$87,$D16,Capacity750MW!$B$6:$B$87,$C16)</f>
        <v>2055.3517999999999</v>
      </c>
      <c r="AA16" s="86">
        <f>SUMIFS(Capacity750MW!X$6:X$87,Capacity750MW!$A$6:$A$87,$D16,Capacity750MW!$B$6:$B$87,$C16)</f>
        <v>2055.3517999999999</v>
      </c>
      <c r="AB16" s="86">
        <f>SUMIFS(Capacity750MW!Y$6:Y$87,Capacity750MW!$A$6:$A$87,$D16,Capacity750MW!$B$6:$B$87,$C16)</f>
        <v>2055.3517999999999</v>
      </c>
      <c r="AC16" s="86">
        <f>SUMIFS(Capacity750MW!Z$6:Z$87,Capacity750MW!$A$6:$A$87,$D16,Capacity750MW!$B$6:$B$87,$C16)</f>
        <v>2215.3618000000001</v>
      </c>
      <c r="AD16" s="86">
        <f>SUMIFS(Capacity750MW!AA$6:AA$87,Capacity750MW!$A$6:$A$87,$D16,Capacity750MW!$B$6:$B$87,$C16)</f>
        <v>2215.3618000000001</v>
      </c>
      <c r="AE16" s="86">
        <f>SUMIFS(Capacity750MW!AB$6:AB$87,Capacity750MW!$A$6:$A$87,$D16,Capacity750MW!$B$6:$B$87,$C16)</f>
        <v>2215.3618000000001</v>
      </c>
      <c r="AF16" s="86">
        <f>SUMIFS(Capacity750MW!AC$6:AC$87,Capacity750MW!$A$6:$A$87,$D16,Capacity750MW!$B$6:$B$87,$C16)</f>
        <v>2215.3618000000001</v>
      </c>
      <c r="AG16" s="86">
        <f>SUMIFS(Capacity750MW!AD$6:AD$87,Capacity750MW!$A$6:$A$87,$D16,Capacity750MW!$B$6:$B$87,$C16)</f>
        <v>2215.3618000000001</v>
      </c>
      <c r="AH16" s="86">
        <f>SUMIFS(Capacity750MW!AE$6:AE$87,Capacity750MW!$A$6:$A$87,$D16,Capacity750MW!$B$6:$B$87,$C16)</f>
        <v>2215.3618000000001</v>
      </c>
    </row>
    <row r="17" spans="1:34" s="86" customFormat="1" x14ac:dyDescent="0.3">
      <c r="A17" s="86" t="s">
        <v>1297</v>
      </c>
      <c r="B17" s="86" t="s">
        <v>1297</v>
      </c>
      <c r="C17" s="86" t="s">
        <v>1350</v>
      </c>
      <c r="D17" s="86" t="s">
        <v>1354</v>
      </c>
      <c r="E17" s="86" t="s">
        <v>1299</v>
      </c>
      <c r="F17" s="86">
        <f>SUMIFS(Capacity750MW!C$6:C$87,Capacity750MW!$A$6:$A$87,$D17,Capacity750MW!$B$6:$B$87,$C17)</f>
        <v>21.324999809265112</v>
      </c>
      <c r="G17" s="86">
        <f>SUMIFS(Capacity750MW!D$6:D$87,Capacity750MW!$A$6:$A$87,$D17,Capacity750MW!$B$6:$B$87,$C17)</f>
        <v>39.332999229431003</v>
      </c>
      <c r="H17" s="86">
        <f>SUMIFS(Capacity750MW!E$6:E$87,Capacity750MW!$A$6:$A$87,$D17,Capacity750MW!$B$6:$B$87,$C17)</f>
        <v>124.65300178527829</v>
      </c>
      <c r="I17" s="86">
        <f>SUMIFS(Capacity750MW!F$6:F$87,Capacity750MW!$A$6:$A$87,$D17,Capacity750MW!$B$6:$B$87,$C17)</f>
        <v>240.5120048522939</v>
      </c>
      <c r="J17" s="86">
        <f>SUMIFS(Capacity750MW!G$6:G$87,Capacity750MW!$A$6:$A$87,$D17,Capacity750MW!$B$6:$B$87,$C17)</f>
        <v>387.46300506591774</v>
      </c>
      <c r="K17" s="86">
        <f>SUMIFS(Capacity750MW!H$6:H$87,Capacity750MW!$A$6:$A$87,$D17,Capacity750MW!$B$6:$B$87,$C17)</f>
        <v>568.47399139404206</v>
      </c>
      <c r="L17" s="86">
        <f>SUMIFS(Capacity750MW!I$6:I$87,Capacity750MW!$A$6:$A$87,$D17,Capacity750MW!$B$6:$B$87,$C17)</f>
        <v>786.96098327636605</v>
      </c>
      <c r="M17" s="86">
        <f>SUMIFS(Capacity750MW!J$6:J$87,Capacity750MW!$A$6:$A$87,$D17,Capacity750MW!$B$6:$B$87,$C17)</f>
        <v>1024.835983276367</v>
      </c>
      <c r="N17" s="86">
        <f>SUMIFS(Capacity750MW!K$6:K$87,Capacity750MW!$A$6:$A$87,$D17,Capacity750MW!$B$6:$B$87,$C17)</f>
        <v>1297.2010192871039</v>
      </c>
      <c r="O17" s="86">
        <f>SUMIFS(Capacity750MW!L$6:L$87,Capacity750MW!$A$6:$A$87,$D17,Capacity750MW!$B$6:$B$87,$C17)</f>
        <v>1508.376068115231</v>
      </c>
      <c r="P17" s="86">
        <f>SUMIFS(Capacity750MW!M$6:M$87,Capacity750MW!$A$6:$A$87,$D17,Capacity750MW!$B$6:$B$87,$C17)</f>
        <v>1741.757995605466</v>
      </c>
      <c r="Q17" s="86">
        <f>SUMIFS(Capacity750MW!N$6:N$87,Capacity750MW!$A$6:$A$87,$D17,Capacity750MW!$B$6:$B$87,$C17)</f>
        <v>1990.8499450683539</v>
      </c>
      <c r="R17" s="86">
        <f>SUMIFS(Capacity750MW!O$6:O$87,Capacity750MW!$A$6:$A$87,$D17,Capacity750MW!$B$6:$B$87,$C17)</f>
        <v>2255.0250549316352</v>
      </c>
      <c r="S17" s="86">
        <f>SUMIFS(Capacity750MW!P$6:P$87,Capacity750MW!$A$6:$A$87,$D17,Capacity750MW!$B$6:$B$87,$C17)</f>
        <v>2511.4719543456981</v>
      </c>
      <c r="T17" s="86">
        <f>SUMIFS(Capacity750MW!Q$6:Q$87,Capacity750MW!$A$6:$A$87,$D17,Capacity750MW!$B$6:$B$87,$C17)</f>
        <v>2773.6560668945313</v>
      </c>
      <c r="U17" s="86">
        <f>SUMIFS(Capacity750MW!R$6:R$87,Capacity750MW!$A$6:$A$87,$D17,Capacity750MW!$B$6:$B$87,$C17)</f>
        <v>2913.0490112304678</v>
      </c>
      <c r="V17" s="86">
        <f>SUMIFS(Capacity750MW!S$6:S$87,Capacity750MW!$A$6:$A$87,$D17,Capacity750MW!$B$6:$B$87,$C17)</f>
        <v>3058.5720520019481</v>
      </c>
      <c r="W17" s="86">
        <f>SUMIFS(Capacity750MW!T$6:T$87,Capacity750MW!$A$6:$A$87,$D17,Capacity750MW!$B$6:$B$87,$C17)</f>
        <v>3207.325073242187</v>
      </c>
      <c r="X17" s="86">
        <f>SUMIFS(Capacity750MW!U$6:U$87,Capacity750MW!$A$6:$A$87,$D17,Capacity750MW!$B$6:$B$87,$C17)</f>
        <v>3364.1940307617178</v>
      </c>
      <c r="Y17" s="86">
        <f>SUMIFS(Capacity750MW!V$6:V$87,Capacity750MW!$A$6:$A$87,$D17,Capacity750MW!$B$6:$B$87,$C17)</f>
        <v>3523.5459594726508</v>
      </c>
      <c r="Z17" s="86">
        <f>SUMIFS(Capacity750MW!W$6:W$87,Capacity750MW!$A$6:$A$87,$D17,Capacity750MW!$B$6:$B$87,$C17)</f>
        <v>3687.8629760742178</v>
      </c>
      <c r="AA17" s="86">
        <f>SUMIFS(Capacity750MW!X$6:X$87,Capacity750MW!$A$6:$A$87,$D17,Capacity750MW!$B$6:$B$87,$C17)</f>
        <v>3855.463012695307</v>
      </c>
      <c r="AB17" s="86">
        <f>SUMIFS(Capacity750MW!Y$6:Y$87,Capacity750MW!$A$6:$A$87,$D17,Capacity750MW!$B$6:$B$87,$C17)</f>
        <v>4029.3500366210928</v>
      </c>
      <c r="AC17" s="86">
        <f>SUMIFS(Capacity750MW!Z$6:Z$87,Capacity750MW!$A$6:$A$87,$D17,Capacity750MW!$B$6:$B$87,$C17)</f>
        <v>4209.115112304682</v>
      </c>
      <c r="AD17" s="86">
        <f>SUMIFS(Capacity750MW!AA$6:AA$87,Capacity750MW!$A$6:$A$87,$D17,Capacity750MW!$B$6:$B$87,$C17)</f>
        <v>4396.3960571289063</v>
      </c>
      <c r="AE17" s="86">
        <f>SUMIFS(Capacity750MW!AB$6:AB$87,Capacity750MW!$A$6:$A$87,$D17,Capacity750MW!$B$6:$B$87,$C17)</f>
        <v>4589.93505859375</v>
      </c>
      <c r="AF17" s="86">
        <f>SUMIFS(Capacity750MW!AC$6:AC$87,Capacity750MW!$A$6:$A$87,$D17,Capacity750MW!$B$6:$B$87,$C17)</f>
        <v>4789.6218872070313</v>
      </c>
      <c r="AG17" s="86">
        <f>SUMIFS(Capacity750MW!AD$6:AD$87,Capacity750MW!$A$6:$A$87,$D17,Capacity750MW!$B$6:$B$87,$C17)</f>
        <v>4990.3800048828125</v>
      </c>
      <c r="AH17" s="86">
        <f>SUMIFS(Capacity750MW!AE$6:AE$87,Capacity750MW!$A$6:$A$87,$D17,Capacity750MW!$B$6:$B$87,$C17)</f>
        <v>5195.4019775390625</v>
      </c>
    </row>
    <row r="18" spans="1:34" s="86" customFormat="1" x14ac:dyDescent="0.3">
      <c r="A18" s="86" t="s">
        <v>1402</v>
      </c>
      <c r="B18" s="86" t="s">
        <v>1402</v>
      </c>
      <c r="C18" s="86" t="s">
        <v>1347</v>
      </c>
      <c r="D18" s="86" t="s">
        <v>1352</v>
      </c>
      <c r="E18" s="86" t="s">
        <v>1299</v>
      </c>
      <c r="F18" s="86">
        <f>SUMIFS(Capacity750MW!C$6:C$87,Capacity750MW!$A$6:$A$87,$D18,Capacity750MW!$B$6:$B$87,$C18)</f>
        <v>1438</v>
      </c>
      <c r="G18" s="86">
        <f>SUMIFS(Capacity750MW!D$6:D$87,Capacity750MW!$A$6:$A$87,$D18,Capacity750MW!$B$6:$B$87,$C18)</f>
        <v>1438</v>
      </c>
      <c r="H18" s="86">
        <f>SUMIFS(Capacity750MW!E$6:E$87,Capacity750MW!$A$6:$A$87,$D18,Capacity750MW!$B$6:$B$87,$C18)</f>
        <v>1438</v>
      </c>
      <c r="I18" s="86">
        <f>SUMIFS(Capacity750MW!F$6:F$87,Capacity750MW!$A$6:$A$87,$D18,Capacity750MW!$B$6:$B$87,$C18)</f>
        <v>1438</v>
      </c>
      <c r="J18" s="86">
        <f>SUMIFS(Capacity750MW!G$6:G$87,Capacity750MW!$A$6:$A$87,$D18,Capacity750MW!$B$6:$B$87,$C18)</f>
        <v>1438</v>
      </c>
      <c r="K18" s="86">
        <f>SUMIFS(Capacity750MW!H$6:H$87,Capacity750MW!$A$6:$A$87,$D18,Capacity750MW!$B$6:$B$87,$C18)</f>
        <v>1438</v>
      </c>
      <c r="L18" s="86">
        <f>SUMIFS(Capacity750MW!I$6:I$87,Capacity750MW!$A$6:$A$87,$D18,Capacity750MW!$B$6:$B$87,$C18)</f>
        <v>1438</v>
      </c>
      <c r="M18" s="86">
        <f>SUMIFS(Capacity750MW!J$6:J$87,Capacity750MW!$A$6:$A$87,$D18,Capacity750MW!$B$6:$B$87,$C18)</f>
        <v>1438</v>
      </c>
      <c r="N18" s="86">
        <f>SUMIFS(Capacity750MW!K$6:K$87,Capacity750MW!$A$6:$A$87,$D18,Capacity750MW!$B$6:$B$87,$C18)</f>
        <v>1438</v>
      </c>
      <c r="O18" s="86">
        <f>SUMIFS(Capacity750MW!L$6:L$87,Capacity750MW!$A$6:$A$87,$D18,Capacity750MW!$B$6:$B$87,$C18)</f>
        <v>1438</v>
      </c>
      <c r="P18" s="86">
        <f>SUMIFS(Capacity750MW!M$6:M$87,Capacity750MW!$A$6:$A$87,$D18,Capacity750MW!$B$6:$B$87,$C18)</f>
        <v>1438</v>
      </c>
      <c r="Q18" s="86">
        <f>SUMIFS(Capacity750MW!N$6:N$87,Capacity750MW!$A$6:$A$87,$D18,Capacity750MW!$B$6:$B$87,$C18)</f>
        <v>1438</v>
      </c>
      <c r="R18" s="86">
        <f>SUMIFS(Capacity750MW!O$6:O$87,Capacity750MW!$A$6:$A$87,$D18,Capacity750MW!$B$6:$B$87,$C18)</f>
        <v>1438</v>
      </c>
      <c r="S18" s="86">
        <f>SUMIFS(Capacity750MW!P$6:P$87,Capacity750MW!$A$6:$A$87,$D18,Capacity750MW!$B$6:$B$87,$C18)</f>
        <v>1438</v>
      </c>
      <c r="T18" s="86">
        <f>SUMIFS(Capacity750MW!Q$6:Q$87,Capacity750MW!$A$6:$A$87,$D18,Capacity750MW!$B$6:$B$87,$C18)</f>
        <v>1388</v>
      </c>
      <c r="U18" s="86">
        <f>SUMIFS(Capacity750MW!R$6:R$87,Capacity750MW!$A$6:$A$87,$D18,Capacity750MW!$B$6:$B$87,$C18)</f>
        <v>1388</v>
      </c>
      <c r="V18" s="86">
        <f>SUMIFS(Capacity750MW!S$6:S$87,Capacity750MW!$A$6:$A$87,$D18,Capacity750MW!$B$6:$B$87,$C18)</f>
        <v>2377.9661999999998</v>
      </c>
      <c r="W18" s="86">
        <f>SUMIFS(Capacity750MW!T$6:T$87,Capacity750MW!$A$6:$A$87,$D18,Capacity750MW!$B$6:$B$87,$C18)</f>
        <v>2377.9661999999998</v>
      </c>
      <c r="X18" s="86">
        <f>SUMIFS(Capacity750MW!U$6:U$87,Capacity750MW!$A$6:$A$87,$D18,Capacity750MW!$B$6:$B$87,$C18)</f>
        <v>2377.9661999999998</v>
      </c>
      <c r="Y18" s="86">
        <f>SUMIFS(Capacity750MW!V$6:V$87,Capacity750MW!$A$6:$A$87,$D18,Capacity750MW!$B$6:$B$87,$C18)</f>
        <v>2377.9661999999998</v>
      </c>
      <c r="Z18" s="86">
        <f>SUMIFS(Capacity750MW!W$6:W$87,Capacity750MW!$A$6:$A$87,$D18,Capacity750MW!$B$6:$B$87,$C18)</f>
        <v>2377.9661999999998</v>
      </c>
      <c r="AA18" s="86">
        <f>SUMIFS(Capacity750MW!X$6:X$87,Capacity750MW!$A$6:$A$87,$D18,Capacity750MW!$B$6:$B$87,$C18)</f>
        <v>2377.9661999999998</v>
      </c>
      <c r="AB18" s="86">
        <f>SUMIFS(Capacity750MW!Y$6:Y$87,Capacity750MW!$A$6:$A$87,$D18,Capacity750MW!$B$6:$B$87,$C18)</f>
        <v>3311.6831011497661</v>
      </c>
      <c r="AC18" s="86">
        <f>SUMIFS(Capacity750MW!Z$6:Z$87,Capacity750MW!$A$6:$A$87,$D18,Capacity750MW!$B$6:$B$87,$C18)</f>
        <v>3287.4701023327348</v>
      </c>
      <c r="AD18" s="86">
        <f>SUMIFS(Capacity750MW!AA$6:AA$87,Capacity750MW!$A$6:$A$87,$D18,Capacity750MW!$B$6:$B$87,$C18)</f>
        <v>3287.4701023523198</v>
      </c>
      <c r="AE18" s="86">
        <f>SUMIFS(Capacity750MW!AB$6:AB$87,Capacity750MW!$A$6:$A$87,$D18,Capacity750MW!$B$6:$B$87,$C18)</f>
        <v>3287.470102378195</v>
      </c>
      <c r="AF18" s="86">
        <f>SUMIFS(Capacity750MW!AC$6:AC$87,Capacity750MW!$A$6:$A$87,$D18,Capacity750MW!$B$6:$B$87,$C18)</f>
        <v>3287.4701024167648</v>
      </c>
      <c r="AG18" s="86">
        <f>SUMIFS(Capacity750MW!AD$6:AD$87,Capacity750MW!$A$6:$A$87,$D18,Capacity750MW!$B$6:$B$87,$C18)</f>
        <v>3287.47016613184</v>
      </c>
      <c r="AH18" s="86">
        <f>SUMIFS(Capacity750MW!AE$6:AE$87,Capacity750MW!$A$6:$A$87,$D18,Capacity750MW!$B$6:$B$87,$C18)</f>
        <v>3287.47016708003</v>
      </c>
    </row>
    <row r="19" spans="1:34" s="86" customFormat="1" x14ac:dyDescent="0.3">
      <c r="A19" s="86" t="s">
        <v>1403</v>
      </c>
      <c r="B19" s="86" t="s">
        <v>1403</v>
      </c>
      <c r="C19" s="86" t="s">
        <v>1347</v>
      </c>
      <c r="D19" s="86" t="s">
        <v>1353</v>
      </c>
      <c r="E19" s="86" t="s">
        <v>1299</v>
      </c>
      <c r="F19" s="86">
        <f>SUMIFS(Capacity750MW!C$6:C$87,Capacity750MW!$A$6:$A$87,$D19,Capacity750MW!$B$6:$B$87,$C19)</f>
        <v>1910</v>
      </c>
      <c r="G19" s="86">
        <f>SUMIFS(Capacity750MW!D$6:D$87,Capacity750MW!$A$6:$A$87,$D19,Capacity750MW!$B$6:$B$87,$C19)</f>
        <v>1910</v>
      </c>
      <c r="H19" s="86">
        <f>SUMIFS(Capacity750MW!E$6:E$87,Capacity750MW!$A$6:$A$87,$D19,Capacity750MW!$B$6:$B$87,$C19)</f>
        <v>1910</v>
      </c>
      <c r="I19" s="86">
        <f>SUMIFS(Capacity750MW!F$6:F$87,Capacity750MW!$A$6:$A$87,$D19,Capacity750MW!$B$6:$B$87,$C19)</f>
        <v>1910</v>
      </c>
      <c r="J19" s="86">
        <f>SUMIFS(Capacity750MW!G$6:G$87,Capacity750MW!$A$6:$A$87,$D19,Capacity750MW!$B$6:$B$87,$C19)</f>
        <v>1910</v>
      </c>
      <c r="K19" s="86">
        <f>SUMIFS(Capacity750MW!H$6:H$87,Capacity750MW!$A$6:$A$87,$D19,Capacity750MW!$B$6:$B$87,$C19)</f>
        <v>1910</v>
      </c>
      <c r="L19" s="86">
        <f>SUMIFS(Capacity750MW!I$6:I$87,Capacity750MW!$A$6:$A$87,$D19,Capacity750MW!$B$6:$B$87,$C19)</f>
        <v>1910</v>
      </c>
      <c r="M19" s="86">
        <f>SUMIFS(Capacity750MW!J$6:J$87,Capacity750MW!$A$6:$A$87,$D19,Capacity750MW!$B$6:$B$87,$C19)</f>
        <v>1910</v>
      </c>
      <c r="N19" s="86">
        <f>SUMIFS(Capacity750MW!K$6:K$87,Capacity750MW!$A$6:$A$87,$D19,Capacity750MW!$B$6:$B$87,$C19)</f>
        <v>1910</v>
      </c>
      <c r="O19" s="86">
        <f>SUMIFS(Capacity750MW!L$6:L$87,Capacity750MW!$A$6:$A$87,$D19,Capacity750MW!$B$6:$B$87,$C19)</f>
        <v>1910</v>
      </c>
      <c r="P19" s="86">
        <f>SUMIFS(Capacity750MW!M$6:M$87,Capacity750MW!$A$6:$A$87,$D19,Capacity750MW!$B$6:$B$87,$C19)</f>
        <v>1910</v>
      </c>
      <c r="Q19" s="86">
        <f>SUMIFS(Capacity750MW!N$6:N$87,Capacity750MW!$A$6:$A$87,$D19,Capacity750MW!$B$6:$B$87,$C19)</f>
        <v>1910</v>
      </c>
      <c r="R19" s="86">
        <f>SUMIFS(Capacity750MW!O$6:O$87,Capacity750MW!$A$6:$A$87,$D19,Capacity750MW!$B$6:$B$87,$C19)</f>
        <v>1618</v>
      </c>
      <c r="S19" s="86">
        <f>SUMIFS(Capacity750MW!P$6:P$87,Capacity750MW!$A$6:$A$87,$D19,Capacity750MW!$B$6:$B$87,$C19)</f>
        <v>1501</v>
      </c>
      <c r="T19" s="86">
        <f>SUMIFS(Capacity750MW!Q$6:Q$87,Capacity750MW!$A$6:$A$87,$D19,Capacity750MW!$B$6:$B$87,$C19)</f>
        <v>1501</v>
      </c>
      <c r="U19" s="86">
        <f>SUMIFS(Capacity750MW!R$6:R$87,Capacity750MW!$A$6:$A$87,$D19,Capacity750MW!$B$6:$B$87,$C19)</f>
        <v>1501</v>
      </c>
      <c r="V19" s="86">
        <f>SUMIFS(Capacity750MW!S$6:S$87,Capacity750MW!$A$6:$A$87,$D19,Capacity750MW!$B$6:$B$87,$C19)</f>
        <v>1501</v>
      </c>
      <c r="W19" s="86">
        <f>SUMIFS(Capacity750MW!T$6:T$87,Capacity750MW!$A$6:$A$87,$D19,Capacity750MW!$B$6:$B$87,$C19)</f>
        <v>1501</v>
      </c>
      <c r="X19" s="86">
        <f>SUMIFS(Capacity750MW!U$6:U$87,Capacity750MW!$A$6:$A$87,$D19,Capacity750MW!$B$6:$B$87,$C19)</f>
        <v>2473.4016000000001</v>
      </c>
      <c r="Y19" s="86">
        <f>SUMIFS(Capacity750MW!V$6:V$87,Capacity750MW!$A$6:$A$87,$D19,Capacity750MW!$B$6:$B$87,$C19)</f>
        <v>2473.4016000000001</v>
      </c>
      <c r="Z19" s="86">
        <f>SUMIFS(Capacity750MW!W$6:W$87,Capacity750MW!$A$6:$A$87,$D19,Capacity750MW!$B$6:$B$87,$C19)</f>
        <v>2473.4016000000001</v>
      </c>
      <c r="AA19" s="86">
        <f>SUMIFS(Capacity750MW!X$6:X$87,Capacity750MW!$A$6:$A$87,$D19,Capacity750MW!$B$6:$B$87,$C19)</f>
        <v>2561.0405000000001</v>
      </c>
      <c r="AB19" s="86">
        <f>SUMIFS(Capacity750MW!Y$6:Y$87,Capacity750MW!$A$6:$A$87,$D19,Capacity750MW!$B$6:$B$87,$C19)</f>
        <v>2561.0405000000001</v>
      </c>
      <c r="AC19" s="86">
        <f>SUMIFS(Capacity750MW!Z$6:Z$87,Capacity750MW!$A$6:$A$87,$D19,Capacity750MW!$B$6:$B$87,$C19)</f>
        <v>2429.0405000000001</v>
      </c>
      <c r="AD19" s="86">
        <f>SUMIFS(Capacity750MW!AA$6:AA$87,Capacity750MW!$A$6:$A$87,$D19,Capacity750MW!$B$6:$B$87,$C19)</f>
        <v>2429.0405000000001</v>
      </c>
      <c r="AE19" s="86">
        <f>SUMIFS(Capacity750MW!AB$6:AB$87,Capacity750MW!$A$6:$A$87,$D19,Capacity750MW!$B$6:$B$87,$C19)</f>
        <v>4283.3976042330842</v>
      </c>
      <c r="AF19" s="86">
        <f>SUMIFS(Capacity750MW!AC$6:AC$87,Capacity750MW!$A$6:$A$87,$D19,Capacity750MW!$B$6:$B$87,$C19)</f>
        <v>4283.3976042565801</v>
      </c>
      <c r="AG19" s="86">
        <f>SUMIFS(Capacity750MW!AD$6:AD$87,Capacity750MW!$A$6:$A$87,$D19,Capacity750MW!$B$6:$B$87,$C19)</f>
        <v>5030.9311061653234</v>
      </c>
      <c r="AH19" s="86">
        <f>SUMIFS(Capacity750MW!AE$6:AE$87,Capacity750MW!$A$6:$A$87,$D19,Capacity750MW!$B$6:$B$87,$C19)</f>
        <v>4511.9311061876597</v>
      </c>
    </row>
    <row r="20" spans="1:34" s="86" customFormat="1" x14ac:dyDescent="0.3">
      <c r="A20" s="86" t="s">
        <v>1404</v>
      </c>
      <c r="B20" s="86" t="s">
        <v>1404</v>
      </c>
      <c r="C20" s="86" t="s">
        <v>1347</v>
      </c>
      <c r="D20" s="86" t="s">
        <v>1355</v>
      </c>
      <c r="E20" s="86" t="s">
        <v>1299</v>
      </c>
      <c r="F20" s="86">
        <f>SUMIFS(Capacity750MW!C$6:C$87,Capacity750MW!$A$6:$A$87,$D20,Capacity750MW!$B$6:$B$87,$C20)</f>
        <v>1437.1399917602528</v>
      </c>
      <c r="G20" s="86">
        <f>SUMIFS(Capacity750MW!D$6:D$87,Capacity750MW!$A$6:$A$87,$D20,Capacity750MW!$B$6:$B$87,$C20)</f>
        <v>1437.1399917602528</v>
      </c>
      <c r="H20" s="86">
        <f>SUMIFS(Capacity750MW!E$6:E$87,Capacity750MW!$A$6:$A$87,$D20,Capacity750MW!$B$6:$B$87,$C20)</f>
        <v>1437.1399917602528</v>
      </c>
      <c r="I20" s="86">
        <f>SUMIFS(Capacity750MW!F$6:F$87,Capacity750MW!$A$6:$A$87,$D20,Capacity750MW!$B$6:$B$87,$C20)</f>
        <v>1437.1399917602528</v>
      </c>
      <c r="J20" s="86">
        <f>SUMIFS(Capacity750MW!G$6:G$87,Capacity750MW!$A$6:$A$87,$D20,Capacity750MW!$B$6:$B$87,$C20)</f>
        <v>1437.1399917602528</v>
      </c>
      <c r="K20" s="86">
        <f>SUMIFS(Capacity750MW!H$6:H$87,Capacity750MW!$A$6:$A$87,$D20,Capacity750MW!$B$6:$B$87,$C20)</f>
        <v>1437.1399917602528</v>
      </c>
      <c r="L20" s="86">
        <f>SUMIFS(Capacity750MW!I$6:I$87,Capacity750MW!$A$6:$A$87,$D20,Capacity750MW!$B$6:$B$87,$C20)</f>
        <v>1437.1399917602528</v>
      </c>
      <c r="M20" s="86">
        <f>SUMIFS(Capacity750MW!J$6:J$87,Capacity750MW!$A$6:$A$87,$D20,Capacity750MW!$B$6:$B$87,$C20)</f>
        <v>1437.1399917602528</v>
      </c>
      <c r="N20" s="86">
        <f>SUMIFS(Capacity750MW!K$6:K$87,Capacity750MW!$A$6:$A$87,$D20,Capacity750MW!$B$6:$B$87,$C20)</f>
        <v>1437.1399917602528</v>
      </c>
      <c r="O20" s="86">
        <f>SUMIFS(Capacity750MW!L$6:L$87,Capacity750MW!$A$6:$A$87,$D20,Capacity750MW!$B$6:$B$87,$C20)</f>
        <v>1054.639991760253</v>
      </c>
      <c r="P20" s="86">
        <f>SUMIFS(Capacity750MW!M$6:M$87,Capacity750MW!$A$6:$A$87,$D20,Capacity750MW!$B$6:$B$87,$C20)</f>
        <v>1054.639991760253</v>
      </c>
      <c r="Q20" s="86">
        <f>SUMIFS(Capacity750MW!N$6:N$87,Capacity750MW!$A$6:$A$87,$D20,Capacity750MW!$B$6:$B$87,$C20)</f>
        <v>785.29999542236283</v>
      </c>
      <c r="R20" s="86">
        <f>SUMIFS(Capacity750MW!O$6:O$87,Capacity750MW!$A$6:$A$87,$D20,Capacity750MW!$B$6:$B$87,$C20)</f>
        <v>785.29999542236283</v>
      </c>
      <c r="S20" s="86">
        <f>SUMIFS(Capacity750MW!P$6:P$87,Capacity750MW!$A$6:$A$87,$D20,Capacity750MW!$B$6:$B$87,$C20)</f>
        <v>785.29999542236283</v>
      </c>
      <c r="T20" s="86">
        <f>SUMIFS(Capacity750MW!Q$6:Q$87,Capacity750MW!$A$6:$A$87,$D20,Capacity750MW!$B$6:$B$87,$C20)</f>
        <v>705.30009981762782</v>
      </c>
      <c r="U20" s="86">
        <f>SUMIFS(Capacity750MW!R$6:R$87,Capacity750MW!$A$6:$A$87,$D20,Capacity750MW!$B$6:$B$87,$C20)</f>
        <v>705.30009987478286</v>
      </c>
      <c r="V20" s="86">
        <f>SUMIFS(Capacity750MW!S$6:S$87,Capacity750MW!$A$6:$A$87,$D20,Capacity750MW!$B$6:$B$87,$C20)</f>
        <v>1068.9707454223628</v>
      </c>
      <c r="W20" s="86">
        <f>SUMIFS(Capacity750MW!T$6:T$87,Capacity750MW!$A$6:$A$87,$D20,Capacity750MW!$B$6:$B$87,$C20)</f>
        <v>1068.9707454223628</v>
      </c>
      <c r="X20" s="86">
        <f>SUMIFS(Capacity750MW!U$6:U$87,Capacity750MW!$A$6:$A$87,$D20,Capacity750MW!$B$6:$B$87,$C20)</f>
        <v>1068.9707454223628</v>
      </c>
      <c r="Y20" s="86">
        <f>SUMIFS(Capacity750MW!V$6:V$87,Capacity750MW!$A$6:$A$87,$D20,Capacity750MW!$B$6:$B$87,$C20)</f>
        <v>1068.9707454223628</v>
      </c>
      <c r="Z20" s="86">
        <f>SUMIFS(Capacity750MW!W$6:W$87,Capacity750MW!$A$6:$A$87,$D20,Capacity750MW!$B$6:$B$87,$C20)</f>
        <v>1113.5273254223628</v>
      </c>
      <c r="AA20" s="86">
        <f>SUMIFS(Capacity750MW!X$6:X$87,Capacity750MW!$A$6:$A$87,$D20,Capacity750MW!$B$6:$B$87,$C20)</f>
        <v>1113.5273254223628</v>
      </c>
      <c r="AB20" s="86">
        <f>SUMIFS(Capacity750MW!Y$6:Y$87,Capacity750MW!$A$6:$A$87,$D20,Capacity750MW!$B$6:$B$87,$C20)</f>
        <v>1380.5285996159389</v>
      </c>
      <c r="AC20" s="86">
        <f>SUMIFS(Capacity750MW!Z$6:Z$87,Capacity750MW!$A$6:$A$87,$D20,Capacity750MW!$B$6:$B$87,$C20)</f>
        <v>1042.5285997051781</v>
      </c>
      <c r="AD20" s="86">
        <f>SUMIFS(Capacity750MW!AA$6:AA$87,Capacity750MW!$A$6:$A$87,$D20,Capacity750MW!$B$6:$B$87,$C20)</f>
        <v>1042.528599729538</v>
      </c>
      <c r="AE20" s="86">
        <f>SUMIFS(Capacity750MW!AB$6:AB$87,Capacity750MW!$A$6:$A$87,$D20,Capacity750MW!$B$6:$B$87,$C20)</f>
        <v>1042.528599757323</v>
      </c>
      <c r="AF20" s="86">
        <f>SUMIFS(Capacity750MW!AC$6:AC$87,Capacity750MW!$A$6:$A$87,$D20,Capacity750MW!$B$6:$B$87,$C20)</f>
        <v>1042.5285997878329</v>
      </c>
      <c r="AG20" s="86">
        <f>SUMIFS(Capacity750MW!AD$6:AD$87,Capacity750MW!$A$6:$A$87,$D20,Capacity750MW!$B$6:$B$87,$C20)</f>
        <v>1042.5285998290331</v>
      </c>
      <c r="AH20" s="86">
        <f>SUMIFS(Capacity750MW!AE$6:AE$87,Capacity750MW!$A$6:$A$87,$D20,Capacity750MW!$B$6:$B$87,$C20)</f>
        <v>1042.5286048432531</v>
      </c>
    </row>
    <row r="21" spans="1:34" s="86" customFormat="1" x14ac:dyDescent="0.3">
      <c r="A21" s="86" t="s">
        <v>1405</v>
      </c>
      <c r="B21" s="86" t="s">
        <v>1405</v>
      </c>
      <c r="C21" s="86" t="s">
        <v>1347</v>
      </c>
      <c r="D21" s="86" t="s">
        <v>1356</v>
      </c>
      <c r="E21" s="86" t="s">
        <v>1299</v>
      </c>
      <c r="F21" s="86">
        <f>SUMIFS(Capacity750MW!C$6:C$87,Capacity750MW!$A$6:$A$87,$D21,Capacity750MW!$B$6:$B$87,$C21)</f>
        <v>178</v>
      </c>
      <c r="G21" s="86">
        <f>SUMIFS(Capacity750MW!D$6:D$87,Capacity750MW!$A$6:$A$87,$D21,Capacity750MW!$B$6:$B$87,$C21)</f>
        <v>178</v>
      </c>
      <c r="H21" s="86">
        <f>SUMIFS(Capacity750MW!E$6:E$87,Capacity750MW!$A$6:$A$87,$D21,Capacity750MW!$B$6:$B$87,$C21)</f>
        <v>178</v>
      </c>
      <c r="I21" s="86">
        <f>SUMIFS(Capacity750MW!F$6:F$87,Capacity750MW!$A$6:$A$87,$D21,Capacity750MW!$B$6:$B$87,$C21)</f>
        <v>178</v>
      </c>
      <c r="J21" s="86">
        <f>SUMIFS(Capacity750MW!G$6:G$87,Capacity750MW!$A$6:$A$87,$D21,Capacity750MW!$B$6:$B$87,$C21)</f>
        <v>178</v>
      </c>
      <c r="K21" s="86">
        <f>SUMIFS(Capacity750MW!H$6:H$87,Capacity750MW!$A$6:$A$87,$D21,Capacity750MW!$B$6:$B$87,$C21)</f>
        <v>178</v>
      </c>
      <c r="L21" s="86">
        <f>SUMIFS(Capacity750MW!I$6:I$87,Capacity750MW!$A$6:$A$87,$D21,Capacity750MW!$B$6:$B$87,$C21)</f>
        <v>178</v>
      </c>
      <c r="M21" s="86">
        <f>SUMIFS(Capacity750MW!J$6:J$87,Capacity750MW!$A$6:$A$87,$D21,Capacity750MW!$B$6:$B$87,$C21)</f>
        <v>178</v>
      </c>
      <c r="N21" s="86">
        <f>SUMIFS(Capacity750MW!K$6:K$87,Capacity750MW!$A$6:$A$87,$D21,Capacity750MW!$B$6:$B$87,$C21)</f>
        <v>178</v>
      </c>
      <c r="O21" s="86">
        <f>SUMIFS(Capacity750MW!L$6:L$87,Capacity750MW!$A$6:$A$87,$D21,Capacity750MW!$B$6:$B$87,$C21)</f>
        <v>178</v>
      </c>
      <c r="P21" s="86">
        <f>SUMIFS(Capacity750MW!M$6:M$87,Capacity750MW!$A$6:$A$87,$D21,Capacity750MW!$B$6:$B$87,$C21)</f>
        <v>178</v>
      </c>
      <c r="Q21" s="86">
        <f>SUMIFS(Capacity750MW!N$6:N$87,Capacity750MW!$A$6:$A$87,$D21,Capacity750MW!$B$6:$B$87,$C21)</f>
        <v>178</v>
      </c>
      <c r="R21" s="86">
        <f>SUMIFS(Capacity750MW!O$6:O$87,Capacity750MW!$A$6:$A$87,$D21,Capacity750MW!$B$6:$B$87,$C21)</f>
        <v>178</v>
      </c>
      <c r="S21" s="86">
        <f>SUMIFS(Capacity750MW!P$6:P$87,Capacity750MW!$A$6:$A$87,$D21,Capacity750MW!$B$6:$B$87,$C21)</f>
        <v>178</v>
      </c>
      <c r="T21" s="86">
        <f>SUMIFS(Capacity750MW!Q$6:Q$87,Capacity750MW!$A$6:$A$87,$D21,Capacity750MW!$B$6:$B$87,$C21)</f>
        <v>178</v>
      </c>
      <c r="U21" s="86">
        <f>SUMIFS(Capacity750MW!R$6:R$87,Capacity750MW!$A$6:$A$87,$D21,Capacity750MW!$B$6:$B$87,$C21)</f>
        <v>178</v>
      </c>
      <c r="V21" s="86">
        <f>SUMIFS(Capacity750MW!S$6:S$87,Capacity750MW!$A$6:$A$87,$D21,Capacity750MW!$B$6:$B$87,$C21)</f>
        <v>178</v>
      </c>
      <c r="W21" s="86">
        <f>SUMIFS(Capacity750MW!T$6:T$87,Capacity750MW!$A$6:$A$87,$D21,Capacity750MW!$B$6:$B$87,$C21)</f>
        <v>178</v>
      </c>
      <c r="X21" s="86">
        <f>SUMIFS(Capacity750MW!U$6:U$87,Capacity750MW!$A$6:$A$87,$D21,Capacity750MW!$B$6:$B$87,$C21)</f>
        <v>178</v>
      </c>
      <c r="Y21" s="86">
        <f>SUMIFS(Capacity750MW!V$6:V$87,Capacity750MW!$A$6:$A$87,$D21,Capacity750MW!$B$6:$B$87,$C21)</f>
        <v>58</v>
      </c>
      <c r="Z21" s="86">
        <f>SUMIFS(Capacity750MW!W$6:W$87,Capacity750MW!$A$6:$A$87,$D21,Capacity750MW!$B$6:$B$87,$C21)</f>
        <v>58</v>
      </c>
      <c r="AA21" s="86">
        <f>SUMIFS(Capacity750MW!X$6:X$87,Capacity750MW!$A$6:$A$87,$D21,Capacity750MW!$B$6:$B$87,$C21)</f>
        <v>58</v>
      </c>
      <c r="AB21" s="86">
        <f>SUMIFS(Capacity750MW!Y$6:Y$87,Capacity750MW!$A$6:$A$87,$D21,Capacity750MW!$B$6:$B$87,$C21)</f>
        <v>58</v>
      </c>
      <c r="AC21" s="86">
        <f>SUMIFS(Capacity750MW!Z$6:Z$87,Capacity750MW!$A$6:$A$87,$D21,Capacity750MW!$B$6:$B$87,$C21)</f>
        <v>58</v>
      </c>
      <c r="AD21" s="86">
        <f>SUMIFS(Capacity750MW!AA$6:AA$87,Capacity750MW!$A$6:$A$87,$D21,Capacity750MW!$B$6:$B$87,$C21)</f>
        <v>58</v>
      </c>
      <c r="AE21" s="86">
        <f>SUMIFS(Capacity750MW!AB$6:AB$87,Capacity750MW!$A$6:$A$87,$D21,Capacity750MW!$B$6:$B$87,$C21)</f>
        <v>58</v>
      </c>
      <c r="AF21" s="86">
        <f>SUMIFS(Capacity750MW!AC$6:AC$87,Capacity750MW!$A$6:$A$87,$D21,Capacity750MW!$B$6:$B$87,$C21)</f>
        <v>58</v>
      </c>
      <c r="AG21" s="86">
        <f>SUMIFS(Capacity750MW!AD$6:AD$87,Capacity750MW!$A$6:$A$87,$D21,Capacity750MW!$B$6:$B$87,$C21)</f>
        <v>58</v>
      </c>
      <c r="AH21" s="86">
        <f>SUMIFS(Capacity750MW!AE$6:AE$87,Capacity750MW!$A$6:$A$87,$D21,Capacity750MW!$B$6:$B$87,$C21)</f>
        <v>58</v>
      </c>
    </row>
    <row r="22" spans="1:34" s="86" customFormat="1" x14ac:dyDescent="0.3">
      <c r="A22" s="86" t="s">
        <v>1406</v>
      </c>
      <c r="B22" s="86" t="s">
        <v>1406</v>
      </c>
      <c r="C22" s="86" t="s">
        <v>1347</v>
      </c>
      <c r="D22" s="86" t="s">
        <v>1354</v>
      </c>
      <c r="E22" s="86" t="s">
        <v>1299</v>
      </c>
      <c r="F22" s="86">
        <f>SUMIFS(Capacity750MW!C$6:C$87,Capacity750MW!$A$6:$A$87,$D22,Capacity750MW!$B$6:$B$87,$C22)</f>
        <v>1900</v>
      </c>
      <c r="G22" s="86">
        <f>SUMIFS(Capacity750MW!D$6:D$87,Capacity750MW!$A$6:$A$87,$D22,Capacity750MW!$B$6:$B$87,$C22)</f>
        <v>1900</v>
      </c>
      <c r="H22" s="86">
        <f>SUMIFS(Capacity750MW!E$6:E$87,Capacity750MW!$A$6:$A$87,$D22,Capacity750MW!$B$6:$B$87,$C22)</f>
        <v>1900</v>
      </c>
      <c r="I22" s="86">
        <f>SUMIFS(Capacity750MW!F$6:F$87,Capacity750MW!$A$6:$A$87,$D22,Capacity750MW!$B$6:$B$87,$C22)</f>
        <v>1900</v>
      </c>
      <c r="J22" s="86">
        <f>SUMIFS(Capacity750MW!G$6:G$87,Capacity750MW!$A$6:$A$87,$D22,Capacity750MW!$B$6:$B$87,$C22)</f>
        <v>1900</v>
      </c>
      <c r="K22" s="86">
        <f>SUMIFS(Capacity750MW!H$6:H$87,Capacity750MW!$A$6:$A$87,$D22,Capacity750MW!$B$6:$B$87,$C22)</f>
        <v>1900</v>
      </c>
      <c r="L22" s="86">
        <f>SUMIFS(Capacity750MW!I$6:I$87,Capacity750MW!$A$6:$A$87,$D22,Capacity750MW!$B$6:$B$87,$C22)</f>
        <v>1900</v>
      </c>
      <c r="M22" s="86">
        <f>SUMIFS(Capacity750MW!J$6:J$87,Capacity750MW!$A$6:$A$87,$D22,Capacity750MW!$B$6:$B$87,$C22)</f>
        <v>1900</v>
      </c>
      <c r="N22" s="86">
        <f>SUMIFS(Capacity750MW!K$6:K$87,Capacity750MW!$A$6:$A$87,$D22,Capacity750MW!$B$6:$B$87,$C22)</f>
        <v>1900</v>
      </c>
      <c r="O22" s="86">
        <f>SUMIFS(Capacity750MW!L$6:L$87,Capacity750MW!$A$6:$A$87,$D22,Capacity750MW!$B$6:$B$87,$C22)</f>
        <v>1900</v>
      </c>
      <c r="P22" s="86">
        <f>SUMIFS(Capacity750MW!M$6:M$87,Capacity750MW!$A$6:$A$87,$D22,Capacity750MW!$B$6:$B$87,$C22)</f>
        <v>1900</v>
      </c>
      <c r="Q22" s="86">
        <f>SUMIFS(Capacity750MW!N$6:N$87,Capacity750MW!$A$6:$A$87,$D22,Capacity750MW!$B$6:$B$87,$C22)</f>
        <v>1900</v>
      </c>
      <c r="R22" s="86">
        <f>SUMIFS(Capacity750MW!O$6:O$87,Capacity750MW!$A$6:$A$87,$D22,Capacity750MW!$B$6:$B$87,$C22)</f>
        <v>1730</v>
      </c>
      <c r="S22" s="86">
        <f>SUMIFS(Capacity750MW!P$6:P$87,Capacity750MW!$A$6:$A$87,$D22,Capacity750MW!$B$6:$B$87,$C22)</f>
        <v>1730</v>
      </c>
      <c r="T22" s="86">
        <f>SUMIFS(Capacity750MW!Q$6:Q$87,Capacity750MW!$A$6:$A$87,$D22,Capacity750MW!$B$6:$B$87,$C22)</f>
        <v>1730</v>
      </c>
      <c r="U22" s="86">
        <f>SUMIFS(Capacity750MW!R$6:R$87,Capacity750MW!$A$6:$A$87,$D22,Capacity750MW!$B$6:$B$87,$C22)</f>
        <v>1730</v>
      </c>
      <c r="V22" s="86">
        <f>SUMIFS(Capacity750MW!S$6:S$87,Capacity750MW!$A$6:$A$87,$D22,Capacity750MW!$B$6:$B$87,$C22)</f>
        <v>1730.0004674935001</v>
      </c>
      <c r="W22" s="86">
        <f>SUMIFS(Capacity750MW!T$6:T$87,Capacity750MW!$A$6:$A$87,$D22,Capacity750MW!$B$6:$B$87,$C22)</f>
        <v>1730.0004675243699</v>
      </c>
      <c r="X22" s="86">
        <f>SUMIFS(Capacity750MW!U$6:U$87,Capacity750MW!$A$6:$A$87,$D22,Capacity750MW!$B$6:$B$87,$C22)</f>
        <v>1290.00046766797</v>
      </c>
      <c r="Y22" s="86">
        <f>SUMIFS(Capacity750MW!V$6:V$87,Capacity750MW!$A$6:$A$87,$D22,Capacity750MW!$B$6:$B$87,$C22)</f>
        <v>1290.0004677925001</v>
      </c>
      <c r="Z22" s="86">
        <f>SUMIFS(Capacity750MW!W$6:W$87,Capacity750MW!$A$6:$A$87,$D22,Capacity750MW!$B$6:$B$87,$C22)</f>
        <v>2807.5803999999998</v>
      </c>
      <c r="AA22" s="86">
        <f>SUMIFS(Capacity750MW!X$6:X$87,Capacity750MW!$A$6:$A$87,$D22,Capacity750MW!$B$6:$B$87,$C22)</f>
        <v>2713.5803999999998</v>
      </c>
      <c r="AB22" s="86">
        <f>SUMIFS(Capacity750MW!Y$6:Y$87,Capacity750MW!$A$6:$A$87,$D22,Capacity750MW!$B$6:$B$87,$C22)</f>
        <v>3082.1477371268002</v>
      </c>
      <c r="AC22" s="86">
        <f>SUMIFS(Capacity750MW!Z$6:Z$87,Capacity750MW!$A$6:$A$87,$D22,Capacity750MW!$B$6:$B$87,$C22)</f>
        <v>3830.2555814767602</v>
      </c>
      <c r="AD22" s="86">
        <f>SUMIFS(Capacity750MW!AA$6:AA$87,Capacity750MW!$A$6:$A$87,$D22,Capacity750MW!$B$6:$B$87,$C22)</f>
        <v>3830.2555815042001</v>
      </c>
      <c r="AE22" s="86">
        <f>SUMIFS(Capacity750MW!AB$6:AB$87,Capacity750MW!$A$6:$A$87,$D22,Capacity750MW!$B$6:$B$87,$C22)</f>
        <v>3830.25558156241</v>
      </c>
      <c r="AF22" s="86">
        <f>SUMIFS(Capacity750MW!AC$6:AC$87,Capacity750MW!$A$6:$A$87,$D22,Capacity750MW!$B$6:$B$87,$C22)</f>
        <v>3246.2555816721001</v>
      </c>
      <c r="AG22" s="86">
        <f>SUMIFS(Capacity750MW!AD$6:AD$87,Capacity750MW!$A$6:$A$87,$D22,Capacity750MW!$B$6:$B$87,$C22)</f>
        <v>3246.25558194728</v>
      </c>
      <c r="AH22" s="86">
        <f>SUMIFS(Capacity750MW!AE$6:AE$87,Capacity750MW!$A$6:$A$87,$D22,Capacity750MW!$B$6:$B$87,$C22)</f>
        <v>4296.1537011927703</v>
      </c>
    </row>
    <row r="23" spans="1:34" x14ac:dyDescent="0.3">
      <c r="A23" t="s">
        <v>1283</v>
      </c>
      <c r="B23" t="s">
        <v>1302</v>
      </c>
      <c r="C23" t="s">
        <v>1349</v>
      </c>
      <c r="D23" t="s">
        <v>1352</v>
      </c>
      <c r="E23" t="s">
        <v>1300</v>
      </c>
      <c r="F23">
        <f>SUMIFS(Capacity1500MW!C$6:C$87,Capacity1500MW!$A$6:$A$87,$D23,Capacity1500MW!$B$6:$B$87,$C23)</f>
        <v>0</v>
      </c>
      <c r="G23">
        <f>SUMIFS(Capacity1500MW!D$6:D$87,Capacity1500MW!$A$6:$A$87,$D23,Capacity1500MW!$B$6:$B$87,$C23)</f>
        <v>0</v>
      </c>
      <c r="H23">
        <f>SUMIFS(Capacity1500MW!E$6:E$87,Capacity1500MW!$A$6:$A$87,$D23,Capacity1500MW!$B$6:$B$87,$C23)</f>
        <v>0</v>
      </c>
      <c r="I23">
        <f>SUMIFS(Capacity1500MW!F$6:F$87,Capacity1500MW!$A$6:$A$87,$D23,Capacity1500MW!$B$6:$B$87,$C23)</f>
        <v>0</v>
      </c>
      <c r="J23">
        <f>SUMIFS(Capacity1500MW!G$6:G$87,Capacity1500MW!$A$6:$A$87,$D23,Capacity1500MW!$B$6:$B$87,$C23)</f>
        <v>0</v>
      </c>
      <c r="K23">
        <f>SUMIFS(Capacity1500MW!H$6:H$87,Capacity1500MW!$A$6:$A$87,$D23,Capacity1500MW!$B$6:$B$87,$C23)</f>
        <v>0</v>
      </c>
      <c r="L23">
        <f>SUMIFS(Capacity1500MW!I$6:I$87,Capacity1500MW!$A$6:$A$87,$D23,Capacity1500MW!$B$6:$B$87,$C23)</f>
        <v>0</v>
      </c>
      <c r="M23">
        <f>SUMIFS(Capacity1500MW!J$6:J$87,Capacity1500MW!$A$6:$A$87,$D23,Capacity1500MW!$B$6:$B$87,$C23)</f>
        <v>0</v>
      </c>
      <c r="N23">
        <f>SUMIFS(Capacity1500MW!K$6:K$87,Capacity1500MW!$A$6:$A$87,$D23,Capacity1500MW!$B$6:$B$87,$C23)</f>
        <v>0</v>
      </c>
      <c r="O23">
        <f>SUMIFS(Capacity1500MW!L$6:L$87,Capacity1500MW!$A$6:$A$87,$D23,Capacity1500MW!$B$6:$B$87,$C23)</f>
        <v>0</v>
      </c>
      <c r="P23">
        <f>SUMIFS(Capacity1500MW!M$6:M$87,Capacity1500MW!$A$6:$A$87,$D23,Capacity1500MW!$B$6:$B$87,$C23)</f>
        <v>0</v>
      </c>
      <c r="Q23">
        <f>SUMIFS(Capacity1500MW!N$6:N$87,Capacity1500MW!$A$6:$A$87,$D23,Capacity1500MW!$B$6:$B$87,$C23)</f>
        <v>1.3591777000000001E-4</v>
      </c>
      <c r="R23">
        <f>SUMIFS(Capacity1500MW!O$6:O$87,Capacity1500MW!$A$6:$A$87,$D23,Capacity1500MW!$B$6:$B$87,$C23)</f>
        <v>1.3596642000000001E-4</v>
      </c>
      <c r="S23">
        <f>SUMIFS(Capacity1500MW!P$6:P$87,Capacity1500MW!$A$6:$A$87,$D23,Capacity1500MW!$B$6:$B$87,$C23)</f>
        <v>1.3597281999999999E-4</v>
      </c>
      <c r="T23">
        <f>SUMIFS(Capacity1500MW!Q$6:Q$87,Capacity1500MW!$A$6:$A$87,$D23,Capacity1500MW!$B$6:$B$87,$C23)</f>
        <v>1.5765669999999999E-4</v>
      </c>
      <c r="U23">
        <f>SUMIFS(Capacity1500MW!R$6:R$87,Capacity1500MW!$A$6:$A$87,$D23,Capacity1500MW!$B$6:$B$87,$C23)</f>
        <v>1.5768406000000001E-4</v>
      </c>
      <c r="V23">
        <f>SUMIFS(Capacity1500MW!S$6:S$87,Capacity1500MW!$A$6:$A$87,$D23,Capacity1500MW!$B$6:$B$87,$C23)</f>
        <v>1.5808188E-4</v>
      </c>
      <c r="W23">
        <f>SUMIFS(Capacity1500MW!T$6:T$87,Capacity1500MW!$A$6:$A$87,$D23,Capacity1500MW!$B$6:$B$87,$C23)</f>
        <v>1.5811826999999901E-4</v>
      </c>
      <c r="X23">
        <f>SUMIFS(Capacity1500MW!U$6:U$87,Capacity1500MW!$A$6:$A$87,$D23,Capacity1500MW!$B$6:$B$87,$C23)</f>
        <v>884.5738734529001</v>
      </c>
      <c r="Y23">
        <f>SUMIFS(Capacity1500MW!V$6:V$87,Capacity1500MW!$A$6:$A$87,$D23,Capacity1500MW!$B$6:$B$87,$C23)</f>
        <v>884.57387347610006</v>
      </c>
      <c r="Z23">
        <f>SUMIFS(Capacity1500MW!W$6:W$87,Capacity1500MW!$A$6:$A$87,$D23,Capacity1500MW!$B$6:$B$87,$C23)</f>
        <v>1408.5798</v>
      </c>
      <c r="AA23">
        <f>SUMIFS(Capacity1500MW!X$6:X$87,Capacity1500MW!$A$6:$A$87,$D23,Capacity1500MW!$B$6:$B$87,$C23)</f>
        <v>1408.5798</v>
      </c>
      <c r="AB23">
        <f>SUMIFS(Capacity1500MW!Y$6:Y$87,Capacity1500MW!$A$6:$A$87,$D23,Capacity1500MW!$B$6:$B$87,$C23)</f>
        <v>1408.5798</v>
      </c>
      <c r="AC23">
        <f>SUMIFS(Capacity1500MW!Z$6:Z$87,Capacity1500MW!$A$6:$A$87,$D23,Capacity1500MW!$B$6:$B$87,$C23)</f>
        <v>1707.91534</v>
      </c>
      <c r="AD23">
        <f>SUMIFS(Capacity1500MW!AA$6:AA$87,Capacity1500MW!$A$6:$A$87,$D23,Capacity1500MW!$B$6:$B$87,$C23)</f>
        <v>1707.91534</v>
      </c>
      <c r="AE23">
        <f>SUMIFS(Capacity1500MW!AB$6:AB$87,Capacity1500MW!$A$6:$A$87,$D23,Capacity1500MW!$B$6:$B$87,$C23)</f>
        <v>1707.91534</v>
      </c>
      <c r="AF23">
        <f>SUMIFS(Capacity1500MW!AC$6:AC$87,Capacity1500MW!$A$6:$A$87,$D23,Capacity1500MW!$B$6:$B$87,$C23)</f>
        <v>1707.91534</v>
      </c>
      <c r="AG23">
        <f>SUMIFS(Capacity1500MW!AD$6:AD$87,Capacity1500MW!$A$6:$A$87,$D23,Capacity1500MW!$B$6:$B$87,$C23)</f>
        <v>1707.91534</v>
      </c>
      <c r="AH23">
        <f>SUMIFS(Capacity1500MW!AE$6:AE$87,Capacity1500MW!$A$6:$A$87,$D23,Capacity1500MW!$B$6:$B$87,$C23)</f>
        <v>1707.9153000000001</v>
      </c>
    </row>
    <row r="24" spans="1:34" x14ac:dyDescent="0.3">
      <c r="A24" t="s">
        <v>1284</v>
      </c>
      <c r="B24" t="s">
        <v>1303</v>
      </c>
      <c r="C24" t="s">
        <v>612</v>
      </c>
      <c r="D24" t="s">
        <v>1352</v>
      </c>
      <c r="E24" t="s">
        <v>1300</v>
      </c>
      <c r="F24">
        <f>SUMIFS(Capacity1500MW!C$6:C$87,Capacity1500MW!$A$6:$A$87,$D24,Capacity1500MW!$B$6:$B$87,$C24)</f>
        <v>240</v>
      </c>
      <c r="G24">
        <f>SUMIFS(Capacity1500MW!D$6:D$87,Capacity1500MW!$A$6:$A$87,$D24,Capacity1500MW!$B$6:$B$87,$C24)</f>
        <v>240</v>
      </c>
      <c r="H24">
        <f>SUMIFS(Capacity1500MW!E$6:E$87,Capacity1500MW!$A$6:$A$87,$D24,Capacity1500MW!$B$6:$B$87,$C24)</f>
        <v>240</v>
      </c>
      <c r="I24">
        <f>SUMIFS(Capacity1500MW!F$6:F$87,Capacity1500MW!$A$6:$A$87,$D24,Capacity1500MW!$B$6:$B$87,$C24)</f>
        <v>240</v>
      </c>
      <c r="J24">
        <f>SUMIFS(Capacity1500MW!G$6:G$87,Capacity1500MW!$A$6:$A$87,$D24,Capacity1500MW!$B$6:$B$87,$C24)</f>
        <v>2280</v>
      </c>
      <c r="K24">
        <f>SUMIFS(Capacity1500MW!H$6:H$87,Capacity1500MW!$A$6:$A$87,$D24,Capacity1500MW!$B$6:$B$87,$C24)</f>
        <v>2280</v>
      </c>
      <c r="L24">
        <f>SUMIFS(Capacity1500MW!I$6:I$87,Capacity1500MW!$A$6:$A$87,$D24,Capacity1500MW!$B$6:$B$87,$C24)</f>
        <v>2280</v>
      </c>
      <c r="M24">
        <f>SUMIFS(Capacity1500MW!J$6:J$87,Capacity1500MW!$A$6:$A$87,$D24,Capacity1500MW!$B$6:$B$87,$C24)</f>
        <v>2280</v>
      </c>
      <c r="N24">
        <f>SUMIFS(Capacity1500MW!K$6:K$87,Capacity1500MW!$A$6:$A$87,$D24,Capacity1500MW!$B$6:$B$87,$C24)</f>
        <v>4279.9998999999998</v>
      </c>
      <c r="O24">
        <f>SUMIFS(Capacity1500MW!L$6:L$87,Capacity1500MW!$A$6:$A$87,$D24,Capacity1500MW!$B$6:$B$87,$C24)</f>
        <v>4279.9998999999998</v>
      </c>
      <c r="P24">
        <f>SUMIFS(Capacity1500MW!M$6:M$87,Capacity1500MW!$A$6:$A$87,$D24,Capacity1500MW!$B$6:$B$87,$C24)</f>
        <v>4279.9998999999998</v>
      </c>
      <c r="Q24">
        <f>SUMIFS(Capacity1500MW!N$6:N$87,Capacity1500MW!$A$6:$A$87,$D24,Capacity1500MW!$B$6:$B$87,$C24)</f>
        <v>4279.9998999999998</v>
      </c>
      <c r="R24">
        <f>SUMIFS(Capacity1500MW!O$6:O$87,Capacity1500MW!$A$6:$A$87,$D24,Capacity1500MW!$B$6:$B$87,$C24)</f>
        <v>4279.9998999999998</v>
      </c>
      <c r="S24">
        <f>SUMIFS(Capacity1500MW!P$6:P$87,Capacity1500MW!$A$6:$A$87,$D24,Capacity1500MW!$B$6:$B$87,$C24)</f>
        <v>4279.9998999999998</v>
      </c>
      <c r="T24">
        <f>SUMIFS(Capacity1500MW!Q$6:Q$87,Capacity1500MW!$A$6:$A$87,$D24,Capacity1500MW!$B$6:$B$87,$C24)</f>
        <v>4279.9998999999998</v>
      </c>
      <c r="U24">
        <f>SUMIFS(Capacity1500MW!R$6:R$87,Capacity1500MW!$A$6:$A$87,$D24,Capacity1500MW!$B$6:$B$87,$C24)</f>
        <v>4279.9998999999998</v>
      </c>
      <c r="V24">
        <f>SUMIFS(Capacity1500MW!S$6:S$87,Capacity1500MW!$A$6:$A$87,$D24,Capacity1500MW!$B$6:$B$87,$C24)</f>
        <v>4279.9998999999998</v>
      </c>
      <c r="W24">
        <f>SUMIFS(Capacity1500MW!T$6:T$87,Capacity1500MW!$A$6:$A$87,$D24,Capacity1500MW!$B$6:$B$87,$C24)</f>
        <v>4279.9998999999998</v>
      </c>
      <c r="X24">
        <f>SUMIFS(Capacity1500MW!U$6:U$87,Capacity1500MW!$A$6:$A$87,$D24,Capacity1500MW!$B$6:$B$87,$C24)</f>
        <v>4297.2664000000004</v>
      </c>
      <c r="Y24">
        <f>SUMIFS(Capacity1500MW!V$6:V$87,Capacity1500MW!$A$6:$A$87,$D24,Capacity1500MW!$B$6:$B$87,$C24)</f>
        <v>4297.2664000000004</v>
      </c>
      <c r="Z24">
        <f>SUMIFS(Capacity1500MW!W$6:W$87,Capacity1500MW!$A$6:$A$87,$D24,Capacity1500MW!$B$6:$B$87,$C24)</f>
        <v>4880</v>
      </c>
      <c r="AA24">
        <f>SUMIFS(Capacity1500MW!X$6:X$87,Capacity1500MW!$A$6:$A$87,$D24,Capacity1500MW!$B$6:$B$87,$C24)</f>
        <v>4880</v>
      </c>
      <c r="AB24">
        <f>SUMIFS(Capacity1500MW!Y$6:Y$87,Capacity1500MW!$A$6:$A$87,$D24,Capacity1500MW!$B$6:$B$87,$C24)</f>
        <v>4880</v>
      </c>
      <c r="AC24">
        <f>SUMIFS(Capacity1500MW!Z$6:Z$87,Capacity1500MW!$A$6:$A$87,$D24,Capacity1500MW!$B$6:$B$87,$C24)</f>
        <v>4880</v>
      </c>
      <c r="AD24">
        <f>SUMIFS(Capacity1500MW!AA$6:AA$87,Capacity1500MW!$A$6:$A$87,$D24,Capacity1500MW!$B$6:$B$87,$C24)</f>
        <v>4880</v>
      </c>
      <c r="AE24">
        <f>SUMIFS(Capacity1500MW!AB$6:AB$87,Capacity1500MW!$A$6:$A$87,$D24,Capacity1500MW!$B$6:$B$87,$C24)</f>
        <v>4880</v>
      </c>
      <c r="AF24">
        <f>SUMIFS(Capacity1500MW!AC$6:AC$87,Capacity1500MW!$A$6:$A$87,$D24,Capacity1500MW!$B$6:$B$87,$C24)</f>
        <v>4880</v>
      </c>
      <c r="AG24">
        <f>SUMIFS(Capacity1500MW!AD$6:AD$87,Capacity1500MW!$A$6:$A$87,$D24,Capacity1500MW!$B$6:$B$87,$C24)</f>
        <v>4880</v>
      </c>
      <c r="AH24">
        <f>SUMIFS(Capacity1500MW!AE$6:AE$87,Capacity1500MW!$A$6:$A$87,$D24,Capacity1500MW!$B$6:$B$87,$C24)</f>
        <v>4880</v>
      </c>
    </row>
    <row r="25" spans="1:34" x14ac:dyDescent="0.3">
      <c r="A25" t="s">
        <v>1285</v>
      </c>
      <c r="B25" t="s">
        <v>1285</v>
      </c>
      <c r="C25" t="s">
        <v>1350</v>
      </c>
      <c r="D25" t="s">
        <v>1352</v>
      </c>
      <c r="E25" t="s">
        <v>1300</v>
      </c>
      <c r="F25">
        <f>SUMIFS(Capacity1500MW!C$6:C$87,Capacity1500MW!$A$6:$A$87,$D25,Capacity1500MW!$B$6:$B$87,$C25)</f>
        <v>33.809000492095876</v>
      </c>
      <c r="G25">
        <f>SUMIFS(Capacity1500MW!D$6:D$87,Capacity1500MW!$A$6:$A$87,$D25,Capacity1500MW!$B$6:$B$87,$C25)</f>
        <v>82.708997726440401</v>
      </c>
      <c r="H25">
        <f>SUMIFS(Capacity1500MW!E$6:E$87,Capacity1500MW!$A$6:$A$87,$D25,Capacity1500MW!$B$6:$B$87,$C25)</f>
        <v>156.7610015869133</v>
      </c>
      <c r="I25">
        <f>SUMIFS(Capacity1500MW!F$6:F$87,Capacity1500MW!$A$6:$A$87,$D25,Capacity1500MW!$B$6:$B$87,$C25)</f>
        <v>263.89000701904251</v>
      </c>
      <c r="J25">
        <f>SUMIFS(Capacity1500MW!G$6:G$87,Capacity1500MW!$A$6:$A$87,$D25,Capacity1500MW!$B$6:$B$87,$C25)</f>
        <v>405.04799652099609</v>
      </c>
      <c r="K25">
        <f>SUMIFS(Capacity1500MW!H$6:H$87,Capacity1500MW!$A$6:$A$87,$D25,Capacity1500MW!$B$6:$B$87,$C25)</f>
        <v>567.05899810790902</v>
      </c>
      <c r="L25">
        <f>SUMIFS(Capacity1500MW!I$6:I$87,Capacity1500MW!$A$6:$A$87,$D25,Capacity1500MW!$B$6:$B$87,$C25)</f>
        <v>769.63403320312409</v>
      </c>
      <c r="M25">
        <f>SUMIFS(Capacity1500MW!J$6:J$87,Capacity1500MW!$A$6:$A$87,$D25,Capacity1500MW!$B$6:$B$87,$C25)</f>
        <v>1010.102981567382</v>
      </c>
      <c r="N25">
        <f>SUMIFS(Capacity1500MW!K$6:K$87,Capacity1500MW!$A$6:$A$87,$D25,Capacity1500MW!$B$6:$B$87,$C25)</f>
        <v>1287.846038818356</v>
      </c>
      <c r="O25">
        <f>SUMIFS(Capacity1500MW!L$6:L$87,Capacity1500MW!$A$6:$A$87,$D25,Capacity1500MW!$B$6:$B$87,$C25)</f>
        <v>1513.001998901364</v>
      </c>
      <c r="P25">
        <f>SUMIFS(Capacity1500MW!M$6:M$87,Capacity1500MW!$A$6:$A$87,$D25,Capacity1500MW!$B$6:$B$87,$C25)</f>
        <v>1757.9950256347629</v>
      </c>
      <c r="Q25">
        <f>SUMIFS(Capacity1500MW!N$6:N$87,Capacity1500MW!$A$6:$A$87,$D25,Capacity1500MW!$B$6:$B$87,$C25)</f>
        <v>2022.752929687492</v>
      </c>
      <c r="R25">
        <f>SUMIFS(Capacity1500MW!O$6:O$87,Capacity1500MW!$A$6:$A$87,$D25,Capacity1500MW!$B$6:$B$87,$C25)</f>
        <v>2303.8510437011641</v>
      </c>
      <c r="S25">
        <f>SUMIFS(Capacity1500MW!P$6:P$87,Capacity1500MW!$A$6:$A$87,$D25,Capacity1500MW!$B$6:$B$87,$C25)</f>
        <v>2570.3709106445258</v>
      </c>
      <c r="T25">
        <f>SUMIFS(Capacity1500MW!Q$6:Q$87,Capacity1500MW!$A$6:$A$87,$D25,Capacity1500MW!$B$6:$B$87,$C25)</f>
        <v>2845.8051147460928</v>
      </c>
      <c r="U25">
        <f>SUMIFS(Capacity1500MW!R$6:R$87,Capacity1500MW!$A$6:$A$87,$D25,Capacity1500MW!$B$6:$B$87,$C25)</f>
        <v>2993.400024414062</v>
      </c>
      <c r="V25">
        <f>SUMIFS(Capacity1500MW!S$6:S$87,Capacity1500MW!$A$6:$A$87,$D25,Capacity1500MW!$B$6:$B$87,$C25)</f>
        <v>3149.60205078125</v>
      </c>
      <c r="W25">
        <f>SUMIFS(Capacity1500MW!T$6:T$87,Capacity1500MW!$A$6:$A$87,$D25,Capacity1500MW!$B$6:$B$87,$C25)</f>
        <v>3306.082000732416</v>
      </c>
      <c r="X25">
        <f>SUMIFS(Capacity1500MW!U$6:U$87,Capacity1500MW!$A$6:$A$87,$D25,Capacity1500MW!$B$6:$B$87,$C25)</f>
        <v>3472.6760864257813</v>
      </c>
      <c r="Y25">
        <f>SUMIFS(Capacity1500MW!V$6:V$87,Capacity1500MW!$A$6:$A$87,$D25,Capacity1500MW!$B$6:$B$87,$C25)</f>
        <v>3642.4990844726508</v>
      </c>
      <c r="Z25">
        <f>SUMIFS(Capacity1500MW!W$6:W$87,Capacity1500MW!$A$6:$A$87,$D25,Capacity1500MW!$B$6:$B$87,$C25)</f>
        <v>3815.6539916992128</v>
      </c>
      <c r="AA25">
        <f>SUMIFS(Capacity1500MW!X$6:X$87,Capacity1500MW!$A$6:$A$87,$D25,Capacity1500MW!$B$6:$B$87,$C25)</f>
        <v>3993.2119750976508</v>
      </c>
      <c r="AB25">
        <f>SUMIFS(Capacity1500MW!Y$6:Y$87,Capacity1500MW!$A$6:$A$87,$D25,Capacity1500MW!$B$6:$B$87,$C25)</f>
        <v>4175.7440795898383</v>
      </c>
      <c r="AC25">
        <f>SUMIFS(Capacity1500MW!Z$6:Z$87,Capacity1500MW!$A$6:$A$87,$D25,Capacity1500MW!$B$6:$B$87,$C25)</f>
        <v>4364.7819213867133</v>
      </c>
      <c r="AD25">
        <f>SUMIFS(Capacity1500MW!AA$6:AA$87,Capacity1500MW!$A$6:$A$87,$D25,Capacity1500MW!$B$6:$B$87,$C25)</f>
        <v>4557.4061279296875</v>
      </c>
      <c r="AE25">
        <f>SUMIFS(Capacity1500MW!AB$6:AB$87,Capacity1500MW!$A$6:$A$87,$D25,Capacity1500MW!$B$6:$B$87,$C25)</f>
        <v>4750.507080078125</v>
      </c>
      <c r="AF25">
        <f>SUMIFS(Capacity1500MW!AC$6:AC$87,Capacity1500MW!$A$6:$A$87,$D25,Capacity1500MW!$B$6:$B$87,$C25)</f>
        <v>4944.2018432617178</v>
      </c>
      <c r="AG25">
        <f>SUMIFS(Capacity1500MW!AD$6:AD$87,Capacity1500MW!$A$6:$A$87,$D25,Capacity1500MW!$B$6:$B$87,$C25)</f>
        <v>5141.238037109375</v>
      </c>
      <c r="AH25">
        <f>SUMIFS(Capacity1500MW!AE$6:AE$87,Capacity1500MW!$A$6:$A$87,$D25,Capacity1500MW!$B$6:$B$87,$C25)</f>
        <v>5338.71484375</v>
      </c>
    </row>
    <row r="26" spans="1:34" x14ac:dyDescent="0.3">
      <c r="A26" t="s">
        <v>1286</v>
      </c>
      <c r="B26" t="s">
        <v>1304</v>
      </c>
      <c r="C26" t="s">
        <v>1349</v>
      </c>
      <c r="D26" t="s">
        <v>1353</v>
      </c>
      <c r="E26" t="s">
        <v>1300</v>
      </c>
      <c r="F26">
        <f>SUMIFS(Capacity1500MW!C$6:C$87,Capacity1500MW!$A$6:$A$87,$D26,Capacity1500MW!$B$6:$B$87,$C26)</f>
        <v>0</v>
      </c>
      <c r="G26">
        <f>SUMIFS(Capacity1500MW!D$6:D$87,Capacity1500MW!$A$6:$A$87,$D26,Capacity1500MW!$B$6:$B$87,$C26)</f>
        <v>20</v>
      </c>
      <c r="H26">
        <f>SUMIFS(Capacity1500MW!E$6:E$87,Capacity1500MW!$A$6:$A$87,$D26,Capacity1500MW!$B$6:$B$87,$C26)</f>
        <v>20</v>
      </c>
      <c r="I26">
        <f>SUMIFS(Capacity1500MW!F$6:F$87,Capacity1500MW!$A$6:$A$87,$D26,Capacity1500MW!$B$6:$B$87,$C26)</f>
        <v>20</v>
      </c>
      <c r="J26">
        <f>SUMIFS(Capacity1500MW!G$6:G$87,Capacity1500MW!$A$6:$A$87,$D26,Capacity1500MW!$B$6:$B$87,$C26)</f>
        <v>20</v>
      </c>
      <c r="K26">
        <f>SUMIFS(Capacity1500MW!H$6:H$87,Capacity1500MW!$A$6:$A$87,$D26,Capacity1500MW!$B$6:$B$87,$C26)</f>
        <v>20</v>
      </c>
      <c r="L26">
        <f>SUMIFS(Capacity1500MW!I$6:I$87,Capacity1500MW!$A$6:$A$87,$D26,Capacity1500MW!$B$6:$B$87,$C26)</f>
        <v>20</v>
      </c>
      <c r="M26">
        <f>SUMIFS(Capacity1500MW!J$6:J$87,Capacity1500MW!$A$6:$A$87,$D26,Capacity1500MW!$B$6:$B$87,$C26)</f>
        <v>20</v>
      </c>
      <c r="N26">
        <f>SUMIFS(Capacity1500MW!K$6:K$87,Capacity1500MW!$A$6:$A$87,$D26,Capacity1500MW!$B$6:$B$87,$C26)</f>
        <v>20</v>
      </c>
      <c r="O26">
        <f>SUMIFS(Capacity1500MW!L$6:L$87,Capacity1500MW!$A$6:$A$87,$D26,Capacity1500MW!$B$6:$B$87,$C26)</f>
        <v>20</v>
      </c>
      <c r="P26">
        <f>SUMIFS(Capacity1500MW!M$6:M$87,Capacity1500MW!$A$6:$A$87,$D26,Capacity1500MW!$B$6:$B$87,$C26)</f>
        <v>20</v>
      </c>
      <c r="Q26">
        <f>SUMIFS(Capacity1500MW!N$6:N$87,Capacity1500MW!$A$6:$A$87,$D26,Capacity1500MW!$B$6:$B$87,$C26)</f>
        <v>463.79102</v>
      </c>
      <c r="R26">
        <f>SUMIFS(Capacity1500MW!O$6:O$87,Capacity1500MW!$A$6:$A$87,$D26,Capacity1500MW!$B$6:$B$87,$C26)</f>
        <v>612.78594999999996</v>
      </c>
      <c r="S26">
        <f>SUMIFS(Capacity1500MW!P$6:P$87,Capacity1500MW!$A$6:$A$87,$D26,Capacity1500MW!$B$6:$B$87,$C26)</f>
        <v>612.78594999999996</v>
      </c>
      <c r="T26">
        <f>SUMIFS(Capacity1500MW!Q$6:Q$87,Capacity1500MW!$A$6:$A$87,$D26,Capacity1500MW!$B$6:$B$87,$C26)</f>
        <v>612.78594999999996</v>
      </c>
      <c r="U26">
        <f>SUMIFS(Capacity1500MW!R$6:R$87,Capacity1500MW!$A$6:$A$87,$D26,Capacity1500MW!$B$6:$B$87,$C26)</f>
        <v>612.78594999999996</v>
      </c>
      <c r="V26">
        <f>SUMIFS(Capacity1500MW!S$6:S$87,Capacity1500MW!$A$6:$A$87,$D26,Capacity1500MW!$B$6:$B$87,$C26)</f>
        <v>996.1105</v>
      </c>
      <c r="W26">
        <f>SUMIFS(Capacity1500MW!T$6:T$87,Capacity1500MW!$A$6:$A$87,$D26,Capacity1500MW!$B$6:$B$87,$C26)</f>
        <v>996.1105</v>
      </c>
      <c r="X26">
        <f>SUMIFS(Capacity1500MW!U$6:U$87,Capacity1500MW!$A$6:$A$87,$D26,Capacity1500MW!$B$6:$B$87,$C26)</f>
        <v>996.1105</v>
      </c>
      <c r="Y26">
        <f>SUMIFS(Capacity1500MW!V$6:V$87,Capacity1500MW!$A$6:$A$87,$D26,Capacity1500MW!$B$6:$B$87,$C26)</f>
        <v>976.1105</v>
      </c>
      <c r="Z26">
        <f>SUMIFS(Capacity1500MW!W$6:W$87,Capacity1500MW!$A$6:$A$87,$D26,Capacity1500MW!$B$6:$B$87,$C26)</f>
        <v>976.1105</v>
      </c>
      <c r="AA26">
        <f>SUMIFS(Capacity1500MW!X$6:X$87,Capacity1500MW!$A$6:$A$87,$D26,Capacity1500MW!$B$6:$B$87,$C26)</f>
        <v>1165.9111</v>
      </c>
      <c r="AB26">
        <f>SUMIFS(Capacity1500MW!Y$6:Y$87,Capacity1500MW!$A$6:$A$87,$D26,Capacity1500MW!$B$6:$B$87,$C26)</f>
        <v>1165.9111</v>
      </c>
      <c r="AC26">
        <f>SUMIFS(Capacity1500MW!Z$6:Z$87,Capacity1500MW!$A$6:$A$87,$D26,Capacity1500MW!$B$6:$B$87,$C26)</f>
        <v>1165.9111</v>
      </c>
      <c r="AD26">
        <f>SUMIFS(Capacity1500MW!AA$6:AA$87,Capacity1500MW!$A$6:$A$87,$D26,Capacity1500MW!$B$6:$B$87,$C26)</f>
        <v>1165.9111</v>
      </c>
      <c r="AE26">
        <f>SUMIFS(Capacity1500MW!AB$6:AB$87,Capacity1500MW!$A$6:$A$87,$D26,Capacity1500MW!$B$6:$B$87,$C26)</f>
        <v>2520.9967999999999</v>
      </c>
      <c r="AF26">
        <f>SUMIFS(Capacity1500MW!AC$6:AC$87,Capacity1500MW!$A$6:$A$87,$D26,Capacity1500MW!$B$6:$B$87,$C26)</f>
        <v>2520.9967999999999</v>
      </c>
      <c r="AG26">
        <f>SUMIFS(Capacity1500MW!AD$6:AD$87,Capacity1500MW!$A$6:$A$87,$D26,Capacity1500MW!$B$6:$B$87,$C26)</f>
        <v>3412.0592999999999</v>
      </c>
      <c r="AH26">
        <f>SUMIFS(Capacity1500MW!AE$6:AE$87,Capacity1500MW!$A$6:$A$87,$D26,Capacity1500MW!$B$6:$B$87,$C26)</f>
        <v>3412.0592999999999</v>
      </c>
    </row>
    <row r="27" spans="1:34" x14ac:dyDescent="0.3">
      <c r="A27" t="s">
        <v>1287</v>
      </c>
      <c r="B27" t="s">
        <v>1305</v>
      </c>
      <c r="C27" t="s">
        <v>612</v>
      </c>
      <c r="D27" t="s">
        <v>1353</v>
      </c>
      <c r="E27" t="s">
        <v>1300</v>
      </c>
      <c r="F27">
        <f>SUMIFS(Capacity1500MW!C$6:C$87,Capacity1500MW!$A$6:$A$87,$D27,Capacity1500MW!$B$6:$B$87,$C27)</f>
        <v>570</v>
      </c>
      <c r="G27">
        <f>SUMIFS(Capacity1500MW!D$6:D$87,Capacity1500MW!$A$6:$A$87,$D27,Capacity1500MW!$B$6:$B$87,$C27)</f>
        <v>570</v>
      </c>
      <c r="H27">
        <f>SUMIFS(Capacity1500MW!E$6:E$87,Capacity1500MW!$A$6:$A$87,$D27,Capacity1500MW!$B$6:$B$87,$C27)</f>
        <v>570</v>
      </c>
      <c r="I27">
        <f>SUMIFS(Capacity1500MW!F$6:F$87,Capacity1500MW!$A$6:$A$87,$D27,Capacity1500MW!$B$6:$B$87,$C27)</f>
        <v>570</v>
      </c>
      <c r="J27">
        <f>SUMIFS(Capacity1500MW!G$6:G$87,Capacity1500MW!$A$6:$A$87,$D27,Capacity1500MW!$B$6:$B$87,$C27)</f>
        <v>570</v>
      </c>
      <c r="K27">
        <f>SUMIFS(Capacity1500MW!H$6:H$87,Capacity1500MW!$A$6:$A$87,$D27,Capacity1500MW!$B$6:$B$87,$C27)</f>
        <v>570</v>
      </c>
      <c r="L27">
        <f>SUMIFS(Capacity1500MW!I$6:I$87,Capacity1500MW!$A$6:$A$87,$D27,Capacity1500MW!$B$6:$B$87,$C27)</f>
        <v>570</v>
      </c>
      <c r="M27">
        <f>SUMIFS(Capacity1500MW!J$6:J$87,Capacity1500MW!$A$6:$A$87,$D27,Capacity1500MW!$B$6:$B$87,$C27)</f>
        <v>570</v>
      </c>
      <c r="N27">
        <f>SUMIFS(Capacity1500MW!K$6:K$87,Capacity1500MW!$A$6:$A$87,$D27,Capacity1500MW!$B$6:$B$87,$C27)</f>
        <v>570</v>
      </c>
      <c r="O27">
        <f>SUMIFS(Capacity1500MW!L$6:L$87,Capacity1500MW!$A$6:$A$87,$D27,Capacity1500MW!$B$6:$B$87,$C27)</f>
        <v>570</v>
      </c>
      <c r="P27">
        <f>SUMIFS(Capacity1500MW!M$6:M$87,Capacity1500MW!$A$6:$A$87,$D27,Capacity1500MW!$B$6:$B$87,$C27)</f>
        <v>570</v>
      </c>
      <c r="Q27">
        <f>SUMIFS(Capacity1500MW!N$6:N$87,Capacity1500MW!$A$6:$A$87,$D27,Capacity1500MW!$B$6:$B$87,$C27)</f>
        <v>831.10352</v>
      </c>
      <c r="R27">
        <f>SUMIFS(Capacity1500MW!O$6:O$87,Capacity1500MW!$A$6:$A$87,$D27,Capacity1500MW!$B$6:$B$87,$C27)</f>
        <v>1091.374</v>
      </c>
      <c r="S27">
        <f>SUMIFS(Capacity1500MW!P$6:P$87,Capacity1500MW!$A$6:$A$87,$D27,Capacity1500MW!$B$6:$B$87,$C27)</f>
        <v>1091.374</v>
      </c>
      <c r="T27">
        <f>SUMIFS(Capacity1500MW!Q$6:Q$87,Capacity1500MW!$A$6:$A$87,$D27,Capacity1500MW!$B$6:$B$87,$C27)</f>
        <v>1091.374</v>
      </c>
      <c r="U27">
        <f>SUMIFS(Capacity1500MW!R$6:R$87,Capacity1500MW!$A$6:$A$87,$D27,Capacity1500MW!$B$6:$B$87,$C27)</f>
        <v>1091.374</v>
      </c>
      <c r="V27">
        <f>SUMIFS(Capacity1500MW!S$6:S$87,Capacity1500MW!$A$6:$A$87,$D27,Capacity1500MW!$B$6:$B$87,$C27)</f>
        <v>1860.8121000000001</v>
      </c>
      <c r="W27">
        <f>SUMIFS(Capacity1500MW!T$6:T$87,Capacity1500MW!$A$6:$A$87,$D27,Capacity1500MW!$B$6:$B$87,$C27)</f>
        <v>1860.8121000000001</v>
      </c>
      <c r="X27">
        <f>SUMIFS(Capacity1500MW!U$6:U$87,Capacity1500MW!$A$6:$A$87,$D27,Capacity1500MW!$B$6:$B$87,$C27)</f>
        <v>1860.8121000000001</v>
      </c>
      <c r="Y27">
        <f>SUMIFS(Capacity1500MW!V$6:V$87,Capacity1500MW!$A$6:$A$87,$D27,Capacity1500MW!$B$6:$B$87,$C27)</f>
        <v>1860.8121000000001</v>
      </c>
      <c r="Z27">
        <f>SUMIFS(Capacity1500MW!W$6:W$87,Capacity1500MW!$A$6:$A$87,$D27,Capacity1500MW!$B$6:$B$87,$C27)</f>
        <v>1860.8121000000001</v>
      </c>
      <c r="AA27">
        <f>SUMIFS(Capacity1500MW!X$6:X$87,Capacity1500MW!$A$6:$A$87,$D27,Capacity1500MW!$B$6:$B$87,$C27)</f>
        <v>3403.5529999999999</v>
      </c>
      <c r="AB27">
        <f>SUMIFS(Capacity1500MW!Y$6:Y$87,Capacity1500MW!$A$6:$A$87,$D27,Capacity1500MW!$B$6:$B$87,$C27)</f>
        <v>3403.5529999999999</v>
      </c>
      <c r="AC27">
        <f>SUMIFS(Capacity1500MW!Z$6:Z$87,Capacity1500MW!$A$6:$A$87,$D27,Capacity1500MW!$B$6:$B$87,$C27)</f>
        <v>3403.5529999999999</v>
      </c>
      <c r="AD27">
        <f>SUMIFS(Capacity1500MW!AA$6:AA$87,Capacity1500MW!$A$6:$A$87,$D27,Capacity1500MW!$B$6:$B$87,$C27)</f>
        <v>3403.5529999999999</v>
      </c>
      <c r="AE27">
        <f>SUMIFS(Capacity1500MW!AB$6:AB$87,Capacity1500MW!$A$6:$A$87,$D27,Capacity1500MW!$B$6:$B$87,$C27)</f>
        <v>3403.5529999999999</v>
      </c>
      <c r="AF27">
        <f>SUMIFS(Capacity1500MW!AC$6:AC$87,Capacity1500MW!$A$6:$A$87,$D27,Capacity1500MW!$B$6:$B$87,$C27)</f>
        <v>3403.5529999999999</v>
      </c>
      <c r="AG27">
        <f>SUMIFS(Capacity1500MW!AD$6:AD$87,Capacity1500MW!$A$6:$A$87,$D27,Capacity1500MW!$B$6:$B$87,$C27)</f>
        <v>3670</v>
      </c>
      <c r="AH27">
        <f>SUMIFS(Capacity1500MW!AE$6:AE$87,Capacity1500MW!$A$6:$A$87,$D27,Capacity1500MW!$B$6:$B$87,$C27)</f>
        <v>3670</v>
      </c>
    </row>
    <row r="28" spans="1:34" x14ac:dyDescent="0.3">
      <c r="A28" t="s">
        <v>1288</v>
      </c>
      <c r="B28" t="s">
        <v>1288</v>
      </c>
      <c r="C28" t="s">
        <v>1350</v>
      </c>
      <c r="D28" t="s">
        <v>1353</v>
      </c>
      <c r="E28" t="s">
        <v>1300</v>
      </c>
      <c r="F28">
        <f>SUMIFS(Capacity1500MW!C$6:C$87,Capacity1500MW!$A$6:$A$87,$D28,Capacity1500MW!$B$6:$B$87,$C28)</f>
        <v>18.792000293731611</v>
      </c>
      <c r="G28">
        <f>SUMIFS(Capacity1500MW!D$6:D$87,Capacity1500MW!$A$6:$A$87,$D28,Capacity1500MW!$B$6:$B$87,$C28)</f>
        <v>56.930000305175746</v>
      </c>
      <c r="H28">
        <f>SUMIFS(Capacity1500MW!E$6:E$87,Capacity1500MW!$A$6:$A$87,$D28,Capacity1500MW!$B$6:$B$87,$C28)</f>
        <v>116.31200408935541</v>
      </c>
      <c r="I28">
        <f>SUMIFS(Capacity1500MW!F$6:F$87,Capacity1500MW!$A$6:$A$87,$D28,Capacity1500MW!$B$6:$B$87,$C28)</f>
        <v>203.74100685119538</v>
      </c>
      <c r="J28">
        <f>SUMIFS(Capacity1500MW!G$6:G$87,Capacity1500MW!$A$6:$A$87,$D28,Capacity1500MW!$B$6:$B$87,$C28)</f>
        <v>316.67499160766528</v>
      </c>
      <c r="K28">
        <f>SUMIFS(Capacity1500MW!H$6:H$87,Capacity1500MW!$A$6:$A$87,$D28,Capacity1500MW!$B$6:$B$87,$C28)</f>
        <v>441.51198577880842</v>
      </c>
      <c r="L28">
        <f>SUMIFS(Capacity1500MW!I$6:I$87,Capacity1500MW!$A$6:$A$87,$D28,Capacity1500MW!$B$6:$B$87,$C28)</f>
        <v>598.09701538085881</v>
      </c>
      <c r="M28">
        <f>SUMIFS(Capacity1500MW!J$6:J$87,Capacity1500MW!$A$6:$A$87,$D28,Capacity1500MW!$B$6:$B$87,$C28)</f>
        <v>788.33800506591706</v>
      </c>
      <c r="N28">
        <f>SUMIFS(Capacity1500MW!K$6:K$87,Capacity1500MW!$A$6:$A$87,$D28,Capacity1500MW!$B$6:$B$87,$C28)</f>
        <v>1007.1959838867181</v>
      </c>
      <c r="O28">
        <f>SUMIFS(Capacity1500MW!L$6:L$87,Capacity1500MW!$A$6:$A$87,$D28,Capacity1500MW!$B$6:$B$87,$C28)</f>
        <v>1181.6699371337841</v>
      </c>
      <c r="P28">
        <f>SUMIFS(Capacity1500MW!M$6:M$87,Capacity1500MW!$A$6:$A$87,$D28,Capacity1500MW!$B$6:$B$87,$C28)</f>
        <v>1375.488037109372</v>
      </c>
      <c r="Q28">
        <f>SUMIFS(Capacity1500MW!N$6:N$87,Capacity1500MW!$A$6:$A$87,$D28,Capacity1500MW!$B$6:$B$87,$C28)</f>
        <v>1581.046997070305</v>
      </c>
      <c r="R28">
        <f>SUMIFS(Capacity1500MW!O$6:O$87,Capacity1500MW!$A$6:$A$87,$D28,Capacity1500MW!$B$6:$B$87,$C28)</f>
        <v>1799.5640411376919</v>
      </c>
      <c r="S28">
        <f>SUMIFS(Capacity1500MW!P$6:P$87,Capacity1500MW!$A$6:$A$87,$D28,Capacity1500MW!$B$6:$B$87,$C28)</f>
        <v>2003.201034545895</v>
      </c>
      <c r="T28">
        <f>SUMIFS(Capacity1500MW!Q$6:Q$87,Capacity1500MW!$A$6:$A$87,$D28,Capacity1500MW!$B$6:$B$87,$C28)</f>
        <v>2215.9790039062468</v>
      </c>
      <c r="U28">
        <f>SUMIFS(Capacity1500MW!R$6:R$87,Capacity1500MW!$A$6:$A$87,$D28,Capacity1500MW!$B$6:$B$87,$C28)</f>
        <v>2320.6339721679628</v>
      </c>
      <c r="V28">
        <f>SUMIFS(Capacity1500MW!S$6:S$87,Capacity1500MW!$A$6:$A$87,$D28,Capacity1500MW!$B$6:$B$87,$C28)</f>
        <v>2431.5501098632758</v>
      </c>
      <c r="W28">
        <f>SUMIFS(Capacity1500MW!T$6:T$87,Capacity1500MW!$A$6:$A$87,$D28,Capacity1500MW!$B$6:$B$87,$C28)</f>
        <v>2543.8589782714839</v>
      </c>
      <c r="X28">
        <f>SUMIFS(Capacity1500MW!U$6:U$87,Capacity1500MW!$A$6:$A$87,$D28,Capacity1500MW!$B$6:$B$87,$C28)</f>
        <v>2662.8169250488231</v>
      </c>
      <c r="Y28">
        <f>SUMIFS(Capacity1500MW!V$6:V$87,Capacity1500MW!$A$6:$A$87,$D28,Capacity1500MW!$B$6:$B$87,$C28)</f>
        <v>2785.4378967285102</v>
      </c>
      <c r="Z28">
        <f>SUMIFS(Capacity1500MW!W$6:W$87,Capacity1500MW!$A$6:$A$87,$D28,Capacity1500MW!$B$6:$B$87,$C28)</f>
        <v>2910.140014648432</v>
      </c>
      <c r="AA28">
        <f>SUMIFS(Capacity1500MW!X$6:X$87,Capacity1500MW!$A$6:$A$87,$D28,Capacity1500MW!$B$6:$B$87,$C28)</f>
        <v>3039.4479064941352</v>
      </c>
      <c r="AB28">
        <f>SUMIFS(Capacity1500MW!Y$6:Y$87,Capacity1500MW!$A$6:$A$87,$D28,Capacity1500MW!$B$6:$B$87,$C28)</f>
        <v>3174.2980346679628</v>
      </c>
      <c r="AC28">
        <f>SUMIFS(Capacity1500MW!Z$6:Z$87,Capacity1500MW!$A$6:$A$87,$D28,Capacity1500MW!$B$6:$B$87,$C28)</f>
        <v>3316.8311157226563</v>
      </c>
      <c r="AD28">
        <f>SUMIFS(Capacity1500MW!AA$6:AA$87,Capacity1500MW!$A$6:$A$87,$D28,Capacity1500MW!$B$6:$B$87,$C28)</f>
        <v>3463.237915039057</v>
      </c>
      <c r="AE28">
        <f>SUMIFS(Capacity1500MW!AB$6:AB$87,Capacity1500MW!$A$6:$A$87,$D28,Capacity1500MW!$B$6:$B$87,$C28)</f>
        <v>3617.5489807128902</v>
      </c>
      <c r="AF28">
        <f>SUMIFS(Capacity1500MW!AC$6:AC$87,Capacity1500MW!$A$6:$A$87,$D28,Capacity1500MW!$B$6:$B$87,$C28)</f>
        <v>3775.544921874995</v>
      </c>
      <c r="AG28">
        <f>SUMIFS(Capacity1500MW!AD$6:AD$87,Capacity1500MW!$A$6:$A$87,$D28,Capacity1500MW!$B$6:$B$87,$C28)</f>
        <v>3934.3799438476508</v>
      </c>
      <c r="AH28">
        <f>SUMIFS(Capacity1500MW!AE$6:AE$87,Capacity1500MW!$A$6:$A$87,$D28,Capacity1500MW!$B$6:$B$87,$C28)</f>
        <v>4096.4850463867178</v>
      </c>
    </row>
    <row r="29" spans="1:34" x14ac:dyDescent="0.3">
      <c r="A29" t="s">
        <v>1289</v>
      </c>
      <c r="B29" t="s">
        <v>1306</v>
      </c>
      <c r="C29" t="s">
        <v>1349</v>
      </c>
      <c r="D29" t="s">
        <v>1355</v>
      </c>
      <c r="E29" t="s">
        <v>1300</v>
      </c>
      <c r="F29">
        <f>SUMIFS(Capacity1500MW!C$6:C$87,Capacity1500MW!$A$6:$A$87,$D29,Capacity1500MW!$B$6:$B$87,$C29)</f>
        <v>205</v>
      </c>
      <c r="G29">
        <f>SUMIFS(Capacity1500MW!D$6:D$87,Capacity1500MW!$A$6:$A$87,$D29,Capacity1500MW!$B$6:$B$87,$C29)</f>
        <v>205</v>
      </c>
      <c r="H29">
        <f>SUMIFS(Capacity1500MW!E$6:E$87,Capacity1500MW!$A$6:$A$87,$D29,Capacity1500MW!$B$6:$B$87,$C29)</f>
        <v>205</v>
      </c>
      <c r="I29">
        <f>SUMIFS(Capacity1500MW!F$6:F$87,Capacity1500MW!$A$6:$A$87,$D29,Capacity1500MW!$B$6:$B$87,$C29)</f>
        <v>205</v>
      </c>
      <c r="J29">
        <f>SUMIFS(Capacity1500MW!G$6:G$87,Capacity1500MW!$A$6:$A$87,$D29,Capacity1500MW!$B$6:$B$87,$C29)</f>
        <v>205</v>
      </c>
      <c r="K29">
        <f>SUMIFS(Capacity1500MW!H$6:H$87,Capacity1500MW!$A$6:$A$87,$D29,Capacity1500MW!$B$6:$B$87,$C29)</f>
        <v>205</v>
      </c>
      <c r="L29">
        <f>SUMIFS(Capacity1500MW!I$6:I$87,Capacity1500MW!$A$6:$A$87,$D29,Capacity1500MW!$B$6:$B$87,$C29)</f>
        <v>205</v>
      </c>
      <c r="M29">
        <f>SUMIFS(Capacity1500MW!J$6:J$87,Capacity1500MW!$A$6:$A$87,$D29,Capacity1500MW!$B$6:$B$87,$C29)</f>
        <v>205</v>
      </c>
      <c r="N29">
        <f>SUMIFS(Capacity1500MW!K$6:K$87,Capacity1500MW!$A$6:$A$87,$D29,Capacity1500MW!$B$6:$B$87,$C29)</f>
        <v>205</v>
      </c>
      <c r="O29">
        <f>SUMIFS(Capacity1500MW!L$6:L$87,Capacity1500MW!$A$6:$A$87,$D29,Capacity1500MW!$B$6:$B$87,$C29)</f>
        <v>175</v>
      </c>
      <c r="P29">
        <f>SUMIFS(Capacity1500MW!M$6:M$87,Capacity1500MW!$A$6:$A$87,$D29,Capacity1500MW!$B$6:$B$87,$C29)</f>
        <v>175</v>
      </c>
      <c r="Q29">
        <f>SUMIFS(Capacity1500MW!N$6:N$87,Capacity1500MW!$A$6:$A$87,$D29,Capacity1500MW!$B$6:$B$87,$C29)</f>
        <v>251.59704599999992</v>
      </c>
      <c r="R29">
        <f>SUMIFS(Capacity1500MW!O$6:O$87,Capacity1500MW!$A$6:$A$87,$D29,Capacity1500MW!$B$6:$B$87,$C29)</f>
        <v>251.59704599999992</v>
      </c>
      <c r="S29">
        <f>SUMIFS(Capacity1500MW!P$6:P$87,Capacity1500MW!$A$6:$A$87,$D29,Capacity1500MW!$B$6:$B$87,$C29)</f>
        <v>226.59704599999992</v>
      </c>
      <c r="T29">
        <f>SUMIFS(Capacity1500MW!Q$6:Q$87,Capacity1500MW!$A$6:$A$87,$D29,Capacity1500MW!$B$6:$B$87,$C29)</f>
        <v>516.85289999999998</v>
      </c>
      <c r="U29">
        <f>SUMIFS(Capacity1500MW!R$6:R$87,Capacity1500MW!$A$6:$A$87,$D29,Capacity1500MW!$B$6:$B$87,$C29)</f>
        <v>516.85289999999998</v>
      </c>
      <c r="V29">
        <f>SUMIFS(Capacity1500MW!S$6:S$87,Capacity1500MW!$A$6:$A$87,$D29,Capacity1500MW!$B$6:$B$87,$C29)</f>
        <v>602.29340000000002</v>
      </c>
      <c r="W29">
        <f>SUMIFS(Capacity1500MW!T$6:T$87,Capacity1500MW!$A$6:$A$87,$D29,Capacity1500MW!$B$6:$B$87,$C29)</f>
        <v>602.29340000000002</v>
      </c>
      <c r="X29">
        <f>SUMIFS(Capacity1500MW!U$6:U$87,Capacity1500MW!$A$6:$A$87,$D29,Capacity1500MW!$B$6:$B$87,$C29)</f>
        <v>673.43690000000004</v>
      </c>
      <c r="Y29">
        <f>SUMIFS(Capacity1500MW!V$6:V$87,Capacity1500MW!$A$6:$A$87,$D29,Capacity1500MW!$B$6:$B$87,$C29)</f>
        <v>673.43690000000004</v>
      </c>
      <c r="Z29">
        <f>SUMIFS(Capacity1500MW!W$6:W$87,Capacity1500MW!$A$6:$A$87,$D29,Capacity1500MW!$B$6:$B$87,$C29)</f>
        <v>736.32839999999999</v>
      </c>
      <c r="AA29">
        <f>SUMIFS(Capacity1500MW!X$6:X$87,Capacity1500MW!$A$6:$A$87,$D29,Capacity1500MW!$B$6:$B$87,$C29)</f>
        <v>736.32839999999999</v>
      </c>
      <c r="AB29">
        <f>SUMIFS(Capacity1500MW!Y$6:Y$87,Capacity1500MW!$A$6:$A$87,$D29,Capacity1500MW!$B$6:$B$87,$C29)</f>
        <v>736.32839999999999</v>
      </c>
      <c r="AC29">
        <f>SUMIFS(Capacity1500MW!Z$6:Z$87,Capacity1500MW!$A$6:$A$87,$D29,Capacity1500MW!$B$6:$B$87,$C29)</f>
        <v>736.32839999999999</v>
      </c>
      <c r="AD29">
        <f>SUMIFS(Capacity1500MW!AA$6:AA$87,Capacity1500MW!$A$6:$A$87,$D29,Capacity1500MW!$B$6:$B$87,$C29)</f>
        <v>736.32839999999999</v>
      </c>
      <c r="AE29">
        <f>SUMIFS(Capacity1500MW!AB$6:AB$87,Capacity1500MW!$A$6:$A$87,$D29,Capacity1500MW!$B$6:$B$87,$C29)</f>
        <v>736.32839999999999</v>
      </c>
      <c r="AF29">
        <f>SUMIFS(Capacity1500MW!AC$6:AC$87,Capacity1500MW!$A$6:$A$87,$D29,Capacity1500MW!$B$6:$B$87,$C29)</f>
        <v>736.32839999999999</v>
      </c>
      <c r="AG29">
        <f>SUMIFS(Capacity1500MW!AD$6:AD$87,Capacity1500MW!$A$6:$A$87,$D29,Capacity1500MW!$B$6:$B$87,$C29)</f>
        <v>736.32839999999999</v>
      </c>
      <c r="AH29">
        <f>SUMIFS(Capacity1500MW!AE$6:AE$87,Capacity1500MW!$A$6:$A$87,$D29,Capacity1500MW!$B$6:$B$87,$C29)</f>
        <v>736.32839999999999</v>
      </c>
    </row>
    <row r="30" spans="1:34" x14ac:dyDescent="0.3">
      <c r="A30" t="s">
        <v>1290</v>
      </c>
      <c r="B30" t="s">
        <v>1307</v>
      </c>
      <c r="C30" t="s">
        <v>612</v>
      </c>
      <c r="D30" t="s">
        <v>1355</v>
      </c>
      <c r="E30" t="s">
        <v>1300</v>
      </c>
      <c r="F30">
        <f>SUMIFS(Capacity1500MW!C$6:C$87,Capacity1500MW!$A$6:$A$87,$D30,Capacity1500MW!$B$6:$B$87,$C30)</f>
        <v>0</v>
      </c>
      <c r="G30">
        <f>SUMIFS(Capacity1500MW!D$6:D$87,Capacity1500MW!$A$6:$A$87,$D30,Capacity1500MW!$B$6:$B$87,$C30)</f>
        <v>0</v>
      </c>
      <c r="H30">
        <f>SUMIFS(Capacity1500MW!E$6:E$87,Capacity1500MW!$A$6:$A$87,$D30,Capacity1500MW!$B$6:$B$87,$C30)</f>
        <v>0</v>
      </c>
      <c r="I30">
        <f>SUMIFS(Capacity1500MW!F$6:F$87,Capacity1500MW!$A$6:$A$87,$D30,Capacity1500MW!$B$6:$B$87,$C30)</f>
        <v>0</v>
      </c>
      <c r="J30">
        <f>SUMIFS(Capacity1500MW!G$6:G$87,Capacity1500MW!$A$6:$A$87,$D30,Capacity1500MW!$B$6:$B$87,$C30)</f>
        <v>0</v>
      </c>
      <c r="K30">
        <f>SUMIFS(Capacity1500MW!H$6:H$87,Capacity1500MW!$A$6:$A$87,$D30,Capacity1500MW!$B$6:$B$87,$C30)</f>
        <v>0</v>
      </c>
      <c r="L30">
        <f>SUMIFS(Capacity1500MW!I$6:I$87,Capacity1500MW!$A$6:$A$87,$D30,Capacity1500MW!$B$6:$B$87,$C30)</f>
        <v>0</v>
      </c>
      <c r="M30">
        <f>SUMIFS(Capacity1500MW!J$6:J$87,Capacity1500MW!$A$6:$A$87,$D30,Capacity1500MW!$B$6:$B$87,$C30)</f>
        <v>0</v>
      </c>
      <c r="N30">
        <f>SUMIFS(Capacity1500MW!K$6:K$87,Capacity1500MW!$A$6:$A$87,$D30,Capacity1500MW!$B$6:$B$87,$C30)</f>
        <v>0</v>
      </c>
      <c r="O30">
        <f>SUMIFS(Capacity1500MW!L$6:L$87,Capacity1500MW!$A$6:$A$87,$D30,Capacity1500MW!$B$6:$B$87,$C30)</f>
        <v>0</v>
      </c>
      <c r="P30">
        <f>SUMIFS(Capacity1500MW!M$6:M$87,Capacity1500MW!$A$6:$A$87,$D30,Capacity1500MW!$B$6:$B$87,$C30)</f>
        <v>0</v>
      </c>
      <c r="Q30">
        <f>SUMIFS(Capacity1500MW!N$6:N$87,Capacity1500MW!$A$6:$A$87,$D30,Capacity1500MW!$B$6:$B$87,$C30)</f>
        <v>0</v>
      </c>
      <c r="R30">
        <f>SUMIFS(Capacity1500MW!O$6:O$87,Capacity1500MW!$A$6:$A$87,$D30,Capacity1500MW!$B$6:$B$87,$C30)</f>
        <v>0</v>
      </c>
      <c r="S30">
        <f>SUMIFS(Capacity1500MW!P$6:P$87,Capacity1500MW!$A$6:$A$87,$D30,Capacity1500MW!$B$6:$B$87,$C30)</f>
        <v>0</v>
      </c>
      <c r="T30">
        <f>SUMIFS(Capacity1500MW!Q$6:Q$87,Capacity1500MW!$A$6:$A$87,$D30,Capacity1500MW!$B$6:$B$87,$C30)</f>
        <v>0</v>
      </c>
      <c r="U30">
        <f>SUMIFS(Capacity1500MW!R$6:R$87,Capacity1500MW!$A$6:$A$87,$D30,Capacity1500MW!$B$6:$B$87,$C30)</f>
        <v>0</v>
      </c>
      <c r="V30">
        <f>SUMIFS(Capacity1500MW!S$6:S$87,Capacity1500MW!$A$6:$A$87,$D30,Capacity1500MW!$B$6:$B$87,$C30)</f>
        <v>0</v>
      </c>
      <c r="W30">
        <f>SUMIFS(Capacity1500MW!T$6:T$87,Capacity1500MW!$A$6:$A$87,$D30,Capacity1500MW!$B$6:$B$87,$C30)</f>
        <v>0</v>
      </c>
      <c r="X30">
        <f>SUMIFS(Capacity1500MW!U$6:U$87,Capacity1500MW!$A$6:$A$87,$D30,Capacity1500MW!$B$6:$B$87,$C30)</f>
        <v>0</v>
      </c>
      <c r="Y30">
        <f>SUMIFS(Capacity1500MW!V$6:V$87,Capacity1500MW!$A$6:$A$87,$D30,Capacity1500MW!$B$6:$B$87,$C30)</f>
        <v>0</v>
      </c>
      <c r="Z30">
        <f>SUMIFS(Capacity1500MW!W$6:W$87,Capacity1500MW!$A$6:$A$87,$D30,Capacity1500MW!$B$6:$B$87,$C30)</f>
        <v>0</v>
      </c>
      <c r="AA30">
        <f>SUMIFS(Capacity1500MW!X$6:X$87,Capacity1500MW!$A$6:$A$87,$D30,Capacity1500MW!$B$6:$B$87,$C30)</f>
        <v>0</v>
      </c>
      <c r="AB30">
        <f>SUMIFS(Capacity1500MW!Y$6:Y$87,Capacity1500MW!$A$6:$A$87,$D30,Capacity1500MW!$B$6:$B$87,$C30)</f>
        <v>0</v>
      </c>
      <c r="AC30">
        <f>SUMIFS(Capacity1500MW!Z$6:Z$87,Capacity1500MW!$A$6:$A$87,$D30,Capacity1500MW!$B$6:$B$87,$C30)</f>
        <v>0</v>
      </c>
      <c r="AD30">
        <f>SUMIFS(Capacity1500MW!AA$6:AA$87,Capacity1500MW!$A$6:$A$87,$D30,Capacity1500MW!$B$6:$B$87,$C30)</f>
        <v>0</v>
      </c>
      <c r="AE30">
        <f>SUMIFS(Capacity1500MW!AB$6:AB$87,Capacity1500MW!$A$6:$A$87,$D30,Capacity1500MW!$B$6:$B$87,$C30)</f>
        <v>0</v>
      </c>
      <c r="AF30">
        <f>SUMIFS(Capacity1500MW!AC$6:AC$87,Capacity1500MW!$A$6:$A$87,$D30,Capacity1500MW!$B$6:$B$87,$C30)</f>
        <v>0</v>
      </c>
      <c r="AG30">
        <f>SUMIFS(Capacity1500MW!AD$6:AD$87,Capacity1500MW!$A$6:$A$87,$D30,Capacity1500MW!$B$6:$B$87,$C30)</f>
        <v>0</v>
      </c>
      <c r="AH30">
        <f>SUMIFS(Capacity1500MW!AE$6:AE$87,Capacity1500MW!$A$6:$A$87,$D30,Capacity1500MW!$B$6:$B$87,$C30)</f>
        <v>0</v>
      </c>
    </row>
    <row r="31" spans="1:34" x14ac:dyDescent="0.3">
      <c r="A31" t="s">
        <v>1291</v>
      </c>
      <c r="B31" t="s">
        <v>1291</v>
      </c>
      <c r="C31" t="s">
        <v>1350</v>
      </c>
      <c r="D31" t="s">
        <v>1355</v>
      </c>
      <c r="E31" t="s">
        <v>1300</v>
      </c>
      <c r="F31">
        <f>SUMIFS(Capacity1500MW!C$6:C$87,Capacity1500MW!$A$6:$A$87,$D31,Capacity1500MW!$B$6:$B$87,$C31)</f>
        <v>19.108000516891451</v>
      </c>
      <c r="G31">
        <f>SUMIFS(Capacity1500MW!D$6:D$87,Capacity1500MW!$A$6:$A$87,$D31,Capacity1500MW!$B$6:$B$87,$C31)</f>
        <v>37.433001041412268</v>
      </c>
      <c r="H31">
        <f>SUMIFS(Capacity1500MW!E$6:E$87,Capacity1500MW!$A$6:$A$87,$D31,Capacity1500MW!$B$6:$B$87,$C31)</f>
        <v>64.041998863220101</v>
      </c>
      <c r="I31">
        <f>SUMIFS(Capacity1500MW!F$6:F$87,Capacity1500MW!$A$6:$A$87,$D31,Capacity1500MW!$B$6:$B$87,$C31)</f>
        <v>100.9389972686767</v>
      </c>
      <c r="J31">
        <f>SUMIFS(Capacity1500MW!G$6:G$87,Capacity1500MW!$A$6:$A$87,$D31,Capacity1500MW!$B$6:$B$87,$C31)</f>
        <v>139.00600242614701</v>
      </c>
      <c r="K31">
        <f>SUMIFS(Capacity1500MW!H$6:H$87,Capacity1500MW!$A$6:$A$87,$D31,Capacity1500MW!$B$6:$B$87,$C31)</f>
        <v>181.2900047302239</v>
      </c>
      <c r="L31">
        <f>SUMIFS(Capacity1500MW!I$6:I$87,Capacity1500MW!$A$6:$A$87,$D31,Capacity1500MW!$B$6:$B$87,$C31)</f>
        <v>233.20699691772381</v>
      </c>
      <c r="M31">
        <f>SUMIFS(Capacity1500MW!J$6:J$87,Capacity1500MW!$A$6:$A$87,$D31,Capacity1500MW!$B$6:$B$87,$C31)</f>
        <v>295.74800109863247</v>
      </c>
      <c r="N31">
        <f>SUMIFS(Capacity1500MW!K$6:K$87,Capacity1500MW!$A$6:$A$87,$D31,Capacity1500MW!$B$6:$B$87,$C31)</f>
        <v>367.72499084472639</v>
      </c>
      <c r="O31">
        <f>SUMIFS(Capacity1500MW!L$6:L$87,Capacity1500MW!$A$6:$A$87,$D31,Capacity1500MW!$B$6:$B$87,$C31)</f>
        <v>418.77000427246037</v>
      </c>
      <c r="P31">
        <f>SUMIFS(Capacity1500MW!M$6:M$87,Capacity1500MW!$A$6:$A$87,$D31,Capacity1500MW!$B$6:$B$87,$C31)</f>
        <v>476.5399932861323</v>
      </c>
      <c r="Q31">
        <f>SUMIFS(Capacity1500MW!N$6:N$87,Capacity1500MW!$A$6:$A$87,$D31,Capacity1500MW!$B$6:$B$87,$C31)</f>
        <v>537.83000946044876</v>
      </c>
      <c r="R31">
        <f>SUMIFS(Capacity1500MW!O$6:O$87,Capacity1500MW!$A$6:$A$87,$D31,Capacity1500MW!$B$6:$B$87,$C31)</f>
        <v>602.48300170898392</v>
      </c>
      <c r="S31">
        <f>SUMIFS(Capacity1500MW!P$6:P$87,Capacity1500MW!$A$6:$A$87,$D31,Capacity1500MW!$B$6:$B$87,$C31)</f>
        <v>656.358985900878</v>
      </c>
      <c r="T31">
        <f>SUMIFS(Capacity1500MW!Q$6:Q$87,Capacity1500MW!$A$6:$A$87,$D31,Capacity1500MW!$B$6:$B$87,$C31)</f>
        <v>712.61397552490098</v>
      </c>
      <c r="U31">
        <f>SUMIFS(Capacity1500MW!R$6:R$87,Capacity1500MW!$A$6:$A$87,$D31,Capacity1500MW!$B$6:$B$87,$C31)</f>
        <v>743.76597595214798</v>
      </c>
      <c r="V31">
        <f>SUMIFS(Capacity1500MW!S$6:S$87,Capacity1500MW!$A$6:$A$87,$D31,Capacity1500MW!$B$6:$B$87,$C31)</f>
        <v>776.57901000976506</v>
      </c>
      <c r="W31">
        <f>SUMIFS(Capacity1500MW!T$6:T$87,Capacity1500MW!$A$6:$A$87,$D31,Capacity1500MW!$B$6:$B$87,$C31)</f>
        <v>809.53199768066293</v>
      </c>
      <c r="X31">
        <f>SUMIFS(Capacity1500MW!U$6:U$87,Capacity1500MW!$A$6:$A$87,$D31,Capacity1500MW!$B$6:$B$87,$C31)</f>
        <v>844.20101928710903</v>
      </c>
      <c r="Y31">
        <f>SUMIFS(Capacity1500MW!V$6:V$87,Capacity1500MW!$A$6:$A$87,$D31,Capacity1500MW!$B$6:$B$87,$C31)</f>
        <v>879.81898498535099</v>
      </c>
      <c r="Z31">
        <f>SUMIFS(Capacity1500MW!W$6:W$87,Capacity1500MW!$A$6:$A$87,$D31,Capacity1500MW!$B$6:$B$87,$C31)</f>
        <v>916.08302307128906</v>
      </c>
      <c r="AA31">
        <f>SUMIFS(Capacity1500MW!X$6:X$87,Capacity1500MW!$A$6:$A$87,$D31,Capacity1500MW!$B$6:$B$87,$C31)</f>
        <v>953.68797302246003</v>
      </c>
      <c r="AB31">
        <f>SUMIFS(Capacity1500MW!Y$6:Y$87,Capacity1500MW!$A$6:$A$87,$D31,Capacity1500MW!$B$6:$B$87,$C31)</f>
        <v>992.26100158691304</v>
      </c>
      <c r="AC31">
        <f>SUMIFS(Capacity1500MW!Z$6:Z$87,Capacity1500MW!$A$6:$A$87,$D31,Capacity1500MW!$B$6:$B$87,$C31)</f>
        <v>1032.718978881835</v>
      </c>
      <c r="AD31">
        <f>SUMIFS(Capacity1500MW!AA$6:AA$87,Capacity1500MW!$A$6:$A$87,$D31,Capacity1500MW!$B$6:$B$87,$C31)</f>
        <v>1074.201995849608</v>
      </c>
      <c r="AE31">
        <f>SUMIFS(Capacity1500MW!AB$6:AB$87,Capacity1500MW!$A$6:$A$87,$D31,Capacity1500MW!$B$6:$B$87,$C31)</f>
        <v>1117.7970275878902</v>
      </c>
      <c r="AF31">
        <f>SUMIFS(Capacity1500MW!AC$6:AC$87,Capacity1500MW!$A$6:$A$87,$D31,Capacity1500MW!$B$6:$B$87,$C31)</f>
        <v>1162.580978393554</v>
      </c>
      <c r="AG31">
        <f>SUMIFS(Capacity1500MW!AD$6:AD$87,Capacity1500MW!$A$6:$A$87,$D31,Capacity1500MW!$B$6:$B$87,$C31)</f>
        <v>1208.344024658202</v>
      </c>
      <c r="AH31">
        <f>SUMIFS(Capacity1500MW!AE$6:AE$87,Capacity1500MW!$A$6:$A$87,$D31,Capacity1500MW!$B$6:$B$87,$C31)</f>
        <v>1254.282028198234</v>
      </c>
    </row>
    <row r="32" spans="1:34" x14ac:dyDescent="0.3">
      <c r="A32" t="s">
        <v>1292</v>
      </c>
      <c r="B32" t="s">
        <v>1308</v>
      </c>
      <c r="C32" t="s">
        <v>1349</v>
      </c>
      <c r="D32" t="s">
        <v>1356</v>
      </c>
      <c r="E32" t="s">
        <v>1300</v>
      </c>
      <c r="F32">
        <f>SUMIFS(Capacity1500MW!C$6:C$87,Capacity1500MW!$A$6:$A$87,$D32,Capacity1500MW!$B$6:$B$87,$C32)</f>
        <v>0</v>
      </c>
      <c r="G32">
        <f>SUMIFS(Capacity1500MW!D$6:D$87,Capacity1500MW!$A$6:$A$87,$D32,Capacity1500MW!$B$6:$B$87,$C32)</f>
        <v>0</v>
      </c>
      <c r="H32">
        <f>SUMIFS(Capacity1500MW!E$6:E$87,Capacity1500MW!$A$6:$A$87,$D32,Capacity1500MW!$B$6:$B$87,$C32)</f>
        <v>0</v>
      </c>
      <c r="I32">
        <f>SUMIFS(Capacity1500MW!F$6:F$87,Capacity1500MW!$A$6:$A$87,$D32,Capacity1500MW!$B$6:$B$87,$C32)</f>
        <v>0</v>
      </c>
      <c r="J32">
        <f>SUMIFS(Capacity1500MW!G$6:G$87,Capacity1500MW!$A$6:$A$87,$D32,Capacity1500MW!$B$6:$B$87,$C32)</f>
        <v>0</v>
      </c>
      <c r="K32">
        <f>SUMIFS(Capacity1500MW!H$6:H$87,Capacity1500MW!$A$6:$A$87,$D32,Capacity1500MW!$B$6:$B$87,$C32)</f>
        <v>0</v>
      </c>
      <c r="L32">
        <f>SUMIFS(Capacity1500MW!I$6:I$87,Capacity1500MW!$A$6:$A$87,$D32,Capacity1500MW!$B$6:$B$87,$C32)</f>
        <v>0</v>
      </c>
      <c r="M32">
        <f>SUMIFS(Capacity1500MW!J$6:J$87,Capacity1500MW!$A$6:$A$87,$D32,Capacity1500MW!$B$6:$B$87,$C32)</f>
        <v>0</v>
      </c>
      <c r="N32">
        <f>SUMIFS(Capacity1500MW!K$6:K$87,Capacity1500MW!$A$6:$A$87,$D32,Capacity1500MW!$B$6:$B$87,$C32)</f>
        <v>0</v>
      </c>
      <c r="O32">
        <f>SUMIFS(Capacity1500MW!L$6:L$87,Capacity1500MW!$A$6:$A$87,$D32,Capacity1500MW!$B$6:$B$87,$C32)</f>
        <v>0</v>
      </c>
      <c r="P32">
        <f>SUMIFS(Capacity1500MW!M$6:M$87,Capacity1500MW!$A$6:$A$87,$D32,Capacity1500MW!$B$6:$B$87,$C32)</f>
        <v>0</v>
      </c>
      <c r="Q32">
        <f>SUMIFS(Capacity1500MW!N$6:N$87,Capacity1500MW!$A$6:$A$87,$D32,Capacity1500MW!$B$6:$B$87,$C32)</f>
        <v>0</v>
      </c>
      <c r="R32">
        <f>SUMIFS(Capacity1500MW!O$6:O$87,Capacity1500MW!$A$6:$A$87,$D32,Capacity1500MW!$B$6:$B$87,$C32)</f>
        <v>0</v>
      </c>
      <c r="S32">
        <f>SUMIFS(Capacity1500MW!P$6:P$87,Capacity1500MW!$A$6:$A$87,$D32,Capacity1500MW!$B$6:$B$87,$C32)</f>
        <v>0</v>
      </c>
      <c r="T32">
        <f>SUMIFS(Capacity1500MW!Q$6:Q$87,Capacity1500MW!$A$6:$A$87,$D32,Capacity1500MW!$B$6:$B$87,$C32)</f>
        <v>0</v>
      </c>
      <c r="U32">
        <f>SUMIFS(Capacity1500MW!R$6:R$87,Capacity1500MW!$A$6:$A$87,$D32,Capacity1500MW!$B$6:$B$87,$C32)</f>
        <v>0</v>
      </c>
      <c r="V32">
        <f>SUMIFS(Capacity1500MW!S$6:S$87,Capacity1500MW!$A$6:$A$87,$D32,Capacity1500MW!$B$6:$B$87,$C32)</f>
        <v>0</v>
      </c>
      <c r="W32">
        <f>SUMIFS(Capacity1500MW!T$6:T$87,Capacity1500MW!$A$6:$A$87,$D32,Capacity1500MW!$B$6:$B$87,$C32)</f>
        <v>0</v>
      </c>
      <c r="X32">
        <f>SUMIFS(Capacity1500MW!U$6:U$87,Capacity1500MW!$A$6:$A$87,$D32,Capacity1500MW!$B$6:$B$87,$C32)</f>
        <v>0</v>
      </c>
      <c r="Y32">
        <f>SUMIFS(Capacity1500MW!V$6:V$87,Capacity1500MW!$A$6:$A$87,$D32,Capacity1500MW!$B$6:$B$87,$C32)</f>
        <v>0</v>
      </c>
      <c r="Z32">
        <f>SUMIFS(Capacity1500MW!W$6:W$87,Capacity1500MW!$A$6:$A$87,$D32,Capacity1500MW!$B$6:$B$87,$C32)</f>
        <v>0</v>
      </c>
      <c r="AA32">
        <f>SUMIFS(Capacity1500MW!X$6:X$87,Capacity1500MW!$A$6:$A$87,$D32,Capacity1500MW!$B$6:$B$87,$C32)</f>
        <v>0</v>
      </c>
      <c r="AB32">
        <f>SUMIFS(Capacity1500MW!Y$6:Y$87,Capacity1500MW!$A$6:$A$87,$D32,Capacity1500MW!$B$6:$B$87,$C32)</f>
        <v>0</v>
      </c>
      <c r="AC32">
        <f>SUMIFS(Capacity1500MW!Z$6:Z$87,Capacity1500MW!$A$6:$A$87,$D32,Capacity1500MW!$B$6:$B$87,$C32)</f>
        <v>0</v>
      </c>
      <c r="AD32">
        <f>SUMIFS(Capacity1500MW!AA$6:AA$87,Capacity1500MW!$A$6:$A$87,$D32,Capacity1500MW!$B$6:$B$87,$C32)</f>
        <v>0</v>
      </c>
      <c r="AE32">
        <f>SUMIFS(Capacity1500MW!AB$6:AB$87,Capacity1500MW!$A$6:$A$87,$D32,Capacity1500MW!$B$6:$B$87,$C32)</f>
        <v>0</v>
      </c>
      <c r="AF32">
        <f>SUMIFS(Capacity1500MW!AC$6:AC$87,Capacity1500MW!$A$6:$A$87,$D32,Capacity1500MW!$B$6:$B$87,$C32)</f>
        <v>0</v>
      </c>
      <c r="AG32">
        <f>SUMIFS(Capacity1500MW!AD$6:AD$87,Capacity1500MW!$A$6:$A$87,$D32,Capacity1500MW!$B$6:$B$87,$C32)</f>
        <v>0</v>
      </c>
      <c r="AH32">
        <f>SUMIFS(Capacity1500MW!AE$6:AE$87,Capacity1500MW!$A$6:$A$87,$D32,Capacity1500MW!$B$6:$B$87,$C32)</f>
        <v>0</v>
      </c>
    </row>
    <row r="33" spans="1:34" x14ac:dyDescent="0.3">
      <c r="A33" t="s">
        <v>1293</v>
      </c>
      <c r="B33" t="s">
        <v>1309</v>
      </c>
      <c r="C33" t="s">
        <v>612</v>
      </c>
      <c r="D33" t="s">
        <v>1356</v>
      </c>
      <c r="E33" t="s">
        <v>1300</v>
      </c>
      <c r="F33">
        <f>SUMIFS(Capacity1500MW!C$6:C$87,Capacity1500MW!$A$6:$A$87,$D33,Capacity1500MW!$B$6:$B$87,$C33)</f>
        <v>0</v>
      </c>
      <c r="G33">
        <f>SUMIFS(Capacity1500MW!D$6:D$87,Capacity1500MW!$A$6:$A$87,$D33,Capacity1500MW!$B$6:$B$87,$C33)</f>
        <v>0</v>
      </c>
      <c r="H33">
        <f>SUMIFS(Capacity1500MW!E$6:E$87,Capacity1500MW!$A$6:$A$87,$D33,Capacity1500MW!$B$6:$B$87,$C33)</f>
        <v>0</v>
      </c>
      <c r="I33">
        <f>SUMIFS(Capacity1500MW!F$6:F$87,Capacity1500MW!$A$6:$A$87,$D33,Capacity1500MW!$B$6:$B$87,$C33)</f>
        <v>0</v>
      </c>
      <c r="J33">
        <f>SUMIFS(Capacity1500MW!G$6:G$87,Capacity1500MW!$A$6:$A$87,$D33,Capacity1500MW!$B$6:$B$87,$C33)</f>
        <v>0</v>
      </c>
      <c r="K33">
        <f>SUMIFS(Capacity1500MW!H$6:H$87,Capacity1500MW!$A$6:$A$87,$D33,Capacity1500MW!$B$6:$B$87,$C33)</f>
        <v>0</v>
      </c>
      <c r="L33">
        <f>SUMIFS(Capacity1500MW!I$6:I$87,Capacity1500MW!$A$6:$A$87,$D33,Capacity1500MW!$B$6:$B$87,$C33)</f>
        <v>0</v>
      </c>
      <c r="M33">
        <f>SUMIFS(Capacity1500MW!J$6:J$87,Capacity1500MW!$A$6:$A$87,$D33,Capacity1500MW!$B$6:$B$87,$C33)</f>
        <v>0</v>
      </c>
      <c r="N33">
        <f>SUMIFS(Capacity1500MW!K$6:K$87,Capacity1500MW!$A$6:$A$87,$D33,Capacity1500MW!$B$6:$B$87,$C33)</f>
        <v>2.5090705048899999</v>
      </c>
      <c r="O33">
        <f>SUMIFS(Capacity1500MW!L$6:L$87,Capacity1500MW!$A$6:$A$87,$D33,Capacity1500MW!$B$6:$B$87,$C33)</f>
        <v>135.70949502960002</v>
      </c>
      <c r="P33">
        <f>SUMIFS(Capacity1500MW!M$6:M$87,Capacity1500MW!$A$6:$A$87,$D33,Capacity1500MW!$B$6:$B$87,$C33)</f>
        <v>172.1067951389</v>
      </c>
      <c r="Q33">
        <f>SUMIFS(Capacity1500MW!N$6:N$87,Capacity1500MW!$A$6:$A$87,$D33,Capacity1500MW!$B$6:$B$87,$C33)</f>
        <v>741.92742570649989</v>
      </c>
      <c r="R33">
        <f>SUMIFS(Capacity1500MW!O$6:O$87,Capacity1500MW!$A$6:$A$87,$D33,Capacity1500MW!$B$6:$B$87,$C33)</f>
        <v>741.92742571563997</v>
      </c>
      <c r="S33">
        <f>SUMIFS(Capacity1500MW!P$6:P$87,Capacity1500MW!$A$6:$A$87,$D33,Capacity1500MW!$B$6:$B$87,$C33)</f>
        <v>741.92742571724</v>
      </c>
      <c r="T33">
        <f>SUMIFS(Capacity1500MW!Q$6:Q$87,Capacity1500MW!$A$6:$A$87,$D33,Capacity1500MW!$B$6:$B$87,$C33)</f>
        <v>741.92742572147995</v>
      </c>
      <c r="U33">
        <f>SUMIFS(Capacity1500MW!R$6:R$87,Capacity1500MW!$A$6:$A$87,$D33,Capacity1500MW!$B$6:$B$87,$C33)</f>
        <v>741.92742573215992</v>
      </c>
      <c r="V33">
        <f>SUMIFS(Capacity1500MW!S$6:S$87,Capacity1500MW!$A$6:$A$87,$D33,Capacity1500MW!$B$6:$B$87,$C33)</f>
        <v>818.60937574044999</v>
      </c>
      <c r="W33">
        <f>SUMIFS(Capacity1500MW!T$6:T$87,Capacity1500MW!$A$6:$A$87,$D33,Capacity1500MW!$B$6:$B$87,$C33)</f>
        <v>818.60937575356002</v>
      </c>
      <c r="X33">
        <f>SUMIFS(Capacity1500MW!U$6:U$87,Capacity1500MW!$A$6:$A$87,$D33,Capacity1500MW!$B$6:$B$87,$C33)</f>
        <v>826.11582579188996</v>
      </c>
      <c r="Y33">
        <f>SUMIFS(Capacity1500MW!V$6:V$87,Capacity1500MW!$A$6:$A$87,$D33,Capacity1500MW!$B$6:$B$87,$C33)</f>
        <v>826.11582579882997</v>
      </c>
      <c r="Z33">
        <f>SUMIFS(Capacity1500MW!W$6:W$87,Capacity1500MW!$A$6:$A$87,$D33,Capacity1500MW!$B$6:$B$87,$C33)</f>
        <v>876.30852583338003</v>
      </c>
      <c r="AA33">
        <f>SUMIFS(Capacity1500MW!X$6:X$87,Capacity1500MW!$A$6:$A$87,$D33,Capacity1500MW!$B$6:$B$87,$C33)</f>
        <v>876.30852587888</v>
      </c>
      <c r="AB33">
        <f>SUMIFS(Capacity1500MW!Y$6:Y$87,Capacity1500MW!$A$6:$A$87,$D33,Capacity1500MW!$B$6:$B$87,$C33)</f>
        <v>876.30852587985999</v>
      </c>
      <c r="AC33">
        <f>SUMIFS(Capacity1500MW!Z$6:Z$87,Capacity1500MW!$A$6:$A$87,$D33,Capacity1500MW!$B$6:$B$87,$C33)</f>
        <v>876.30852588157995</v>
      </c>
      <c r="AD33">
        <f>SUMIFS(Capacity1500MW!AA$6:AA$87,Capacity1500MW!$A$6:$A$87,$D33,Capacity1500MW!$B$6:$B$87,$C33)</f>
        <v>876.30852590315999</v>
      </c>
      <c r="AE33">
        <f>SUMIFS(Capacity1500MW!AB$6:AB$87,Capacity1500MW!$A$6:$A$87,$D33,Capacity1500MW!$B$6:$B$87,$C33)</f>
        <v>876.30852605491998</v>
      </c>
      <c r="AF33">
        <f>SUMIFS(Capacity1500MW!AC$6:AC$87,Capacity1500MW!$A$6:$A$87,$D33,Capacity1500MW!$B$6:$B$87,$C33)</f>
        <v>876.30852606029998</v>
      </c>
      <c r="AG33">
        <f>SUMIFS(Capacity1500MW!AD$6:AD$87,Capacity1500MW!$A$6:$A$87,$D33,Capacity1500MW!$B$6:$B$87,$C33)</f>
        <v>876.30852609609997</v>
      </c>
      <c r="AH33">
        <f>SUMIFS(Capacity1500MW!AE$6:AE$87,Capacity1500MW!$A$6:$A$87,$D33,Capacity1500MW!$B$6:$B$87,$C33)</f>
        <v>876.30852610561999</v>
      </c>
    </row>
    <row r="34" spans="1:34" x14ac:dyDescent="0.3">
      <c r="A34" t="s">
        <v>1294</v>
      </c>
      <c r="B34" t="s">
        <v>1294</v>
      </c>
      <c r="C34" t="s">
        <v>1350</v>
      </c>
      <c r="D34" t="s">
        <v>1356</v>
      </c>
      <c r="E34" t="s">
        <v>1300</v>
      </c>
      <c r="F34">
        <f>SUMIFS(Capacity1500MW!C$6:C$87,Capacity1500MW!$A$6:$A$87,$D34,Capacity1500MW!$B$6:$B$87,$C34)</f>
        <v>2.531000047922126</v>
      </c>
      <c r="G34">
        <f>SUMIFS(Capacity1500MW!D$6:D$87,Capacity1500MW!$A$6:$A$87,$D34,Capacity1500MW!$B$6:$B$87,$C34)</f>
        <v>5.8989998698234514</v>
      </c>
      <c r="H34">
        <f>SUMIFS(Capacity1500MW!E$6:E$87,Capacity1500MW!$A$6:$A$87,$D34,Capacity1500MW!$B$6:$B$87,$C34)</f>
        <v>10.95600008964537</v>
      </c>
      <c r="I34">
        <f>SUMIFS(Capacity1500MW!F$6:F$87,Capacity1500MW!$A$6:$A$87,$D34,Capacity1500MW!$B$6:$B$87,$C34)</f>
        <v>18.307000398635768</v>
      </c>
      <c r="J34">
        <f>SUMIFS(Capacity1500MW!G$6:G$87,Capacity1500MW!$A$6:$A$87,$D34,Capacity1500MW!$B$6:$B$87,$C34)</f>
        <v>27.271999120712248</v>
      </c>
      <c r="K34">
        <f>SUMIFS(Capacity1500MW!H$6:H$87,Capacity1500MW!$A$6:$A$87,$D34,Capacity1500MW!$B$6:$B$87,$C34)</f>
        <v>37.668000698089529</v>
      </c>
      <c r="L34">
        <f>SUMIFS(Capacity1500MW!I$6:I$87,Capacity1500MW!$A$6:$A$87,$D34,Capacity1500MW!$B$6:$B$87,$C34)</f>
        <v>50.497000694274853</v>
      </c>
      <c r="M34">
        <f>SUMIFS(Capacity1500MW!J$6:J$87,Capacity1500MW!$A$6:$A$87,$D34,Capacity1500MW!$B$6:$B$87,$C34)</f>
        <v>65.411998748779297</v>
      </c>
      <c r="N34">
        <f>SUMIFS(Capacity1500MW!K$6:K$87,Capacity1500MW!$A$6:$A$87,$D34,Capacity1500MW!$B$6:$B$87,$C34)</f>
        <v>82.598003387451101</v>
      </c>
      <c r="O34">
        <f>SUMIFS(Capacity1500MW!L$6:L$87,Capacity1500MW!$A$6:$A$87,$D34,Capacity1500MW!$B$6:$B$87,$C34)</f>
        <v>96.729002952575598</v>
      </c>
      <c r="P34">
        <f>SUMIFS(Capacity1500MW!M$6:M$87,Capacity1500MW!$A$6:$A$87,$D34,Capacity1500MW!$B$6:$B$87,$C34)</f>
        <v>112.11099720001209</v>
      </c>
      <c r="Q34">
        <f>SUMIFS(Capacity1500MW!N$6:N$87,Capacity1500MW!$A$6:$A$87,$D34,Capacity1500MW!$B$6:$B$87,$C34)</f>
        <v>128.7480001449583</v>
      </c>
      <c r="R34">
        <f>SUMIFS(Capacity1500MW!O$6:O$87,Capacity1500MW!$A$6:$A$87,$D34,Capacity1500MW!$B$6:$B$87,$C34)</f>
        <v>146.674007415771</v>
      </c>
      <c r="S34">
        <f>SUMIFS(Capacity1500MW!P$6:P$87,Capacity1500MW!$A$6:$A$87,$D34,Capacity1500MW!$B$6:$B$87,$C34)</f>
        <v>164.1120033264157</v>
      </c>
      <c r="T34">
        <f>SUMIFS(Capacity1500MW!Q$6:Q$87,Capacity1500MW!$A$6:$A$87,$D34,Capacity1500MW!$B$6:$B$87,$C34)</f>
        <v>182.07299804687452</v>
      </c>
      <c r="U34">
        <f>SUMIFS(Capacity1500MW!R$6:R$87,Capacity1500MW!$A$6:$A$87,$D34,Capacity1500MW!$B$6:$B$87,$C34)</f>
        <v>191.79999732971089</v>
      </c>
      <c r="V34">
        <f>SUMIFS(Capacity1500MW!S$6:S$87,Capacity1500MW!$A$6:$A$87,$D34,Capacity1500MW!$B$6:$B$87,$C34)</f>
        <v>202.03400230407689</v>
      </c>
      <c r="W34">
        <f>SUMIFS(Capacity1500MW!T$6:T$87,Capacity1500MW!$A$6:$A$87,$D34,Capacity1500MW!$B$6:$B$87,$C34)</f>
        <v>212.35599899291938</v>
      </c>
      <c r="X34">
        <f>SUMIFS(Capacity1500MW!U$6:U$87,Capacity1500MW!$A$6:$A$87,$D34,Capacity1500MW!$B$6:$B$87,$C34)</f>
        <v>223.17800712585358</v>
      </c>
      <c r="Y34">
        <f>SUMIFS(Capacity1500MW!V$6:V$87,Capacity1500MW!$A$6:$A$87,$D34,Capacity1500MW!$B$6:$B$87,$C34)</f>
        <v>234.19300270080521</v>
      </c>
      <c r="Z34">
        <f>SUMIFS(Capacity1500MW!W$6:W$87,Capacity1500MW!$A$6:$A$87,$D34,Capacity1500MW!$B$6:$B$87,$C34)</f>
        <v>245.49399948120112</v>
      </c>
      <c r="AA34">
        <f>SUMIFS(Capacity1500MW!X$6:X$87,Capacity1500MW!$A$6:$A$87,$D34,Capacity1500MW!$B$6:$B$87,$C34)</f>
        <v>256.95800399780211</v>
      </c>
      <c r="AB34">
        <f>SUMIFS(Capacity1500MW!Y$6:Y$87,Capacity1500MW!$A$6:$A$87,$D34,Capacity1500MW!$B$6:$B$87,$C34)</f>
        <v>268.73600196838322</v>
      </c>
      <c r="AC34">
        <f>SUMIFS(Capacity1500MW!Z$6:Z$87,Capacity1500MW!$A$6:$A$87,$D34,Capacity1500MW!$B$6:$B$87,$C34)</f>
        <v>280.62199401855423</v>
      </c>
      <c r="AD34">
        <f>SUMIFS(Capacity1500MW!AA$6:AA$87,Capacity1500MW!$A$6:$A$87,$D34,Capacity1500MW!$B$6:$B$87,$C34)</f>
        <v>292.61600875854447</v>
      </c>
      <c r="AE34">
        <f>SUMIFS(Capacity1500MW!AB$6:AB$87,Capacity1500MW!$A$6:$A$87,$D34,Capacity1500MW!$B$6:$B$87,$C34)</f>
        <v>304.57599258422778</v>
      </c>
      <c r="AF34">
        <f>SUMIFS(Capacity1500MW!AC$6:AC$87,Capacity1500MW!$A$6:$A$87,$D34,Capacity1500MW!$B$6:$B$87,$C34)</f>
        <v>316.62600326538069</v>
      </c>
      <c r="AG34">
        <f>SUMIFS(Capacity1500MW!AD$6:AD$87,Capacity1500MW!$A$6:$A$87,$D34,Capacity1500MW!$B$6:$B$87,$C34)</f>
        <v>328.75601196289063</v>
      </c>
      <c r="AH34">
        <f>SUMIFS(Capacity1500MW!AE$6:AE$87,Capacity1500MW!$A$6:$A$87,$D34,Capacity1500MW!$B$6:$B$87,$C34)</f>
        <v>340.86399841308514</v>
      </c>
    </row>
    <row r="35" spans="1:34" x14ac:dyDescent="0.3">
      <c r="A35" t="s">
        <v>1295</v>
      </c>
      <c r="B35" t="s">
        <v>1310</v>
      </c>
      <c r="C35" t="s">
        <v>1349</v>
      </c>
      <c r="D35" t="s">
        <v>1354</v>
      </c>
      <c r="E35" t="s">
        <v>1300</v>
      </c>
      <c r="F35">
        <f>SUMIFS(Capacity1500MW!C$6:C$87,Capacity1500MW!$A$6:$A$87,$D35,Capacity1500MW!$B$6:$B$87,$C35)</f>
        <v>55.329999923705998</v>
      </c>
      <c r="G35">
        <f>SUMIFS(Capacity1500MW!D$6:D$87,Capacity1500MW!$A$6:$A$87,$D35,Capacity1500MW!$B$6:$B$87,$C35)</f>
        <v>375.329999923706</v>
      </c>
      <c r="H35">
        <f>SUMIFS(Capacity1500MW!E$6:E$87,Capacity1500MW!$A$6:$A$87,$D35,Capacity1500MW!$B$6:$B$87,$C35)</f>
        <v>375.329999923706</v>
      </c>
      <c r="I35">
        <f>SUMIFS(Capacity1500MW!F$6:F$87,Capacity1500MW!$A$6:$A$87,$D35,Capacity1500MW!$B$6:$B$87,$C35)</f>
        <v>375.329999923706</v>
      </c>
      <c r="J35">
        <f>SUMIFS(Capacity1500MW!G$6:G$87,Capacity1500MW!$A$6:$A$87,$D35,Capacity1500MW!$B$6:$B$87,$C35)</f>
        <v>375.329999923706</v>
      </c>
      <c r="K35">
        <f>SUMIFS(Capacity1500MW!H$6:H$87,Capacity1500MW!$A$6:$A$87,$D35,Capacity1500MW!$B$6:$B$87,$C35)</f>
        <v>375.329999923706</v>
      </c>
      <c r="L35">
        <f>SUMIFS(Capacity1500MW!I$6:I$87,Capacity1500MW!$A$6:$A$87,$D35,Capacity1500MW!$B$6:$B$87,$C35)</f>
        <v>375.329999923706</v>
      </c>
      <c r="M35">
        <f>SUMIFS(Capacity1500MW!J$6:J$87,Capacity1500MW!$A$6:$A$87,$D35,Capacity1500MW!$B$6:$B$87,$C35)</f>
        <v>375.329999923706</v>
      </c>
      <c r="N35">
        <f>SUMIFS(Capacity1500MW!K$6:K$87,Capacity1500MW!$A$6:$A$87,$D35,Capacity1500MW!$B$6:$B$87,$C35)</f>
        <v>375.329999923706</v>
      </c>
      <c r="O35">
        <f>SUMIFS(Capacity1500MW!L$6:L$87,Capacity1500MW!$A$6:$A$87,$D35,Capacity1500MW!$B$6:$B$87,$C35)</f>
        <v>375.329999923706</v>
      </c>
      <c r="P35">
        <f>SUMIFS(Capacity1500MW!M$6:M$87,Capacity1500MW!$A$6:$A$87,$D35,Capacity1500MW!$B$6:$B$87,$C35)</f>
        <v>375.329999923706</v>
      </c>
      <c r="Q35">
        <f>SUMIFS(Capacity1500MW!N$6:N$87,Capacity1500MW!$A$6:$A$87,$D35,Capacity1500MW!$B$6:$B$87,$C35)</f>
        <v>375.33048776784602</v>
      </c>
      <c r="R35">
        <f>SUMIFS(Capacity1500MW!O$6:O$87,Capacity1500MW!$A$6:$A$87,$D35,Capacity1500MW!$B$6:$B$87,$C35)</f>
        <v>320.00048789260001</v>
      </c>
      <c r="S35">
        <f>SUMIFS(Capacity1500MW!P$6:P$87,Capacity1500MW!$A$6:$A$87,$D35,Capacity1500MW!$B$6:$B$87,$C35)</f>
        <v>320.0004878986</v>
      </c>
      <c r="T35">
        <f>SUMIFS(Capacity1500MW!Q$6:Q$87,Capacity1500MW!$A$6:$A$87,$D35,Capacity1500MW!$B$6:$B$87,$C35)</f>
        <v>320.00048800278</v>
      </c>
      <c r="U35">
        <f>SUMIFS(Capacity1500MW!R$6:R$87,Capacity1500MW!$A$6:$A$87,$D35,Capacity1500MW!$B$6:$B$87,$C35)</f>
        <v>320.00048803480001</v>
      </c>
      <c r="V35">
        <f>SUMIFS(Capacity1500MW!S$6:S$87,Capacity1500MW!$A$6:$A$87,$D35,Capacity1500MW!$B$6:$B$87,$C35)</f>
        <v>320.00048876746001</v>
      </c>
      <c r="W35">
        <f>SUMIFS(Capacity1500MW!T$6:T$87,Capacity1500MW!$A$6:$A$87,$D35,Capacity1500MW!$B$6:$B$87,$C35)</f>
        <v>320.00048880744998</v>
      </c>
      <c r="X35">
        <f>SUMIFS(Capacity1500MW!U$6:U$87,Capacity1500MW!$A$6:$A$87,$D35,Capacity1500MW!$B$6:$B$87,$C35)</f>
        <v>320.00048896496003</v>
      </c>
      <c r="Y35">
        <f>SUMIFS(Capacity1500MW!V$6:V$87,Capacity1500MW!$A$6:$A$87,$D35,Capacity1500MW!$B$6:$B$87,$C35)</f>
        <v>320.00048899910001</v>
      </c>
      <c r="Z35">
        <f>SUMIFS(Capacity1500MW!W$6:W$87,Capacity1500MW!$A$6:$A$87,$D35,Capacity1500MW!$B$6:$B$87,$C35)</f>
        <v>300.00048635823998</v>
      </c>
      <c r="AA35">
        <f>SUMIFS(Capacity1500MW!X$6:X$87,Capacity1500MW!$A$6:$A$87,$D35,Capacity1500MW!$B$6:$B$87,$C35)</f>
        <v>4.8492254999999898E-4</v>
      </c>
      <c r="AB35">
        <f>SUMIFS(Capacity1500MW!Y$6:Y$87,Capacity1500MW!$A$6:$A$87,$D35,Capacity1500MW!$B$6:$B$87,$C35)</f>
        <v>4.8492456000000001E-4</v>
      </c>
      <c r="AC35">
        <f>SUMIFS(Capacity1500MW!Z$6:Z$87,Capacity1500MW!$A$6:$A$87,$D35,Capacity1500MW!$B$6:$B$87,$C35)</f>
        <v>4.8331067000000001E-4</v>
      </c>
      <c r="AD35">
        <f>SUMIFS(Capacity1500MW!AA$6:AA$87,Capacity1500MW!$A$6:$A$87,$D35,Capacity1500MW!$B$6:$B$87,$C35)</f>
        <v>4.7944142999999898E-4</v>
      </c>
      <c r="AE35">
        <f>SUMIFS(Capacity1500MW!AB$6:AB$87,Capacity1500MW!$A$6:$A$87,$D35,Capacity1500MW!$B$6:$B$87,$C35)</f>
        <v>4.7884596E-4</v>
      </c>
      <c r="AF35">
        <f>SUMIFS(Capacity1500MW!AC$6:AC$87,Capacity1500MW!$A$6:$A$87,$D35,Capacity1500MW!$B$6:$B$87,$C35)</f>
        <v>4.76911549999999E-4</v>
      </c>
      <c r="AG35">
        <f>SUMIFS(Capacity1500MW!AD$6:AD$87,Capacity1500MW!$A$6:$A$87,$D35,Capacity1500MW!$B$6:$B$87,$C35)</f>
        <v>4.7414954E-4</v>
      </c>
      <c r="AH35">
        <f>SUMIFS(Capacity1500MW!AE$6:AE$87,Capacity1500MW!$A$6:$A$87,$D35,Capacity1500MW!$B$6:$B$87,$C35)</f>
        <v>4.9546535999999905E-4</v>
      </c>
    </row>
    <row r="36" spans="1:34" x14ac:dyDescent="0.3">
      <c r="A36" t="s">
        <v>1296</v>
      </c>
      <c r="B36" t="s">
        <v>1311</v>
      </c>
      <c r="C36" t="s">
        <v>612</v>
      </c>
      <c r="D36" t="s">
        <v>1354</v>
      </c>
      <c r="E36" t="s">
        <v>1300</v>
      </c>
      <c r="F36">
        <f>SUMIFS(Capacity1500MW!C$6:C$87,Capacity1500MW!$A$6:$A$87,$D36,Capacity1500MW!$B$6:$B$87,$C36)</f>
        <v>0</v>
      </c>
      <c r="G36">
        <f>SUMIFS(Capacity1500MW!D$6:D$87,Capacity1500MW!$A$6:$A$87,$D36,Capacity1500MW!$B$6:$B$87,$C36)</f>
        <v>0</v>
      </c>
      <c r="H36">
        <f>SUMIFS(Capacity1500MW!E$6:E$87,Capacity1500MW!$A$6:$A$87,$D36,Capacity1500MW!$B$6:$B$87,$C36)</f>
        <v>0</v>
      </c>
      <c r="I36">
        <f>SUMIFS(Capacity1500MW!F$6:F$87,Capacity1500MW!$A$6:$A$87,$D36,Capacity1500MW!$B$6:$B$87,$C36)</f>
        <v>0</v>
      </c>
      <c r="J36">
        <f>SUMIFS(Capacity1500MW!G$6:G$87,Capacity1500MW!$A$6:$A$87,$D36,Capacity1500MW!$B$6:$B$87,$C36)</f>
        <v>0</v>
      </c>
      <c r="K36">
        <f>SUMIFS(Capacity1500MW!H$6:H$87,Capacity1500MW!$A$6:$A$87,$D36,Capacity1500MW!$B$6:$B$87,$C36)</f>
        <v>0</v>
      </c>
      <c r="L36">
        <f>SUMIFS(Capacity1500MW!I$6:I$87,Capacity1500MW!$A$6:$A$87,$D36,Capacity1500MW!$B$6:$B$87,$C36)</f>
        <v>0</v>
      </c>
      <c r="M36">
        <f>SUMIFS(Capacity1500MW!J$6:J$87,Capacity1500MW!$A$6:$A$87,$D36,Capacity1500MW!$B$6:$B$87,$C36)</f>
        <v>0</v>
      </c>
      <c r="N36">
        <f>SUMIFS(Capacity1500MW!K$6:K$87,Capacity1500MW!$A$6:$A$87,$D36,Capacity1500MW!$B$6:$B$87,$C36)</f>
        <v>0</v>
      </c>
      <c r="O36">
        <f>SUMIFS(Capacity1500MW!L$6:L$87,Capacity1500MW!$A$6:$A$87,$D36,Capacity1500MW!$B$6:$B$87,$C36)</f>
        <v>0</v>
      </c>
      <c r="P36">
        <f>SUMIFS(Capacity1500MW!M$6:M$87,Capacity1500MW!$A$6:$A$87,$D36,Capacity1500MW!$B$6:$B$87,$C36)</f>
        <v>0</v>
      </c>
      <c r="Q36">
        <f>SUMIFS(Capacity1500MW!N$6:N$87,Capacity1500MW!$A$6:$A$87,$D36,Capacity1500MW!$B$6:$B$87,$C36)</f>
        <v>193.44215</v>
      </c>
      <c r="R36">
        <f>SUMIFS(Capacity1500MW!O$6:O$87,Capacity1500MW!$A$6:$A$87,$D36,Capacity1500MW!$B$6:$B$87,$C36)</f>
        <v>193.44215</v>
      </c>
      <c r="S36">
        <f>SUMIFS(Capacity1500MW!P$6:P$87,Capacity1500MW!$A$6:$A$87,$D36,Capacity1500MW!$B$6:$B$87,$C36)</f>
        <v>193.44215</v>
      </c>
      <c r="T36">
        <f>SUMIFS(Capacity1500MW!Q$6:Q$87,Capacity1500MW!$A$6:$A$87,$D36,Capacity1500MW!$B$6:$B$87,$C36)</f>
        <v>290.74993999999998</v>
      </c>
      <c r="U36">
        <f>SUMIFS(Capacity1500MW!R$6:R$87,Capacity1500MW!$A$6:$A$87,$D36,Capacity1500MW!$B$6:$B$87,$C36)</f>
        <v>290.74993999999998</v>
      </c>
      <c r="V36">
        <f>SUMIFS(Capacity1500MW!S$6:S$87,Capacity1500MW!$A$6:$A$87,$D36,Capacity1500MW!$B$6:$B$87,$C36)</f>
        <v>722.90719999999999</v>
      </c>
      <c r="W36">
        <f>SUMIFS(Capacity1500MW!T$6:T$87,Capacity1500MW!$A$6:$A$87,$D36,Capacity1500MW!$B$6:$B$87,$C36)</f>
        <v>722.90719999999999</v>
      </c>
      <c r="X36">
        <f>SUMIFS(Capacity1500MW!U$6:U$87,Capacity1500MW!$A$6:$A$87,$D36,Capacity1500MW!$B$6:$B$87,$C36)</f>
        <v>722.90719999999999</v>
      </c>
      <c r="Y36">
        <f>SUMIFS(Capacity1500MW!V$6:V$87,Capacity1500MW!$A$6:$A$87,$D36,Capacity1500MW!$B$6:$B$87,$C36)</f>
        <v>722.90719999999999</v>
      </c>
      <c r="Z36">
        <f>SUMIFS(Capacity1500MW!W$6:W$87,Capacity1500MW!$A$6:$A$87,$D36,Capacity1500MW!$B$6:$B$87,$C36)</f>
        <v>1496.4421</v>
      </c>
      <c r="AA36">
        <f>SUMIFS(Capacity1500MW!X$6:X$87,Capacity1500MW!$A$6:$A$87,$D36,Capacity1500MW!$B$6:$B$87,$C36)</f>
        <v>1496.4421</v>
      </c>
      <c r="AB36">
        <f>SUMIFS(Capacity1500MW!Y$6:Y$87,Capacity1500MW!$A$6:$A$87,$D36,Capacity1500MW!$B$6:$B$87,$C36)</f>
        <v>1496.4421</v>
      </c>
      <c r="AC36">
        <f>SUMIFS(Capacity1500MW!Z$6:Z$87,Capacity1500MW!$A$6:$A$87,$D36,Capacity1500MW!$B$6:$B$87,$C36)</f>
        <v>1538.8262999999999</v>
      </c>
      <c r="AD36">
        <f>SUMIFS(Capacity1500MW!AA$6:AA$87,Capacity1500MW!$A$6:$A$87,$D36,Capacity1500MW!$B$6:$B$87,$C36)</f>
        <v>1538.8262999999999</v>
      </c>
      <c r="AE36">
        <f>SUMIFS(Capacity1500MW!AB$6:AB$87,Capacity1500MW!$A$6:$A$87,$D36,Capacity1500MW!$B$6:$B$87,$C36)</f>
        <v>1538.8262999999999</v>
      </c>
      <c r="AF36">
        <f>SUMIFS(Capacity1500MW!AC$6:AC$87,Capacity1500MW!$A$6:$A$87,$D36,Capacity1500MW!$B$6:$B$87,$C36)</f>
        <v>1538.8262999999999</v>
      </c>
      <c r="AG36">
        <f>SUMIFS(Capacity1500MW!AD$6:AD$87,Capacity1500MW!$A$6:$A$87,$D36,Capacity1500MW!$B$6:$B$87,$C36)</f>
        <v>1538.8262999999999</v>
      </c>
      <c r="AH36">
        <f>SUMIFS(Capacity1500MW!AE$6:AE$87,Capacity1500MW!$A$6:$A$87,$D36,Capacity1500MW!$B$6:$B$87,$C36)</f>
        <v>1538.8262999999999</v>
      </c>
    </row>
    <row r="37" spans="1:34" x14ac:dyDescent="0.3">
      <c r="A37" t="s">
        <v>1297</v>
      </c>
      <c r="B37" t="s">
        <v>1297</v>
      </c>
      <c r="C37" t="s">
        <v>1350</v>
      </c>
      <c r="D37" t="s">
        <v>1354</v>
      </c>
      <c r="E37" t="s">
        <v>1300</v>
      </c>
      <c r="F37">
        <f>SUMIFS(Capacity1500MW!C$6:C$87,Capacity1500MW!$A$6:$A$87,$D37,Capacity1500MW!$B$6:$B$87,$C37)</f>
        <v>21.324999809265112</v>
      </c>
      <c r="G37">
        <f>SUMIFS(Capacity1500MW!D$6:D$87,Capacity1500MW!$A$6:$A$87,$D37,Capacity1500MW!$B$6:$B$87,$C37)</f>
        <v>39.332999229431003</v>
      </c>
      <c r="H37">
        <f>SUMIFS(Capacity1500MW!E$6:E$87,Capacity1500MW!$A$6:$A$87,$D37,Capacity1500MW!$B$6:$B$87,$C37)</f>
        <v>124.65300178527829</v>
      </c>
      <c r="I37">
        <f>SUMIFS(Capacity1500MW!F$6:F$87,Capacity1500MW!$A$6:$A$87,$D37,Capacity1500MW!$B$6:$B$87,$C37)</f>
        <v>240.5120048522939</v>
      </c>
      <c r="J37">
        <f>SUMIFS(Capacity1500MW!G$6:G$87,Capacity1500MW!$A$6:$A$87,$D37,Capacity1500MW!$B$6:$B$87,$C37)</f>
        <v>387.46300506591774</v>
      </c>
      <c r="K37">
        <f>SUMIFS(Capacity1500MW!H$6:H$87,Capacity1500MW!$A$6:$A$87,$D37,Capacity1500MW!$B$6:$B$87,$C37)</f>
        <v>568.47399139404206</v>
      </c>
      <c r="L37">
        <f>SUMIFS(Capacity1500MW!I$6:I$87,Capacity1500MW!$A$6:$A$87,$D37,Capacity1500MW!$B$6:$B$87,$C37)</f>
        <v>786.96098327636605</v>
      </c>
      <c r="M37">
        <f>SUMIFS(Capacity1500MW!J$6:J$87,Capacity1500MW!$A$6:$A$87,$D37,Capacity1500MW!$B$6:$B$87,$C37)</f>
        <v>1024.835983276367</v>
      </c>
      <c r="N37">
        <f>SUMIFS(Capacity1500MW!K$6:K$87,Capacity1500MW!$A$6:$A$87,$D37,Capacity1500MW!$B$6:$B$87,$C37)</f>
        <v>1297.2010192871039</v>
      </c>
      <c r="O37">
        <f>SUMIFS(Capacity1500MW!L$6:L$87,Capacity1500MW!$A$6:$A$87,$D37,Capacity1500MW!$B$6:$B$87,$C37)</f>
        <v>1508.376068115231</v>
      </c>
      <c r="P37">
        <f>SUMIFS(Capacity1500MW!M$6:M$87,Capacity1500MW!$A$6:$A$87,$D37,Capacity1500MW!$B$6:$B$87,$C37)</f>
        <v>1741.757995605466</v>
      </c>
      <c r="Q37">
        <f>SUMIFS(Capacity1500MW!N$6:N$87,Capacity1500MW!$A$6:$A$87,$D37,Capacity1500MW!$B$6:$B$87,$C37)</f>
        <v>1990.8499450683539</v>
      </c>
      <c r="R37">
        <f>SUMIFS(Capacity1500MW!O$6:O$87,Capacity1500MW!$A$6:$A$87,$D37,Capacity1500MW!$B$6:$B$87,$C37)</f>
        <v>2255.0250549316352</v>
      </c>
      <c r="S37">
        <f>SUMIFS(Capacity1500MW!P$6:P$87,Capacity1500MW!$A$6:$A$87,$D37,Capacity1500MW!$B$6:$B$87,$C37)</f>
        <v>2511.4719543456981</v>
      </c>
      <c r="T37">
        <f>SUMIFS(Capacity1500MW!Q$6:Q$87,Capacity1500MW!$A$6:$A$87,$D37,Capacity1500MW!$B$6:$B$87,$C37)</f>
        <v>2773.6560668945313</v>
      </c>
      <c r="U37">
        <f>SUMIFS(Capacity1500MW!R$6:R$87,Capacity1500MW!$A$6:$A$87,$D37,Capacity1500MW!$B$6:$B$87,$C37)</f>
        <v>2913.0490112304678</v>
      </c>
      <c r="V37">
        <f>SUMIFS(Capacity1500MW!S$6:S$87,Capacity1500MW!$A$6:$A$87,$D37,Capacity1500MW!$B$6:$B$87,$C37)</f>
        <v>3058.5720520019481</v>
      </c>
      <c r="W37">
        <f>SUMIFS(Capacity1500MW!T$6:T$87,Capacity1500MW!$A$6:$A$87,$D37,Capacity1500MW!$B$6:$B$87,$C37)</f>
        <v>3207.325073242187</v>
      </c>
      <c r="X37">
        <f>SUMIFS(Capacity1500MW!U$6:U$87,Capacity1500MW!$A$6:$A$87,$D37,Capacity1500MW!$B$6:$B$87,$C37)</f>
        <v>3364.1940307617178</v>
      </c>
      <c r="Y37">
        <f>SUMIFS(Capacity1500MW!V$6:V$87,Capacity1500MW!$A$6:$A$87,$D37,Capacity1500MW!$B$6:$B$87,$C37)</f>
        <v>3523.5459594726508</v>
      </c>
      <c r="Z37">
        <f>SUMIFS(Capacity1500MW!W$6:W$87,Capacity1500MW!$A$6:$A$87,$D37,Capacity1500MW!$B$6:$B$87,$C37)</f>
        <v>3687.8629760742178</v>
      </c>
      <c r="AA37">
        <f>SUMIFS(Capacity1500MW!X$6:X$87,Capacity1500MW!$A$6:$A$87,$D37,Capacity1500MW!$B$6:$B$87,$C37)</f>
        <v>3855.463012695307</v>
      </c>
      <c r="AB37">
        <f>SUMIFS(Capacity1500MW!Y$6:Y$87,Capacity1500MW!$A$6:$A$87,$D37,Capacity1500MW!$B$6:$B$87,$C37)</f>
        <v>4029.3500366210928</v>
      </c>
      <c r="AC37">
        <f>SUMIFS(Capacity1500MW!Z$6:Z$87,Capacity1500MW!$A$6:$A$87,$D37,Capacity1500MW!$B$6:$B$87,$C37)</f>
        <v>4209.115112304682</v>
      </c>
      <c r="AD37">
        <f>SUMIFS(Capacity1500MW!AA$6:AA$87,Capacity1500MW!$A$6:$A$87,$D37,Capacity1500MW!$B$6:$B$87,$C37)</f>
        <v>4396.3960571289063</v>
      </c>
      <c r="AE37">
        <f>SUMIFS(Capacity1500MW!AB$6:AB$87,Capacity1500MW!$A$6:$A$87,$D37,Capacity1500MW!$B$6:$B$87,$C37)</f>
        <v>4589.93505859375</v>
      </c>
      <c r="AF37">
        <f>SUMIFS(Capacity1500MW!AC$6:AC$87,Capacity1500MW!$A$6:$A$87,$D37,Capacity1500MW!$B$6:$B$87,$C37)</f>
        <v>4789.6218872070313</v>
      </c>
      <c r="AG37">
        <f>SUMIFS(Capacity1500MW!AD$6:AD$87,Capacity1500MW!$A$6:$A$87,$D37,Capacity1500MW!$B$6:$B$87,$C37)</f>
        <v>4990.3800048828125</v>
      </c>
      <c r="AH37">
        <f>SUMIFS(Capacity1500MW!AE$6:AE$87,Capacity1500MW!$A$6:$A$87,$D37,Capacity1500MW!$B$6:$B$87,$C37)</f>
        <v>5195.4019775390625</v>
      </c>
    </row>
    <row r="38" spans="1:34" x14ac:dyDescent="0.3">
      <c r="A38" t="s">
        <v>1402</v>
      </c>
      <c r="B38" t="s">
        <v>1402</v>
      </c>
      <c r="C38" t="s">
        <v>1347</v>
      </c>
      <c r="D38" t="s">
        <v>1352</v>
      </c>
      <c r="E38" t="s">
        <v>1300</v>
      </c>
      <c r="F38">
        <f>SUMIFS(Capacity1500MW!C$6:C$87,Capacity1500MW!$A$6:$A$87,$D38,Capacity1500MW!$B$6:$B$87,$C38)</f>
        <v>1438</v>
      </c>
      <c r="G38">
        <f>SUMIFS(Capacity1500MW!D$6:D$87,Capacity1500MW!$A$6:$A$87,$D38,Capacity1500MW!$B$6:$B$87,$C38)</f>
        <v>1438</v>
      </c>
      <c r="H38">
        <f>SUMIFS(Capacity1500MW!E$6:E$87,Capacity1500MW!$A$6:$A$87,$D38,Capacity1500MW!$B$6:$B$87,$C38)</f>
        <v>1438</v>
      </c>
      <c r="I38">
        <f>SUMIFS(Capacity1500MW!F$6:F$87,Capacity1500MW!$A$6:$A$87,$D38,Capacity1500MW!$B$6:$B$87,$C38)</f>
        <v>1438</v>
      </c>
      <c r="J38">
        <f>SUMIFS(Capacity1500MW!G$6:G$87,Capacity1500MW!$A$6:$A$87,$D38,Capacity1500MW!$B$6:$B$87,$C38)</f>
        <v>1438</v>
      </c>
      <c r="K38">
        <f>SUMIFS(Capacity1500MW!H$6:H$87,Capacity1500MW!$A$6:$A$87,$D38,Capacity1500MW!$B$6:$B$87,$C38)</f>
        <v>1438</v>
      </c>
      <c r="L38">
        <f>SUMIFS(Capacity1500MW!I$6:I$87,Capacity1500MW!$A$6:$A$87,$D38,Capacity1500MW!$B$6:$B$87,$C38)</f>
        <v>1438</v>
      </c>
      <c r="M38">
        <f>SUMIFS(Capacity1500MW!J$6:J$87,Capacity1500MW!$A$6:$A$87,$D38,Capacity1500MW!$B$6:$B$87,$C38)</f>
        <v>1438</v>
      </c>
      <c r="N38">
        <f>SUMIFS(Capacity1500MW!K$6:K$87,Capacity1500MW!$A$6:$A$87,$D38,Capacity1500MW!$B$6:$B$87,$C38)</f>
        <v>1438</v>
      </c>
      <c r="O38">
        <f>SUMIFS(Capacity1500MW!L$6:L$87,Capacity1500MW!$A$6:$A$87,$D38,Capacity1500MW!$B$6:$B$87,$C38)</f>
        <v>1438</v>
      </c>
      <c r="P38">
        <f>SUMIFS(Capacity1500MW!M$6:M$87,Capacity1500MW!$A$6:$A$87,$D38,Capacity1500MW!$B$6:$B$87,$C38)</f>
        <v>1438</v>
      </c>
      <c r="Q38">
        <f>SUMIFS(Capacity1500MW!N$6:N$87,Capacity1500MW!$A$6:$A$87,$D38,Capacity1500MW!$B$6:$B$87,$C38)</f>
        <v>1438</v>
      </c>
      <c r="R38">
        <f>SUMIFS(Capacity1500MW!O$6:O$87,Capacity1500MW!$A$6:$A$87,$D38,Capacity1500MW!$B$6:$B$87,$C38)</f>
        <v>1438</v>
      </c>
      <c r="S38">
        <f>SUMIFS(Capacity1500MW!P$6:P$87,Capacity1500MW!$A$6:$A$87,$D38,Capacity1500MW!$B$6:$B$87,$C38)</f>
        <v>1438</v>
      </c>
      <c r="T38">
        <f>SUMIFS(Capacity1500MW!Q$6:Q$87,Capacity1500MW!$A$6:$A$87,$D38,Capacity1500MW!$B$6:$B$87,$C38)</f>
        <v>1388</v>
      </c>
      <c r="U38">
        <f>SUMIFS(Capacity1500MW!R$6:R$87,Capacity1500MW!$A$6:$A$87,$D38,Capacity1500MW!$B$6:$B$87,$C38)</f>
        <v>1388</v>
      </c>
      <c r="V38">
        <f>SUMIFS(Capacity1500MW!S$6:S$87,Capacity1500MW!$A$6:$A$87,$D38,Capacity1500MW!$B$6:$B$87,$C38)</f>
        <v>2328.2426</v>
      </c>
      <c r="W38">
        <f>SUMIFS(Capacity1500MW!T$6:T$87,Capacity1500MW!$A$6:$A$87,$D38,Capacity1500MW!$B$6:$B$87,$C38)</f>
        <v>2328.2426</v>
      </c>
      <c r="X38">
        <f>SUMIFS(Capacity1500MW!U$6:U$87,Capacity1500MW!$A$6:$A$87,$D38,Capacity1500MW!$B$6:$B$87,$C38)</f>
        <v>2328.2426</v>
      </c>
      <c r="Y38">
        <f>SUMIFS(Capacity1500MW!V$6:V$87,Capacity1500MW!$A$6:$A$87,$D38,Capacity1500MW!$B$6:$B$87,$C38)</f>
        <v>2328.2426</v>
      </c>
      <c r="Z38">
        <f>SUMIFS(Capacity1500MW!W$6:W$87,Capacity1500MW!$A$6:$A$87,$D38,Capacity1500MW!$B$6:$B$87,$C38)</f>
        <v>2328.2426</v>
      </c>
      <c r="AA38">
        <f>SUMIFS(Capacity1500MW!X$6:X$87,Capacity1500MW!$A$6:$A$87,$D38,Capacity1500MW!$B$6:$B$87,$C38)</f>
        <v>2328.2426</v>
      </c>
      <c r="AB38">
        <f>SUMIFS(Capacity1500MW!Y$6:Y$87,Capacity1500MW!$A$6:$A$87,$D38,Capacity1500MW!$B$6:$B$87,$C38)</f>
        <v>3280.3523999999998</v>
      </c>
      <c r="AC38">
        <f>SUMIFS(Capacity1500MW!Z$6:Z$87,Capacity1500MW!$A$6:$A$87,$D38,Capacity1500MW!$B$6:$B$87,$C38)</f>
        <v>3230.4189999999999</v>
      </c>
      <c r="AD38">
        <f>SUMIFS(Capacity1500MW!AA$6:AA$87,Capacity1500MW!$A$6:$A$87,$D38,Capacity1500MW!$B$6:$B$87,$C38)</f>
        <v>3230.4189999999999</v>
      </c>
      <c r="AE38">
        <f>SUMIFS(Capacity1500MW!AB$6:AB$87,Capacity1500MW!$A$6:$A$87,$D38,Capacity1500MW!$B$6:$B$87,$C38)</f>
        <v>3230.4189999999999</v>
      </c>
      <c r="AF38">
        <f>SUMIFS(Capacity1500MW!AC$6:AC$87,Capacity1500MW!$A$6:$A$87,$D38,Capacity1500MW!$B$6:$B$87,$C38)</f>
        <v>3230.4189999999999</v>
      </c>
      <c r="AG38">
        <f>SUMIFS(Capacity1500MW!AD$6:AD$87,Capacity1500MW!$A$6:$A$87,$D38,Capacity1500MW!$B$6:$B$87,$C38)</f>
        <v>3267.6323000000002</v>
      </c>
      <c r="AH38">
        <f>SUMIFS(Capacity1500MW!AE$6:AE$87,Capacity1500MW!$A$6:$A$87,$D38,Capacity1500MW!$B$6:$B$87,$C38)</f>
        <v>3267.6323000000002</v>
      </c>
    </row>
    <row r="39" spans="1:34" x14ac:dyDescent="0.3">
      <c r="A39" t="s">
        <v>1403</v>
      </c>
      <c r="B39" t="s">
        <v>1403</v>
      </c>
      <c r="C39" t="s">
        <v>1347</v>
      </c>
      <c r="D39" t="s">
        <v>1353</v>
      </c>
      <c r="E39" t="s">
        <v>1300</v>
      </c>
      <c r="F39">
        <f>SUMIFS(Capacity1500MW!C$6:C$87,Capacity1500MW!$A$6:$A$87,$D39,Capacity1500MW!$B$6:$B$87,$C39)</f>
        <v>1910</v>
      </c>
      <c r="G39">
        <f>SUMIFS(Capacity1500MW!D$6:D$87,Capacity1500MW!$A$6:$A$87,$D39,Capacity1500MW!$B$6:$B$87,$C39)</f>
        <v>1910</v>
      </c>
      <c r="H39">
        <f>SUMIFS(Capacity1500MW!E$6:E$87,Capacity1500MW!$A$6:$A$87,$D39,Capacity1500MW!$B$6:$B$87,$C39)</f>
        <v>1910</v>
      </c>
      <c r="I39">
        <f>SUMIFS(Capacity1500MW!F$6:F$87,Capacity1500MW!$A$6:$A$87,$D39,Capacity1500MW!$B$6:$B$87,$C39)</f>
        <v>1910</v>
      </c>
      <c r="J39">
        <f>SUMIFS(Capacity1500MW!G$6:G$87,Capacity1500MW!$A$6:$A$87,$D39,Capacity1500MW!$B$6:$B$87,$C39)</f>
        <v>1910</v>
      </c>
      <c r="K39">
        <f>SUMIFS(Capacity1500MW!H$6:H$87,Capacity1500MW!$A$6:$A$87,$D39,Capacity1500MW!$B$6:$B$87,$C39)</f>
        <v>1910</v>
      </c>
      <c r="L39">
        <f>SUMIFS(Capacity1500MW!I$6:I$87,Capacity1500MW!$A$6:$A$87,$D39,Capacity1500MW!$B$6:$B$87,$C39)</f>
        <v>1910</v>
      </c>
      <c r="M39">
        <f>SUMIFS(Capacity1500MW!J$6:J$87,Capacity1500MW!$A$6:$A$87,$D39,Capacity1500MW!$B$6:$B$87,$C39)</f>
        <v>1910</v>
      </c>
      <c r="N39">
        <f>SUMIFS(Capacity1500MW!K$6:K$87,Capacity1500MW!$A$6:$A$87,$D39,Capacity1500MW!$B$6:$B$87,$C39)</f>
        <v>1910</v>
      </c>
      <c r="O39">
        <f>SUMIFS(Capacity1500MW!L$6:L$87,Capacity1500MW!$A$6:$A$87,$D39,Capacity1500MW!$B$6:$B$87,$C39)</f>
        <v>1910</v>
      </c>
      <c r="P39">
        <f>SUMIFS(Capacity1500MW!M$6:M$87,Capacity1500MW!$A$6:$A$87,$D39,Capacity1500MW!$B$6:$B$87,$C39)</f>
        <v>1910</v>
      </c>
      <c r="Q39">
        <f>SUMIFS(Capacity1500MW!N$6:N$87,Capacity1500MW!$A$6:$A$87,$D39,Capacity1500MW!$B$6:$B$87,$C39)</f>
        <v>1910</v>
      </c>
      <c r="R39">
        <f>SUMIFS(Capacity1500MW!O$6:O$87,Capacity1500MW!$A$6:$A$87,$D39,Capacity1500MW!$B$6:$B$87,$C39)</f>
        <v>1618</v>
      </c>
      <c r="S39">
        <f>SUMIFS(Capacity1500MW!P$6:P$87,Capacity1500MW!$A$6:$A$87,$D39,Capacity1500MW!$B$6:$B$87,$C39)</f>
        <v>1501</v>
      </c>
      <c r="T39">
        <f>SUMIFS(Capacity1500MW!Q$6:Q$87,Capacity1500MW!$A$6:$A$87,$D39,Capacity1500MW!$B$6:$B$87,$C39)</f>
        <v>1501</v>
      </c>
      <c r="U39">
        <f>SUMIFS(Capacity1500MW!R$6:R$87,Capacity1500MW!$A$6:$A$87,$D39,Capacity1500MW!$B$6:$B$87,$C39)</f>
        <v>1501</v>
      </c>
      <c r="V39">
        <f>SUMIFS(Capacity1500MW!S$6:S$87,Capacity1500MW!$A$6:$A$87,$D39,Capacity1500MW!$B$6:$B$87,$C39)</f>
        <v>1501</v>
      </c>
      <c r="W39">
        <f>SUMIFS(Capacity1500MW!T$6:T$87,Capacity1500MW!$A$6:$A$87,$D39,Capacity1500MW!$B$6:$B$87,$C39)</f>
        <v>1501</v>
      </c>
      <c r="X39">
        <f>SUMIFS(Capacity1500MW!U$6:U$87,Capacity1500MW!$A$6:$A$87,$D39,Capacity1500MW!$B$6:$B$87,$C39)</f>
        <v>2396.6260000000002</v>
      </c>
      <c r="Y39">
        <f>SUMIFS(Capacity1500MW!V$6:V$87,Capacity1500MW!$A$6:$A$87,$D39,Capacity1500MW!$B$6:$B$87,$C39)</f>
        <v>2396.6260000000002</v>
      </c>
      <c r="Z39">
        <f>SUMIFS(Capacity1500MW!W$6:W$87,Capacity1500MW!$A$6:$A$87,$D39,Capacity1500MW!$B$6:$B$87,$C39)</f>
        <v>2396.6260000000002</v>
      </c>
      <c r="AA39">
        <f>SUMIFS(Capacity1500MW!X$6:X$87,Capacity1500MW!$A$6:$A$87,$D39,Capacity1500MW!$B$6:$B$87,$C39)</f>
        <v>2527.2094999999999</v>
      </c>
      <c r="AB39">
        <f>SUMIFS(Capacity1500MW!Y$6:Y$87,Capacity1500MW!$A$6:$A$87,$D39,Capacity1500MW!$B$6:$B$87,$C39)</f>
        <v>2527.2094999999999</v>
      </c>
      <c r="AC39">
        <f>SUMIFS(Capacity1500MW!Z$6:Z$87,Capacity1500MW!$A$6:$A$87,$D39,Capacity1500MW!$B$6:$B$87,$C39)</f>
        <v>2395.2094999999999</v>
      </c>
      <c r="AD39">
        <f>SUMIFS(Capacity1500MW!AA$6:AA$87,Capacity1500MW!$A$6:$A$87,$D39,Capacity1500MW!$B$6:$B$87,$C39)</f>
        <v>2395.2094999999999</v>
      </c>
      <c r="AE39">
        <f>SUMIFS(Capacity1500MW!AB$6:AB$87,Capacity1500MW!$A$6:$A$87,$D39,Capacity1500MW!$B$6:$B$87,$C39)</f>
        <v>4272.5706</v>
      </c>
      <c r="AF39">
        <f>SUMIFS(Capacity1500MW!AC$6:AC$87,Capacity1500MW!$A$6:$A$87,$D39,Capacity1500MW!$B$6:$B$87,$C39)</f>
        <v>4272.5706</v>
      </c>
      <c r="AG39">
        <f>SUMIFS(Capacity1500MW!AD$6:AD$87,Capacity1500MW!$A$6:$A$87,$D39,Capacity1500MW!$B$6:$B$87,$C39)</f>
        <v>5059.6904000000004</v>
      </c>
      <c r="AH39">
        <f>SUMIFS(Capacity1500MW!AE$6:AE$87,Capacity1500MW!$A$6:$A$87,$D39,Capacity1500MW!$B$6:$B$87,$C39)</f>
        <v>4540.6904000000004</v>
      </c>
    </row>
    <row r="40" spans="1:34" x14ac:dyDescent="0.3">
      <c r="A40" t="s">
        <v>1404</v>
      </c>
      <c r="B40" t="s">
        <v>1404</v>
      </c>
      <c r="C40" t="s">
        <v>1347</v>
      </c>
      <c r="D40" t="s">
        <v>1355</v>
      </c>
      <c r="E40" t="s">
        <v>1300</v>
      </c>
      <c r="F40">
        <f>SUMIFS(Capacity1500MW!C$6:C$87,Capacity1500MW!$A$6:$A$87,$D40,Capacity1500MW!$B$6:$B$87,$C40)</f>
        <v>1437.1399917602528</v>
      </c>
      <c r="G40">
        <f>SUMIFS(Capacity1500MW!D$6:D$87,Capacity1500MW!$A$6:$A$87,$D40,Capacity1500MW!$B$6:$B$87,$C40)</f>
        <v>1437.1399917602528</v>
      </c>
      <c r="H40">
        <f>SUMIFS(Capacity1500MW!E$6:E$87,Capacity1500MW!$A$6:$A$87,$D40,Capacity1500MW!$B$6:$B$87,$C40)</f>
        <v>1437.1399917602528</v>
      </c>
      <c r="I40">
        <f>SUMIFS(Capacity1500MW!F$6:F$87,Capacity1500MW!$A$6:$A$87,$D40,Capacity1500MW!$B$6:$B$87,$C40)</f>
        <v>1437.1399917602528</v>
      </c>
      <c r="J40">
        <f>SUMIFS(Capacity1500MW!G$6:G$87,Capacity1500MW!$A$6:$A$87,$D40,Capacity1500MW!$B$6:$B$87,$C40)</f>
        <v>1437.1399917602528</v>
      </c>
      <c r="K40">
        <f>SUMIFS(Capacity1500MW!H$6:H$87,Capacity1500MW!$A$6:$A$87,$D40,Capacity1500MW!$B$6:$B$87,$C40)</f>
        <v>1437.1399917602528</v>
      </c>
      <c r="L40">
        <f>SUMIFS(Capacity1500MW!I$6:I$87,Capacity1500MW!$A$6:$A$87,$D40,Capacity1500MW!$B$6:$B$87,$C40)</f>
        <v>1437.1399917602528</v>
      </c>
      <c r="M40">
        <f>SUMIFS(Capacity1500MW!J$6:J$87,Capacity1500MW!$A$6:$A$87,$D40,Capacity1500MW!$B$6:$B$87,$C40)</f>
        <v>1437.1399917602528</v>
      </c>
      <c r="N40">
        <f>SUMIFS(Capacity1500MW!K$6:K$87,Capacity1500MW!$A$6:$A$87,$D40,Capacity1500MW!$B$6:$B$87,$C40)</f>
        <v>1437.1399917602528</v>
      </c>
      <c r="O40">
        <f>SUMIFS(Capacity1500MW!L$6:L$87,Capacity1500MW!$A$6:$A$87,$D40,Capacity1500MW!$B$6:$B$87,$C40)</f>
        <v>1054.639991760253</v>
      </c>
      <c r="P40">
        <f>SUMIFS(Capacity1500MW!M$6:M$87,Capacity1500MW!$A$6:$A$87,$D40,Capacity1500MW!$B$6:$B$87,$C40)</f>
        <v>1054.639991760253</v>
      </c>
      <c r="Q40">
        <f>SUMIFS(Capacity1500MW!N$6:N$87,Capacity1500MW!$A$6:$A$87,$D40,Capacity1500MW!$B$6:$B$87,$C40)</f>
        <v>785.29999542236283</v>
      </c>
      <c r="R40">
        <f>SUMIFS(Capacity1500MW!O$6:O$87,Capacity1500MW!$A$6:$A$87,$D40,Capacity1500MW!$B$6:$B$87,$C40)</f>
        <v>785.29999542236283</v>
      </c>
      <c r="S40">
        <f>SUMIFS(Capacity1500MW!P$6:P$87,Capacity1500MW!$A$6:$A$87,$D40,Capacity1500MW!$B$6:$B$87,$C40)</f>
        <v>785.29999542236283</v>
      </c>
      <c r="T40">
        <f>SUMIFS(Capacity1500MW!Q$6:Q$87,Capacity1500MW!$A$6:$A$87,$D40,Capacity1500MW!$B$6:$B$87,$C40)</f>
        <v>705.29999542236283</v>
      </c>
      <c r="U40">
        <f>SUMIFS(Capacity1500MW!R$6:R$87,Capacity1500MW!$A$6:$A$87,$D40,Capacity1500MW!$B$6:$B$87,$C40)</f>
        <v>705.29999542236283</v>
      </c>
      <c r="V40">
        <f>SUMIFS(Capacity1500MW!S$6:S$87,Capacity1500MW!$A$6:$A$87,$D40,Capacity1500MW!$B$6:$B$87,$C40)</f>
        <v>799.54674542236285</v>
      </c>
      <c r="W40">
        <f>SUMIFS(Capacity1500MW!T$6:T$87,Capacity1500MW!$A$6:$A$87,$D40,Capacity1500MW!$B$6:$B$87,$C40)</f>
        <v>799.54674542236285</v>
      </c>
      <c r="X40">
        <f>SUMIFS(Capacity1500MW!U$6:U$87,Capacity1500MW!$A$6:$A$87,$D40,Capacity1500MW!$B$6:$B$87,$C40)</f>
        <v>799.54674542236285</v>
      </c>
      <c r="Y40">
        <f>SUMIFS(Capacity1500MW!V$6:V$87,Capacity1500MW!$A$6:$A$87,$D40,Capacity1500MW!$B$6:$B$87,$C40)</f>
        <v>799.54674542236285</v>
      </c>
      <c r="Z40">
        <f>SUMIFS(Capacity1500MW!W$6:W$87,Capacity1500MW!$A$6:$A$87,$D40,Capacity1500MW!$B$6:$B$87,$C40)</f>
        <v>1114.5841154223629</v>
      </c>
      <c r="AA40">
        <f>SUMIFS(Capacity1500MW!X$6:X$87,Capacity1500MW!$A$6:$A$87,$D40,Capacity1500MW!$B$6:$B$87,$C40)</f>
        <v>1114.5841154223629</v>
      </c>
      <c r="AB40">
        <f>SUMIFS(Capacity1500MW!Y$6:Y$87,Capacity1500MW!$A$6:$A$87,$D40,Capacity1500MW!$B$6:$B$87,$C40)</f>
        <v>1381.9465454223628</v>
      </c>
      <c r="AC40">
        <f>SUMIFS(Capacity1500MW!Z$6:Z$87,Capacity1500MW!$A$6:$A$87,$D40,Capacity1500MW!$B$6:$B$87,$C40)</f>
        <v>1043.946545422363</v>
      </c>
      <c r="AD40">
        <f>SUMIFS(Capacity1500MW!AA$6:AA$87,Capacity1500MW!$A$6:$A$87,$D40,Capacity1500MW!$B$6:$B$87,$C40)</f>
        <v>1043.946545422363</v>
      </c>
      <c r="AE40">
        <f>SUMIFS(Capacity1500MW!AB$6:AB$87,Capacity1500MW!$A$6:$A$87,$D40,Capacity1500MW!$B$6:$B$87,$C40)</f>
        <v>1043.946545422363</v>
      </c>
      <c r="AF40">
        <f>SUMIFS(Capacity1500MW!AC$6:AC$87,Capacity1500MW!$A$6:$A$87,$D40,Capacity1500MW!$B$6:$B$87,$C40)</f>
        <v>1043.946545422363</v>
      </c>
      <c r="AG40">
        <f>SUMIFS(Capacity1500MW!AD$6:AD$87,Capacity1500MW!$A$6:$A$87,$D40,Capacity1500MW!$B$6:$B$87,$C40)</f>
        <v>1043.946545422363</v>
      </c>
      <c r="AH40">
        <f>SUMIFS(Capacity1500MW!AE$6:AE$87,Capacity1500MW!$A$6:$A$87,$D40,Capacity1500MW!$B$6:$B$87,$C40)</f>
        <v>1043.946545422363</v>
      </c>
    </row>
    <row r="41" spans="1:34" x14ac:dyDescent="0.3">
      <c r="A41" t="s">
        <v>1405</v>
      </c>
      <c r="B41" t="s">
        <v>1405</v>
      </c>
      <c r="C41" t="s">
        <v>1347</v>
      </c>
      <c r="D41" t="s">
        <v>1356</v>
      </c>
      <c r="E41" t="s">
        <v>1300</v>
      </c>
      <c r="F41">
        <f>SUMIFS(Capacity1500MW!C$6:C$87,Capacity1500MW!$A$6:$A$87,$D41,Capacity1500MW!$B$6:$B$87,$C41)</f>
        <v>178</v>
      </c>
      <c r="G41">
        <f>SUMIFS(Capacity1500MW!D$6:D$87,Capacity1500MW!$A$6:$A$87,$D41,Capacity1500MW!$B$6:$B$87,$C41)</f>
        <v>178</v>
      </c>
      <c r="H41">
        <f>SUMIFS(Capacity1500MW!E$6:E$87,Capacity1500MW!$A$6:$A$87,$D41,Capacity1500MW!$B$6:$B$87,$C41)</f>
        <v>178</v>
      </c>
      <c r="I41">
        <f>SUMIFS(Capacity1500MW!F$6:F$87,Capacity1500MW!$A$6:$A$87,$D41,Capacity1500MW!$B$6:$B$87,$C41)</f>
        <v>178</v>
      </c>
      <c r="J41">
        <f>SUMIFS(Capacity1500MW!G$6:G$87,Capacity1500MW!$A$6:$A$87,$D41,Capacity1500MW!$B$6:$B$87,$C41)</f>
        <v>178</v>
      </c>
      <c r="K41">
        <f>SUMIFS(Capacity1500MW!H$6:H$87,Capacity1500MW!$A$6:$A$87,$D41,Capacity1500MW!$B$6:$B$87,$C41)</f>
        <v>178</v>
      </c>
      <c r="L41">
        <f>SUMIFS(Capacity1500MW!I$6:I$87,Capacity1500MW!$A$6:$A$87,$D41,Capacity1500MW!$B$6:$B$87,$C41)</f>
        <v>178</v>
      </c>
      <c r="M41">
        <f>SUMIFS(Capacity1500MW!J$6:J$87,Capacity1500MW!$A$6:$A$87,$D41,Capacity1500MW!$B$6:$B$87,$C41)</f>
        <v>178</v>
      </c>
      <c r="N41">
        <f>SUMIFS(Capacity1500MW!K$6:K$87,Capacity1500MW!$A$6:$A$87,$D41,Capacity1500MW!$B$6:$B$87,$C41)</f>
        <v>178</v>
      </c>
      <c r="O41">
        <f>SUMIFS(Capacity1500MW!L$6:L$87,Capacity1500MW!$A$6:$A$87,$D41,Capacity1500MW!$B$6:$B$87,$C41)</f>
        <v>178</v>
      </c>
      <c r="P41">
        <f>SUMIFS(Capacity1500MW!M$6:M$87,Capacity1500MW!$A$6:$A$87,$D41,Capacity1500MW!$B$6:$B$87,$C41)</f>
        <v>178</v>
      </c>
      <c r="Q41">
        <f>SUMIFS(Capacity1500MW!N$6:N$87,Capacity1500MW!$A$6:$A$87,$D41,Capacity1500MW!$B$6:$B$87,$C41)</f>
        <v>178</v>
      </c>
      <c r="R41">
        <f>SUMIFS(Capacity1500MW!O$6:O$87,Capacity1500MW!$A$6:$A$87,$D41,Capacity1500MW!$B$6:$B$87,$C41)</f>
        <v>178</v>
      </c>
      <c r="S41">
        <f>SUMIFS(Capacity1500MW!P$6:P$87,Capacity1500MW!$A$6:$A$87,$D41,Capacity1500MW!$B$6:$B$87,$C41)</f>
        <v>178</v>
      </c>
      <c r="T41">
        <f>SUMIFS(Capacity1500MW!Q$6:Q$87,Capacity1500MW!$A$6:$A$87,$D41,Capacity1500MW!$B$6:$B$87,$C41)</f>
        <v>178</v>
      </c>
      <c r="U41">
        <f>SUMIFS(Capacity1500MW!R$6:R$87,Capacity1500MW!$A$6:$A$87,$D41,Capacity1500MW!$B$6:$B$87,$C41)</f>
        <v>178</v>
      </c>
      <c r="V41">
        <f>SUMIFS(Capacity1500MW!S$6:S$87,Capacity1500MW!$A$6:$A$87,$D41,Capacity1500MW!$B$6:$B$87,$C41)</f>
        <v>178</v>
      </c>
      <c r="W41">
        <f>SUMIFS(Capacity1500MW!T$6:T$87,Capacity1500MW!$A$6:$A$87,$D41,Capacity1500MW!$B$6:$B$87,$C41)</f>
        <v>178</v>
      </c>
      <c r="X41">
        <f>SUMIFS(Capacity1500MW!U$6:U$87,Capacity1500MW!$A$6:$A$87,$D41,Capacity1500MW!$B$6:$B$87,$C41)</f>
        <v>178</v>
      </c>
      <c r="Y41">
        <f>SUMIFS(Capacity1500MW!V$6:V$87,Capacity1500MW!$A$6:$A$87,$D41,Capacity1500MW!$B$6:$B$87,$C41)</f>
        <v>58</v>
      </c>
      <c r="Z41">
        <f>SUMIFS(Capacity1500MW!W$6:W$87,Capacity1500MW!$A$6:$A$87,$D41,Capacity1500MW!$B$6:$B$87,$C41)</f>
        <v>58</v>
      </c>
      <c r="AA41">
        <f>SUMIFS(Capacity1500MW!X$6:X$87,Capacity1500MW!$A$6:$A$87,$D41,Capacity1500MW!$B$6:$B$87,$C41)</f>
        <v>58</v>
      </c>
      <c r="AB41">
        <f>SUMIFS(Capacity1500MW!Y$6:Y$87,Capacity1500MW!$A$6:$A$87,$D41,Capacity1500MW!$B$6:$B$87,$C41)</f>
        <v>58</v>
      </c>
      <c r="AC41">
        <f>SUMIFS(Capacity1500MW!Z$6:Z$87,Capacity1500MW!$A$6:$A$87,$D41,Capacity1500MW!$B$6:$B$87,$C41)</f>
        <v>58</v>
      </c>
      <c r="AD41">
        <f>SUMIFS(Capacity1500MW!AA$6:AA$87,Capacity1500MW!$A$6:$A$87,$D41,Capacity1500MW!$B$6:$B$87,$C41)</f>
        <v>58</v>
      </c>
      <c r="AE41">
        <f>SUMIFS(Capacity1500MW!AB$6:AB$87,Capacity1500MW!$A$6:$A$87,$D41,Capacity1500MW!$B$6:$B$87,$C41)</f>
        <v>58</v>
      </c>
      <c r="AF41">
        <f>SUMIFS(Capacity1500MW!AC$6:AC$87,Capacity1500MW!$A$6:$A$87,$D41,Capacity1500MW!$B$6:$B$87,$C41)</f>
        <v>58</v>
      </c>
      <c r="AG41">
        <f>SUMIFS(Capacity1500MW!AD$6:AD$87,Capacity1500MW!$A$6:$A$87,$D41,Capacity1500MW!$B$6:$B$87,$C41)</f>
        <v>58</v>
      </c>
      <c r="AH41">
        <f>SUMIFS(Capacity1500MW!AE$6:AE$87,Capacity1500MW!$A$6:$A$87,$D41,Capacity1500MW!$B$6:$B$87,$C41)</f>
        <v>58</v>
      </c>
    </row>
    <row r="42" spans="1:34" x14ac:dyDescent="0.3">
      <c r="A42" t="s">
        <v>1406</v>
      </c>
      <c r="B42" t="s">
        <v>1406</v>
      </c>
      <c r="C42" t="s">
        <v>1347</v>
      </c>
      <c r="D42" t="s">
        <v>1354</v>
      </c>
      <c r="E42" t="s">
        <v>1300</v>
      </c>
      <c r="F42">
        <f>SUMIFS(Capacity1500MW!C$6:C$87,Capacity1500MW!$A$6:$A$87,$D42,Capacity1500MW!$B$6:$B$87,$C42)</f>
        <v>1900</v>
      </c>
      <c r="G42">
        <f>SUMIFS(Capacity1500MW!D$6:D$87,Capacity1500MW!$A$6:$A$87,$D42,Capacity1500MW!$B$6:$B$87,$C42)</f>
        <v>1900</v>
      </c>
      <c r="H42">
        <f>SUMIFS(Capacity1500MW!E$6:E$87,Capacity1500MW!$A$6:$A$87,$D42,Capacity1500MW!$B$6:$B$87,$C42)</f>
        <v>1900</v>
      </c>
      <c r="I42">
        <f>SUMIFS(Capacity1500MW!F$6:F$87,Capacity1500MW!$A$6:$A$87,$D42,Capacity1500MW!$B$6:$B$87,$C42)</f>
        <v>1900</v>
      </c>
      <c r="J42">
        <f>SUMIFS(Capacity1500MW!G$6:G$87,Capacity1500MW!$A$6:$A$87,$D42,Capacity1500MW!$B$6:$B$87,$C42)</f>
        <v>1900</v>
      </c>
      <c r="K42">
        <f>SUMIFS(Capacity1500MW!H$6:H$87,Capacity1500MW!$A$6:$A$87,$D42,Capacity1500MW!$B$6:$B$87,$C42)</f>
        <v>1900</v>
      </c>
      <c r="L42">
        <f>SUMIFS(Capacity1500MW!I$6:I$87,Capacity1500MW!$A$6:$A$87,$D42,Capacity1500MW!$B$6:$B$87,$C42)</f>
        <v>1900</v>
      </c>
      <c r="M42">
        <f>SUMIFS(Capacity1500MW!J$6:J$87,Capacity1500MW!$A$6:$A$87,$D42,Capacity1500MW!$B$6:$B$87,$C42)</f>
        <v>1900</v>
      </c>
      <c r="N42">
        <f>SUMIFS(Capacity1500MW!K$6:K$87,Capacity1500MW!$A$6:$A$87,$D42,Capacity1500MW!$B$6:$B$87,$C42)</f>
        <v>1900</v>
      </c>
      <c r="O42">
        <f>SUMIFS(Capacity1500MW!L$6:L$87,Capacity1500MW!$A$6:$A$87,$D42,Capacity1500MW!$B$6:$B$87,$C42)</f>
        <v>1900</v>
      </c>
      <c r="P42">
        <f>SUMIFS(Capacity1500MW!M$6:M$87,Capacity1500MW!$A$6:$A$87,$D42,Capacity1500MW!$B$6:$B$87,$C42)</f>
        <v>1900</v>
      </c>
      <c r="Q42">
        <f>SUMIFS(Capacity1500MW!N$6:N$87,Capacity1500MW!$A$6:$A$87,$D42,Capacity1500MW!$B$6:$B$87,$C42)</f>
        <v>1900</v>
      </c>
      <c r="R42">
        <f>SUMIFS(Capacity1500MW!O$6:O$87,Capacity1500MW!$A$6:$A$87,$D42,Capacity1500MW!$B$6:$B$87,$C42)</f>
        <v>1730</v>
      </c>
      <c r="S42">
        <f>SUMIFS(Capacity1500MW!P$6:P$87,Capacity1500MW!$A$6:$A$87,$D42,Capacity1500MW!$B$6:$B$87,$C42)</f>
        <v>1730</v>
      </c>
      <c r="T42">
        <f>SUMIFS(Capacity1500MW!Q$6:Q$87,Capacity1500MW!$A$6:$A$87,$D42,Capacity1500MW!$B$6:$B$87,$C42)</f>
        <v>1730</v>
      </c>
      <c r="U42">
        <f>SUMIFS(Capacity1500MW!R$6:R$87,Capacity1500MW!$A$6:$A$87,$D42,Capacity1500MW!$B$6:$B$87,$C42)</f>
        <v>1730</v>
      </c>
      <c r="V42">
        <f>SUMIFS(Capacity1500MW!S$6:S$87,Capacity1500MW!$A$6:$A$87,$D42,Capacity1500MW!$B$6:$B$87,$C42)</f>
        <v>1730</v>
      </c>
      <c r="W42">
        <f>SUMIFS(Capacity1500MW!T$6:T$87,Capacity1500MW!$A$6:$A$87,$D42,Capacity1500MW!$B$6:$B$87,$C42)</f>
        <v>1730</v>
      </c>
      <c r="X42">
        <f>SUMIFS(Capacity1500MW!U$6:U$87,Capacity1500MW!$A$6:$A$87,$D42,Capacity1500MW!$B$6:$B$87,$C42)</f>
        <v>1290</v>
      </c>
      <c r="Y42">
        <f>SUMIFS(Capacity1500MW!V$6:V$87,Capacity1500MW!$A$6:$A$87,$D42,Capacity1500MW!$B$6:$B$87,$C42)</f>
        <v>1290</v>
      </c>
      <c r="Z42">
        <f>SUMIFS(Capacity1500MW!W$6:W$87,Capacity1500MW!$A$6:$A$87,$D42,Capacity1500MW!$B$6:$B$87,$C42)</f>
        <v>2257.3323</v>
      </c>
      <c r="AA42">
        <f>SUMIFS(Capacity1500MW!X$6:X$87,Capacity1500MW!$A$6:$A$87,$D42,Capacity1500MW!$B$6:$B$87,$C42)</f>
        <v>2163.3323</v>
      </c>
      <c r="AB42">
        <f>SUMIFS(Capacity1500MW!Y$6:Y$87,Capacity1500MW!$A$6:$A$87,$D42,Capacity1500MW!$B$6:$B$87,$C42)</f>
        <v>2533.3937000000001</v>
      </c>
      <c r="AC42">
        <f>SUMIFS(Capacity1500MW!Z$6:Z$87,Capacity1500MW!$A$6:$A$87,$D42,Capacity1500MW!$B$6:$B$87,$C42)</f>
        <v>3513.9259999999999</v>
      </c>
      <c r="AD42">
        <f>SUMIFS(Capacity1500MW!AA$6:AA$87,Capacity1500MW!$A$6:$A$87,$D42,Capacity1500MW!$B$6:$B$87,$C42)</f>
        <v>3513.9259999999999</v>
      </c>
      <c r="AE42">
        <f>SUMIFS(Capacity1500MW!AB$6:AB$87,Capacity1500MW!$A$6:$A$87,$D42,Capacity1500MW!$B$6:$B$87,$C42)</f>
        <v>3513.9259999999999</v>
      </c>
      <c r="AF42">
        <f>SUMIFS(Capacity1500MW!AC$6:AC$87,Capacity1500MW!$A$6:$A$87,$D42,Capacity1500MW!$B$6:$B$87,$C42)</f>
        <v>2929.9259999999999</v>
      </c>
      <c r="AG42">
        <f>SUMIFS(Capacity1500MW!AD$6:AD$87,Capacity1500MW!$A$6:$A$87,$D42,Capacity1500MW!$B$6:$B$87,$C42)</f>
        <v>2929.9259999999999</v>
      </c>
      <c r="AH42">
        <f>SUMIFS(Capacity1500MW!AE$6:AE$87,Capacity1500MW!$A$6:$A$87,$D42,Capacity1500MW!$B$6:$B$87,$C42)</f>
        <v>3841.7141061228799</v>
      </c>
    </row>
    <row r="43" spans="1:34" s="86" customFormat="1" x14ac:dyDescent="0.3">
      <c r="A43" s="86" t="s">
        <v>1283</v>
      </c>
      <c r="B43" s="86" t="s">
        <v>1302</v>
      </c>
      <c r="C43" s="86" t="s">
        <v>1349</v>
      </c>
      <c r="D43" s="86" t="s">
        <v>1352</v>
      </c>
      <c r="E43" s="86" t="s">
        <v>1397</v>
      </c>
      <c r="F43" s="86">
        <f>SUMIFS(Capacity600MW!C$6:C$87,Capacity600MW!$A$6:$A$87,$D43,Capacity600MW!$B$6:$B$87,$C43)</f>
        <v>0</v>
      </c>
      <c r="G43" s="86">
        <f>SUMIFS(Capacity600MW!D$6:D$87,Capacity600MW!$A$6:$A$87,$D43,Capacity600MW!$B$6:$B$87,$C43)</f>
        <v>0</v>
      </c>
      <c r="H43" s="86">
        <f>SUMIFS(Capacity600MW!E$6:E$87,Capacity600MW!$A$6:$A$87,$D43,Capacity600MW!$B$6:$B$87,$C43)</f>
        <v>0</v>
      </c>
      <c r="I43" s="86">
        <f>SUMIFS(Capacity600MW!F$6:F$87,Capacity600MW!$A$6:$A$87,$D43,Capacity600MW!$B$6:$B$87,$C43)</f>
        <v>0</v>
      </c>
      <c r="J43" s="86">
        <f>SUMIFS(Capacity600MW!G$6:G$87,Capacity600MW!$A$6:$A$87,$D43,Capacity600MW!$B$6:$B$87,$C43)</f>
        <v>0</v>
      </c>
      <c r="K43" s="86">
        <f>SUMIFS(Capacity600MW!H$6:H$87,Capacity600MW!$A$6:$A$87,$D43,Capacity600MW!$B$6:$B$87,$C43)</f>
        <v>0</v>
      </c>
      <c r="L43" s="86">
        <f>SUMIFS(Capacity600MW!I$6:I$87,Capacity600MW!$A$6:$A$87,$D43,Capacity600MW!$B$6:$B$87,$C43)</f>
        <v>0</v>
      </c>
      <c r="M43" s="86">
        <f>SUMIFS(Capacity600MW!J$6:J$87,Capacity600MW!$A$6:$A$87,$D43,Capacity600MW!$B$6:$B$87,$C43)</f>
        <v>0</v>
      </c>
      <c r="N43" s="86">
        <f>SUMIFS(Capacity600MW!K$6:K$87,Capacity600MW!$A$6:$A$87,$D43,Capacity600MW!$B$6:$B$87,$C43)</f>
        <v>0</v>
      </c>
      <c r="O43" s="86">
        <f>SUMIFS(Capacity600MW!L$6:L$87,Capacity600MW!$A$6:$A$87,$D43,Capacity600MW!$B$6:$B$87,$C43)</f>
        <v>0</v>
      </c>
      <c r="P43" s="86">
        <f>SUMIFS(Capacity600MW!M$6:M$87,Capacity600MW!$A$6:$A$87,$D43,Capacity600MW!$B$6:$B$87,$C43)</f>
        <v>0</v>
      </c>
      <c r="Q43" s="86">
        <f>SUMIFS(Capacity600MW!N$6:N$87,Capacity600MW!$A$6:$A$87,$D43,Capacity600MW!$B$6:$B$87,$C43)</f>
        <v>1.346884E-4</v>
      </c>
      <c r="R43" s="86">
        <f>SUMIFS(Capacity600MW!O$6:O$87,Capacity600MW!$A$6:$A$87,$D43,Capacity600MW!$B$6:$B$87,$C43)</f>
        <v>1.3474202999999999E-4</v>
      </c>
      <c r="S43" s="86">
        <f>SUMIFS(Capacity600MW!P$6:P$87,Capacity600MW!$A$6:$A$87,$D43,Capacity600MW!$B$6:$B$87,$C43)</f>
        <v>1.3474993E-4</v>
      </c>
      <c r="T43" s="86">
        <f>SUMIFS(Capacity600MW!Q$6:Q$87,Capacity600MW!$A$6:$A$87,$D43,Capacity600MW!$B$6:$B$87,$C43)</f>
        <v>1.7930182000000001E-4</v>
      </c>
      <c r="U43" s="86">
        <f>SUMIFS(Capacity600MW!R$6:R$87,Capacity600MW!$A$6:$A$87,$D43,Capacity600MW!$B$6:$B$87,$C43)</f>
        <v>1.7933177999999999E-4</v>
      </c>
      <c r="V43" s="86">
        <f>SUMIFS(Capacity600MW!S$6:S$87,Capacity600MW!$A$6:$A$87,$D43,Capacity600MW!$B$6:$B$87,$C43)</f>
        <v>1.7985506999999899E-4</v>
      </c>
      <c r="W43" s="86">
        <f>SUMIFS(Capacity600MW!T$6:T$87,Capacity600MW!$A$6:$A$87,$D43,Capacity600MW!$B$6:$B$87,$C43)</f>
        <v>1.7989473000000001E-4</v>
      </c>
      <c r="X43" s="86">
        <f>SUMIFS(Capacity600MW!U$6:U$87,Capacity600MW!$A$6:$A$87,$D43,Capacity600MW!$B$6:$B$87,$C43)</f>
        <v>678.19982927364003</v>
      </c>
      <c r="Y43" s="86">
        <f>SUMIFS(Capacity600MW!V$6:V$87,Capacity600MW!$A$6:$A$87,$D43,Capacity600MW!$B$6:$B$87,$C43)</f>
        <v>678.19982930700996</v>
      </c>
      <c r="Z43" s="86">
        <f>SUMIFS(Capacity600MW!W$6:W$87,Capacity600MW!$A$6:$A$87,$D43,Capacity600MW!$B$6:$B$87,$C43)</f>
        <v>1004.55103</v>
      </c>
      <c r="AA43" s="86">
        <f>SUMIFS(Capacity600MW!X$6:X$87,Capacity600MW!$A$6:$A$87,$D43,Capacity600MW!$B$6:$B$87,$C43)</f>
        <v>1004.55103</v>
      </c>
      <c r="AB43" s="86">
        <f>SUMIFS(Capacity600MW!Y$6:Y$87,Capacity600MW!$A$6:$A$87,$D43,Capacity600MW!$B$6:$B$87,$C43)</f>
        <v>1004.55103</v>
      </c>
      <c r="AC43" s="86">
        <f>SUMIFS(Capacity600MW!Z$6:Z$87,Capacity600MW!$A$6:$A$87,$D43,Capacity600MW!$B$6:$B$87,$C43)</f>
        <v>1641.96396</v>
      </c>
      <c r="AD43" s="86">
        <f>SUMIFS(Capacity600MW!AA$6:AA$87,Capacity600MW!$A$6:$A$87,$D43,Capacity600MW!$B$6:$B$87,$C43)</f>
        <v>1641.96396</v>
      </c>
      <c r="AE43" s="86">
        <f>SUMIFS(Capacity600MW!AB$6:AB$87,Capacity600MW!$A$6:$A$87,$D43,Capacity600MW!$B$6:$B$87,$C43)</f>
        <v>1641.96396</v>
      </c>
      <c r="AF43" s="86">
        <f>SUMIFS(Capacity600MW!AC$6:AC$87,Capacity600MW!$A$6:$A$87,$D43,Capacity600MW!$B$6:$B$87,$C43)</f>
        <v>1641.96396</v>
      </c>
      <c r="AG43" s="86">
        <f>SUMIFS(Capacity600MW!AD$6:AD$87,Capacity600MW!$A$6:$A$87,$D43,Capacity600MW!$B$6:$B$87,$C43)</f>
        <v>1641.96396</v>
      </c>
      <c r="AH43" s="86">
        <f>SUMIFS(Capacity600MW!AE$6:AE$87,Capacity600MW!$A$6:$A$87,$D43,Capacity600MW!$B$6:$B$87,$C43)</f>
        <v>1641.9638599999998</v>
      </c>
    </row>
    <row r="44" spans="1:34" s="86" customFormat="1" x14ac:dyDescent="0.3">
      <c r="A44" s="86" t="s">
        <v>1284</v>
      </c>
      <c r="B44" s="86" t="s">
        <v>1303</v>
      </c>
      <c r="C44" s="86" t="s">
        <v>612</v>
      </c>
      <c r="D44" s="86" t="s">
        <v>1352</v>
      </c>
      <c r="E44" s="86" t="s">
        <v>1397</v>
      </c>
      <c r="F44" s="86">
        <f>SUMIFS(Capacity600MW!C$6:C$87,Capacity600MW!$A$6:$A$87,$D44,Capacity600MW!$B$6:$B$87,$C44)</f>
        <v>240</v>
      </c>
      <c r="G44" s="86">
        <f>SUMIFS(Capacity600MW!D$6:D$87,Capacity600MW!$A$6:$A$87,$D44,Capacity600MW!$B$6:$B$87,$C44)</f>
        <v>240</v>
      </c>
      <c r="H44" s="86">
        <f>SUMIFS(Capacity600MW!E$6:E$87,Capacity600MW!$A$6:$A$87,$D44,Capacity600MW!$B$6:$B$87,$C44)</f>
        <v>240</v>
      </c>
      <c r="I44" s="86">
        <f>SUMIFS(Capacity600MW!F$6:F$87,Capacity600MW!$A$6:$A$87,$D44,Capacity600MW!$B$6:$B$87,$C44)</f>
        <v>240</v>
      </c>
      <c r="J44" s="86">
        <f>SUMIFS(Capacity600MW!G$6:G$87,Capacity600MW!$A$6:$A$87,$D44,Capacity600MW!$B$6:$B$87,$C44)</f>
        <v>2280</v>
      </c>
      <c r="K44" s="86">
        <f>SUMIFS(Capacity600MW!H$6:H$87,Capacity600MW!$A$6:$A$87,$D44,Capacity600MW!$B$6:$B$87,$C44)</f>
        <v>2280</v>
      </c>
      <c r="L44" s="86">
        <f>SUMIFS(Capacity600MW!I$6:I$87,Capacity600MW!$A$6:$A$87,$D44,Capacity600MW!$B$6:$B$87,$C44)</f>
        <v>2280</v>
      </c>
      <c r="M44" s="86">
        <f>SUMIFS(Capacity600MW!J$6:J$87,Capacity600MW!$A$6:$A$87,$D44,Capacity600MW!$B$6:$B$87,$C44)</f>
        <v>2280</v>
      </c>
      <c r="N44" s="86">
        <f>SUMIFS(Capacity600MW!K$6:K$87,Capacity600MW!$A$6:$A$87,$D44,Capacity600MW!$B$6:$B$87,$C44)</f>
        <v>4279.9998999999998</v>
      </c>
      <c r="O44" s="86">
        <f>SUMIFS(Capacity600MW!L$6:L$87,Capacity600MW!$A$6:$A$87,$D44,Capacity600MW!$B$6:$B$87,$C44)</f>
        <v>4279.9998999999998</v>
      </c>
      <c r="P44" s="86">
        <f>SUMIFS(Capacity600MW!M$6:M$87,Capacity600MW!$A$6:$A$87,$D44,Capacity600MW!$B$6:$B$87,$C44)</f>
        <v>4279.9998999999998</v>
      </c>
      <c r="Q44" s="86">
        <f>SUMIFS(Capacity600MW!N$6:N$87,Capacity600MW!$A$6:$A$87,$D44,Capacity600MW!$B$6:$B$87,$C44)</f>
        <v>4279.9998999999998</v>
      </c>
      <c r="R44" s="86">
        <f>SUMIFS(Capacity600MW!O$6:O$87,Capacity600MW!$A$6:$A$87,$D44,Capacity600MW!$B$6:$B$87,$C44)</f>
        <v>4279.9998999999998</v>
      </c>
      <c r="S44" s="86">
        <f>SUMIFS(Capacity600MW!P$6:P$87,Capacity600MW!$A$6:$A$87,$D44,Capacity600MW!$B$6:$B$87,$C44)</f>
        <v>4279.9998999999998</v>
      </c>
      <c r="T44" s="86">
        <f>SUMIFS(Capacity600MW!Q$6:Q$87,Capacity600MW!$A$6:$A$87,$D44,Capacity600MW!$B$6:$B$87,$C44)</f>
        <v>4279.9998999999998</v>
      </c>
      <c r="U44" s="86">
        <f>SUMIFS(Capacity600MW!R$6:R$87,Capacity600MW!$A$6:$A$87,$D44,Capacity600MW!$B$6:$B$87,$C44)</f>
        <v>4279.9998999999998</v>
      </c>
      <c r="V44" s="86">
        <f>SUMIFS(Capacity600MW!S$6:S$87,Capacity600MW!$A$6:$A$87,$D44,Capacity600MW!$B$6:$B$87,$C44)</f>
        <v>4279.9998999999998</v>
      </c>
      <c r="W44" s="86">
        <f>SUMIFS(Capacity600MW!T$6:T$87,Capacity600MW!$A$6:$A$87,$D44,Capacity600MW!$B$6:$B$87,$C44)</f>
        <v>4279.9998999999998</v>
      </c>
      <c r="X44" s="86">
        <f>SUMIFS(Capacity600MW!U$6:U$87,Capacity600MW!$A$6:$A$87,$D44,Capacity600MW!$B$6:$B$87,$C44)</f>
        <v>4279.9998999999998</v>
      </c>
      <c r="Y44" s="86">
        <f>SUMIFS(Capacity600MW!V$6:V$87,Capacity600MW!$A$6:$A$87,$D44,Capacity600MW!$B$6:$B$87,$C44)</f>
        <v>4279.9998999999998</v>
      </c>
      <c r="Z44" s="86">
        <f>SUMIFS(Capacity600MW!W$6:W$87,Capacity600MW!$A$6:$A$87,$D44,Capacity600MW!$B$6:$B$87,$C44)</f>
        <v>4880</v>
      </c>
      <c r="AA44" s="86">
        <f>SUMIFS(Capacity600MW!X$6:X$87,Capacity600MW!$A$6:$A$87,$D44,Capacity600MW!$B$6:$B$87,$C44)</f>
        <v>4880</v>
      </c>
      <c r="AB44" s="86">
        <f>SUMIFS(Capacity600MW!Y$6:Y$87,Capacity600MW!$A$6:$A$87,$D44,Capacity600MW!$B$6:$B$87,$C44)</f>
        <v>4880</v>
      </c>
      <c r="AC44" s="86">
        <f>SUMIFS(Capacity600MW!Z$6:Z$87,Capacity600MW!$A$6:$A$87,$D44,Capacity600MW!$B$6:$B$87,$C44)</f>
        <v>4880</v>
      </c>
      <c r="AD44" s="86">
        <f>SUMIFS(Capacity600MW!AA$6:AA$87,Capacity600MW!$A$6:$A$87,$D44,Capacity600MW!$B$6:$B$87,$C44)</f>
        <v>4880</v>
      </c>
      <c r="AE44" s="86">
        <f>SUMIFS(Capacity600MW!AB$6:AB$87,Capacity600MW!$A$6:$A$87,$D44,Capacity600MW!$B$6:$B$87,$C44)</f>
        <v>4880</v>
      </c>
      <c r="AF44" s="86">
        <f>SUMIFS(Capacity600MW!AC$6:AC$87,Capacity600MW!$A$6:$A$87,$D44,Capacity600MW!$B$6:$B$87,$C44)</f>
        <v>4880</v>
      </c>
      <c r="AG44" s="86">
        <f>SUMIFS(Capacity600MW!AD$6:AD$87,Capacity600MW!$A$6:$A$87,$D44,Capacity600MW!$B$6:$B$87,$C44)</f>
        <v>4880</v>
      </c>
      <c r="AH44" s="86">
        <f>SUMIFS(Capacity600MW!AE$6:AE$87,Capacity600MW!$A$6:$A$87,$D44,Capacity600MW!$B$6:$B$87,$C44)</f>
        <v>4880</v>
      </c>
    </row>
    <row r="45" spans="1:34" s="86" customFormat="1" x14ac:dyDescent="0.3">
      <c r="A45" s="86" t="s">
        <v>1285</v>
      </c>
      <c r="B45" s="86" t="s">
        <v>1285</v>
      </c>
      <c r="C45" s="86" t="s">
        <v>1350</v>
      </c>
      <c r="D45" s="86" t="s">
        <v>1352</v>
      </c>
      <c r="E45" s="86" t="s">
        <v>1397</v>
      </c>
      <c r="F45" s="86">
        <f>SUMIFS(Capacity600MW!C$6:C$87,Capacity600MW!$A$6:$A$87,$D45,Capacity600MW!$B$6:$B$87,$C45)</f>
        <v>33.809000492095876</v>
      </c>
      <c r="G45" s="86">
        <f>SUMIFS(Capacity600MW!D$6:D$87,Capacity600MW!$A$6:$A$87,$D45,Capacity600MW!$B$6:$B$87,$C45)</f>
        <v>82.708997726440401</v>
      </c>
      <c r="H45" s="86">
        <f>SUMIFS(Capacity600MW!E$6:E$87,Capacity600MW!$A$6:$A$87,$D45,Capacity600MW!$B$6:$B$87,$C45)</f>
        <v>156.7610015869133</v>
      </c>
      <c r="I45" s="86">
        <f>SUMIFS(Capacity600MW!F$6:F$87,Capacity600MW!$A$6:$A$87,$D45,Capacity600MW!$B$6:$B$87,$C45)</f>
        <v>263.89000701904251</v>
      </c>
      <c r="J45" s="86">
        <f>SUMIFS(Capacity600MW!G$6:G$87,Capacity600MW!$A$6:$A$87,$D45,Capacity600MW!$B$6:$B$87,$C45)</f>
        <v>405.04799652099609</v>
      </c>
      <c r="K45" s="86">
        <f>SUMIFS(Capacity600MW!H$6:H$87,Capacity600MW!$A$6:$A$87,$D45,Capacity600MW!$B$6:$B$87,$C45)</f>
        <v>567.05899810790902</v>
      </c>
      <c r="L45" s="86">
        <f>SUMIFS(Capacity600MW!I$6:I$87,Capacity600MW!$A$6:$A$87,$D45,Capacity600MW!$B$6:$B$87,$C45)</f>
        <v>769.63403320312409</v>
      </c>
      <c r="M45" s="86">
        <f>SUMIFS(Capacity600MW!J$6:J$87,Capacity600MW!$A$6:$A$87,$D45,Capacity600MW!$B$6:$B$87,$C45)</f>
        <v>1010.102981567382</v>
      </c>
      <c r="N45" s="86">
        <f>SUMIFS(Capacity600MW!K$6:K$87,Capacity600MW!$A$6:$A$87,$D45,Capacity600MW!$B$6:$B$87,$C45)</f>
        <v>1287.846038818356</v>
      </c>
      <c r="O45" s="86">
        <f>SUMIFS(Capacity600MW!L$6:L$87,Capacity600MW!$A$6:$A$87,$D45,Capacity600MW!$B$6:$B$87,$C45)</f>
        <v>1513.001998901364</v>
      </c>
      <c r="P45" s="86">
        <f>SUMIFS(Capacity600MW!M$6:M$87,Capacity600MW!$A$6:$A$87,$D45,Capacity600MW!$B$6:$B$87,$C45)</f>
        <v>1757.9950256347629</v>
      </c>
      <c r="Q45" s="86">
        <f>SUMIFS(Capacity600MW!N$6:N$87,Capacity600MW!$A$6:$A$87,$D45,Capacity600MW!$B$6:$B$87,$C45)</f>
        <v>2022.752929687492</v>
      </c>
      <c r="R45" s="86">
        <f>SUMIFS(Capacity600MW!O$6:O$87,Capacity600MW!$A$6:$A$87,$D45,Capacity600MW!$B$6:$B$87,$C45)</f>
        <v>2303.8510437011641</v>
      </c>
      <c r="S45" s="86">
        <f>SUMIFS(Capacity600MW!P$6:P$87,Capacity600MW!$A$6:$A$87,$D45,Capacity600MW!$B$6:$B$87,$C45)</f>
        <v>2570.3709106445258</v>
      </c>
      <c r="T45" s="86">
        <f>SUMIFS(Capacity600MW!Q$6:Q$87,Capacity600MW!$A$6:$A$87,$D45,Capacity600MW!$B$6:$B$87,$C45)</f>
        <v>2845.8051147460928</v>
      </c>
      <c r="U45" s="86">
        <f>SUMIFS(Capacity600MW!R$6:R$87,Capacity600MW!$A$6:$A$87,$D45,Capacity600MW!$B$6:$B$87,$C45)</f>
        <v>2993.400024414062</v>
      </c>
      <c r="V45" s="86">
        <f>SUMIFS(Capacity600MW!S$6:S$87,Capacity600MW!$A$6:$A$87,$D45,Capacity600MW!$B$6:$B$87,$C45)</f>
        <v>3149.60205078125</v>
      </c>
      <c r="W45" s="86">
        <f>SUMIFS(Capacity600MW!T$6:T$87,Capacity600MW!$A$6:$A$87,$D45,Capacity600MW!$B$6:$B$87,$C45)</f>
        <v>3306.082000732416</v>
      </c>
      <c r="X45" s="86">
        <f>SUMIFS(Capacity600MW!U$6:U$87,Capacity600MW!$A$6:$A$87,$D45,Capacity600MW!$B$6:$B$87,$C45)</f>
        <v>3472.6760864257813</v>
      </c>
      <c r="Y45" s="86">
        <f>SUMIFS(Capacity600MW!V$6:V$87,Capacity600MW!$A$6:$A$87,$D45,Capacity600MW!$B$6:$B$87,$C45)</f>
        <v>3642.4990844726508</v>
      </c>
      <c r="Z45" s="86">
        <f>SUMIFS(Capacity600MW!W$6:W$87,Capacity600MW!$A$6:$A$87,$D45,Capacity600MW!$B$6:$B$87,$C45)</f>
        <v>3815.6539916992128</v>
      </c>
      <c r="AA45" s="86">
        <f>SUMIFS(Capacity600MW!X$6:X$87,Capacity600MW!$A$6:$A$87,$D45,Capacity600MW!$B$6:$B$87,$C45)</f>
        <v>3993.2119750976508</v>
      </c>
      <c r="AB45" s="86">
        <f>SUMIFS(Capacity600MW!Y$6:Y$87,Capacity600MW!$A$6:$A$87,$D45,Capacity600MW!$B$6:$B$87,$C45)</f>
        <v>4175.7440795898383</v>
      </c>
      <c r="AC45" s="86">
        <f>SUMIFS(Capacity600MW!Z$6:Z$87,Capacity600MW!$A$6:$A$87,$D45,Capacity600MW!$B$6:$B$87,$C45)</f>
        <v>4364.7819213867133</v>
      </c>
      <c r="AD45" s="86">
        <f>SUMIFS(Capacity600MW!AA$6:AA$87,Capacity600MW!$A$6:$A$87,$D45,Capacity600MW!$B$6:$B$87,$C45)</f>
        <v>4557.4061279296875</v>
      </c>
      <c r="AE45" s="86">
        <f>SUMIFS(Capacity600MW!AB$6:AB$87,Capacity600MW!$A$6:$A$87,$D45,Capacity600MW!$B$6:$B$87,$C45)</f>
        <v>4750.507080078125</v>
      </c>
      <c r="AF45" s="86">
        <f>SUMIFS(Capacity600MW!AC$6:AC$87,Capacity600MW!$A$6:$A$87,$D45,Capacity600MW!$B$6:$B$87,$C45)</f>
        <v>4944.2018432617178</v>
      </c>
      <c r="AG45" s="86">
        <f>SUMIFS(Capacity600MW!AD$6:AD$87,Capacity600MW!$A$6:$A$87,$D45,Capacity600MW!$B$6:$B$87,$C45)</f>
        <v>5141.238037109375</v>
      </c>
      <c r="AH45" s="86">
        <f>SUMIFS(Capacity600MW!AE$6:AE$87,Capacity600MW!$A$6:$A$87,$D45,Capacity600MW!$B$6:$B$87,$C45)</f>
        <v>5338.71484375</v>
      </c>
    </row>
    <row r="46" spans="1:34" s="86" customFormat="1" x14ac:dyDescent="0.3">
      <c r="A46" s="86" t="s">
        <v>1286</v>
      </c>
      <c r="B46" s="86" t="s">
        <v>1304</v>
      </c>
      <c r="C46" s="86" t="s">
        <v>1349</v>
      </c>
      <c r="D46" s="86" t="s">
        <v>1353</v>
      </c>
      <c r="E46" s="86" t="s">
        <v>1397</v>
      </c>
      <c r="F46" s="86">
        <f>SUMIFS(Capacity600MW!C$6:C$87,Capacity600MW!$A$6:$A$87,$D46,Capacity600MW!$B$6:$B$87,$C46)</f>
        <v>0</v>
      </c>
      <c r="G46" s="86">
        <f>SUMIFS(Capacity600MW!D$6:D$87,Capacity600MW!$A$6:$A$87,$D46,Capacity600MW!$B$6:$B$87,$C46)</f>
        <v>20</v>
      </c>
      <c r="H46" s="86">
        <f>SUMIFS(Capacity600MW!E$6:E$87,Capacity600MW!$A$6:$A$87,$D46,Capacity600MW!$B$6:$B$87,$C46)</f>
        <v>20</v>
      </c>
      <c r="I46" s="86">
        <f>SUMIFS(Capacity600MW!F$6:F$87,Capacity600MW!$A$6:$A$87,$D46,Capacity600MW!$B$6:$B$87,$C46)</f>
        <v>20</v>
      </c>
      <c r="J46" s="86">
        <f>SUMIFS(Capacity600MW!G$6:G$87,Capacity600MW!$A$6:$A$87,$D46,Capacity600MW!$B$6:$B$87,$C46)</f>
        <v>20</v>
      </c>
      <c r="K46" s="86">
        <f>SUMIFS(Capacity600MW!H$6:H$87,Capacity600MW!$A$6:$A$87,$D46,Capacity600MW!$B$6:$B$87,$C46)</f>
        <v>20</v>
      </c>
      <c r="L46" s="86">
        <f>SUMIFS(Capacity600MW!I$6:I$87,Capacity600MW!$A$6:$A$87,$D46,Capacity600MW!$B$6:$B$87,$C46)</f>
        <v>20</v>
      </c>
      <c r="M46" s="86">
        <f>SUMIFS(Capacity600MW!J$6:J$87,Capacity600MW!$A$6:$A$87,$D46,Capacity600MW!$B$6:$B$87,$C46)</f>
        <v>20</v>
      </c>
      <c r="N46" s="86">
        <f>SUMIFS(Capacity600MW!K$6:K$87,Capacity600MW!$A$6:$A$87,$D46,Capacity600MW!$B$6:$B$87,$C46)</f>
        <v>20</v>
      </c>
      <c r="O46" s="86">
        <f>SUMIFS(Capacity600MW!L$6:L$87,Capacity600MW!$A$6:$A$87,$D46,Capacity600MW!$B$6:$B$87,$C46)</f>
        <v>20</v>
      </c>
      <c r="P46" s="86">
        <f>SUMIFS(Capacity600MW!M$6:M$87,Capacity600MW!$A$6:$A$87,$D46,Capacity600MW!$B$6:$B$87,$C46)</f>
        <v>20</v>
      </c>
      <c r="Q46" s="86">
        <f>SUMIFS(Capacity600MW!N$6:N$87,Capacity600MW!$A$6:$A$87,$D46,Capacity600MW!$B$6:$B$87,$C46)</f>
        <v>260.55119999999999</v>
      </c>
      <c r="R46" s="86">
        <f>SUMIFS(Capacity600MW!O$6:O$87,Capacity600MW!$A$6:$A$87,$D46,Capacity600MW!$B$6:$B$87,$C46)</f>
        <v>565.43020000000001</v>
      </c>
      <c r="S46" s="86">
        <f>SUMIFS(Capacity600MW!P$6:P$87,Capacity600MW!$A$6:$A$87,$D46,Capacity600MW!$B$6:$B$87,$C46)</f>
        <v>565.43020000000001</v>
      </c>
      <c r="T46" s="86">
        <f>SUMIFS(Capacity600MW!Q$6:Q$87,Capacity600MW!$A$6:$A$87,$D46,Capacity600MW!$B$6:$B$87,$C46)</f>
        <v>565.43020000000001</v>
      </c>
      <c r="U46" s="86">
        <f>SUMIFS(Capacity600MW!R$6:R$87,Capacity600MW!$A$6:$A$87,$D46,Capacity600MW!$B$6:$B$87,$C46)</f>
        <v>565.43020000000001</v>
      </c>
      <c r="V46" s="86">
        <f>SUMIFS(Capacity600MW!S$6:S$87,Capacity600MW!$A$6:$A$87,$D46,Capacity600MW!$B$6:$B$87,$C46)</f>
        <v>1017.9070400000001</v>
      </c>
      <c r="W46" s="86">
        <f>SUMIFS(Capacity600MW!T$6:T$87,Capacity600MW!$A$6:$A$87,$D46,Capacity600MW!$B$6:$B$87,$C46)</f>
        <v>1017.9070400000001</v>
      </c>
      <c r="X46" s="86">
        <f>SUMIFS(Capacity600MW!U$6:U$87,Capacity600MW!$A$6:$A$87,$D46,Capacity600MW!$B$6:$B$87,$C46)</f>
        <v>1017.9070400000001</v>
      </c>
      <c r="Y46" s="86">
        <f>SUMIFS(Capacity600MW!V$6:V$87,Capacity600MW!$A$6:$A$87,$D46,Capacity600MW!$B$6:$B$87,$C46)</f>
        <v>997.90704000000005</v>
      </c>
      <c r="Z46" s="86">
        <f>SUMIFS(Capacity600MW!W$6:W$87,Capacity600MW!$A$6:$A$87,$D46,Capacity600MW!$B$6:$B$87,$C46)</f>
        <v>997.90704000000005</v>
      </c>
      <c r="AA46" s="86">
        <f>SUMIFS(Capacity600MW!X$6:X$87,Capacity600MW!$A$6:$A$87,$D46,Capacity600MW!$B$6:$B$87,$C46)</f>
        <v>1196.4612</v>
      </c>
      <c r="AB46" s="86">
        <f>SUMIFS(Capacity600MW!Y$6:Y$87,Capacity600MW!$A$6:$A$87,$D46,Capacity600MW!$B$6:$B$87,$C46)</f>
        <v>1196.4612</v>
      </c>
      <c r="AC46" s="86">
        <f>SUMIFS(Capacity600MW!Z$6:Z$87,Capacity600MW!$A$6:$A$87,$D46,Capacity600MW!$B$6:$B$87,$C46)</f>
        <v>1196.4612</v>
      </c>
      <c r="AD46" s="86">
        <f>SUMIFS(Capacity600MW!AA$6:AA$87,Capacity600MW!$A$6:$A$87,$D46,Capacity600MW!$B$6:$B$87,$C46)</f>
        <v>1196.4612</v>
      </c>
      <c r="AE46" s="86">
        <f>SUMIFS(Capacity600MW!AB$6:AB$87,Capacity600MW!$A$6:$A$87,$D46,Capacity600MW!$B$6:$B$87,$C46)</f>
        <v>2557.0846999999999</v>
      </c>
      <c r="AF46" s="86">
        <f>SUMIFS(Capacity600MW!AC$6:AC$87,Capacity600MW!$A$6:$A$87,$D46,Capacity600MW!$B$6:$B$87,$C46)</f>
        <v>2557.0846999999999</v>
      </c>
      <c r="AG46" s="86">
        <f>SUMIFS(Capacity600MW!AD$6:AD$87,Capacity600MW!$A$6:$A$87,$D46,Capacity600MW!$B$6:$B$87,$C46)</f>
        <v>3465.8289</v>
      </c>
      <c r="AH46" s="86">
        <f>SUMIFS(Capacity600MW!AE$6:AE$87,Capacity600MW!$A$6:$A$87,$D46,Capacity600MW!$B$6:$B$87,$C46)</f>
        <v>3465.8289</v>
      </c>
    </row>
    <row r="47" spans="1:34" s="86" customFormat="1" x14ac:dyDescent="0.3">
      <c r="A47" s="86" t="s">
        <v>1287</v>
      </c>
      <c r="B47" s="86" t="s">
        <v>1305</v>
      </c>
      <c r="C47" s="86" t="s">
        <v>612</v>
      </c>
      <c r="D47" s="86" t="s">
        <v>1353</v>
      </c>
      <c r="E47" s="86" t="s">
        <v>1397</v>
      </c>
      <c r="F47" s="86">
        <f>SUMIFS(Capacity600MW!C$6:C$87,Capacity600MW!$A$6:$A$87,$D47,Capacity600MW!$B$6:$B$87,$C47)</f>
        <v>570</v>
      </c>
      <c r="G47" s="86">
        <f>SUMIFS(Capacity600MW!D$6:D$87,Capacity600MW!$A$6:$A$87,$D47,Capacity600MW!$B$6:$B$87,$C47)</f>
        <v>570</v>
      </c>
      <c r="H47" s="86">
        <f>SUMIFS(Capacity600MW!E$6:E$87,Capacity600MW!$A$6:$A$87,$D47,Capacity600MW!$B$6:$B$87,$C47)</f>
        <v>570</v>
      </c>
      <c r="I47" s="86">
        <f>SUMIFS(Capacity600MW!F$6:F$87,Capacity600MW!$A$6:$A$87,$D47,Capacity600MW!$B$6:$B$87,$C47)</f>
        <v>570</v>
      </c>
      <c r="J47" s="86">
        <f>SUMIFS(Capacity600MW!G$6:G$87,Capacity600MW!$A$6:$A$87,$D47,Capacity600MW!$B$6:$B$87,$C47)</f>
        <v>570</v>
      </c>
      <c r="K47" s="86">
        <f>SUMIFS(Capacity600MW!H$6:H$87,Capacity600MW!$A$6:$A$87,$D47,Capacity600MW!$B$6:$B$87,$C47)</f>
        <v>570</v>
      </c>
      <c r="L47" s="86">
        <f>SUMIFS(Capacity600MW!I$6:I$87,Capacity600MW!$A$6:$A$87,$D47,Capacity600MW!$B$6:$B$87,$C47)</f>
        <v>570</v>
      </c>
      <c r="M47" s="86">
        <f>SUMIFS(Capacity600MW!J$6:J$87,Capacity600MW!$A$6:$A$87,$D47,Capacity600MW!$B$6:$B$87,$C47)</f>
        <v>570</v>
      </c>
      <c r="N47" s="86">
        <f>SUMIFS(Capacity600MW!K$6:K$87,Capacity600MW!$A$6:$A$87,$D47,Capacity600MW!$B$6:$B$87,$C47)</f>
        <v>570</v>
      </c>
      <c r="O47" s="86">
        <f>SUMIFS(Capacity600MW!L$6:L$87,Capacity600MW!$A$6:$A$87,$D47,Capacity600MW!$B$6:$B$87,$C47)</f>
        <v>570</v>
      </c>
      <c r="P47" s="86">
        <f>SUMIFS(Capacity600MW!M$6:M$87,Capacity600MW!$A$6:$A$87,$D47,Capacity600MW!$B$6:$B$87,$C47)</f>
        <v>570</v>
      </c>
      <c r="Q47" s="86">
        <f>SUMIFS(Capacity600MW!N$6:N$87,Capacity600MW!$A$6:$A$87,$D47,Capacity600MW!$B$6:$B$87,$C47)</f>
        <v>930.00998000000004</v>
      </c>
      <c r="R47" s="86">
        <f>SUMIFS(Capacity600MW!O$6:O$87,Capacity600MW!$A$6:$A$87,$D47,Capacity600MW!$B$6:$B$87,$C47)</f>
        <v>1195.0839999999998</v>
      </c>
      <c r="S47" s="86">
        <f>SUMIFS(Capacity600MW!P$6:P$87,Capacity600MW!$A$6:$A$87,$D47,Capacity600MW!$B$6:$B$87,$C47)</f>
        <v>1195.0839999999998</v>
      </c>
      <c r="T47" s="86">
        <f>SUMIFS(Capacity600MW!Q$6:Q$87,Capacity600MW!$A$6:$A$87,$D47,Capacity600MW!$B$6:$B$87,$C47)</f>
        <v>1195.0839999999998</v>
      </c>
      <c r="U47" s="86">
        <f>SUMIFS(Capacity600MW!R$6:R$87,Capacity600MW!$A$6:$A$87,$D47,Capacity600MW!$B$6:$B$87,$C47)</f>
        <v>1195.0839999999998</v>
      </c>
      <c r="V47" s="86">
        <f>SUMIFS(Capacity600MW!S$6:S$87,Capacity600MW!$A$6:$A$87,$D47,Capacity600MW!$B$6:$B$87,$C47)</f>
        <v>1953.6425999999999</v>
      </c>
      <c r="W47" s="86">
        <f>SUMIFS(Capacity600MW!T$6:T$87,Capacity600MW!$A$6:$A$87,$D47,Capacity600MW!$B$6:$B$87,$C47)</f>
        <v>1953.6425999999999</v>
      </c>
      <c r="X47" s="86">
        <f>SUMIFS(Capacity600MW!U$6:U$87,Capacity600MW!$A$6:$A$87,$D47,Capacity600MW!$B$6:$B$87,$C47)</f>
        <v>1953.6425999999999</v>
      </c>
      <c r="Y47" s="86">
        <f>SUMIFS(Capacity600MW!V$6:V$87,Capacity600MW!$A$6:$A$87,$D47,Capacity600MW!$B$6:$B$87,$C47)</f>
        <v>1953.6425999999999</v>
      </c>
      <c r="Z47" s="86">
        <f>SUMIFS(Capacity600MW!W$6:W$87,Capacity600MW!$A$6:$A$87,$D47,Capacity600MW!$B$6:$B$87,$C47)</f>
        <v>1953.6425999999999</v>
      </c>
      <c r="AA47" s="86">
        <f>SUMIFS(Capacity600MW!X$6:X$87,Capacity600MW!$A$6:$A$87,$D47,Capacity600MW!$B$6:$B$87,$C47)</f>
        <v>3413.0639999999999</v>
      </c>
      <c r="AB47" s="86">
        <f>SUMIFS(Capacity600MW!Y$6:Y$87,Capacity600MW!$A$6:$A$87,$D47,Capacity600MW!$B$6:$B$87,$C47)</f>
        <v>3413.0639999999999</v>
      </c>
      <c r="AC47" s="86">
        <f>SUMIFS(Capacity600MW!Z$6:Z$87,Capacity600MW!$A$6:$A$87,$D47,Capacity600MW!$B$6:$B$87,$C47)</f>
        <v>3413.0639999999999</v>
      </c>
      <c r="AD47" s="86">
        <f>SUMIFS(Capacity600MW!AA$6:AA$87,Capacity600MW!$A$6:$A$87,$D47,Capacity600MW!$B$6:$B$87,$C47)</f>
        <v>3413.0639999999999</v>
      </c>
      <c r="AE47" s="86">
        <f>SUMIFS(Capacity600MW!AB$6:AB$87,Capacity600MW!$A$6:$A$87,$D47,Capacity600MW!$B$6:$B$87,$C47)</f>
        <v>3413.0639999999999</v>
      </c>
      <c r="AF47" s="86">
        <f>SUMIFS(Capacity600MW!AC$6:AC$87,Capacity600MW!$A$6:$A$87,$D47,Capacity600MW!$B$6:$B$87,$C47)</f>
        <v>3413.0639999999999</v>
      </c>
      <c r="AG47" s="86">
        <f>SUMIFS(Capacity600MW!AD$6:AD$87,Capacity600MW!$A$6:$A$87,$D47,Capacity600MW!$B$6:$B$87,$C47)</f>
        <v>3670</v>
      </c>
      <c r="AH47" s="86">
        <f>SUMIFS(Capacity600MW!AE$6:AE$87,Capacity600MW!$A$6:$A$87,$D47,Capacity600MW!$B$6:$B$87,$C47)</f>
        <v>3670</v>
      </c>
    </row>
    <row r="48" spans="1:34" s="86" customFormat="1" x14ac:dyDescent="0.3">
      <c r="A48" s="86" t="s">
        <v>1288</v>
      </c>
      <c r="B48" s="86" t="s">
        <v>1288</v>
      </c>
      <c r="C48" s="86" t="s">
        <v>1350</v>
      </c>
      <c r="D48" s="86" t="s">
        <v>1353</v>
      </c>
      <c r="E48" s="86" t="s">
        <v>1397</v>
      </c>
      <c r="F48" s="86">
        <f>SUMIFS(Capacity600MW!C$6:C$87,Capacity600MW!$A$6:$A$87,$D48,Capacity600MW!$B$6:$B$87,$C48)</f>
        <v>18.792000293731611</v>
      </c>
      <c r="G48" s="86">
        <f>SUMIFS(Capacity600MW!D$6:D$87,Capacity600MW!$A$6:$A$87,$D48,Capacity600MW!$B$6:$B$87,$C48)</f>
        <v>56.930000305175746</v>
      </c>
      <c r="H48" s="86">
        <f>SUMIFS(Capacity600MW!E$6:E$87,Capacity600MW!$A$6:$A$87,$D48,Capacity600MW!$B$6:$B$87,$C48)</f>
        <v>116.31200408935541</v>
      </c>
      <c r="I48" s="86">
        <f>SUMIFS(Capacity600MW!F$6:F$87,Capacity600MW!$A$6:$A$87,$D48,Capacity600MW!$B$6:$B$87,$C48)</f>
        <v>203.74100685119538</v>
      </c>
      <c r="J48" s="86">
        <f>SUMIFS(Capacity600MW!G$6:G$87,Capacity600MW!$A$6:$A$87,$D48,Capacity600MW!$B$6:$B$87,$C48)</f>
        <v>316.67499160766528</v>
      </c>
      <c r="K48" s="86">
        <f>SUMIFS(Capacity600MW!H$6:H$87,Capacity600MW!$A$6:$A$87,$D48,Capacity600MW!$B$6:$B$87,$C48)</f>
        <v>441.51198577880842</v>
      </c>
      <c r="L48" s="86">
        <f>SUMIFS(Capacity600MW!I$6:I$87,Capacity600MW!$A$6:$A$87,$D48,Capacity600MW!$B$6:$B$87,$C48)</f>
        <v>598.09701538085881</v>
      </c>
      <c r="M48" s="86">
        <f>SUMIFS(Capacity600MW!J$6:J$87,Capacity600MW!$A$6:$A$87,$D48,Capacity600MW!$B$6:$B$87,$C48)</f>
        <v>788.33800506591706</v>
      </c>
      <c r="N48" s="86">
        <f>SUMIFS(Capacity600MW!K$6:K$87,Capacity600MW!$A$6:$A$87,$D48,Capacity600MW!$B$6:$B$87,$C48)</f>
        <v>1007.1959838867181</v>
      </c>
      <c r="O48" s="86">
        <f>SUMIFS(Capacity600MW!L$6:L$87,Capacity600MW!$A$6:$A$87,$D48,Capacity600MW!$B$6:$B$87,$C48)</f>
        <v>1181.6699371337841</v>
      </c>
      <c r="P48" s="86">
        <f>SUMIFS(Capacity600MW!M$6:M$87,Capacity600MW!$A$6:$A$87,$D48,Capacity600MW!$B$6:$B$87,$C48)</f>
        <v>1375.488037109372</v>
      </c>
      <c r="Q48" s="86">
        <f>SUMIFS(Capacity600MW!N$6:N$87,Capacity600MW!$A$6:$A$87,$D48,Capacity600MW!$B$6:$B$87,$C48)</f>
        <v>1581.046997070305</v>
      </c>
      <c r="R48" s="86">
        <f>SUMIFS(Capacity600MW!O$6:O$87,Capacity600MW!$A$6:$A$87,$D48,Capacity600MW!$B$6:$B$87,$C48)</f>
        <v>1799.5640411376919</v>
      </c>
      <c r="S48" s="86">
        <f>SUMIFS(Capacity600MW!P$6:P$87,Capacity600MW!$A$6:$A$87,$D48,Capacity600MW!$B$6:$B$87,$C48)</f>
        <v>2003.201034545895</v>
      </c>
      <c r="T48" s="86">
        <f>SUMIFS(Capacity600MW!Q$6:Q$87,Capacity600MW!$A$6:$A$87,$D48,Capacity600MW!$B$6:$B$87,$C48)</f>
        <v>2215.9790039062468</v>
      </c>
      <c r="U48" s="86">
        <f>SUMIFS(Capacity600MW!R$6:R$87,Capacity600MW!$A$6:$A$87,$D48,Capacity600MW!$B$6:$B$87,$C48)</f>
        <v>2320.6339721679628</v>
      </c>
      <c r="V48" s="86">
        <f>SUMIFS(Capacity600MW!S$6:S$87,Capacity600MW!$A$6:$A$87,$D48,Capacity600MW!$B$6:$B$87,$C48)</f>
        <v>2431.5501098632758</v>
      </c>
      <c r="W48" s="86">
        <f>SUMIFS(Capacity600MW!T$6:T$87,Capacity600MW!$A$6:$A$87,$D48,Capacity600MW!$B$6:$B$87,$C48)</f>
        <v>2543.8589782714839</v>
      </c>
      <c r="X48" s="86">
        <f>SUMIFS(Capacity600MW!U$6:U$87,Capacity600MW!$A$6:$A$87,$D48,Capacity600MW!$B$6:$B$87,$C48)</f>
        <v>2662.8169250488231</v>
      </c>
      <c r="Y48" s="86">
        <f>SUMIFS(Capacity600MW!V$6:V$87,Capacity600MW!$A$6:$A$87,$D48,Capacity600MW!$B$6:$B$87,$C48)</f>
        <v>2785.4378967285102</v>
      </c>
      <c r="Z48" s="86">
        <f>SUMIFS(Capacity600MW!W$6:W$87,Capacity600MW!$A$6:$A$87,$D48,Capacity600MW!$B$6:$B$87,$C48)</f>
        <v>2910.140014648432</v>
      </c>
      <c r="AA48" s="86">
        <f>SUMIFS(Capacity600MW!X$6:X$87,Capacity600MW!$A$6:$A$87,$D48,Capacity600MW!$B$6:$B$87,$C48)</f>
        <v>3039.4479064941352</v>
      </c>
      <c r="AB48" s="86">
        <f>SUMIFS(Capacity600MW!Y$6:Y$87,Capacity600MW!$A$6:$A$87,$D48,Capacity600MW!$B$6:$B$87,$C48)</f>
        <v>3174.2980346679628</v>
      </c>
      <c r="AC48" s="86">
        <f>SUMIFS(Capacity600MW!Z$6:Z$87,Capacity600MW!$A$6:$A$87,$D48,Capacity600MW!$B$6:$B$87,$C48)</f>
        <v>3316.8311157226563</v>
      </c>
      <c r="AD48" s="86">
        <f>SUMIFS(Capacity600MW!AA$6:AA$87,Capacity600MW!$A$6:$A$87,$D48,Capacity600MW!$B$6:$B$87,$C48)</f>
        <v>3463.237915039057</v>
      </c>
      <c r="AE48" s="86">
        <f>SUMIFS(Capacity600MW!AB$6:AB$87,Capacity600MW!$A$6:$A$87,$D48,Capacity600MW!$B$6:$B$87,$C48)</f>
        <v>3617.5489807128902</v>
      </c>
      <c r="AF48" s="86">
        <f>SUMIFS(Capacity600MW!AC$6:AC$87,Capacity600MW!$A$6:$A$87,$D48,Capacity600MW!$B$6:$B$87,$C48)</f>
        <v>3775.544921874995</v>
      </c>
      <c r="AG48" s="86">
        <f>SUMIFS(Capacity600MW!AD$6:AD$87,Capacity600MW!$A$6:$A$87,$D48,Capacity600MW!$B$6:$B$87,$C48)</f>
        <v>3934.3799438476508</v>
      </c>
      <c r="AH48" s="86">
        <f>SUMIFS(Capacity600MW!AE$6:AE$87,Capacity600MW!$A$6:$A$87,$D48,Capacity600MW!$B$6:$B$87,$C48)</f>
        <v>4096.4850463867178</v>
      </c>
    </row>
    <row r="49" spans="1:34" s="86" customFormat="1" x14ac:dyDescent="0.3">
      <c r="A49" s="86" t="s">
        <v>1289</v>
      </c>
      <c r="B49" s="86" t="s">
        <v>1306</v>
      </c>
      <c r="C49" s="86" t="s">
        <v>1349</v>
      </c>
      <c r="D49" s="86" t="s">
        <v>1355</v>
      </c>
      <c r="E49" s="86" t="s">
        <v>1397</v>
      </c>
      <c r="F49" s="86">
        <f>SUMIFS(Capacity600MW!C$6:C$87,Capacity600MW!$A$6:$A$87,$D49,Capacity600MW!$B$6:$B$87,$C49)</f>
        <v>205</v>
      </c>
      <c r="G49" s="86">
        <f>SUMIFS(Capacity600MW!D$6:D$87,Capacity600MW!$A$6:$A$87,$D49,Capacity600MW!$B$6:$B$87,$C49)</f>
        <v>205</v>
      </c>
      <c r="H49" s="86">
        <f>SUMIFS(Capacity600MW!E$6:E$87,Capacity600MW!$A$6:$A$87,$D49,Capacity600MW!$B$6:$B$87,$C49)</f>
        <v>205</v>
      </c>
      <c r="I49" s="86">
        <f>SUMIFS(Capacity600MW!F$6:F$87,Capacity600MW!$A$6:$A$87,$D49,Capacity600MW!$B$6:$B$87,$C49)</f>
        <v>205</v>
      </c>
      <c r="J49" s="86">
        <f>SUMIFS(Capacity600MW!G$6:G$87,Capacity600MW!$A$6:$A$87,$D49,Capacity600MW!$B$6:$B$87,$C49)</f>
        <v>205</v>
      </c>
      <c r="K49" s="86">
        <f>SUMIFS(Capacity600MW!H$6:H$87,Capacity600MW!$A$6:$A$87,$D49,Capacity600MW!$B$6:$B$87,$C49)</f>
        <v>205</v>
      </c>
      <c r="L49" s="86">
        <f>SUMIFS(Capacity600MW!I$6:I$87,Capacity600MW!$A$6:$A$87,$D49,Capacity600MW!$B$6:$B$87,$C49)</f>
        <v>205</v>
      </c>
      <c r="M49" s="86">
        <f>SUMIFS(Capacity600MW!J$6:J$87,Capacity600MW!$A$6:$A$87,$D49,Capacity600MW!$B$6:$B$87,$C49)</f>
        <v>205</v>
      </c>
      <c r="N49" s="86">
        <f>SUMIFS(Capacity600MW!K$6:K$87,Capacity600MW!$A$6:$A$87,$D49,Capacity600MW!$B$6:$B$87,$C49)</f>
        <v>205</v>
      </c>
      <c r="O49" s="86">
        <f>SUMIFS(Capacity600MW!L$6:L$87,Capacity600MW!$A$6:$A$87,$D49,Capacity600MW!$B$6:$B$87,$C49)</f>
        <v>175</v>
      </c>
      <c r="P49" s="86">
        <f>SUMIFS(Capacity600MW!M$6:M$87,Capacity600MW!$A$6:$A$87,$D49,Capacity600MW!$B$6:$B$87,$C49)</f>
        <v>175</v>
      </c>
      <c r="Q49" s="86">
        <f>SUMIFS(Capacity600MW!N$6:N$87,Capacity600MW!$A$6:$A$87,$D49,Capacity600MW!$B$6:$B$87,$C49)</f>
        <v>253.0204</v>
      </c>
      <c r="R49" s="86">
        <f>SUMIFS(Capacity600MW!O$6:O$87,Capacity600MW!$A$6:$A$87,$D49,Capacity600MW!$B$6:$B$87,$C49)</f>
        <v>253.0204</v>
      </c>
      <c r="S49" s="86">
        <f>SUMIFS(Capacity600MW!P$6:P$87,Capacity600MW!$A$6:$A$87,$D49,Capacity600MW!$B$6:$B$87,$C49)</f>
        <v>228.0204</v>
      </c>
      <c r="T49" s="86">
        <f>SUMIFS(Capacity600MW!Q$6:Q$87,Capacity600MW!$A$6:$A$87,$D49,Capacity600MW!$B$6:$B$87,$C49)</f>
        <v>483.09660000000002</v>
      </c>
      <c r="U49" s="86">
        <f>SUMIFS(Capacity600MW!R$6:R$87,Capacity600MW!$A$6:$A$87,$D49,Capacity600MW!$B$6:$B$87,$C49)</f>
        <v>483.09660000000002</v>
      </c>
      <c r="V49" s="86">
        <f>SUMIFS(Capacity600MW!S$6:S$87,Capacity600MW!$A$6:$A$87,$D49,Capacity600MW!$B$6:$B$87,$C49)</f>
        <v>514.45617999999899</v>
      </c>
      <c r="W49" s="86">
        <f>SUMIFS(Capacity600MW!T$6:T$87,Capacity600MW!$A$6:$A$87,$D49,Capacity600MW!$B$6:$B$87,$C49)</f>
        <v>514.45617999999899</v>
      </c>
      <c r="X49" s="86">
        <f>SUMIFS(Capacity600MW!U$6:U$87,Capacity600MW!$A$6:$A$87,$D49,Capacity600MW!$B$6:$B$87,$C49)</f>
        <v>514.45617999999899</v>
      </c>
      <c r="Y49" s="86">
        <f>SUMIFS(Capacity600MW!V$6:V$87,Capacity600MW!$A$6:$A$87,$D49,Capacity600MW!$B$6:$B$87,$C49)</f>
        <v>514.45617999999899</v>
      </c>
      <c r="Z49" s="86">
        <f>SUMIFS(Capacity600MW!W$6:W$87,Capacity600MW!$A$6:$A$87,$D49,Capacity600MW!$B$6:$B$87,$C49)</f>
        <v>779.12980000000005</v>
      </c>
      <c r="AA49" s="86">
        <f>SUMIFS(Capacity600MW!X$6:X$87,Capacity600MW!$A$6:$A$87,$D49,Capacity600MW!$B$6:$B$87,$C49)</f>
        <v>779.12980000000005</v>
      </c>
      <c r="AB49" s="86">
        <f>SUMIFS(Capacity600MW!Y$6:Y$87,Capacity600MW!$A$6:$A$87,$D49,Capacity600MW!$B$6:$B$87,$C49)</f>
        <v>779.12980000000005</v>
      </c>
      <c r="AC49" s="86">
        <f>SUMIFS(Capacity600MW!Z$6:Z$87,Capacity600MW!$A$6:$A$87,$D49,Capacity600MW!$B$6:$B$87,$C49)</f>
        <v>779.12980000000005</v>
      </c>
      <c r="AD49" s="86">
        <f>SUMIFS(Capacity600MW!AA$6:AA$87,Capacity600MW!$A$6:$A$87,$D49,Capacity600MW!$B$6:$B$87,$C49)</f>
        <v>779.12980000000005</v>
      </c>
      <c r="AE49" s="86">
        <f>SUMIFS(Capacity600MW!AB$6:AB$87,Capacity600MW!$A$6:$A$87,$D49,Capacity600MW!$B$6:$B$87,$C49)</f>
        <v>779.12980000000005</v>
      </c>
      <c r="AF49" s="86">
        <f>SUMIFS(Capacity600MW!AC$6:AC$87,Capacity600MW!$A$6:$A$87,$D49,Capacity600MW!$B$6:$B$87,$C49)</f>
        <v>779.12975999999901</v>
      </c>
      <c r="AG49" s="86">
        <f>SUMIFS(Capacity600MW!AD$6:AD$87,Capacity600MW!$A$6:$A$87,$D49,Capacity600MW!$B$6:$B$87,$C49)</f>
        <v>779.12975999999901</v>
      </c>
      <c r="AH49" s="86">
        <f>SUMIFS(Capacity600MW!AE$6:AE$87,Capacity600MW!$A$6:$A$87,$D49,Capacity600MW!$B$6:$B$87,$C49)</f>
        <v>779.12975999999901</v>
      </c>
    </row>
    <row r="50" spans="1:34" s="86" customFormat="1" x14ac:dyDescent="0.3">
      <c r="A50" s="86" t="s">
        <v>1290</v>
      </c>
      <c r="B50" s="86" t="s">
        <v>1307</v>
      </c>
      <c r="C50" s="86" t="s">
        <v>612</v>
      </c>
      <c r="D50" s="86" t="s">
        <v>1355</v>
      </c>
      <c r="E50" s="86" t="s">
        <v>1397</v>
      </c>
      <c r="F50" s="86">
        <f>SUMIFS(Capacity600MW!C$6:C$87,Capacity600MW!$A$6:$A$87,$D50,Capacity600MW!$B$6:$B$87,$C50)</f>
        <v>0</v>
      </c>
      <c r="G50" s="86">
        <f>SUMIFS(Capacity600MW!D$6:D$87,Capacity600MW!$A$6:$A$87,$D50,Capacity600MW!$B$6:$B$87,$C50)</f>
        <v>0</v>
      </c>
      <c r="H50" s="86">
        <f>SUMIFS(Capacity600MW!E$6:E$87,Capacity600MW!$A$6:$A$87,$D50,Capacity600MW!$B$6:$B$87,$C50)</f>
        <v>0</v>
      </c>
      <c r="I50" s="86">
        <f>SUMIFS(Capacity600MW!F$6:F$87,Capacity600MW!$A$6:$A$87,$D50,Capacity600MW!$B$6:$B$87,$C50)</f>
        <v>0</v>
      </c>
      <c r="J50" s="86">
        <f>SUMIFS(Capacity600MW!G$6:G$87,Capacity600MW!$A$6:$A$87,$D50,Capacity600MW!$B$6:$B$87,$C50)</f>
        <v>0</v>
      </c>
      <c r="K50" s="86">
        <f>SUMIFS(Capacity600MW!H$6:H$87,Capacity600MW!$A$6:$A$87,$D50,Capacity600MW!$B$6:$B$87,$C50)</f>
        <v>0</v>
      </c>
      <c r="L50" s="86">
        <f>SUMIFS(Capacity600MW!I$6:I$87,Capacity600MW!$A$6:$A$87,$D50,Capacity600MW!$B$6:$B$87,$C50)</f>
        <v>0</v>
      </c>
      <c r="M50" s="86">
        <f>SUMIFS(Capacity600MW!J$6:J$87,Capacity600MW!$A$6:$A$87,$D50,Capacity600MW!$B$6:$B$87,$C50)</f>
        <v>0</v>
      </c>
      <c r="N50" s="86">
        <f>SUMIFS(Capacity600MW!K$6:K$87,Capacity600MW!$A$6:$A$87,$D50,Capacity600MW!$B$6:$B$87,$C50)</f>
        <v>0</v>
      </c>
      <c r="O50" s="86">
        <f>SUMIFS(Capacity600MW!L$6:L$87,Capacity600MW!$A$6:$A$87,$D50,Capacity600MW!$B$6:$B$87,$C50)</f>
        <v>0</v>
      </c>
      <c r="P50" s="86">
        <f>SUMIFS(Capacity600MW!M$6:M$87,Capacity600MW!$A$6:$A$87,$D50,Capacity600MW!$B$6:$B$87,$C50)</f>
        <v>0</v>
      </c>
      <c r="Q50" s="86">
        <f>SUMIFS(Capacity600MW!N$6:N$87,Capacity600MW!$A$6:$A$87,$D50,Capacity600MW!$B$6:$B$87,$C50)</f>
        <v>0</v>
      </c>
      <c r="R50" s="86">
        <f>SUMIFS(Capacity600MW!O$6:O$87,Capacity600MW!$A$6:$A$87,$D50,Capacity600MW!$B$6:$B$87,$C50)</f>
        <v>0</v>
      </c>
      <c r="S50" s="86">
        <f>SUMIFS(Capacity600MW!P$6:P$87,Capacity600MW!$A$6:$A$87,$D50,Capacity600MW!$B$6:$B$87,$C50)</f>
        <v>0</v>
      </c>
      <c r="T50" s="86">
        <f>SUMIFS(Capacity600MW!Q$6:Q$87,Capacity600MW!$A$6:$A$87,$D50,Capacity600MW!$B$6:$B$87,$C50)</f>
        <v>0</v>
      </c>
      <c r="U50" s="86">
        <f>SUMIFS(Capacity600MW!R$6:R$87,Capacity600MW!$A$6:$A$87,$D50,Capacity600MW!$B$6:$B$87,$C50)</f>
        <v>0</v>
      </c>
      <c r="V50" s="86">
        <f>SUMIFS(Capacity600MW!S$6:S$87,Capacity600MW!$A$6:$A$87,$D50,Capacity600MW!$B$6:$B$87,$C50)</f>
        <v>0</v>
      </c>
      <c r="W50" s="86">
        <f>SUMIFS(Capacity600MW!T$6:T$87,Capacity600MW!$A$6:$A$87,$D50,Capacity600MW!$B$6:$B$87,$C50)</f>
        <v>0</v>
      </c>
      <c r="X50" s="86">
        <f>SUMIFS(Capacity600MW!U$6:U$87,Capacity600MW!$A$6:$A$87,$D50,Capacity600MW!$B$6:$B$87,$C50)</f>
        <v>0</v>
      </c>
      <c r="Y50" s="86">
        <f>SUMIFS(Capacity600MW!V$6:V$87,Capacity600MW!$A$6:$A$87,$D50,Capacity600MW!$B$6:$B$87,$C50)</f>
        <v>0</v>
      </c>
      <c r="Z50" s="86">
        <f>SUMIFS(Capacity600MW!W$6:W$87,Capacity600MW!$A$6:$A$87,$D50,Capacity600MW!$B$6:$B$87,$C50)</f>
        <v>0</v>
      </c>
      <c r="AA50" s="86">
        <f>SUMIFS(Capacity600MW!X$6:X$87,Capacity600MW!$A$6:$A$87,$D50,Capacity600MW!$B$6:$B$87,$C50)</f>
        <v>0</v>
      </c>
      <c r="AB50" s="86">
        <f>SUMIFS(Capacity600MW!Y$6:Y$87,Capacity600MW!$A$6:$A$87,$D50,Capacity600MW!$B$6:$B$87,$C50)</f>
        <v>0</v>
      </c>
      <c r="AC50" s="86">
        <f>SUMIFS(Capacity600MW!Z$6:Z$87,Capacity600MW!$A$6:$A$87,$D50,Capacity600MW!$B$6:$B$87,$C50)</f>
        <v>0</v>
      </c>
      <c r="AD50" s="86">
        <f>SUMIFS(Capacity600MW!AA$6:AA$87,Capacity600MW!$A$6:$A$87,$D50,Capacity600MW!$B$6:$B$87,$C50)</f>
        <v>0</v>
      </c>
      <c r="AE50" s="86">
        <f>SUMIFS(Capacity600MW!AB$6:AB$87,Capacity600MW!$A$6:$A$87,$D50,Capacity600MW!$B$6:$B$87,$C50)</f>
        <v>0</v>
      </c>
      <c r="AF50" s="86">
        <f>SUMIFS(Capacity600MW!AC$6:AC$87,Capacity600MW!$A$6:$A$87,$D50,Capacity600MW!$B$6:$B$87,$C50)</f>
        <v>0</v>
      </c>
      <c r="AG50" s="86">
        <f>SUMIFS(Capacity600MW!AD$6:AD$87,Capacity600MW!$A$6:$A$87,$D50,Capacity600MW!$B$6:$B$87,$C50)</f>
        <v>0</v>
      </c>
      <c r="AH50" s="86">
        <f>SUMIFS(Capacity600MW!AE$6:AE$87,Capacity600MW!$A$6:$A$87,$D50,Capacity600MW!$B$6:$B$87,$C50)</f>
        <v>0</v>
      </c>
    </row>
    <row r="51" spans="1:34" s="86" customFormat="1" x14ac:dyDescent="0.3">
      <c r="A51" s="86" t="s">
        <v>1291</v>
      </c>
      <c r="B51" s="86" t="s">
        <v>1291</v>
      </c>
      <c r="C51" s="86" t="s">
        <v>1350</v>
      </c>
      <c r="D51" s="86" t="s">
        <v>1355</v>
      </c>
      <c r="E51" s="86" t="s">
        <v>1397</v>
      </c>
      <c r="F51" s="86">
        <f>SUMIFS(Capacity600MW!C$6:C$87,Capacity600MW!$A$6:$A$87,$D51,Capacity600MW!$B$6:$B$87,$C51)</f>
        <v>19.108000516891451</v>
      </c>
      <c r="G51" s="86">
        <f>SUMIFS(Capacity600MW!D$6:D$87,Capacity600MW!$A$6:$A$87,$D51,Capacity600MW!$B$6:$B$87,$C51)</f>
        <v>37.433001041412268</v>
      </c>
      <c r="H51" s="86">
        <f>SUMIFS(Capacity600MW!E$6:E$87,Capacity600MW!$A$6:$A$87,$D51,Capacity600MW!$B$6:$B$87,$C51)</f>
        <v>64.041998863220101</v>
      </c>
      <c r="I51" s="86">
        <f>SUMIFS(Capacity600MW!F$6:F$87,Capacity600MW!$A$6:$A$87,$D51,Capacity600MW!$B$6:$B$87,$C51)</f>
        <v>100.9389972686767</v>
      </c>
      <c r="J51" s="86">
        <f>SUMIFS(Capacity600MW!G$6:G$87,Capacity600MW!$A$6:$A$87,$D51,Capacity600MW!$B$6:$B$87,$C51)</f>
        <v>139.00600242614701</v>
      </c>
      <c r="K51" s="86">
        <f>SUMIFS(Capacity600MW!H$6:H$87,Capacity600MW!$A$6:$A$87,$D51,Capacity600MW!$B$6:$B$87,$C51)</f>
        <v>181.2900047302239</v>
      </c>
      <c r="L51" s="86">
        <f>SUMIFS(Capacity600MW!I$6:I$87,Capacity600MW!$A$6:$A$87,$D51,Capacity600MW!$B$6:$B$87,$C51)</f>
        <v>233.20699691772381</v>
      </c>
      <c r="M51" s="86">
        <f>SUMIFS(Capacity600MW!J$6:J$87,Capacity600MW!$A$6:$A$87,$D51,Capacity600MW!$B$6:$B$87,$C51)</f>
        <v>295.74800109863247</v>
      </c>
      <c r="N51" s="86">
        <f>SUMIFS(Capacity600MW!K$6:K$87,Capacity600MW!$A$6:$A$87,$D51,Capacity600MW!$B$6:$B$87,$C51)</f>
        <v>367.72499084472639</v>
      </c>
      <c r="O51" s="86">
        <f>SUMIFS(Capacity600MW!L$6:L$87,Capacity600MW!$A$6:$A$87,$D51,Capacity600MW!$B$6:$B$87,$C51)</f>
        <v>418.77000427246037</v>
      </c>
      <c r="P51" s="86">
        <f>SUMIFS(Capacity600MW!M$6:M$87,Capacity600MW!$A$6:$A$87,$D51,Capacity600MW!$B$6:$B$87,$C51)</f>
        <v>476.5399932861323</v>
      </c>
      <c r="Q51" s="86">
        <f>SUMIFS(Capacity600MW!N$6:N$87,Capacity600MW!$A$6:$A$87,$D51,Capacity600MW!$B$6:$B$87,$C51)</f>
        <v>537.83000946044876</v>
      </c>
      <c r="R51" s="86">
        <f>SUMIFS(Capacity600MW!O$6:O$87,Capacity600MW!$A$6:$A$87,$D51,Capacity600MW!$B$6:$B$87,$C51)</f>
        <v>602.48300170898392</v>
      </c>
      <c r="S51" s="86">
        <f>SUMIFS(Capacity600MW!P$6:P$87,Capacity600MW!$A$6:$A$87,$D51,Capacity600MW!$B$6:$B$87,$C51)</f>
        <v>656.358985900878</v>
      </c>
      <c r="T51" s="86">
        <f>SUMIFS(Capacity600MW!Q$6:Q$87,Capacity600MW!$A$6:$A$87,$D51,Capacity600MW!$B$6:$B$87,$C51)</f>
        <v>712.61397552490098</v>
      </c>
      <c r="U51" s="86">
        <f>SUMIFS(Capacity600MW!R$6:R$87,Capacity600MW!$A$6:$A$87,$D51,Capacity600MW!$B$6:$B$87,$C51)</f>
        <v>743.76597595214798</v>
      </c>
      <c r="V51" s="86">
        <f>SUMIFS(Capacity600MW!S$6:S$87,Capacity600MW!$A$6:$A$87,$D51,Capacity600MW!$B$6:$B$87,$C51)</f>
        <v>776.57901000976506</v>
      </c>
      <c r="W51" s="86">
        <f>SUMIFS(Capacity600MW!T$6:T$87,Capacity600MW!$A$6:$A$87,$D51,Capacity600MW!$B$6:$B$87,$C51)</f>
        <v>809.53199768066293</v>
      </c>
      <c r="X51" s="86">
        <f>SUMIFS(Capacity600MW!U$6:U$87,Capacity600MW!$A$6:$A$87,$D51,Capacity600MW!$B$6:$B$87,$C51)</f>
        <v>844.20101928710903</v>
      </c>
      <c r="Y51" s="86">
        <f>SUMIFS(Capacity600MW!V$6:V$87,Capacity600MW!$A$6:$A$87,$D51,Capacity600MW!$B$6:$B$87,$C51)</f>
        <v>879.81898498535099</v>
      </c>
      <c r="Z51" s="86">
        <f>SUMIFS(Capacity600MW!W$6:W$87,Capacity600MW!$A$6:$A$87,$D51,Capacity600MW!$B$6:$B$87,$C51)</f>
        <v>916.08302307128906</v>
      </c>
      <c r="AA51" s="86">
        <f>SUMIFS(Capacity600MW!X$6:X$87,Capacity600MW!$A$6:$A$87,$D51,Capacity600MW!$B$6:$B$87,$C51)</f>
        <v>953.68797302246003</v>
      </c>
      <c r="AB51" s="86">
        <f>SUMIFS(Capacity600MW!Y$6:Y$87,Capacity600MW!$A$6:$A$87,$D51,Capacity600MW!$B$6:$B$87,$C51)</f>
        <v>992.26100158691304</v>
      </c>
      <c r="AC51" s="86">
        <f>SUMIFS(Capacity600MW!Z$6:Z$87,Capacity600MW!$A$6:$A$87,$D51,Capacity600MW!$B$6:$B$87,$C51)</f>
        <v>1032.718978881835</v>
      </c>
      <c r="AD51" s="86">
        <f>SUMIFS(Capacity600MW!AA$6:AA$87,Capacity600MW!$A$6:$A$87,$D51,Capacity600MW!$B$6:$B$87,$C51)</f>
        <v>1074.201995849608</v>
      </c>
      <c r="AE51" s="86">
        <f>SUMIFS(Capacity600MW!AB$6:AB$87,Capacity600MW!$A$6:$A$87,$D51,Capacity600MW!$B$6:$B$87,$C51)</f>
        <v>1117.7970275878902</v>
      </c>
      <c r="AF51" s="86">
        <f>SUMIFS(Capacity600MW!AC$6:AC$87,Capacity600MW!$A$6:$A$87,$D51,Capacity600MW!$B$6:$B$87,$C51)</f>
        <v>1162.580978393554</v>
      </c>
      <c r="AG51" s="86">
        <f>SUMIFS(Capacity600MW!AD$6:AD$87,Capacity600MW!$A$6:$A$87,$D51,Capacity600MW!$B$6:$B$87,$C51)</f>
        <v>1208.344024658202</v>
      </c>
      <c r="AH51" s="86">
        <f>SUMIFS(Capacity600MW!AE$6:AE$87,Capacity600MW!$A$6:$A$87,$D51,Capacity600MW!$B$6:$B$87,$C51)</f>
        <v>1254.282028198234</v>
      </c>
    </row>
    <row r="52" spans="1:34" s="86" customFormat="1" x14ac:dyDescent="0.3">
      <c r="A52" s="86" t="s">
        <v>1292</v>
      </c>
      <c r="B52" s="86" t="s">
        <v>1308</v>
      </c>
      <c r="C52" s="86" t="s">
        <v>1349</v>
      </c>
      <c r="D52" s="86" t="s">
        <v>1356</v>
      </c>
      <c r="E52" s="86" t="s">
        <v>1397</v>
      </c>
      <c r="F52" s="86">
        <f>SUMIFS(Capacity600MW!C$6:C$87,Capacity600MW!$A$6:$A$87,$D52,Capacity600MW!$B$6:$B$87,$C52)</f>
        <v>0</v>
      </c>
      <c r="G52" s="86">
        <f>SUMIFS(Capacity600MW!D$6:D$87,Capacity600MW!$A$6:$A$87,$D52,Capacity600MW!$B$6:$B$87,$C52)</f>
        <v>0</v>
      </c>
      <c r="H52" s="86">
        <f>SUMIFS(Capacity600MW!E$6:E$87,Capacity600MW!$A$6:$A$87,$D52,Capacity600MW!$B$6:$B$87,$C52)</f>
        <v>0</v>
      </c>
      <c r="I52" s="86">
        <f>SUMIFS(Capacity600MW!F$6:F$87,Capacity600MW!$A$6:$A$87,$D52,Capacity600MW!$B$6:$B$87,$C52)</f>
        <v>0</v>
      </c>
      <c r="J52" s="86">
        <f>SUMIFS(Capacity600MW!G$6:G$87,Capacity600MW!$A$6:$A$87,$D52,Capacity600MW!$B$6:$B$87,$C52)</f>
        <v>0</v>
      </c>
      <c r="K52" s="86">
        <f>SUMIFS(Capacity600MW!H$6:H$87,Capacity600MW!$A$6:$A$87,$D52,Capacity600MW!$B$6:$B$87,$C52)</f>
        <v>0</v>
      </c>
      <c r="L52" s="86">
        <f>SUMIFS(Capacity600MW!I$6:I$87,Capacity600MW!$A$6:$A$87,$D52,Capacity600MW!$B$6:$B$87,$C52)</f>
        <v>0</v>
      </c>
      <c r="M52" s="86">
        <f>SUMIFS(Capacity600MW!J$6:J$87,Capacity600MW!$A$6:$A$87,$D52,Capacity600MW!$B$6:$B$87,$C52)</f>
        <v>0</v>
      </c>
      <c r="N52" s="86">
        <f>SUMIFS(Capacity600MW!K$6:K$87,Capacity600MW!$A$6:$A$87,$D52,Capacity600MW!$B$6:$B$87,$C52)</f>
        <v>0</v>
      </c>
      <c r="O52" s="86">
        <f>SUMIFS(Capacity600MW!L$6:L$87,Capacity600MW!$A$6:$A$87,$D52,Capacity600MW!$B$6:$B$87,$C52)</f>
        <v>0</v>
      </c>
      <c r="P52" s="86">
        <f>SUMIFS(Capacity600MW!M$6:M$87,Capacity600MW!$A$6:$A$87,$D52,Capacity600MW!$B$6:$B$87,$C52)</f>
        <v>0</v>
      </c>
      <c r="Q52" s="86">
        <f>SUMIFS(Capacity600MW!N$6:N$87,Capacity600MW!$A$6:$A$87,$D52,Capacity600MW!$B$6:$B$87,$C52)</f>
        <v>0</v>
      </c>
      <c r="R52" s="86">
        <f>SUMIFS(Capacity600MW!O$6:O$87,Capacity600MW!$A$6:$A$87,$D52,Capacity600MW!$B$6:$B$87,$C52)</f>
        <v>0</v>
      </c>
      <c r="S52" s="86">
        <f>SUMIFS(Capacity600MW!P$6:P$87,Capacity600MW!$A$6:$A$87,$D52,Capacity600MW!$B$6:$B$87,$C52)</f>
        <v>0</v>
      </c>
      <c r="T52" s="86">
        <f>SUMIFS(Capacity600MW!Q$6:Q$87,Capacity600MW!$A$6:$A$87,$D52,Capacity600MW!$B$6:$B$87,$C52)</f>
        <v>0</v>
      </c>
      <c r="U52" s="86">
        <f>SUMIFS(Capacity600MW!R$6:R$87,Capacity600MW!$A$6:$A$87,$D52,Capacity600MW!$B$6:$B$87,$C52)</f>
        <v>0</v>
      </c>
      <c r="V52" s="86">
        <f>SUMIFS(Capacity600MW!S$6:S$87,Capacity600MW!$A$6:$A$87,$D52,Capacity600MW!$B$6:$B$87,$C52)</f>
        <v>0</v>
      </c>
      <c r="W52" s="86">
        <f>SUMIFS(Capacity600MW!T$6:T$87,Capacity600MW!$A$6:$A$87,$D52,Capacity600MW!$B$6:$B$87,$C52)</f>
        <v>0</v>
      </c>
      <c r="X52" s="86">
        <f>SUMIFS(Capacity600MW!U$6:U$87,Capacity600MW!$A$6:$A$87,$D52,Capacity600MW!$B$6:$B$87,$C52)</f>
        <v>0</v>
      </c>
      <c r="Y52" s="86">
        <f>SUMIFS(Capacity600MW!V$6:V$87,Capacity600MW!$A$6:$A$87,$D52,Capacity600MW!$B$6:$B$87,$C52)</f>
        <v>0</v>
      </c>
      <c r="Z52" s="86">
        <f>SUMIFS(Capacity600MW!W$6:W$87,Capacity600MW!$A$6:$A$87,$D52,Capacity600MW!$B$6:$B$87,$C52)</f>
        <v>0</v>
      </c>
      <c r="AA52" s="86">
        <f>SUMIFS(Capacity600MW!X$6:X$87,Capacity600MW!$A$6:$A$87,$D52,Capacity600MW!$B$6:$B$87,$C52)</f>
        <v>0</v>
      </c>
      <c r="AB52" s="86">
        <f>SUMIFS(Capacity600MW!Y$6:Y$87,Capacity600MW!$A$6:$A$87,$D52,Capacity600MW!$B$6:$B$87,$C52)</f>
        <v>0</v>
      </c>
      <c r="AC52" s="86">
        <f>SUMIFS(Capacity600MW!Z$6:Z$87,Capacity600MW!$A$6:$A$87,$D52,Capacity600MW!$B$6:$B$87,$C52)</f>
        <v>0</v>
      </c>
      <c r="AD52" s="86">
        <f>SUMIFS(Capacity600MW!AA$6:AA$87,Capacity600MW!$A$6:$A$87,$D52,Capacity600MW!$B$6:$B$87,$C52)</f>
        <v>0</v>
      </c>
      <c r="AE52" s="86">
        <f>SUMIFS(Capacity600MW!AB$6:AB$87,Capacity600MW!$A$6:$A$87,$D52,Capacity600MW!$B$6:$B$87,$C52)</f>
        <v>0</v>
      </c>
      <c r="AF52" s="86">
        <f>SUMIFS(Capacity600MW!AC$6:AC$87,Capacity600MW!$A$6:$A$87,$D52,Capacity600MW!$B$6:$B$87,$C52)</f>
        <v>0</v>
      </c>
      <c r="AG52" s="86">
        <f>SUMIFS(Capacity600MW!AD$6:AD$87,Capacity600MW!$A$6:$A$87,$D52,Capacity600MW!$B$6:$B$87,$C52)</f>
        <v>0</v>
      </c>
      <c r="AH52" s="86">
        <f>SUMIFS(Capacity600MW!AE$6:AE$87,Capacity600MW!$A$6:$A$87,$D52,Capacity600MW!$B$6:$B$87,$C52)</f>
        <v>0</v>
      </c>
    </row>
    <row r="53" spans="1:34" s="86" customFormat="1" x14ac:dyDescent="0.3">
      <c r="A53" s="86" t="s">
        <v>1293</v>
      </c>
      <c r="B53" s="86" t="s">
        <v>1309</v>
      </c>
      <c r="C53" s="86" t="s">
        <v>612</v>
      </c>
      <c r="D53" s="86" t="s">
        <v>1356</v>
      </c>
      <c r="E53" s="86" t="s">
        <v>1397</v>
      </c>
      <c r="F53" s="86">
        <f>SUMIFS(Capacity600MW!C$6:C$87,Capacity600MW!$A$6:$A$87,$D53,Capacity600MW!$B$6:$B$87,$C53)</f>
        <v>0</v>
      </c>
      <c r="G53" s="86">
        <f>SUMIFS(Capacity600MW!D$6:D$87,Capacity600MW!$A$6:$A$87,$D53,Capacity600MW!$B$6:$B$87,$C53)</f>
        <v>0</v>
      </c>
      <c r="H53" s="86">
        <f>SUMIFS(Capacity600MW!E$6:E$87,Capacity600MW!$A$6:$A$87,$D53,Capacity600MW!$B$6:$B$87,$C53)</f>
        <v>0</v>
      </c>
      <c r="I53" s="86">
        <f>SUMIFS(Capacity600MW!F$6:F$87,Capacity600MW!$A$6:$A$87,$D53,Capacity600MW!$B$6:$B$87,$C53)</f>
        <v>0</v>
      </c>
      <c r="J53" s="86">
        <f>SUMIFS(Capacity600MW!G$6:G$87,Capacity600MW!$A$6:$A$87,$D53,Capacity600MW!$B$6:$B$87,$C53)</f>
        <v>0</v>
      </c>
      <c r="K53" s="86">
        <f>SUMIFS(Capacity600MW!H$6:H$87,Capacity600MW!$A$6:$A$87,$D53,Capacity600MW!$B$6:$B$87,$C53)</f>
        <v>0</v>
      </c>
      <c r="L53" s="86">
        <f>SUMIFS(Capacity600MW!I$6:I$87,Capacity600MW!$A$6:$A$87,$D53,Capacity600MW!$B$6:$B$87,$C53)</f>
        <v>0</v>
      </c>
      <c r="M53" s="86">
        <f>SUMIFS(Capacity600MW!J$6:J$87,Capacity600MW!$A$6:$A$87,$D53,Capacity600MW!$B$6:$B$87,$C53)</f>
        <v>0</v>
      </c>
      <c r="N53" s="86">
        <f>SUMIFS(Capacity600MW!K$6:K$87,Capacity600MW!$A$6:$A$87,$D53,Capacity600MW!$B$6:$B$87,$C53)</f>
        <v>0</v>
      </c>
      <c r="O53" s="86">
        <f>SUMIFS(Capacity600MW!L$6:L$87,Capacity600MW!$A$6:$A$87,$D53,Capacity600MW!$B$6:$B$87,$C53)</f>
        <v>0</v>
      </c>
      <c r="P53" s="86">
        <f>SUMIFS(Capacity600MW!M$6:M$87,Capacity600MW!$A$6:$A$87,$D53,Capacity600MW!$B$6:$B$87,$C53)</f>
        <v>0</v>
      </c>
      <c r="Q53" s="86">
        <f>SUMIFS(Capacity600MW!N$6:N$87,Capacity600MW!$A$6:$A$87,$D53,Capacity600MW!$B$6:$B$87,$C53)</f>
        <v>0</v>
      </c>
      <c r="R53" s="86">
        <f>SUMIFS(Capacity600MW!O$6:O$87,Capacity600MW!$A$6:$A$87,$D53,Capacity600MW!$B$6:$B$87,$C53)</f>
        <v>0</v>
      </c>
      <c r="S53" s="86">
        <f>SUMIFS(Capacity600MW!P$6:P$87,Capacity600MW!$A$6:$A$87,$D53,Capacity600MW!$B$6:$B$87,$C53)</f>
        <v>0</v>
      </c>
      <c r="T53" s="86">
        <f>SUMIFS(Capacity600MW!Q$6:Q$87,Capacity600MW!$A$6:$A$87,$D53,Capacity600MW!$B$6:$B$87,$C53)</f>
        <v>0</v>
      </c>
      <c r="U53" s="86">
        <f>SUMIFS(Capacity600MW!R$6:R$87,Capacity600MW!$A$6:$A$87,$D53,Capacity600MW!$B$6:$B$87,$C53)</f>
        <v>0</v>
      </c>
      <c r="V53" s="86">
        <f>SUMIFS(Capacity600MW!S$6:S$87,Capacity600MW!$A$6:$A$87,$D53,Capacity600MW!$B$6:$B$87,$C53)</f>
        <v>0</v>
      </c>
      <c r="W53" s="86">
        <f>SUMIFS(Capacity600MW!T$6:T$87,Capacity600MW!$A$6:$A$87,$D53,Capacity600MW!$B$6:$B$87,$C53)</f>
        <v>0</v>
      </c>
      <c r="X53" s="86">
        <f>SUMIFS(Capacity600MW!U$6:U$87,Capacity600MW!$A$6:$A$87,$D53,Capacity600MW!$B$6:$B$87,$C53)</f>
        <v>0</v>
      </c>
      <c r="Y53" s="86">
        <f>SUMIFS(Capacity600MW!V$6:V$87,Capacity600MW!$A$6:$A$87,$D53,Capacity600MW!$B$6:$B$87,$C53)</f>
        <v>0</v>
      </c>
      <c r="Z53" s="86">
        <f>SUMIFS(Capacity600MW!W$6:W$87,Capacity600MW!$A$6:$A$87,$D53,Capacity600MW!$B$6:$B$87,$C53)</f>
        <v>0</v>
      </c>
      <c r="AA53" s="86">
        <f>SUMIFS(Capacity600MW!X$6:X$87,Capacity600MW!$A$6:$A$87,$D53,Capacity600MW!$B$6:$B$87,$C53)</f>
        <v>0</v>
      </c>
      <c r="AB53" s="86">
        <f>SUMIFS(Capacity600MW!Y$6:Y$87,Capacity600MW!$A$6:$A$87,$D53,Capacity600MW!$B$6:$B$87,$C53)</f>
        <v>0</v>
      </c>
      <c r="AC53" s="86">
        <f>SUMIFS(Capacity600MW!Z$6:Z$87,Capacity600MW!$A$6:$A$87,$D53,Capacity600MW!$B$6:$B$87,$C53)</f>
        <v>0</v>
      </c>
      <c r="AD53" s="86">
        <f>SUMIFS(Capacity600MW!AA$6:AA$87,Capacity600MW!$A$6:$A$87,$D53,Capacity600MW!$B$6:$B$87,$C53)</f>
        <v>0</v>
      </c>
      <c r="AE53" s="86">
        <f>SUMIFS(Capacity600MW!AB$6:AB$87,Capacity600MW!$A$6:$A$87,$D53,Capacity600MW!$B$6:$B$87,$C53)</f>
        <v>0</v>
      </c>
      <c r="AF53" s="86">
        <f>SUMIFS(Capacity600MW!AC$6:AC$87,Capacity600MW!$A$6:$A$87,$D53,Capacity600MW!$B$6:$B$87,$C53)</f>
        <v>0</v>
      </c>
      <c r="AG53" s="86">
        <f>SUMIFS(Capacity600MW!AD$6:AD$87,Capacity600MW!$A$6:$A$87,$D53,Capacity600MW!$B$6:$B$87,$C53)</f>
        <v>0</v>
      </c>
      <c r="AH53" s="86">
        <f>SUMIFS(Capacity600MW!AE$6:AE$87,Capacity600MW!$A$6:$A$87,$D53,Capacity600MW!$B$6:$B$87,$C53)</f>
        <v>0</v>
      </c>
    </row>
    <row r="54" spans="1:34" s="86" customFormat="1" x14ac:dyDescent="0.3">
      <c r="A54" s="86" t="s">
        <v>1294</v>
      </c>
      <c r="B54" s="86" t="s">
        <v>1294</v>
      </c>
      <c r="C54" s="86" t="s">
        <v>1350</v>
      </c>
      <c r="D54" s="86" t="s">
        <v>1356</v>
      </c>
      <c r="E54" s="86" t="s">
        <v>1397</v>
      </c>
      <c r="F54" s="86">
        <f>SUMIFS(Capacity600MW!C$6:C$87,Capacity600MW!$A$6:$A$87,$D54,Capacity600MW!$B$6:$B$87,$C54)</f>
        <v>2.531000047922126</v>
      </c>
      <c r="G54" s="86">
        <f>SUMIFS(Capacity600MW!D$6:D$87,Capacity600MW!$A$6:$A$87,$D54,Capacity600MW!$B$6:$B$87,$C54)</f>
        <v>5.8989998698234514</v>
      </c>
      <c r="H54" s="86">
        <f>SUMIFS(Capacity600MW!E$6:E$87,Capacity600MW!$A$6:$A$87,$D54,Capacity600MW!$B$6:$B$87,$C54)</f>
        <v>10.95600008964537</v>
      </c>
      <c r="I54" s="86">
        <f>SUMIFS(Capacity600MW!F$6:F$87,Capacity600MW!$A$6:$A$87,$D54,Capacity600MW!$B$6:$B$87,$C54)</f>
        <v>18.307000398635768</v>
      </c>
      <c r="J54" s="86">
        <f>SUMIFS(Capacity600MW!G$6:G$87,Capacity600MW!$A$6:$A$87,$D54,Capacity600MW!$B$6:$B$87,$C54)</f>
        <v>27.271999120712248</v>
      </c>
      <c r="K54" s="86">
        <f>SUMIFS(Capacity600MW!H$6:H$87,Capacity600MW!$A$6:$A$87,$D54,Capacity600MW!$B$6:$B$87,$C54)</f>
        <v>37.668000698089529</v>
      </c>
      <c r="L54" s="86">
        <f>SUMIFS(Capacity600MW!I$6:I$87,Capacity600MW!$A$6:$A$87,$D54,Capacity600MW!$B$6:$B$87,$C54)</f>
        <v>50.497000694274853</v>
      </c>
      <c r="M54" s="86">
        <f>SUMIFS(Capacity600MW!J$6:J$87,Capacity600MW!$A$6:$A$87,$D54,Capacity600MW!$B$6:$B$87,$C54)</f>
        <v>65.411998748779297</v>
      </c>
      <c r="N54" s="86">
        <f>SUMIFS(Capacity600MW!K$6:K$87,Capacity600MW!$A$6:$A$87,$D54,Capacity600MW!$B$6:$B$87,$C54)</f>
        <v>82.598003387451101</v>
      </c>
      <c r="O54" s="86">
        <f>SUMIFS(Capacity600MW!L$6:L$87,Capacity600MW!$A$6:$A$87,$D54,Capacity600MW!$B$6:$B$87,$C54)</f>
        <v>96.729002952575598</v>
      </c>
      <c r="P54" s="86">
        <f>SUMIFS(Capacity600MW!M$6:M$87,Capacity600MW!$A$6:$A$87,$D54,Capacity600MW!$B$6:$B$87,$C54)</f>
        <v>112.11099720001209</v>
      </c>
      <c r="Q54" s="86">
        <f>SUMIFS(Capacity600MW!N$6:N$87,Capacity600MW!$A$6:$A$87,$D54,Capacity600MW!$B$6:$B$87,$C54)</f>
        <v>128.7480001449583</v>
      </c>
      <c r="R54" s="86">
        <f>SUMIFS(Capacity600MW!O$6:O$87,Capacity600MW!$A$6:$A$87,$D54,Capacity600MW!$B$6:$B$87,$C54)</f>
        <v>146.674007415771</v>
      </c>
      <c r="S54" s="86">
        <f>SUMIFS(Capacity600MW!P$6:P$87,Capacity600MW!$A$6:$A$87,$D54,Capacity600MW!$B$6:$B$87,$C54)</f>
        <v>164.1120033264157</v>
      </c>
      <c r="T54" s="86">
        <f>SUMIFS(Capacity600MW!Q$6:Q$87,Capacity600MW!$A$6:$A$87,$D54,Capacity600MW!$B$6:$B$87,$C54)</f>
        <v>182.07299804687452</v>
      </c>
      <c r="U54" s="86">
        <f>SUMIFS(Capacity600MW!R$6:R$87,Capacity600MW!$A$6:$A$87,$D54,Capacity600MW!$B$6:$B$87,$C54)</f>
        <v>191.79999732971089</v>
      </c>
      <c r="V54" s="86">
        <f>SUMIFS(Capacity600MW!S$6:S$87,Capacity600MW!$A$6:$A$87,$D54,Capacity600MW!$B$6:$B$87,$C54)</f>
        <v>202.03400230407689</v>
      </c>
      <c r="W54" s="86">
        <f>SUMIFS(Capacity600MW!T$6:T$87,Capacity600MW!$A$6:$A$87,$D54,Capacity600MW!$B$6:$B$87,$C54)</f>
        <v>212.35599899291938</v>
      </c>
      <c r="X54" s="86">
        <f>SUMIFS(Capacity600MW!U$6:U$87,Capacity600MW!$A$6:$A$87,$D54,Capacity600MW!$B$6:$B$87,$C54)</f>
        <v>223.17800712585358</v>
      </c>
      <c r="Y54" s="86">
        <f>SUMIFS(Capacity600MW!V$6:V$87,Capacity600MW!$A$6:$A$87,$D54,Capacity600MW!$B$6:$B$87,$C54)</f>
        <v>234.19300270080521</v>
      </c>
      <c r="Z54" s="86">
        <f>SUMIFS(Capacity600MW!W$6:W$87,Capacity600MW!$A$6:$A$87,$D54,Capacity600MW!$B$6:$B$87,$C54)</f>
        <v>245.49399948120112</v>
      </c>
      <c r="AA54" s="86">
        <f>SUMIFS(Capacity600MW!X$6:X$87,Capacity600MW!$A$6:$A$87,$D54,Capacity600MW!$B$6:$B$87,$C54)</f>
        <v>256.95800399780211</v>
      </c>
      <c r="AB54" s="86">
        <f>SUMIFS(Capacity600MW!Y$6:Y$87,Capacity600MW!$A$6:$A$87,$D54,Capacity600MW!$B$6:$B$87,$C54)</f>
        <v>268.73600196838322</v>
      </c>
      <c r="AC54" s="86">
        <f>SUMIFS(Capacity600MW!Z$6:Z$87,Capacity600MW!$A$6:$A$87,$D54,Capacity600MW!$B$6:$B$87,$C54)</f>
        <v>280.62199401855423</v>
      </c>
      <c r="AD54" s="86">
        <f>SUMIFS(Capacity600MW!AA$6:AA$87,Capacity600MW!$A$6:$A$87,$D54,Capacity600MW!$B$6:$B$87,$C54)</f>
        <v>292.61600875854447</v>
      </c>
      <c r="AE54" s="86">
        <f>SUMIFS(Capacity600MW!AB$6:AB$87,Capacity600MW!$A$6:$A$87,$D54,Capacity600MW!$B$6:$B$87,$C54)</f>
        <v>304.57599258422778</v>
      </c>
      <c r="AF54" s="86">
        <f>SUMIFS(Capacity600MW!AC$6:AC$87,Capacity600MW!$A$6:$A$87,$D54,Capacity600MW!$B$6:$B$87,$C54)</f>
        <v>316.62600326538069</v>
      </c>
      <c r="AG54" s="86">
        <f>SUMIFS(Capacity600MW!AD$6:AD$87,Capacity600MW!$A$6:$A$87,$D54,Capacity600MW!$B$6:$B$87,$C54)</f>
        <v>328.75601196289063</v>
      </c>
      <c r="AH54" s="86">
        <f>SUMIFS(Capacity600MW!AE$6:AE$87,Capacity600MW!$A$6:$A$87,$D54,Capacity600MW!$B$6:$B$87,$C54)</f>
        <v>340.86399841308514</v>
      </c>
    </row>
    <row r="55" spans="1:34" s="86" customFormat="1" x14ac:dyDescent="0.3">
      <c r="A55" s="86" t="s">
        <v>1295</v>
      </c>
      <c r="B55" s="86" t="s">
        <v>1310</v>
      </c>
      <c r="C55" s="86" t="s">
        <v>1349</v>
      </c>
      <c r="D55" s="86" t="s">
        <v>1354</v>
      </c>
      <c r="E55" s="86" t="s">
        <v>1397</v>
      </c>
      <c r="F55" s="86">
        <f>SUMIFS(Capacity600MW!C$6:C$87,Capacity600MW!$A$6:$A$87,$D55,Capacity600MW!$B$6:$B$87,$C55)</f>
        <v>55.329999923705998</v>
      </c>
      <c r="G55" s="86">
        <f>SUMIFS(Capacity600MW!D$6:D$87,Capacity600MW!$A$6:$A$87,$D55,Capacity600MW!$B$6:$B$87,$C55)</f>
        <v>375.329999923706</v>
      </c>
      <c r="H55" s="86">
        <f>SUMIFS(Capacity600MW!E$6:E$87,Capacity600MW!$A$6:$A$87,$D55,Capacity600MW!$B$6:$B$87,$C55)</f>
        <v>375.329999923706</v>
      </c>
      <c r="I55" s="86">
        <f>SUMIFS(Capacity600MW!F$6:F$87,Capacity600MW!$A$6:$A$87,$D55,Capacity600MW!$B$6:$B$87,$C55)</f>
        <v>375.329999923706</v>
      </c>
      <c r="J55" s="86">
        <f>SUMIFS(Capacity600MW!G$6:G$87,Capacity600MW!$A$6:$A$87,$D55,Capacity600MW!$B$6:$B$87,$C55)</f>
        <v>375.329999923706</v>
      </c>
      <c r="K55" s="86">
        <f>SUMIFS(Capacity600MW!H$6:H$87,Capacity600MW!$A$6:$A$87,$D55,Capacity600MW!$B$6:$B$87,$C55)</f>
        <v>375.329999923706</v>
      </c>
      <c r="L55" s="86">
        <f>SUMIFS(Capacity600MW!I$6:I$87,Capacity600MW!$A$6:$A$87,$D55,Capacity600MW!$B$6:$B$87,$C55)</f>
        <v>375.329999923706</v>
      </c>
      <c r="M55" s="86">
        <f>SUMIFS(Capacity600MW!J$6:J$87,Capacity600MW!$A$6:$A$87,$D55,Capacity600MW!$B$6:$B$87,$C55)</f>
        <v>375.329999923706</v>
      </c>
      <c r="N55" s="86">
        <f>SUMIFS(Capacity600MW!K$6:K$87,Capacity600MW!$A$6:$A$87,$D55,Capacity600MW!$B$6:$B$87,$C55)</f>
        <v>375.329999923706</v>
      </c>
      <c r="O55" s="86">
        <f>SUMIFS(Capacity600MW!L$6:L$87,Capacity600MW!$A$6:$A$87,$D55,Capacity600MW!$B$6:$B$87,$C55)</f>
        <v>375.329999923706</v>
      </c>
      <c r="P55" s="86">
        <f>SUMIFS(Capacity600MW!M$6:M$87,Capacity600MW!$A$6:$A$87,$D55,Capacity600MW!$B$6:$B$87,$C55)</f>
        <v>375.329999923706</v>
      </c>
      <c r="Q55" s="86">
        <f>SUMIFS(Capacity600MW!N$6:N$87,Capacity600MW!$A$6:$A$87,$D55,Capacity600MW!$B$6:$B$87,$C55)</f>
        <v>375.33046918953602</v>
      </c>
      <c r="R55" s="86">
        <f>SUMIFS(Capacity600MW!O$6:O$87,Capacity600MW!$A$6:$A$87,$D55,Capacity600MW!$B$6:$B$87,$C55)</f>
        <v>320.00046931815001</v>
      </c>
      <c r="S55" s="86">
        <f>SUMIFS(Capacity600MW!P$6:P$87,Capacity600MW!$A$6:$A$87,$D55,Capacity600MW!$B$6:$B$87,$C55)</f>
        <v>320.00046932755998</v>
      </c>
      <c r="T55" s="86">
        <f>SUMIFS(Capacity600MW!Q$6:Q$87,Capacity600MW!$A$6:$A$87,$D55,Capacity600MW!$B$6:$B$87,$C55)</f>
        <v>320.00046946756999</v>
      </c>
      <c r="U55" s="86">
        <f>SUMIFS(Capacity600MW!R$6:R$87,Capacity600MW!$A$6:$A$87,$D55,Capacity600MW!$B$6:$B$87,$C55)</f>
        <v>320.00046950663</v>
      </c>
      <c r="V55" s="86">
        <f>SUMIFS(Capacity600MW!S$6:S$87,Capacity600MW!$A$6:$A$87,$D55,Capacity600MW!$B$6:$B$87,$C55)</f>
        <v>320.00046992147998</v>
      </c>
      <c r="W55" s="86">
        <f>SUMIFS(Capacity600MW!T$6:T$87,Capacity600MW!$A$6:$A$87,$D55,Capacity600MW!$B$6:$B$87,$C55)</f>
        <v>320.00046997074998</v>
      </c>
      <c r="X55" s="86">
        <f>SUMIFS(Capacity600MW!U$6:U$87,Capacity600MW!$A$6:$A$87,$D55,Capacity600MW!$B$6:$B$87,$C55)</f>
        <v>320.00047009912998</v>
      </c>
      <c r="Y55" s="86">
        <f>SUMIFS(Capacity600MW!V$6:V$87,Capacity600MW!$A$6:$A$87,$D55,Capacity600MW!$B$6:$B$87,$C55)</f>
        <v>320.00047015991998</v>
      </c>
      <c r="Z55" s="86">
        <f>SUMIFS(Capacity600MW!W$6:W$87,Capacity600MW!$A$6:$A$87,$D55,Capacity600MW!$B$6:$B$87,$C55)</f>
        <v>300.00046725200002</v>
      </c>
      <c r="AA55" s="86">
        <f>SUMIFS(Capacity600MW!X$6:X$87,Capacity600MW!$A$6:$A$87,$D55,Capacity600MW!$B$6:$B$87,$C55)</f>
        <v>4.6571995999999998E-4</v>
      </c>
      <c r="AB55" s="86">
        <f>SUMIFS(Capacity600MW!Y$6:Y$87,Capacity600MW!$A$6:$A$87,$D55,Capacity600MW!$B$6:$B$87,$C55)</f>
        <v>4.6573765999999902E-4</v>
      </c>
      <c r="AC55" s="86">
        <f>SUMIFS(Capacity600MW!Z$6:Z$87,Capacity600MW!$A$6:$A$87,$D55,Capacity600MW!$B$6:$B$87,$C55)</f>
        <v>4.6448839999999899E-4</v>
      </c>
      <c r="AD55" s="86">
        <f>SUMIFS(Capacity600MW!AA$6:AA$87,Capacity600MW!$A$6:$A$87,$D55,Capacity600MW!$B$6:$B$87,$C55)</f>
        <v>4.6085705999999999E-4</v>
      </c>
      <c r="AE55" s="86">
        <f>SUMIFS(Capacity600MW!AB$6:AB$87,Capacity600MW!$A$6:$A$87,$D55,Capacity600MW!$B$6:$B$87,$C55)</f>
        <v>5.3350312999999997E-4</v>
      </c>
      <c r="AF55" s="86">
        <f>SUMIFS(Capacity600MW!AC$6:AC$87,Capacity600MW!$A$6:$A$87,$D55,Capacity600MW!$B$6:$B$87,$C55)</f>
        <v>5.3137243999999998E-4</v>
      </c>
      <c r="AG55" s="86">
        <f>SUMIFS(Capacity600MW!AD$6:AD$87,Capacity600MW!$A$6:$A$87,$D55,Capacity600MW!$B$6:$B$87,$C55)</f>
        <v>5.2857209999999997E-4</v>
      </c>
      <c r="AH55" s="86">
        <f>SUMIFS(Capacity600MW!AE$6:AE$87,Capacity600MW!$A$6:$A$87,$D55,Capacity600MW!$B$6:$B$87,$C55)</f>
        <v>6.0495730000000004E-4</v>
      </c>
    </row>
    <row r="56" spans="1:34" s="86" customFormat="1" x14ac:dyDescent="0.3">
      <c r="A56" s="86" t="s">
        <v>1296</v>
      </c>
      <c r="B56" s="86" t="s">
        <v>1311</v>
      </c>
      <c r="C56" s="86" t="s">
        <v>612</v>
      </c>
      <c r="D56" s="86" t="s">
        <v>1354</v>
      </c>
      <c r="E56" s="86" t="s">
        <v>1397</v>
      </c>
      <c r="F56" s="86">
        <f>SUMIFS(Capacity600MW!C$6:C$87,Capacity600MW!$A$6:$A$87,$D56,Capacity600MW!$B$6:$B$87,$C56)</f>
        <v>0</v>
      </c>
      <c r="G56" s="86">
        <f>SUMIFS(Capacity600MW!D$6:D$87,Capacity600MW!$A$6:$A$87,$D56,Capacity600MW!$B$6:$B$87,$C56)</f>
        <v>0</v>
      </c>
      <c r="H56" s="86">
        <f>SUMIFS(Capacity600MW!E$6:E$87,Capacity600MW!$A$6:$A$87,$D56,Capacity600MW!$B$6:$B$87,$C56)</f>
        <v>0</v>
      </c>
      <c r="I56" s="86">
        <f>SUMIFS(Capacity600MW!F$6:F$87,Capacity600MW!$A$6:$A$87,$D56,Capacity600MW!$B$6:$B$87,$C56)</f>
        <v>0</v>
      </c>
      <c r="J56" s="86">
        <f>SUMIFS(Capacity600MW!G$6:G$87,Capacity600MW!$A$6:$A$87,$D56,Capacity600MW!$B$6:$B$87,$C56)</f>
        <v>0</v>
      </c>
      <c r="K56" s="86">
        <f>SUMIFS(Capacity600MW!H$6:H$87,Capacity600MW!$A$6:$A$87,$D56,Capacity600MW!$B$6:$B$87,$C56)</f>
        <v>0</v>
      </c>
      <c r="L56" s="86">
        <f>SUMIFS(Capacity600MW!I$6:I$87,Capacity600MW!$A$6:$A$87,$D56,Capacity600MW!$B$6:$B$87,$C56)</f>
        <v>0</v>
      </c>
      <c r="M56" s="86">
        <f>SUMIFS(Capacity600MW!J$6:J$87,Capacity600MW!$A$6:$A$87,$D56,Capacity600MW!$B$6:$B$87,$C56)</f>
        <v>0</v>
      </c>
      <c r="N56" s="86">
        <f>SUMIFS(Capacity600MW!K$6:K$87,Capacity600MW!$A$6:$A$87,$D56,Capacity600MW!$B$6:$B$87,$C56)</f>
        <v>0</v>
      </c>
      <c r="O56" s="86">
        <f>SUMIFS(Capacity600MW!L$6:L$87,Capacity600MW!$A$6:$A$87,$D56,Capacity600MW!$B$6:$B$87,$C56)</f>
        <v>0</v>
      </c>
      <c r="P56" s="86">
        <f>SUMIFS(Capacity600MW!M$6:M$87,Capacity600MW!$A$6:$A$87,$D56,Capacity600MW!$B$6:$B$87,$C56)</f>
        <v>0</v>
      </c>
      <c r="Q56" s="86">
        <f>SUMIFS(Capacity600MW!N$6:N$87,Capacity600MW!$A$6:$A$87,$D56,Capacity600MW!$B$6:$B$87,$C56)</f>
        <v>898.84630000000004</v>
      </c>
      <c r="R56" s="86">
        <f>SUMIFS(Capacity600MW!O$6:O$87,Capacity600MW!$A$6:$A$87,$D56,Capacity600MW!$B$6:$B$87,$C56)</f>
        <v>898.84630000000004</v>
      </c>
      <c r="S56" s="86">
        <f>SUMIFS(Capacity600MW!P$6:P$87,Capacity600MW!$A$6:$A$87,$D56,Capacity600MW!$B$6:$B$87,$C56)</f>
        <v>898.84630000000004</v>
      </c>
      <c r="T56" s="86">
        <f>SUMIFS(Capacity600MW!Q$6:Q$87,Capacity600MW!$A$6:$A$87,$D56,Capacity600MW!$B$6:$B$87,$C56)</f>
        <v>1208.8081999999999</v>
      </c>
      <c r="U56" s="86">
        <f>SUMIFS(Capacity600MW!R$6:R$87,Capacity600MW!$A$6:$A$87,$D56,Capacity600MW!$B$6:$B$87,$C56)</f>
        <v>1208.8081999999999</v>
      </c>
      <c r="V56" s="86">
        <f>SUMIFS(Capacity600MW!S$6:S$87,Capacity600MW!$A$6:$A$87,$D56,Capacity600MW!$B$6:$B$87,$C56)</f>
        <v>1465.7457999999999</v>
      </c>
      <c r="W56" s="86">
        <f>SUMIFS(Capacity600MW!T$6:T$87,Capacity600MW!$A$6:$A$87,$D56,Capacity600MW!$B$6:$B$87,$C56)</f>
        <v>1465.7457999999999</v>
      </c>
      <c r="X56" s="86">
        <f>SUMIFS(Capacity600MW!U$6:U$87,Capacity600MW!$A$6:$A$87,$D56,Capacity600MW!$B$6:$B$87,$C56)</f>
        <v>1465.7457999999999</v>
      </c>
      <c r="Y56" s="86">
        <f>SUMIFS(Capacity600MW!V$6:V$87,Capacity600MW!$A$6:$A$87,$D56,Capacity600MW!$B$6:$B$87,$C56)</f>
        <v>1465.7457999999999</v>
      </c>
      <c r="Z56" s="86">
        <f>SUMIFS(Capacity600MW!W$6:W$87,Capacity600MW!$A$6:$A$87,$D56,Capacity600MW!$B$6:$B$87,$C56)</f>
        <v>2106.1736000000001</v>
      </c>
      <c r="AA56" s="86">
        <f>SUMIFS(Capacity600MW!X$6:X$87,Capacity600MW!$A$6:$A$87,$D56,Capacity600MW!$B$6:$B$87,$C56)</f>
        <v>2106.1736000000001</v>
      </c>
      <c r="AB56" s="86">
        <f>SUMIFS(Capacity600MW!Y$6:Y$87,Capacity600MW!$A$6:$A$87,$D56,Capacity600MW!$B$6:$B$87,$C56)</f>
        <v>2106.1736000000001</v>
      </c>
      <c r="AC56" s="86">
        <f>SUMIFS(Capacity600MW!Z$6:Z$87,Capacity600MW!$A$6:$A$87,$D56,Capacity600MW!$B$6:$B$87,$C56)</f>
        <v>2320.4349999999999</v>
      </c>
      <c r="AD56" s="86">
        <f>SUMIFS(Capacity600MW!AA$6:AA$87,Capacity600MW!$A$6:$A$87,$D56,Capacity600MW!$B$6:$B$87,$C56)</f>
        <v>2320.4349999999999</v>
      </c>
      <c r="AE56" s="86">
        <f>SUMIFS(Capacity600MW!AB$6:AB$87,Capacity600MW!$A$6:$A$87,$D56,Capacity600MW!$B$6:$B$87,$C56)</f>
        <v>2320.4349999999999</v>
      </c>
      <c r="AF56" s="86">
        <f>SUMIFS(Capacity600MW!AC$6:AC$87,Capacity600MW!$A$6:$A$87,$D56,Capacity600MW!$B$6:$B$87,$C56)</f>
        <v>2320.4349999999999</v>
      </c>
      <c r="AG56" s="86">
        <f>SUMIFS(Capacity600MW!AD$6:AD$87,Capacity600MW!$A$6:$A$87,$D56,Capacity600MW!$B$6:$B$87,$C56)</f>
        <v>2320.4349999999999</v>
      </c>
      <c r="AH56" s="86">
        <f>SUMIFS(Capacity600MW!AE$6:AE$87,Capacity600MW!$A$6:$A$87,$D56,Capacity600MW!$B$6:$B$87,$C56)</f>
        <v>2320.4349999999999</v>
      </c>
    </row>
    <row r="57" spans="1:34" s="86" customFormat="1" x14ac:dyDescent="0.3">
      <c r="A57" s="86" t="s">
        <v>1297</v>
      </c>
      <c r="B57" s="86" t="s">
        <v>1297</v>
      </c>
      <c r="C57" s="86" t="s">
        <v>1350</v>
      </c>
      <c r="D57" s="86" t="s">
        <v>1354</v>
      </c>
      <c r="E57" s="86" t="s">
        <v>1397</v>
      </c>
      <c r="F57" s="86">
        <f>SUMIFS(Capacity600MW!C$6:C$87,Capacity600MW!$A$6:$A$87,$D57,Capacity600MW!$B$6:$B$87,$C57)</f>
        <v>21.324999809265112</v>
      </c>
      <c r="G57" s="86">
        <f>SUMIFS(Capacity600MW!D$6:D$87,Capacity600MW!$A$6:$A$87,$D57,Capacity600MW!$B$6:$B$87,$C57)</f>
        <v>39.332999229431003</v>
      </c>
      <c r="H57" s="86">
        <f>SUMIFS(Capacity600MW!E$6:E$87,Capacity600MW!$A$6:$A$87,$D57,Capacity600MW!$B$6:$B$87,$C57)</f>
        <v>124.65300178527829</v>
      </c>
      <c r="I57" s="86">
        <f>SUMIFS(Capacity600MW!F$6:F$87,Capacity600MW!$A$6:$A$87,$D57,Capacity600MW!$B$6:$B$87,$C57)</f>
        <v>240.5120048522939</v>
      </c>
      <c r="J57" s="86">
        <f>SUMIFS(Capacity600MW!G$6:G$87,Capacity600MW!$A$6:$A$87,$D57,Capacity600MW!$B$6:$B$87,$C57)</f>
        <v>387.46300506591774</v>
      </c>
      <c r="K57" s="86">
        <f>SUMIFS(Capacity600MW!H$6:H$87,Capacity600MW!$A$6:$A$87,$D57,Capacity600MW!$B$6:$B$87,$C57)</f>
        <v>568.47399139404206</v>
      </c>
      <c r="L57" s="86">
        <f>SUMIFS(Capacity600MW!I$6:I$87,Capacity600MW!$A$6:$A$87,$D57,Capacity600MW!$B$6:$B$87,$C57)</f>
        <v>786.96098327636605</v>
      </c>
      <c r="M57" s="86">
        <f>SUMIFS(Capacity600MW!J$6:J$87,Capacity600MW!$A$6:$A$87,$D57,Capacity600MW!$B$6:$B$87,$C57)</f>
        <v>1024.835983276367</v>
      </c>
      <c r="N57" s="86">
        <f>SUMIFS(Capacity600MW!K$6:K$87,Capacity600MW!$A$6:$A$87,$D57,Capacity600MW!$B$6:$B$87,$C57)</f>
        <v>1297.2010192871039</v>
      </c>
      <c r="O57" s="86">
        <f>SUMIFS(Capacity600MW!L$6:L$87,Capacity600MW!$A$6:$A$87,$D57,Capacity600MW!$B$6:$B$87,$C57)</f>
        <v>1508.376068115231</v>
      </c>
      <c r="P57" s="86">
        <f>SUMIFS(Capacity600MW!M$6:M$87,Capacity600MW!$A$6:$A$87,$D57,Capacity600MW!$B$6:$B$87,$C57)</f>
        <v>1741.757995605466</v>
      </c>
      <c r="Q57" s="86">
        <f>SUMIFS(Capacity600MW!N$6:N$87,Capacity600MW!$A$6:$A$87,$D57,Capacity600MW!$B$6:$B$87,$C57)</f>
        <v>1990.8499450683539</v>
      </c>
      <c r="R57" s="86">
        <f>SUMIFS(Capacity600MW!O$6:O$87,Capacity600MW!$A$6:$A$87,$D57,Capacity600MW!$B$6:$B$87,$C57)</f>
        <v>2255.0250549316352</v>
      </c>
      <c r="S57" s="86">
        <f>SUMIFS(Capacity600MW!P$6:P$87,Capacity600MW!$A$6:$A$87,$D57,Capacity600MW!$B$6:$B$87,$C57)</f>
        <v>2511.4719543456981</v>
      </c>
      <c r="T57" s="86">
        <f>SUMIFS(Capacity600MW!Q$6:Q$87,Capacity600MW!$A$6:$A$87,$D57,Capacity600MW!$B$6:$B$87,$C57)</f>
        <v>2773.6560668945313</v>
      </c>
      <c r="U57" s="86">
        <f>SUMIFS(Capacity600MW!R$6:R$87,Capacity600MW!$A$6:$A$87,$D57,Capacity600MW!$B$6:$B$87,$C57)</f>
        <v>2913.0490112304678</v>
      </c>
      <c r="V57" s="86">
        <f>SUMIFS(Capacity600MW!S$6:S$87,Capacity600MW!$A$6:$A$87,$D57,Capacity600MW!$B$6:$B$87,$C57)</f>
        <v>3058.5720520019481</v>
      </c>
      <c r="W57" s="86">
        <f>SUMIFS(Capacity600MW!T$6:T$87,Capacity600MW!$A$6:$A$87,$D57,Capacity600MW!$B$6:$B$87,$C57)</f>
        <v>3207.325073242187</v>
      </c>
      <c r="X57" s="86">
        <f>SUMIFS(Capacity600MW!U$6:U$87,Capacity600MW!$A$6:$A$87,$D57,Capacity600MW!$B$6:$B$87,$C57)</f>
        <v>3364.1940307617178</v>
      </c>
      <c r="Y57" s="86">
        <f>SUMIFS(Capacity600MW!V$6:V$87,Capacity600MW!$A$6:$A$87,$D57,Capacity600MW!$B$6:$B$87,$C57)</f>
        <v>3523.5459594726508</v>
      </c>
      <c r="Z57" s="86">
        <f>SUMIFS(Capacity600MW!W$6:W$87,Capacity600MW!$A$6:$A$87,$D57,Capacity600MW!$B$6:$B$87,$C57)</f>
        <v>3687.8629760742178</v>
      </c>
      <c r="AA57" s="86">
        <f>SUMIFS(Capacity600MW!X$6:X$87,Capacity600MW!$A$6:$A$87,$D57,Capacity600MW!$B$6:$B$87,$C57)</f>
        <v>3855.463012695307</v>
      </c>
      <c r="AB57" s="86">
        <f>SUMIFS(Capacity600MW!Y$6:Y$87,Capacity600MW!$A$6:$A$87,$D57,Capacity600MW!$B$6:$B$87,$C57)</f>
        <v>4029.3500366210928</v>
      </c>
      <c r="AC57" s="86">
        <f>SUMIFS(Capacity600MW!Z$6:Z$87,Capacity600MW!$A$6:$A$87,$D57,Capacity600MW!$B$6:$B$87,$C57)</f>
        <v>4209.115112304682</v>
      </c>
      <c r="AD57" s="86">
        <f>SUMIFS(Capacity600MW!AA$6:AA$87,Capacity600MW!$A$6:$A$87,$D57,Capacity600MW!$B$6:$B$87,$C57)</f>
        <v>4396.3960571289063</v>
      </c>
      <c r="AE57" s="86">
        <f>SUMIFS(Capacity600MW!AB$6:AB$87,Capacity600MW!$A$6:$A$87,$D57,Capacity600MW!$B$6:$B$87,$C57)</f>
        <v>4589.93505859375</v>
      </c>
      <c r="AF57" s="86">
        <f>SUMIFS(Capacity600MW!AC$6:AC$87,Capacity600MW!$A$6:$A$87,$D57,Capacity600MW!$B$6:$B$87,$C57)</f>
        <v>4789.6218872070313</v>
      </c>
      <c r="AG57" s="86">
        <f>SUMIFS(Capacity600MW!AD$6:AD$87,Capacity600MW!$A$6:$A$87,$D57,Capacity600MW!$B$6:$B$87,$C57)</f>
        <v>4990.3800048828125</v>
      </c>
      <c r="AH57" s="86">
        <f>SUMIFS(Capacity600MW!AE$6:AE$87,Capacity600MW!$A$6:$A$87,$D57,Capacity600MW!$B$6:$B$87,$C57)</f>
        <v>5195.4019775390625</v>
      </c>
    </row>
    <row r="58" spans="1:34" s="86" customFormat="1" x14ac:dyDescent="0.3">
      <c r="A58" s="86" t="s">
        <v>1402</v>
      </c>
      <c r="B58" s="86" t="s">
        <v>1402</v>
      </c>
      <c r="C58" s="86" t="s">
        <v>1347</v>
      </c>
      <c r="D58" s="86" t="s">
        <v>1352</v>
      </c>
      <c r="E58" s="86" t="s">
        <v>1397</v>
      </c>
      <c r="F58" s="86">
        <f>SUMIFS(Capacity600MW!C$6:C$87,Capacity600MW!$A$6:$A$87,$D58,Capacity600MW!$B$6:$B$87,$C58)</f>
        <v>1438</v>
      </c>
      <c r="G58" s="86">
        <f>SUMIFS(Capacity600MW!D$6:D$87,Capacity600MW!$A$6:$A$87,$D58,Capacity600MW!$B$6:$B$87,$C58)</f>
        <v>1438</v>
      </c>
      <c r="H58" s="86">
        <f>SUMIFS(Capacity600MW!E$6:E$87,Capacity600MW!$A$6:$A$87,$D58,Capacity600MW!$B$6:$B$87,$C58)</f>
        <v>1438</v>
      </c>
      <c r="I58" s="86">
        <f>SUMIFS(Capacity600MW!F$6:F$87,Capacity600MW!$A$6:$A$87,$D58,Capacity600MW!$B$6:$B$87,$C58)</f>
        <v>1438</v>
      </c>
      <c r="J58" s="86">
        <f>SUMIFS(Capacity600MW!G$6:G$87,Capacity600MW!$A$6:$A$87,$D58,Capacity600MW!$B$6:$B$87,$C58)</f>
        <v>1438</v>
      </c>
      <c r="K58" s="86">
        <f>SUMIFS(Capacity600MW!H$6:H$87,Capacity600MW!$A$6:$A$87,$D58,Capacity600MW!$B$6:$B$87,$C58)</f>
        <v>1438</v>
      </c>
      <c r="L58" s="86">
        <f>SUMIFS(Capacity600MW!I$6:I$87,Capacity600MW!$A$6:$A$87,$D58,Capacity600MW!$B$6:$B$87,$C58)</f>
        <v>1438</v>
      </c>
      <c r="M58" s="86">
        <f>SUMIFS(Capacity600MW!J$6:J$87,Capacity600MW!$A$6:$A$87,$D58,Capacity600MW!$B$6:$B$87,$C58)</f>
        <v>1438</v>
      </c>
      <c r="N58" s="86">
        <f>SUMIFS(Capacity600MW!K$6:K$87,Capacity600MW!$A$6:$A$87,$D58,Capacity600MW!$B$6:$B$87,$C58)</f>
        <v>1438</v>
      </c>
      <c r="O58" s="86">
        <f>SUMIFS(Capacity600MW!L$6:L$87,Capacity600MW!$A$6:$A$87,$D58,Capacity600MW!$B$6:$B$87,$C58)</f>
        <v>1438</v>
      </c>
      <c r="P58" s="86">
        <f>SUMIFS(Capacity600MW!M$6:M$87,Capacity600MW!$A$6:$A$87,$D58,Capacity600MW!$B$6:$B$87,$C58)</f>
        <v>1438</v>
      </c>
      <c r="Q58" s="86">
        <f>SUMIFS(Capacity600MW!N$6:N$87,Capacity600MW!$A$6:$A$87,$D58,Capacity600MW!$B$6:$B$87,$C58)</f>
        <v>1438</v>
      </c>
      <c r="R58" s="86">
        <f>SUMIFS(Capacity600MW!O$6:O$87,Capacity600MW!$A$6:$A$87,$D58,Capacity600MW!$B$6:$B$87,$C58)</f>
        <v>1438</v>
      </c>
      <c r="S58" s="86">
        <f>SUMIFS(Capacity600MW!P$6:P$87,Capacity600MW!$A$6:$A$87,$D58,Capacity600MW!$B$6:$B$87,$C58)</f>
        <v>1438</v>
      </c>
      <c r="T58" s="86">
        <f>SUMIFS(Capacity600MW!Q$6:Q$87,Capacity600MW!$A$6:$A$87,$D58,Capacity600MW!$B$6:$B$87,$C58)</f>
        <v>1388</v>
      </c>
      <c r="U58" s="86">
        <f>SUMIFS(Capacity600MW!R$6:R$87,Capacity600MW!$A$6:$A$87,$D58,Capacity600MW!$B$6:$B$87,$C58)</f>
        <v>1388</v>
      </c>
      <c r="V58" s="86">
        <f>SUMIFS(Capacity600MW!S$6:S$87,Capacity600MW!$A$6:$A$87,$D58,Capacity600MW!$B$6:$B$87,$C58)</f>
        <v>2440.6513999999997</v>
      </c>
      <c r="W58" s="86">
        <f>SUMIFS(Capacity600MW!T$6:T$87,Capacity600MW!$A$6:$A$87,$D58,Capacity600MW!$B$6:$B$87,$C58)</f>
        <v>2440.6513999999997</v>
      </c>
      <c r="X58" s="86">
        <f>SUMIFS(Capacity600MW!U$6:U$87,Capacity600MW!$A$6:$A$87,$D58,Capacity600MW!$B$6:$B$87,$C58)</f>
        <v>2440.6513999999997</v>
      </c>
      <c r="Y58" s="86">
        <f>SUMIFS(Capacity600MW!V$6:V$87,Capacity600MW!$A$6:$A$87,$D58,Capacity600MW!$B$6:$B$87,$C58)</f>
        <v>2440.6513999999997</v>
      </c>
      <c r="Z58" s="86">
        <f>SUMIFS(Capacity600MW!W$6:W$87,Capacity600MW!$A$6:$A$87,$D58,Capacity600MW!$B$6:$B$87,$C58)</f>
        <v>2440.6513999999997</v>
      </c>
      <c r="AA58" s="86">
        <f>SUMIFS(Capacity600MW!X$6:X$87,Capacity600MW!$A$6:$A$87,$D58,Capacity600MW!$B$6:$B$87,$C58)</f>
        <v>2440.6513999999997</v>
      </c>
      <c r="AB58" s="86">
        <f>SUMIFS(Capacity600MW!Y$6:Y$87,Capacity600MW!$A$6:$A$87,$D58,Capacity600MW!$B$6:$B$87,$C58)</f>
        <v>3284.1346000000003</v>
      </c>
      <c r="AC58" s="86">
        <f>SUMIFS(Capacity600MW!Z$6:Z$87,Capacity600MW!$A$6:$A$87,$D58,Capacity600MW!$B$6:$B$87,$C58)</f>
        <v>3286.0164</v>
      </c>
      <c r="AD58" s="86">
        <f>SUMIFS(Capacity600MW!AA$6:AA$87,Capacity600MW!$A$6:$A$87,$D58,Capacity600MW!$B$6:$B$87,$C58)</f>
        <v>3286.0164</v>
      </c>
      <c r="AE58" s="86">
        <f>SUMIFS(Capacity600MW!AB$6:AB$87,Capacity600MW!$A$6:$A$87,$D58,Capacity600MW!$B$6:$B$87,$C58)</f>
        <v>3286.0164</v>
      </c>
      <c r="AF58" s="86">
        <f>SUMIFS(Capacity600MW!AC$6:AC$87,Capacity600MW!$A$6:$A$87,$D58,Capacity600MW!$B$6:$B$87,$C58)</f>
        <v>3286.0164</v>
      </c>
      <c r="AG58" s="86">
        <f>SUMIFS(Capacity600MW!AD$6:AD$87,Capacity600MW!$A$6:$A$87,$D58,Capacity600MW!$B$6:$B$87,$C58)</f>
        <v>3286.0164</v>
      </c>
      <c r="AH58" s="86">
        <f>SUMIFS(Capacity600MW!AE$6:AE$87,Capacity600MW!$A$6:$A$87,$D58,Capacity600MW!$B$6:$B$87,$C58)</f>
        <v>3286.0164</v>
      </c>
    </row>
    <row r="59" spans="1:34" s="86" customFormat="1" x14ac:dyDescent="0.3">
      <c r="A59" s="86" t="s">
        <v>1403</v>
      </c>
      <c r="B59" s="86" t="s">
        <v>1403</v>
      </c>
      <c r="C59" s="86" t="s">
        <v>1347</v>
      </c>
      <c r="D59" s="86" t="s">
        <v>1353</v>
      </c>
      <c r="E59" s="86" t="s">
        <v>1397</v>
      </c>
      <c r="F59" s="86">
        <f>SUMIFS(Capacity600MW!C$6:C$87,Capacity600MW!$A$6:$A$87,$D59,Capacity600MW!$B$6:$B$87,$C59)</f>
        <v>1910</v>
      </c>
      <c r="G59" s="86">
        <f>SUMIFS(Capacity600MW!D$6:D$87,Capacity600MW!$A$6:$A$87,$D59,Capacity600MW!$B$6:$B$87,$C59)</f>
        <v>1910</v>
      </c>
      <c r="H59" s="86">
        <f>SUMIFS(Capacity600MW!E$6:E$87,Capacity600MW!$A$6:$A$87,$D59,Capacity600MW!$B$6:$B$87,$C59)</f>
        <v>1910</v>
      </c>
      <c r="I59" s="86">
        <f>SUMIFS(Capacity600MW!F$6:F$87,Capacity600MW!$A$6:$A$87,$D59,Capacity600MW!$B$6:$B$87,$C59)</f>
        <v>1910</v>
      </c>
      <c r="J59" s="86">
        <f>SUMIFS(Capacity600MW!G$6:G$87,Capacity600MW!$A$6:$A$87,$D59,Capacity600MW!$B$6:$B$87,$C59)</f>
        <v>1910</v>
      </c>
      <c r="K59" s="86">
        <f>SUMIFS(Capacity600MW!H$6:H$87,Capacity600MW!$A$6:$A$87,$D59,Capacity600MW!$B$6:$B$87,$C59)</f>
        <v>1910</v>
      </c>
      <c r="L59" s="86">
        <f>SUMIFS(Capacity600MW!I$6:I$87,Capacity600MW!$A$6:$A$87,$D59,Capacity600MW!$B$6:$B$87,$C59)</f>
        <v>1910</v>
      </c>
      <c r="M59" s="86">
        <f>SUMIFS(Capacity600MW!J$6:J$87,Capacity600MW!$A$6:$A$87,$D59,Capacity600MW!$B$6:$B$87,$C59)</f>
        <v>1910</v>
      </c>
      <c r="N59" s="86">
        <f>SUMIFS(Capacity600MW!K$6:K$87,Capacity600MW!$A$6:$A$87,$D59,Capacity600MW!$B$6:$B$87,$C59)</f>
        <v>1910</v>
      </c>
      <c r="O59" s="86">
        <f>SUMIFS(Capacity600MW!L$6:L$87,Capacity600MW!$A$6:$A$87,$D59,Capacity600MW!$B$6:$B$87,$C59)</f>
        <v>1910</v>
      </c>
      <c r="P59" s="86">
        <f>SUMIFS(Capacity600MW!M$6:M$87,Capacity600MW!$A$6:$A$87,$D59,Capacity600MW!$B$6:$B$87,$C59)</f>
        <v>1910</v>
      </c>
      <c r="Q59" s="86">
        <f>SUMIFS(Capacity600MW!N$6:N$87,Capacity600MW!$A$6:$A$87,$D59,Capacity600MW!$B$6:$B$87,$C59)</f>
        <v>1910</v>
      </c>
      <c r="R59" s="86">
        <f>SUMIFS(Capacity600MW!O$6:O$87,Capacity600MW!$A$6:$A$87,$D59,Capacity600MW!$B$6:$B$87,$C59)</f>
        <v>1618</v>
      </c>
      <c r="S59" s="86">
        <f>SUMIFS(Capacity600MW!P$6:P$87,Capacity600MW!$A$6:$A$87,$D59,Capacity600MW!$B$6:$B$87,$C59)</f>
        <v>1501</v>
      </c>
      <c r="T59" s="86">
        <f>SUMIFS(Capacity600MW!Q$6:Q$87,Capacity600MW!$A$6:$A$87,$D59,Capacity600MW!$B$6:$B$87,$C59)</f>
        <v>1501</v>
      </c>
      <c r="U59" s="86">
        <f>SUMIFS(Capacity600MW!R$6:R$87,Capacity600MW!$A$6:$A$87,$D59,Capacity600MW!$B$6:$B$87,$C59)</f>
        <v>1501</v>
      </c>
      <c r="V59" s="86">
        <f>SUMIFS(Capacity600MW!S$6:S$87,Capacity600MW!$A$6:$A$87,$D59,Capacity600MW!$B$6:$B$87,$C59)</f>
        <v>1501</v>
      </c>
      <c r="W59" s="86">
        <f>SUMIFS(Capacity600MW!T$6:T$87,Capacity600MW!$A$6:$A$87,$D59,Capacity600MW!$B$6:$B$87,$C59)</f>
        <v>1501</v>
      </c>
      <c r="X59" s="86">
        <f>SUMIFS(Capacity600MW!U$6:U$87,Capacity600MW!$A$6:$A$87,$D59,Capacity600MW!$B$6:$B$87,$C59)</f>
        <v>2482.3627999999999</v>
      </c>
      <c r="Y59" s="86">
        <f>SUMIFS(Capacity600MW!V$6:V$87,Capacity600MW!$A$6:$A$87,$D59,Capacity600MW!$B$6:$B$87,$C59)</f>
        <v>2482.3627999999999</v>
      </c>
      <c r="Z59" s="86">
        <f>SUMIFS(Capacity600MW!W$6:W$87,Capacity600MW!$A$6:$A$87,$D59,Capacity600MW!$B$6:$B$87,$C59)</f>
        <v>2482.3627999999999</v>
      </c>
      <c r="AA59" s="86">
        <f>SUMIFS(Capacity600MW!X$6:X$87,Capacity600MW!$A$6:$A$87,$D59,Capacity600MW!$B$6:$B$87,$C59)</f>
        <v>2557.3485000000001</v>
      </c>
      <c r="AB59" s="86">
        <f>SUMIFS(Capacity600MW!Y$6:Y$87,Capacity600MW!$A$6:$A$87,$D59,Capacity600MW!$B$6:$B$87,$C59)</f>
        <v>2557.3485000000001</v>
      </c>
      <c r="AC59" s="86">
        <f>SUMIFS(Capacity600MW!Z$6:Z$87,Capacity600MW!$A$6:$A$87,$D59,Capacity600MW!$B$6:$B$87,$C59)</f>
        <v>2425.3485000000001</v>
      </c>
      <c r="AD59" s="86">
        <f>SUMIFS(Capacity600MW!AA$6:AA$87,Capacity600MW!$A$6:$A$87,$D59,Capacity600MW!$B$6:$B$87,$C59)</f>
        <v>2425.3485000000001</v>
      </c>
      <c r="AE59" s="86">
        <f>SUMIFS(Capacity600MW!AB$6:AB$87,Capacity600MW!$A$6:$A$87,$D59,Capacity600MW!$B$6:$B$87,$C59)</f>
        <v>4292.5985999999994</v>
      </c>
      <c r="AF59" s="86">
        <f>SUMIFS(Capacity600MW!AC$6:AC$87,Capacity600MW!$A$6:$A$87,$D59,Capacity600MW!$B$6:$B$87,$C59)</f>
        <v>4292.5985999999994</v>
      </c>
      <c r="AG59" s="86">
        <f>SUMIFS(Capacity600MW!AD$6:AD$87,Capacity600MW!$A$6:$A$87,$D59,Capacity600MW!$B$6:$B$87,$C59)</f>
        <v>5006.6570000000002</v>
      </c>
      <c r="AH59" s="86">
        <f>SUMIFS(Capacity600MW!AE$6:AE$87,Capacity600MW!$A$6:$A$87,$D59,Capacity600MW!$B$6:$B$87,$C59)</f>
        <v>4487.6570000000002</v>
      </c>
    </row>
    <row r="60" spans="1:34" s="86" customFormat="1" x14ac:dyDescent="0.3">
      <c r="A60" s="86" t="s">
        <v>1404</v>
      </c>
      <c r="B60" s="86" t="s">
        <v>1404</v>
      </c>
      <c r="C60" s="86" t="s">
        <v>1347</v>
      </c>
      <c r="D60" s="86" t="s">
        <v>1355</v>
      </c>
      <c r="E60" s="86" t="s">
        <v>1397</v>
      </c>
      <c r="F60" s="86">
        <f>SUMIFS(Capacity600MW!C$6:C$87,Capacity600MW!$A$6:$A$87,$D60,Capacity600MW!$B$6:$B$87,$C60)</f>
        <v>1437.1399917602528</v>
      </c>
      <c r="G60" s="86">
        <f>SUMIFS(Capacity600MW!D$6:D$87,Capacity600MW!$A$6:$A$87,$D60,Capacity600MW!$B$6:$B$87,$C60)</f>
        <v>1437.1399917602528</v>
      </c>
      <c r="H60" s="86">
        <f>SUMIFS(Capacity600MW!E$6:E$87,Capacity600MW!$A$6:$A$87,$D60,Capacity600MW!$B$6:$B$87,$C60)</f>
        <v>1437.1399917602528</v>
      </c>
      <c r="I60" s="86">
        <f>SUMIFS(Capacity600MW!F$6:F$87,Capacity600MW!$A$6:$A$87,$D60,Capacity600MW!$B$6:$B$87,$C60)</f>
        <v>1437.1399917602528</v>
      </c>
      <c r="J60" s="86">
        <f>SUMIFS(Capacity600MW!G$6:G$87,Capacity600MW!$A$6:$A$87,$D60,Capacity600MW!$B$6:$B$87,$C60)</f>
        <v>1437.1399917602528</v>
      </c>
      <c r="K60" s="86">
        <f>SUMIFS(Capacity600MW!H$6:H$87,Capacity600MW!$A$6:$A$87,$D60,Capacity600MW!$B$6:$B$87,$C60)</f>
        <v>1437.1399917602528</v>
      </c>
      <c r="L60" s="86">
        <f>SUMIFS(Capacity600MW!I$6:I$87,Capacity600MW!$A$6:$A$87,$D60,Capacity600MW!$B$6:$B$87,$C60)</f>
        <v>1437.1399917602528</v>
      </c>
      <c r="M60" s="86">
        <f>SUMIFS(Capacity600MW!J$6:J$87,Capacity600MW!$A$6:$A$87,$D60,Capacity600MW!$B$6:$B$87,$C60)</f>
        <v>1437.1399917602528</v>
      </c>
      <c r="N60" s="86">
        <f>SUMIFS(Capacity600MW!K$6:K$87,Capacity600MW!$A$6:$A$87,$D60,Capacity600MW!$B$6:$B$87,$C60)</f>
        <v>1437.1399917602528</v>
      </c>
      <c r="O60" s="86">
        <f>SUMIFS(Capacity600MW!L$6:L$87,Capacity600MW!$A$6:$A$87,$D60,Capacity600MW!$B$6:$B$87,$C60)</f>
        <v>1054.639991760253</v>
      </c>
      <c r="P60" s="86">
        <f>SUMIFS(Capacity600MW!M$6:M$87,Capacity600MW!$A$6:$A$87,$D60,Capacity600MW!$B$6:$B$87,$C60)</f>
        <v>1054.639991760253</v>
      </c>
      <c r="Q60" s="86">
        <f>SUMIFS(Capacity600MW!N$6:N$87,Capacity600MW!$A$6:$A$87,$D60,Capacity600MW!$B$6:$B$87,$C60)</f>
        <v>785.29999542236283</v>
      </c>
      <c r="R60" s="86">
        <f>SUMIFS(Capacity600MW!O$6:O$87,Capacity600MW!$A$6:$A$87,$D60,Capacity600MW!$B$6:$B$87,$C60)</f>
        <v>785.29999542236283</v>
      </c>
      <c r="S60" s="86">
        <f>SUMIFS(Capacity600MW!P$6:P$87,Capacity600MW!$A$6:$A$87,$D60,Capacity600MW!$B$6:$B$87,$C60)</f>
        <v>785.29999542236283</v>
      </c>
      <c r="T60" s="86">
        <f>SUMIFS(Capacity600MW!Q$6:Q$87,Capacity600MW!$A$6:$A$87,$D60,Capacity600MW!$B$6:$B$87,$C60)</f>
        <v>705.29999542236283</v>
      </c>
      <c r="U60" s="86">
        <f>SUMIFS(Capacity600MW!R$6:R$87,Capacity600MW!$A$6:$A$87,$D60,Capacity600MW!$B$6:$B$87,$C60)</f>
        <v>705.29999542236283</v>
      </c>
      <c r="V60" s="86">
        <f>SUMIFS(Capacity600MW!S$6:S$87,Capacity600MW!$A$6:$A$87,$D60,Capacity600MW!$B$6:$B$87,$C60)</f>
        <v>1100.0129754223617</v>
      </c>
      <c r="W60" s="86">
        <f>SUMIFS(Capacity600MW!T$6:T$87,Capacity600MW!$A$6:$A$87,$D60,Capacity600MW!$B$6:$B$87,$C60)</f>
        <v>1100.0129754223617</v>
      </c>
      <c r="X60" s="86">
        <f>SUMIFS(Capacity600MW!U$6:U$87,Capacity600MW!$A$6:$A$87,$D60,Capacity600MW!$B$6:$B$87,$C60)</f>
        <v>1100.0129754223617</v>
      </c>
      <c r="Y60" s="86">
        <f>SUMIFS(Capacity600MW!V$6:V$87,Capacity600MW!$A$6:$A$87,$D60,Capacity600MW!$B$6:$B$87,$C60)</f>
        <v>1100.0129754223617</v>
      </c>
      <c r="Z60" s="86">
        <f>SUMIFS(Capacity600MW!W$6:W$87,Capacity600MW!$A$6:$A$87,$D60,Capacity600MW!$B$6:$B$87,$C60)</f>
        <v>1125.4796254223629</v>
      </c>
      <c r="AA60" s="86">
        <f>SUMIFS(Capacity600MW!X$6:X$87,Capacity600MW!$A$6:$A$87,$D60,Capacity600MW!$B$6:$B$87,$C60)</f>
        <v>1125.4796254223629</v>
      </c>
      <c r="AB60" s="86">
        <f>SUMIFS(Capacity600MW!Y$6:Y$87,Capacity600MW!$A$6:$A$87,$D60,Capacity600MW!$B$6:$B$87,$C60)</f>
        <v>1372.9786454223627</v>
      </c>
      <c r="AC60" s="86">
        <f>SUMIFS(Capacity600MW!Z$6:Z$87,Capacity600MW!$A$6:$A$87,$D60,Capacity600MW!$B$6:$B$87,$C60)</f>
        <v>1034.9786454223629</v>
      </c>
      <c r="AD60" s="86">
        <f>SUMIFS(Capacity600MW!AA$6:AA$87,Capacity600MW!$A$6:$A$87,$D60,Capacity600MW!$B$6:$B$87,$C60)</f>
        <v>1034.9786454223629</v>
      </c>
      <c r="AE60" s="86">
        <f>SUMIFS(Capacity600MW!AB$6:AB$87,Capacity600MW!$A$6:$A$87,$D60,Capacity600MW!$B$6:$B$87,$C60)</f>
        <v>1034.9786454223629</v>
      </c>
      <c r="AF60" s="86">
        <f>SUMIFS(Capacity600MW!AC$6:AC$87,Capacity600MW!$A$6:$A$87,$D60,Capacity600MW!$B$6:$B$87,$C60)</f>
        <v>1034.9786454223629</v>
      </c>
      <c r="AG60" s="86">
        <f>SUMIFS(Capacity600MW!AD$6:AD$87,Capacity600MW!$A$6:$A$87,$D60,Capacity600MW!$B$6:$B$87,$C60)</f>
        <v>1034.9786454223629</v>
      </c>
      <c r="AH60" s="86">
        <f>SUMIFS(Capacity600MW!AE$6:AE$87,Capacity600MW!$A$6:$A$87,$D60,Capacity600MW!$B$6:$B$87,$C60)</f>
        <v>1034.9786454223629</v>
      </c>
    </row>
    <row r="61" spans="1:34" s="86" customFormat="1" x14ac:dyDescent="0.3">
      <c r="A61" s="86" t="s">
        <v>1405</v>
      </c>
      <c r="B61" s="86" t="s">
        <v>1405</v>
      </c>
      <c r="C61" s="86" t="s">
        <v>1347</v>
      </c>
      <c r="D61" s="86" t="s">
        <v>1356</v>
      </c>
      <c r="E61" s="86" t="s">
        <v>1397</v>
      </c>
      <c r="F61" s="86">
        <f>SUMIFS(Capacity600MW!C$6:C$87,Capacity600MW!$A$6:$A$87,$D61,Capacity600MW!$B$6:$B$87,$C61)</f>
        <v>178</v>
      </c>
      <c r="G61" s="86">
        <f>SUMIFS(Capacity600MW!D$6:D$87,Capacity600MW!$A$6:$A$87,$D61,Capacity600MW!$B$6:$B$87,$C61)</f>
        <v>178</v>
      </c>
      <c r="H61" s="86">
        <f>SUMIFS(Capacity600MW!E$6:E$87,Capacity600MW!$A$6:$A$87,$D61,Capacity600MW!$B$6:$B$87,$C61)</f>
        <v>178</v>
      </c>
      <c r="I61" s="86">
        <f>SUMIFS(Capacity600MW!F$6:F$87,Capacity600MW!$A$6:$A$87,$D61,Capacity600MW!$B$6:$B$87,$C61)</f>
        <v>178</v>
      </c>
      <c r="J61" s="86">
        <f>SUMIFS(Capacity600MW!G$6:G$87,Capacity600MW!$A$6:$A$87,$D61,Capacity600MW!$B$6:$B$87,$C61)</f>
        <v>178</v>
      </c>
      <c r="K61" s="86">
        <f>SUMIFS(Capacity600MW!H$6:H$87,Capacity600MW!$A$6:$A$87,$D61,Capacity600MW!$B$6:$B$87,$C61)</f>
        <v>178</v>
      </c>
      <c r="L61" s="86">
        <f>SUMIFS(Capacity600MW!I$6:I$87,Capacity600MW!$A$6:$A$87,$D61,Capacity600MW!$B$6:$B$87,$C61)</f>
        <v>178</v>
      </c>
      <c r="M61" s="86">
        <f>SUMIFS(Capacity600MW!J$6:J$87,Capacity600MW!$A$6:$A$87,$D61,Capacity600MW!$B$6:$B$87,$C61)</f>
        <v>178</v>
      </c>
      <c r="N61" s="86">
        <f>SUMIFS(Capacity600MW!K$6:K$87,Capacity600MW!$A$6:$A$87,$D61,Capacity600MW!$B$6:$B$87,$C61)</f>
        <v>178</v>
      </c>
      <c r="O61" s="86">
        <f>SUMIFS(Capacity600MW!L$6:L$87,Capacity600MW!$A$6:$A$87,$D61,Capacity600MW!$B$6:$B$87,$C61)</f>
        <v>178</v>
      </c>
      <c r="P61" s="86">
        <f>SUMIFS(Capacity600MW!M$6:M$87,Capacity600MW!$A$6:$A$87,$D61,Capacity600MW!$B$6:$B$87,$C61)</f>
        <v>178</v>
      </c>
      <c r="Q61" s="86">
        <f>SUMIFS(Capacity600MW!N$6:N$87,Capacity600MW!$A$6:$A$87,$D61,Capacity600MW!$B$6:$B$87,$C61)</f>
        <v>178</v>
      </c>
      <c r="R61" s="86">
        <f>SUMIFS(Capacity600MW!O$6:O$87,Capacity600MW!$A$6:$A$87,$D61,Capacity600MW!$B$6:$B$87,$C61)</f>
        <v>178</v>
      </c>
      <c r="S61" s="86">
        <f>SUMIFS(Capacity600MW!P$6:P$87,Capacity600MW!$A$6:$A$87,$D61,Capacity600MW!$B$6:$B$87,$C61)</f>
        <v>178</v>
      </c>
      <c r="T61" s="86">
        <f>SUMIFS(Capacity600MW!Q$6:Q$87,Capacity600MW!$A$6:$A$87,$D61,Capacity600MW!$B$6:$B$87,$C61)</f>
        <v>178</v>
      </c>
      <c r="U61" s="86">
        <f>SUMIFS(Capacity600MW!R$6:R$87,Capacity600MW!$A$6:$A$87,$D61,Capacity600MW!$B$6:$B$87,$C61)</f>
        <v>178</v>
      </c>
      <c r="V61" s="86">
        <f>SUMIFS(Capacity600MW!S$6:S$87,Capacity600MW!$A$6:$A$87,$D61,Capacity600MW!$B$6:$B$87,$C61)</f>
        <v>178</v>
      </c>
      <c r="W61" s="86">
        <f>SUMIFS(Capacity600MW!T$6:T$87,Capacity600MW!$A$6:$A$87,$D61,Capacity600MW!$B$6:$B$87,$C61)</f>
        <v>178</v>
      </c>
      <c r="X61" s="86">
        <f>SUMIFS(Capacity600MW!U$6:U$87,Capacity600MW!$A$6:$A$87,$D61,Capacity600MW!$B$6:$B$87,$C61)</f>
        <v>178</v>
      </c>
      <c r="Y61" s="86">
        <f>SUMIFS(Capacity600MW!V$6:V$87,Capacity600MW!$A$6:$A$87,$D61,Capacity600MW!$B$6:$B$87,$C61)</f>
        <v>58</v>
      </c>
      <c r="Z61" s="86">
        <f>SUMIFS(Capacity600MW!W$6:W$87,Capacity600MW!$A$6:$A$87,$D61,Capacity600MW!$B$6:$B$87,$C61)</f>
        <v>58</v>
      </c>
      <c r="AA61" s="86">
        <f>SUMIFS(Capacity600MW!X$6:X$87,Capacity600MW!$A$6:$A$87,$D61,Capacity600MW!$B$6:$B$87,$C61)</f>
        <v>58</v>
      </c>
      <c r="AB61" s="86">
        <f>SUMIFS(Capacity600MW!Y$6:Y$87,Capacity600MW!$A$6:$A$87,$D61,Capacity600MW!$B$6:$B$87,$C61)</f>
        <v>58</v>
      </c>
      <c r="AC61" s="86">
        <f>SUMIFS(Capacity600MW!Z$6:Z$87,Capacity600MW!$A$6:$A$87,$D61,Capacity600MW!$B$6:$B$87,$C61)</f>
        <v>58</v>
      </c>
      <c r="AD61" s="86">
        <f>SUMIFS(Capacity600MW!AA$6:AA$87,Capacity600MW!$A$6:$A$87,$D61,Capacity600MW!$B$6:$B$87,$C61)</f>
        <v>58</v>
      </c>
      <c r="AE61" s="86">
        <f>SUMIFS(Capacity600MW!AB$6:AB$87,Capacity600MW!$A$6:$A$87,$D61,Capacity600MW!$B$6:$B$87,$C61)</f>
        <v>58</v>
      </c>
      <c r="AF61" s="86">
        <f>SUMIFS(Capacity600MW!AC$6:AC$87,Capacity600MW!$A$6:$A$87,$D61,Capacity600MW!$B$6:$B$87,$C61)</f>
        <v>58</v>
      </c>
      <c r="AG61" s="86">
        <f>SUMIFS(Capacity600MW!AD$6:AD$87,Capacity600MW!$A$6:$A$87,$D61,Capacity600MW!$B$6:$B$87,$C61)</f>
        <v>58</v>
      </c>
      <c r="AH61" s="86">
        <f>SUMIFS(Capacity600MW!AE$6:AE$87,Capacity600MW!$A$6:$A$87,$D61,Capacity600MW!$B$6:$B$87,$C61)</f>
        <v>58</v>
      </c>
    </row>
    <row r="62" spans="1:34" s="86" customFormat="1" x14ac:dyDescent="0.3">
      <c r="A62" s="86" t="s">
        <v>1406</v>
      </c>
      <c r="B62" s="86" t="s">
        <v>1406</v>
      </c>
      <c r="C62" s="86" t="s">
        <v>1347</v>
      </c>
      <c r="D62" s="86" t="s">
        <v>1354</v>
      </c>
      <c r="E62" s="86" t="s">
        <v>1397</v>
      </c>
      <c r="F62" s="86">
        <f>SUMIFS(Capacity600MW!C$6:C$87,Capacity600MW!$A$6:$A$87,$D62,Capacity600MW!$B$6:$B$87,$C62)</f>
        <v>1900</v>
      </c>
      <c r="G62" s="86">
        <f>SUMIFS(Capacity600MW!D$6:D$87,Capacity600MW!$A$6:$A$87,$D62,Capacity600MW!$B$6:$B$87,$C62)</f>
        <v>1900</v>
      </c>
      <c r="H62" s="86">
        <f>SUMIFS(Capacity600MW!E$6:E$87,Capacity600MW!$A$6:$A$87,$D62,Capacity600MW!$B$6:$B$87,$C62)</f>
        <v>1900</v>
      </c>
      <c r="I62" s="86">
        <f>SUMIFS(Capacity600MW!F$6:F$87,Capacity600MW!$A$6:$A$87,$D62,Capacity600MW!$B$6:$B$87,$C62)</f>
        <v>1900</v>
      </c>
      <c r="J62" s="86">
        <f>SUMIFS(Capacity600MW!G$6:G$87,Capacity600MW!$A$6:$A$87,$D62,Capacity600MW!$B$6:$B$87,$C62)</f>
        <v>1900</v>
      </c>
      <c r="K62" s="86">
        <f>SUMIFS(Capacity600MW!H$6:H$87,Capacity600MW!$A$6:$A$87,$D62,Capacity600MW!$B$6:$B$87,$C62)</f>
        <v>1900</v>
      </c>
      <c r="L62" s="86">
        <f>SUMIFS(Capacity600MW!I$6:I$87,Capacity600MW!$A$6:$A$87,$D62,Capacity600MW!$B$6:$B$87,$C62)</f>
        <v>1900</v>
      </c>
      <c r="M62" s="86">
        <f>SUMIFS(Capacity600MW!J$6:J$87,Capacity600MW!$A$6:$A$87,$D62,Capacity600MW!$B$6:$B$87,$C62)</f>
        <v>1900</v>
      </c>
      <c r="N62" s="86">
        <f>SUMIFS(Capacity600MW!K$6:K$87,Capacity600MW!$A$6:$A$87,$D62,Capacity600MW!$B$6:$B$87,$C62)</f>
        <v>1900</v>
      </c>
      <c r="O62" s="86">
        <f>SUMIFS(Capacity600MW!L$6:L$87,Capacity600MW!$A$6:$A$87,$D62,Capacity600MW!$B$6:$B$87,$C62)</f>
        <v>1900</v>
      </c>
      <c r="P62" s="86">
        <f>SUMIFS(Capacity600MW!M$6:M$87,Capacity600MW!$A$6:$A$87,$D62,Capacity600MW!$B$6:$B$87,$C62)</f>
        <v>1900</v>
      </c>
      <c r="Q62" s="86">
        <f>SUMIFS(Capacity600MW!N$6:N$87,Capacity600MW!$A$6:$A$87,$D62,Capacity600MW!$B$6:$B$87,$C62)</f>
        <v>1900</v>
      </c>
      <c r="R62" s="86">
        <f>SUMIFS(Capacity600MW!O$6:O$87,Capacity600MW!$A$6:$A$87,$D62,Capacity600MW!$B$6:$B$87,$C62)</f>
        <v>1730</v>
      </c>
      <c r="S62" s="86">
        <f>SUMIFS(Capacity600MW!P$6:P$87,Capacity600MW!$A$6:$A$87,$D62,Capacity600MW!$B$6:$B$87,$C62)</f>
        <v>1730</v>
      </c>
      <c r="T62" s="86">
        <f>SUMIFS(Capacity600MW!Q$6:Q$87,Capacity600MW!$A$6:$A$87,$D62,Capacity600MW!$B$6:$B$87,$C62)</f>
        <v>1730</v>
      </c>
      <c r="U62" s="86">
        <f>SUMIFS(Capacity600MW!R$6:R$87,Capacity600MW!$A$6:$A$87,$D62,Capacity600MW!$B$6:$B$87,$C62)</f>
        <v>1730</v>
      </c>
      <c r="V62" s="86">
        <f>SUMIFS(Capacity600MW!S$6:S$87,Capacity600MW!$A$6:$A$87,$D62,Capacity600MW!$B$6:$B$87,$C62)</f>
        <v>1730.0002087373</v>
      </c>
      <c r="W62" s="86">
        <f>SUMIFS(Capacity600MW!T$6:T$87,Capacity600MW!$A$6:$A$87,$D62,Capacity600MW!$B$6:$B$87,$C62)</f>
        <v>1730.00020874283</v>
      </c>
      <c r="X62" s="86">
        <f>SUMIFS(Capacity600MW!U$6:U$87,Capacity600MW!$A$6:$A$87,$D62,Capacity600MW!$B$6:$B$87,$C62)</f>
        <v>1290.0002087667201</v>
      </c>
      <c r="Y62" s="86">
        <f>SUMIFS(Capacity600MW!V$6:V$87,Capacity600MW!$A$6:$A$87,$D62,Capacity600MW!$B$6:$B$87,$C62)</f>
        <v>1290.00020879152</v>
      </c>
      <c r="Z62" s="86">
        <f>SUMIFS(Capacity600MW!W$6:W$87,Capacity600MW!$A$6:$A$87,$D62,Capacity600MW!$B$6:$B$87,$C62)</f>
        <v>2745.4948999999997</v>
      </c>
      <c r="AA62" s="86">
        <f>SUMIFS(Capacity600MW!X$6:X$87,Capacity600MW!$A$6:$A$87,$D62,Capacity600MW!$B$6:$B$87,$C62)</f>
        <v>2651.4948999999997</v>
      </c>
      <c r="AB62" s="86">
        <f>SUMIFS(Capacity600MW!Y$6:Y$87,Capacity600MW!$A$6:$A$87,$D62,Capacity600MW!$B$6:$B$87,$C62)</f>
        <v>3213.4502000000002</v>
      </c>
      <c r="AC62" s="86">
        <f>SUMIFS(Capacity600MW!Z$6:Z$87,Capacity600MW!$A$6:$A$87,$D62,Capacity600MW!$B$6:$B$87,$C62)</f>
        <v>3887.0720000000001</v>
      </c>
      <c r="AD62" s="86">
        <f>SUMIFS(Capacity600MW!AA$6:AA$87,Capacity600MW!$A$6:$A$87,$D62,Capacity600MW!$B$6:$B$87,$C62)</f>
        <v>3887.0720000000001</v>
      </c>
      <c r="AE62" s="86">
        <f>SUMIFS(Capacity600MW!AB$6:AB$87,Capacity600MW!$A$6:$A$87,$D62,Capacity600MW!$B$6:$B$87,$C62)</f>
        <v>3887.0720000000001</v>
      </c>
      <c r="AF62" s="86">
        <f>SUMIFS(Capacity600MW!AC$6:AC$87,Capacity600MW!$A$6:$A$87,$D62,Capacity600MW!$B$6:$B$87,$C62)</f>
        <v>3303.0720000000001</v>
      </c>
      <c r="AG62" s="86">
        <f>SUMIFS(Capacity600MW!AD$6:AD$87,Capacity600MW!$A$6:$A$87,$D62,Capacity600MW!$B$6:$B$87,$C62)</f>
        <v>3303.0720000000001</v>
      </c>
      <c r="AH62" s="86">
        <f>SUMIFS(Capacity600MW!AE$6:AE$87,Capacity600MW!$A$6:$A$87,$D62,Capacity600MW!$B$6:$B$87,$C62)</f>
        <v>4416.8027002492499</v>
      </c>
    </row>
    <row r="63" spans="1:34" x14ac:dyDescent="0.3">
      <c r="A63" t="s">
        <v>1283</v>
      </c>
      <c r="B63" t="s">
        <v>1302</v>
      </c>
      <c r="C63" t="s">
        <v>1349</v>
      </c>
      <c r="D63" t="s">
        <v>1352</v>
      </c>
      <c r="E63" t="s">
        <v>1398</v>
      </c>
      <c r="F63">
        <f>SUMIFS(Capacity1200MW!C$6:C$87,Capacity1200MW!$A$6:$A$87,$D63,Capacity1200MW!$B$6:$B$87,$C63)</f>
        <v>0</v>
      </c>
      <c r="G63">
        <f>SUMIFS(Capacity1200MW!D$6:D$87,Capacity1200MW!$A$6:$A$87,$D63,Capacity1200MW!$B$6:$B$87,$C63)</f>
        <v>0</v>
      </c>
      <c r="H63">
        <f>SUMIFS(Capacity1200MW!E$6:E$87,Capacity1200MW!$A$6:$A$87,$D63,Capacity1200MW!$B$6:$B$87,$C63)</f>
        <v>0</v>
      </c>
      <c r="I63">
        <f>SUMIFS(Capacity1200MW!F$6:F$87,Capacity1200MW!$A$6:$A$87,$D63,Capacity1200MW!$B$6:$B$87,$C63)</f>
        <v>0</v>
      </c>
      <c r="J63">
        <f>SUMIFS(Capacity1200MW!G$6:G$87,Capacity1200MW!$A$6:$A$87,$D63,Capacity1200MW!$B$6:$B$87,$C63)</f>
        <v>0</v>
      </c>
      <c r="K63">
        <f>SUMIFS(Capacity1200MW!H$6:H$87,Capacity1200MW!$A$6:$A$87,$D63,Capacity1200MW!$B$6:$B$87,$C63)</f>
        <v>0</v>
      </c>
      <c r="L63">
        <f>SUMIFS(Capacity1200MW!I$6:I$87,Capacity1200MW!$A$6:$A$87,$D63,Capacity1200MW!$B$6:$B$87,$C63)</f>
        <v>0</v>
      </c>
      <c r="M63">
        <f>SUMIFS(Capacity1200MW!J$6:J$87,Capacity1200MW!$A$6:$A$87,$D63,Capacity1200MW!$B$6:$B$87,$C63)</f>
        <v>0</v>
      </c>
      <c r="N63">
        <f>SUMIFS(Capacity1200MW!K$6:K$87,Capacity1200MW!$A$6:$A$87,$D63,Capacity1200MW!$B$6:$B$87,$C63)</f>
        <v>2.0939207999999901E-4</v>
      </c>
      <c r="O63">
        <f>SUMIFS(Capacity1200MW!L$6:L$87,Capacity1200MW!$A$6:$A$87,$D63,Capacity1200MW!$B$6:$B$87,$C63)</f>
        <v>2.0940202999999999E-4</v>
      </c>
      <c r="P63">
        <f>SUMIFS(Capacity1200MW!M$6:M$87,Capacity1200MW!$A$6:$A$87,$D63,Capacity1200MW!$B$6:$B$87,$C63)</f>
        <v>2.0940324999999999E-4</v>
      </c>
      <c r="Q63">
        <f>SUMIFS(Capacity1200MW!N$6:N$87,Capacity1200MW!$A$6:$A$87,$D63,Capacity1200MW!$B$6:$B$87,$C63)</f>
        <v>5.4505695999999999E-4</v>
      </c>
      <c r="R63">
        <f>SUMIFS(Capacity1200MW!O$6:O$87,Capacity1200MW!$A$6:$A$87,$D63,Capacity1200MW!$B$6:$B$87,$C63)</f>
        <v>5.4517196999999992E-4</v>
      </c>
      <c r="S63">
        <f>SUMIFS(Capacity1200MW!P$6:P$87,Capacity1200MW!$A$6:$A$87,$D63,Capacity1200MW!$B$6:$B$87,$C63)</f>
        <v>5.4519148999999999E-4</v>
      </c>
      <c r="T63">
        <f>SUMIFS(Capacity1200MW!Q$6:Q$87,Capacity1200MW!$A$6:$A$87,$D63,Capacity1200MW!$B$6:$B$87,$C63)</f>
        <v>6.2068529999999896E-4</v>
      </c>
      <c r="U63">
        <f>SUMIFS(Capacity1200MW!R$6:R$87,Capacity1200MW!$A$6:$A$87,$D63,Capacity1200MW!$B$6:$B$87,$C63)</f>
        <v>6.2075585999999999E-4</v>
      </c>
      <c r="V63">
        <f>SUMIFS(Capacity1200MW!S$6:S$87,Capacity1200MW!$A$6:$A$87,$D63,Capacity1200MW!$B$6:$B$87,$C63)</f>
        <v>6.2126672000000003E-4</v>
      </c>
      <c r="W63">
        <f>SUMIFS(Capacity1200MW!T$6:T$87,Capacity1200MW!$A$6:$A$87,$D63,Capacity1200MW!$B$6:$B$87,$C63)</f>
        <v>6.2137407999999996E-4</v>
      </c>
      <c r="X63">
        <f>SUMIFS(Capacity1200MW!U$6:U$87,Capacity1200MW!$A$6:$A$87,$D63,Capacity1200MW!$B$6:$B$87,$C63)</f>
        <v>833.86519274500006</v>
      </c>
      <c r="Y63">
        <f>SUMIFS(Capacity1200MW!V$6:V$87,Capacity1200MW!$A$6:$A$87,$D63,Capacity1200MW!$B$6:$B$87,$C63)</f>
        <v>833.86519280620007</v>
      </c>
      <c r="Z63">
        <f>SUMIFS(Capacity1200MW!W$6:W$87,Capacity1200MW!$A$6:$A$87,$D63,Capacity1200MW!$B$6:$B$87,$C63)</f>
        <v>1336.39093</v>
      </c>
      <c r="AA63">
        <f>SUMIFS(Capacity1200MW!X$6:X$87,Capacity1200MW!$A$6:$A$87,$D63,Capacity1200MW!$B$6:$B$87,$C63)</f>
        <v>1336.39093</v>
      </c>
      <c r="AB63">
        <f>SUMIFS(Capacity1200MW!Y$6:Y$87,Capacity1200MW!$A$6:$A$87,$D63,Capacity1200MW!$B$6:$B$87,$C63)</f>
        <v>1336.39093</v>
      </c>
      <c r="AC63">
        <f>SUMIFS(Capacity1200MW!Z$6:Z$87,Capacity1200MW!$A$6:$A$87,$D63,Capacity1200MW!$B$6:$B$87,$C63)</f>
        <v>1698.6527000000001</v>
      </c>
      <c r="AD63">
        <f>SUMIFS(Capacity1200MW!AA$6:AA$87,Capacity1200MW!$A$6:$A$87,$D63,Capacity1200MW!$B$6:$B$87,$C63)</f>
        <v>1698.6527000000001</v>
      </c>
      <c r="AE63">
        <f>SUMIFS(Capacity1200MW!AB$6:AB$87,Capacity1200MW!$A$6:$A$87,$D63,Capacity1200MW!$B$6:$B$87,$C63)</f>
        <v>1698.6527000000001</v>
      </c>
      <c r="AF63">
        <f>SUMIFS(Capacity1200MW!AC$6:AC$87,Capacity1200MW!$A$6:$A$87,$D63,Capacity1200MW!$B$6:$B$87,$C63)</f>
        <v>1698.6527000000001</v>
      </c>
      <c r="AG63">
        <f>SUMIFS(Capacity1200MW!AD$6:AD$87,Capacity1200MW!$A$6:$A$87,$D63,Capacity1200MW!$B$6:$B$87,$C63)</f>
        <v>1698.6527000000001</v>
      </c>
      <c r="AH63">
        <f>SUMIFS(Capacity1200MW!AE$6:AE$87,Capacity1200MW!$A$6:$A$87,$D63,Capacity1200MW!$B$6:$B$87,$C63)</f>
        <v>1698.6525000000001</v>
      </c>
    </row>
    <row r="64" spans="1:34" x14ac:dyDescent="0.3">
      <c r="A64" t="s">
        <v>1284</v>
      </c>
      <c r="B64" t="s">
        <v>1303</v>
      </c>
      <c r="C64" t="s">
        <v>612</v>
      </c>
      <c r="D64" t="s">
        <v>1352</v>
      </c>
      <c r="E64" t="s">
        <v>1398</v>
      </c>
      <c r="F64">
        <f>SUMIFS(Capacity1200MW!C$6:C$87,Capacity1200MW!$A$6:$A$87,$D64,Capacity1200MW!$B$6:$B$87,$C64)</f>
        <v>240</v>
      </c>
      <c r="G64">
        <f>SUMIFS(Capacity1200MW!D$6:D$87,Capacity1200MW!$A$6:$A$87,$D64,Capacity1200MW!$B$6:$B$87,$C64)</f>
        <v>240</v>
      </c>
      <c r="H64">
        <f>SUMIFS(Capacity1200MW!E$6:E$87,Capacity1200MW!$A$6:$A$87,$D64,Capacity1200MW!$B$6:$B$87,$C64)</f>
        <v>240</v>
      </c>
      <c r="I64">
        <f>SUMIFS(Capacity1200MW!F$6:F$87,Capacity1200MW!$A$6:$A$87,$D64,Capacity1200MW!$B$6:$B$87,$C64)</f>
        <v>240</v>
      </c>
      <c r="J64">
        <f>SUMIFS(Capacity1200MW!G$6:G$87,Capacity1200MW!$A$6:$A$87,$D64,Capacity1200MW!$B$6:$B$87,$C64)</f>
        <v>2280</v>
      </c>
      <c r="K64">
        <f>SUMIFS(Capacity1200MW!H$6:H$87,Capacity1200MW!$A$6:$A$87,$D64,Capacity1200MW!$B$6:$B$87,$C64)</f>
        <v>2280</v>
      </c>
      <c r="L64">
        <f>SUMIFS(Capacity1200MW!I$6:I$87,Capacity1200MW!$A$6:$A$87,$D64,Capacity1200MW!$B$6:$B$87,$C64)</f>
        <v>2280</v>
      </c>
      <c r="M64">
        <f>SUMIFS(Capacity1200MW!J$6:J$87,Capacity1200MW!$A$6:$A$87,$D64,Capacity1200MW!$B$6:$B$87,$C64)</f>
        <v>2280</v>
      </c>
      <c r="N64">
        <f>SUMIFS(Capacity1200MW!K$6:K$87,Capacity1200MW!$A$6:$A$87,$D64,Capacity1200MW!$B$6:$B$87,$C64)</f>
        <v>4279.9997999999996</v>
      </c>
      <c r="O64">
        <f>SUMIFS(Capacity1200MW!L$6:L$87,Capacity1200MW!$A$6:$A$87,$D64,Capacity1200MW!$B$6:$B$87,$C64)</f>
        <v>4279.9997999999996</v>
      </c>
      <c r="P64">
        <f>SUMIFS(Capacity1200MW!M$6:M$87,Capacity1200MW!$A$6:$A$87,$D64,Capacity1200MW!$B$6:$B$87,$C64)</f>
        <v>4279.9997999999996</v>
      </c>
      <c r="Q64">
        <f>SUMIFS(Capacity1200MW!N$6:N$87,Capacity1200MW!$A$6:$A$87,$D64,Capacity1200MW!$B$6:$B$87,$C64)</f>
        <v>4279.9997999999996</v>
      </c>
      <c r="R64">
        <f>SUMIFS(Capacity1200MW!O$6:O$87,Capacity1200MW!$A$6:$A$87,$D64,Capacity1200MW!$B$6:$B$87,$C64)</f>
        <v>4279.9997999999996</v>
      </c>
      <c r="S64">
        <f>SUMIFS(Capacity1200MW!P$6:P$87,Capacity1200MW!$A$6:$A$87,$D64,Capacity1200MW!$B$6:$B$87,$C64)</f>
        <v>4279.9997999999996</v>
      </c>
      <c r="T64">
        <f>SUMIFS(Capacity1200MW!Q$6:Q$87,Capacity1200MW!$A$6:$A$87,$D64,Capacity1200MW!$B$6:$B$87,$C64)</f>
        <v>4279.9999152705432</v>
      </c>
      <c r="U64">
        <f>SUMIFS(Capacity1200MW!R$6:R$87,Capacity1200MW!$A$6:$A$87,$D64,Capacity1200MW!$B$6:$B$87,$C64)</f>
        <v>4279.9999153437038</v>
      </c>
      <c r="V64">
        <f>SUMIFS(Capacity1200MW!S$6:S$87,Capacity1200MW!$A$6:$A$87,$D64,Capacity1200MW!$B$6:$B$87,$C64)</f>
        <v>4279.9999157602697</v>
      </c>
      <c r="W64">
        <f>SUMIFS(Capacity1200MW!T$6:T$87,Capacity1200MW!$A$6:$A$87,$D64,Capacity1200MW!$B$6:$B$87,$C64)</f>
        <v>4279.99991579779</v>
      </c>
      <c r="X64">
        <f>SUMIFS(Capacity1200MW!U$6:U$87,Capacity1200MW!$A$6:$A$87,$D64,Capacity1200MW!$B$6:$B$87,$C64)</f>
        <v>4311.1542369331301</v>
      </c>
      <c r="Y64">
        <f>SUMIFS(Capacity1200MW!V$6:V$87,Capacity1200MW!$A$6:$A$87,$D64,Capacity1200MW!$B$6:$B$87,$C64)</f>
        <v>4311.1542369843901</v>
      </c>
      <c r="Z64">
        <f>SUMIFS(Capacity1200MW!W$6:W$87,Capacity1200MW!$A$6:$A$87,$D64,Capacity1200MW!$B$6:$B$87,$C64)</f>
        <v>4880.0002373426496</v>
      </c>
      <c r="AA64">
        <f>SUMIFS(Capacity1200MW!X$6:X$87,Capacity1200MW!$A$6:$A$87,$D64,Capacity1200MW!$B$6:$B$87,$C64)</f>
        <v>4880.0002374667401</v>
      </c>
      <c r="AB64">
        <f>SUMIFS(Capacity1200MW!Y$6:Y$87,Capacity1200MW!$A$6:$A$87,$D64,Capacity1200MW!$B$6:$B$87,$C64)</f>
        <v>4880.0002374852502</v>
      </c>
      <c r="AC64">
        <f>SUMIFS(Capacity1200MW!Z$6:Z$87,Capacity1200MW!$A$6:$A$87,$D64,Capacity1200MW!$B$6:$B$87,$C64)</f>
        <v>4880.0002376675302</v>
      </c>
      <c r="AD64">
        <f>SUMIFS(Capacity1200MW!AA$6:AA$87,Capacity1200MW!$A$6:$A$87,$D64,Capacity1200MW!$B$6:$B$87,$C64)</f>
        <v>4880.0002377141</v>
      </c>
      <c r="AE64">
        <f>SUMIFS(Capacity1200MW!AB$6:AB$87,Capacity1200MW!$A$6:$A$87,$D64,Capacity1200MW!$B$6:$B$87,$C64)</f>
        <v>4880.0002378243698</v>
      </c>
      <c r="AF64">
        <f>SUMIFS(Capacity1200MW!AC$6:AC$87,Capacity1200MW!$A$6:$A$87,$D64,Capacity1200MW!$B$6:$B$87,$C64)</f>
        <v>4880.0002378590298</v>
      </c>
      <c r="AG64">
        <f>SUMIFS(Capacity1200MW!AD$6:AD$87,Capacity1200MW!$A$6:$A$87,$D64,Capacity1200MW!$B$6:$B$87,$C64)</f>
        <v>4880.0002379551397</v>
      </c>
      <c r="AH64">
        <f>SUMIFS(Capacity1200MW!AE$6:AE$87,Capacity1200MW!$A$6:$A$87,$D64,Capacity1200MW!$B$6:$B$87,$C64)</f>
        <v>4880.00023804598</v>
      </c>
    </row>
    <row r="65" spans="1:34" x14ac:dyDescent="0.3">
      <c r="A65" t="s">
        <v>1285</v>
      </c>
      <c r="B65" t="s">
        <v>1285</v>
      </c>
      <c r="C65" t="s">
        <v>1350</v>
      </c>
      <c r="D65" t="s">
        <v>1352</v>
      </c>
      <c r="E65" t="s">
        <v>1398</v>
      </c>
      <c r="F65">
        <f>SUMIFS(Capacity1200MW!C$6:C$87,Capacity1200MW!$A$6:$A$87,$D65,Capacity1200MW!$B$6:$B$87,$C65)</f>
        <v>33.809000492095876</v>
      </c>
      <c r="G65">
        <f>SUMIFS(Capacity1200MW!D$6:D$87,Capacity1200MW!$A$6:$A$87,$D65,Capacity1200MW!$B$6:$B$87,$C65)</f>
        <v>82.708997726440401</v>
      </c>
      <c r="H65">
        <f>SUMIFS(Capacity1200MW!E$6:E$87,Capacity1200MW!$A$6:$A$87,$D65,Capacity1200MW!$B$6:$B$87,$C65)</f>
        <v>156.7610015869133</v>
      </c>
      <c r="I65">
        <f>SUMIFS(Capacity1200MW!F$6:F$87,Capacity1200MW!$A$6:$A$87,$D65,Capacity1200MW!$B$6:$B$87,$C65)</f>
        <v>263.89000701904251</v>
      </c>
      <c r="J65">
        <f>SUMIFS(Capacity1200MW!G$6:G$87,Capacity1200MW!$A$6:$A$87,$D65,Capacity1200MW!$B$6:$B$87,$C65)</f>
        <v>405.04799652099609</v>
      </c>
      <c r="K65">
        <f>SUMIFS(Capacity1200MW!H$6:H$87,Capacity1200MW!$A$6:$A$87,$D65,Capacity1200MW!$B$6:$B$87,$C65)</f>
        <v>567.05899810790902</v>
      </c>
      <c r="L65">
        <f>SUMIFS(Capacity1200MW!I$6:I$87,Capacity1200MW!$A$6:$A$87,$D65,Capacity1200MW!$B$6:$B$87,$C65)</f>
        <v>769.63403320312409</v>
      </c>
      <c r="M65">
        <f>SUMIFS(Capacity1200MW!J$6:J$87,Capacity1200MW!$A$6:$A$87,$D65,Capacity1200MW!$B$6:$B$87,$C65)</f>
        <v>1010.102981567382</v>
      </c>
      <c r="N65">
        <f>SUMIFS(Capacity1200MW!K$6:K$87,Capacity1200MW!$A$6:$A$87,$D65,Capacity1200MW!$B$6:$B$87,$C65)</f>
        <v>1287.846038818356</v>
      </c>
      <c r="O65">
        <f>SUMIFS(Capacity1200MW!L$6:L$87,Capacity1200MW!$A$6:$A$87,$D65,Capacity1200MW!$B$6:$B$87,$C65)</f>
        <v>1513.001998901364</v>
      </c>
      <c r="P65">
        <f>SUMIFS(Capacity1200MW!M$6:M$87,Capacity1200MW!$A$6:$A$87,$D65,Capacity1200MW!$B$6:$B$87,$C65)</f>
        <v>1757.9950256347629</v>
      </c>
      <c r="Q65">
        <f>SUMIFS(Capacity1200MW!N$6:N$87,Capacity1200MW!$A$6:$A$87,$D65,Capacity1200MW!$B$6:$B$87,$C65)</f>
        <v>2022.752929687492</v>
      </c>
      <c r="R65">
        <f>SUMIFS(Capacity1200MW!O$6:O$87,Capacity1200MW!$A$6:$A$87,$D65,Capacity1200MW!$B$6:$B$87,$C65)</f>
        <v>2303.8510437011641</v>
      </c>
      <c r="S65">
        <f>SUMIFS(Capacity1200MW!P$6:P$87,Capacity1200MW!$A$6:$A$87,$D65,Capacity1200MW!$B$6:$B$87,$C65)</f>
        <v>2570.3709106445258</v>
      </c>
      <c r="T65">
        <f>SUMIFS(Capacity1200MW!Q$6:Q$87,Capacity1200MW!$A$6:$A$87,$D65,Capacity1200MW!$B$6:$B$87,$C65)</f>
        <v>2845.8051147460928</v>
      </c>
      <c r="U65">
        <f>SUMIFS(Capacity1200MW!R$6:R$87,Capacity1200MW!$A$6:$A$87,$D65,Capacity1200MW!$B$6:$B$87,$C65)</f>
        <v>2993.400024414062</v>
      </c>
      <c r="V65">
        <f>SUMIFS(Capacity1200MW!S$6:S$87,Capacity1200MW!$A$6:$A$87,$D65,Capacity1200MW!$B$6:$B$87,$C65)</f>
        <v>3149.60205078125</v>
      </c>
      <c r="W65">
        <f>SUMIFS(Capacity1200MW!T$6:T$87,Capacity1200MW!$A$6:$A$87,$D65,Capacity1200MW!$B$6:$B$87,$C65)</f>
        <v>3306.082000732416</v>
      </c>
      <c r="X65">
        <f>SUMIFS(Capacity1200MW!U$6:U$87,Capacity1200MW!$A$6:$A$87,$D65,Capacity1200MW!$B$6:$B$87,$C65)</f>
        <v>3472.6760864257813</v>
      </c>
      <c r="Y65">
        <f>SUMIFS(Capacity1200MW!V$6:V$87,Capacity1200MW!$A$6:$A$87,$D65,Capacity1200MW!$B$6:$B$87,$C65)</f>
        <v>3642.4990844726508</v>
      </c>
      <c r="Z65">
        <f>SUMIFS(Capacity1200MW!W$6:W$87,Capacity1200MW!$A$6:$A$87,$D65,Capacity1200MW!$B$6:$B$87,$C65)</f>
        <v>3815.6539916992128</v>
      </c>
      <c r="AA65">
        <f>SUMIFS(Capacity1200MW!X$6:X$87,Capacity1200MW!$A$6:$A$87,$D65,Capacity1200MW!$B$6:$B$87,$C65)</f>
        <v>3993.2119750976508</v>
      </c>
      <c r="AB65">
        <f>SUMIFS(Capacity1200MW!Y$6:Y$87,Capacity1200MW!$A$6:$A$87,$D65,Capacity1200MW!$B$6:$B$87,$C65)</f>
        <v>4175.7440795898383</v>
      </c>
      <c r="AC65">
        <f>SUMIFS(Capacity1200MW!Z$6:Z$87,Capacity1200MW!$A$6:$A$87,$D65,Capacity1200MW!$B$6:$B$87,$C65)</f>
        <v>4364.7819213867133</v>
      </c>
      <c r="AD65">
        <f>SUMIFS(Capacity1200MW!AA$6:AA$87,Capacity1200MW!$A$6:$A$87,$D65,Capacity1200MW!$B$6:$B$87,$C65)</f>
        <v>4557.4061279296875</v>
      </c>
      <c r="AE65">
        <f>SUMIFS(Capacity1200MW!AB$6:AB$87,Capacity1200MW!$A$6:$A$87,$D65,Capacity1200MW!$B$6:$B$87,$C65)</f>
        <v>4750.507080078125</v>
      </c>
      <c r="AF65">
        <f>SUMIFS(Capacity1200MW!AC$6:AC$87,Capacity1200MW!$A$6:$A$87,$D65,Capacity1200MW!$B$6:$B$87,$C65)</f>
        <v>4944.2018432617178</v>
      </c>
      <c r="AG65">
        <f>SUMIFS(Capacity1200MW!AD$6:AD$87,Capacity1200MW!$A$6:$A$87,$D65,Capacity1200MW!$B$6:$B$87,$C65)</f>
        <v>5141.238037109375</v>
      </c>
      <c r="AH65">
        <f>SUMIFS(Capacity1200MW!AE$6:AE$87,Capacity1200MW!$A$6:$A$87,$D65,Capacity1200MW!$B$6:$B$87,$C65)</f>
        <v>5338.71484375</v>
      </c>
    </row>
    <row r="66" spans="1:34" x14ac:dyDescent="0.3">
      <c r="A66" t="s">
        <v>1286</v>
      </c>
      <c r="B66" t="s">
        <v>1304</v>
      </c>
      <c r="C66" t="s">
        <v>1349</v>
      </c>
      <c r="D66" t="s">
        <v>1353</v>
      </c>
      <c r="E66" t="s">
        <v>1398</v>
      </c>
      <c r="F66">
        <f>SUMIFS(Capacity1200MW!C$6:C$87,Capacity1200MW!$A$6:$A$87,$D66,Capacity1200MW!$B$6:$B$87,$C66)</f>
        <v>0</v>
      </c>
      <c r="G66">
        <f>SUMIFS(Capacity1200MW!D$6:D$87,Capacity1200MW!$A$6:$A$87,$D66,Capacity1200MW!$B$6:$B$87,$C66)</f>
        <v>20</v>
      </c>
      <c r="H66">
        <f>SUMIFS(Capacity1200MW!E$6:E$87,Capacity1200MW!$A$6:$A$87,$D66,Capacity1200MW!$B$6:$B$87,$C66)</f>
        <v>20</v>
      </c>
      <c r="I66">
        <f>SUMIFS(Capacity1200MW!F$6:F$87,Capacity1200MW!$A$6:$A$87,$D66,Capacity1200MW!$B$6:$B$87,$C66)</f>
        <v>20</v>
      </c>
      <c r="J66">
        <f>SUMIFS(Capacity1200MW!G$6:G$87,Capacity1200MW!$A$6:$A$87,$D66,Capacity1200MW!$B$6:$B$87,$C66)</f>
        <v>20</v>
      </c>
      <c r="K66">
        <f>SUMIFS(Capacity1200MW!H$6:H$87,Capacity1200MW!$A$6:$A$87,$D66,Capacity1200MW!$B$6:$B$87,$C66)</f>
        <v>20</v>
      </c>
      <c r="L66">
        <f>SUMIFS(Capacity1200MW!I$6:I$87,Capacity1200MW!$A$6:$A$87,$D66,Capacity1200MW!$B$6:$B$87,$C66)</f>
        <v>20</v>
      </c>
      <c r="M66">
        <f>SUMIFS(Capacity1200MW!J$6:J$87,Capacity1200MW!$A$6:$A$87,$D66,Capacity1200MW!$B$6:$B$87,$C66)</f>
        <v>20.00014865256</v>
      </c>
      <c r="N66">
        <f>SUMIFS(Capacity1200MW!K$6:K$87,Capacity1200MW!$A$6:$A$87,$D66,Capacity1200MW!$B$6:$B$87,$C66)</f>
        <v>20.000148812639999</v>
      </c>
      <c r="O66">
        <f>SUMIFS(Capacity1200MW!L$6:L$87,Capacity1200MW!$A$6:$A$87,$D66,Capacity1200MW!$B$6:$B$87,$C66)</f>
        <v>20.00014897934</v>
      </c>
      <c r="P66">
        <f>SUMIFS(Capacity1200MW!M$6:M$87,Capacity1200MW!$A$6:$A$87,$D66,Capacity1200MW!$B$6:$B$87,$C66)</f>
        <v>20.000149086379999</v>
      </c>
      <c r="Q66">
        <f>SUMIFS(Capacity1200MW!N$6:N$87,Capacity1200MW!$A$6:$A$87,$D66,Capacity1200MW!$B$6:$B$87,$C66)</f>
        <v>502.71442000000002</v>
      </c>
      <c r="R66">
        <f>SUMIFS(Capacity1200MW!O$6:O$87,Capacity1200MW!$A$6:$A$87,$D66,Capacity1200MW!$B$6:$B$87,$C66)</f>
        <v>600.91156000000001</v>
      </c>
      <c r="S66">
        <f>SUMIFS(Capacity1200MW!P$6:P$87,Capacity1200MW!$A$6:$A$87,$D66,Capacity1200MW!$B$6:$B$87,$C66)</f>
        <v>600.91156000000001</v>
      </c>
      <c r="T66">
        <f>SUMIFS(Capacity1200MW!Q$6:Q$87,Capacity1200MW!$A$6:$A$87,$D66,Capacity1200MW!$B$6:$B$87,$C66)</f>
        <v>600.91156000000001</v>
      </c>
      <c r="U66">
        <f>SUMIFS(Capacity1200MW!R$6:R$87,Capacity1200MW!$A$6:$A$87,$D66,Capacity1200MW!$B$6:$B$87,$C66)</f>
        <v>600.91156000000001</v>
      </c>
      <c r="V66">
        <f>SUMIFS(Capacity1200MW!S$6:S$87,Capacity1200MW!$A$6:$A$87,$D66,Capacity1200MW!$B$6:$B$87,$C66)</f>
        <v>993.90980000000002</v>
      </c>
      <c r="W66">
        <f>SUMIFS(Capacity1200MW!T$6:T$87,Capacity1200MW!$A$6:$A$87,$D66,Capacity1200MW!$B$6:$B$87,$C66)</f>
        <v>993.90980000000002</v>
      </c>
      <c r="X66">
        <f>SUMIFS(Capacity1200MW!U$6:U$87,Capacity1200MW!$A$6:$A$87,$D66,Capacity1200MW!$B$6:$B$87,$C66)</f>
        <v>993.90980000000002</v>
      </c>
      <c r="Y66">
        <f>SUMIFS(Capacity1200MW!V$6:V$87,Capacity1200MW!$A$6:$A$87,$D66,Capacity1200MW!$B$6:$B$87,$C66)</f>
        <v>973.90980000000002</v>
      </c>
      <c r="Z66">
        <f>SUMIFS(Capacity1200MW!W$6:W$87,Capacity1200MW!$A$6:$A$87,$D66,Capacity1200MW!$B$6:$B$87,$C66)</f>
        <v>973.90980000000002</v>
      </c>
      <c r="AA66">
        <f>SUMIFS(Capacity1200MW!X$6:X$87,Capacity1200MW!$A$6:$A$87,$D66,Capacity1200MW!$B$6:$B$87,$C66)</f>
        <v>1153.9179999999999</v>
      </c>
      <c r="AB66">
        <f>SUMIFS(Capacity1200MW!Y$6:Y$87,Capacity1200MW!$A$6:$A$87,$D66,Capacity1200MW!$B$6:$B$87,$C66)</f>
        <v>1153.9179999999999</v>
      </c>
      <c r="AC66">
        <f>SUMIFS(Capacity1200MW!Z$6:Z$87,Capacity1200MW!$A$6:$A$87,$D66,Capacity1200MW!$B$6:$B$87,$C66)</f>
        <v>1153.9179999999999</v>
      </c>
      <c r="AD66">
        <f>SUMIFS(Capacity1200MW!AA$6:AA$87,Capacity1200MW!$A$6:$A$87,$D66,Capacity1200MW!$B$6:$B$87,$C66)</f>
        <v>1153.9179999999999</v>
      </c>
      <c r="AE66">
        <f>SUMIFS(Capacity1200MW!AB$6:AB$87,Capacity1200MW!$A$6:$A$87,$D66,Capacity1200MW!$B$6:$B$87,$C66)</f>
        <v>2530.2532000000001</v>
      </c>
      <c r="AF66">
        <f>SUMIFS(Capacity1200MW!AC$6:AC$87,Capacity1200MW!$A$6:$A$87,$D66,Capacity1200MW!$B$6:$B$87,$C66)</f>
        <v>2530.2532000000001</v>
      </c>
      <c r="AG66">
        <f>SUMIFS(Capacity1200MW!AD$6:AD$87,Capacity1200MW!$A$6:$A$87,$D66,Capacity1200MW!$B$6:$B$87,$C66)</f>
        <v>3406.6675</v>
      </c>
      <c r="AH66">
        <f>SUMIFS(Capacity1200MW!AE$6:AE$87,Capacity1200MW!$A$6:$A$87,$D66,Capacity1200MW!$B$6:$B$87,$C66)</f>
        <v>3406.6675</v>
      </c>
    </row>
    <row r="67" spans="1:34" x14ac:dyDescent="0.3">
      <c r="A67" t="s">
        <v>1287</v>
      </c>
      <c r="B67" t="s">
        <v>1305</v>
      </c>
      <c r="C67" t="s">
        <v>612</v>
      </c>
      <c r="D67" t="s">
        <v>1353</v>
      </c>
      <c r="E67" t="s">
        <v>1398</v>
      </c>
      <c r="F67">
        <f>SUMIFS(Capacity1200MW!C$6:C$87,Capacity1200MW!$A$6:$A$87,$D67,Capacity1200MW!$B$6:$B$87,$C67)</f>
        <v>570</v>
      </c>
      <c r="G67">
        <f>SUMIFS(Capacity1200MW!D$6:D$87,Capacity1200MW!$A$6:$A$87,$D67,Capacity1200MW!$B$6:$B$87,$C67)</f>
        <v>570</v>
      </c>
      <c r="H67">
        <f>SUMIFS(Capacity1200MW!E$6:E$87,Capacity1200MW!$A$6:$A$87,$D67,Capacity1200MW!$B$6:$B$87,$C67)</f>
        <v>570</v>
      </c>
      <c r="I67">
        <f>SUMIFS(Capacity1200MW!F$6:F$87,Capacity1200MW!$A$6:$A$87,$D67,Capacity1200MW!$B$6:$B$87,$C67)</f>
        <v>570</v>
      </c>
      <c r="J67">
        <f>SUMIFS(Capacity1200MW!G$6:G$87,Capacity1200MW!$A$6:$A$87,$D67,Capacity1200MW!$B$6:$B$87,$C67)</f>
        <v>570</v>
      </c>
      <c r="K67">
        <f>SUMIFS(Capacity1200MW!H$6:H$87,Capacity1200MW!$A$6:$A$87,$D67,Capacity1200MW!$B$6:$B$87,$C67)</f>
        <v>570</v>
      </c>
      <c r="L67">
        <f>SUMIFS(Capacity1200MW!I$6:I$87,Capacity1200MW!$A$6:$A$87,$D67,Capacity1200MW!$B$6:$B$87,$C67)</f>
        <v>570</v>
      </c>
      <c r="M67">
        <f>SUMIFS(Capacity1200MW!J$6:J$87,Capacity1200MW!$A$6:$A$87,$D67,Capacity1200MW!$B$6:$B$87,$C67)</f>
        <v>570</v>
      </c>
      <c r="N67">
        <f>SUMIFS(Capacity1200MW!K$6:K$87,Capacity1200MW!$A$6:$A$87,$D67,Capacity1200MW!$B$6:$B$87,$C67)</f>
        <v>570</v>
      </c>
      <c r="O67">
        <f>SUMIFS(Capacity1200MW!L$6:L$87,Capacity1200MW!$A$6:$A$87,$D67,Capacity1200MW!$B$6:$B$87,$C67)</f>
        <v>570</v>
      </c>
      <c r="P67">
        <f>SUMIFS(Capacity1200MW!M$6:M$87,Capacity1200MW!$A$6:$A$87,$D67,Capacity1200MW!$B$6:$B$87,$C67)</f>
        <v>570</v>
      </c>
      <c r="Q67">
        <f>SUMIFS(Capacity1200MW!N$6:N$87,Capacity1200MW!$A$6:$A$87,$D67,Capacity1200MW!$B$6:$B$87,$C67)</f>
        <v>843.07927999999993</v>
      </c>
      <c r="R67">
        <f>SUMIFS(Capacity1200MW!O$6:O$87,Capacity1200MW!$A$6:$A$87,$D67,Capacity1200MW!$B$6:$B$87,$C67)</f>
        <v>1115.35187</v>
      </c>
      <c r="S67">
        <f>SUMIFS(Capacity1200MW!P$6:P$87,Capacity1200MW!$A$6:$A$87,$D67,Capacity1200MW!$B$6:$B$87,$C67)</f>
        <v>1115.35187</v>
      </c>
      <c r="T67">
        <f>SUMIFS(Capacity1200MW!Q$6:Q$87,Capacity1200MW!$A$6:$A$87,$D67,Capacity1200MW!$B$6:$B$87,$C67)</f>
        <v>1115.35187</v>
      </c>
      <c r="U67">
        <f>SUMIFS(Capacity1200MW!R$6:R$87,Capacity1200MW!$A$6:$A$87,$D67,Capacity1200MW!$B$6:$B$87,$C67)</f>
        <v>1115.35187</v>
      </c>
      <c r="V67">
        <f>SUMIFS(Capacity1200MW!S$6:S$87,Capacity1200MW!$A$6:$A$87,$D67,Capacity1200MW!$B$6:$B$87,$C67)</f>
        <v>1884.8704</v>
      </c>
      <c r="W67">
        <f>SUMIFS(Capacity1200MW!T$6:T$87,Capacity1200MW!$A$6:$A$87,$D67,Capacity1200MW!$B$6:$B$87,$C67)</f>
        <v>1884.8704</v>
      </c>
      <c r="X67">
        <f>SUMIFS(Capacity1200MW!U$6:U$87,Capacity1200MW!$A$6:$A$87,$D67,Capacity1200MW!$B$6:$B$87,$C67)</f>
        <v>1884.8704</v>
      </c>
      <c r="Y67">
        <f>SUMIFS(Capacity1200MW!V$6:V$87,Capacity1200MW!$A$6:$A$87,$D67,Capacity1200MW!$B$6:$B$87,$C67)</f>
        <v>1884.8704</v>
      </c>
      <c r="Z67">
        <f>SUMIFS(Capacity1200MW!W$6:W$87,Capacity1200MW!$A$6:$A$87,$D67,Capacity1200MW!$B$6:$B$87,$C67)</f>
        <v>1884.8704</v>
      </c>
      <c r="AA67">
        <f>SUMIFS(Capacity1200MW!X$6:X$87,Capacity1200MW!$A$6:$A$87,$D67,Capacity1200MW!$B$6:$B$87,$C67)</f>
        <v>3402.5895999999998</v>
      </c>
      <c r="AB67">
        <f>SUMIFS(Capacity1200MW!Y$6:Y$87,Capacity1200MW!$A$6:$A$87,$D67,Capacity1200MW!$B$6:$B$87,$C67)</f>
        <v>3402.5895999999998</v>
      </c>
      <c r="AC67">
        <f>SUMIFS(Capacity1200MW!Z$6:Z$87,Capacity1200MW!$A$6:$A$87,$D67,Capacity1200MW!$B$6:$B$87,$C67)</f>
        <v>3402.5895999999998</v>
      </c>
      <c r="AD67">
        <f>SUMIFS(Capacity1200MW!AA$6:AA$87,Capacity1200MW!$A$6:$A$87,$D67,Capacity1200MW!$B$6:$B$87,$C67)</f>
        <v>3402.5895999999998</v>
      </c>
      <c r="AE67">
        <f>SUMIFS(Capacity1200MW!AB$6:AB$87,Capacity1200MW!$A$6:$A$87,$D67,Capacity1200MW!$B$6:$B$87,$C67)</f>
        <v>3402.5895999999998</v>
      </c>
      <c r="AF67">
        <f>SUMIFS(Capacity1200MW!AC$6:AC$87,Capacity1200MW!$A$6:$A$87,$D67,Capacity1200MW!$B$6:$B$87,$C67)</f>
        <v>3402.5895999999998</v>
      </c>
      <c r="AG67">
        <f>SUMIFS(Capacity1200MW!AD$6:AD$87,Capacity1200MW!$A$6:$A$87,$D67,Capacity1200MW!$B$6:$B$87,$C67)</f>
        <v>3670</v>
      </c>
      <c r="AH67">
        <f>SUMIFS(Capacity1200MW!AE$6:AE$87,Capacity1200MW!$A$6:$A$87,$D67,Capacity1200MW!$B$6:$B$87,$C67)</f>
        <v>3670</v>
      </c>
    </row>
    <row r="68" spans="1:34" x14ac:dyDescent="0.3">
      <c r="A68" t="s">
        <v>1288</v>
      </c>
      <c r="B68" t="s">
        <v>1288</v>
      </c>
      <c r="C68" t="s">
        <v>1350</v>
      </c>
      <c r="D68" t="s">
        <v>1353</v>
      </c>
      <c r="E68" t="s">
        <v>1398</v>
      </c>
      <c r="F68">
        <f>SUMIFS(Capacity1200MW!C$6:C$87,Capacity1200MW!$A$6:$A$87,$D68,Capacity1200MW!$B$6:$B$87,$C68)</f>
        <v>18.792000293731611</v>
      </c>
      <c r="G68">
        <f>SUMIFS(Capacity1200MW!D$6:D$87,Capacity1200MW!$A$6:$A$87,$D68,Capacity1200MW!$B$6:$B$87,$C68)</f>
        <v>56.930000305175746</v>
      </c>
      <c r="H68">
        <f>SUMIFS(Capacity1200MW!E$6:E$87,Capacity1200MW!$A$6:$A$87,$D68,Capacity1200MW!$B$6:$B$87,$C68)</f>
        <v>116.31200408935541</v>
      </c>
      <c r="I68">
        <f>SUMIFS(Capacity1200MW!F$6:F$87,Capacity1200MW!$A$6:$A$87,$D68,Capacity1200MW!$B$6:$B$87,$C68)</f>
        <v>203.74100685119538</v>
      </c>
      <c r="J68">
        <f>SUMIFS(Capacity1200MW!G$6:G$87,Capacity1200MW!$A$6:$A$87,$D68,Capacity1200MW!$B$6:$B$87,$C68)</f>
        <v>316.67499160766528</v>
      </c>
      <c r="K68">
        <f>SUMIFS(Capacity1200MW!H$6:H$87,Capacity1200MW!$A$6:$A$87,$D68,Capacity1200MW!$B$6:$B$87,$C68)</f>
        <v>441.51198577880842</v>
      </c>
      <c r="L68">
        <f>SUMIFS(Capacity1200MW!I$6:I$87,Capacity1200MW!$A$6:$A$87,$D68,Capacity1200MW!$B$6:$B$87,$C68)</f>
        <v>598.09701538085881</v>
      </c>
      <c r="M68">
        <f>SUMIFS(Capacity1200MW!J$6:J$87,Capacity1200MW!$A$6:$A$87,$D68,Capacity1200MW!$B$6:$B$87,$C68)</f>
        <v>788.33800506591706</v>
      </c>
      <c r="N68">
        <f>SUMIFS(Capacity1200MW!K$6:K$87,Capacity1200MW!$A$6:$A$87,$D68,Capacity1200MW!$B$6:$B$87,$C68)</f>
        <v>1007.1959838867181</v>
      </c>
      <c r="O68">
        <f>SUMIFS(Capacity1200MW!L$6:L$87,Capacity1200MW!$A$6:$A$87,$D68,Capacity1200MW!$B$6:$B$87,$C68)</f>
        <v>1181.6699371337841</v>
      </c>
      <c r="P68">
        <f>SUMIFS(Capacity1200MW!M$6:M$87,Capacity1200MW!$A$6:$A$87,$D68,Capacity1200MW!$B$6:$B$87,$C68)</f>
        <v>1375.488037109372</v>
      </c>
      <c r="Q68">
        <f>SUMIFS(Capacity1200MW!N$6:N$87,Capacity1200MW!$A$6:$A$87,$D68,Capacity1200MW!$B$6:$B$87,$C68)</f>
        <v>1581.046997070305</v>
      </c>
      <c r="R68">
        <f>SUMIFS(Capacity1200MW!O$6:O$87,Capacity1200MW!$A$6:$A$87,$D68,Capacity1200MW!$B$6:$B$87,$C68)</f>
        <v>1799.5640411376919</v>
      </c>
      <c r="S68">
        <f>SUMIFS(Capacity1200MW!P$6:P$87,Capacity1200MW!$A$6:$A$87,$D68,Capacity1200MW!$B$6:$B$87,$C68)</f>
        <v>2003.201034545895</v>
      </c>
      <c r="T68">
        <f>SUMIFS(Capacity1200MW!Q$6:Q$87,Capacity1200MW!$A$6:$A$87,$D68,Capacity1200MW!$B$6:$B$87,$C68)</f>
        <v>2215.9790039062468</v>
      </c>
      <c r="U68">
        <f>SUMIFS(Capacity1200MW!R$6:R$87,Capacity1200MW!$A$6:$A$87,$D68,Capacity1200MW!$B$6:$B$87,$C68)</f>
        <v>2320.6339721679628</v>
      </c>
      <c r="V68">
        <f>SUMIFS(Capacity1200MW!S$6:S$87,Capacity1200MW!$A$6:$A$87,$D68,Capacity1200MW!$B$6:$B$87,$C68)</f>
        <v>2431.5501098632758</v>
      </c>
      <c r="W68">
        <f>SUMIFS(Capacity1200MW!T$6:T$87,Capacity1200MW!$A$6:$A$87,$D68,Capacity1200MW!$B$6:$B$87,$C68)</f>
        <v>2543.8589782714839</v>
      </c>
      <c r="X68">
        <f>SUMIFS(Capacity1200MW!U$6:U$87,Capacity1200MW!$A$6:$A$87,$D68,Capacity1200MW!$B$6:$B$87,$C68)</f>
        <v>2662.8169250488231</v>
      </c>
      <c r="Y68">
        <f>SUMIFS(Capacity1200MW!V$6:V$87,Capacity1200MW!$A$6:$A$87,$D68,Capacity1200MW!$B$6:$B$87,$C68)</f>
        <v>2785.4378967285102</v>
      </c>
      <c r="Z68">
        <f>SUMIFS(Capacity1200MW!W$6:W$87,Capacity1200MW!$A$6:$A$87,$D68,Capacity1200MW!$B$6:$B$87,$C68)</f>
        <v>2910.140014648432</v>
      </c>
      <c r="AA68">
        <f>SUMIFS(Capacity1200MW!X$6:X$87,Capacity1200MW!$A$6:$A$87,$D68,Capacity1200MW!$B$6:$B$87,$C68)</f>
        <v>3039.4479064941352</v>
      </c>
      <c r="AB68">
        <f>SUMIFS(Capacity1200MW!Y$6:Y$87,Capacity1200MW!$A$6:$A$87,$D68,Capacity1200MW!$B$6:$B$87,$C68)</f>
        <v>3174.2980346679628</v>
      </c>
      <c r="AC68">
        <f>SUMIFS(Capacity1200MW!Z$6:Z$87,Capacity1200MW!$A$6:$A$87,$D68,Capacity1200MW!$B$6:$B$87,$C68)</f>
        <v>3316.8311157226563</v>
      </c>
      <c r="AD68">
        <f>SUMIFS(Capacity1200MW!AA$6:AA$87,Capacity1200MW!$A$6:$A$87,$D68,Capacity1200MW!$B$6:$B$87,$C68)</f>
        <v>3463.237915039057</v>
      </c>
      <c r="AE68">
        <f>SUMIFS(Capacity1200MW!AB$6:AB$87,Capacity1200MW!$A$6:$A$87,$D68,Capacity1200MW!$B$6:$B$87,$C68)</f>
        <v>3617.5489807128902</v>
      </c>
      <c r="AF68">
        <f>SUMIFS(Capacity1200MW!AC$6:AC$87,Capacity1200MW!$A$6:$A$87,$D68,Capacity1200MW!$B$6:$B$87,$C68)</f>
        <v>3775.544921874995</v>
      </c>
      <c r="AG68">
        <f>SUMIFS(Capacity1200MW!AD$6:AD$87,Capacity1200MW!$A$6:$A$87,$D68,Capacity1200MW!$B$6:$B$87,$C68)</f>
        <v>3934.3799438476508</v>
      </c>
      <c r="AH68">
        <f>SUMIFS(Capacity1200MW!AE$6:AE$87,Capacity1200MW!$A$6:$A$87,$D68,Capacity1200MW!$B$6:$B$87,$C68)</f>
        <v>4096.4850463867178</v>
      </c>
    </row>
    <row r="69" spans="1:34" x14ac:dyDescent="0.3">
      <c r="A69" t="s">
        <v>1289</v>
      </c>
      <c r="B69" t="s">
        <v>1306</v>
      </c>
      <c r="C69" t="s">
        <v>1349</v>
      </c>
      <c r="D69" t="s">
        <v>1355</v>
      </c>
      <c r="E69" t="s">
        <v>1398</v>
      </c>
      <c r="F69">
        <f>SUMIFS(Capacity1200MW!C$6:C$87,Capacity1200MW!$A$6:$A$87,$D69,Capacity1200MW!$B$6:$B$87,$C69)</f>
        <v>205</v>
      </c>
      <c r="G69">
        <f>SUMIFS(Capacity1200MW!D$6:D$87,Capacity1200MW!$A$6:$A$87,$D69,Capacity1200MW!$B$6:$B$87,$C69)</f>
        <v>205</v>
      </c>
      <c r="H69">
        <f>SUMIFS(Capacity1200MW!E$6:E$87,Capacity1200MW!$A$6:$A$87,$D69,Capacity1200MW!$B$6:$B$87,$C69)</f>
        <v>205</v>
      </c>
      <c r="I69">
        <f>SUMIFS(Capacity1200MW!F$6:F$87,Capacity1200MW!$A$6:$A$87,$D69,Capacity1200MW!$B$6:$B$87,$C69)</f>
        <v>205</v>
      </c>
      <c r="J69">
        <f>SUMIFS(Capacity1200MW!G$6:G$87,Capacity1200MW!$A$6:$A$87,$D69,Capacity1200MW!$B$6:$B$87,$C69)</f>
        <v>205</v>
      </c>
      <c r="K69">
        <f>SUMIFS(Capacity1200MW!H$6:H$87,Capacity1200MW!$A$6:$A$87,$D69,Capacity1200MW!$B$6:$B$87,$C69)</f>
        <v>205</v>
      </c>
      <c r="L69">
        <f>SUMIFS(Capacity1200MW!I$6:I$87,Capacity1200MW!$A$6:$A$87,$D69,Capacity1200MW!$B$6:$B$87,$C69)</f>
        <v>205</v>
      </c>
      <c r="M69">
        <f>SUMIFS(Capacity1200MW!J$6:J$87,Capacity1200MW!$A$6:$A$87,$D69,Capacity1200MW!$B$6:$B$87,$C69)</f>
        <v>205</v>
      </c>
      <c r="N69">
        <f>SUMIFS(Capacity1200MW!K$6:K$87,Capacity1200MW!$A$6:$A$87,$D69,Capacity1200MW!$B$6:$B$87,$C69)</f>
        <v>205</v>
      </c>
      <c r="O69">
        <f>SUMIFS(Capacity1200MW!L$6:L$87,Capacity1200MW!$A$6:$A$87,$D69,Capacity1200MW!$B$6:$B$87,$C69)</f>
        <v>175</v>
      </c>
      <c r="P69">
        <f>SUMIFS(Capacity1200MW!M$6:M$87,Capacity1200MW!$A$6:$A$87,$D69,Capacity1200MW!$B$6:$B$87,$C69)</f>
        <v>175</v>
      </c>
      <c r="Q69">
        <f>SUMIFS(Capacity1200MW!N$6:N$87,Capacity1200MW!$A$6:$A$87,$D69,Capacity1200MW!$B$6:$B$87,$C69)</f>
        <v>230.603542</v>
      </c>
      <c r="R69">
        <f>SUMIFS(Capacity1200MW!O$6:O$87,Capacity1200MW!$A$6:$A$87,$D69,Capacity1200MW!$B$6:$B$87,$C69)</f>
        <v>230.603542</v>
      </c>
      <c r="S69">
        <f>SUMIFS(Capacity1200MW!P$6:P$87,Capacity1200MW!$A$6:$A$87,$D69,Capacity1200MW!$B$6:$B$87,$C69)</f>
        <v>205.603542</v>
      </c>
      <c r="T69">
        <f>SUMIFS(Capacity1200MW!Q$6:Q$87,Capacity1200MW!$A$6:$A$87,$D69,Capacity1200MW!$B$6:$B$87,$C69)</f>
        <v>522.59889999999996</v>
      </c>
      <c r="U69">
        <f>SUMIFS(Capacity1200MW!R$6:R$87,Capacity1200MW!$A$6:$A$87,$D69,Capacity1200MW!$B$6:$B$87,$C69)</f>
        <v>522.59889999999996</v>
      </c>
      <c r="V69">
        <f>SUMIFS(Capacity1200MW!S$6:S$87,Capacity1200MW!$A$6:$A$87,$D69,Capacity1200MW!$B$6:$B$87,$C69)</f>
        <v>567.22994999999992</v>
      </c>
      <c r="W69">
        <f>SUMIFS(Capacity1200MW!T$6:T$87,Capacity1200MW!$A$6:$A$87,$D69,Capacity1200MW!$B$6:$B$87,$C69)</f>
        <v>567.22994999999992</v>
      </c>
      <c r="X69">
        <f>SUMIFS(Capacity1200MW!U$6:U$87,Capacity1200MW!$A$6:$A$87,$D69,Capacity1200MW!$B$6:$B$87,$C69)</f>
        <v>607.77030000000002</v>
      </c>
      <c r="Y69">
        <f>SUMIFS(Capacity1200MW!V$6:V$87,Capacity1200MW!$A$6:$A$87,$D69,Capacity1200MW!$B$6:$B$87,$C69)</f>
        <v>607.77030000000002</v>
      </c>
      <c r="Z69">
        <f>SUMIFS(Capacity1200MW!W$6:W$87,Capacity1200MW!$A$6:$A$87,$D69,Capacity1200MW!$B$6:$B$87,$C69)</f>
        <v>748.80724999999995</v>
      </c>
      <c r="AA69">
        <f>SUMIFS(Capacity1200MW!X$6:X$87,Capacity1200MW!$A$6:$A$87,$D69,Capacity1200MW!$B$6:$B$87,$C69)</f>
        <v>748.80724999999995</v>
      </c>
      <c r="AB69">
        <f>SUMIFS(Capacity1200MW!Y$6:Y$87,Capacity1200MW!$A$6:$A$87,$D69,Capacity1200MW!$B$6:$B$87,$C69)</f>
        <v>748.80724999999995</v>
      </c>
      <c r="AC69">
        <f>SUMIFS(Capacity1200MW!Z$6:Z$87,Capacity1200MW!$A$6:$A$87,$D69,Capacity1200MW!$B$6:$B$87,$C69)</f>
        <v>748.80724999999995</v>
      </c>
      <c r="AD69">
        <f>SUMIFS(Capacity1200MW!AA$6:AA$87,Capacity1200MW!$A$6:$A$87,$D69,Capacity1200MW!$B$6:$B$87,$C69)</f>
        <v>748.80719999999997</v>
      </c>
      <c r="AE69">
        <f>SUMIFS(Capacity1200MW!AB$6:AB$87,Capacity1200MW!$A$6:$A$87,$D69,Capacity1200MW!$B$6:$B$87,$C69)</f>
        <v>748.80719999999997</v>
      </c>
      <c r="AF69">
        <f>SUMIFS(Capacity1200MW!AC$6:AC$87,Capacity1200MW!$A$6:$A$87,$D69,Capacity1200MW!$B$6:$B$87,$C69)</f>
        <v>748.80719999999997</v>
      </c>
      <c r="AG69">
        <f>SUMIFS(Capacity1200MW!AD$6:AD$87,Capacity1200MW!$A$6:$A$87,$D69,Capacity1200MW!$B$6:$B$87,$C69)</f>
        <v>748.80719999999997</v>
      </c>
      <c r="AH69">
        <f>SUMIFS(Capacity1200MW!AE$6:AE$87,Capacity1200MW!$A$6:$A$87,$D69,Capacity1200MW!$B$6:$B$87,$C69)</f>
        <v>748.80719999999997</v>
      </c>
    </row>
    <row r="70" spans="1:34" x14ac:dyDescent="0.3">
      <c r="A70" t="s">
        <v>1290</v>
      </c>
      <c r="B70" t="s">
        <v>1307</v>
      </c>
      <c r="C70" t="s">
        <v>612</v>
      </c>
      <c r="D70" t="s">
        <v>1355</v>
      </c>
      <c r="E70" t="s">
        <v>1398</v>
      </c>
      <c r="F70">
        <f>SUMIFS(Capacity1200MW!C$6:C$87,Capacity1200MW!$A$6:$A$87,$D70,Capacity1200MW!$B$6:$B$87,$C70)</f>
        <v>0</v>
      </c>
      <c r="G70">
        <f>SUMIFS(Capacity1200MW!D$6:D$87,Capacity1200MW!$A$6:$A$87,$D70,Capacity1200MW!$B$6:$B$87,$C70)</f>
        <v>0</v>
      </c>
      <c r="H70">
        <f>SUMIFS(Capacity1200MW!E$6:E$87,Capacity1200MW!$A$6:$A$87,$D70,Capacity1200MW!$B$6:$B$87,$C70)</f>
        <v>0</v>
      </c>
      <c r="I70">
        <f>SUMIFS(Capacity1200MW!F$6:F$87,Capacity1200MW!$A$6:$A$87,$D70,Capacity1200MW!$B$6:$B$87,$C70)</f>
        <v>0</v>
      </c>
      <c r="J70">
        <f>SUMIFS(Capacity1200MW!G$6:G$87,Capacity1200MW!$A$6:$A$87,$D70,Capacity1200MW!$B$6:$B$87,$C70)</f>
        <v>0</v>
      </c>
      <c r="K70">
        <f>SUMIFS(Capacity1200MW!H$6:H$87,Capacity1200MW!$A$6:$A$87,$D70,Capacity1200MW!$B$6:$B$87,$C70)</f>
        <v>0</v>
      </c>
      <c r="L70">
        <f>SUMIFS(Capacity1200MW!I$6:I$87,Capacity1200MW!$A$6:$A$87,$D70,Capacity1200MW!$B$6:$B$87,$C70)</f>
        <v>0</v>
      </c>
      <c r="M70">
        <f>SUMIFS(Capacity1200MW!J$6:J$87,Capacity1200MW!$A$6:$A$87,$D70,Capacity1200MW!$B$6:$B$87,$C70)</f>
        <v>0</v>
      </c>
      <c r="N70">
        <f>SUMIFS(Capacity1200MW!K$6:K$87,Capacity1200MW!$A$6:$A$87,$D70,Capacity1200MW!$B$6:$B$87,$C70)</f>
        <v>0</v>
      </c>
      <c r="O70">
        <f>SUMIFS(Capacity1200MW!L$6:L$87,Capacity1200MW!$A$6:$A$87,$D70,Capacity1200MW!$B$6:$B$87,$C70)</f>
        <v>0</v>
      </c>
      <c r="P70">
        <f>SUMIFS(Capacity1200MW!M$6:M$87,Capacity1200MW!$A$6:$A$87,$D70,Capacity1200MW!$B$6:$B$87,$C70)</f>
        <v>0</v>
      </c>
      <c r="Q70">
        <f>SUMIFS(Capacity1200MW!N$6:N$87,Capacity1200MW!$A$6:$A$87,$D70,Capacity1200MW!$B$6:$B$87,$C70)</f>
        <v>0</v>
      </c>
      <c r="R70">
        <f>SUMIFS(Capacity1200MW!O$6:O$87,Capacity1200MW!$A$6:$A$87,$D70,Capacity1200MW!$B$6:$B$87,$C70)</f>
        <v>0</v>
      </c>
      <c r="S70">
        <f>SUMIFS(Capacity1200MW!P$6:P$87,Capacity1200MW!$A$6:$A$87,$D70,Capacity1200MW!$B$6:$B$87,$C70)</f>
        <v>0</v>
      </c>
      <c r="T70">
        <f>SUMIFS(Capacity1200MW!Q$6:Q$87,Capacity1200MW!$A$6:$A$87,$D70,Capacity1200MW!$B$6:$B$87,$C70)</f>
        <v>0</v>
      </c>
      <c r="U70">
        <f>SUMIFS(Capacity1200MW!R$6:R$87,Capacity1200MW!$A$6:$A$87,$D70,Capacity1200MW!$B$6:$B$87,$C70)</f>
        <v>0</v>
      </c>
      <c r="V70">
        <f>SUMIFS(Capacity1200MW!S$6:S$87,Capacity1200MW!$A$6:$A$87,$D70,Capacity1200MW!$B$6:$B$87,$C70)</f>
        <v>0</v>
      </c>
      <c r="W70">
        <f>SUMIFS(Capacity1200MW!T$6:T$87,Capacity1200MW!$A$6:$A$87,$D70,Capacity1200MW!$B$6:$B$87,$C70)</f>
        <v>0</v>
      </c>
      <c r="X70">
        <f>SUMIFS(Capacity1200MW!U$6:U$87,Capacity1200MW!$A$6:$A$87,$D70,Capacity1200MW!$B$6:$B$87,$C70)</f>
        <v>0</v>
      </c>
      <c r="Y70">
        <f>SUMIFS(Capacity1200MW!V$6:V$87,Capacity1200MW!$A$6:$A$87,$D70,Capacity1200MW!$B$6:$B$87,$C70)</f>
        <v>0</v>
      </c>
      <c r="Z70">
        <f>SUMIFS(Capacity1200MW!W$6:W$87,Capacity1200MW!$A$6:$A$87,$D70,Capacity1200MW!$B$6:$B$87,$C70)</f>
        <v>0</v>
      </c>
      <c r="AA70">
        <f>SUMIFS(Capacity1200MW!X$6:X$87,Capacity1200MW!$A$6:$A$87,$D70,Capacity1200MW!$B$6:$B$87,$C70)</f>
        <v>0</v>
      </c>
      <c r="AB70">
        <f>SUMIFS(Capacity1200MW!Y$6:Y$87,Capacity1200MW!$A$6:$A$87,$D70,Capacity1200MW!$B$6:$B$87,$C70)</f>
        <v>0</v>
      </c>
      <c r="AC70">
        <f>SUMIFS(Capacity1200MW!Z$6:Z$87,Capacity1200MW!$A$6:$A$87,$D70,Capacity1200MW!$B$6:$B$87,$C70)</f>
        <v>1.15297255E-4</v>
      </c>
      <c r="AD70">
        <f>SUMIFS(Capacity1200MW!AA$6:AA$87,Capacity1200MW!$A$6:$A$87,$D70,Capacity1200MW!$B$6:$B$87,$C70)</f>
        <v>1.15313439999999E-4</v>
      </c>
      <c r="AE70">
        <f>SUMIFS(Capacity1200MW!AB$6:AB$87,Capacity1200MW!$A$6:$A$87,$D70,Capacity1200MW!$B$6:$B$87,$C70)</f>
        <v>1.1534445E-4</v>
      </c>
      <c r="AF70">
        <f>SUMIFS(Capacity1200MW!AC$6:AC$87,Capacity1200MW!$A$6:$A$87,$D70,Capacity1200MW!$B$6:$B$87,$C70)</f>
        <v>1.1537518E-4</v>
      </c>
      <c r="AG70">
        <f>SUMIFS(Capacity1200MW!AD$6:AD$87,Capacity1200MW!$A$6:$A$87,$D70,Capacity1200MW!$B$6:$B$87,$C70)</f>
        <v>1.15402065E-4</v>
      </c>
      <c r="AH70">
        <f>SUMIFS(Capacity1200MW!AE$6:AE$87,Capacity1200MW!$A$6:$A$87,$D70,Capacity1200MW!$B$6:$B$87,$C70)</f>
        <v>1.15497365E-4</v>
      </c>
    </row>
    <row r="71" spans="1:34" x14ac:dyDescent="0.3">
      <c r="A71" t="s">
        <v>1291</v>
      </c>
      <c r="B71" t="s">
        <v>1291</v>
      </c>
      <c r="C71" t="s">
        <v>1350</v>
      </c>
      <c r="D71" t="s">
        <v>1355</v>
      </c>
      <c r="E71" t="s">
        <v>1398</v>
      </c>
      <c r="F71">
        <f>SUMIFS(Capacity1200MW!C$6:C$87,Capacity1200MW!$A$6:$A$87,$D71,Capacity1200MW!$B$6:$B$87,$C71)</f>
        <v>19.108000516891451</v>
      </c>
      <c r="G71">
        <f>SUMIFS(Capacity1200MW!D$6:D$87,Capacity1200MW!$A$6:$A$87,$D71,Capacity1200MW!$B$6:$B$87,$C71)</f>
        <v>37.433001041412268</v>
      </c>
      <c r="H71">
        <f>SUMIFS(Capacity1200MW!E$6:E$87,Capacity1200MW!$A$6:$A$87,$D71,Capacity1200MW!$B$6:$B$87,$C71)</f>
        <v>64.041998863220101</v>
      </c>
      <c r="I71">
        <f>SUMIFS(Capacity1200MW!F$6:F$87,Capacity1200MW!$A$6:$A$87,$D71,Capacity1200MW!$B$6:$B$87,$C71)</f>
        <v>100.9389972686767</v>
      </c>
      <c r="J71">
        <f>SUMIFS(Capacity1200MW!G$6:G$87,Capacity1200MW!$A$6:$A$87,$D71,Capacity1200MW!$B$6:$B$87,$C71)</f>
        <v>139.00600242614701</v>
      </c>
      <c r="K71">
        <f>SUMIFS(Capacity1200MW!H$6:H$87,Capacity1200MW!$A$6:$A$87,$D71,Capacity1200MW!$B$6:$B$87,$C71)</f>
        <v>181.2900047302239</v>
      </c>
      <c r="L71">
        <f>SUMIFS(Capacity1200MW!I$6:I$87,Capacity1200MW!$A$6:$A$87,$D71,Capacity1200MW!$B$6:$B$87,$C71)</f>
        <v>233.20699691772381</v>
      </c>
      <c r="M71">
        <f>SUMIFS(Capacity1200MW!J$6:J$87,Capacity1200MW!$A$6:$A$87,$D71,Capacity1200MW!$B$6:$B$87,$C71)</f>
        <v>295.74800109863247</v>
      </c>
      <c r="N71">
        <f>SUMIFS(Capacity1200MW!K$6:K$87,Capacity1200MW!$A$6:$A$87,$D71,Capacity1200MW!$B$6:$B$87,$C71)</f>
        <v>367.72499084472639</v>
      </c>
      <c r="O71">
        <f>SUMIFS(Capacity1200MW!L$6:L$87,Capacity1200MW!$A$6:$A$87,$D71,Capacity1200MW!$B$6:$B$87,$C71)</f>
        <v>418.77000427246037</v>
      </c>
      <c r="P71">
        <f>SUMIFS(Capacity1200MW!M$6:M$87,Capacity1200MW!$A$6:$A$87,$D71,Capacity1200MW!$B$6:$B$87,$C71)</f>
        <v>476.5399932861323</v>
      </c>
      <c r="Q71">
        <f>SUMIFS(Capacity1200MW!N$6:N$87,Capacity1200MW!$A$6:$A$87,$D71,Capacity1200MW!$B$6:$B$87,$C71)</f>
        <v>537.83000946044876</v>
      </c>
      <c r="R71">
        <f>SUMIFS(Capacity1200MW!O$6:O$87,Capacity1200MW!$A$6:$A$87,$D71,Capacity1200MW!$B$6:$B$87,$C71)</f>
        <v>602.48300170898392</v>
      </c>
      <c r="S71">
        <f>SUMIFS(Capacity1200MW!P$6:P$87,Capacity1200MW!$A$6:$A$87,$D71,Capacity1200MW!$B$6:$B$87,$C71)</f>
        <v>656.358985900878</v>
      </c>
      <c r="T71">
        <f>SUMIFS(Capacity1200MW!Q$6:Q$87,Capacity1200MW!$A$6:$A$87,$D71,Capacity1200MW!$B$6:$B$87,$C71)</f>
        <v>712.61397552490098</v>
      </c>
      <c r="U71">
        <f>SUMIFS(Capacity1200MW!R$6:R$87,Capacity1200MW!$A$6:$A$87,$D71,Capacity1200MW!$B$6:$B$87,$C71)</f>
        <v>743.76597595214798</v>
      </c>
      <c r="V71">
        <f>SUMIFS(Capacity1200MW!S$6:S$87,Capacity1200MW!$A$6:$A$87,$D71,Capacity1200MW!$B$6:$B$87,$C71)</f>
        <v>776.57901000976506</v>
      </c>
      <c r="W71">
        <f>SUMIFS(Capacity1200MW!T$6:T$87,Capacity1200MW!$A$6:$A$87,$D71,Capacity1200MW!$B$6:$B$87,$C71)</f>
        <v>809.53199768066293</v>
      </c>
      <c r="X71">
        <f>SUMIFS(Capacity1200MW!U$6:U$87,Capacity1200MW!$A$6:$A$87,$D71,Capacity1200MW!$B$6:$B$87,$C71)</f>
        <v>844.20101928710903</v>
      </c>
      <c r="Y71">
        <f>SUMIFS(Capacity1200MW!V$6:V$87,Capacity1200MW!$A$6:$A$87,$D71,Capacity1200MW!$B$6:$B$87,$C71)</f>
        <v>879.81898498535099</v>
      </c>
      <c r="Z71">
        <f>SUMIFS(Capacity1200MW!W$6:W$87,Capacity1200MW!$A$6:$A$87,$D71,Capacity1200MW!$B$6:$B$87,$C71)</f>
        <v>916.08302307128906</v>
      </c>
      <c r="AA71">
        <f>SUMIFS(Capacity1200MW!X$6:X$87,Capacity1200MW!$A$6:$A$87,$D71,Capacity1200MW!$B$6:$B$87,$C71)</f>
        <v>953.68797302246003</v>
      </c>
      <c r="AB71">
        <f>SUMIFS(Capacity1200MW!Y$6:Y$87,Capacity1200MW!$A$6:$A$87,$D71,Capacity1200MW!$B$6:$B$87,$C71)</f>
        <v>992.26100158691304</v>
      </c>
      <c r="AC71">
        <f>SUMIFS(Capacity1200MW!Z$6:Z$87,Capacity1200MW!$A$6:$A$87,$D71,Capacity1200MW!$B$6:$B$87,$C71)</f>
        <v>1032.718978881835</v>
      </c>
      <c r="AD71">
        <f>SUMIFS(Capacity1200MW!AA$6:AA$87,Capacity1200MW!$A$6:$A$87,$D71,Capacity1200MW!$B$6:$B$87,$C71)</f>
        <v>1074.201995849608</v>
      </c>
      <c r="AE71">
        <f>SUMIFS(Capacity1200MW!AB$6:AB$87,Capacity1200MW!$A$6:$A$87,$D71,Capacity1200MW!$B$6:$B$87,$C71)</f>
        <v>1117.7970275878902</v>
      </c>
      <c r="AF71">
        <f>SUMIFS(Capacity1200MW!AC$6:AC$87,Capacity1200MW!$A$6:$A$87,$D71,Capacity1200MW!$B$6:$B$87,$C71)</f>
        <v>1162.580978393554</v>
      </c>
      <c r="AG71">
        <f>SUMIFS(Capacity1200MW!AD$6:AD$87,Capacity1200MW!$A$6:$A$87,$D71,Capacity1200MW!$B$6:$B$87,$C71)</f>
        <v>1208.344024658202</v>
      </c>
      <c r="AH71">
        <f>SUMIFS(Capacity1200MW!AE$6:AE$87,Capacity1200MW!$A$6:$A$87,$D71,Capacity1200MW!$B$6:$B$87,$C71)</f>
        <v>1254.282028198234</v>
      </c>
    </row>
    <row r="72" spans="1:34" x14ac:dyDescent="0.3">
      <c r="A72" t="s">
        <v>1292</v>
      </c>
      <c r="B72" t="s">
        <v>1308</v>
      </c>
      <c r="C72" t="s">
        <v>1349</v>
      </c>
      <c r="D72" t="s">
        <v>1356</v>
      </c>
      <c r="E72" t="s">
        <v>1398</v>
      </c>
      <c r="F72">
        <f>SUMIFS(Capacity1200MW!C$6:C$87,Capacity1200MW!$A$6:$A$87,$D72,Capacity1200MW!$B$6:$B$87,$C72)</f>
        <v>0</v>
      </c>
      <c r="G72">
        <f>SUMIFS(Capacity1200MW!D$6:D$87,Capacity1200MW!$A$6:$A$87,$D72,Capacity1200MW!$B$6:$B$87,$C72)</f>
        <v>0</v>
      </c>
      <c r="H72">
        <f>SUMIFS(Capacity1200MW!E$6:E$87,Capacity1200MW!$A$6:$A$87,$D72,Capacity1200MW!$B$6:$B$87,$C72)</f>
        <v>0</v>
      </c>
      <c r="I72">
        <f>SUMIFS(Capacity1200MW!F$6:F$87,Capacity1200MW!$A$6:$A$87,$D72,Capacity1200MW!$B$6:$B$87,$C72)</f>
        <v>0</v>
      </c>
      <c r="J72">
        <f>SUMIFS(Capacity1200MW!G$6:G$87,Capacity1200MW!$A$6:$A$87,$D72,Capacity1200MW!$B$6:$B$87,$C72)</f>
        <v>0</v>
      </c>
      <c r="K72">
        <f>SUMIFS(Capacity1200MW!H$6:H$87,Capacity1200MW!$A$6:$A$87,$D72,Capacity1200MW!$B$6:$B$87,$C72)</f>
        <v>0</v>
      </c>
      <c r="L72">
        <f>SUMIFS(Capacity1200MW!I$6:I$87,Capacity1200MW!$A$6:$A$87,$D72,Capacity1200MW!$B$6:$B$87,$C72)</f>
        <v>0</v>
      </c>
      <c r="M72">
        <f>SUMIFS(Capacity1200MW!J$6:J$87,Capacity1200MW!$A$6:$A$87,$D72,Capacity1200MW!$B$6:$B$87,$C72)</f>
        <v>0</v>
      </c>
      <c r="N72">
        <f>SUMIFS(Capacity1200MW!K$6:K$87,Capacity1200MW!$A$6:$A$87,$D72,Capacity1200MW!$B$6:$B$87,$C72)</f>
        <v>0</v>
      </c>
      <c r="O72">
        <f>SUMIFS(Capacity1200MW!L$6:L$87,Capacity1200MW!$A$6:$A$87,$D72,Capacity1200MW!$B$6:$B$87,$C72)</f>
        <v>0</v>
      </c>
      <c r="P72">
        <f>SUMIFS(Capacity1200MW!M$6:M$87,Capacity1200MW!$A$6:$A$87,$D72,Capacity1200MW!$B$6:$B$87,$C72)</f>
        <v>0</v>
      </c>
      <c r="Q72">
        <f>SUMIFS(Capacity1200MW!N$6:N$87,Capacity1200MW!$A$6:$A$87,$D72,Capacity1200MW!$B$6:$B$87,$C72)</f>
        <v>0</v>
      </c>
      <c r="R72">
        <f>SUMIFS(Capacity1200MW!O$6:O$87,Capacity1200MW!$A$6:$A$87,$D72,Capacity1200MW!$B$6:$B$87,$C72)</f>
        <v>0</v>
      </c>
      <c r="S72">
        <f>SUMIFS(Capacity1200MW!P$6:P$87,Capacity1200MW!$A$6:$A$87,$D72,Capacity1200MW!$B$6:$B$87,$C72)</f>
        <v>0</v>
      </c>
      <c r="T72">
        <f>SUMIFS(Capacity1200MW!Q$6:Q$87,Capacity1200MW!$A$6:$A$87,$D72,Capacity1200MW!$B$6:$B$87,$C72)</f>
        <v>0</v>
      </c>
      <c r="U72">
        <f>SUMIFS(Capacity1200MW!R$6:R$87,Capacity1200MW!$A$6:$A$87,$D72,Capacity1200MW!$B$6:$B$87,$C72)</f>
        <v>0</v>
      </c>
      <c r="V72">
        <f>SUMIFS(Capacity1200MW!S$6:S$87,Capacity1200MW!$A$6:$A$87,$D72,Capacity1200MW!$B$6:$B$87,$C72)</f>
        <v>0</v>
      </c>
      <c r="W72">
        <f>SUMIFS(Capacity1200MW!T$6:T$87,Capacity1200MW!$A$6:$A$87,$D72,Capacity1200MW!$B$6:$B$87,$C72)</f>
        <v>0</v>
      </c>
      <c r="X72">
        <f>SUMIFS(Capacity1200MW!U$6:U$87,Capacity1200MW!$A$6:$A$87,$D72,Capacity1200MW!$B$6:$B$87,$C72)</f>
        <v>1.16789729999999E-4</v>
      </c>
      <c r="Y72">
        <f>SUMIFS(Capacity1200MW!V$6:V$87,Capacity1200MW!$A$6:$A$87,$D72,Capacity1200MW!$B$6:$B$87,$C72)</f>
        <v>1.1688388999999999E-4</v>
      </c>
      <c r="Z72">
        <f>SUMIFS(Capacity1200MW!W$6:W$87,Capacity1200MW!$A$6:$A$87,$D72,Capacity1200MW!$B$6:$B$87,$C72)</f>
        <v>1.4273587999999999E-4</v>
      </c>
      <c r="AA72">
        <f>SUMIFS(Capacity1200MW!X$6:X$87,Capacity1200MW!$A$6:$A$87,$D72,Capacity1200MW!$B$6:$B$87,$C72)</f>
        <v>1.3940761E-4</v>
      </c>
      <c r="AB72">
        <f>SUMIFS(Capacity1200MW!Y$6:Y$87,Capacity1200MW!$A$6:$A$87,$D72,Capacity1200MW!$B$6:$B$87,$C72)</f>
        <v>1.3948180999999999E-4</v>
      </c>
      <c r="AC72">
        <f>SUMIFS(Capacity1200MW!Z$6:Z$87,Capacity1200MW!$A$6:$A$87,$D72,Capacity1200MW!$B$6:$B$87,$C72)</f>
        <v>1.37121E-4</v>
      </c>
      <c r="AD72">
        <f>SUMIFS(Capacity1200MW!AA$6:AA$87,Capacity1200MW!$A$6:$A$87,$D72,Capacity1200MW!$B$6:$B$87,$C72)</f>
        <v>1.3187525E-4</v>
      </c>
      <c r="AE72">
        <f>SUMIFS(Capacity1200MW!AB$6:AB$87,Capacity1200MW!$A$6:$A$87,$D72,Capacity1200MW!$B$6:$B$87,$C72)</f>
        <v>1.5376716E-4</v>
      </c>
      <c r="AF72">
        <f>SUMIFS(Capacity1200MW!AC$6:AC$87,Capacity1200MW!$A$6:$A$87,$D72,Capacity1200MW!$B$6:$B$87,$C72)</f>
        <v>1.4766365E-4</v>
      </c>
      <c r="AG72">
        <f>SUMIFS(Capacity1200MW!AD$6:AD$87,Capacity1200MW!$A$6:$A$87,$D72,Capacity1200MW!$B$6:$B$87,$C72)</f>
        <v>1.7088777999999999E-4</v>
      </c>
      <c r="AH72">
        <f>SUMIFS(Capacity1200MW!AE$6:AE$87,Capacity1200MW!$A$6:$A$87,$D72,Capacity1200MW!$B$6:$B$87,$C72)</f>
        <v>2.1490145E-4</v>
      </c>
    </row>
    <row r="73" spans="1:34" x14ac:dyDescent="0.3">
      <c r="A73" t="s">
        <v>1293</v>
      </c>
      <c r="B73" t="s">
        <v>1309</v>
      </c>
      <c r="C73" t="s">
        <v>612</v>
      </c>
      <c r="D73" t="s">
        <v>1356</v>
      </c>
      <c r="E73" t="s">
        <v>1398</v>
      </c>
      <c r="F73">
        <f>SUMIFS(Capacity1200MW!C$6:C$87,Capacity1200MW!$A$6:$A$87,$D73,Capacity1200MW!$B$6:$B$87,$C73)</f>
        <v>0</v>
      </c>
      <c r="G73">
        <f>SUMIFS(Capacity1200MW!D$6:D$87,Capacity1200MW!$A$6:$A$87,$D73,Capacity1200MW!$B$6:$B$87,$C73)</f>
        <v>0</v>
      </c>
      <c r="H73">
        <f>SUMIFS(Capacity1200MW!E$6:E$87,Capacity1200MW!$A$6:$A$87,$D73,Capacity1200MW!$B$6:$B$87,$C73)</f>
        <v>0</v>
      </c>
      <c r="I73">
        <f>SUMIFS(Capacity1200MW!F$6:F$87,Capacity1200MW!$A$6:$A$87,$D73,Capacity1200MW!$B$6:$B$87,$C73)</f>
        <v>0</v>
      </c>
      <c r="J73">
        <f>SUMIFS(Capacity1200MW!G$6:G$87,Capacity1200MW!$A$6:$A$87,$D73,Capacity1200MW!$B$6:$B$87,$C73)</f>
        <v>0</v>
      </c>
      <c r="K73">
        <f>SUMIFS(Capacity1200MW!H$6:H$87,Capacity1200MW!$A$6:$A$87,$D73,Capacity1200MW!$B$6:$B$87,$C73)</f>
        <v>0</v>
      </c>
      <c r="L73">
        <f>SUMIFS(Capacity1200MW!I$6:I$87,Capacity1200MW!$A$6:$A$87,$D73,Capacity1200MW!$B$6:$B$87,$C73)</f>
        <v>0</v>
      </c>
      <c r="M73">
        <f>SUMIFS(Capacity1200MW!J$6:J$87,Capacity1200MW!$A$6:$A$87,$D73,Capacity1200MW!$B$6:$B$87,$C73)</f>
        <v>0</v>
      </c>
      <c r="N73">
        <f>SUMIFS(Capacity1200MW!K$6:K$87,Capacity1200MW!$A$6:$A$87,$D73,Capacity1200MW!$B$6:$B$87,$C73)</f>
        <v>2.4845872000000001E-4</v>
      </c>
      <c r="O73">
        <f>SUMIFS(Capacity1200MW!L$6:L$87,Capacity1200MW!$A$6:$A$87,$D73,Capacity1200MW!$B$6:$B$87,$C73)</f>
        <v>9.2390507699999999E-3</v>
      </c>
      <c r="P73">
        <f>SUMIFS(Capacity1200MW!M$6:M$87,Capacity1200MW!$A$6:$A$87,$D73,Capacity1200MW!$B$6:$B$87,$C73)</f>
        <v>13.431788013199998</v>
      </c>
      <c r="Q73">
        <f>SUMIFS(Capacity1200MW!N$6:N$87,Capacity1200MW!$A$6:$A$87,$D73,Capacity1200MW!$B$6:$B$87,$C73)</f>
        <v>397.554141324</v>
      </c>
      <c r="R73">
        <f>SUMIFS(Capacity1200MW!O$6:O$87,Capacity1200MW!$A$6:$A$87,$D73,Capacity1200MW!$B$6:$B$87,$C73)</f>
        <v>397.55414135230001</v>
      </c>
      <c r="S73">
        <f>SUMIFS(Capacity1200MW!P$6:P$87,Capacity1200MW!$A$6:$A$87,$D73,Capacity1200MW!$B$6:$B$87,$C73)</f>
        <v>397.55414135682997</v>
      </c>
      <c r="T73">
        <f>SUMIFS(Capacity1200MW!Q$6:Q$87,Capacity1200MW!$A$6:$A$87,$D73,Capacity1200MW!$B$6:$B$87,$C73)</f>
        <v>397.55414137010001</v>
      </c>
      <c r="U73">
        <f>SUMIFS(Capacity1200MW!R$6:R$87,Capacity1200MW!$A$6:$A$87,$D73,Capacity1200MW!$B$6:$B$87,$C73)</f>
        <v>397.55414141299997</v>
      </c>
      <c r="V73">
        <f>SUMIFS(Capacity1200MW!S$6:S$87,Capacity1200MW!$A$6:$A$87,$D73,Capacity1200MW!$B$6:$B$87,$C73)</f>
        <v>436.55518144589996</v>
      </c>
      <c r="W73">
        <f>SUMIFS(Capacity1200MW!T$6:T$87,Capacity1200MW!$A$6:$A$87,$D73,Capacity1200MW!$B$6:$B$87,$C73)</f>
        <v>436.55518148717999</v>
      </c>
      <c r="X73">
        <f>SUMIFS(Capacity1200MW!U$6:U$87,Capacity1200MW!$A$6:$A$87,$D73,Capacity1200MW!$B$6:$B$87,$C73)</f>
        <v>451.86664168854998</v>
      </c>
      <c r="Y73">
        <f>SUMIFS(Capacity1200MW!V$6:V$87,Capacity1200MW!$A$6:$A$87,$D73,Capacity1200MW!$B$6:$B$87,$C73)</f>
        <v>451.86664170516997</v>
      </c>
      <c r="Z73">
        <f>SUMIFS(Capacity1200MW!W$6:W$87,Capacity1200MW!$A$6:$A$87,$D73,Capacity1200MW!$B$6:$B$87,$C73)</f>
        <v>495.67002189381998</v>
      </c>
      <c r="AA73">
        <f>SUMIFS(Capacity1200MW!X$6:X$87,Capacity1200MW!$A$6:$A$87,$D73,Capacity1200MW!$B$6:$B$87,$C73)</f>
        <v>495.67002199044998</v>
      </c>
      <c r="AB73">
        <f>SUMIFS(Capacity1200MW!Y$6:Y$87,Capacity1200MW!$A$6:$A$87,$D73,Capacity1200MW!$B$6:$B$87,$C73)</f>
        <v>495.67002199339998</v>
      </c>
      <c r="AC73">
        <f>SUMIFS(Capacity1200MW!Z$6:Z$87,Capacity1200MW!$A$6:$A$87,$D73,Capacity1200MW!$B$6:$B$87,$C73)</f>
        <v>495.67002199824998</v>
      </c>
      <c r="AD73">
        <f>SUMIFS(Capacity1200MW!AA$6:AA$87,Capacity1200MW!$A$6:$A$87,$D73,Capacity1200MW!$B$6:$B$87,$C73)</f>
        <v>495.67002206339998</v>
      </c>
      <c r="AE73">
        <f>SUMIFS(Capacity1200MW!AB$6:AB$87,Capacity1200MW!$A$6:$A$87,$D73,Capacity1200MW!$B$6:$B$87,$C73)</f>
        <v>495.67002221503998</v>
      </c>
      <c r="AF73">
        <f>SUMIFS(Capacity1200MW!AC$6:AC$87,Capacity1200MW!$A$6:$A$87,$D73,Capacity1200MW!$B$6:$B$87,$C73)</f>
        <v>495.67002223650002</v>
      </c>
      <c r="AG73">
        <f>SUMIFS(Capacity1200MW!AD$6:AD$87,Capacity1200MW!$A$6:$A$87,$D73,Capacity1200MW!$B$6:$B$87,$C73)</f>
        <v>495.67002492329999</v>
      </c>
      <c r="AH73">
        <f>SUMIFS(Capacity1200MW!AE$6:AE$87,Capacity1200MW!$A$6:$A$87,$D73,Capacity1200MW!$B$6:$B$87,$C73)</f>
        <v>495.67002525993996</v>
      </c>
    </row>
    <row r="74" spans="1:34" x14ac:dyDescent="0.3">
      <c r="A74" t="s">
        <v>1294</v>
      </c>
      <c r="B74" t="s">
        <v>1294</v>
      </c>
      <c r="C74" t="s">
        <v>1350</v>
      </c>
      <c r="D74" t="s">
        <v>1356</v>
      </c>
      <c r="E74" t="s">
        <v>1398</v>
      </c>
      <c r="F74">
        <f>SUMIFS(Capacity1200MW!C$6:C$87,Capacity1200MW!$A$6:$A$87,$D74,Capacity1200MW!$B$6:$B$87,$C74)</f>
        <v>2.531000047922126</v>
      </c>
      <c r="G74">
        <f>SUMIFS(Capacity1200MW!D$6:D$87,Capacity1200MW!$A$6:$A$87,$D74,Capacity1200MW!$B$6:$B$87,$C74)</f>
        <v>5.8989998698234514</v>
      </c>
      <c r="H74">
        <f>SUMIFS(Capacity1200MW!E$6:E$87,Capacity1200MW!$A$6:$A$87,$D74,Capacity1200MW!$B$6:$B$87,$C74)</f>
        <v>10.95600008964537</v>
      </c>
      <c r="I74">
        <f>SUMIFS(Capacity1200MW!F$6:F$87,Capacity1200MW!$A$6:$A$87,$D74,Capacity1200MW!$B$6:$B$87,$C74)</f>
        <v>18.307000398635768</v>
      </c>
      <c r="J74">
        <f>SUMIFS(Capacity1200MW!G$6:G$87,Capacity1200MW!$A$6:$A$87,$D74,Capacity1200MW!$B$6:$B$87,$C74)</f>
        <v>27.271999120712248</v>
      </c>
      <c r="K74">
        <f>SUMIFS(Capacity1200MW!H$6:H$87,Capacity1200MW!$A$6:$A$87,$D74,Capacity1200MW!$B$6:$B$87,$C74)</f>
        <v>37.668000698089529</v>
      </c>
      <c r="L74">
        <f>SUMIFS(Capacity1200MW!I$6:I$87,Capacity1200MW!$A$6:$A$87,$D74,Capacity1200MW!$B$6:$B$87,$C74)</f>
        <v>50.497000694274853</v>
      </c>
      <c r="M74">
        <f>SUMIFS(Capacity1200MW!J$6:J$87,Capacity1200MW!$A$6:$A$87,$D74,Capacity1200MW!$B$6:$B$87,$C74)</f>
        <v>65.411998748779297</v>
      </c>
      <c r="N74">
        <f>SUMIFS(Capacity1200MW!K$6:K$87,Capacity1200MW!$A$6:$A$87,$D74,Capacity1200MW!$B$6:$B$87,$C74)</f>
        <v>82.598003387451101</v>
      </c>
      <c r="O74">
        <f>SUMIFS(Capacity1200MW!L$6:L$87,Capacity1200MW!$A$6:$A$87,$D74,Capacity1200MW!$B$6:$B$87,$C74)</f>
        <v>96.729002952575598</v>
      </c>
      <c r="P74">
        <f>SUMIFS(Capacity1200MW!M$6:M$87,Capacity1200MW!$A$6:$A$87,$D74,Capacity1200MW!$B$6:$B$87,$C74)</f>
        <v>112.11099720001209</v>
      </c>
      <c r="Q74">
        <f>SUMIFS(Capacity1200MW!N$6:N$87,Capacity1200MW!$A$6:$A$87,$D74,Capacity1200MW!$B$6:$B$87,$C74)</f>
        <v>128.7480001449583</v>
      </c>
      <c r="R74">
        <f>SUMIFS(Capacity1200MW!O$6:O$87,Capacity1200MW!$A$6:$A$87,$D74,Capacity1200MW!$B$6:$B$87,$C74)</f>
        <v>146.674007415771</v>
      </c>
      <c r="S74">
        <f>SUMIFS(Capacity1200MW!P$6:P$87,Capacity1200MW!$A$6:$A$87,$D74,Capacity1200MW!$B$6:$B$87,$C74)</f>
        <v>164.1120033264157</v>
      </c>
      <c r="T74">
        <f>SUMIFS(Capacity1200MW!Q$6:Q$87,Capacity1200MW!$A$6:$A$87,$D74,Capacity1200MW!$B$6:$B$87,$C74)</f>
        <v>182.07299804687452</v>
      </c>
      <c r="U74">
        <f>SUMIFS(Capacity1200MW!R$6:R$87,Capacity1200MW!$A$6:$A$87,$D74,Capacity1200MW!$B$6:$B$87,$C74)</f>
        <v>191.79999732971089</v>
      </c>
      <c r="V74">
        <f>SUMIFS(Capacity1200MW!S$6:S$87,Capacity1200MW!$A$6:$A$87,$D74,Capacity1200MW!$B$6:$B$87,$C74)</f>
        <v>202.03400230407689</v>
      </c>
      <c r="W74">
        <f>SUMIFS(Capacity1200MW!T$6:T$87,Capacity1200MW!$A$6:$A$87,$D74,Capacity1200MW!$B$6:$B$87,$C74)</f>
        <v>212.35599899291938</v>
      </c>
      <c r="X74">
        <f>SUMIFS(Capacity1200MW!U$6:U$87,Capacity1200MW!$A$6:$A$87,$D74,Capacity1200MW!$B$6:$B$87,$C74)</f>
        <v>223.17800712585358</v>
      </c>
      <c r="Y74">
        <f>SUMIFS(Capacity1200MW!V$6:V$87,Capacity1200MW!$A$6:$A$87,$D74,Capacity1200MW!$B$6:$B$87,$C74)</f>
        <v>234.19300270080521</v>
      </c>
      <c r="Z74">
        <f>SUMIFS(Capacity1200MW!W$6:W$87,Capacity1200MW!$A$6:$A$87,$D74,Capacity1200MW!$B$6:$B$87,$C74)</f>
        <v>245.49399948120112</v>
      </c>
      <c r="AA74">
        <f>SUMIFS(Capacity1200MW!X$6:X$87,Capacity1200MW!$A$6:$A$87,$D74,Capacity1200MW!$B$6:$B$87,$C74)</f>
        <v>256.95800399780211</v>
      </c>
      <c r="AB74">
        <f>SUMIFS(Capacity1200MW!Y$6:Y$87,Capacity1200MW!$A$6:$A$87,$D74,Capacity1200MW!$B$6:$B$87,$C74)</f>
        <v>268.73600196838322</v>
      </c>
      <c r="AC74">
        <f>SUMIFS(Capacity1200MW!Z$6:Z$87,Capacity1200MW!$A$6:$A$87,$D74,Capacity1200MW!$B$6:$B$87,$C74)</f>
        <v>280.62199401855423</v>
      </c>
      <c r="AD74">
        <f>SUMIFS(Capacity1200MW!AA$6:AA$87,Capacity1200MW!$A$6:$A$87,$D74,Capacity1200MW!$B$6:$B$87,$C74)</f>
        <v>292.61600875854447</v>
      </c>
      <c r="AE74">
        <f>SUMIFS(Capacity1200MW!AB$6:AB$87,Capacity1200MW!$A$6:$A$87,$D74,Capacity1200MW!$B$6:$B$87,$C74)</f>
        <v>304.57599258422778</v>
      </c>
      <c r="AF74">
        <f>SUMIFS(Capacity1200MW!AC$6:AC$87,Capacity1200MW!$A$6:$A$87,$D74,Capacity1200MW!$B$6:$B$87,$C74)</f>
        <v>316.62600326538069</v>
      </c>
      <c r="AG74">
        <f>SUMIFS(Capacity1200MW!AD$6:AD$87,Capacity1200MW!$A$6:$A$87,$D74,Capacity1200MW!$B$6:$B$87,$C74)</f>
        <v>328.75601196289063</v>
      </c>
      <c r="AH74">
        <f>SUMIFS(Capacity1200MW!AE$6:AE$87,Capacity1200MW!$A$6:$A$87,$D74,Capacity1200MW!$B$6:$B$87,$C74)</f>
        <v>340.86399841308514</v>
      </c>
    </row>
    <row r="75" spans="1:34" x14ac:dyDescent="0.3">
      <c r="A75" t="s">
        <v>1295</v>
      </c>
      <c r="B75" t="s">
        <v>1310</v>
      </c>
      <c r="C75" t="s">
        <v>1349</v>
      </c>
      <c r="D75" t="s">
        <v>1354</v>
      </c>
      <c r="E75" t="s">
        <v>1398</v>
      </c>
      <c r="F75">
        <f>SUMIFS(Capacity1200MW!C$6:C$87,Capacity1200MW!$A$6:$A$87,$D75,Capacity1200MW!$B$6:$B$87,$C75)</f>
        <v>55.329999923705998</v>
      </c>
      <c r="G75">
        <f>SUMIFS(Capacity1200MW!D$6:D$87,Capacity1200MW!$A$6:$A$87,$D75,Capacity1200MW!$B$6:$B$87,$C75)</f>
        <v>375.329999923706</v>
      </c>
      <c r="H75">
        <f>SUMIFS(Capacity1200MW!E$6:E$87,Capacity1200MW!$A$6:$A$87,$D75,Capacity1200MW!$B$6:$B$87,$C75)</f>
        <v>375.329999923706</v>
      </c>
      <c r="I75">
        <f>SUMIFS(Capacity1200MW!F$6:F$87,Capacity1200MW!$A$6:$A$87,$D75,Capacity1200MW!$B$6:$B$87,$C75)</f>
        <v>375.329999923706</v>
      </c>
      <c r="J75">
        <f>SUMIFS(Capacity1200MW!G$6:G$87,Capacity1200MW!$A$6:$A$87,$D75,Capacity1200MW!$B$6:$B$87,$C75)</f>
        <v>375.329999923706</v>
      </c>
      <c r="K75">
        <f>SUMIFS(Capacity1200MW!H$6:H$87,Capacity1200MW!$A$6:$A$87,$D75,Capacity1200MW!$B$6:$B$87,$C75)</f>
        <v>375.329999923706</v>
      </c>
      <c r="L75">
        <f>SUMIFS(Capacity1200MW!I$6:I$87,Capacity1200MW!$A$6:$A$87,$D75,Capacity1200MW!$B$6:$B$87,$C75)</f>
        <v>375.329999923706</v>
      </c>
      <c r="M75">
        <f>SUMIFS(Capacity1200MW!J$6:J$87,Capacity1200MW!$A$6:$A$87,$D75,Capacity1200MW!$B$6:$B$87,$C75)</f>
        <v>375.329999923706</v>
      </c>
      <c r="N75">
        <f>SUMIFS(Capacity1200MW!K$6:K$87,Capacity1200MW!$A$6:$A$87,$D75,Capacity1200MW!$B$6:$B$87,$C75)</f>
        <v>375.329999923706</v>
      </c>
      <c r="O75">
        <f>SUMIFS(Capacity1200MW!L$6:L$87,Capacity1200MW!$A$6:$A$87,$D75,Capacity1200MW!$B$6:$B$87,$C75)</f>
        <v>375.329999923706</v>
      </c>
      <c r="P75">
        <f>SUMIFS(Capacity1200MW!M$6:M$87,Capacity1200MW!$A$6:$A$87,$D75,Capacity1200MW!$B$6:$B$87,$C75)</f>
        <v>375.329999923706</v>
      </c>
      <c r="Q75">
        <f>SUMIFS(Capacity1200MW!N$6:N$87,Capacity1200MW!$A$6:$A$87,$D75,Capacity1200MW!$B$6:$B$87,$C75)</f>
        <v>375.33119172220597</v>
      </c>
      <c r="R75">
        <f>SUMIFS(Capacity1200MW!O$6:O$87,Capacity1200MW!$A$6:$A$87,$D75,Capacity1200MW!$B$6:$B$87,$C75)</f>
        <v>320.00119188330001</v>
      </c>
      <c r="S75">
        <f>SUMIFS(Capacity1200MW!P$6:P$87,Capacity1200MW!$A$6:$A$87,$D75,Capacity1200MW!$B$6:$B$87,$C75)</f>
        <v>320.0011919099</v>
      </c>
      <c r="T75">
        <f>SUMIFS(Capacity1200MW!Q$6:Q$87,Capacity1200MW!$A$6:$A$87,$D75,Capacity1200MW!$B$6:$B$87,$C75)</f>
        <v>320.00119206639999</v>
      </c>
      <c r="U75">
        <f>SUMIFS(Capacity1200MW!R$6:R$87,Capacity1200MW!$A$6:$A$87,$D75,Capacity1200MW!$B$6:$B$87,$C75)</f>
        <v>320.0011921382</v>
      </c>
      <c r="V75">
        <f>SUMIFS(Capacity1200MW!S$6:S$87,Capacity1200MW!$A$6:$A$87,$D75,Capacity1200MW!$B$6:$B$87,$C75)</f>
        <v>320.00119354510002</v>
      </c>
      <c r="W75">
        <f>SUMIFS(Capacity1200MW!T$6:T$87,Capacity1200MW!$A$6:$A$87,$D75,Capacity1200MW!$B$6:$B$87,$C75)</f>
        <v>320.0011936313</v>
      </c>
      <c r="X75">
        <f>SUMIFS(Capacity1200MW!U$6:U$87,Capacity1200MW!$A$6:$A$87,$D75,Capacity1200MW!$B$6:$B$87,$C75)</f>
        <v>320.00119377660002</v>
      </c>
      <c r="Y75">
        <f>SUMIFS(Capacity1200MW!V$6:V$87,Capacity1200MW!$A$6:$A$87,$D75,Capacity1200MW!$B$6:$B$87,$C75)</f>
        <v>320.00119384589999</v>
      </c>
      <c r="Z75">
        <f>SUMIFS(Capacity1200MW!W$6:W$87,Capacity1200MW!$A$6:$A$87,$D75,Capacity1200MW!$B$6:$B$87,$C75)</f>
        <v>300.00118658180003</v>
      </c>
      <c r="AA75">
        <f>SUMIFS(Capacity1200MW!X$6:X$87,Capacity1200MW!$A$6:$A$87,$D75,Capacity1200MW!$B$6:$B$87,$C75)</f>
        <v>1.1826151E-3</v>
      </c>
      <c r="AB75">
        <f>SUMIFS(Capacity1200MW!Y$6:Y$87,Capacity1200MW!$A$6:$A$87,$D75,Capacity1200MW!$B$6:$B$87,$C75)</f>
        <v>1.1826561999999899E-3</v>
      </c>
      <c r="AC75">
        <f>SUMIFS(Capacity1200MW!Z$6:Z$87,Capacity1200MW!$A$6:$A$87,$D75,Capacity1200MW!$B$6:$B$87,$C75)</f>
        <v>1.1777777999999999E-3</v>
      </c>
      <c r="AD75">
        <f>SUMIFS(Capacity1200MW!AA$6:AA$87,Capacity1200MW!$A$6:$A$87,$D75,Capacity1200MW!$B$6:$B$87,$C75)</f>
        <v>1.1678685E-3</v>
      </c>
      <c r="AE75">
        <f>SUMIFS(Capacity1200MW!AB$6:AB$87,Capacity1200MW!$A$6:$A$87,$D75,Capacity1200MW!$B$6:$B$87,$C75)</f>
        <v>1.2648410000000001E-3</v>
      </c>
      <c r="AF75">
        <f>SUMIFS(Capacity1200MW!AC$6:AC$87,Capacity1200MW!$A$6:$A$87,$D75,Capacity1200MW!$B$6:$B$87,$C75)</f>
        <v>1.2592612999999999E-3</v>
      </c>
      <c r="AG75">
        <f>SUMIFS(Capacity1200MW!AD$6:AD$87,Capacity1200MW!$A$6:$A$87,$D75,Capacity1200MW!$B$6:$B$87,$C75)</f>
        <v>1.2526263000000001E-3</v>
      </c>
      <c r="AH75">
        <f>SUMIFS(Capacity1200MW!AE$6:AE$87,Capacity1200MW!$A$6:$A$87,$D75,Capacity1200MW!$B$6:$B$87,$C75)</f>
        <v>1.2986043E-3</v>
      </c>
    </row>
    <row r="76" spans="1:34" x14ac:dyDescent="0.3">
      <c r="A76" t="s">
        <v>1296</v>
      </c>
      <c r="B76" t="s">
        <v>1311</v>
      </c>
      <c r="C76" t="s">
        <v>612</v>
      </c>
      <c r="D76" t="s">
        <v>1354</v>
      </c>
      <c r="E76" t="s">
        <v>1398</v>
      </c>
      <c r="F76">
        <f>SUMIFS(Capacity1200MW!C$6:C$87,Capacity1200MW!$A$6:$A$87,$D76,Capacity1200MW!$B$6:$B$87,$C76)</f>
        <v>0</v>
      </c>
      <c r="G76">
        <f>SUMIFS(Capacity1200MW!D$6:D$87,Capacity1200MW!$A$6:$A$87,$D76,Capacity1200MW!$B$6:$B$87,$C76)</f>
        <v>0</v>
      </c>
      <c r="H76">
        <f>SUMIFS(Capacity1200MW!E$6:E$87,Capacity1200MW!$A$6:$A$87,$D76,Capacity1200MW!$B$6:$B$87,$C76)</f>
        <v>0</v>
      </c>
      <c r="I76">
        <f>SUMIFS(Capacity1200MW!F$6:F$87,Capacity1200MW!$A$6:$A$87,$D76,Capacity1200MW!$B$6:$B$87,$C76)</f>
        <v>0</v>
      </c>
      <c r="J76">
        <f>SUMIFS(Capacity1200MW!G$6:G$87,Capacity1200MW!$A$6:$A$87,$D76,Capacity1200MW!$B$6:$B$87,$C76)</f>
        <v>0</v>
      </c>
      <c r="K76">
        <f>SUMIFS(Capacity1200MW!H$6:H$87,Capacity1200MW!$A$6:$A$87,$D76,Capacity1200MW!$B$6:$B$87,$C76)</f>
        <v>0</v>
      </c>
      <c r="L76">
        <f>SUMIFS(Capacity1200MW!I$6:I$87,Capacity1200MW!$A$6:$A$87,$D76,Capacity1200MW!$B$6:$B$87,$C76)</f>
        <v>0</v>
      </c>
      <c r="M76">
        <f>SUMIFS(Capacity1200MW!J$6:J$87,Capacity1200MW!$A$6:$A$87,$D76,Capacity1200MW!$B$6:$B$87,$C76)</f>
        <v>0</v>
      </c>
      <c r="N76">
        <f>SUMIFS(Capacity1200MW!K$6:K$87,Capacity1200MW!$A$6:$A$87,$D76,Capacity1200MW!$B$6:$B$87,$C76)</f>
        <v>0</v>
      </c>
      <c r="O76">
        <f>SUMIFS(Capacity1200MW!L$6:L$87,Capacity1200MW!$A$6:$A$87,$D76,Capacity1200MW!$B$6:$B$87,$C76)</f>
        <v>0</v>
      </c>
      <c r="P76">
        <f>SUMIFS(Capacity1200MW!M$6:M$87,Capacity1200MW!$A$6:$A$87,$D76,Capacity1200MW!$B$6:$B$87,$C76)</f>
        <v>0</v>
      </c>
      <c r="Q76">
        <f>SUMIFS(Capacity1200MW!N$6:N$87,Capacity1200MW!$A$6:$A$87,$D76,Capacity1200MW!$B$6:$B$87,$C76)</f>
        <v>510.3759</v>
      </c>
      <c r="R76">
        <f>SUMIFS(Capacity1200MW!O$6:O$87,Capacity1200MW!$A$6:$A$87,$D76,Capacity1200MW!$B$6:$B$87,$C76)</f>
        <v>510.3759</v>
      </c>
      <c r="S76">
        <f>SUMIFS(Capacity1200MW!P$6:P$87,Capacity1200MW!$A$6:$A$87,$D76,Capacity1200MW!$B$6:$B$87,$C76)</f>
        <v>510.3759</v>
      </c>
      <c r="T76">
        <f>SUMIFS(Capacity1200MW!Q$6:Q$87,Capacity1200MW!$A$6:$A$87,$D76,Capacity1200MW!$B$6:$B$87,$C76)</f>
        <v>587.8723</v>
      </c>
      <c r="U76">
        <f>SUMIFS(Capacity1200MW!R$6:R$87,Capacity1200MW!$A$6:$A$87,$D76,Capacity1200MW!$B$6:$B$87,$C76)</f>
        <v>587.8723</v>
      </c>
      <c r="V76">
        <f>SUMIFS(Capacity1200MW!S$6:S$87,Capacity1200MW!$A$6:$A$87,$D76,Capacity1200MW!$B$6:$B$87,$C76)</f>
        <v>1028.2003999999999</v>
      </c>
      <c r="W76">
        <f>SUMIFS(Capacity1200MW!T$6:T$87,Capacity1200MW!$A$6:$A$87,$D76,Capacity1200MW!$B$6:$B$87,$C76)</f>
        <v>1028.2003999999999</v>
      </c>
      <c r="X76">
        <f>SUMIFS(Capacity1200MW!U$6:U$87,Capacity1200MW!$A$6:$A$87,$D76,Capacity1200MW!$B$6:$B$87,$C76)</f>
        <v>1028.2003999999999</v>
      </c>
      <c r="Y76">
        <f>SUMIFS(Capacity1200MW!V$6:V$87,Capacity1200MW!$A$6:$A$87,$D76,Capacity1200MW!$B$6:$B$87,$C76)</f>
        <v>1028.2003999999999</v>
      </c>
      <c r="Z76">
        <f>SUMIFS(Capacity1200MW!W$6:W$87,Capacity1200MW!$A$6:$A$87,$D76,Capacity1200MW!$B$6:$B$87,$C76)</f>
        <v>1770.3427999999999</v>
      </c>
      <c r="AA76">
        <f>SUMIFS(Capacity1200MW!X$6:X$87,Capacity1200MW!$A$6:$A$87,$D76,Capacity1200MW!$B$6:$B$87,$C76)</f>
        <v>1770.3427999999999</v>
      </c>
      <c r="AB76">
        <f>SUMIFS(Capacity1200MW!Y$6:Y$87,Capacity1200MW!$A$6:$A$87,$D76,Capacity1200MW!$B$6:$B$87,$C76)</f>
        <v>1770.3427999999999</v>
      </c>
      <c r="AC76">
        <f>SUMIFS(Capacity1200MW!Z$6:Z$87,Capacity1200MW!$A$6:$A$87,$D76,Capacity1200MW!$B$6:$B$87,$C76)</f>
        <v>1842.0253</v>
      </c>
      <c r="AD76">
        <f>SUMIFS(Capacity1200MW!AA$6:AA$87,Capacity1200MW!$A$6:$A$87,$D76,Capacity1200MW!$B$6:$B$87,$C76)</f>
        <v>1842.0253</v>
      </c>
      <c r="AE76">
        <f>SUMIFS(Capacity1200MW!AB$6:AB$87,Capacity1200MW!$A$6:$A$87,$D76,Capacity1200MW!$B$6:$B$87,$C76)</f>
        <v>1842.0253</v>
      </c>
      <c r="AF76">
        <f>SUMIFS(Capacity1200MW!AC$6:AC$87,Capacity1200MW!$A$6:$A$87,$D76,Capacity1200MW!$B$6:$B$87,$C76)</f>
        <v>1842.0253</v>
      </c>
      <c r="AG76">
        <f>SUMIFS(Capacity1200MW!AD$6:AD$87,Capacity1200MW!$A$6:$A$87,$D76,Capacity1200MW!$B$6:$B$87,$C76)</f>
        <v>1842.0253</v>
      </c>
      <c r="AH76">
        <f>SUMIFS(Capacity1200MW!AE$6:AE$87,Capacity1200MW!$A$6:$A$87,$D76,Capacity1200MW!$B$6:$B$87,$C76)</f>
        <v>1842.0253</v>
      </c>
    </row>
    <row r="77" spans="1:34" x14ac:dyDescent="0.3">
      <c r="A77" t="s">
        <v>1297</v>
      </c>
      <c r="B77" t="s">
        <v>1297</v>
      </c>
      <c r="C77" t="s">
        <v>1350</v>
      </c>
      <c r="D77" t="s">
        <v>1354</v>
      </c>
      <c r="E77" t="s">
        <v>1398</v>
      </c>
      <c r="F77">
        <f>SUMIFS(Capacity1200MW!C$6:C$87,Capacity1200MW!$A$6:$A$87,$D77,Capacity1200MW!$B$6:$B$87,$C77)</f>
        <v>21.324999809265112</v>
      </c>
      <c r="G77">
        <f>SUMIFS(Capacity1200MW!D$6:D$87,Capacity1200MW!$A$6:$A$87,$D77,Capacity1200MW!$B$6:$B$87,$C77)</f>
        <v>39.332999229431003</v>
      </c>
      <c r="H77">
        <f>SUMIFS(Capacity1200MW!E$6:E$87,Capacity1200MW!$A$6:$A$87,$D77,Capacity1200MW!$B$6:$B$87,$C77)</f>
        <v>124.65300178527829</v>
      </c>
      <c r="I77">
        <f>SUMIFS(Capacity1200MW!F$6:F$87,Capacity1200MW!$A$6:$A$87,$D77,Capacity1200MW!$B$6:$B$87,$C77)</f>
        <v>240.5120048522939</v>
      </c>
      <c r="J77">
        <f>SUMIFS(Capacity1200MW!G$6:G$87,Capacity1200MW!$A$6:$A$87,$D77,Capacity1200MW!$B$6:$B$87,$C77)</f>
        <v>387.46300506591774</v>
      </c>
      <c r="K77">
        <f>SUMIFS(Capacity1200MW!H$6:H$87,Capacity1200MW!$A$6:$A$87,$D77,Capacity1200MW!$B$6:$B$87,$C77)</f>
        <v>568.47399139404206</v>
      </c>
      <c r="L77">
        <f>SUMIFS(Capacity1200MW!I$6:I$87,Capacity1200MW!$A$6:$A$87,$D77,Capacity1200MW!$B$6:$B$87,$C77)</f>
        <v>786.96098327636605</v>
      </c>
      <c r="M77">
        <f>SUMIFS(Capacity1200MW!J$6:J$87,Capacity1200MW!$A$6:$A$87,$D77,Capacity1200MW!$B$6:$B$87,$C77)</f>
        <v>1024.835983276367</v>
      </c>
      <c r="N77">
        <f>SUMIFS(Capacity1200MW!K$6:K$87,Capacity1200MW!$A$6:$A$87,$D77,Capacity1200MW!$B$6:$B$87,$C77)</f>
        <v>1297.2010192871039</v>
      </c>
      <c r="O77">
        <f>SUMIFS(Capacity1200MW!L$6:L$87,Capacity1200MW!$A$6:$A$87,$D77,Capacity1200MW!$B$6:$B$87,$C77)</f>
        <v>1508.376068115231</v>
      </c>
      <c r="P77">
        <f>SUMIFS(Capacity1200MW!M$6:M$87,Capacity1200MW!$A$6:$A$87,$D77,Capacity1200MW!$B$6:$B$87,$C77)</f>
        <v>1741.757995605466</v>
      </c>
      <c r="Q77">
        <f>SUMIFS(Capacity1200MW!N$6:N$87,Capacity1200MW!$A$6:$A$87,$D77,Capacity1200MW!$B$6:$B$87,$C77)</f>
        <v>1990.8499450683539</v>
      </c>
      <c r="R77">
        <f>SUMIFS(Capacity1200MW!O$6:O$87,Capacity1200MW!$A$6:$A$87,$D77,Capacity1200MW!$B$6:$B$87,$C77)</f>
        <v>2255.0250549316352</v>
      </c>
      <c r="S77">
        <f>SUMIFS(Capacity1200MW!P$6:P$87,Capacity1200MW!$A$6:$A$87,$D77,Capacity1200MW!$B$6:$B$87,$C77)</f>
        <v>2511.4719543456981</v>
      </c>
      <c r="T77">
        <f>SUMIFS(Capacity1200MW!Q$6:Q$87,Capacity1200MW!$A$6:$A$87,$D77,Capacity1200MW!$B$6:$B$87,$C77)</f>
        <v>2773.6560668945313</v>
      </c>
      <c r="U77">
        <f>SUMIFS(Capacity1200MW!R$6:R$87,Capacity1200MW!$A$6:$A$87,$D77,Capacity1200MW!$B$6:$B$87,$C77)</f>
        <v>2913.0490112304678</v>
      </c>
      <c r="V77">
        <f>SUMIFS(Capacity1200MW!S$6:S$87,Capacity1200MW!$A$6:$A$87,$D77,Capacity1200MW!$B$6:$B$87,$C77)</f>
        <v>3058.5720520019481</v>
      </c>
      <c r="W77">
        <f>SUMIFS(Capacity1200MW!T$6:T$87,Capacity1200MW!$A$6:$A$87,$D77,Capacity1200MW!$B$6:$B$87,$C77)</f>
        <v>3207.325073242187</v>
      </c>
      <c r="X77">
        <f>SUMIFS(Capacity1200MW!U$6:U$87,Capacity1200MW!$A$6:$A$87,$D77,Capacity1200MW!$B$6:$B$87,$C77)</f>
        <v>3364.1940307617178</v>
      </c>
      <c r="Y77">
        <f>SUMIFS(Capacity1200MW!V$6:V$87,Capacity1200MW!$A$6:$A$87,$D77,Capacity1200MW!$B$6:$B$87,$C77)</f>
        <v>3523.5459594726508</v>
      </c>
      <c r="Z77">
        <f>SUMIFS(Capacity1200MW!W$6:W$87,Capacity1200MW!$A$6:$A$87,$D77,Capacity1200MW!$B$6:$B$87,$C77)</f>
        <v>3687.8629760742178</v>
      </c>
      <c r="AA77">
        <f>SUMIFS(Capacity1200MW!X$6:X$87,Capacity1200MW!$A$6:$A$87,$D77,Capacity1200MW!$B$6:$B$87,$C77)</f>
        <v>3855.463012695307</v>
      </c>
      <c r="AB77">
        <f>SUMIFS(Capacity1200MW!Y$6:Y$87,Capacity1200MW!$A$6:$A$87,$D77,Capacity1200MW!$B$6:$B$87,$C77)</f>
        <v>4029.3500366210928</v>
      </c>
      <c r="AC77">
        <f>SUMIFS(Capacity1200MW!Z$6:Z$87,Capacity1200MW!$A$6:$A$87,$D77,Capacity1200MW!$B$6:$B$87,$C77)</f>
        <v>4209.115112304682</v>
      </c>
      <c r="AD77">
        <f>SUMIFS(Capacity1200MW!AA$6:AA$87,Capacity1200MW!$A$6:$A$87,$D77,Capacity1200MW!$B$6:$B$87,$C77)</f>
        <v>4396.3960571289063</v>
      </c>
      <c r="AE77">
        <f>SUMIFS(Capacity1200MW!AB$6:AB$87,Capacity1200MW!$A$6:$A$87,$D77,Capacity1200MW!$B$6:$B$87,$C77)</f>
        <v>4589.93505859375</v>
      </c>
      <c r="AF77">
        <f>SUMIFS(Capacity1200MW!AC$6:AC$87,Capacity1200MW!$A$6:$A$87,$D77,Capacity1200MW!$B$6:$B$87,$C77)</f>
        <v>4789.6218872070313</v>
      </c>
      <c r="AG77">
        <f>SUMIFS(Capacity1200MW!AD$6:AD$87,Capacity1200MW!$A$6:$A$87,$D77,Capacity1200MW!$B$6:$B$87,$C77)</f>
        <v>4990.3800048828125</v>
      </c>
      <c r="AH77">
        <f>SUMIFS(Capacity1200MW!AE$6:AE$87,Capacity1200MW!$A$6:$A$87,$D77,Capacity1200MW!$B$6:$B$87,$C77)</f>
        <v>5195.4019775390625</v>
      </c>
    </row>
    <row r="78" spans="1:34" x14ac:dyDescent="0.3">
      <c r="A78" t="s">
        <v>1402</v>
      </c>
      <c r="B78" t="s">
        <v>1402</v>
      </c>
      <c r="C78" t="s">
        <v>1347</v>
      </c>
      <c r="D78" t="s">
        <v>1352</v>
      </c>
      <c r="E78" t="s">
        <v>1398</v>
      </c>
      <c r="F78">
        <f>SUMIFS(Capacity1200MW!C$6:C$87,Capacity1200MW!$A$6:$A$87,$D78,Capacity1200MW!$B$6:$B$87,$C78)</f>
        <v>1438</v>
      </c>
      <c r="G78">
        <f>SUMIFS(Capacity1200MW!D$6:D$87,Capacity1200MW!$A$6:$A$87,$D78,Capacity1200MW!$B$6:$B$87,$C78)</f>
        <v>1438</v>
      </c>
      <c r="H78">
        <f>SUMIFS(Capacity1200MW!E$6:E$87,Capacity1200MW!$A$6:$A$87,$D78,Capacity1200MW!$B$6:$B$87,$C78)</f>
        <v>1438</v>
      </c>
      <c r="I78">
        <f>SUMIFS(Capacity1200MW!F$6:F$87,Capacity1200MW!$A$6:$A$87,$D78,Capacity1200MW!$B$6:$B$87,$C78)</f>
        <v>1438</v>
      </c>
      <c r="J78">
        <f>SUMIFS(Capacity1200MW!G$6:G$87,Capacity1200MW!$A$6:$A$87,$D78,Capacity1200MW!$B$6:$B$87,$C78)</f>
        <v>1438</v>
      </c>
      <c r="K78">
        <f>SUMIFS(Capacity1200MW!H$6:H$87,Capacity1200MW!$A$6:$A$87,$D78,Capacity1200MW!$B$6:$B$87,$C78)</f>
        <v>1438</v>
      </c>
      <c r="L78">
        <f>SUMIFS(Capacity1200MW!I$6:I$87,Capacity1200MW!$A$6:$A$87,$D78,Capacity1200MW!$B$6:$B$87,$C78)</f>
        <v>1438</v>
      </c>
      <c r="M78">
        <f>SUMIFS(Capacity1200MW!J$6:J$87,Capacity1200MW!$A$6:$A$87,$D78,Capacity1200MW!$B$6:$B$87,$C78)</f>
        <v>1438</v>
      </c>
      <c r="N78">
        <f>SUMIFS(Capacity1200MW!K$6:K$87,Capacity1200MW!$A$6:$A$87,$D78,Capacity1200MW!$B$6:$B$87,$C78)</f>
        <v>1438</v>
      </c>
      <c r="O78">
        <f>SUMIFS(Capacity1200MW!L$6:L$87,Capacity1200MW!$A$6:$A$87,$D78,Capacity1200MW!$B$6:$B$87,$C78)</f>
        <v>1438</v>
      </c>
      <c r="P78">
        <f>SUMIFS(Capacity1200MW!M$6:M$87,Capacity1200MW!$A$6:$A$87,$D78,Capacity1200MW!$B$6:$B$87,$C78)</f>
        <v>1438</v>
      </c>
      <c r="Q78">
        <f>SUMIFS(Capacity1200MW!N$6:N$87,Capacity1200MW!$A$6:$A$87,$D78,Capacity1200MW!$B$6:$B$87,$C78)</f>
        <v>1438</v>
      </c>
      <c r="R78">
        <f>SUMIFS(Capacity1200MW!O$6:O$87,Capacity1200MW!$A$6:$A$87,$D78,Capacity1200MW!$B$6:$B$87,$C78)</f>
        <v>1438</v>
      </c>
      <c r="S78">
        <f>SUMIFS(Capacity1200MW!P$6:P$87,Capacity1200MW!$A$6:$A$87,$D78,Capacity1200MW!$B$6:$B$87,$C78)</f>
        <v>1438</v>
      </c>
      <c r="T78">
        <f>SUMIFS(Capacity1200MW!Q$6:Q$87,Capacity1200MW!$A$6:$A$87,$D78,Capacity1200MW!$B$6:$B$87,$C78)</f>
        <v>1388</v>
      </c>
      <c r="U78">
        <f>SUMIFS(Capacity1200MW!R$6:R$87,Capacity1200MW!$A$6:$A$87,$D78,Capacity1200MW!$B$6:$B$87,$C78)</f>
        <v>1388</v>
      </c>
      <c r="V78">
        <f>SUMIFS(Capacity1200MW!S$6:S$87,Capacity1200MW!$A$6:$A$87,$D78,Capacity1200MW!$B$6:$B$87,$C78)</f>
        <v>2272.6790999999998</v>
      </c>
      <c r="W78">
        <f>SUMIFS(Capacity1200MW!T$6:T$87,Capacity1200MW!$A$6:$A$87,$D78,Capacity1200MW!$B$6:$B$87,$C78)</f>
        <v>2272.6790999999998</v>
      </c>
      <c r="X78">
        <f>SUMIFS(Capacity1200MW!U$6:U$87,Capacity1200MW!$A$6:$A$87,$D78,Capacity1200MW!$B$6:$B$87,$C78)</f>
        <v>2272.6790999999998</v>
      </c>
      <c r="Y78">
        <f>SUMIFS(Capacity1200MW!V$6:V$87,Capacity1200MW!$A$6:$A$87,$D78,Capacity1200MW!$B$6:$B$87,$C78)</f>
        <v>2272.6790999999998</v>
      </c>
      <c r="Z78">
        <f>SUMIFS(Capacity1200MW!W$6:W$87,Capacity1200MW!$A$6:$A$87,$D78,Capacity1200MW!$B$6:$B$87,$C78)</f>
        <v>2272.6790999999998</v>
      </c>
      <c r="AA78">
        <f>SUMIFS(Capacity1200MW!X$6:X$87,Capacity1200MW!$A$6:$A$87,$D78,Capacity1200MW!$B$6:$B$87,$C78)</f>
        <v>2272.6790999999998</v>
      </c>
      <c r="AB78">
        <f>SUMIFS(Capacity1200MW!Y$6:Y$87,Capacity1200MW!$A$6:$A$87,$D78,Capacity1200MW!$B$6:$B$87,$C78)</f>
        <v>3341.8753999999999</v>
      </c>
      <c r="AC78">
        <f>SUMIFS(Capacity1200MW!Z$6:Z$87,Capacity1200MW!$A$6:$A$87,$D78,Capacity1200MW!$B$6:$B$87,$C78)</f>
        <v>3261.6990000000001</v>
      </c>
      <c r="AD78">
        <f>SUMIFS(Capacity1200MW!AA$6:AA$87,Capacity1200MW!$A$6:$A$87,$D78,Capacity1200MW!$B$6:$B$87,$C78)</f>
        <v>3261.6990000000001</v>
      </c>
      <c r="AE78">
        <f>SUMIFS(Capacity1200MW!AB$6:AB$87,Capacity1200MW!$A$6:$A$87,$D78,Capacity1200MW!$B$6:$B$87,$C78)</f>
        <v>3261.6990000000001</v>
      </c>
      <c r="AF78">
        <f>SUMIFS(Capacity1200MW!AC$6:AC$87,Capacity1200MW!$A$6:$A$87,$D78,Capacity1200MW!$B$6:$B$87,$C78)</f>
        <v>3261.6990000000001</v>
      </c>
      <c r="AG78">
        <f>SUMIFS(Capacity1200MW!AD$6:AD$87,Capacity1200MW!$A$6:$A$87,$D78,Capacity1200MW!$B$6:$B$87,$C78)</f>
        <v>3261.6991114341099</v>
      </c>
      <c r="AH78">
        <f>SUMIFS(Capacity1200MW!AE$6:AE$87,Capacity1200MW!$A$6:$A$87,$D78,Capacity1200MW!$B$6:$B$87,$C78)</f>
        <v>3261.6991117469952</v>
      </c>
    </row>
    <row r="79" spans="1:34" x14ac:dyDescent="0.3">
      <c r="A79" t="s">
        <v>1403</v>
      </c>
      <c r="B79" t="s">
        <v>1403</v>
      </c>
      <c r="C79" t="s">
        <v>1347</v>
      </c>
      <c r="D79" t="s">
        <v>1353</v>
      </c>
      <c r="E79" t="s">
        <v>1398</v>
      </c>
      <c r="F79">
        <f>SUMIFS(Capacity1200MW!C$6:C$87,Capacity1200MW!$A$6:$A$87,$D79,Capacity1200MW!$B$6:$B$87,$C79)</f>
        <v>1910</v>
      </c>
      <c r="G79">
        <f>SUMIFS(Capacity1200MW!D$6:D$87,Capacity1200MW!$A$6:$A$87,$D79,Capacity1200MW!$B$6:$B$87,$C79)</f>
        <v>1910</v>
      </c>
      <c r="H79">
        <f>SUMIFS(Capacity1200MW!E$6:E$87,Capacity1200MW!$A$6:$A$87,$D79,Capacity1200MW!$B$6:$B$87,$C79)</f>
        <v>1910</v>
      </c>
      <c r="I79">
        <f>SUMIFS(Capacity1200MW!F$6:F$87,Capacity1200MW!$A$6:$A$87,$D79,Capacity1200MW!$B$6:$B$87,$C79)</f>
        <v>1910</v>
      </c>
      <c r="J79">
        <f>SUMIFS(Capacity1200MW!G$6:G$87,Capacity1200MW!$A$6:$A$87,$D79,Capacity1200MW!$B$6:$B$87,$C79)</f>
        <v>1910</v>
      </c>
      <c r="K79">
        <f>SUMIFS(Capacity1200MW!H$6:H$87,Capacity1200MW!$A$6:$A$87,$D79,Capacity1200MW!$B$6:$B$87,$C79)</f>
        <v>1910</v>
      </c>
      <c r="L79">
        <f>SUMIFS(Capacity1200MW!I$6:I$87,Capacity1200MW!$A$6:$A$87,$D79,Capacity1200MW!$B$6:$B$87,$C79)</f>
        <v>1910</v>
      </c>
      <c r="M79">
        <f>SUMIFS(Capacity1200MW!J$6:J$87,Capacity1200MW!$A$6:$A$87,$D79,Capacity1200MW!$B$6:$B$87,$C79)</f>
        <v>1910</v>
      </c>
      <c r="N79">
        <f>SUMIFS(Capacity1200MW!K$6:K$87,Capacity1200MW!$A$6:$A$87,$D79,Capacity1200MW!$B$6:$B$87,$C79)</f>
        <v>1910</v>
      </c>
      <c r="O79">
        <f>SUMIFS(Capacity1200MW!L$6:L$87,Capacity1200MW!$A$6:$A$87,$D79,Capacity1200MW!$B$6:$B$87,$C79)</f>
        <v>1910</v>
      </c>
      <c r="P79">
        <f>SUMIFS(Capacity1200MW!M$6:M$87,Capacity1200MW!$A$6:$A$87,$D79,Capacity1200MW!$B$6:$B$87,$C79)</f>
        <v>1910</v>
      </c>
      <c r="Q79">
        <f>SUMIFS(Capacity1200MW!N$6:N$87,Capacity1200MW!$A$6:$A$87,$D79,Capacity1200MW!$B$6:$B$87,$C79)</f>
        <v>1910</v>
      </c>
      <c r="R79">
        <f>SUMIFS(Capacity1200MW!O$6:O$87,Capacity1200MW!$A$6:$A$87,$D79,Capacity1200MW!$B$6:$B$87,$C79)</f>
        <v>1618</v>
      </c>
      <c r="S79">
        <f>SUMIFS(Capacity1200MW!P$6:P$87,Capacity1200MW!$A$6:$A$87,$D79,Capacity1200MW!$B$6:$B$87,$C79)</f>
        <v>1501</v>
      </c>
      <c r="T79">
        <f>SUMIFS(Capacity1200MW!Q$6:Q$87,Capacity1200MW!$A$6:$A$87,$D79,Capacity1200MW!$B$6:$B$87,$C79)</f>
        <v>1501</v>
      </c>
      <c r="U79">
        <f>SUMIFS(Capacity1200MW!R$6:R$87,Capacity1200MW!$A$6:$A$87,$D79,Capacity1200MW!$B$6:$B$87,$C79)</f>
        <v>1501</v>
      </c>
      <c r="V79">
        <f>SUMIFS(Capacity1200MW!S$6:S$87,Capacity1200MW!$A$6:$A$87,$D79,Capacity1200MW!$B$6:$B$87,$C79)</f>
        <v>1501</v>
      </c>
      <c r="W79">
        <f>SUMIFS(Capacity1200MW!T$6:T$87,Capacity1200MW!$A$6:$A$87,$D79,Capacity1200MW!$B$6:$B$87,$C79)</f>
        <v>1501</v>
      </c>
      <c r="X79">
        <f>SUMIFS(Capacity1200MW!U$6:U$87,Capacity1200MW!$A$6:$A$87,$D79,Capacity1200MW!$B$6:$B$87,$C79)</f>
        <v>2419.8910500000002</v>
      </c>
      <c r="Y79">
        <f>SUMIFS(Capacity1200MW!V$6:V$87,Capacity1200MW!$A$6:$A$87,$D79,Capacity1200MW!$B$6:$B$87,$C79)</f>
        <v>2419.8910500000002</v>
      </c>
      <c r="Z79">
        <f>SUMIFS(Capacity1200MW!W$6:W$87,Capacity1200MW!$A$6:$A$87,$D79,Capacity1200MW!$B$6:$B$87,$C79)</f>
        <v>2419.8910500000002</v>
      </c>
      <c r="AA79">
        <f>SUMIFS(Capacity1200MW!X$6:X$87,Capacity1200MW!$A$6:$A$87,$D79,Capacity1200MW!$B$6:$B$87,$C79)</f>
        <v>2554.4983000000002</v>
      </c>
      <c r="AB79">
        <f>SUMIFS(Capacity1200MW!Y$6:Y$87,Capacity1200MW!$A$6:$A$87,$D79,Capacity1200MW!$B$6:$B$87,$C79)</f>
        <v>2554.4983000000002</v>
      </c>
      <c r="AC79">
        <f>SUMIFS(Capacity1200MW!Z$6:Z$87,Capacity1200MW!$A$6:$A$87,$D79,Capacity1200MW!$B$6:$B$87,$C79)</f>
        <v>2422.4983000000002</v>
      </c>
      <c r="AD79">
        <f>SUMIFS(Capacity1200MW!AA$6:AA$87,Capacity1200MW!$A$6:$A$87,$D79,Capacity1200MW!$B$6:$B$87,$C79)</f>
        <v>2422.4983000000002</v>
      </c>
      <c r="AE79">
        <f>SUMIFS(Capacity1200MW!AB$6:AB$87,Capacity1200MW!$A$6:$A$87,$D79,Capacity1200MW!$B$6:$B$87,$C79)</f>
        <v>4279.5554000000002</v>
      </c>
      <c r="AF79">
        <f>SUMIFS(Capacity1200MW!AC$6:AC$87,Capacity1200MW!$A$6:$A$87,$D79,Capacity1200MW!$B$6:$B$87,$C79)</f>
        <v>4279.5554000000002</v>
      </c>
      <c r="AG79">
        <f>SUMIFS(Capacity1200MW!AD$6:AD$87,Capacity1200MW!$A$6:$A$87,$D79,Capacity1200MW!$B$6:$B$87,$C79)</f>
        <v>5051.6513999999997</v>
      </c>
      <c r="AH79">
        <f>SUMIFS(Capacity1200MW!AE$6:AE$87,Capacity1200MW!$A$6:$A$87,$D79,Capacity1200MW!$B$6:$B$87,$C79)</f>
        <v>4532.6513999999997</v>
      </c>
    </row>
    <row r="80" spans="1:34" x14ac:dyDescent="0.3">
      <c r="A80" t="s">
        <v>1404</v>
      </c>
      <c r="B80" t="s">
        <v>1404</v>
      </c>
      <c r="C80" t="s">
        <v>1347</v>
      </c>
      <c r="D80" t="s">
        <v>1355</v>
      </c>
      <c r="E80" t="s">
        <v>1398</v>
      </c>
      <c r="F80">
        <f>SUMIFS(Capacity1200MW!C$6:C$87,Capacity1200MW!$A$6:$A$87,$D80,Capacity1200MW!$B$6:$B$87,$C80)</f>
        <v>1437.1399917602528</v>
      </c>
      <c r="G80">
        <f>SUMIFS(Capacity1200MW!D$6:D$87,Capacity1200MW!$A$6:$A$87,$D80,Capacity1200MW!$B$6:$B$87,$C80)</f>
        <v>1437.1399917602528</v>
      </c>
      <c r="H80">
        <f>SUMIFS(Capacity1200MW!E$6:E$87,Capacity1200MW!$A$6:$A$87,$D80,Capacity1200MW!$B$6:$B$87,$C80)</f>
        <v>1437.1399917602528</v>
      </c>
      <c r="I80">
        <f>SUMIFS(Capacity1200MW!F$6:F$87,Capacity1200MW!$A$6:$A$87,$D80,Capacity1200MW!$B$6:$B$87,$C80)</f>
        <v>1437.1399917602528</v>
      </c>
      <c r="J80">
        <f>SUMIFS(Capacity1200MW!G$6:G$87,Capacity1200MW!$A$6:$A$87,$D80,Capacity1200MW!$B$6:$B$87,$C80)</f>
        <v>1437.1399917602528</v>
      </c>
      <c r="K80">
        <f>SUMIFS(Capacity1200MW!H$6:H$87,Capacity1200MW!$A$6:$A$87,$D80,Capacity1200MW!$B$6:$B$87,$C80)</f>
        <v>1437.1399917602528</v>
      </c>
      <c r="L80">
        <f>SUMIFS(Capacity1200MW!I$6:I$87,Capacity1200MW!$A$6:$A$87,$D80,Capacity1200MW!$B$6:$B$87,$C80)</f>
        <v>1437.1399917602528</v>
      </c>
      <c r="M80">
        <f>SUMIFS(Capacity1200MW!J$6:J$87,Capacity1200MW!$A$6:$A$87,$D80,Capacity1200MW!$B$6:$B$87,$C80)</f>
        <v>1437.1399917602528</v>
      </c>
      <c r="N80">
        <f>SUMIFS(Capacity1200MW!K$6:K$87,Capacity1200MW!$A$6:$A$87,$D80,Capacity1200MW!$B$6:$B$87,$C80)</f>
        <v>1437.1399917602528</v>
      </c>
      <c r="O80">
        <f>SUMIFS(Capacity1200MW!L$6:L$87,Capacity1200MW!$A$6:$A$87,$D80,Capacity1200MW!$B$6:$B$87,$C80)</f>
        <v>1054.639991760253</v>
      </c>
      <c r="P80">
        <f>SUMIFS(Capacity1200MW!M$6:M$87,Capacity1200MW!$A$6:$A$87,$D80,Capacity1200MW!$B$6:$B$87,$C80)</f>
        <v>1054.639991760253</v>
      </c>
      <c r="Q80">
        <f>SUMIFS(Capacity1200MW!N$6:N$87,Capacity1200MW!$A$6:$A$87,$D80,Capacity1200MW!$B$6:$B$87,$C80)</f>
        <v>785.29999542236283</v>
      </c>
      <c r="R80">
        <f>SUMIFS(Capacity1200MW!O$6:O$87,Capacity1200MW!$A$6:$A$87,$D80,Capacity1200MW!$B$6:$B$87,$C80)</f>
        <v>785.29999542236283</v>
      </c>
      <c r="S80">
        <f>SUMIFS(Capacity1200MW!P$6:P$87,Capacity1200MW!$A$6:$A$87,$D80,Capacity1200MW!$B$6:$B$87,$C80)</f>
        <v>785.29999542236283</v>
      </c>
      <c r="T80">
        <f>SUMIFS(Capacity1200MW!Q$6:Q$87,Capacity1200MW!$A$6:$A$87,$D80,Capacity1200MW!$B$6:$B$87,$C80)</f>
        <v>705.29999542236283</v>
      </c>
      <c r="U80">
        <f>SUMIFS(Capacity1200MW!R$6:R$87,Capacity1200MW!$A$6:$A$87,$D80,Capacity1200MW!$B$6:$B$87,$C80)</f>
        <v>705.29999542236283</v>
      </c>
      <c r="V80">
        <f>SUMIFS(Capacity1200MW!S$6:S$87,Capacity1200MW!$A$6:$A$87,$D80,Capacity1200MW!$B$6:$B$87,$C80)</f>
        <v>945.51598542236184</v>
      </c>
      <c r="W80">
        <f>SUMIFS(Capacity1200MW!T$6:T$87,Capacity1200MW!$A$6:$A$87,$D80,Capacity1200MW!$B$6:$B$87,$C80)</f>
        <v>945.51598542236184</v>
      </c>
      <c r="X80">
        <f>SUMIFS(Capacity1200MW!U$6:U$87,Capacity1200MW!$A$6:$A$87,$D80,Capacity1200MW!$B$6:$B$87,$C80)</f>
        <v>945.51598542236184</v>
      </c>
      <c r="Y80">
        <f>SUMIFS(Capacity1200MW!V$6:V$87,Capacity1200MW!$A$6:$A$87,$D80,Capacity1200MW!$B$6:$B$87,$C80)</f>
        <v>945.51598542236184</v>
      </c>
      <c r="Z80">
        <f>SUMIFS(Capacity1200MW!W$6:W$87,Capacity1200MW!$A$6:$A$87,$D80,Capacity1200MW!$B$6:$B$87,$C80)</f>
        <v>1105.8792154223629</v>
      </c>
      <c r="AA80">
        <f>SUMIFS(Capacity1200MW!X$6:X$87,Capacity1200MW!$A$6:$A$87,$D80,Capacity1200MW!$B$6:$B$87,$C80)</f>
        <v>1105.8792154223629</v>
      </c>
      <c r="AB80">
        <f>SUMIFS(Capacity1200MW!Y$6:Y$87,Capacity1200MW!$A$6:$A$87,$D80,Capacity1200MW!$B$6:$B$87,$C80)</f>
        <v>1381.0832554223618</v>
      </c>
      <c r="AC80">
        <f>SUMIFS(Capacity1200MW!Z$6:Z$87,Capacity1200MW!$A$6:$A$87,$D80,Capacity1200MW!$B$6:$B$87,$C80)</f>
        <v>1043.0832554223618</v>
      </c>
      <c r="AD80">
        <f>SUMIFS(Capacity1200MW!AA$6:AA$87,Capacity1200MW!$A$6:$A$87,$D80,Capacity1200MW!$B$6:$B$87,$C80)</f>
        <v>1043.0832554223618</v>
      </c>
      <c r="AE80">
        <f>SUMIFS(Capacity1200MW!AB$6:AB$87,Capacity1200MW!$A$6:$A$87,$D80,Capacity1200MW!$B$6:$B$87,$C80)</f>
        <v>1043.0832554223618</v>
      </c>
      <c r="AF80">
        <f>SUMIFS(Capacity1200MW!AC$6:AC$87,Capacity1200MW!$A$6:$A$87,$D80,Capacity1200MW!$B$6:$B$87,$C80)</f>
        <v>1043.0832554223618</v>
      </c>
      <c r="AG80">
        <f>SUMIFS(Capacity1200MW!AD$6:AD$87,Capacity1200MW!$A$6:$A$87,$D80,Capacity1200MW!$B$6:$B$87,$C80)</f>
        <v>1043.0832554223618</v>
      </c>
      <c r="AH80">
        <f>SUMIFS(Capacity1200MW!AE$6:AE$87,Capacity1200MW!$A$6:$A$87,$D80,Capacity1200MW!$B$6:$B$87,$C80)</f>
        <v>1043.0832554223618</v>
      </c>
    </row>
    <row r="81" spans="1:34" x14ac:dyDescent="0.3">
      <c r="A81" t="s">
        <v>1405</v>
      </c>
      <c r="B81" t="s">
        <v>1405</v>
      </c>
      <c r="C81" t="s">
        <v>1347</v>
      </c>
      <c r="D81" t="s">
        <v>1356</v>
      </c>
      <c r="E81" t="s">
        <v>1398</v>
      </c>
      <c r="F81">
        <f>SUMIFS(Capacity1200MW!C$6:C$87,Capacity1200MW!$A$6:$A$87,$D81,Capacity1200MW!$B$6:$B$87,$C81)</f>
        <v>178</v>
      </c>
      <c r="G81">
        <f>SUMIFS(Capacity1200MW!D$6:D$87,Capacity1200MW!$A$6:$A$87,$D81,Capacity1200MW!$B$6:$B$87,$C81)</f>
        <v>178</v>
      </c>
      <c r="H81">
        <f>SUMIFS(Capacity1200MW!E$6:E$87,Capacity1200MW!$A$6:$A$87,$D81,Capacity1200MW!$B$6:$B$87,$C81)</f>
        <v>178</v>
      </c>
      <c r="I81">
        <f>SUMIFS(Capacity1200MW!F$6:F$87,Capacity1200MW!$A$6:$A$87,$D81,Capacity1200MW!$B$6:$B$87,$C81)</f>
        <v>178</v>
      </c>
      <c r="J81">
        <f>SUMIFS(Capacity1200MW!G$6:G$87,Capacity1200MW!$A$6:$A$87,$D81,Capacity1200MW!$B$6:$B$87,$C81)</f>
        <v>178</v>
      </c>
      <c r="K81">
        <f>SUMIFS(Capacity1200MW!H$6:H$87,Capacity1200MW!$A$6:$A$87,$D81,Capacity1200MW!$B$6:$B$87,$C81)</f>
        <v>178</v>
      </c>
      <c r="L81">
        <f>SUMIFS(Capacity1200MW!I$6:I$87,Capacity1200MW!$A$6:$A$87,$D81,Capacity1200MW!$B$6:$B$87,$C81)</f>
        <v>178</v>
      </c>
      <c r="M81">
        <f>SUMIFS(Capacity1200MW!J$6:J$87,Capacity1200MW!$A$6:$A$87,$D81,Capacity1200MW!$B$6:$B$87,$C81)</f>
        <v>178</v>
      </c>
      <c r="N81">
        <f>SUMIFS(Capacity1200MW!K$6:K$87,Capacity1200MW!$A$6:$A$87,$D81,Capacity1200MW!$B$6:$B$87,$C81)</f>
        <v>178</v>
      </c>
      <c r="O81">
        <f>SUMIFS(Capacity1200MW!L$6:L$87,Capacity1200MW!$A$6:$A$87,$D81,Capacity1200MW!$B$6:$B$87,$C81)</f>
        <v>178</v>
      </c>
      <c r="P81">
        <f>SUMIFS(Capacity1200MW!M$6:M$87,Capacity1200MW!$A$6:$A$87,$D81,Capacity1200MW!$B$6:$B$87,$C81)</f>
        <v>178</v>
      </c>
      <c r="Q81">
        <f>SUMIFS(Capacity1200MW!N$6:N$87,Capacity1200MW!$A$6:$A$87,$D81,Capacity1200MW!$B$6:$B$87,$C81)</f>
        <v>178</v>
      </c>
      <c r="R81">
        <f>SUMIFS(Capacity1200MW!O$6:O$87,Capacity1200MW!$A$6:$A$87,$D81,Capacity1200MW!$B$6:$B$87,$C81)</f>
        <v>178</v>
      </c>
      <c r="S81">
        <f>SUMIFS(Capacity1200MW!P$6:P$87,Capacity1200MW!$A$6:$A$87,$D81,Capacity1200MW!$B$6:$B$87,$C81)</f>
        <v>178</v>
      </c>
      <c r="T81">
        <f>SUMIFS(Capacity1200MW!Q$6:Q$87,Capacity1200MW!$A$6:$A$87,$D81,Capacity1200MW!$B$6:$B$87,$C81)</f>
        <v>178</v>
      </c>
      <c r="U81">
        <f>SUMIFS(Capacity1200MW!R$6:R$87,Capacity1200MW!$A$6:$A$87,$D81,Capacity1200MW!$B$6:$B$87,$C81)</f>
        <v>178</v>
      </c>
      <c r="V81">
        <f>SUMIFS(Capacity1200MW!S$6:S$87,Capacity1200MW!$A$6:$A$87,$D81,Capacity1200MW!$B$6:$B$87,$C81)</f>
        <v>178</v>
      </c>
      <c r="W81">
        <f>SUMIFS(Capacity1200MW!T$6:T$87,Capacity1200MW!$A$6:$A$87,$D81,Capacity1200MW!$B$6:$B$87,$C81)</f>
        <v>178</v>
      </c>
      <c r="X81">
        <f>SUMIFS(Capacity1200MW!U$6:U$87,Capacity1200MW!$A$6:$A$87,$D81,Capacity1200MW!$B$6:$B$87,$C81)</f>
        <v>178</v>
      </c>
      <c r="Y81">
        <f>SUMIFS(Capacity1200MW!V$6:V$87,Capacity1200MW!$A$6:$A$87,$D81,Capacity1200MW!$B$6:$B$87,$C81)</f>
        <v>58</v>
      </c>
      <c r="Z81">
        <f>SUMIFS(Capacity1200MW!W$6:W$87,Capacity1200MW!$A$6:$A$87,$D81,Capacity1200MW!$B$6:$B$87,$C81)</f>
        <v>58</v>
      </c>
      <c r="AA81">
        <f>SUMIFS(Capacity1200MW!X$6:X$87,Capacity1200MW!$A$6:$A$87,$D81,Capacity1200MW!$B$6:$B$87,$C81)</f>
        <v>58</v>
      </c>
      <c r="AB81">
        <f>SUMIFS(Capacity1200MW!Y$6:Y$87,Capacity1200MW!$A$6:$A$87,$D81,Capacity1200MW!$B$6:$B$87,$C81)</f>
        <v>58</v>
      </c>
      <c r="AC81">
        <f>SUMIFS(Capacity1200MW!Z$6:Z$87,Capacity1200MW!$A$6:$A$87,$D81,Capacity1200MW!$B$6:$B$87,$C81)</f>
        <v>58</v>
      </c>
      <c r="AD81">
        <f>SUMIFS(Capacity1200MW!AA$6:AA$87,Capacity1200MW!$A$6:$A$87,$D81,Capacity1200MW!$B$6:$B$87,$C81)</f>
        <v>58</v>
      </c>
      <c r="AE81">
        <f>SUMIFS(Capacity1200MW!AB$6:AB$87,Capacity1200MW!$A$6:$A$87,$D81,Capacity1200MW!$B$6:$B$87,$C81)</f>
        <v>58</v>
      </c>
      <c r="AF81">
        <f>SUMIFS(Capacity1200MW!AC$6:AC$87,Capacity1200MW!$A$6:$A$87,$D81,Capacity1200MW!$B$6:$B$87,$C81)</f>
        <v>58</v>
      </c>
      <c r="AG81">
        <f>SUMIFS(Capacity1200MW!AD$6:AD$87,Capacity1200MW!$A$6:$A$87,$D81,Capacity1200MW!$B$6:$B$87,$C81)</f>
        <v>58</v>
      </c>
      <c r="AH81">
        <f>SUMIFS(Capacity1200MW!AE$6:AE$87,Capacity1200MW!$A$6:$A$87,$D81,Capacity1200MW!$B$6:$B$87,$C81)</f>
        <v>58</v>
      </c>
    </row>
    <row r="82" spans="1:34" x14ac:dyDescent="0.3">
      <c r="A82" t="s">
        <v>1406</v>
      </c>
      <c r="B82" t="s">
        <v>1406</v>
      </c>
      <c r="C82" t="s">
        <v>1347</v>
      </c>
      <c r="D82" t="s">
        <v>1354</v>
      </c>
      <c r="E82" t="s">
        <v>1398</v>
      </c>
      <c r="F82">
        <f>SUMIFS(Capacity1200MW!C$6:C$87,Capacity1200MW!$A$6:$A$87,$D82,Capacity1200MW!$B$6:$B$87,$C82)</f>
        <v>1900</v>
      </c>
      <c r="G82">
        <f>SUMIFS(Capacity1200MW!D$6:D$87,Capacity1200MW!$A$6:$A$87,$D82,Capacity1200MW!$B$6:$B$87,$C82)</f>
        <v>1900</v>
      </c>
      <c r="H82">
        <f>SUMIFS(Capacity1200MW!E$6:E$87,Capacity1200MW!$A$6:$A$87,$D82,Capacity1200MW!$B$6:$B$87,$C82)</f>
        <v>1900</v>
      </c>
      <c r="I82">
        <f>SUMIFS(Capacity1200MW!F$6:F$87,Capacity1200MW!$A$6:$A$87,$D82,Capacity1200MW!$B$6:$B$87,$C82)</f>
        <v>1900</v>
      </c>
      <c r="J82">
        <f>SUMIFS(Capacity1200MW!G$6:G$87,Capacity1200MW!$A$6:$A$87,$D82,Capacity1200MW!$B$6:$B$87,$C82)</f>
        <v>1900</v>
      </c>
      <c r="K82">
        <f>SUMIFS(Capacity1200MW!H$6:H$87,Capacity1200MW!$A$6:$A$87,$D82,Capacity1200MW!$B$6:$B$87,$C82)</f>
        <v>1900</v>
      </c>
      <c r="L82">
        <f>SUMIFS(Capacity1200MW!I$6:I$87,Capacity1200MW!$A$6:$A$87,$D82,Capacity1200MW!$B$6:$B$87,$C82)</f>
        <v>1900</v>
      </c>
      <c r="M82">
        <f>SUMIFS(Capacity1200MW!J$6:J$87,Capacity1200MW!$A$6:$A$87,$D82,Capacity1200MW!$B$6:$B$87,$C82)</f>
        <v>1900</v>
      </c>
      <c r="N82">
        <f>SUMIFS(Capacity1200MW!K$6:K$87,Capacity1200MW!$A$6:$A$87,$D82,Capacity1200MW!$B$6:$B$87,$C82)</f>
        <v>1900</v>
      </c>
      <c r="O82">
        <f>SUMIFS(Capacity1200MW!L$6:L$87,Capacity1200MW!$A$6:$A$87,$D82,Capacity1200MW!$B$6:$B$87,$C82)</f>
        <v>1900</v>
      </c>
      <c r="P82">
        <f>SUMIFS(Capacity1200MW!M$6:M$87,Capacity1200MW!$A$6:$A$87,$D82,Capacity1200MW!$B$6:$B$87,$C82)</f>
        <v>1900</v>
      </c>
      <c r="Q82">
        <f>SUMIFS(Capacity1200MW!N$6:N$87,Capacity1200MW!$A$6:$A$87,$D82,Capacity1200MW!$B$6:$B$87,$C82)</f>
        <v>1900</v>
      </c>
      <c r="R82">
        <f>SUMIFS(Capacity1200MW!O$6:O$87,Capacity1200MW!$A$6:$A$87,$D82,Capacity1200MW!$B$6:$B$87,$C82)</f>
        <v>1730</v>
      </c>
      <c r="S82">
        <f>SUMIFS(Capacity1200MW!P$6:P$87,Capacity1200MW!$A$6:$A$87,$D82,Capacity1200MW!$B$6:$B$87,$C82)</f>
        <v>1730</v>
      </c>
      <c r="T82">
        <f>SUMIFS(Capacity1200MW!Q$6:Q$87,Capacity1200MW!$A$6:$A$87,$D82,Capacity1200MW!$B$6:$B$87,$C82)</f>
        <v>1730</v>
      </c>
      <c r="U82">
        <f>SUMIFS(Capacity1200MW!R$6:R$87,Capacity1200MW!$A$6:$A$87,$D82,Capacity1200MW!$B$6:$B$87,$C82)</f>
        <v>1730</v>
      </c>
      <c r="V82">
        <f>SUMIFS(Capacity1200MW!S$6:S$87,Capacity1200MW!$A$6:$A$87,$D82,Capacity1200MW!$B$6:$B$87,$C82)</f>
        <v>1730.0001466773499</v>
      </c>
      <c r="W82">
        <f>SUMIFS(Capacity1200MW!T$6:T$87,Capacity1200MW!$A$6:$A$87,$D82,Capacity1200MW!$B$6:$B$87,$C82)</f>
        <v>1730.00014668834</v>
      </c>
      <c r="X82">
        <f>SUMIFS(Capacity1200MW!U$6:U$87,Capacity1200MW!$A$6:$A$87,$D82,Capacity1200MW!$B$6:$B$87,$C82)</f>
        <v>1290.00014675027</v>
      </c>
      <c r="Y82">
        <f>SUMIFS(Capacity1200MW!V$6:V$87,Capacity1200MW!$A$6:$A$87,$D82,Capacity1200MW!$B$6:$B$87,$C82)</f>
        <v>1290.0001467781401</v>
      </c>
      <c r="Z82">
        <f>SUMIFS(Capacity1200MW!W$6:W$87,Capacity1200MW!$A$6:$A$87,$D82,Capacity1200MW!$B$6:$B$87,$C82)</f>
        <v>2550.7130999999999</v>
      </c>
      <c r="AA82">
        <f>SUMIFS(Capacity1200MW!X$6:X$87,Capacity1200MW!$A$6:$A$87,$D82,Capacity1200MW!$B$6:$B$87,$C82)</f>
        <v>2456.7130999999999</v>
      </c>
      <c r="AB82">
        <f>SUMIFS(Capacity1200MW!Y$6:Y$87,Capacity1200MW!$A$6:$A$87,$D82,Capacity1200MW!$B$6:$B$87,$C82)</f>
        <v>2676.2921999999999</v>
      </c>
      <c r="AC82">
        <f>SUMIFS(Capacity1200MW!Z$6:Z$87,Capacity1200MW!$A$6:$A$87,$D82,Capacity1200MW!$B$6:$B$87,$C82)</f>
        <v>3601.7283000000002</v>
      </c>
      <c r="AD82">
        <f>SUMIFS(Capacity1200MW!AA$6:AA$87,Capacity1200MW!$A$6:$A$87,$D82,Capacity1200MW!$B$6:$B$87,$C82)</f>
        <v>3601.7283000000002</v>
      </c>
      <c r="AE82">
        <f>SUMIFS(Capacity1200MW!AB$6:AB$87,Capacity1200MW!$A$6:$A$87,$D82,Capacity1200MW!$B$6:$B$87,$C82)</f>
        <v>3601.7283000000002</v>
      </c>
      <c r="AF82">
        <f>SUMIFS(Capacity1200MW!AC$6:AC$87,Capacity1200MW!$A$6:$A$87,$D82,Capacity1200MW!$B$6:$B$87,$C82)</f>
        <v>3017.7283000000002</v>
      </c>
      <c r="AG82">
        <f>SUMIFS(Capacity1200MW!AD$6:AD$87,Capacity1200MW!$A$6:$A$87,$D82,Capacity1200MW!$B$6:$B$87,$C82)</f>
        <v>3017.7284086265554</v>
      </c>
      <c r="AH82">
        <f>SUMIFS(Capacity1200MW!AE$6:AE$87,Capacity1200MW!$A$6:$A$87,$D82,Capacity1200MW!$B$6:$B$87,$C82)</f>
        <v>3986.9963099380602</v>
      </c>
    </row>
    <row r="83" spans="1:34" s="86" customFormat="1" x14ac:dyDescent="0.3">
      <c r="A83" s="86" t="s">
        <v>1283</v>
      </c>
      <c r="B83" s="86" t="s">
        <v>1302</v>
      </c>
      <c r="C83" s="86" t="s">
        <v>1349</v>
      </c>
      <c r="D83" s="86" t="s">
        <v>1352</v>
      </c>
      <c r="E83" s="86" t="s">
        <v>1401</v>
      </c>
      <c r="F83" s="86">
        <f>SUMIFS(Capacity0MW!C$6:C$87,Capacity0MW!$A$6:$A$87,$D83,Capacity0MW!$B$6:$B$87,$C83)</f>
        <v>0</v>
      </c>
      <c r="G83" s="86">
        <f>SUMIFS(Capacity0MW!D$6:D$87,Capacity0MW!$A$6:$A$87,$D83,Capacity0MW!$B$6:$B$87,$C83)</f>
        <v>0</v>
      </c>
      <c r="H83" s="86">
        <f>SUMIFS(Capacity0MW!E$6:E$87,Capacity0MW!$A$6:$A$87,$D83,Capacity0MW!$B$6:$B$87,$C83)</f>
        <v>0</v>
      </c>
      <c r="I83" s="86">
        <f>SUMIFS(Capacity0MW!F$6:F$87,Capacity0MW!$A$6:$A$87,$D83,Capacity0MW!$B$6:$B$87,$C83)</f>
        <v>0</v>
      </c>
      <c r="J83" s="86">
        <f>SUMIFS(Capacity0MW!G$6:G$87,Capacity0MW!$A$6:$A$87,$D83,Capacity0MW!$B$6:$B$87,$C83)</f>
        <v>0</v>
      </c>
      <c r="K83" s="86">
        <f>SUMIFS(Capacity0MW!H$6:H$87,Capacity0MW!$A$6:$A$87,$D83,Capacity0MW!$B$6:$B$87,$C83)</f>
        <v>0</v>
      </c>
      <c r="L83" s="86">
        <f>SUMIFS(Capacity0MW!I$6:I$87,Capacity0MW!$A$6:$A$87,$D83,Capacity0MW!$B$6:$B$87,$C83)</f>
        <v>0</v>
      </c>
      <c r="M83" s="86">
        <f>SUMIFS(Capacity0MW!J$6:J$87,Capacity0MW!$A$6:$A$87,$D83,Capacity0MW!$B$6:$B$87,$C83)</f>
        <v>0</v>
      </c>
      <c r="N83" s="86">
        <f>SUMIFS(Capacity0MW!K$6:K$87,Capacity0MW!$A$6:$A$87,$D83,Capacity0MW!$B$6:$B$87,$C83)</f>
        <v>1.9677055999999999E-4</v>
      </c>
      <c r="O83" s="86">
        <f>SUMIFS(Capacity0MW!L$6:L$87,Capacity0MW!$A$6:$A$87,$D83,Capacity0MW!$B$6:$B$87,$C83)</f>
        <v>1.9678324999999999E-4</v>
      </c>
      <c r="P83" s="86">
        <f>SUMIFS(Capacity0MW!M$6:M$87,Capacity0MW!$A$6:$A$87,$D83,Capacity0MW!$B$6:$B$87,$C83)</f>
        <v>1.9679178000000001E-4</v>
      </c>
      <c r="Q83" s="86">
        <f>SUMIFS(Capacity0MW!N$6:N$87,Capacity0MW!$A$6:$A$87,$D83,Capacity0MW!$B$6:$B$87,$C83)</f>
        <v>5.3859853999999995E-4</v>
      </c>
      <c r="R83" s="86">
        <f>SUMIFS(Capacity0MW!O$6:O$87,Capacity0MW!$A$6:$A$87,$D83,Capacity0MW!$B$6:$B$87,$C83)</f>
        <v>5.3865230999999999E-4</v>
      </c>
      <c r="S83" s="86">
        <f>SUMIFS(Capacity0MW!P$6:P$87,Capacity0MW!$A$6:$A$87,$D83,Capacity0MW!$B$6:$B$87,$C83)</f>
        <v>5.3866483999999903E-4</v>
      </c>
      <c r="T83" s="86">
        <f>SUMIFS(Capacity0MW!Q$6:Q$87,Capacity0MW!$A$6:$A$87,$D83,Capacity0MW!$B$6:$B$87,$C83)</f>
        <v>8.5903853999999991E-4</v>
      </c>
      <c r="U83" s="86">
        <f>SUMIFS(Capacity0MW!R$6:R$87,Capacity0MW!$A$6:$A$87,$D83,Capacity0MW!$B$6:$B$87,$C83)</f>
        <v>8.590653499999999E-4</v>
      </c>
      <c r="V83" s="86">
        <f>SUMIFS(Capacity0MW!S$6:S$87,Capacity0MW!$A$6:$A$87,$D83,Capacity0MW!$B$6:$B$87,$C83)</f>
        <v>8.8071137999999995E-4</v>
      </c>
      <c r="W83" s="86">
        <f>SUMIFS(Capacity0MW!T$6:T$87,Capacity0MW!$A$6:$A$87,$D83,Capacity0MW!$B$6:$B$87,$C83)</f>
        <v>8.8076389999999999E-4</v>
      </c>
      <c r="X83" s="86">
        <f>SUMIFS(Capacity0MW!U$6:U$87,Capacity0MW!$A$6:$A$87,$D83,Capacity0MW!$B$6:$B$87,$C83)</f>
        <v>485.31686842542996</v>
      </c>
      <c r="Y83" s="86">
        <f>SUMIFS(Capacity0MW!V$6:V$87,Capacity0MW!$A$6:$A$87,$D83,Capacity0MW!$B$6:$B$87,$C83)</f>
        <v>485.31686845569999</v>
      </c>
      <c r="Z83" s="86">
        <f>SUMIFS(Capacity0MW!W$6:W$87,Capacity0MW!$A$6:$A$87,$D83,Capacity0MW!$B$6:$B$87,$C83)</f>
        <v>1055.82575</v>
      </c>
      <c r="AA83" s="86">
        <f>SUMIFS(Capacity0MW!X$6:X$87,Capacity0MW!$A$6:$A$87,$D83,Capacity0MW!$B$6:$B$87,$C83)</f>
        <v>1055.82575</v>
      </c>
      <c r="AB83" s="86">
        <f>SUMIFS(Capacity0MW!Y$6:Y$87,Capacity0MW!$A$6:$A$87,$D83,Capacity0MW!$B$6:$B$87,$C83)</f>
        <v>1055.82575</v>
      </c>
      <c r="AC83" s="86">
        <f>SUMIFS(Capacity0MW!Z$6:Z$87,Capacity0MW!$A$6:$A$87,$D83,Capacity0MW!$B$6:$B$87,$C83)</f>
        <v>1774.1845000000001</v>
      </c>
      <c r="AD83" s="86">
        <f>SUMIFS(Capacity0MW!AA$6:AA$87,Capacity0MW!$A$6:$A$87,$D83,Capacity0MW!$B$6:$B$87,$C83)</f>
        <v>1774.1845000000001</v>
      </c>
      <c r="AE83" s="86">
        <f>SUMIFS(Capacity0MW!AB$6:AB$87,Capacity0MW!$A$6:$A$87,$D83,Capacity0MW!$B$6:$B$87,$C83)</f>
        <v>1774.1845000000001</v>
      </c>
      <c r="AF83" s="86">
        <f>SUMIFS(Capacity0MW!AC$6:AC$87,Capacity0MW!$A$6:$A$87,$D83,Capacity0MW!$B$6:$B$87,$C83)</f>
        <v>1774.1844300000002</v>
      </c>
      <c r="AG83" s="86">
        <f>SUMIFS(Capacity0MW!AD$6:AD$87,Capacity0MW!$A$6:$A$87,$D83,Capacity0MW!$B$6:$B$87,$C83)</f>
        <v>1774.1844300000002</v>
      </c>
      <c r="AH83" s="86">
        <f>SUMIFS(Capacity0MW!AE$6:AE$87,Capacity0MW!$A$6:$A$87,$D83,Capacity0MW!$B$6:$B$87,$C83)</f>
        <v>1774.1841300000001</v>
      </c>
    </row>
    <row r="84" spans="1:34" s="86" customFormat="1" x14ac:dyDescent="0.3">
      <c r="A84" s="86" t="s">
        <v>1284</v>
      </c>
      <c r="B84" s="86" t="s">
        <v>1303</v>
      </c>
      <c r="C84" s="86" t="s">
        <v>612</v>
      </c>
      <c r="D84" s="86" t="s">
        <v>1352</v>
      </c>
      <c r="E84" s="86" t="s">
        <v>1401</v>
      </c>
      <c r="F84" s="86">
        <f>SUMIFS(Capacity0MW!C$6:C$87,Capacity0MW!$A$6:$A$87,$D84,Capacity0MW!$B$6:$B$87,$C84)</f>
        <v>240</v>
      </c>
      <c r="G84" s="86">
        <f>SUMIFS(Capacity0MW!D$6:D$87,Capacity0MW!$A$6:$A$87,$D84,Capacity0MW!$B$6:$B$87,$C84)</f>
        <v>240</v>
      </c>
      <c r="H84" s="86">
        <f>SUMIFS(Capacity0MW!E$6:E$87,Capacity0MW!$A$6:$A$87,$D84,Capacity0MW!$B$6:$B$87,$C84)</f>
        <v>240</v>
      </c>
      <c r="I84" s="86">
        <f>SUMIFS(Capacity0MW!F$6:F$87,Capacity0MW!$A$6:$A$87,$D84,Capacity0MW!$B$6:$B$87,$C84)</f>
        <v>240</v>
      </c>
      <c r="J84" s="86">
        <f>SUMIFS(Capacity0MW!G$6:G$87,Capacity0MW!$A$6:$A$87,$D84,Capacity0MW!$B$6:$B$87,$C84)</f>
        <v>2280</v>
      </c>
      <c r="K84" s="86">
        <f>SUMIFS(Capacity0MW!H$6:H$87,Capacity0MW!$A$6:$A$87,$D84,Capacity0MW!$B$6:$B$87,$C84)</f>
        <v>2280</v>
      </c>
      <c r="L84" s="86">
        <f>SUMIFS(Capacity0MW!I$6:I$87,Capacity0MW!$A$6:$A$87,$D84,Capacity0MW!$B$6:$B$87,$C84)</f>
        <v>2280</v>
      </c>
      <c r="M84" s="86">
        <f>SUMIFS(Capacity0MW!J$6:J$87,Capacity0MW!$A$6:$A$87,$D84,Capacity0MW!$B$6:$B$87,$C84)</f>
        <v>2280</v>
      </c>
      <c r="N84" s="86">
        <f>SUMIFS(Capacity0MW!K$6:K$87,Capacity0MW!$A$6:$A$87,$D84,Capacity0MW!$B$6:$B$87,$C84)</f>
        <v>4279.9997999999996</v>
      </c>
      <c r="O84" s="86">
        <f>SUMIFS(Capacity0MW!L$6:L$87,Capacity0MW!$A$6:$A$87,$D84,Capacity0MW!$B$6:$B$87,$C84)</f>
        <v>4279.9997999999996</v>
      </c>
      <c r="P84" s="86">
        <f>SUMIFS(Capacity0MW!M$6:M$87,Capacity0MW!$A$6:$A$87,$D84,Capacity0MW!$B$6:$B$87,$C84)</f>
        <v>4279.9997999999996</v>
      </c>
      <c r="Q84" s="86">
        <f>SUMIFS(Capacity0MW!N$6:N$87,Capacity0MW!$A$6:$A$87,$D84,Capacity0MW!$B$6:$B$87,$C84)</f>
        <v>4279.9999006444896</v>
      </c>
      <c r="R84" s="86">
        <f>SUMIFS(Capacity0MW!O$6:O$87,Capacity0MW!$A$6:$A$87,$D84,Capacity0MW!$B$6:$B$87,$C84)</f>
        <v>4279.9999006568396</v>
      </c>
      <c r="S84" s="86">
        <f>SUMIFS(Capacity0MW!P$6:P$87,Capacity0MW!$A$6:$A$87,$D84,Capacity0MW!$B$6:$B$87,$C84)</f>
        <v>4279.9999006629896</v>
      </c>
      <c r="T84" s="86">
        <f>SUMIFS(Capacity0MW!Q$6:Q$87,Capacity0MW!$A$6:$A$87,$D84,Capacity0MW!$B$6:$B$87,$C84)</f>
        <v>4279.9999433238399</v>
      </c>
      <c r="U84" s="86">
        <f>SUMIFS(Capacity0MW!R$6:R$87,Capacity0MW!$A$6:$A$87,$D84,Capacity0MW!$B$6:$B$87,$C84)</f>
        <v>4279.9999433532194</v>
      </c>
      <c r="V84" s="86">
        <f>SUMIFS(Capacity0MW!S$6:S$87,Capacity0MW!$A$6:$A$87,$D84,Capacity0MW!$B$6:$B$87,$C84)</f>
        <v>4279.99994810717</v>
      </c>
      <c r="W84" s="86">
        <f>SUMIFS(Capacity0MW!T$6:T$87,Capacity0MW!$A$6:$A$87,$D84,Capacity0MW!$B$6:$B$87,$C84)</f>
        <v>4279.9999481252298</v>
      </c>
      <c r="X84" s="86">
        <f>SUMIFS(Capacity0MW!U$6:U$87,Capacity0MW!$A$6:$A$87,$D84,Capacity0MW!$B$6:$B$87,$C84)</f>
        <v>4280.0000454127194</v>
      </c>
      <c r="Y84" s="86">
        <f>SUMIFS(Capacity0MW!V$6:V$87,Capacity0MW!$A$6:$A$87,$D84,Capacity0MW!$B$6:$B$87,$C84)</f>
        <v>4280.0000454404299</v>
      </c>
      <c r="Z84" s="86">
        <f>SUMIFS(Capacity0MW!W$6:W$87,Capacity0MW!$A$6:$A$87,$D84,Capacity0MW!$B$6:$B$87,$C84)</f>
        <v>4880.0002456295497</v>
      </c>
      <c r="AA84" s="86">
        <f>SUMIFS(Capacity0MW!X$6:X$87,Capacity0MW!$A$6:$A$87,$D84,Capacity0MW!$B$6:$B$87,$C84)</f>
        <v>4880.0002456889197</v>
      </c>
      <c r="AB84" s="86">
        <f>SUMIFS(Capacity0MW!Y$6:Y$87,Capacity0MW!$A$6:$A$87,$D84,Capacity0MW!$B$6:$B$87,$C84)</f>
        <v>4880.0002457015198</v>
      </c>
      <c r="AC84" s="86">
        <f>SUMIFS(Capacity0MW!Z$6:Z$87,Capacity0MW!$A$6:$A$87,$D84,Capacity0MW!$B$6:$B$87,$C84)</f>
        <v>4880.0002458051003</v>
      </c>
      <c r="AD84" s="86">
        <f>SUMIFS(Capacity0MW!AA$6:AA$87,Capacity0MW!$A$6:$A$87,$D84,Capacity0MW!$B$6:$B$87,$C84)</f>
        <v>4880.0002458282397</v>
      </c>
      <c r="AE84" s="86">
        <f>SUMIFS(Capacity0MW!AB$6:AB$87,Capacity0MW!$A$6:$A$87,$D84,Capacity0MW!$B$6:$B$87,$C84)</f>
        <v>4880.0002458877298</v>
      </c>
      <c r="AF84" s="86">
        <f>SUMIFS(Capacity0MW!AC$6:AC$87,Capacity0MW!$A$6:$A$87,$D84,Capacity0MW!$B$6:$B$87,$C84)</f>
        <v>4880.0002459069401</v>
      </c>
      <c r="AG84" s="86">
        <f>SUMIFS(Capacity0MW!AD$6:AD$87,Capacity0MW!$A$6:$A$87,$D84,Capacity0MW!$B$6:$B$87,$C84)</f>
        <v>4880.0002459527204</v>
      </c>
      <c r="AH84" s="86">
        <f>SUMIFS(Capacity0MW!AE$6:AE$87,Capacity0MW!$A$6:$A$87,$D84,Capacity0MW!$B$6:$B$87,$C84)</f>
        <v>4880.0002459918996</v>
      </c>
    </row>
    <row r="85" spans="1:34" s="86" customFormat="1" x14ac:dyDescent="0.3">
      <c r="A85" s="86" t="s">
        <v>1285</v>
      </c>
      <c r="B85" s="86" t="s">
        <v>1285</v>
      </c>
      <c r="C85" s="86" t="s">
        <v>1350</v>
      </c>
      <c r="D85" s="86" t="s">
        <v>1352</v>
      </c>
      <c r="E85" s="86" t="s">
        <v>1401</v>
      </c>
      <c r="F85" s="86">
        <f>SUMIFS(Capacity0MW!C$6:C$87,Capacity0MW!$A$6:$A$87,$D85,Capacity0MW!$B$6:$B$87,$C85)</f>
        <v>33.809000492095876</v>
      </c>
      <c r="G85" s="86">
        <f>SUMIFS(Capacity0MW!D$6:D$87,Capacity0MW!$A$6:$A$87,$D85,Capacity0MW!$B$6:$B$87,$C85)</f>
        <v>82.708997726440401</v>
      </c>
      <c r="H85" s="86">
        <f>SUMIFS(Capacity0MW!E$6:E$87,Capacity0MW!$A$6:$A$87,$D85,Capacity0MW!$B$6:$B$87,$C85)</f>
        <v>156.7610015869133</v>
      </c>
      <c r="I85" s="86">
        <f>SUMIFS(Capacity0MW!F$6:F$87,Capacity0MW!$A$6:$A$87,$D85,Capacity0MW!$B$6:$B$87,$C85)</f>
        <v>263.89000701904251</v>
      </c>
      <c r="J85" s="86">
        <f>SUMIFS(Capacity0MW!G$6:G$87,Capacity0MW!$A$6:$A$87,$D85,Capacity0MW!$B$6:$B$87,$C85)</f>
        <v>405.04799652099609</v>
      </c>
      <c r="K85" s="86">
        <f>SUMIFS(Capacity0MW!H$6:H$87,Capacity0MW!$A$6:$A$87,$D85,Capacity0MW!$B$6:$B$87,$C85)</f>
        <v>567.05899810790902</v>
      </c>
      <c r="L85" s="86">
        <f>SUMIFS(Capacity0MW!I$6:I$87,Capacity0MW!$A$6:$A$87,$D85,Capacity0MW!$B$6:$B$87,$C85)</f>
        <v>769.63403320312409</v>
      </c>
      <c r="M85" s="86">
        <f>SUMIFS(Capacity0MW!J$6:J$87,Capacity0MW!$A$6:$A$87,$D85,Capacity0MW!$B$6:$B$87,$C85)</f>
        <v>1010.102981567382</v>
      </c>
      <c r="N85" s="86">
        <f>SUMIFS(Capacity0MW!K$6:K$87,Capacity0MW!$A$6:$A$87,$D85,Capacity0MW!$B$6:$B$87,$C85)</f>
        <v>1287.846038818356</v>
      </c>
      <c r="O85" s="86">
        <f>SUMIFS(Capacity0MW!L$6:L$87,Capacity0MW!$A$6:$A$87,$D85,Capacity0MW!$B$6:$B$87,$C85)</f>
        <v>1513.001998901364</v>
      </c>
      <c r="P85" s="86">
        <f>SUMIFS(Capacity0MW!M$6:M$87,Capacity0MW!$A$6:$A$87,$D85,Capacity0MW!$B$6:$B$87,$C85)</f>
        <v>1757.9950256347629</v>
      </c>
      <c r="Q85" s="86">
        <f>SUMIFS(Capacity0MW!N$6:N$87,Capacity0MW!$A$6:$A$87,$D85,Capacity0MW!$B$6:$B$87,$C85)</f>
        <v>2022.752929687492</v>
      </c>
      <c r="R85" s="86">
        <f>SUMIFS(Capacity0MW!O$6:O$87,Capacity0MW!$A$6:$A$87,$D85,Capacity0MW!$B$6:$B$87,$C85)</f>
        <v>2303.8510437011641</v>
      </c>
      <c r="S85" s="86">
        <f>SUMIFS(Capacity0MW!P$6:P$87,Capacity0MW!$A$6:$A$87,$D85,Capacity0MW!$B$6:$B$87,$C85)</f>
        <v>2570.3709106445258</v>
      </c>
      <c r="T85" s="86">
        <f>SUMIFS(Capacity0MW!Q$6:Q$87,Capacity0MW!$A$6:$A$87,$D85,Capacity0MW!$B$6:$B$87,$C85)</f>
        <v>2845.8051147460928</v>
      </c>
      <c r="U85" s="86">
        <f>SUMIFS(Capacity0MW!R$6:R$87,Capacity0MW!$A$6:$A$87,$D85,Capacity0MW!$B$6:$B$87,$C85)</f>
        <v>2993.400024414062</v>
      </c>
      <c r="V85" s="86">
        <f>SUMIFS(Capacity0MW!S$6:S$87,Capacity0MW!$A$6:$A$87,$D85,Capacity0MW!$B$6:$B$87,$C85)</f>
        <v>3149.60205078125</v>
      </c>
      <c r="W85" s="86">
        <f>SUMIFS(Capacity0MW!T$6:T$87,Capacity0MW!$A$6:$A$87,$D85,Capacity0MW!$B$6:$B$87,$C85)</f>
        <v>3306.082000732416</v>
      </c>
      <c r="X85" s="86">
        <f>SUMIFS(Capacity0MW!U$6:U$87,Capacity0MW!$A$6:$A$87,$D85,Capacity0MW!$B$6:$B$87,$C85)</f>
        <v>3472.6760864257813</v>
      </c>
      <c r="Y85" s="86">
        <f>SUMIFS(Capacity0MW!V$6:V$87,Capacity0MW!$A$6:$A$87,$D85,Capacity0MW!$B$6:$B$87,$C85)</f>
        <v>3642.4990844726508</v>
      </c>
      <c r="Z85" s="86">
        <f>SUMIFS(Capacity0MW!W$6:W$87,Capacity0MW!$A$6:$A$87,$D85,Capacity0MW!$B$6:$B$87,$C85)</f>
        <v>3815.6539916992128</v>
      </c>
      <c r="AA85" s="86">
        <f>SUMIFS(Capacity0MW!X$6:X$87,Capacity0MW!$A$6:$A$87,$D85,Capacity0MW!$B$6:$B$87,$C85)</f>
        <v>3993.2119750976508</v>
      </c>
      <c r="AB85" s="86">
        <f>SUMIFS(Capacity0MW!Y$6:Y$87,Capacity0MW!$A$6:$A$87,$D85,Capacity0MW!$B$6:$B$87,$C85)</f>
        <v>4175.7440795898383</v>
      </c>
      <c r="AC85" s="86">
        <f>SUMIFS(Capacity0MW!Z$6:Z$87,Capacity0MW!$A$6:$A$87,$D85,Capacity0MW!$B$6:$B$87,$C85)</f>
        <v>4364.7819213867133</v>
      </c>
      <c r="AD85" s="86">
        <f>SUMIFS(Capacity0MW!AA$6:AA$87,Capacity0MW!$A$6:$A$87,$D85,Capacity0MW!$B$6:$B$87,$C85)</f>
        <v>4557.4061279296875</v>
      </c>
      <c r="AE85" s="86">
        <f>SUMIFS(Capacity0MW!AB$6:AB$87,Capacity0MW!$A$6:$A$87,$D85,Capacity0MW!$B$6:$B$87,$C85)</f>
        <v>4750.507080078125</v>
      </c>
      <c r="AF85" s="86">
        <f>SUMIFS(Capacity0MW!AC$6:AC$87,Capacity0MW!$A$6:$A$87,$D85,Capacity0MW!$B$6:$B$87,$C85)</f>
        <v>4944.2018432617178</v>
      </c>
      <c r="AG85" s="86">
        <f>SUMIFS(Capacity0MW!AD$6:AD$87,Capacity0MW!$A$6:$A$87,$D85,Capacity0MW!$B$6:$B$87,$C85)</f>
        <v>5141.238037109375</v>
      </c>
      <c r="AH85" s="86">
        <f>SUMIFS(Capacity0MW!AE$6:AE$87,Capacity0MW!$A$6:$A$87,$D85,Capacity0MW!$B$6:$B$87,$C85)</f>
        <v>5338.71484375</v>
      </c>
    </row>
    <row r="86" spans="1:34" s="86" customFormat="1" x14ac:dyDescent="0.3">
      <c r="A86" s="86" t="s">
        <v>1286</v>
      </c>
      <c r="B86" s="86" t="s">
        <v>1304</v>
      </c>
      <c r="C86" s="86" t="s">
        <v>1349</v>
      </c>
      <c r="D86" s="86" t="s">
        <v>1353</v>
      </c>
      <c r="E86" s="86" t="s">
        <v>1401</v>
      </c>
      <c r="F86" s="86">
        <f>SUMIFS(Capacity0MW!C$6:C$87,Capacity0MW!$A$6:$A$87,$D86,Capacity0MW!$B$6:$B$87,$C86)</f>
        <v>0</v>
      </c>
      <c r="G86" s="86">
        <f>SUMIFS(Capacity0MW!D$6:D$87,Capacity0MW!$A$6:$A$87,$D86,Capacity0MW!$B$6:$B$87,$C86)</f>
        <v>20</v>
      </c>
      <c r="H86" s="86">
        <f>SUMIFS(Capacity0MW!E$6:E$87,Capacity0MW!$A$6:$A$87,$D86,Capacity0MW!$B$6:$B$87,$C86)</f>
        <v>20</v>
      </c>
      <c r="I86" s="86">
        <f>SUMIFS(Capacity0MW!F$6:F$87,Capacity0MW!$A$6:$A$87,$D86,Capacity0MW!$B$6:$B$87,$C86)</f>
        <v>20</v>
      </c>
      <c r="J86" s="86">
        <f>SUMIFS(Capacity0MW!G$6:G$87,Capacity0MW!$A$6:$A$87,$D86,Capacity0MW!$B$6:$B$87,$C86)</f>
        <v>20</v>
      </c>
      <c r="K86" s="86">
        <f>SUMIFS(Capacity0MW!H$6:H$87,Capacity0MW!$A$6:$A$87,$D86,Capacity0MW!$B$6:$B$87,$C86)</f>
        <v>20</v>
      </c>
      <c r="L86" s="86">
        <f>SUMIFS(Capacity0MW!I$6:I$87,Capacity0MW!$A$6:$A$87,$D86,Capacity0MW!$B$6:$B$87,$C86)</f>
        <v>20</v>
      </c>
      <c r="M86" s="86">
        <f>SUMIFS(Capacity0MW!J$6:J$87,Capacity0MW!$A$6:$A$87,$D86,Capacity0MW!$B$6:$B$87,$C86)</f>
        <v>20.000250747020001</v>
      </c>
      <c r="N86" s="86">
        <f>SUMIFS(Capacity0MW!K$6:K$87,Capacity0MW!$A$6:$A$87,$D86,Capacity0MW!$B$6:$B$87,$C86)</f>
        <v>20.000250809130002</v>
      </c>
      <c r="O86" s="86">
        <f>SUMIFS(Capacity0MW!L$6:L$87,Capacity0MW!$A$6:$A$87,$D86,Capacity0MW!$B$6:$B$87,$C86)</f>
        <v>20.0002508699</v>
      </c>
      <c r="P86" s="86">
        <f>SUMIFS(Capacity0MW!M$6:M$87,Capacity0MW!$A$6:$A$87,$D86,Capacity0MW!$B$6:$B$87,$C86)</f>
        <v>20.000250916100001</v>
      </c>
      <c r="Q86" s="86">
        <f>SUMIFS(Capacity0MW!N$6:N$87,Capacity0MW!$A$6:$A$87,$D86,Capacity0MW!$B$6:$B$87,$C86)</f>
        <v>234.21046000000001</v>
      </c>
      <c r="R86" s="86">
        <f>SUMIFS(Capacity0MW!O$6:O$87,Capacity0MW!$A$6:$A$87,$D86,Capacity0MW!$B$6:$B$87,$C86)</f>
        <v>541.27733999999998</v>
      </c>
      <c r="S86" s="86">
        <f>SUMIFS(Capacity0MW!P$6:P$87,Capacity0MW!$A$6:$A$87,$D86,Capacity0MW!$B$6:$B$87,$C86)</f>
        <v>541.27733999999998</v>
      </c>
      <c r="T86" s="86">
        <f>SUMIFS(Capacity0MW!Q$6:Q$87,Capacity0MW!$A$6:$A$87,$D86,Capacity0MW!$B$6:$B$87,$C86)</f>
        <v>541.27733999999998</v>
      </c>
      <c r="U86" s="86">
        <f>SUMIFS(Capacity0MW!R$6:R$87,Capacity0MW!$A$6:$A$87,$D86,Capacity0MW!$B$6:$B$87,$C86)</f>
        <v>541.27733999999998</v>
      </c>
      <c r="V86" s="86">
        <f>SUMIFS(Capacity0MW!S$6:S$87,Capacity0MW!$A$6:$A$87,$D86,Capacity0MW!$B$6:$B$87,$C86)</f>
        <v>940.13679999999999</v>
      </c>
      <c r="W86" s="86">
        <f>SUMIFS(Capacity0MW!T$6:T$87,Capacity0MW!$A$6:$A$87,$D86,Capacity0MW!$B$6:$B$87,$C86)</f>
        <v>940.13679999999999</v>
      </c>
      <c r="X86" s="86">
        <f>SUMIFS(Capacity0MW!U$6:U$87,Capacity0MW!$A$6:$A$87,$D86,Capacity0MW!$B$6:$B$87,$C86)</f>
        <v>940.13679999999999</v>
      </c>
      <c r="Y86" s="86">
        <f>SUMIFS(Capacity0MW!V$6:V$87,Capacity0MW!$A$6:$A$87,$D86,Capacity0MW!$B$6:$B$87,$C86)</f>
        <v>920.13679999999999</v>
      </c>
      <c r="Z86" s="86">
        <f>SUMIFS(Capacity0MW!W$6:W$87,Capacity0MW!$A$6:$A$87,$D86,Capacity0MW!$B$6:$B$87,$C86)</f>
        <v>920.13679999999999</v>
      </c>
      <c r="AA86" s="86">
        <f>SUMIFS(Capacity0MW!X$6:X$87,Capacity0MW!$A$6:$A$87,$D86,Capacity0MW!$B$6:$B$87,$C86)</f>
        <v>1343.9889000000001</v>
      </c>
      <c r="AB86" s="86">
        <f>SUMIFS(Capacity0MW!Y$6:Y$87,Capacity0MW!$A$6:$A$87,$D86,Capacity0MW!$B$6:$B$87,$C86)</f>
        <v>1343.9889000000001</v>
      </c>
      <c r="AC86" s="86">
        <f>SUMIFS(Capacity0MW!Z$6:Z$87,Capacity0MW!$A$6:$A$87,$D86,Capacity0MW!$B$6:$B$87,$C86)</f>
        <v>1343.9889000000001</v>
      </c>
      <c r="AD86" s="86">
        <f>SUMIFS(Capacity0MW!AA$6:AA$87,Capacity0MW!$A$6:$A$87,$D86,Capacity0MW!$B$6:$B$87,$C86)</f>
        <v>1343.9889000000001</v>
      </c>
      <c r="AE86" s="86">
        <f>SUMIFS(Capacity0MW!AB$6:AB$87,Capacity0MW!$A$6:$A$87,$D86,Capacity0MW!$B$6:$B$87,$C86)</f>
        <v>2678.0097999999998</v>
      </c>
      <c r="AF86" s="86">
        <f>SUMIFS(Capacity0MW!AC$6:AC$87,Capacity0MW!$A$6:$A$87,$D86,Capacity0MW!$B$6:$B$87,$C86)</f>
        <v>2678.0097999999998</v>
      </c>
      <c r="AG86" s="86">
        <f>SUMIFS(Capacity0MW!AD$6:AD$87,Capacity0MW!$A$6:$A$87,$D86,Capacity0MW!$B$6:$B$87,$C86)</f>
        <v>3537.9512</v>
      </c>
      <c r="AH86" s="86">
        <f>SUMIFS(Capacity0MW!AE$6:AE$87,Capacity0MW!$A$6:$A$87,$D86,Capacity0MW!$B$6:$B$87,$C86)</f>
        <v>3537.9512</v>
      </c>
    </row>
    <row r="87" spans="1:34" s="86" customFormat="1" x14ac:dyDescent="0.3">
      <c r="A87" s="86" t="s">
        <v>1287</v>
      </c>
      <c r="B87" s="86" t="s">
        <v>1305</v>
      </c>
      <c r="C87" s="86" t="s">
        <v>612</v>
      </c>
      <c r="D87" s="86" t="s">
        <v>1353</v>
      </c>
      <c r="E87" s="86" t="s">
        <v>1401</v>
      </c>
      <c r="F87" s="86">
        <f>SUMIFS(Capacity0MW!C$6:C$87,Capacity0MW!$A$6:$A$87,$D87,Capacity0MW!$B$6:$B$87,$C87)</f>
        <v>570</v>
      </c>
      <c r="G87" s="86">
        <f>SUMIFS(Capacity0MW!D$6:D$87,Capacity0MW!$A$6:$A$87,$D87,Capacity0MW!$B$6:$B$87,$C87)</f>
        <v>570</v>
      </c>
      <c r="H87" s="86">
        <f>SUMIFS(Capacity0MW!E$6:E$87,Capacity0MW!$A$6:$A$87,$D87,Capacity0MW!$B$6:$B$87,$C87)</f>
        <v>570</v>
      </c>
      <c r="I87" s="86">
        <f>SUMIFS(Capacity0MW!F$6:F$87,Capacity0MW!$A$6:$A$87,$D87,Capacity0MW!$B$6:$B$87,$C87)</f>
        <v>570</v>
      </c>
      <c r="J87" s="86">
        <f>SUMIFS(Capacity0MW!G$6:G$87,Capacity0MW!$A$6:$A$87,$D87,Capacity0MW!$B$6:$B$87,$C87)</f>
        <v>570</v>
      </c>
      <c r="K87" s="86">
        <f>SUMIFS(Capacity0MW!H$6:H$87,Capacity0MW!$A$6:$A$87,$D87,Capacity0MW!$B$6:$B$87,$C87)</f>
        <v>570</v>
      </c>
      <c r="L87" s="86">
        <f>SUMIFS(Capacity0MW!I$6:I$87,Capacity0MW!$A$6:$A$87,$D87,Capacity0MW!$B$6:$B$87,$C87)</f>
        <v>570</v>
      </c>
      <c r="M87" s="86">
        <f>SUMIFS(Capacity0MW!J$6:J$87,Capacity0MW!$A$6:$A$87,$D87,Capacity0MW!$B$6:$B$87,$C87)</f>
        <v>570.00011195334002</v>
      </c>
      <c r="N87" s="86">
        <f>SUMIFS(Capacity0MW!K$6:K$87,Capacity0MW!$A$6:$A$87,$D87,Capacity0MW!$B$6:$B$87,$C87)</f>
        <v>570.00011196534604</v>
      </c>
      <c r="O87" s="86">
        <f>SUMIFS(Capacity0MW!L$6:L$87,Capacity0MW!$A$6:$A$87,$D87,Capacity0MW!$B$6:$B$87,$C87)</f>
        <v>570.00011199518997</v>
      </c>
      <c r="P87" s="86">
        <f>SUMIFS(Capacity0MW!M$6:M$87,Capacity0MW!$A$6:$A$87,$D87,Capacity0MW!$B$6:$B$87,$C87)</f>
        <v>570.00011200966003</v>
      </c>
      <c r="Q87" s="86">
        <f>SUMIFS(Capacity0MW!N$6:N$87,Capacity0MW!$A$6:$A$87,$D87,Capacity0MW!$B$6:$B$87,$C87)</f>
        <v>944.80322000000001</v>
      </c>
      <c r="R87" s="86">
        <f>SUMIFS(Capacity0MW!O$6:O$87,Capacity0MW!$A$6:$A$87,$D87,Capacity0MW!$B$6:$B$87,$C87)</f>
        <v>1217.2825</v>
      </c>
      <c r="S87" s="86">
        <f>SUMIFS(Capacity0MW!P$6:P$87,Capacity0MW!$A$6:$A$87,$D87,Capacity0MW!$B$6:$B$87,$C87)</f>
        <v>1217.2825</v>
      </c>
      <c r="T87" s="86">
        <f>SUMIFS(Capacity0MW!Q$6:Q$87,Capacity0MW!$A$6:$A$87,$D87,Capacity0MW!$B$6:$B$87,$C87)</f>
        <v>1217.2825</v>
      </c>
      <c r="U87" s="86">
        <f>SUMIFS(Capacity0MW!R$6:R$87,Capacity0MW!$A$6:$A$87,$D87,Capacity0MW!$B$6:$B$87,$C87)</f>
        <v>1217.2825</v>
      </c>
      <c r="V87" s="86">
        <f>SUMIFS(Capacity0MW!S$6:S$87,Capacity0MW!$A$6:$A$87,$D87,Capacity0MW!$B$6:$B$87,$C87)</f>
        <v>2023.0505000000001</v>
      </c>
      <c r="W87" s="86">
        <f>SUMIFS(Capacity0MW!T$6:T$87,Capacity0MW!$A$6:$A$87,$D87,Capacity0MW!$B$6:$B$87,$C87)</f>
        <v>2023.0505000000001</v>
      </c>
      <c r="X87" s="86">
        <f>SUMIFS(Capacity0MW!U$6:U$87,Capacity0MW!$A$6:$A$87,$D87,Capacity0MW!$B$6:$B$87,$C87)</f>
        <v>2023.0505000000001</v>
      </c>
      <c r="Y87" s="86">
        <f>SUMIFS(Capacity0MW!V$6:V$87,Capacity0MW!$A$6:$A$87,$D87,Capacity0MW!$B$6:$B$87,$C87)</f>
        <v>2023.0505000000001</v>
      </c>
      <c r="Z87" s="86">
        <f>SUMIFS(Capacity0MW!W$6:W$87,Capacity0MW!$A$6:$A$87,$D87,Capacity0MW!$B$6:$B$87,$C87)</f>
        <v>2175.7523000000001</v>
      </c>
      <c r="AA87" s="86">
        <f>SUMIFS(Capacity0MW!X$6:X$87,Capacity0MW!$A$6:$A$87,$D87,Capacity0MW!$B$6:$B$87,$C87)</f>
        <v>3497.5412999999999</v>
      </c>
      <c r="AB87" s="86">
        <f>SUMIFS(Capacity0MW!Y$6:Y$87,Capacity0MW!$A$6:$A$87,$D87,Capacity0MW!$B$6:$B$87,$C87)</f>
        <v>3497.5412999999999</v>
      </c>
      <c r="AC87" s="86">
        <f>SUMIFS(Capacity0MW!Z$6:Z$87,Capacity0MW!$A$6:$A$87,$D87,Capacity0MW!$B$6:$B$87,$C87)</f>
        <v>3497.5412999999999</v>
      </c>
      <c r="AD87" s="86">
        <f>SUMIFS(Capacity0MW!AA$6:AA$87,Capacity0MW!$A$6:$A$87,$D87,Capacity0MW!$B$6:$B$87,$C87)</f>
        <v>3497.5412999999999</v>
      </c>
      <c r="AE87" s="86">
        <f>SUMIFS(Capacity0MW!AB$6:AB$87,Capacity0MW!$A$6:$A$87,$D87,Capacity0MW!$B$6:$B$87,$C87)</f>
        <v>3503.4092000000001</v>
      </c>
      <c r="AF87" s="86">
        <f>SUMIFS(Capacity0MW!AC$6:AC$87,Capacity0MW!$A$6:$A$87,$D87,Capacity0MW!$B$6:$B$87,$C87)</f>
        <v>3503.4092000000001</v>
      </c>
      <c r="AG87" s="86">
        <f>SUMIFS(Capacity0MW!AD$6:AD$87,Capacity0MW!$A$6:$A$87,$D87,Capacity0MW!$B$6:$B$87,$C87)</f>
        <v>3670</v>
      </c>
      <c r="AH87" s="86">
        <f>SUMIFS(Capacity0MW!AE$6:AE$87,Capacity0MW!$A$6:$A$87,$D87,Capacity0MW!$B$6:$B$87,$C87)</f>
        <v>3670</v>
      </c>
    </row>
    <row r="88" spans="1:34" s="86" customFormat="1" x14ac:dyDescent="0.3">
      <c r="A88" s="86" t="s">
        <v>1288</v>
      </c>
      <c r="B88" s="86" t="s">
        <v>1288</v>
      </c>
      <c r="C88" s="86" t="s">
        <v>1350</v>
      </c>
      <c r="D88" s="86" t="s">
        <v>1353</v>
      </c>
      <c r="E88" s="86" t="s">
        <v>1401</v>
      </c>
      <c r="F88" s="86">
        <f>SUMIFS(Capacity0MW!C$6:C$87,Capacity0MW!$A$6:$A$87,$D88,Capacity0MW!$B$6:$B$87,$C88)</f>
        <v>18.792000293731611</v>
      </c>
      <c r="G88" s="86">
        <f>SUMIFS(Capacity0MW!D$6:D$87,Capacity0MW!$A$6:$A$87,$D88,Capacity0MW!$B$6:$B$87,$C88)</f>
        <v>56.930000305175746</v>
      </c>
      <c r="H88" s="86">
        <f>SUMIFS(Capacity0MW!E$6:E$87,Capacity0MW!$A$6:$A$87,$D88,Capacity0MW!$B$6:$B$87,$C88)</f>
        <v>116.31200408935541</v>
      </c>
      <c r="I88" s="86">
        <f>SUMIFS(Capacity0MW!F$6:F$87,Capacity0MW!$A$6:$A$87,$D88,Capacity0MW!$B$6:$B$87,$C88)</f>
        <v>203.74100685119538</v>
      </c>
      <c r="J88" s="86">
        <f>SUMIFS(Capacity0MW!G$6:G$87,Capacity0MW!$A$6:$A$87,$D88,Capacity0MW!$B$6:$B$87,$C88)</f>
        <v>316.67499160766528</v>
      </c>
      <c r="K88" s="86">
        <f>SUMIFS(Capacity0MW!H$6:H$87,Capacity0MW!$A$6:$A$87,$D88,Capacity0MW!$B$6:$B$87,$C88)</f>
        <v>441.51198577880842</v>
      </c>
      <c r="L88" s="86">
        <f>SUMIFS(Capacity0MW!I$6:I$87,Capacity0MW!$A$6:$A$87,$D88,Capacity0MW!$B$6:$B$87,$C88)</f>
        <v>598.09701538085881</v>
      </c>
      <c r="M88" s="86">
        <f>SUMIFS(Capacity0MW!J$6:J$87,Capacity0MW!$A$6:$A$87,$D88,Capacity0MW!$B$6:$B$87,$C88)</f>
        <v>788.33800506591706</v>
      </c>
      <c r="N88" s="86">
        <f>SUMIFS(Capacity0MW!K$6:K$87,Capacity0MW!$A$6:$A$87,$D88,Capacity0MW!$B$6:$B$87,$C88)</f>
        <v>1007.1959838867181</v>
      </c>
      <c r="O88" s="86">
        <f>SUMIFS(Capacity0MW!L$6:L$87,Capacity0MW!$A$6:$A$87,$D88,Capacity0MW!$B$6:$B$87,$C88)</f>
        <v>1181.6699371337841</v>
      </c>
      <c r="P88" s="86">
        <f>SUMIFS(Capacity0MW!M$6:M$87,Capacity0MW!$A$6:$A$87,$D88,Capacity0MW!$B$6:$B$87,$C88)</f>
        <v>1375.488037109372</v>
      </c>
      <c r="Q88" s="86">
        <f>SUMIFS(Capacity0MW!N$6:N$87,Capacity0MW!$A$6:$A$87,$D88,Capacity0MW!$B$6:$B$87,$C88)</f>
        <v>1581.046997070305</v>
      </c>
      <c r="R88" s="86">
        <f>SUMIFS(Capacity0MW!O$6:O$87,Capacity0MW!$A$6:$A$87,$D88,Capacity0MW!$B$6:$B$87,$C88)</f>
        <v>1799.5640411376919</v>
      </c>
      <c r="S88" s="86">
        <f>SUMIFS(Capacity0MW!P$6:P$87,Capacity0MW!$A$6:$A$87,$D88,Capacity0MW!$B$6:$B$87,$C88)</f>
        <v>2003.201034545895</v>
      </c>
      <c r="T88" s="86">
        <f>SUMIFS(Capacity0MW!Q$6:Q$87,Capacity0MW!$A$6:$A$87,$D88,Capacity0MW!$B$6:$B$87,$C88)</f>
        <v>2215.9790039062468</v>
      </c>
      <c r="U88" s="86">
        <f>SUMIFS(Capacity0MW!R$6:R$87,Capacity0MW!$A$6:$A$87,$D88,Capacity0MW!$B$6:$B$87,$C88)</f>
        <v>2320.6339721679628</v>
      </c>
      <c r="V88" s="86">
        <f>SUMIFS(Capacity0MW!S$6:S$87,Capacity0MW!$A$6:$A$87,$D88,Capacity0MW!$B$6:$B$87,$C88)</f>
        <v>2431.5501098632758</v>
      </c>
      <c r="W88" s="86">
        <f>SUMIFS(Capacity0MW!T$6:T$87,Capacity0MW!$A$6:$A$87,$D88,Capacity0MW!$B$6:$B$87,$C88)</f>
        <v>2543.8589782714839</v>
      </c>
      <c r="X88" s="86">
        <f>SUMIFS(Capacity0MW!U$6:U$87,Capacity0MW!$A$6:$A$87,$D88,Capacity0MW!$B$6:$B$87,$C88)</f>
        <v>2662.8169250488231</v>
      </c>
      <c r="Y88" s="86">
        <f>SUMIFS(Capacity0MW!V$6:V$87,Capacity0MW!$A$6:$A$87,$D88,Capacity0MW!$B$6:$B$87,$C88)</f>
        <v>2785.4378967285102</v>
      </c>
      <c r="Z88" s="86">
        <f>SUMIFS(Capacity0MW!W$6:W$87,Capacity0MW!$A$6:$A$87,$D88,Capacity0MW!$B$6:$B$87,$C88)</f>
        <v>2910.140014648432</v>
      </c>
      <c r="AA88" s="86">
        <f>SUMIFS(Capacity0MW!X$6:X$87,Capacity0MW!$A$6:$A$87,$D88,Capacity0MW!$B$6:$B$87,$C88)</f>
        <v>3039.4479064941352</v>
      </c>
      <c r="AB88" s="86">
        <f>SUMIFS(Capacity0MW!Y$6:Y$87,Capacity0MW!$A$6:$A$87,$D88,Capacity0MW!$B$6:$B$87,$C88)</f>
        <v>3174.2980346679628</v>
      </c>
      <c r="AC88" s="86">
        <f>SUMIFS(Capacity0MW!Z$6:Z$87,Capacity0MW!$A$6:$A$87,$D88,Capacity0MW!$B$6:$B$87,$C88)</f>
        <v>3316.8311157226563</v>
      </c>
      <c r="AD88" s="86">
        <f>SUMIFS(Capacity0MW!AA$6:AA$87,Capacity0MW!$A$6:$A$87,$D88,Capacity0MW!$B$6:$B$87,$C88)</f>
        <v>3463.237915039057</v>
      </c>
      <c r="AE88" s="86">
        <f>SUMIFS(Capacity0MW!AB$6:AB$87,Capacity0MW!$A$6:$A$87,$D88,Capacity0MW!$B$6:$B$87,$C88)</f>
        <v>3617.5489807128902</v>
      </c>
      <c r="AF88" s="86">
        <f>SUMIFS(Capacity0MW!AC$6:AC$87,Capacity0MW!$A$6:$A$87,$D88,Capacity0MW!$B$6:$B$87,$C88)</f>
        <v>3775.544921874995</v>
      </c>
      <c r="AG88" s="86">
        <f>SUMIFS(Capacity0MW!AD$6:AD$87,Capacity0MW!$A$6:$A$87,$D88,Capacity0MW!$B$6:$B$87,$C88)</f>
        <v>3934.3799438476508</v>
      </c>
      <c r="AH88" s="86">
        <f>SUMIFS(Capacity0MW!AE$6:AE$87,Capacity0MW!$A$6:$A$87,$D88,Capacity0MW!$B$6:$B$87,$C88)</f>
        <v>4096.4850463867178</v>
      </c>
    </row>
    <row r="89" spans="1:34" s="86" customFormat="1" x14ac:dyDescent="0.3">
      <c r="A89" s="86" t="s">
        <v>1289</v>
      </c>
      <c r="B89" s="86" t="s">
        <v>1306</v>
      </c>
      <c r="C89" s="86" t="s">
        <v>1349</v>
      </c>
      <c r="D89" s="86" t="s">
        <v>1355</v>
      </c>
      <c r="E89" s="86" t="s">
        <v>1401</v>
      </c>
      <c r="F89" s="86">
        <f>SUMIFS(Capacity0MW!C$6:C$87,Capacity0MW!$A$6:$A$87,$D89,Capacity0MW!$B$6:$B$87,$C89)</f>
        <v>205</v>
      </c>
      <c r="G89" s="86">
        <f>SUMIFS(Capacity0MW!D$6:D$87,Capacity0MW!$A$6:$A$87,$D89,Capacity0MW!$B$6:$B$87,$C89)</f>
        <v>205</v>
      </c>
      <c r="H89" s="86">
        <f>SUMIFS(Capacity0MW!E$6:E$87,Capacity0MW!$A$6:$A$87,$D89,Capacity0MW!$B$6:$B$87,$C89)</f>
        <v>205</v>
      </c>
      <c r="I89" s="86">
        <f>SUMIFS(Capacity0MW!F$6:F$87,Capacity0MW!$A$6:$A$87,$D89,Capacity0MW!$B$6:$B$87,$C89)</f>
        <v>205</v>
      </c>
      <c r="J89" s="86">
        <f>SUMIFS(Capacity0MW!G$6:G$87,Capacity0MW!$A$6:$A$87,$D89,Capacity0MW!$B$6:$B$87,$C89)</f>
        <v>205</v>
      </c>
      <c r="K89" s="86">
        <f>SUMIFS(Capacity0MW!H$6:H$87,Capacity0MW!$A$6:$A$87,$D89,Capacity0MW!$B$6:$B$87,$C89)</f>
        <v>205</v>
      </c>
      <c r="L89" s="86">
        <f>SUMIFS(Capacity0MW!I$6:I$87,Capacity0MW!$A$6:$A$87,$D89,Capacity0MW!$B$6:$B$87,$C89)</f>
        <v>205</v>
      </c>
      <c r="M89" s="86">
        <f>SUMIFS(Capacity0MW!J$6:J$87,Capacity0MW!$A$6:$A$87,$D89,Capacity0MW!$B$6:$B$87,$C89)</f>
        <v>205</v>
      </c>
      <c r="N89" s="86">
        <f>SUMIFS(Capacity0MW!K$6:K$87,Capacity0MW!$A$6:$A$87,$D89,Capacity0MW!$B$6:$B$87,$C89)</f>
        <v>205</v>
      </c>
      <c r="O89" s="86">
        <f>SUMIFS(Capacity0MW!L$6:L$87,Capacity0MW!$A$6:$A$87,$D89,Capacity0MW!$B$6:$B$87,$C89)</f>
        <v>175</v>
      </c>
      <c r="P89" s="86">
        <f>SUMIFS(Capacity0MW!M$6:M$87,Capacity0MW!$A$6:$A$87,$D89,Capacity0MW!$B$6:$B$87,$C89)</f>
        <v>175</v>
      </c>
      <c r="Q89" s="86">
        <f>SUMIFS(Capacity0MW!N$6:N$87,Capacity0MW!$A$6:$A$87,$D89,Capacity0MW!$B$6:$B$87,$C89)</f>
        <v>176.22475169999998</v>
      </c>
      <c r="R89" s="86">
        <f>SUMIFS(Capacity0MW!O$6:O$87,Capacity0MW!$A$6:$A$87,$D89,Capacity0MW!$B$6:$B$87,$C89)</f>
        <v>176.22475169999998</v>
      </c>
      <c r="S89" s="86">
        <f>SUMIFS(Capacity0MW!P$6:P$87,Capacity0MW!$A$6:$A$87,$D89,Capacity0MW!$B$6:$B$87,$C89)</f>
        <v>151.22475180000001</v>
      </c>
      <c r="T89" s="86">
        <f>SUMIFS(Capacity0MW!Q$6:Q$87,Capacity0MW!$A$6:$A$87,$D89,Capacity0MW!$B$6:$B$87,$C89)</f>
        <v>471.34607</v>
      </c>
      <c r="U89" s="86">
        <f>SUMIFS(Capacity0MW!R$6:R$87,Capacity0MW!$A$6:$A$87,$D89,Capacity0MW!$B$6:$B$87,$C89)</f>
        <v>471.34607</v>
      </c>
      <c r="V89" s="86">
        <f>SUMIFS(Capacity0MW!S$6:S$87,Capacity0MW!$A$6:$A$87,$D89,Capacity0MW!$B$6:$B$87,$C89)</f>
        <v>632.79379999999992</v>
      </c>
      <c r="W89" s="86">
        <f>SUMIFS(Capacity0MW!T$6:T$87,Capacity0MW!$A$6:$A$87,$D89,Capacity0MW!$B$6:$B$87,$C89)</f>
        <v>632.79379999999992</v>
      </c>
      <c r="X89" s="86">
        <f>SUMIFS(Capacity0MW!U$6:U$87,Capacity0MW!$A$6:$A$87,$D89,Capacity0MW!$B$6:$B$87,$C89)</f>
        <v>632.79379999999992</v>
      </c>
      <c r="Y89" s="86">
        <f>SUMIFS(Capacity0MW!V$6:V$87,Capacity0MW!$A$6:$A$87,$D89,Capacity0MW!$B$6:$B$87,$C89)</f>
        <v>632.79379999999992</v>
      </c>
      <c r="Z89" s="86">
        <f>SUMIFS(Capacity0MW!W$6:W$87,Capacity0MW!$A$6:$A$87,$D89,Capacity0MW!$B$6:$B$87,$C89)</f>
        <v>879.31809999999996</v>
      </c>
      <c r="AA89" s="86">
        <f>SUMIFS(Capacity0MW!X$6:X$87,Capacity0MW!$A$6:$A$87,$D89,Capacity0MW!$B$6:$B$87,$C89)</f>
        <v>879.31809999999996</v>
      </c>
      <c r="AB89" s="86">
        <f>SUMIFS(Capacity0MW!Y$6:Y$87,Capacity0MW!$A$6:$A$87,$D89,Capacity0MW!$B$6:$B$87,$C89)</f>
        <v>879.31809999999996</v>
      </c>
      <c r="AC89" s="86">
        <f>SUMIFS(Capacity0MW!Z$6:Z$87,Capacity0MW!$A$6:$A$87,$D89,Capacity0MW!$B$6:$B$87,$C89)</f>
        <v>879.31809999999996</v>
      </c>
      <c r="AD89" s="86">
        <f>SUMIFS(Capacity0MW!AA$6:AA$87,Capacity0MW!$A$6:$A$87,$D89,Capacity0MW!$B$6:$B$87,$C89)</f>
        <v>879.31809999999996</v>
      </c>
      <c r="AE89" s="86">
        <f>SUMIFS(Capacity0MW!AB$6:AB$87,Capacity0MW!$A$6:$A$87,$D89,Capacity0MW!$B$6:$B$87,$C89)</f>
        <v>879.31809999999996</v>
      </c>
      <c r="AF89" s="86">
        <f>SUMIFS(Capacity0MW!AC$6:AC$87,Capacity0MW!$A$6:$A$87,$D89,Capacity0MW!$B$6:$B$87,$C89)</f>
        <v>879.31809999999996</v>
      </c>
      <c r="AG89" s="86">
        <f>SUMIFS(Capacity0MW!AD$6:AD$87,Capacity0MW!$A$6:$A$87,$D89,Capacity0MW!$B$6:$B$87,$C89)</f>
        <v>879.31809999999996</v>
      </c>
      <c r="AH89" s="86">
        <f>SUMIFS(Capacity0MW!AE$6:AE$87,Capacity0MW!$A$6:$A$87,$D89,Capacity0MW!$B$6:$B$87,$C89)</f>
        <v>879.31804999999997</v>
      </c>
    </row>
    <row r="90" spans="1:34" s="86" customFormat="1" x14ac:dyDescent="0.3">
      <c r="A90" s="86" t="s">
        <v>1290</v>
      </c>
      <c r="B90" s="86" t="s">
        <v>1307</v>
      </c>
      <c r="C90" s="86" t="s">
        <v>612</v>
      </c>
      <c r="D90" s="86" t="s">
        <v>1355</v>
      </c>
      <c r="E90" s="86" t="s">
        <v>1401</v>
      </c>
      <c r="F90" s="86">
        <f>SUMIFS(Capacity0MW!C$6:C$87,Capacity0MW!$A$6:$A$87,$D90,Capacity0MW!$B$6:$B$87,$C90)</f>
        <v>0</v>
      </c>
      <c r="G90" s="86">
        <f>SUMIFS(Capacity0MW!D$6:D$87,Capacity0MW!$A$6:$A$87,$D90,Capacity0MW!$B$6:$B$87,$C90)</f>
        <v>0</v>
      </c>
      <c r="H90" s="86">
        <f>SUMIFS(Capacity0MW!E$6:E$87,Capacity0MW!$A$6:$A$87,$D90,Capacity0MW!$B$6:$B$87,$C90)</f>
        <v>0</v>
      </c>
      <c r="I90" s="86">
        <f>SUMIFS(Capacity0MW!F$6:F$87,Capacity0MW!$A$6:$A$87,$D90,Capacity0MW!$B$6:$B$87,$C90)</f>
        <v>0</v>
      </c>
      <c r="J90" s="86">
        <f>SUMIFS(Capacity0MW!G$6:G$87,Capacity0MW!$A$6:$A$87,$D90,Capacity0MW!$B$6:$B$87,$C90)</f>
        <v>0</v>
      </c>
      <c r="K90" s="86">
        <f>SUMIFS(Capacity0MW!H$6:H$87,Capacity0MW!$A$6:$A$87,$D90,Capacity0MW!$B$6:$B$87,$C90)</f>
        <v>0</v>
      </c>
      <c r="L90" s="86">
        <f>SUMIFS(Capacity0MW!I$6:I$87,Capacity0MW!$A$6:$A$87,$D90,Capacity0MW!$B$6:$B$87,$C90)</f>
        <v>0</v>
      </c>
      <c r="M90" s="86">
        <f>SUMIFS(Capacity0MW!J$6:J$87,Capacity0MW!$A$6:$A$87,$D90,Capacity0MW!$B$6:$B$87,$C90)</f>
        <v>0</v>
      </c>
      <c r="N90" s="86">
        <f>SUMIFS(Capacity0MW!K$6:K$87,Capacity0MW!$A$6:$A$87,$D90,Capacity0MW!$B$6:$B$87,$C90)</f>
        <v>0</v>
      </c>
      <c r="O90" s="86">
        <f>SUMIFS(Capacity0MW!L$6:L$87,Capacity0MW!$A$6:$A$87,$D90,Capacity0MW!$B$6:$B$87,$C90)</f>
        <v>0</v>
      </c>
      <c r="P90" s="86">
        <f>SUMIFS(Capacity0MW!M$6:M$87,Capacity0MW!$A$6:$A$87,$D90,Capacity0MW!$B$6:$B$87,$C90)</f>
        <v>0</v>
      </c>
      <c r="Q90" s="86">
        <f>SUMIFS(Capacity0MW!N$6:N$87,Capacity0MW!$A$6:$A$87,$D90,Capacity0MW!$B$6:$B$87,$C90)</f>
        <v>0</v>
      </c>
      <c r="R90" s="86">
        <f>SUMIFS(Capacity0MW!O$6:O$87,Capacity0MW!$A$6:$A$87,$D90,Capacity0MW!$B$6:$B$87,$C90)</f>
        <v>0</v>
      </c>
      <c r="S90" s="86">
        <f>SUMIFS(Capacity0MW!P$6:P$87,Capacity0MW!$A$6:$A$87,$D90,Capacity0MW!$B$6:$B$87,$C90)</f>
        <v>0</v>
      </c>
      <c r="T90" s="86">
        <f>SUMIFS(Capacity0MW!Q$6:Q$87,Capacity0MW!$A$6:$A$87,$D90,Capacity0MW!$B$6:$B$87,$C90)</f>
        <v>0</v>
      </c>
      <c r="U90" s="86">
        <f>SUMIFS(Capacity0MW!R$6:R$87,Capacity0MW!$A$6:$A$87,$D90,Capacity0MW!$B$6:$B$87,$C90)</f>
        <v>0</v>
      </c>
      <c r="V90" s="86">
        <f>SUMIFS(Capacity0MW!S$6:S$87,Capacity0MW!$A$6:$A$87,$D90,Capacity0MW!$B$6:$B$87,$C90)</f>
        <v>0</v>
      </c>
      <c r="W90" s="86">
        <f>SUMIFS(Capacity0MW!T$6:T$87,Capacity0MW!$A$6:$A$87,$D90,Capacity0MW!$B$6:$B$87,$C90)</f>
        <v>0</v>
      </c>
      <c r="X90" s="86">
        <f>SUMIFS(Capacity0MW!U$6:U$87,Capacity0MW!$A$6:$A$87,$D90,Capacity0MW!$B$6:$B$87,$C90)</f>
        <v>0</v>
      </c>
      <c r="Y90" s="86">
        <f>SUMIFS(Capacity0MW!V$6:V$87,Capacity0MW!$A$6:$A$87,$D90,Capacity0MW!$B$6:$B$87,$C90)</f>
        <v>0</v>
      </c>
      <c r="Z90" s="86">
        <f>SUMIFS(Capacity0MW!W$6:W$87,Capacity0MW!$A$6:$A$87,$D90,Capacity0MW!$B$6:$B$87,$C90)</f>
        <v>0</v>
      </c>
      <c r="AA90" s="86">
        <f>SUMIFS(Capacity0MW!X$6:X$87,Capacity0MW!$A$6:$A$87,$D90,Capacity0MW!$B$6:$B$87,$C90)</f>
        <v>0</v>
      </c>
      <c r="AB90" s="86">
        <f>SUMIFS(Capacity0MW!Y$6:Y$87,Capacity0MW!$A$6:$A$87,$D90,Capacity0MW!$B$6:$B$87,$C90)</f>
        <v>0</v>
      </c>
      <c r="AC90" s="86">
        <f>SUMIFS(Capacity0MW!Z$6:Z$87,Capacity0MW!$A$6:$A$87,$D90,Capacity0MW!$B$6:$B$87,$C90)</f>
        <v>1.3664735999999999E-4</v>
      </c>
      <c r="AD90" s="86">
        <f>SUMIFS(Capacity0MW!AA$6:AA$87,Capacity0MW!$A$6:$A$87,$D90,Capacity0MW!$B$6:$B$87,$C90)</f>
        <v>1.3665454999999999E-4</v>
      </c>
      <c r="AE90" s="86">
        <f>SUMIFS(Capacity0MW!AB$6:AB$87,Capacity0MW!$A$6:$A$87,$D90,Capacity0MW!$B$6:$B$87,$C90)</f>
        <v>1.3666677000000001E-4</v>
      </c>
      <c r="AF90" s="86">
        <f>SUMIFS(Capacity0MW!AC$6:AC$87,Capacity0MW!$A$6:$A$87,$D90,Capacity0MW!$B$6:$B$87,$C90)</f>
        <v>1.3667958E-4</v>
      </c>
      <c r="AG90" s="86">
        <f>SUMIFS(Capacity0MW!AD$6:AD$87,Capacity0MW!$A$6:$A$87,$D90,Capacity0MW!$B$6:$B$87,$C90)</f>
        <v>1.3669023E-4</v>
      </c>
      <c r="AH90" s="86">
        <f>SUMIFS(Capacity0MW!AE$6:AE$87,Capacity0MW!$A$6:$A$87,$D90,Capacity0MW!$B$6:$B$87,$C90)</f>
        <v>1.3672338E-4</v>
      </c>
    </row>
    <row r="91" spans="1:34" s="86" customFormat="1" x14ac:dyDescent="0.3">
      <c r="A91" s="86" t="s">
        <v>1291</v>
      </c>
      <c r="B91" s="86" t="s">
        <v>1291</v>
      </c>
      <c r="C91" s="86" t="s">
        <v>1350</v>
      </c>
      <c r="D91" s="86" t="s">
        <v>1355</v>
      </c>
      <c r="E91" s="86" t="s">
        <v>1401</v>
      </c>
      <c r="F91" s="86">
        <f>SUMIFS(Capacity0MW!C$6:C$87,Capacity0MW!$A$6:$A$87,$D91,Capacity0MW!$B$6:$B$87,$C91)</f>
        <v>19.108000516891451</v>
      </c>
      <c r="G91" s="86">
        <f>SUMIFS(Capacity0MW!D$6:D$87,Capacity0MW!$A$6:$A$87,$D91,Capacity0MW!$B$6:$B$87,$C91)</f>
        <v>37.433001041412268</v>
      </c>
      <c r="H91" s="86">
        <f>SUMIFS(Capacity0MW!E$6:E$87,Capacity0MW!$A$6:$A$87,$D91,Capacity0MW!$B$6:$B$87,$C91)</f>
        <v>64.041998863220101</v>
      </c>
      <c r="I91" s="86">
        <f>SUMIFS(Capacity0MW!F$6:F$87,Capacity0MW!$A$6:$A$87,$D91,Capacity0MW!$B$6:$B$87,$C91)</f>
        <v>100.9389972686767</v>
      </c>
      <c r="J91" s="86">
        <f>SUMIFS(Capacity0MW!G$6:G$87,Capacity0MW!$A$6:$A$87,$D91,Capacity0MW!$B$6:$B$87,$C91)</f>
        <v>139.00600242614701</v>
      </c>
      <c r="K91" s="86">
        <f>SUMIFS(Capacity0MW!H$6:H$87,Capacity0MW!$A$6:$A$87,$D91,Capacity0MW!$B$6:$B$87,$C91)</f>
        <v>181.2900047302239</v>
      </c>
      <c r="L91" s="86">
        <f>SUMIFS(Capacity0MW!I$6:I$87,Capacity0MW!$A$6:$A$87,$D91,Capacity0MW!$B$6:$B$87,$C91)</f>
        <v>233.20699691772381</v>
      </c>
      <c r="M91" s="86">
        <f>SUMIFS(Capacity0MW!J$6:J$87,Capacity0MW!$A$6:$A$87,$D91,Capacity0MW!$B$6:$B$87,$C91)</f>
        <v>295.74800109863247</v>
      </c>
      <c r="N91" s="86">
        <f>SUMIFS(Capacity0MW!K$6:K$87,Capacity0MW!$A$6:$A$87,$D91,Capacity0MW!$B$6:$B$87,$C91)</f>
        <v>367.72499084472639</v>
      </c>
      <c r="O91" s="86">
        <f>SUMIFS(Capacity0MW!L$6:L$87,Capacity0MW!$A$6:$A$87,$D91,Capacity0MW!$B$6:$B$87,$C91)</f>
        <v>418.77000427246037</v>
      </c>
      <c r="P91" s="86">
        <f>SUMIFS(Capacity0MW!M$6:M$87,Capacity0MW!$A$6:$A$87,$D91,Capacity0MW!$B$6:$B$87,$C91)</f>
        <v>476.5399932861323</v>
      </c>
      <c r="Q91" s="86">
        <f>SUMIFS(Capacity0MW!N$6:N$87,Capacity0MW!$A$6:$A$87,$D91,Capacity0MW!$B$6:$B$87,$C91)</f>
        <v>537.83000946044876</v>
      </c>
      <c r="R91" s="86">
        <f>SUMIFS(Capacity0MW!O$6:O$87,Capacity0MW!$A$6:$A$87,$D91,Capacity0MW!$B$6:$B$87,$C91)</f>
        <v>602.48300170898392</v>
      </c>
      <c r="S91" s="86">
        <f>SUMIFS(Capacity0MW!P$6:P$87,Capacity0MW!$A$6:$A$87,$D91,Capacity0MW!$B$6:$B$87,$C91)</f>
        <v>656.358985900878</v>
      </c>
      <c r="T91" s="86">
        <f>SUMIFS(Capacity0MW!Q$6:Q$87,Capacity0MW!$A$6:$A$87,$D91,Capacity0MW!$B$6:$B$87,$C91)</f>
        <v>712.61397552490098</v>
      </c>
      <c r="U91" s="86">
        <f>SUMIFS(Capacity0MW!R$6:R$87,Capacity0MW!$A$6:$A$87,$D91,Capacity0MW!$B$6:$B$87,$C91)</f>
        <v>743.76597595214798</v>
      </c>
      <c r="V91" s="86">
        <f>SUMIFS(Capacity0MW!S$6:S$87,Capacity0MW!$A$6:$A$87,$D91,Capacity0MW!$B$6:$B$87,$C91)</f>
        <v>776.57901000976506</v>
      </c>
      <c r="W91" s="86">
        <f>SUMIFS(Capacity0MW!T$6:T$87,Capacity0MW!$A$6:$A$87,$D91,Capacity0MW!$B$6:$B$87,$C91)</f>
        <v>809.53199768066293</v>
      </c>
      <c r="X91" s="86">
        <f>SUMIFS(Capacity0MW!U$6:U$87,Capacity0MW!$A$6:$A$87,$D91,Capacity0MW!$B$6:$B$87,$C91)</f>
        <v>844.20101928710903</v>
      </c>
      <c r="Y91" s="86">
        <f>SUMIFS(Capacity0MW!V$6:V$87,Capacity0MW!$A$6:$A$87,$D91,Capacity0MW!$B$6:$B$87,$C91)</f>
        <v>879.81898498535099</v>
      </c>
      <c r="Z91" s="86">
        <f>SUMIFS(Capacity0MW!W$6:W$87,Capacity0MW!$A$6:$A$87,$D91,Capacity0MW!$B$6:$B$87,$C91)</f>
        <v>916.08302307128906</v>
      </c>
      <c r="AA91" s="86">
        <f>SUMIFS(Capacity0MW!X$6:X$87,Capacity0MW!$A$6:$A$87,$D91,Capacity0MW!$B$6:$B$87,$C91)</f>
        <v>953.68797302246003</v>
      </c>
      <c r="AB91" s="86">
        <f>SUMIFS(Capacity0MW!Y$6:Y$87,Capacity0MW!$A$6:$A$87,$D91,Capacity0MW!$B$6:$B$87,$C91)</f>
        <v>992.26100158691304</v>
      </c>
      <c r="AC91" s="86">
        <f>SUMIFS(Capacity0MW!Z$6:Z$87,Capacity0MW!$A$6:$A$87,$D91,Capacity0MW!$B$6:$B$87,$C91)</f>
        <v>1032.718978881835</v>
      </c>
      <c r="AD91" s="86">
        <f>SUMIFS(Capacity0MW!AA$6:AA$87,Capacity0MW!$A$6:$A$87,$D91,Capacity0MW!$B$6:$B$87,$C91)</f>
        <v>1074.201995849608</v>
      </c>
      <c r="AE91" s="86">
        <f>SUMIFS(Capacity0MW!AB$6:AB$87,Capacity0MW!$A$6:$A$87,$D91,Capacity0MW!$B$6:$B$87,$C91)</f>
        <v>1117.7970275878902</v>
      </c>
      <c r="AF91" s="86">
        <f>SUMIFS(Capacity0MW!AC$6:AC$87,Capacity0MW!$A$6:$A$87,$D91,Capacity0MW!$B$6:$B$87,$C91)</f>
        <v>1162.580978393554</v>
      </c>
      <c r="AG91" s="86">
        <f>SUMIFS(Capacity0MW!AD$6:AD$87,Capacity0MW!$A$6:$A$87,$D91,Capacity0MW!$B$6:$B$87,$C91)</f>
        <v>1208.344024658202</v>
      </c>
      <c r="AH91" s="86">
        <f>SUMIFS(Capacity0MW!AE$6:AE$87,Capacity0MW!$A$6:$A$87,$D91,Capacity0MW!$B$6:$B$87,$C91)</f>
        <v>1254.282028198234</v>
      </c>
    </row>
    <row r="92" spans="1:34" s="86" customFormat="1" x14ac:dyDescent="0.3">
      <c r="A92" s="86" t="s">
        <v>1292</v>
      </c>
      <c r="B92" s="86" t="s">
        <v>1308</v>
      </c>
      <c r="C92" s="86" t="s">
        <v>1349</v>
      </c>
      <c r="D92" s="86" t="s">
        <v>1356</v>
      </c>
      <c r="E92" s="86" t="s">
        <v>1401</v>
      </c>
      <c r="F92" s="86">
        <f>SUMIFS(Capacity0MW!C$6:C$87,Capacity0MW!$A$6:$A$87,$D92,Capacity0MW!$B$6:$B$87,$C92)</f>
        <v>0</v>
      </c>
      <c r="G92" s="86">
        <f>SUMIFS(Capacity0MW!D$6:D$87,Capacity0MW!$A$6:$A$87,$D92,Capacity0MW!$B$6:$B$87,$C92)</f>
        <v>0</v>
      </c>
      <c r="H92" s="86">
        <f>SUMIFS(Capacity0MW!E$6:E$87,Capacity0MW!$A$6:$A$87,$D92,Capacity0MW!$B$6:$B$87,$C92)</f>
        <v>0</v>
      </c>
      <c r="I92" s="86">
        <f>SUMIFS(Capacity0MW!F$6:F$87,Capacity0MW!$A$6:$A$87,$D92,Capacity0MW!$B$6:$B$87,$C92)</f>
        <v>0</v>
      </c>
      <c r="J92" s="86">
        <f>SUMIFS(Capacity0MW!G$6:G$87,Capacity0MW!$A$6:$A$87,$D92,Capacity0MW!$B$6:$B$87,$C92)</f>
        <v>0</v>
      </c>
      <c r="K92" s="86">
        <f>SUMIFS(Capacity0MW!H$6:H$87,Capacity0MW!$A$6:$A$87,$D92,Capacity0MW!$B$6:$B$87,$C92)</f>
        <v>0</v>
      </c>
      <c r="L92" s="86">
        <f>SUMIFS(Capacity0MW!I$6:I$87,Capacity0MW!$A$6:$A$87,$D92,Capacity0MW!$B$6:$B$87,$C92)</f>
        <v>0</v>
      </c>
      <c r="M92" s="86">
        <f>SUMIFS(Capacity0MW!J$6:J$87,Capacity0MW!$A$6:$A$87,$D92,Capacity0MW!$B$6:$B$87,$C92)</f>
        <v>0</v>
      </c>
      <c r="N92" s="86">
        <f>SUMIFS(Capacity0MW!K$6:K$87,Capacity0MW!$A$6:$A$87,$D92,Capacity0MW!$B$6:$B$87,$C92)</f>
        <v>0</v>
      </c>
      <c r="O92" s="86">
        <f>SUMIFS(Capacity0MW!L$6:L$87,Capacity0MW!$A$6:$A$87,$D92,Capacity0MW!$B$6:$B$87,$C92)</f>
        <v>0</v>
      </c>
      <c r="P92" s="86">
        <f>SUMIFS(Capacity0MW!M$6:M$87,Capacity0MW!$A$6:$A$87,$D92,Capacity0MW!$B$6:$B$87,$C92)</f>
        <v>0</v>
      </c>
      <c r="Q92" s="86">
        <f>SUMIFS(Capacity0MW!N$6:N$87,Capacity0MW!$A$6:$A$87,$D92,Capacity0MW!$B$6:$B$87,$C92)</f>
        <v>0</v>
      </c>
      <c r="R92" s="86">
        <f>SUMIFS(Capacity0MW!O$6:O$87,Capacity0MW!$A$6:$A$87,$D92,Capacity0MW!$B$6:$B$87,$C92)</f>
        <v>0</v>
      </c>
      <c r="S92" s="86">
        <f>SUMIFS(Capacity0MW!P$6:P$87,Capacity0MW!$A$6:$A$87,$D92,Capacity0MW!$B$6:$B$87,$C92)</f>
        <v>0</v>
      </c>
      <c r="T92" s="86">
        <f>SUMIFS(Capacity0MW!Q$6:Q$87,Capacity0MW!$A$6:$A$87,$D92,Capacity0MW!$B$6:$B$87,$C92)</f>
        <v>0</v>
      </c>
      <c r="U92" s="86">
        <f>SUMIFS(Capacity0MW!R$6:R$87,Capacity0MW!$A$6:$A$87,$D92,Capacity0MW!$B$6:$B$87,$C92)</f>
        <v>0</v>
      </c>
      <c r="V92" s="86">
        <f>SUMIFS(Capacity0MW!S$6:S$87,Capacity0MW!$A$6:$A$87,$D92,Capacity0MW!$B$6:$B$87,$C92)</f>
        <v>0</v>
      </c>
      <c r="W92" s="86">
        <f>SUMIFS(Capacity0MW!T$6:T$87,Capacity0MW!$A$6:$A$87,$D92,Capacity0MW!$B$6:$B$87,$C92)</f>
        <v>0</v>
      </c>
      <c r="X92" s="86">
        <f>SUMIFS(Capacity0MW!U$6:U$87,Capacity0MW!$A$6:$A$87,$D92,Capacity0MW!$B$6:$B$87,$C92)</f>
        <v>0</v>
      </c>
      <c r="Y92" s="86">
        <f>SUMIFS(Capacity0MW!V$6:V$87,Capacity0MW!$A$6:$A$87,$D92,Capacity0MW!$B$6:$B$87,$C92)</f>
        <v>0</v>
      </c>
      <c r="Z92" s="86">
        <f>SUMIFS(Capacity0MW!W$6:W$87,Capacity0MW!$A$6:$A$87,$D92,Capacity0MW!$B$6:$B$87,$C92)</f>
        <v>0</v>
      </c>
      <c r="AA92" s="86">
        <f>SUMIFS(Capacity0MW!X$6:X$87,Capacity0MW!$A$6:$A$87,$D92,Capacity0MW!$B$6:$B$87,$C92)</f>
        <v>0</v>
      </c>
      <c r="AB92" s="86">
        <f>SUMIFS(Capacity0MW!Y$6:Y$87,Capacity0MW!$A$6:$A$87,$D92,Capacity0MW!$B$6:$B$87,$C92)</f>
        <v>0</v>
      </c>
      <c r="AC92" s="86">
        <f>SUMIFS(Capacity0MW!Z$6:Z$87,Capacity0MW!$A$6:$A$87,$D92,Capacity0MW!$B$6:$B$87,$C92)</f>
        <v>0</v>
      </c>
      <c r="AD92" s="86">
        <f>SUMIFS(Capacity0MW!AA$6:AA$87,Capacity0MW!$A$6:$A$87,$D92,Capacity0MW!$B$6:$B$87,$C92)</f>
        <v>0</v>
      </c>
      <c r="AE92" s="86">
        <f>SUMIFS(Capacity0MW!AB$6:AB$87,Capacity0MW!$A$6:$A$87,$D92,Capacity0MW!$B$6:$B$87,$C92)</f>
        <v>1.0105673E-4</v>
      </c>
      <c r="AF92" s="86">
        <f>SUMIFS(Capacity0MW!AC$6:AC$87,Capacity0MW!$A$6:$A$87,$D92,Capacity0MW!$B$6:$B$87,$C92)</f>
        <v>1.06496394E-4</v>
      </c>
      <c r="AG92" s="86">
        <f>SUMIFS(Capacity0MW!AD$6:AD$87,Capacity0MW!$A$6:$A$87,$D92,Capacity0MW!$B$6:$B$87,$C92)</f>
        <v>1.1618223999999899E-4</v>
      </c>
      <c r="AH92" s="86">
        <f>SUMIFS(Capacity0MW!AE$6:AE$87,Capacity0MW!$A$6:$A$87,$D92,Capacity0MW!$B$6:$B$87,$C92)</f>
        <v>1.20627454E-4</v>
      </c>
    </row>
    <row r="93" spans="1:34" s="86" customFormat="1" x14ac:dyDescent="0.3">
      <c r="A93" s="86" t="s">
        <v>1293</v>
      </c>
      <c r="B93" s="86" t="s">
        <v>1309</v>
      </c>
      <c r="C93" s="86" t="s">
        <v>612</v>
      </c>
      <c r="D93" s="86" t="s">
        <v>1356</v>
      </c>
      <c r="E93" s="86" t="s">
        <v>1401</v>
      </c>
      <c r="F93" s="86">
        <f>SUMIFS(Capacity0MW!C$6:C$87,Capacity0MW!$A$6:$A$87,$D93,Capacity0MW!$B$6:$B$87,$C93)</f>
        <v>0</v>
      </c>
      <c r="G93" s="86">
        <f>SUMIFS(Capacity0MW!D$6:D$87,Capacity0MW!$A$6:$A$87,$D93,Capacity0MW!$B$6:$B$87,$C93)</f>
        <v>0</v>
      </c>
      <c r="H93" s="86">
        <f>SUMIFS(Capacity0MW!E$6:E$87,Capacity0MW!$A$6:$A$87,$D93,Capacity0MW!$B$6:$B$87,$C93)</f>
        <v>0</v>
      </c>
      <c r="I93" s="86">
        <f>SUMIFS(Capacity0MW!F$6:F$87,Capacity0MW!$A$6:$A$87,$D93,Capacity0MW!$B$6:$B$87,$C93)</f>
        <v>0</v>
      </c>
      <c r="J93" s="86">
        <f>SUMIFS(Capacity0MW!G$6:G$87,Capacity0MW!$A$6:$A$87,$D93,Capacity0MW!$B$6:$B$87,$C93)</f>
        <v>0</v>
      </c>
      <c r="K93" s="86">
        <f>SUMIFS(Capacity0MW!H$6:H$87,Capacity0MW!$A$6:$A$87,$D93,Capacity0MW!$B$6:$B$87,$C93)</f>
        <v>0</v>
      </c>
      <c r="L93" s="86">
        <f>SUMIFS(Capacity0MW!I$6:I$87,Capacity0MW!$A$6:$A$87,$D93,Capacity0MW!$B$6:$B$87,$C93)</f>
        <v>0</v>
      </c>
      <c r="M93" s="86">
        <f>SUMIFS(Capacity0MW!J$6:J$87,Capacity0MW!$A$6:$A$87,$D93,Capacity0MW!$B$6:$B$87,$C93)</f>
        <v>0</v>
      </c>
      <c r="N93" s="86">
        <f>SUMIFS(Capacity0MW!K$6:K$87,Capacity0MW!$A$6:$A$87,$D93,Capacity0MW!$B$6:$B$87,$C93)</f>
        <v>0</v>
      </c>
      <c r="O93" s="86">
        <f>SUMIFS(Capacity0MW!L$6:L$87,Capacity0MW!$A$6:$A$87,$D93,Capacity0MW!$B$6:$B$87,$C93)</f>
        <v>0</v>
      </c>
      <c r="P93" s="86">
        <f>SUMIFS(Capacity0MW!M$6:M$87,Capacity0MW!$A$6:$A$87,$D93,Capacity0MW!$B$6:$B$87,$C93)</f>
        <v>0</v>
      </c>
      <c r="Q93" s="86">
        <f>SUMIFS(Capacity0MW!N$6:N$87,Capacity0MW!$A$6:$A$87,$D93,Capacity0MW!$B$6:$B$87,$C93)</f>
        <v>0</v>
      </c>
      <c r="R93" s="86">
        <f>SUMIFS(Capacity0MW!O$6:O$87,Capacity0MW!$A$6:$A$87,$D93,Capacity0MW!$B$6:$B$87,$C93)</f>
        <v>0</v>
      </c>
      <c r="S93" s="86">
        <f>SUMIFS(Capacity0MW!P$6:P$87,Capacity0MW!$A$6:$A$87,$D93,Capacity0MW!$B$6:$B$87,$C93)</f>
        <v>0</v>
      </c>
      <c r="T93" s="86">
        <f>SUMIFS(Capacity0MW!Q$6:Q$87,Capacity0MW!$A$6:$A$87,$D93,Capacity0MW!$B$6:$B$87,$C93)</f>
        <v>0</v>
      </c>
      <c r="U93" s="86">
        <f>SUMIFS(Capacity0MW!R$6:R$87,Capacity0MW!$A$6:$A$87,$D93,Capacity0MW!$B$6:$B$87,$C93)</f>
        <v>0</v>
      </c>
      <c r="V93" s="86">
        <f>SUMIFS(Capacity0MW!S$6:S$87,Capacity0MW!$A$6:$A$87,$D93,Capacity0MW!$B$6:$B$87,$C93)</f>
        <v>0</v>
      </c>
      <c r="W93" s="86">
        <f>SUMIFS(Capacity0MW!T$6:T$87,Capacity0MW!$A$6:$A$87,$D93,Capacity0MW!$B$6:$B$87,$C93)</f>
        <v>0</v>
      </c>
      <c r="X93" s="86">
        <f>SUMIFS(Capacity0MW!U$6:U$87,Capacity0MW!$A$6:$A$87,$D93,Capacity0MW!$B$6:$B$87,$C93)</f>
        <v>0</v>
      </c>
      <c r="Y93" s="86">
        <f>SUMIFS(Capacity0MW!V$6:V$87,Capacity0MW!$A$6:$A$87,$D93,Capacity0MW!$B$6:$B$87,$C93)</f>
        <v>0</v>
      </c>
      <c r="Z93" s="86">
        <f>SUMIFS(Capacity0MW!W$6:W$87,Capacity0MW!$A$6:$A$87,$D93,Capacity0MW!$B$6:$B$87,$C93)</f>
        <v>0</v>
      </c>
      <c r="AA93" s="86">
        <f>SUMIFS(Capacity0MW!X$6:X$87,Capacity0MW!$A$6:$A$87,$D93,Capacity0MW!$B$6:$B$87,$C93)</f>
        <v>0</v>
      </c>
      <c r="AB93" s="86">
        <f>SUMIFS(Capacity0MW!Y$6:Y$87,Capacity0MW!$A$6:$A$87,$D93,Capacity0MW!$B$6:$B$87,$C93)</f>
        <v>0</v>
      </c>
      <c r="AC93" s="86">
        <f>SUMIFS(Capacity0MW!Z$6:Z$87,Capacity0MW!$A$6:$A$87,$D93,Capacity0MW!$B$6:$B$87,$C93)</f>
        <v>0</v>
      </c>
      <c r="AD93" s="86">
        <f>SUMIFS(Capacity0MW!AA$6:AA$87,Capacity0MW!$A$6:$A$87,$D93,Capacity0MW!$B$6:$B$87,$C93)</f>
        <v>0</v>
      </c>
      <c r="AE93" s="86">
        <f>SUMIFS(Capacity0MW!AB$6:AB$87,Capacity0MW!$A$6:$A$87,$D93,Capacity0MW!$B$6:$B$87,$C93)</f>
        <v>0</v>
      </c>
      <c r="AF93" s="86">
        <f>SUMIFS(Capacity0MW!AC$6:AC$87,Capacity0MW!$A$6:$A$87,$D93,Capacity0MW!$B$6:$B$87,$C93)</f>
        <v>0</v>
      </c>
      <c r="AG93" s="86">
        <f>SUMIFS(Capacity0MW!AD$6:AD$87,Capacity0MW!$A$6:$A$87,$D93,Capacity0MW!$B$6:$B$87,$C93)</f>
        <v>0</v>
      </c>
      <c r="AH93" s="86">
        <f>SUMIFS(Capacity0MW!AE$6:AE$87,Capacity0MW!$A$6:$A$87,$D93,Capacity0MW!$B$6:$B$87,$C93)</f>
        <v>0</v>
      </c>
    </row>
    <row r="94" spans="1:34" s="86" customFormat="1" x14ac:dyDescent="0.3">
      <c r="A94" s="86" t="s">
        <v>1294</v>
      </c>
      <c r="B94" s="86" t="s">
        <v>1294</v>
      </c>
      <c r="C94" s="86" t="s">
        <v>1350</v>
      </c>
      <c r="D94" s="86" t="s">
        <v>1356</v>
      </c>
      <c r="E94" s="86" t="s">
        <v>1401</v>
      </c>
      <c r="F94" s="86">
        <f>SUMIFS(Capacity0MW!C$6:C$87,Capacity0MW!$A$6:$A$87,$D94,Capacity0MW!$B$6:$B$87,$C94)</f>
        <v>2.531000047922126</v>
      </c>
      <c r="G94" s="86">
        <f>SUMIFS(Capacity0MW!D$6:D$87,Capacity0MW!$A$6:$A$87,$D94,Capacity0MW!$B$6:$B$87,$C94)</f>
        <v>5.8989998698234514</v>
      </c>
      <c r="H94" s="86">
        <f>SUMIFS(Capacity0MW!E$6:E$87,Capacity0MW!$A$6:$A$87,$D94,Capacity0MW!$B$6:$B$87,$C94)</f>
        <v>10.95600008964537</v>
      </c>
      <c r="I94" s="86">
        <f>SUMIFS(Capacity0MW!F$6:F$87,Capacity0MW!$A$6:$A$87,$D94,Capacity0MW!$B$6:$B$87,$C94)</f>
        <v>18.307000398635768</v>
      </c>
      <c r="J94" s="86">
        <f>SUMIFS(Capacity0MW!G$6:G$87,Capacity0MW!$A$6:$A$87,$D94,Capacity0MW!$B$6:$B$87,$C94)</f>
        <v>27.271999120712248</v>
      </c>
      <c r="K94" s="86">
        <f>SUMIFS(Capacity0MW!H$6:H$87,Capacity0MW!$A$6:$A$87,$D94,Capacity0MW!$B$6:$B$87,$C94)</f>
        <v>37.668000698089529</v>
      </c>
      <c r="L94" s="86">
        <f>SUMIFS(Capacity0MW!I$6:I$87,Capacity0MW!$A$6:$A$87,$D94,Capacity0MW!$B$6:$B$87,$C94)</f>
        <v>50.497000694274853</v>
      </c>
      <c r="M94" s="86">
        <f>SUMIFS(Capacity0MW!J$6:J$87,Capacity0MW!$A$6:$A$87,$D94,Capacity0MW!$B$6:$B$87,$C94)</f>
        <v>65.411998748779297</v>
      </c>
      <c r="N94" s="86">
        <f>SUMIFS(Capacity0MW!K$6:K$87,Capacity0MW!$A$6:$A$87,$D94,Capacity0MW!$B$6:$B$87,$C94)</f>
        <v>82.598003387451101</v>
      </c>
      <c r="O94" s="86">
        <f>SUMIFS(Capacity0MW!L$6:L$87,Capacity0MW!$A$6:$A$87,$D94,Capacity0MW!$B$6:$B$87,$C94)</f>
        <v>96.729002952575598</v>
      </c>
      <c r="P94" s="86">
        <f>SUMIFS(Capacity0MW!M$6:M$87,Capacity0MW!$A$6:$A$87,$D94,Capacity0MW!$B$6:$B$87,$C94)</f>
        <v>112.11099720001209</v>
      </c>
      <c r="Q94" s="86">
        <f>SUMIFS(Capacity0MW!N$6:N$87,Capacity0MW!$A$6:$A$87,$D94,Capacity0MW!$B$6:$B$87,$C94)</f>
        <v>128.7480001449583</v>
      </c>
      <c r="R94" s="86">
        <f>SUMIFS(Capacity0MW!O$6:O$87,Capacity0MW!$A$6:$A$87,$D94,Capacity0MW!$B$6:$B$87,$C94)</f>
        <v>146.674007415771</v>
      </c>
      <c r="S94" s="86">
        <f>SUMIFS(Capacity0MW!P$6:P$87,Capacity0MW!$A$6:$A$87,$D94,Capacity0MW!$B$6:$B$87,$C94)</f>
        <v>164.1120033264157</v>
      </c>
      <c r="T94" s="86">
        <f>SUMIFS(Capacity0MW!Q$6:Q$87,Capacity0MW!$A$6:$A$87,$D94,Capacity0MW!$B$6:$B$87,$C94)</f>
        <v>182.07299804687452</v>
      </c>
      <c r="U94" s="86">
        <f>SUMIFS(Capacity0MW!R$6:R$87,Capacity0MW!$A$6:$A$87,$D94,Capacity0MW!$B$6:$B$87,$C94)</f>
        <v>191.79999732971089</v>
      </c>
      <c r="V94" s="86">
        <f>SUMIFS(Capacity0MW!S$6:S$87,Capacity0MW!$A$6:$A$87,$D94,Capacity0MW!$B$6:$B$87,$C94)</f>
        <v>202.03400230407689</v>
      </c>
      <c r="W94" s="86">
        <f>SUMIFS(Capacity0MW!T$6:T$87,Capacity0MW!$A$6:$A$87,$D94,Capacity0MW!$B$6:$B$87,$C94)</f>
        <v>212.35599899291938</v>
      </c>
      <c r="X94" s="86">
        <f>SUMIFS(Capacity0MW!U$6:U$87,Capacity0MW!$A$6:$A$87,$D94,Capacity0MW!$B$6:$B$87,$C94)</f>
        <v>223.17800712585358</v>
      </c>
      <c r="Y94" s="86">
        <f>SUMIFS(Capacity0MW!V$6:V$87,Capacity0MW!$A$6:$A$87,$D94,Capacity0MW!$B$6:$B$87,$C94)</f>
        <v>234.19300270080521</v>
      </c>
      <c r="Z94" s="86">
        <f>SUMIFS(Capacity0MW!W$6:W$87,Capacity0MW!$A$6:$A$87,$D94,Capacity0MW!$B$6:$B$87,$C94)</f>
        <v>245.49399948120112</v>
      </c>
      <c r="AA94" s="86">
        <f>SUMIFS(Capacity0MW!X$6:X$87,Capacity0MW!$A$6:$A$87,$D94,Capacity0MW!$B$6:$B$87,$C94)</f>
        <v>256.95800399780211</v>
      </c>
      <c r="AB94" s="86">
        <f>SUMIFS(Capacity0MW!Y$6:Y$87,Capacity0MW!$A$6:$A$87,$D94,Capacity0MW!$B$6:$B$87,$C94)</f>
        <v>268.73600196838322</v>
      </c>
      <c r="AC94" s="86">
        <f>SUMIFS(Capacity0MW!Z$6:Z$87,Capacity0MW!$A$6:$A$87,$D94,Capacity0MW!$B$6:$B$87,$C94)</f>
        <v>280.62199401855423</v>
      </c>
      <c r="AD94" s="86">
        <f>SUMIFS(Capacity0MW!AA$6:AA$87,Capacity0MW!$A$6:$A$87,$D94,Capacity0MW!$B$6:$B$87,$C94)</f>
        <v>292.61600875854447</v>
      </c>
      <c r="AE94" s="86">
        <f>SUMIFS(Capacity0MW!AB$6:AB$87,Capacity0MW!$A$6:$A$87,$D94,Capacity0MW!$B$6:$B$87,$C94)</f>
        <v>304.57599258422778</v>
      </c>
      <c r="AF94" s="86">
        <f>SUMIFS(Capacity0MW!AC$6:AC$87,Capacity0MW!$A$6:$A$87,$D94,Capacity0MW!$B$6:$B$87,$C94)</f>
        <v>316.62600326538069</v>
      </c>
      <c r="AG94" s="86">
        <f>SUMIFS(Capacity0MW!AD$6:AD$87,Capacity0MW!$A$6:$A$87,$D94,Capacity0MW!$B$6:$B$87,$C94)</f>
        <v>328.75601196289063</v>
      </c>
      <c r="AH94" s="86">
        <f>SUMIFS(Capacity0MW!AE$6:AE$87,Capacity0MW!$A$6:$A$87,$D94,Capacity0MW!$B$6:$B$87,$C94)</f>
        <v>340.86399841308514</v>
      </c>
    </row>
    <row r="95" spans="1:34" s="86" customFormat="1" x14ac:dyDescent="0.3">
      <c r="A95" s="86" t="s">
        <v>1295</v>
      </c>
      <c r="B95" s="86" t="s">
        <v>1310</v>
      </c>
      <c r="C95" s="86" t="s">
        <v>1349</v>
      </c>
      <c r="D95" s="86" t="s">
        <v>1354</v>
      </c>
      <c r="E95" s="86" t="s">
        <v>1401</v>
      </c>
      <c r="F95" s="86">
        <f>SUMIFS(Capacity0MW!C$6:C$87,Capacity0MW!$A$6:$A$87,$D95,Capacity0MW!$B$6:$B$87,$C95)</f>
        <v>55.329999923705998</v>
      </c>
      <c r="G95" s="86">
        <f>SUMIFS(Capacity0MW!D$6:D$87,Capacity0MW!$A$6:$A$87,$D95,Capacity0MW!$B$6:$B$87,$C95)</f>
        <v>375.329999923706</v>
      </c>
      <c r="H95" s="86">
        <f>SUMIFS(Capacity0MW!E$6:E$87,Capacity0MW!$A$6:$A$87,$D95,Capacity0MW!$B$6:$B$87,$C95)</f>
        <v>375.329999923706</v>
      </c>
      <c r="I95" s="86">
        <f>SUMIFS(Capacity0MW!F$6:F$87,Capacity0MW!$A$6:$A$87,$D95,Capacity0MW!$B$6:$B$87,$C95)</f>
        <v>375.329999923706</v>
      </c>
      <c r="J95" s="86">
        <f>SUMIFS(Capacity0MW!G$6:G$87,Capacity0MW!$A$6:$A$87,$D95,Capacity0MW!$B$6:$B$87,$C95)</f>
        <v>375.329999923706</v>
      </c>
      <c r="K95" s="86">
        <f>SUMIFS(Capacity0MW!H$6:H$87,Capacity0MW!$A$6:$A$87,$D95,Capacity0MW!$B$6:$B$87,$C95)</f>
        <v>375.329999923706</v>
      </c>
      <c r="L95" s="86">
        <f>SUMIFS(Capacity0MW!I$6:I$87,Capacity0MW!$A$6:$A$87,$D95,Capacity0MW!$B$6:$B$87,$C95)</f>
        <v>375.329999923706</v>
      </c>
      <c r="M95" s="86">
        <f>SUMIFS(Capacity0MW!J$6:J$87,Capacity0MW!$A$6:$A$87,$D95,Capacity0MW!$B$6:$B$87,$C95)</f>
        <v>375.329999923706</v>
      </c>
      <c r="N95" s="86">
        <f>SUMIFS(Capacity0MW!K$6:K$87,Capacity0MW!$A$6:$A$87,$D95,Capacity0MW!$B$6:$B$87,$C95)</f>
        <v>375.329999923706</v>
      </c>
      <c r="O95" s="86">
        <f>SUMIFS(Capacity0MW!L$6:L$87,Capacity0MW!$A$6:$A$87,$D95,Capacity0MW!$B$6:$B$87,$C95)</f>
        <v>375.33010063757598</v>
      </c>
      <c r="P95" s="86">
        <f>SUMIFS(Capacity0MW!M$6:M$87,Capacity0MW!$A$6:$A$87,$D95,Capacity0MW!$B$6:$B$87,$C95)</f>
        <v>375.330107018886</v>
      </c>
      <c r="Q95" s="86">
        <f>SUMIFS(Capacity0MW!N$6:N$87,Capacity0MW!$A$6:$A$87,$D95,Capacity0MW!$B$6:$B$87,$C95)</f>
        <v>375.33116563570599</v>
      </c>
      <c r="R95" s="86">
        <f>SUMIFS(Capacity0MW!O$6:O$87,Capacity0MW!$A$6:$A$87,$D95,Capacity0MW!$B$6:$B$87,$C95)</f>
        <v>320.00116574899999</v>
      </c>
      <c r="S95" s="86">
        <f>SUMIFS(Capacity0MW!P$6:P$87,Capacity0MW!$A$6:$A$87,$D95,Capacity0MW!$B$6:$B$87,$C95)</f>
        <v>320.00116575940001</v>
      </c>
      <c r="T95" s="86">
        <f>SUMIFS(Capacity0MW!Q$6:Q$87,Capacity0MW!$A$6:$A$87,$D95,Capacity0MW!$B$6:$B$87,$C95)</f>
        <v>320.00116585450002</v>
      </c>
      <c r="U95" s="86">
        <f>SUMIFS(Capacity0MW!R$6:R$87,Capacity0MW!$A$6:$A$87,$D95,Capacity0MW!$B$6:$B$87,$C95)</f>
        <v>320.00116589539999</v>
      </c>
      <c r="V95" s="86">
        <f>SUMIFS(Capacity0MW!S$6:S$87,Capacity0MW!$A$6:$A$87,$D95,Capacity0MW!$B$6:$B$87,$C95)</f>
        <v>320.00116613509999</v>
      </c>
      <c r="W95" s="86">
        <f>SUMIFS(Capacity0MW!T$6:T$87,Capacity0MW!$A$6:$A$87,$D95,Capacity0MW!$B$6:$B$87,$C95)</f>
        <v>320.00116618210001</v>
      </c>
      <c r="X95" s="86">
        <f>SUMIFS(Capacity0MW!U$6:U$87,Capacity0MW!$A$6:$A$87,$D95,Capacity0MW!$B$6:$B$87,$C95)</f>
        <v>320.00116627220001</v>
      </c>
      <c r="Y95" s="86">
        <f>SUMIFS(Capacity0MW!V$6:V$87,Capacity0MW!$A$6:$A$87,$D95,Capacity0MW!$B$6:$B$87,$C95)</f>
        <v>320.00116632480001</v>
      </c>
      <c r="Z95" s="86">
        <f>SUMIFS(Capacity0MW!W$6:W$87,Capacity0MW!$A$6:$A$87,$D95,Capacity0MW!$B$6:$B$87,$C95)</f>
        <v>300.00125739869998</v>
      </c>
      <c r="AA95" s="86">
        <f>SUMIFS(Capacity0MW!X$6:X$87,Capacity0MW!$A$6:$A$87,$D95,Capacity0MW!$B$6:$B$87,$C95)</f>
        <v>1.2531555000000001E-3</v>
      </c>
      <c r="AB95" s="86">
        <f>SUMIFS(Capacity0MW!Y$6:Y$87,Capacity0MW!$A$6:$A$87,$D95,Capacity0MW!$B$6:$B$87,$C95)</f>
        <v>1.2531749E-3</v>
      </c>
      <c r="AC95" s="86">
        <f>SUMIFS(Capacity0MW!Z$6:Z$87,Capacity0MW!$A$6:$A$87,$D95,Capacity0MW!$B$6:$B$87,$C95)</f>
        <v>180.07232999999999</v>
      </c>
      <c r="AD95" s="86">
        <f>SUMIFS(Capacity0MW!AA$6:AA$87,Capacity0MW!$A$6:$A$87,$D95,Capacity0MW!$B$6:$B$87,$C95)</f>
        <v>180.07230999999999</v>
      </c>
      <c r="AE95" s="86">
        <f>SUMIFS(Capacity0MW!AB$6:AB$87,Capacity0MW!$A$6:$A$87,$D95,Capacity0MW!$B$6:$B$87,$C95)</f>
        <v>180.07230999999999</v>
      </c>
      <c r="AF95" s="86">
        <f>SUMIFS(Capacity0MW!AC$6:AC$87,Capacity0MW!$A$6:$A$87,$D95,Capacity0MW!$B$6:$B$87,$C95)</f>
        <v>180.07230000000001</v>
      </c>
      <c r="AG95" s="86">
        <f>SUMIFS(Capacity0MW!AD$6:AD$87,Capacity0MW!$A$6:$A$87,$D95,Capacity0MW!$B$6:$B$87,$C95)</f>
        <v>180.07228000000001</v>
      </c>
      <c r="AH95" s="86">
        <f>SUMIFS(Capacity0MW!AE$6:AE$87,Capacity0MW!$A$6:$A$87,$D95,Capacity0MW!$B$6:$B$87,$C95)</f>
        <v>386.95186999999999</v>
      </c>
    </row>
    <row r="96" spans="1:34" s="86" customFormat="1" x14ac:dyDescent="0.3">
      <c r="A96" s="86" t="s">
        <v>1296</v>
      </c>
      <c r="B96" s="86" t="s">
        <v>1311</v>
      </c>
      <c r="C96" s="86" t="s">
        <v>612</v>
      </c>
      <c r="D96" s="86" t="s">
        <v>1354</v>
      </c>
      <c r="E96" s="86" t="s">
        <v>1401</v>
      </c>
      <c r="F96" s="86">
        <f>SUMIFS(Capacity0MW!C$6:C$87,Capacity0MW!$A$6:$A$87,$D96,Capacity0MW!$B$6:$B$87,$C96)</f>
        <v>0</v>
      </c>
      <c r="G96" s="86">
        <f>SUMIFS(Capacity0MW!D$6:D$87,Capacity0MW!$A$6:$A$87,$D96,Capacity0MW!$B$6:$B$87,$C96)</f>
        <v>0</v>
      </c>
      <c r="H96" s="86">
        <f>SUMIFS(Capacity0MW!E$6:E$87,Capacity0MW!$A$6:$A$87,$D96,Capacity0MW!$B$6:$B$87,$C96)</f>
        <v>0</v>
      </c>
      <c r="I96" s="86">
        <f>SUMIFS(Capacity0MW!F$6:F$87,Capacity0MW!$A$6:$A$87,$D96,Capacity0MW!$B$6:$B$87,$C96)</f>
        <v>0</v>
      </c>
      <c r="J96" s="86">
        <f>SUMIFS(Capacity0MW!G$6:G$87,Capacity0MW!$A$6:$A$87,$D96,Capacity0MW!$B$6:$B$87,$C96)</f>
        <v>0</v>
      </c>
      <c r="K96" s="86">
        <f>SUMIFS(Capacity0MW!H$6:H$87,Capacity0MW!$A$6:$A$87,$D96,Capacity0MW!$B$6:$B$87,$C96)</f>
        <v>0</v>
      </c>
      <c r="L96" s="86">
        <f>SUMIFS(Capacity0MW!I$6:I$87,Capacity0MW!$A$6:$A$87,$D96,Capacity0MW!$B$6:$B$87,$C96)</f>
        <v>0</v>
      </c>
      <c r="M96" s="86">
        <f>SUMIFS(Capacity0MW!J$6:J$87,Capacity0MW!$A$6:$A$87,$D96,Capacity0MW!$B$6:$B$87,$C96)</f>
        <v>1.4240756999999999E-4</v>
      </c>
      <c r="N96" s="86">
        <f>SUMIFS(Capacity0MW!K$6:K$87,Capacity0MW!$A$6:$A$87,$D96,Capacity0MW!$B$6:$B$87,$C96)</f>
        <v>1.679377E-4</v>
      </c>
      <c r="O96" s="86">
        <f>SUMIFS(Capacity0MW!L$6:L$87,Capacity0MW!$A$6:$A$87,$D96,Capacity0MW!$B$6:$B$87,$C96)</f>
        <v>2.9440782999999999E-4</v>
      </c>
      <c r="P96" s="86">
        <f>SUMIFS(Capacity0MW!M$6:M$87,Capacity0MW!$A$6:$A$87,$D96,Capacity0MW!$B$6:$B$87,$C96)</f>
        <v>3.12089749999999E-4</v>
      </c>
      <c r="Q96" s="86">
        <f>SUMIFS(Capacity0MW!N$6:N$87,Capacity0MW!$A$6:$A$87,$D96,Capacity0MW!$B$6:$B$87,$C96)</f>
        <v>1319.7073</v>
      </c>
      <c r="R96" s="86">
        <f>SUMIFS(Capacity0MW!O$6:O$87,Capacity0MW!$A$6:$A$87,$D96,Capacity0MW!$B$6:$B$87,$C96)</f>
        <v>1319.7073</v>
      </c>
      <c r="S96" s="86">
        <f>SUMIFS(Capacity0MW!P$6:P$87,Capacity0MW!$A$6:$A$87,$D96,Capacity0MW!$B$6:$B$87,$C96)</f>
        <v>1319.7073</v>
      </c>
      <c r="T96" s="86">
        <f>SUMIFS(Capacity0MW!Q$6:Q$87,Capacity0MW!$A$6:$A$87,$D96,Capacity0MW!$B$6:$B$87,$C96)</f>
        <v>1647.098</v>
      </c>
      <c r="U96" s="86">
        <f>SUMIFS(Capacity0MW!R$6:R$87,Capacity0MW!$A$6:$A$87,$D96,Capacity0MW!$B$6:$B$87,$C96)</f>
        <v>1647.098</v>
      </c>
      <c r="V96" s="86">
        <f>SUMIFS(Capacity0MW!S$6:S$87,Capacity0MW!$A$6:$A$87,$D96,Capacity0MW!$B$6:$B$87,$C96)</f>
        <v>1693.5056</v>
      </c>
      <c r="W96" s="86">
        <f>SUMIFS(Capacity0MW!T$6:T$87,Capacity0MW!$A$6:$A$87,$D96,Capacity0MW!$B$6:$B$87,$C96)</f>
        <v>1693.5056</v>
      </c>
      <c r="X96" s="86">
        <f>SUMIFS(Capacity0MW!U$6:U$87,Capacity0MW!$A$6:$A$87,$D96,Capacity0MW!$B$6:$B$87,$C96)</f>
        <v>1693.5056</v>
      </c>
      <c r="Y96" s="86">
        <f>SUMIFS(Capacity0MW!V$6:V$87,Capacity0MW!$A$6:$A$87,$D96,Capacity0MW!$B$6:$B$87,$C96)</f>
        <v>1693.5056</v>
      </c>
      <c r="Z96" s="86">
        <f>SUMIFS(Capacity0MW!W$6:W$87,Capacity0MW!$A$6:$A$87,$D96,Capacity0MW!$B$6:$B$87,$C96)</f>
        <v>2397.2595000000001</v>
      </c>
      <c r="AA96" s="86">
        <f>SUMIFS(Capacity0MW!X$6:X$87,Capacity0MW!$A$6:$A$87,$D96,Capacity0MW!$B$6:$B$87,$C96)</f>
        <v>2397.2595000000001</v>
      </c>
      <c r="AB96" s="86">
        <f>SUMIFS(Capacity0MW!Y$6:Y$87,Capacity0MW!$A$6:$A$87,$D96,Capacity0MW!$B$6:$B$87,$C96)</f>
        <v>2397.2595000000001</v>
      </c>
      <c r="AC96" s="86">
        <f>SUMIFS(Capacity0MW!Z$6:Z$87,Capacity0MW!$A$6:$A$87,$D96,Capacity0MW!$B$6:$B$87,$C96)</f>
        <v>2400</v>
      </c>
      <c r="AD96" s="86">
        <f>SUMIFS(Capacity0MW!AA$6:AA$87,Capacity0MW!$A$6:$A$87,$D96,Capacity0MW!$B$6:$B$87,$C96)</f>
        <v>2400</v>
      </c>
      <c r="AE96" s="86">
        <f>SUMIFS(Capacity0MW!AB$6:AB$87,Capacity0MW!$A$6:$A$87,$D96,Capacity0MW!$B$6:$B$87,$C96)</f>
        <v>2400</v>
      </c>
      <c r="AF96" s="86">
        <f>SUMIFS(Capacity0MW!AC$6:AC$87,Capacity0MW!$A$6:$A$87,$D96,Capacity0MW!$B$6:$B$87,$C96)</f>
        <v>2400</v>
      </c>
      <c r="AG96" s="86">
        <f>SUMIFS(Capacity0MW!AD$6:AD$87,Capacity0MW!$A$6:$A$87,$D96,Capacity0MW!$B$6:$B$87,$C96)</f>
        <v>2400</v>
      </c>
      <c r="AH96" s="86">
        <f>SUMIFS(Capacity0MW!AE$6:AE$87,Capacity0MW!$A$6:$A$87,$D96,Capacity0MW!$B$6:$B$87,$C96)</f>
        <v>2400</v>
      </c>
    </row>
    <row r="97" spans="1:34" s="86" customFormat="1" x14ac:dyDescent="0.3">
      <c r="A97" s="86" t="s">
        <v>1297</v>
      </c>
      <c r="B97" s="86" t="s">
        <v>1297</v>
      </c>
      <c r="C97" s="86" t="s">
        <v>1350</v>
      </c>
      <c r="D97" s="86" t="s">
        <v>1354</v>
      </c>
      <c r="E97" s="86" t="s">
        <v>1401</v>
      </c>
      <c r="F97" s="86">
        <f>SUMIFS(Capacity0MW!C$6:C$87,Capacity0MW!$A$6:$A$87,$D97,Capacity0MW!$B$6:$B$87,$C97)</f>
        <v>21.324999809265112</v>
      </c>
      <c r="G97" s="86">
        <f>SUMIFS(Capacity0MW!D$6:D$87,Capacity0MW!$A$6:$A$87,$D97,Capacity0MW!$B$6:$B$87,$C97)</f>
        <v>39.332999229431003</v>
      </c>
      <c r="H97" s="86">
        <f>SUMIFS(Capacity0MW!E$6:E$87,Capacity0MW!$A$6:$A$87,$D97,Capacity0MW!$B$6:$B$87,$C97)</f>
        <v>124.65300178527829</v>
      </c>
      <c r="I97" s="86">
        <f>SUMIFS(Capacity0MW!F$6:F$87,Capacity0MW!$A$6:$A$87,$D97,Capacity0MW!$B$6:$B$87,$C97)</f>
        <v>240.5120048522939</v>
      </c>
      <c r="J97" s="86">
        <f>SUMIFS(Capacity0MW!G$6:G$87,Capacity0MW!$A$6:$A$87,$D97,Capacity0MW!$B$6:$B$87,$C97)</f>
        <v>387.46300506591774</v>
      </c>
      <c r="K97" s="86">
        <f>SUMIFS(Capacity0MW!H$6:H$87,Capacity0MW!$A$6:$A$87,$D97,Capacity0MW!$B$6:$B$87,$C97)</f>
        <v>568.47399139404206</v>
      </c>
      <c r="L97" s="86">
        <f>SUMIFS(Capacity0MW!I$6:I$87,Capacity0MW!$A$6:$A$87,$D97,Capacity0MW!$B$6:$B$87,$C97)</f>
        <v>786.96098327636605</v>
      </c>
      <c r="M97" s="86">
        <f>SUMIFS(Capacity0MW!J$6:J$87,Capacity0MW!$A$6:$A$87,$D97,Capacity0MW!$B$6:$B$87,$C97)</f>
        <v>1024.835983276367</v>
      </c>
      <c r="N97" s="86">
        <f>SUMIFS(Capacity0MW!K$6:K$87,Capacity0MW!$A$6:$A$87,$D97,Capacity0MW!$B$6:$B$87,$C97)</f>
        <v>1297.2010192871039</v>
      </c>
      <c r="O97" s="86">
        <f>SUMIFS(Capacity0MW!L$6:L$87,Capacity0MW!$A$6:$A$87,$D97,Capacity0MW!$B$6:$B$87,$C97)</f>
        <v>1508.376068115231</v>
      </c>
      <c r="P97" s="86">
        <f>SUMIFS(Capacity0MW!M$6:M$87,Capacity0MW!$A$6:$A$87,$D97,Capacity0MW!$B$6:$B$87,$C97)</f>
        <v>1741.757995605466</v>
      </c>
      <c r="Q97" s="86">
        <f>SUMIFS(Capacity0MW!N$6:N$87,Capacity0MW!$A$6:$A$87,$D97,Capacity0MW!$B$6:$B$87,$C97)</f>
        <v>1990.8499450683539</v>
      </c>
      <c r="R97" s="86">
        <f>SUMIFS(Capacity0MW!O$6:O$87,Capacity0MW!$A$6:$A$87,$D97,Capacity0MW!$B$6:$B$87,$C97)</f>
        <v>2255.0250549316352</v>
      </c>
      <c r="S97" s="86">
        <f>SUMIFS(Capacity0MW!P$6:P$87,Capacity0MW!$A$6:$A$87,$D97,Capacity0MW!$B$6:$B$87,$C97)</f>
        <v>2511.4719543456981</v>
      </c>
      <c r="T97" s="86">
        <f>SUMIFS(Capacity0MW!Q$6:Q$87,Capacity0MW!$A$6:$A$87,$D97,Capacity0MW!$B$6:$B$87,$C97)</f>
        <v>2773.6560668945313</v>
      </c>
      <c r="U97" s="86">
        <f>SUMIFS(Capacity0MW!R$6:R$87,Capacity0MW!$A$6:$A$87,$D97,Capacity0MW!$B$6:$B$87,$C97)</f>
        <v>2913.0490112304678</v>
      </c>
      <c r="V97" s="86">
        <f>SUMIFS(Capacity0MW!S$6:S$87,Capacity0MW!$A$6:$A$87,$D97,Capacity0MW!$B$6:$B$87,$C97)</f>
        <v>3058.5720520019481</v>
      </c>
      <c r="W97" s="86">
        <f>SUMIFS(Capacity0MW!T$6:T$87,Capacity0MW!$A$6:$A$87,$D97,Capacity0MW!$B$6:$B$87,$C97)</f>
        <v>3207.325073242187</v>
      </c>
      <c r="X97" s="86">
        <f>SUMIFS(Capacity0MW!U$6:U$87,Capacity0MW!$A$6:$A$87,$D97,Capacity0MW!$B$6:$B$87,$C97)</f>
        <v>3364.1940307617178</v>
      </c>
      <c r="Y97" s="86">
        <f>SUMIFS(Capacity0MW!V$6:V$87,Capacity0MW!$A$6:$A$87,$D97,Capacity0MW!$B$6:$B$87,$C97)</f>
        <v>3523.5459594726508</v>
      </c>
      <c r="Z97" s="86">
        <f>SUMIFS(Capacity0MW!W$6:W$87,Capacity0MW!$A$6:$A$87,$D97,Capacity0MW!$B$6:$B$87,$C97)</f>
        <v>3687.8629760742178</v>
      </c>
      <c r="AA97" s="86">
        <f>SUMIFS(Capacity0MW!X$6:X$87,Capacity0MW!$A$6:$A$87,$D97,Capacity0MW!$B$6:$B$87,$C97)</f>
        <v>3855.463012695307</v>
      </c>
      <c r="AB97" s="86">
        <f>SUMIFS(Capacity0MW!Y$6:Y$87,Capacity0MW!$A$6:$A$87,$D97,Capacity0MW!$B$6:$B$87,$C97)</f>
        <v>4029.3500366210928</v>
      </c>
      <c r="AC97" s="86">
        <f>SUMIFS(Capacity0MW!Z$6:Z$87,Capacity0MW!$A$6:$A$87,$D97,Capacity0MW!$B$6:$B$87,$C97)</f>
        <v>4209.115112304682</v>
      </c>
      <c r="AD97" s="86">
        <f>SUMIFS(Capacity0MW!AA$6:AA$87,Capacity0MW!$A$6:$A$87,$D97,Capacity0MW!$B$6:$B$87,$C97)</f>
        <v>4396.3960571289063</v>
      </c>
      <c r="AE97" s="86">
        <f>SUMIFS(Capacity0MW!AB$6:AB$87,Capacity0MW!$A$6:$A$87,$D97,Capacity0MW!$B$6:$B$87,$C97)</f>
        <v>4589.93505859375</v>
      </c>
      <c r="AF97" s="86">
        <f>SUMIFS(Capacity0MW!AC$6:AC$87,Capacity0MW!$A$6:$A$87,$D97,Capacity0MW!$B$6:$B$87,$C97)</f>
        <v>4789.6218872070313</v>
      </c>
      <c r="AG97" s="86">
        <f>SUMIFS(Capacity0MW!AD$6:AD$87,Capacity0MW!$A$6:$A$87,$D97,Capacity0MW!$B$6:$B$87,$C97)</f>
        <v>4990.3800048828125</v>
      </c>
      <c r="AH97" s="86">
        <f>SUMIFS(Capacity0MW!AE$6:AE$87,Capacity0MW!$A$6:$A$87,$D97,Capacity0MW!$B$6:$B$87,$C97)</f>
        <v>5195.4019775390625</v>
      </c>
    </row>
    <row r="98" spans="1:34" s="86" customFormat="1" x14ac:dyDescent="0.3">
      <c r="A98" s="86" t="s">
        <v>1402</v>
      </c>
      <c r="B98" s="86" t="s">
        <v>1402</v>
      </c>
      <c r="C98" s="86" t="s">
        <v>1347</v>
      </c>
      <c r="D98" s="86" t="s">
        <v>1352</v>
      </c>
      <c r="E98" s="86" t="s">
        <v>1401</v>
      </c>
      <c r="F98" s="86">
        <f>SUMIFS(Capacity0MW!C$6:C$87,Capacity0MW!$A$6:$A$87,$D98,Capacity0MW!$B$6:$B$87,$C98)</f>
        <v>1438</v>
      </c>
      <c r="G98" s="86">
        <f>SUMIFS(Capacity0MW!D$6:D$87,Capacity0MW!$A$6:$A$87,$D98,Capacity0MW!$B$6:$B$87,$C98)</f>
        <v>1438</v>
      </c>
      <c r="H98" s="86">
        <f>SUMIFS(Capacity0MW!E$6:E$87,Capacity0MW!$A$6:$A$87,$D98,Capacity0MW!$B$6:$B$87,$C98)</f>
        <v>1438</v>
      </c>
      <c r="I98" s="86">
        <f>SUMIFS(Capacity0MW!F$6:F$87,Capacity0MW!$A$6:$A$87,$D98,Capacity0MW!$B$6:$B$87,$C98)</f>
        <v>1438</v>
      </c>
      <c r="J98" s="86">
        <f>SUMIFS(Capacity0MW!G$6:G$87,Capacity0MW!$A$6:$A$87,$D98,Capacity0MW!$B$6:$B$87,$C98)</f>
        <v>1438</v>
      </c>
      <c r="K98" s="86">
        <f>SUMIFS(Capacity0MW!H$6:H$87,Capacity0MW!$A$6:$A$87,$D98,Capacity0MW!$B$6:$B$87,$C98)</f>
        <v>1438</v>
      </c>
      <c r="L98" s="86">
        <f>SUMIFS(Capacity0MW!I$6:I$87,Capacity0MW!$A$6:$A$87,$D98,Capacity0MW!$B$6:$B$87,$C98)</f>
        <v>1438</v>
      </c>
      <c r="M98" s="86">
        <f>SUMIFS(Capacity0MW!J$6:J$87,Capacity0MW!$A$6:$A$87,$D98,Capacity0MW!$B$6:$B$87,$C98)</f>
        <v>1438</v>
      </c>
      <c r="N98" s="86">
        <f>SUMIFS(Capacity0MW!K$6:K$87,Capacity0MW!$A$6:$A$87,$D98,Capacity0MW!$B$6:$B$87,$C98)</f>
        <v>1438</v>
      </c>
      <c r="O98" s="86">
        <f>SUMIFS(Capacity0MW!L$6:L$87,Capacity0MW!$A$6:$A$87,$D98,Capacity0MW!$B$6:$B$87,$C98)</f>
        <v>1438</v>
      </c>
      <c r="P98" s="86">
        <f>SUMIFS(Capacity0MW!M$6:M$87,Capacity0MW!$A$6:$A$87,$D98,Capacity0MW!$B$6:$B$87,$C98)</f>
        <v>1438</v>
      </c>
      <c r="Q98" s="86">
        <f>SUMIFS(Capacity0MW!N$6:N$87,Capacity0MW!$A$6:$A$87,$D98,Capacity0MW!$B$6:$B$87,$C98)</f>
        <v>1438</v>
      </c>
      <c r="R98" s="86">
        <f>SUMIFS(Capacity0MW!O$6:O$87,Capacity0MW!$A$6:$A$87,$D98,Capacity0MW!$B$6:$B$87,$C98)</f>
        <v>1438</v>
      </c>
      <c r="S98" s="86">
        <f>SUMIFS(Capacity0MW!P$6:P$87,Capacity0MW!$A$6:$A$87,$D98,Capacity0MW!$B$6:$B$87,$C98)</f>
        <v>1438</v>
      </c>
      <c r="T98" s="86">
        <f>SUMIFS(Capacity0MW!Q$6:Q$87,Capacity0MW!$A$6:$A$87,$D98,Capacity0MW!$B$6:$B$87,$C98)</f>
        <v>1388.00011227952</v>
      </c>
      <c r="U98" s="86">
        <f>SUMIFS(Capacity0MW!R$6:R$87,Capacity0MW!$A$6:$A$87,$D98,Capacity0MW!$B$6:$B$87,$C98)</f>
        <v>1388.000112285416</v>
      </c>
      <c r="V98" s="86">
        <f>SUMIFS(Capacity0MW!S$6:S$87,Capacity0MW!$A$6:$A$87,$D98,Capacity0MW!$B$6:$B$87,$C98)</f>
        <v>2446.8062</v>
      </c>
      <c r="W98" s="86">
        <f>SUMIFS(Capacity0MW!T$6:T$87,Capacity0MW!$A$6:$A$87,$D98,Capacity0MW!$B$6:$B$87,$C98)</f>
        <v>2446.8062</v>
      </c>
      <c r="X98" s="86">
        <f>SUMIFS(Capacity0MW!U$6:U$87,Capacity0MW!$A$6:$A$87,$D98,Capacity0MW!$B$6:$B$87,$C98)</f>
        <v>2446.8062</v>
      </c>
      <c r="Y98" s="86">
        <f>SUMIFS(Capacity0MW!V$6:V$87,Capacity0MW!$A$6:$A$87,$D98,Capacity0MW!$B$6:$B$87,$C98)</f>
        <v>2446.8062</v>
      </c>
      <c r="Z98" s="86">
        <f>SUMIFS(Capacity0MW!W$6:W$87,Capacity0MW!$A$6:$A$87,$D98,Capacity0MW!$B$6:$B$87,$C98)</f>
        <v>2446.8062</v>
      </c>
      <c r="AA98" s="86">
        <f>SUMIFS(Capacity0MW!X$6:X$87,Capacity0MW!$A$6:$A$87,$D98,Capacity0MW!$B$6:$B$87,$C98)</f>
        <v>2446.8062</v>
      </c>
      <c r="AB98" s="86">
        <f>SUMIFS(Capacity0MW!Y$6:Y$87,Capacity0MW!$A$6:$A$87,$D98,Capacity0MW!$B$6:$B$87,$C98)</f>
        <v>3189.7799</v>
      </c>
      <c r="AC98" s="86">
        <f>SUMIFS(Capacity0MW!Z$6:Z$87,Capacity0MW!$A$6:$A$87,$D98,Capacity0MW!$B$6:$B$87,$C98)</f>
        <v>3103.4775</v>
      </c>
      <c r="AD98" s="86">
        <f>SUMIFS(Capacity0MW!AA$6:AA$87,Capacity0MW!$A$6:$A$87,$D98,Capacity0MW!$B$6:$B$87,$C98)</f>
        <v>3103.4775</v>
      </c>
      <c r="AE98" s="86">
        <f>SUMIFS(Capacity0MW!AB$6:AB$87,Capacity0MW!$A$6:$A$87,$D98,Capacity0MW!$B$6:$B$87,$C98)</f>
        <v>3103.4775</v>
      </c>
      <c r="AF98" s="86">
        <f>SUMIFS(Capacity0MW!AC$6:AC$87,Capacity0MW!$A$6:$A$87,$D98,Capacity0MW!$B$6:$B$87,$C98)</f>
        <v>3103.4775</v>
      </c>
      <c r="AG98" s="86">
        <f>SUMIFS(Capacity0MW!AD$6:AD$87,Capacity0MW!$A$6:$A$87,$D98,Capacity0MW!$B$6:$B$87,$C98)</f>
        <v>3103.4775</v>
      </c>
      <c r="AH98" s="86">
        <f>SUMIFS(Capacity0MW!AE$6:AE$87,Capacity0MW!$A$6:$A$87,$D98,Capacity0MW!$B$6:$B$87,$C98)</f>
        <v>3103.4776041637801</v>
      </c>
    </row>
    <row r="99" spans="1:34" s="86" customFormat="1" x14ac:dyDescent="0.3">
      <c r="A99" s="86" t="s">
        <v>1403</v>
      </c>
      <c r="B99" s="86" t="s">
        <v>1403</v>
      </c>
      <c r="C99" s="86" t="s">
        <v>1347</v>
      </c>
      <c r="D99" s="86" t="s">
        <v>1353</v>
      </c>
      <c r="E99" s="86" t="s">
        <v>1401</v>
      </c>
      <c r="F99" s="86">
        <f>SUMIFS(Capacity0MW!C$6:C$87,Capacity0MW!$A$6:$A$87,$D99,Capacity0MW!$B$6:$B$87,$C99)</f>
        <v>1910</v>
      </c>
      <c r="G99" s="86">
        <f>SUMIFS(Capacity0MW!D$6:D$87,Capacity0MW!$A$6:$A$87,$D99,Capacity0MW!$B$6:$B$87,$C99)</f>
        <v>1910</v>
      </c>
      <c r="H99" s="86">
        <f>SUMIFS(Capacity0MW!E$6:E$87,Capacity0MW!$A$6:$A$87,$D99,Capacity0MW!$B$6:$B$87,$C99)</f>
        <v>1910</v>
      </c>
      <c r="I99" s="86">
        <f>SUMIFS(Capacity0MW!F$6:F$87,Capacity0MW!$A$6:$A$87,$D99,Capacity0MW!$B$6:$B$87,$C99)</f>
        <v>1910</v>
      </c>
      <c r="J99" s="86">
        <f>SUMIFS(Capacity0MW!G$6:G$87,Capacity0MW!$A$6:$A$87,$D99,Capacity0MW!$B$6:$B$87,$C99)</f>
        <v>1910</v>
      </c>
      <c r="K99" s="86">
        <f>SUMIFS(Capacity0MW!H$6:H$87,Capacity0MW!$A$6:$A$87,$D99,Capacity0MW!$B$6:$B$87,$C99)</f>
        <v>1910</v>
      </c>
      <c r="L99" s="86">
        <f>SUMIFS(Capacity0MW!I$6:I$87,Capacity0MW!$A$6:$A$87,$D99,Capacity0MW!$B$6:$B$87,$C99)</f>
        <v>1910</v>
      </c>
      <c r="M99" s="86">
        <f>SUMIFS(Capacity0MW!J$6:J$87,Capacity0MW!$A$6:$A$87,$D99,Capacity0MW!$B$6:$B$87,$C99)</f>
        <v>1910</v>
      </c>
      <c r="N99" s="86">
        <f>SUMIFS(Capacity0MW!K$6:K$87,Capacity0MW!$A$6:$A$87,$D99,Capacity0MW!$B$6:$B$87,$C99)</f>
        <v>1910</v>
      </c>
      <c r="O99" s="86">
        <f>SUMIFS(Capacity0MW!L$6:L$87,Capacity0MW!$A$6:$A$87,$D99,Capacity0MW!$B$6:$B$87,$C99)</f>
        <v>1910</v>
      </c>
      <c r="P99" s="86">
        <f>SUMIFS(Capacity0MW!M$6:M$87,Capacity0MW!$A$6:$A$87,$D99,Capacity0MW!$B$6:$B$87,$C99)</f>
        <v>1910</v>
      </c>
      <c r="Q99" s="86">
        <f>SUMIFS(Capacity0MW!N$6:N$87,Capacity0MW!$A$6:$A$87,$D99,Capacity0MW!$B$6:$B$87,$C99)</f>
        <v>1910</v>
      </c>
      <c r="R99" s="86">
        <f>SUMIFS(Capacity0MW!O$6:O$87,Capacity0MW!$A$6:$A$87,$D99,Capacity0MW!$B$6:$B$87,$C99)</f>
        <v>1618</v>
      </c>
      <c r="S99" s="86">
        <f>SUMIFS(Capacity0MW!P$6:P$87,Capacity0MW!$A$6:$A$87,$D99,Capacity0MW!$B$6:$B$87,$C99)</f>
        <v>1501</v>
      </c>
      <c r="T99" s="86">
        <f>SUMIFS(Capacity0MW!Q$6:Q$87,Capacity0MW!$A$6:$A$87,$D99,Capacity0MW!$B$6:$B$87,$C99)</f>
        <v>1501</v>
      </c>
      <c r="U99" s="86">
        <f>SUMIFS(Capacity0MW!R$6:R$87,Capacity0MW!$A$6:$A$87,$D99,Capacity0MW!$B$6:$B$87,$C99)</f>
        <v>1501</v>
      </c>
      <c r="V99" s="86">
        <f>SUMIFS(Capacity0MW!S$6:S$87,Capacity0MW!$A$6:$A$87,$D99,Capacity0MW!$B$6:$B$87,$C99)</f>
        <v>1501</v>
      </c>
      <c r="W99" s="86">
        <f>SUMIFS(Capacity0MW!T$6:T$87,Capacity0MW!$A$6:$A$87,$D99,Capacity0MW!$B$6:$B$87,$C99)</f>
        <v>1501</v>
      </c>
      <c r="X99" s="86">
        <f>SUMIFS(Capacity0MW!U$6:U$87,Capacity0MW!$A$6:$A$87,$D99,Capacity0MW!$B$6:$B$87,$C99)</f>
        <v>2425.2723000000001</v>
      </c>
      <c r="Y99" s="86">
        <f>SUMIFS(Capacity0MW!V$6:V$87,Capacity0MW!$A$6:$A$87,$D99,Capacity0MW!$B$6:$B$87,$C99)</f>
        <v>2425.2723000000001</v>
      </c>
      <c r="Z99" s="86">
        <f>SUMIFS(Capacity0MW!W$6:W$87,Capacity0MW!$A$6:$A$87,$D99,Capacity0MW!$B$6:$B$87,$C99)</f>
        <v>2425.2723000000001</v>
      </c>
      <c r="AA99" s="86">
        <f>SUMIFS(Capacity0MW!X$6:X$87,Capacity0MW!$A$6:$A$87,$D99,Capacity0MW!$B$6:$B$87,$C99)</f>
        <v>2669.8523</v>
      </c>
      <c r="AB99" s="86">
        <f>SUMIFS(Capacity0MW!Y$6:Y$87,Capacity0MW!$A$6:$A$87,$D99,Capacity0MW!$B$6:$B$87,$C99)</f>
        <v>2669.8523</v>
      </c>
      <c r="AC99" s="86">
        <f>SUMIFS(Capacity0MW!Z$6:Z$87,Capacity0MW!$A$6:$A$87,$D99,Capacity0MW!$B$6:$B$87,$C99)</f>
        <v>2537.8523</v>
      </c>
      <c r="AD99" s="86">
        <f>SUMIFS(Capacity0MW!AA$6:AA$87,Capacity0MW!$A$6:$A$87,$D99,Capacity0MW!$B$6:$B$87,$C99)</f>
        <v>2537.8523</v>
      </c>
      <c r="AE99" s="86">
        <f>SUMIFS(Capacity0MW!AB$6:AB$87,Capacity0MW!$A$6:$A$87,$D99,Capacity0MW!$B$6:$B$87,$C99)</f>
        <v>4474.2259999999897</v>
      </c>
      <c r="AF99" s="86">
        <f>SUMIFS(Capacity0MW!AC$6:AC$87,Capacity0MW!$A$6:$A$87,$D99,Capacity0MW!$B$6:$B$87,$C99)</f>
        <v>4474.2259999999897</v>
      </c>
      <c r="AG99" s="86">
        <f>SUMIFS(Capacity0MW!AD$6:AD$87,Capacity0MW!$A$6:$A$87,$D99,Capacity0MW!$B$6:$B$87,$C99)</f>
        <v>4997.9834000000001</v>
      </c>
      <c r="AH99" s="86">
        <f>SUMIFS(Capacity0MW!AE$6:AE$87,Capacity0MW!$A$6:$A$87,$D99,Capacity0MW!$B$6:$B$87,$C99)</f>
        <v>4478.9834000000001</v>
      </c>
    </row>
    <row r="100" spans="1:34" s="86" customFormat="1" x14ac:dyDescent="0.3">
      <c r="A100" s="86" t="s">
        <v>1404</v>
      </c>
      <c r="B100" s="86" t="s">
        <v>1404</v>
      </c>
      <c r="C100" s="86" t="s">
        <v>1347</v>
      </c>
      <c r="D100" s="86" t="s">
        <v>1355</v>
      </c>
      <c r="E100" s="86" t="s">
        <v>1401</v>
      </c>
      <c r="F100" s="86">
        <f>SUMIFS(Capacity0MW!C$6:C$87,Capacity0MW!$A$6:$A$87,$D100,Capacity0MW!$B$6:$B$87,$C100)</f>
        <v>1437.1399917602528</v>
      </c>
      <c r="G100" s="86">
        <f>SUMIFS(Capacity0MW!D$6:D$87,Capacity0MW!$A$6:$A$87,$D100,Capacity0MW!$B$6:$B$87,$C100)</f>
        <v>1437.1399917602528</v>
      </c>
      <c r="H100" s="86">
        <f>SUMIFS(Capacity0MW!E$6:E$87,Capacity0MW!$A$6:$A$87,$D100,Capacity0MW!$B$6:$B$87,$C100)</f>
        <v>1437.1399917602528</v>
      </c>
      <c r="I100" s="86">
        <f>SUMIFS(Capacity0MW!F$6:F$87,Capacity0MW!$A$6:$A$87,$D100,Capacity0MW!$B$6:$B$87,$C100)</f>
        <v>1437.1399917602528</v>
      </c>
      <c r="J100" s="86">
        <f>SUMIFS(Capacity0MW!G$6:G$87,Capacity0MW!$A$6:$A$87,$D100,Capacity0MW!$B$6:$B$87,$C100)</f>
        <v>1437.1399917602528</v>
      </c>
      <c r="K100" s="86">
        <f>SUMIFS(Capacity0MW!H$6:H$87,Capacity0MW!$A$6:$A$87,$D100,Capacity0MW!$B$6:$B$87,$C100)</f>
        <v>1437.1399917602528</v>
      </c>
      <c r="L100" s="86">
        <f>SUMIFS(Capacity0MW!I$6:I$87,Capacity0MW!$A$6:$A$87,$D100,Capacity0MW!$B$6:$B$87,$C100)</f>
        <v>1437.1399917602528</v>
      </c>
      <c r="M100" s="86">
        <f>SUMIFS(Capacity0MW!J$6:J$87,Capacity0MW!$A$6:$A$87,$D100,Capacity0MW!$B$6:$B$87,$C100)</f>
        <v>1437.1399917602528</v>
      </c>
      <c r="N100" s="86">
        <f>SUMIFS(Capacity0MW!K$6:K$87,Capacity0MW!$A$6:$A$87,$D100,Capacity0MW!$B$6:$B$87,$C100)</f>
        <v>1437.1399917602528</v>
      </c>
      <c r="O100" s="86">
        <f>SUMIFS(Capacity0MW!L$6:L$87,Capacity0MW!$A$6:$A$87,$D100,Capacity0MW!$B$6:$B$87,$C100)</f>
        <v>1054.639991760253</v>
      </c>
      <c r="P100" s="86">
        <f>SUMIFS(Capacity0MW!M$6:M$87,Capacity0MW!$A$6:$A$87,$D100,Capacity0MW!$B$6:$B$87,$C100)</f>
        <v>1054.639991760253</v>
      </c>
      <c r="Q100" s="86">
        <f>SUMIFS(Capacity0MW!N$6:N$87,Capacity0MW!$A$6:$A$87,$D100,Capacity0MW!$B$6:$B$87,$C100)</f>
        <v>785.29999542236283</v>
      </c>
      <c r="R100" s="86">
        <f>SUMIFS(Capacity0MW!O$6:O$87,Capacity0MW!$A$6:$A$87,$D100,Capacity0MW!$B$6:$B$87,$C100)</f>
        <v>785.29999542236283</v>
      </c>
      <c r="S100" s="86">
        <f>SUMIFS(Capacity0MW!P$6:P$87,Capacity0MW!$A$6:$A$87,$D100,Capacity0MW!$B$6:$B$87,$C100)</f>
        <v>785.29999542236283</v>
      </c>
      <c r="T100" s="86">
        <f>SUMIFS(Capacity0MW!Q$6:Q$87,Capacity0MW!$A$6:$A$87,$D100,Capacity0MW!$B$6:$B$87,$C100)</f>
        <v>751.48729342236288</v>
      </c>
      <c r="U100" s="86">
        <f>SUMIFS(Capacity0MW!R$6:R$87,Capacity0MW!$A$6:$A$87,$D100,Capacity0MW!$B$6:$B$87,$C100)</f>
        <v>751.48729342236288</v>
      </c>
      <c r="V100" s="86">
        <f>SUMIFS(Capacity0MW!S$6:S$87,Capacity0MW!$A$6:$A$87,$D100,Capacity0MW!$B$6:$B$87,$C100)</f>
        <v>1079.8094554223628</v>
      </c>
      <c r="W100" s="86">
        <f>SUMIFS(Capacity0MW!T$6:T$87,Capacity0MW!$A$6:$A$87,$D100,Capacity0MW!$B$6:$B$87,$C100)</f>
        <v>1079.8094554223628</v>
      </c>
      <c r="X100" s="86">
        <f>SUMIFS(Capacity0MW!U$6:U$87,Capacity0MW!$A$6:$A$87,$D100,Capacity0MW!$B$6:$B$87,$C100)</f>
        <v>1079.8094554223628</v>
      </c>
      <c r="Y100" s="86">
        <f>SUMIFS(Capacity0MW!V$6:V$87,Capacity0MW!$A$6:$A$87,$D100,Capacity0MW!$B$6:$B$87,$C100)</f>
        <v>1079.8094554223628</v>
      </c>
      <c r="Z100" s="86">
        <f>SUMIFS(Capacity0MW!W$6:W$87,Capacity0MW!$A$6:$A$87,$D100,Capacity0MW!$B$6:$B$87,$C100)</f>
        <v>1114.9732754223628</v>
      </c>
      <c r="AA100" s="86">
        <f>SUMIFS(Capacity0MW!X$6:X$87,Capacity0MW!$A$6:$A$87,$D100,Capacity0MW!$B$6:$B$87,$C100)</f>
        <v>1114.9732754223628</v>
      </c>
      <c r="AB100" s="86">
        <f>SUMIFS(Capacity0MW!Y$6:Y$87,Capacity0MW!$A$6:$A$87,$D100,Capacity0MW!$B$6:$B$87,$C100)</f>
        <v>1333.5939954223627</v>
      </c>
      <c r="AC100" s="86">
        <f>SUMIFS(Capacity0MW!Z$6:Z$87,Capacity0MW!$A$6:$A$87,$D100,Capacity0MW!$B$6:$B$87,$C100)</f>
        <v>995.59399542236292</v>
      </c>
      <c r="AD100" s="86">
        <f>SUMIFS(Capacity0MW!AA$6:AA$87,Capacity0MW!$A$6:$A$87,$D100,Capacity0MW!$B$6:$B$87,$C100)</f>
        <v>995.59399542236292</v>
      </c>
      <c r="AE100" s="86">
        <f>SUMIFS(Capacity0MW!AB$6:AB$87,Capacity0MW!$A$6:$A$87,$D100,Capacity0MW!$B$6:$B$87,$C100)</f>
        <v>995.59399542236292</v>
      </c>
      <c r="AF100" s="86">
        <f>SUMIFS(Capacity0MW!AC$6:AC$87,Capacity0MW!$A$6:$A$87,$D100,Capacity0MW!$B$6:$B$87,$C100)</f>
        <v>995.59399542236292</v>
      </c>
      <c r="AG100" s="86">
        <f>SUMIFS(Capacity0MW!AD$6:AD$87,Capacity0MW!$A$6:$A$87,$D100,Capacity0MW!$B$6:$B$87,$C100)</f>
        <v>995.59399542236292</v>
      </c>
      <c r="AH100" s="86">
        <f>SUMIFS(Capacity0MW!AE$6:AE$87,Capacity0MW!$A$6:$A$87,$D100,Capacity0MW!$B$6:$B$87,$C100)</f>
        <v>995.59399542236292</v>
      </c>
    </row>
    <row r="101" spans="1:34" s="86" customFormat="1" x14ac:dyDescent="0.3">
      <c r="A101" s="86" t="s">
        <v>1405</v>
      </c>
      <c r="B101" s="86" t="s">
        <v>1405</v>
      </c>
      <c r="C101" s="86" t="s">
        <v>1347</v>
      </c>
      <c r="D101" s="86" t="s">
        <v>1356</v>
      </c>
      <c r="E101" s="86" t="s">
        <v>1401</v>
      </c>
      <c r="F101" s="86">
        <f>SUMIFS(Capacity0MW!C$6:C$87,Capacity0MW!$A$6:$A$87,$D101,Capacity0MW!$B$6:$B$87,$C101)</f>
        <v>178</v>
      </c>
      <c r="G101" s="86">
        <f>SUMIFS(Capacity0MW!D$6:D$87,Capacity0MW!$A$6:$A$87,$D101,Capacity0MW!$B$6:$B$87,$C101)</f>
        <v>178</v>
      </c>
      <c r="H101" s="86">
        <f>SUMIFS(Capacity0MW!E$6:E$87,Capacity0MW!$A$6:$A$87,$D101,Capacity0MW!$B$6:$B$87,$C101)</f>
        <v>178</v>
      </c>
      <c r="I101" s="86">
        <f>SUMIFS(Capacity0MW!F$6:F$87,Capacity0MW!$A$6:$A$87,$D101,Capacity0MW!$B$6:$B$87,$C101)</f>
        <v>178</v>
      </c>
      <c r="J101" s="86">
        <f>SUMIFS(Capacity0MW!G$6:G$87,Capacity0MW!$A$6:$A$87,$D101,Capacity0MW!$B$6:$B$87,$C101)</f>
        <v>178</v>
      </c>
      <c r="K101" s="86">
        <f>SUMIFS(Capacity0MW!H$6:H$87,Capacity0MW!$A$6:$A$87,$D101,Capacity0MW!$B$6:$B$87,$C101)</f>
        <v>178</v>
      </c>
      <c r="L101" s="86">
        <f>SUMIFS(Capacity0MW!I$6:I$87,Capacity0MW!$A$6:$A$87,$D101,Capacity0MW!$B$6:$B$87,$C101)</f>
        <v>178</v>
      </c>
      <c r="M101" s="86">
        <f>SUMIFS(Capacity0MW!J$6:J$87,Capacity0MW!$A$6:$A$87,$D101,Capacity0MW!$B$6:$B$87,$C101)</f>
        <v>178</v>
      </c>
      <c r="N101" s="86">
        <f>SUMIFS(Capacity0MW!K$6:K$87,Capacity0MW!$A$6:$A$87,$D101,Capacity0MW!$B$6:$B$87,$C101)</f>
        <v>178</v>
      </c>
      <c r="O101" s="86">
        <f>SUMIFS(Capacity0MW!L$6:L$87,Capacity0MW!$A$6:$A$87,$D101,Capacity0MW!$B$6:$B$87,$C101)</f>
        <v>178</v>
      </c>
      <c r="P101" s="86">
        <f>SUMIFS(Capacity0MW!M$6:M$87,Capacity0MW!$A$6:$A$87,$D101,Capacity0MW!$B$6:$B$87,$C101)</f>
        <v>178</v>
      </c>
      <c r="Q101" s="86">
        <f>SUMIFS(Capacity0MW!N$6:N$87,Capacity0MW!$A$6:$A$87,$D101,Capacity0MW!$B$6:$B$87,$C101)</f>
        <v>178</v>
      </c>
      <c r="R101" s="86">
        <f>SUMIFS(Capacity0MW!O$6:O$87,Capacity0MW!$A$6:$A$87,$D101,Capacity0MW!$B$6:$B$87,$C101)</f>
        <v>178</v>
      </c>
      <c r="S101" s="86">
        <f>SUMIFS(Capacity0MW!P$6:P$87,Capacity0MW!$A$6:$A$87,$D101,Capacity0MW!$B$6:$B$87,$C101)</f>
        <v>178</v>
      </c>
      <c r="T101" s="86">
        <f>SUMIFS(Capacity0MW!Q$6:Q$87,Capacity0MW!$A$6:$A$87,$D101,Capacity0MW!$B$6:$B$87,$C101)</f>
        <v>178</v>
      </c>
      <c r="U101" s="86">
        <f>SUMIFS(Capacity0MW!R$6:R$87,Capacity0MW!$A$6:$A$87,$D101,Capacity0MW!$B$6:$B$87,$C101)</f>
        <v>178</v>
      </c>
      <c r="V101" s="86">
        <f>SUMIFS(Capacity0MW!S$6:S$87,Capacity0MW!$A$6:$A$87,$D101,Capacity0MW!$B$6:$B$87,$C101)</f>
        <v>178</v>
      </c>
      <c r="W101" s="86">
        <f>SUMIFS(Capacity0MW!T$6:T$87,Capacity0MW!$A$6:$A$87,$D101,Capacity0MW!$B$6:$B$87,$C101)</f>
        <v>178</v>
      </c>
      <c r="X101" s="86">
        <f>SUMIFS(Capacity0MW!U$6:U$87,Capacity0MW!$A$6:$A$87,$D101,Capacity0MW!$B$6:$B$87,$C101)</f>
        <v>178</v>
      </c>
      <c r="Y101" s="86">
        <f>SUMIFS(Capacity0MW!V$6:V$87,Capacity0MW!$A$6:$A$87,$D101,Capacity0MW!$B$6:$B$87,$C101)</f>
        <v>58</v>
      </c>
      <c r="Z101" s="86">
        <f>SUMIFS(Capacity0MW!W$6:W$87,Capacity0MW!$A$6:$A$87,$D101,Capacity0MW!$B$6:$B$87,$C101)</f>
        <v>58</v>
      </c>
      <c r="AA101" s="86">
        <f>SUMIFS(Capacity0MW!X$6:X$87,Capacity0MW!$A$6:$A$87,$D101,Capacity0MW!$B$6:$B$87,$C101)</f>
        <v>58</v>
      </c>
      <c r="AB101" s="86">
        <f>SUMIFS(Capacity0MW!Y$6:Y$87,Capacity0MW!$A$6:$A$87,$D101,Capacity0MW!$B$6:$B$87,$C101)</f>
        <v>58</v>
      </c>
      <c r="AC101" s="86">
        <f>SUMIFS(Capacity0MW!Z$6:Z$87,Capacity0MW!$A$6:$A$87,$D101,Capacity0MW!$B$6:$B$87,$C101)</f>
        <v>58</v>
      </c>
      <c r="AD101" s="86">
        <f>SUMIFS(Capacity0MW!AA$6:AA$87,Capacity0MW!$A$6:$A$87,$D101,Capacity0MW!$B$6:$B$87,$C101)</f>
        <v>58</v>
      </c>
      <c r="AE101" s="86">
        <f>SUMIFS(Capacity0MW!AB$6:AB$87,Capacity0MW!$A$6:$A$87,$D101,Capacity0MW!$B$6:$B$87,$C101)</f>
        <v>58</v>
      </c>
      <c r="AF101" s="86">
        <f>SUMIFS(Capacity0MW!AC$6:AC$87,Capacity0MW!$A$6:$A$87,$D101,Capacity0MW!$B$6:$B$87,$C101)</f>
        <v>58</v>
      </c>
      <c r="AG101" s="86">
        <f>SUMIFS(Capacity0MW!AD$6:AD$87,Capacity0MW!$A$6:$A$87,$D101,Capacity0MW!$B$6:$B$87,$C101)</f>
        <v>58</v>
      </c>
      <c r="AH101" s="86">
        <f>SUMIFS(Capacity0MW!AE$6:AE$87,Capacity0MW!$A$6:$A$87,$D101,Capacity0MW!$B$6:$B$87,$C101)</f>
        <v>58</v>
      </c>
    </row>
    <row r="102" spans="1:34" s="86" customFormat="1" x14ac:dyDescent="0.3">
      <c r="A102" s="86" t="s">
        <v>1406</v>
      </c>
      <c r="B102" s="86" t="s">
        <v>1406</v>
      </c>
      <c r="C102" s="86" t="s">
        <v>1347</v>
      </c>
      <c r="D102" s="86" t="s">
        <v>1354</v>
      </c>
      <c r="E102" s="86" t="s">
        <v>1401</v>
      </c>
      <c r="F102" s="86">
        <f>SUMIFS(Capacity0MW!C$6:C$87,Capacity0MW!$A$6:$A$87,$D102,Capacity0MW!$B$6:$B$87,$C102)</f>
        <v>1900</v>
      </c>
      <c r="G102" s="86">
        <f>SUMIFS(Capacity0MW!D$6:D$87,Capacity0MW!$A$6:$A$87,$D102,Capacity0MW!$B$6:$B$87,$C102)</f>
        <v>1900</v>
      </c>
      <c r="H102" s="86">
        <f>SUMIFS(Capacity0MW!E$6:E$87,Capacity0MW!$A$6:$A$87,$D102,Capacity0MW!$B$6:$B$87,$C102)</f>
        <v>1900</v>
      </c>
      <c r="I102" s="86">
        <f>SUMIFS(Capacity0MW!F$6:F$87,Capacity0MW!$A$6:$A$87,$D102,Capacity0MW!$B$6:$B$87,$C102)</f>
        <v>1900</v>
      </c>
      <c r="J102" s="86">
        <f>SUMIFS(Capacity0MW!G$6:G$87,Capacity0MW!$A$6:$A$87,$D102,Capacity0MW!$B$6:$B$87,$C102)</f>
        <v>1900</v>
      </c>
      <c r="K102" s="86">
        <f>SUMIFS(Capacity0MW!H$6:H$87,Capacity0MW!$A$6:$A$87,$D102,Capacity0MW!$B$6:$B$87,$C102)</f>
        <v>1900</v>
      </c>
      <c r="L102" s="86">
        <f>SUMIFS(Capacity0MW!I$6:I$87,Capacity0MW!$A$6:$A$87,$D102,Capacity0MW!$B$6:$B$87,$C102)</f>
        <v>1900</v>
      </c>
      <c r="M102" s="86">
        <f>SUMIFS(Capacity0MW!J$6:J$87,Capacity0MW!$A$6:$A$87,$D102,Capacity0MW!$B$6:$B$87,$C102)</f>
        <v>1900</v>
      </c>
      <c r="N102" s="86">
        <f>SUMIFS(Capacity0MW!K$6:K$87,Capacity0MW!$A$6:$A$87,$D102,Capacity0MW!$B$6:$B$87,$C102)</f>
        <v>1900</v>
      </c>
      <c r="O102" s="86">
        <f>SUMIFS(Capacity0MW!L$6:L$87,Capacity0MW!$A$6:$A$87,$D102,Capacity0MW!$B$6:$B$87,$C102)</f>
        <v>1900</v>
      </c>
      <c r="P102" s="86">
        <f>SUMIFS(Capacity0MW!M$6:M$87,Capacity0MW!$A$6:$A$87,$D102,Capacity0MW!$B$6:$B$87,$C102)</f>
        <v>1900</v>
      </c>
      <c r="Q102" s="86">
        <f>SUMIFS(Capacity0MW!N$6:N$87,Capacity0MW!$A$6:$A$87,$D102,Capacity0MW!$B$6:$B$87,$C102)</f>
        <v>1900</v>
      </c>
      <c r="R102" s="86">
        <f>SUMIFS(Capacity0MW!O$6:O$87,Capacity0MW!$A$6:$A$87,$D102,Capacity0MW!$B$6:$B$87,$C102)</f>
        <v>1730</v>
      </c>
      <c r="S102" s="86">
        <f>SUMIFS(Capacity0MW!P$6:P$87,Capacity0MW!$A$6:$A$87,$D102,Capacity0MW!$B$6:$B$87,$C102)</f>
        <v>1730</v>
      </c>
      <c r="T102" s="86">
        <f>SUMIFS(Capacity0MW!Q$6:Q$87,Capacity0MW!$A$6:$A$87,$D102,Capacity0MW!$B$6:$B$87,$C102)</f>
        <v>1730.0024575875</v>
      </c>
      <c r="U102" s="86">
        <f>SUMIFS(Capacity0MW!R$6:R$87,Capacity0MW!$A$6:$A$87,$D102,Capacity0MW!$B$6:$B$87,$C102)</f>
        <v>1730.0024575929999</v>
      </c>
      <c r="V102" s="86">
        <f>SUMIFS(Capacity0MW!S$6:S$87,Capacity0MW!$A$6:$A$87,$D102,Capacity0MW!$B$6:$B$87,$C102)</f>
        <v>2122.8963600000002</v>
      </c>
      <c r="W102" s="86">
        <f>SUMIFS(Capacity0MW!T$6:T$87,Capacity0MW!$A$6:$A$87,$D102,Capacity0MW!$B$6:$B$87,$C102)</f>
        <v>2122.8963600000002</v>
      </c>
      <c r="X102" s="86">
        <f>SUMIFS(Capacity0MW!U$6:U$87,Capacity0MW!$A$6:$A$87,$D102,Capacity0MW!$B$6:$B$87,$C102)</f>
        <v>1682.89636</v>
      </c>
      <c r="Y102" s="86">
        <f>SUMIFS(Capacity0MW!V$6:V$87,Capacity0MW!$A$6:$A$87,$D102,Capacity0MW!$B$6:$B$87,$C102)</f>
        <v>1682.89636</v>
      </c>
      <c r="Z102" s="86">
        <f>SUMIFS(Capacity0MW!W$6:W$87,Capacity0MW!$A$6:$A$87,$D102,Capacity0MW!$B$6:$B$87,$C102)</f>
        <v>3033.5331999999999</v>
      </c>
      <c r="AA102" s="86">
        <f>SUMIFS(Capacity0MW!X$6:X$87,Capacity0MW!$A$6:$A$87,$D102,Capacity0MW!$B$6:$B$87,$C102)</f>
        <v>2939.5331999999999</v>
      </c>
      <c r="AB102" s="86">
        <f>SUMIFS(Capacity0MW!Y$6:Y$87,Capacity0MW!$A$6:$A$87,$D102,Capacity0MW!$B$6:$B$87,$C102)</f>
        <v>3731.8282098223503</v>
      </c>
      <c r="AC102" s="86">
        <f>SUMIFS(Capacity0MW!Z$6:Z$87,Capacity0MW!$A$6:$A$87,$D102,Capacity0MW!$B$6:$B$87,$C102)</f>
        <v>4414.0465603300599</v>
      </c>
      <c r="AD102" s="86">
        <f>SUMIFS(Capacity0MW!AA$6:AA$87,Capacity0MW!$A$6:$A$87,$D102,Capacity0MW!$B$6:$B$87,$C102)</f>
        <v>4414.0465603331004</v>
      </c>
      <c r="AE102" s="86">
        <f>SUMIFS(Capacity0MW!AB$6:AB$87,Capacity0MW!$A$6:$A$87,$D102,Capacity0MW!$B$6:$B$87,$C102)</f>
        <v>4414.0465603414705</v>
      </c>
      <c r="AF102" s="86">
        <f>SUMIFS(Capacity0MW!AC$6:AC$87,Capacity0MW!$A$6:$A$87,$D102,Capacity0MW!$B$6:$B$87,$C102)</f>
        <v>3830.0465603632401</v>
      </c>
      <c r="AG102" s="86">
        <f>SUMIFS(Capacity0MW!AD$6:AD$87,Capacity0MW!$A$6:$A$87,$D102,Capacity0MW!$B$6:$B$87,$C102)</f>
        <v>3830.0465605025902</v>
      </c>
      <c r="AH102" s="86">
        <f>SUMIFS(Capacity0MW!AE$6:AE$87,Capacity0MW!$A$6:$A$87,$D102,Capacity0MW!$B$6:$B$87,$C102)</f>
        <v>5048.3779500000001</v>
      </c>
    </row>
    <row r="104" spans="1:34" x14ac:dyDescent="0.3">
      <c r="A104" s="58" t="s">
        <v>1408</v>
      </c>
    </row>
    <row r="105" spans="1:34" x14ac:dyDescent="0.3">
      <c r="A105" t="s">
        <v>586</v>
      </c>
      <c r="B105" t="s">
        <v>587</v>
      </c>
      <c r="C105" t="s">
        <v>1315</v>
      </c>
      <c r="D105" t="s">
        <v>1233</v>
      </c>
      <c r="F105">
        <v>2021</v>
      </c>
      <c r="G105">
        <v>2022</v>
      </c>
      <c r="H105">
        <v>2023</v>
      </c>
      <c r="I105">
        <v>2024</v>
      </c>
      <c r="J105">
        <v>2025</v>
      </c>
      <c r="K105">
        <v>2026</v>
      </c>
      <c r="L105">
        <v>2027</v>
      </c>
      <c r="M105">
        <v>2028</v>
      </c>
      <c r="N105">
        <v>2029</v>
      </c>
      <c r="O105">
        <v>2030</v>
      </c>
      <c r="P105">
        <v>2031</v>
      </c>
      <c r="Q105">
        <v>2032</v>
      </c>
      <c r="R105">
        <v>2033</v>
      </c>
      <c r="S105">
        <v>2034</v>
      </c>
      <c r="T105">
        <v>2035</v>
      </c>
      <c r="U105">
        <v>2036</v>
      </c>
      <c r="V105">
        <v>2037</v>
      </c>
      <c r="W105">
        <v>2038</v>
      </c>
      <c r="X105">
        <v>2039</v>
      </c>
      <c r="Y105">
        <v>2040</v>
      </c>
      <c r="Z105">
        <v>2041</v>
      </c>
      <c r="AA105">
        <v>2042</v>
      </c>
      <c r="AB105">
        <v>2043</v>
      </c>
      <c r="AC105">
        <v>2044</v>
      </c>
      <c r="AD105">
        <v>2045</v>
      </c>
      <c r="AE105">
        <v>2046</v>
      </c>
      <c r="AF105">
        <v>2047</v>
      </c>
      <c r="AG105">
        <v>2048</v>
      </c>
      <c r="AH105">
        <v>2049</v>
      </c>
    </row>
    <row r="106" spans="1:34" x14ac:dyDescent="0.3">
      <c r="A106" t="s">
        <v>1284</v>
      </c>
      <c r="B106" t="s">
        <v>1303</v>
      </c>
      <c r="C106" t="s">
        <v>612</v>
      </c>
      <c r="D106" t="s">
        <v>689</v>
      </c>
      <c r="F106">
        <f>SUMIFS(RawData!$E$2:$E$152,RawData!$H$2:$H$152,$C106,RawData!$C$2:$C$152,$D106,RawData!AR$2:AR$152,1)</f>
        <v>240</v>
      </c>
      <c r="G106">
        <f>SUMIFS(RawData!$E$2:$E$152,RawData!$H$2:$H$152,$C106,RawData!$C$2:$C$152,$D106,RawData!AS$2:AS$152,1)</f>
        <v>240</v>
      </c>
      <c r="H106">
        <f>SUMIFS(RawData!$E$2:$E$152,RawData!$H$2:$H$152,$C106,RawData!$C$2:$C$152,$D106,RawData!AT$2:AT$152,1)</f>
        <v>240</v>
      </c>
      <c r="I106">
        <f>SUMIFS(RawData!$E$2:$E$152,RawData!$H$2:$H$152,$C106,RawData!$C$2:$C$152,$D106,RawData!AU$2:AU$152,1)</f>
        <v>240</v>
      </c>
      <c r="J106">
        <f>SUMIFS(RawData!$E$2:$E$152,RawData!$H$2:$H$152,$C106,RawData!$C$2:$C$152,$D106,RawData!AV$2:AV$152,1)</f>
        <v>2280</v>
      </c>
      <c r="K106">
        <f>SUMIFS(RawData!$E$2:$E$152,RawData!$H$2:$H$152,$C106,RawData!$C$2:$C$152,$D106,RawData!AW$2:AW$152,1)</f>
        <v>2280</v>
      </c>
      <c r="L106">
        <f>SUMIFS(RawData!$E$2:$E$152,RawData!$H$2:$H$152,$C106,RawData!$C$2:$C$152,$D106,RawData!AX$2:AX$152,1)</f>
        <v>2280</v>
      </c>
      <c r="M106">
        <f>SUMIFS(RawData!$E$2:$E$152,RawData!$H$2:$H$152,$C106,RawData!$C$2:$C$152,$D106,RawData!AY$2:AY$152,1)</f>
        <v>2280</v>
      </c>
      <c r="N106">
        <f>SUMIFS(RawData!$E$2:$E$152,RawData!$H$2:$H$152,$C106,RawData!$C$2:$C$152,$D106,RawData!AZ$2:AZ$152,1)</f>
        <v>2280</v>
      </c>
      <c r="O106">
        <f>SUMIFS(RawData!$E$2:$E$152,RawData!$H$2:$H$152,$C106,RawData!$C$2:$C$152,$D106,RawData!BA$2:BA$152,1)</f>
        <v>2280</v>
      </c>
      <c r="P106">
        <f>SUMIFS(RawData!$E$2:$E$152,RawData!$H$2:$H$152,$C106,RawData!$C$2:$C$152,$D106,RawData!BB$2:BB$152,1)</f>
        <v>2280</v>
      </c>
      <c r="Q106">
        <f>SUMIFS(RawData!$E$2:$E$152,RawData!$H$2:$H$152,$C106,RawData!$C$2:$C$152,$D106,RawData!BC$2:BC$152,1)</f>
        <v>2280</v>
      </c>
      <c r="R106">
        <f>SUMIFS(RawData!$E$2:$E$152,RawData!$H$2:$H$152,$C106,RawData!$C$2:$C$152,$D106,RawData!BD$2:BD$152,1)</f>
        <v>2280</v>
      </c>
      <c r="S106">
        <f>SUMIFS(RawData!$E$2:$E$152,RawData!$H$2:$H$152,$C106,RawData!$C$2:$C$152,$D106,RawData!BE$2:BE$152,1)</f>
        <v>2280</v>
      </c>
      <c r="T106">
        <f>SUMIFS(RawData!$E$2:$E$152,RawData!$H$2:$H$152,$C106,RawData!$C$2:$C$152,$D106,RawData!BF$2:BF$152,1)</f>
        <v>2280</v>
      </c>
      <c r="U106">
        <f>SUMIFS(RawData!$E$2:$E$152,RawData!$H$2:$H$152,$C106,RawData!$C$2:$C$152,$D106,RawData!BG$2:BG$152,1)</f>
        <v>2280</v>
      </c>
      <c r="V106">
        <f>SUMIFS(RawData!$E$2:$E$152,RawData!$H$2:$H$152,$C106,RawData!$C$2:$C$152,$D106,RawData!BH$2:BH$152,1)</f>
        <v>2280</v>
      </c>
      <c r="W106">
        <f>SUMIFS(RawData!$E$2:$E$152,RawData!$H$2:$H$152,$C106,RawData!$C$2:$C$152,$D106,RawData!BI$2:BI$152,1)</f>
        <v>2280</v>
      </c>
      <c r="X106">
        <f>SUMIFS(RawData!$E$2:$E$152,RawData!$H$2:$H$152,$C106,RawData!$C$2:$C$152,$D106,RawData!BJ$2:BJ$152,1)</f>
        <v>2280</v>
      </c>
      <c r="Y106">
        <f>SUMIFS(RawData!$E$2:$E$152,RawData!$H$2:$H$152,$C106,RawData!$C$2:$C$152,$D106,RawData!BK$2:BK$152,1)</f>
        <v>2280</v>
      </c>
      <c r="Z106">
        <f>SUMIFS(RawData!$E$2:$E$152,RawData!$H$2:$H$152,$C106,RawData!$C$2:$C$152,$D106,RawData!BL$2:BL$152,1)</f>
        <v>2280</v>
      </c>
      <c r="AA106">
        <f>SUMIFS(RawData!$E$2:$E$152,RawData!$H$2:$H$152,$C106,RawData!$C$2:$C$152,$D106,RawData!BM$2:BM$152,1)</f>
        <v>2280</v>
      </c>
      <c r="AB106">
        <f>SUMIFS(RawData!$E$2:$E$152,RawData!$H$2:$H$152,$C106,RawData!$C$2:$C$152,$D106,RawData!BN$2:BN$152,1)</f>
        <v>2280</v>
      </c>
      <c r="AC106">
        <f>SUMIFS(RawData!$E$2:$E$152,RawData!$H$2:$H$152,$C106,RawData!$C$2:$C$152,$D106,RawData!BO$2:BO$152,1)</f>
        <v>2280</v>
      </c>
      <c r="AD106">
        <f>SUMIFS(RawData!$E$2:$E$152,RawData!$H$2:$H$152,$C106,RawData!$C$2:$C$152,$D106,RawData!BP$2:BP$152,1)</f>
        <v>2280</v>
      </c>
      <c r="AE106">
        <f>SUMIFS(RawData!$E$2:$E$152,RawData!$H$2:$H$152,$C106,RawData!$C$2:$C$152,$D106,RawData!BQ$2:BQ$152,1)</f>
        <v>2280</v>
      </c>
      <c r="AF106">
        <f>SUMIFS(RawData!$E$2:$E$152,RawData!$H$2:$H$152,$C106,RawData!$C$2:$C$152,$D106,RawData!BR$2:BR$152,1)</f>
        <v>2280</v>
      </c>
      <c r="AG106">
        <f>SUMIFS(RawData!$E$2:$E$152,RawData!$H$2:$H$152,$C106,RawData!$C$2:$C$152,$D106,RawData!BS$2:BS$152,1)</f>
        <v>2280</v>
      </c>
      <c r="AH106">
        <f>SUMIFS(RawData!$E$2:$E$152,RawData!$H$2:$H$152,$C106,RawData!$C$2:$C$152,$D106,RawData!BT$2:BT$152,1)</f>
        <v>2280</v>
      </c>
    </row>
    <row r="107" spans="1:34" x14ac:dyDescent="0.3">
      <c r="A107" t="s">
        <v>1287</v>
      </c>
      <c r="B107" t="s">
        <v>1305</v>
      </c>
      <c r="C107" t="s">
        <v>612</v>
      </c>
      <c r="D107" t="s">
        <v>690</v>
      </c>
      <c r="F107">
        <f>SUMIFS(RawData!$E$2:$E$152,RawData!$H$2:$H$152,$C107,RawData!$C$2:$C$152,$D107,RawData!AR$2:AR$152,1)</f>
        <v>570</v>
      </c>
      <c r="G107">
        <f>SUMIFS(RawData!$E$2:$E$152,RawData!$H$2:$H$152,$C107,RawData!$C$2:$C$152,$D107,RawData!AS$2:AS$152,1)</f>
        <v>570</v>
      </c>
      <c r="H107">
        <f>SUMIFS(RawData!$E$2:$E$152,RawData!$H$2:$H$152,$C107,RawData!$C$2:$C$152,$D107,RawData!AT$2:AT$152,1)</f>
        <v>570</v>
      </c>
      <c r="I107">
        <f>SUMIFS(RawData!$E$2:$E$152,RawData!$H$2:$H$152,$C107,RawData!$C$2:$C$152,$D107,RawData!AU$2:AU$152,1)</f>
        <v>820</v>
      </c>
      <c r="J107">
        <f>SUMIFS(RawData!$E$2:$E$152,RawData!$H$2:$H$152,$C107,RawData!$C$2:$C$152,$D107,RawData!AV$2:AV$152,1)</f>
        <v>820</v>
      </c>
      <c r="K107">
        <f>SUMIFS(RawData!$E$2:$E$152,RawData!$H$2:$H$152,$C107,RawData!$C$2:$C$152,$D107,RawData!AW$2:AW$152,1)</f>
        <v>820</v>
      </c>
      <c r="L107">
        <f>SUMIFS(RawData!$E$2:$E$152,RawData!$H$2:$H$152,$C107,RawData!$C$2:$C$152,$D107,RawData!AX$2:AX$152,1)</f>
        <v>820</v>
      </c>
      <c r="M107">
        <f>SUMIFS(RawData!$E$2:$E$152,RawData!$H$2:$H$152,$C107,RawData!$C$2:$C$152,$D107,RawData!AY$2:AY$152,1)</f>
        <v>820</v>
      </c>
      <c r="N107">
        <f>SUMIFS(RawData!$E$2:$E$152,RawData!$H$2:$H$152,$C107,RawData!$C$2:$C$152,$D107,RawData!AZ$2:AZ$152,1)</f>
        <v>820</v>
      </c>
      <c r="O107">
        <f>SUMIFS(RawData!$E$2:$E$152,RawData!$H$2:$H$152,$C107,RawData!$C$2:$C$152,$D107,RawData!BA$2:BA$152,1)</f>
        <v>820</v>
      </c>
      <c r="P107">
        <f>SUMIFS(RawData!$E$2:$E$152,RawData!$H$2:$H$152,$C107,RawData!$C$2:$C$152,$D107,RawData!BB$2:BB$152,1)</f>
        <v>820</v>
      </c>
      <c r="Q107">
        <f>SUMIFS(RawData!$E$2:$E$152,RawData!$H$2:$H$152,$C107,RawData!$C$2:$C$152,$D107,RawData!BC$2:BC$152,1)</f>
        <v>820</v>
      </c>
      <c r="R107">
        <f>SUMIFS(RawData!$E$2:$E$152,RawData!$H$2:$H$152,$C107,RawData!$C$2:$C$152,$D107,RawData!BD$2:BD$152,1)</f>
        <v>820</v>
      </c>
      <c r="S107">
        <f>SUMIFS(RawData!$E$2:$E$152,RawData!$H$2:$H$152,$C107,RawData!$C$2:$C$152,$D107,RawData!BE$2:BE$152,1)</f>
        <v>820</v>
      </c>
      <c r="T107">
        <f>SUMIFS(RawData!$E$2:$E$152,RawData!$H$2:$H$152,$C107,RawData!$C$2:$C$152,$D107,RawData!BF$2:BF$152,1)</f>
        <v>820</v>
      </c>
      <c r="U107">
        <f>SUMIFS(RawData!$E$2:$E$152,RawData!$H$2:$H$152,$C107,RawData!$C$2:$C$152,$D107,RawData!BG$2:BG$152,1)</f>
        <v>820</v>
      </c>
      <c r="V107">
        <f>SUMIFS(RawData!$E$2:$E$152,RawData!$H$2:$H$152,$C107,RawData!$C$2:$C$152,$D107,RawData!BH$2:BH$152,1)</f>
        <v>820</v>
      </c>
      <c r="W107">
        <f>SUMIFS(RawData!$E$2:$E$152,RawData!$H$2:$H$152,$C107,RawData!$C$2:$C$152,$D107,RawData!BI$2:BI$152,1)</f>
        <v>820</v>
      </c>
      <c r="X107">
        <f>SUMIFS(RawData!$E$2:$E$152,RawData!$H$2:$H$152,$C107,RawData!$C$2:$C$152,$D107,RawData!BJ$2:BJ$152,1)</f>
        <v>820</v>
      </c>
      <c r="Y107">
        <f>SUMIFS(RawData!$E$2:$E$152,RawData!$H$2:$H$152,$C107,RawData!$C$2:$C$152,$D107,RawData!BK$2:BK$152,1)</f>
        <v>820</v>
      </c>
      <c r="Z107">
        <f>SUMIFS(RawData!$E$2:$E$152,RawData!$H$2:$H$152,$C107,RawData!$C$2:$C$152,$D107,RawData!BL$2:BL$152,1)</f>
        <v>820</v>
      </c>
      <c r="AA107">
        <f>SUMIFS(RawData!$E$2:$E$152,RawData!$H$2:$H$152,$C107,RawData!$C$2:$C$152,$D107,RawData!BM$2:BM$152,1)</f>
        <v>820</v>
      </c>
      <c r="AB107">
        <f>SUMIFS(RawData!$E$2:$E$152,RawData!$H$2:$H$152,$C107,RawData!$C$2:$C$152,$D107,RawData!BN$2:BN$152,1)</f>
        <v>820</v>
      </c>
      <c r="AC107">
        <f>SUMIFS(RawData!$E$2:$E$152,RawData!$H$2:$H$152,$C107,RawData!$C$2:$C$152,$D107,RawData!BO$2:BO$152,1)</f>
        <v>820</v>
      </c>
      <c r="AD107">
        <f>SUMIFS(RawData!$E$2:$E$152,RawData!$H$2:$H$152,$C107,RawData!$C$2:$C$152,$D107,RawData!BP$2:BP$152,1)</f>
        <v>820</v>
      </c>
      <c r="AE107">
        <f>SUMIFS(RawData!$E$2:$E$152,RawData!$H$2:$H$152,$C107,RawData!$C$2:$C$152,$D107,RawData!BQ$2:BQ$152,1)</f>
        <v>820</v>
      </c>
      <c r="AF107">
        <f>SUMIFS(RawData!$E$2:$E$152,RawData!$H$2:$H$152,$C107,RawData!$C$2:$C$152,$D107,RawData!BR$2:BR$152,1)</f>
        <v>820</v>
      </c>
      <c r="AG107">
        <f>SUMIFS(RawData!$E$2:$E$152,RawData!$H$2:$H$152,$C107,RawData!$C$2:$C$152,$D107,RawData!BS$2:BS$152,1)</f>
        <v>820</v>
      </c>
      <c r="AH107">
        <f>SUMIFS(RawData!$E$2:$E$152,RawData!$H$2:$H$152,$C107,RawData!$C$2:$C$152,$D107,RawData!BT$2:BT$152,1)</f>
        <v>820</v>
      </c>
    </row>
    <row r="108" spans="1:34" x14ac:dyDescent="0.3">
      <c r="A108" t="s">
        <v>1290</v>
      </c>
      <c r="B108" t="s">
        <v>1307</v>
      </c>
      <c r="C108" t="s">
        <v>612</v>
      </c>
      <c r="D108" t="s">
        <v>692</v>
      </c>
      <c r="F108">
        <f>SUMIFS(RawData!$E$2:$E$152,RawData!$H$2:$H$152,$C108,RawData!$C$2:$C$152,$D108,RawData!AR$2:AR$152,1)</f>
        <v>0</v>
      </c>
      <c r="G108">
        <f>SUMIFS(RawData!$E$2:$E$152,RawData!$H$2:$H$152,$C108,RawData!$C$2:$C$152,$D108,RawData!AS$2:AS$152,1)</f>
        <v>0</v>
      </c>
      <c r="H108">
        <f>SUMIFS(RawData!$E$2:$E$152,RawData!$H$2:$H$152,$C108,RawData!$C$2:$C$152,$D108,RawData!AT$2:AT$152,1)</f>
        <v>0</v>
      </c>
      <c r="I108">
        <f>SUMIFS(RawData!$E$2:$E$152,RawData!$H$2:$H$152,$C108,RawData!$C$2:$C$152,$D108,RawData!AU$2:AU$152,1)</f>
        <v>0</v>
      </c>
      <c r="J108">
        <f>SUMIFS(RawData!$E$2:$E$152,RawData!$H$2:$H$152,$C108,RawData!$C$2:$C$152,$D108,RawData!AV$2:AV$152,1)</f>
        <v>0</v>
      </c>
      <c r="K108">
        <f>SUMIFS(RawData!$E$2:$E$152,RawData!$H$2:$H$152,$C108,RawData!$C$2:$C$152,$D108,RawData!AW$2:AW$152,1)</f>
        <v>0</v>
      </c>
      <c r="L108">
        <f>SUMIFS(RawData!$E$2:$E$152,RawData!$H$2:$H$152,$C108,RawData!$C$2:$C$152,$D108,RawData!AX$2:AX$152,1)</f>
        <v>0</v>
      </c>
      <c r="M108">
        <f>SUMIFS(RawData!$E$2:$E$152,RawData!$H$2:$H$152,$C108,RawData!$C$2:$C$152,$D108,RawData!AY$2:AY$152,1)</f>
        <v>0</v>
      </c>
      <c r="N108">
        <f>SUMIFS(RawData!$E$2:$E$152,RawData!$H$2:$H$152,$C108,RawData!$C$2:$C$152,$D108,RawData!AZ$2:AZ$152,1)</f>
        <v>0</v>
      </c>
      <c r="O108">
        <f>SUMIFS(RawData!$E$2:$E$152,RawData!$H$2:$H$152,$C108,RawData!$C$2:$C$152,$D108,RawData!BA$2:BA$152,1)</f>
        <v>0</v>
      </c>
      <c r="P108">
        <f>SUMIFS(RawData!$E$2:$E$152,RawData!$H$2:$H$152,$C108,RawData!$C$2:$C$152,$D108,RawData!BB$2:BB$152,1)</f>
        <v>0</v>
      </c>
      <c r="Q108">
        <f>SUMIFS(RawData!$E$2:$E$152,RawData!$H$2:$H$152,$C108,RawData!$C$2:$C$152,$D108,RawData!BC$2:BC$152,1)</f>
        <v>0</v>
      </c>
      <c r="R108">
        <f>SUMIFS(RawData!$E$2:$E$152,RawData!$H$2:$H$152,$C108,RawData!$C$2:$C$152,$D108,RawData!BD$2:BD$152,1)</f>
        <v>0</v>
      </c>
      <c r="S108">
        <f>SUMIFS(RawData!$E$2:$E$152,RawData!$H$2:$H$152,$C108,RawData!$C$2:$C$152,$D108,RawData!BE$2:BE$152,1)</f>
        <v>0</v>
      </c>
      <c r="T108">
        <f>SUMIFS(RawData!$E$2:$E$152,RawData!$H$2:$H$152,$C108,RawData!$C$2:$C$152,$D108,RawData!BF$2:BF$152,1)</f>
        <v>0</v>
      </c>
      <c r="U108">
        <f>SUMIFS(RawData!$E$2:$E$152,RawData!$H$2:$H$152,$C108,RawData!$C$2:$C$152,$D108,RawData!BG$2:BG$152,1)</f>
        <v>0</v>
      </c>
      <c r="V108">
        <f>SUMIFS(RawData!$E$2:$E$152,RawData!$H$2:$H$152,$C108,RawData!$C$2:$C$152,$D108,RawData!BH$2:BH$152,1)</f>
        <v>0</v>
      </c>
      <c r="W108">
        <f>SUMIFS(RawData!$E$2:$E$152,RawData!$H$2:$H$152,$C108,RawData!$C$2:$C$152,$D108,RawData!BI$2:BI$152,1)</f>
        <v>0</v>
      </c>
      <c r="X108">
        <f>SUMIFS(RawData!$E$2:$E$152,RawData!$H$2:$H$152,$C108,RawData!$C$2:$C$152,$D108,RawData!BJ$2:BJ$152,1)</f>
        <v>0</v>
      </c>
      <c r="Y108">
        <f>SUMIFS(RawData!$E$2:$E$152,RawData!$H$2:$H$152,$C108,RawData!$C$2:$C$152,$D108,RawData!BK$2:BK$152,1)</f>
        <v>0</v>
      </c>
      <c r="Z108">
        <f>SUMIFS(RawData!$E$2:$E$152,RawData!$H$2:$H$152,$C108,RawData!$C$2:$C$152,$D108,RawData!BL$2:BL$152,1)</f>
        <v>0</v>
      </c>
      <c r="AA108">
        <f>SUMIFS(RawData!$E$2:$E$152,RawData!$H$2:$H$152,$C108,RawData!$C$2:$C$152,$D108,RawData!BM$2:BM$152,1)</f>
        <v>0</v>
      </c>
      <c r="AB108">
        <f>SUMIFS(RawData!$E$2:$E$152,RawData!$H$2:$H$152,$C108,RawData!$C$2:$C$152,$D108,RawData!BN$2:BN$152,1)</f>
        <v>0</v>
      </c>
      <c r="AC108">
        <f>SUMIFS(RawData!$E$2:$E$152,RawData!$H$2:$H$152,$C108,RawData!$C$2:$C$152,$D108,RawData!BO$2:BO$152,1)</f>
        <v>0</v>
      </c>
      <c r="AD108">
        <f>SUMIFS(RawData!$E$2:$E$152,RawData!$H$2:$H$152,$C108,RawData!$C$2:$C$152,$D108,RawData!BP$2:BP$152,1)</f>
        <v>0</v>
      </c>
      <c r="AE108">
        <f>SUMIFS(RawData!$E$2:$E$152,RawData!$H$2:$H$152,$C108,RawData!$C$2:$C$152,$D108,RawData!BQ$2:BQ$152,1)</f>
        <v>0</v>
      </c>
      <c r="AF108">
        <f>SUMIFS(RawData!$E$2:$E$152,RawData!$H$2:$H$152,$C108,RawData!$C$2:$C$152,$D108,RawData!BR$2:BR$152,1)</f>
        <v>0</v>
      </c>
      <c r="AG108">
        <f>SUMIFS(RawData!$E$2:$E$152,RawData!$H$2:$H$152,$C108,RawData!$C$2:$C$152,$D108,RawData!BS$2:BS$152,1)</f>
        <v>0</v>
      </c>
      <c r="AH108">
        <f>SUMIFS(RawData!$E$2:$E$152,RawData!$H$2:$H$152,$C108,RawData!$C$2:$C$152,$D108,RawData!BT$2:BT$152,1)</f>
        <v>0</v>
      </c>
    </row>
    <row r="109" spans="1:34" x14ac:dyDescent="0.3">
      <c r="A109" t="s">
        <v>1293</v>
      </c>
      <c r="B109" t="s">
        <v>1309</v>
      </c>
      <c r="C109" t="s">
        <v>612</v>
      </c>
      <c r="D109" t="s">
        <v>351</v>
      </c>
      <c r="F109">
        <f>SUMIFS(RawData!$E$2:$E$152,RawData!$H$2:$H$152,$C109,RawData!$C$2:$C$152,$D109,RawData!AR$2:AR$152,1)</f>
        <v>0</v>
      </c>
      <c r="G109">
        <f>SUMIFS(RawData!$E$2:$E$152,RawData!$H$2:$H$152,$C109,RawData!$C$2:$C$152,$D109,RawData!AS$2:AS$152,1)</f>
        <v>0</v>
      </c>
      <c r="H109">
        <f>SUMIFS(RawData!$E$2:$E$152,RawData!$H$2:$H$152,$C109,RawData!$C$2:$C$152,$D109,RawData!AT$2:AT$152,1)</f>
        <v>0</v>
      </c>
      <c r="I109">
        <f>SUMIFS(RawData!$E$2:$E$152,RawData!$H$2:$H$152,$C109,RawData!$C$2:$C$152,$D109,RawData!AU$2:AU$152,1)</f>
        <v>0</v>
      </c>
      <c r="J109">
        <f>SUMIFS(RawData!$E$2:$E$152,RawData!$H$2:$H$152,$C109,RawData!$C$2:$C$152,$D109,RawData!AV$2:AV$152,1)</f>
        <v>0</v>
      </c>
      <c r="K109">
        <f>SUMIFS(RawData!$E$2:$E$152,RawData!$H$2:$H$152,$C109,RawData!$C$2:$C$152,$D109,RawData!AW$2:AW$152,1)</f>
        <v>0</v>
      </c>
      <c r="L109">
        <f>SUMIFS(RawData!$E$2:$E$152,RawData!$H$2:$H$152,$C109,RawData!$C$2:$C$152,$D109,RawData!AX$2:AX$152,1)</f>
        <v>0</v>
      </c>
      <c r="M109">
        <f>SUMIFS(RawData!$E$2:$E$152,RawData!$H$2:$H$152,$C109,RawData!$C$2:$C$152,$D109,RawData!AY$2:AY$152,1)</f>
        <v>0</v>
      </c>
      <c r="N109">
        <f>SUMIFS(RawData!$E$2:$E$152,RawData!$H$2:$H$152,$C109,RawData!$C$2:$C$152,$D109,RawData!AZ$2:AZ$152,1)</f>
        <v>0</v>
      </c>
      <c r="O109">
        <f>SUMIFS(RawData!$E$2:$E$152,RawData!$H$2:$H$152,$C109,RawData!$C$2:$C$152,$D109,RawData!BA$2:BA$152,1)</f>
        <v>0</v>
      </c>
      <c r="P109">
        <f>SUMIFS(RawData!$E$2:$E$152,RawData!$H$2:$H$152,$C109,RawData!$C$2:$C$152,$D109,RawData!BB$2:BB$152,1)</f>
        <v>0</v>
      </c>
      <c r="Q109">
        <f>SUMIFS(RawData!$E$2:$E$152,RawData!$H$2:$H$152,$C109,RawData!$C$2:$C$152,$D109,RawData!BC$2:BC$152,1)</f>
        <v>0</v>
      </c>
      <c r="R109">
        <f>SUMIFS(RawData!$E$2:$E$152,RawData!$H$2:$H$152,$C109,RawData!$C$2:$C$152,$D109,RawData!BD$2:BD$152,1)</f>
        <v>0</v>
      </c>
      <c r="S109">
        <f>SUMIFS(RawData!$E$2:$E$152,RawData!$H$2:$H$152,$C109,RawData!$C$2:$C$152,$D109,RawData!BE$2:BE$152,1)</f>
        <v>0</v>
      </c>
      <c r="T109">
        <f>SUMIFS(RawData!$E$2:$E$152,RawData!$H$2:$H$152,$C109,RawData!$C$2:$C$152,$D109,RawData!BF$2:BF$152,1)</f>
        <v>0</v>
      </c>
      <c r="U109">
        <f>SUMIFS(RawData!$E$2:$E$152,RawData!$H$2:$H$152,$C109,RawData!$C$2:$C$152,$D109,RawData!BG$2:BG$152,1)</f>
        <v>0</v>
      </c>
      <c r="V109">
        <f>SUMIFS(RawData!$E$2:$E$152,RawData!$H$2:$H$152,$C109,RawData!$C$2:$C$152,$D109,RawData!BH$2:BH$152,1)</f>
        <v>0</v>
      </c>
      <c r="W109">
        <f>SUMIFS(RawData!$E$2:$E$152,RawData!$H$2:$H$152,$C109,RawData!$C$2:$C$152,$D109,RawData!BI$2:BI$152,1)</f>
        <v>0</v>
      </c>
      <c r="X109">
        <f>SUMIFS(RawData!$E$2:$E$152,RawData!$H$2:$H$152,$C109,RawData!$C$2:$C$152,$D109,RawData!BJ$2:BJ$152,1)</f>
        <v>0</v>
      </c>
      <c r="Y109">
        <f>SUMIFS(RawData!$E$2:$E$152,RawData!$H$2:$H$152,$C109,RawData!$C$2:$C$152,$D109,RawData!BK$2:BK$152,1)</f>
        <v>0</v>
      </c>
      <c r="Z109">
        <f>SUMIFS(RawData!$E$2:$E$152,RawData!$H$2:$H$152,$C109,RawData!$C$2:$C$152,$D109,RawData!BL$2:BL$152,1)</f>
        <v>0</v>
      </c>
      <c r="AA109">
        <f>SUMIFS(RawData!$E$2:$E$152,RawData!$H$2:$H$152,$C109,RawData!$C$2:$C$152,$D109,RawData!BM$2:BM$152,1)</f>
        <v>0</v>
      </c>
      <c r="AB109">
        <f>SUMIFS(RawData!$E$2:$E$152,RawData!$H$2:$H$152,$C109,RawData!$C$2:$C$152,$D109,RawData!BN$2:BN$152,1)</f>
        <v>0</v>
      </c>
      <c r="AC109">
        <f>SUMIFS(RawData!$E$2:$E$152,RawData!$H$2:$H$152,$C109,RawData!$C$2:$C$152,$D109,RawData!BO$2:BO$152,1)</f>
        <v>0</v>
      </c>
      <c r="AD109">
        <f>SUMIFS(RawData!$E$2:$E$152,RawData!$H$2:$H$152,$C109,RawData!$C$2:$C$152,$D109,RawData!BP$2:BP$152,1)</f>
        <v>0</v>
      </c>
      <c r="AE109">
        <f>SUMIFS(RawData!$E$2:$E$152,RawData!$H$2:$H$152,$C109,RawData!$C$2:$C$152,$D109,RawData!BQ$2:BQ$152,1)</f>
        <v>0</v>
      </c>
      <c r="AF109">
        <f>SUMIFS(RawData!$E$2:$E$152,RawData!$H$2:$H$152,$C109,RawData!$C$2:$C$152,$D109,RawData!BR$2:BR$152,1)</f>
        <v>0</v>
      </c>
      <c r="AG109">
        <f>SUMIFS(RawData!$E$2:$E$152,RawData!$H$2:$H$152,$C109,RawData!$C$2:$C$152,$D109,RawData!BS$2:BS$152,1)</f>
        <v>0</v>
      </c>
      <c r="AH109">
        <f>SUMIFS(RawData!$E$2:$E$152,RawData!$H$2:$H$152,$C109,RawData!$C$2:$C$152,$D109,RawData!BT$2:BT$152,1)</f>
        <v>0</v>
      </c>
    </row>
    <row r="110" spans="1:34" x14ac:dyDescent="0.3">
      <c r="A110" t="s">
        <v>1296</v>
      </c>
      <c r="B110" t="s">
        <v>1311</v>
      </c>
      <c r="C110" t="s">
        <v>612</v>
      </c>
      <c r="D110" t="s">
        <v>691</v>
      </c>
      <c r="F110">
        <f>SUMIFS(RawData!$E$2:$E$152,RawData!$H$2:$H$152,$C110,RawData!$C$2:$C$152,$D110,RawData!AR$2:AR$152,1)</f>
        <v>0</v>
      </c>
      <c r="G110">
        <f>SUMIFS(RawData!$E$2:$E$152,RawData!$H$2:$H$152,$C110,RawData!$C$2:$C$152,$D110,RawData!AS$2:AS$152,1)</f>
        <v>0</v>
      </c>
      <c r="H110">
        <f>SUMIFS(RawData!$E$2:$E$152,RawData!$H$2:$H$152,$C110,RawData!$C$2:$C$152,$D110,RawData!AT$2:AT$152,1)</f>
        <v>0</v>
      </c>
      <c r="I110">
        <f>SUMIFS(RawData!$E$2:$E$152,RawData!$H$2:$H$152,$C110,RawData!$C$2:$C$152,$D110,RawData!AU$2:AU$152,1)</f>
        <v>0</v>
      </c>
      <c r="J110">
        <f>SUMIFS(RawData!$E$2:$E$152,RawData!$H$2:$H$152,$C110,RawData!$C$2:$C$152,$D110,RawData!AV$2:AV$152,1)</f>
        <v>0</v>
      </c>
      <c r="K110">
        <f>SUMIFS(RawData!$E$2:$E$152,RawData!$H$2:$H$152,$C110,RawData!$C$2:$C$152,$D110,RawData!AW$2:AW$152,1)</f>
        <v>0</v>
      </c>
      <c r="L110">
        <f>SUMIFS(RawData!$E$2:$E$152,RawData!$H$2:$H$152,$C110,RawData!$C$2:$C$152,$D110,RawData!AX$2:AX$152,1)</f>
        <v>0</v>
      </c>
      <c r="M110">
        <f>SUMIFS(RawData!$E$2:$E$152,RawData!$H$2:$H$152,$C110,RawData!$C$2:$C$152,$D110,RawData!AY$2:AY$152,1)</f>
        <v>0</v>
      </c>
      <c r="N110">
        <f>SUMIFS(RawData!$E$2:$E$152,RawData!$H$2:$H$152,$C110,RawData!$C$2:$C$152,$D110,RawData!AZ$2:AZ$152,1)</f>
        <v>0</v>
      </c>
      <c r="O110">
        <f>SUMIFS(RawData!$E$2:$E$152,RawData!$H$2:$H$152,$C110,RawData!$C$2:$C$152,$D110,RawData!BA$2:BA$152,1)</f>
        <v>0</v>
      </c>
      <c r="P110">
        <f>SUMIFS(RawData!$E$2:$E$152,RawData!$H$2:$H$152,$C110,RawData!$C$2:$C$152,$D110,RawData!BB$2:BB$152,1)</f>
        <v>0</v>
      </c>
      <c r="Q110">
        <f>SUMIFS(RawData!$E$2:$E$152,RawData!$H$2:$H$152,$C110,RawData!$C$2:$C$152,$D110,RawData!BC$2:BC$152,1)</f>
        <v>0</v>
      </c>
      <c r="R110">
        <f>SUMIFS(RawData!$E$2:$E$152,RawData!$H$2:$H$152,$C110,RawData!$C$2:$C$152,$D110,RawData!BD$2:BD$152,1)</f>
        <v>0</v>
      </c>
      <c r="S110">
        <f>SUMIFS(RawData!$E$2:$E$152,RawData!$H$2:$H$152,$C110,RawData!$C$2:$C$152,$D110,RawData!BE$2:BE$152,1)</f>
        <v>0</v>
      </c>
      <c r="T110">
        <f>SUMIFS(RawData!$E$2:$E$152,RawData!$H$2:$H$152,$C110,RawData!$C$2:$C$152,$D110,RawData!BF$2:BF$152,1)</f>
        <v>0</v>
      </c>
      <c r="U110">
        <f>SUMIFS(RawData!$E$2:$E$152,RawData!$H$2:$H$152,$C110,RawData!$C$2:$C$152,$D110,RawData!BG$2:BG$152,1)</f>
        <v>0</v>
      </c>
      <c r="V110">
        <f>SUMIFS(RawData!$E$2:$E$152,RawData!$H$2:$H$152,$C110,RawData!$C$2:$C$152,$D110,RawData!BH$2:BH$152,1)</f>
        <v>0</v>
      </c>
      <c r="W110">
        <f>SUMIFS(RawData!$E$2:$E$152,RawData!$H$2:$H$152,$C110,RawData!$C$2:$C$152,$D110,RawData!BI$2:BI$152,1)</f>
        <v>0</v>
      </c>
      <c r="X110">
        <f>SUMIFS(RawData!$E$2:$E$152,RawData!$H$2:$H$152,$C110,RawData!$C$2:$C$152,$D110,RawData!BJ$2:BJ$152,1)</f>
        <v>0</v>
      </c>
      <c r="Y110">
        <f>SUMIFS(RawData!$E$2:$E$152,RawData!$H$2:$H$152,$C110,RawData!$C$2:$C$152,$D110,RawData!BK$2:BK$152,1)</f>
        <v>0</v>
      </c>
      <c r="Z110">
        <f>SUMIFS(RawData!$E$2:$E$152,RawData!$H$2:$H$152,$C110,RawData!$C$2:$C$152,$D110,RawData!BL$2:BL$152,1)</f>
        <v>0</v>
      </c>
      <c r="AA110">
        <f>SUMIFS(RawData!$E$2:$E$152,RawData!$H$2:$H$152,$C110,RawData!$C$2:$C$152,$D110,RawData!BM$2:BM$152,1)</f>
        <v>0</v>
      </c>
      <c r="AB110">
        <f>SUMIFS(RawData!$E$2:$E$152,RawData!$H$2:$H$152,$C110,RawData!$C$2:$C$152,$D110,RawData!BN$2:BN$152,1)</f>
        <v>0</v>
      </c>
      <c r="AC110">
        <f>SUMIFS(RawData!$E$2:$E$152,RawData!$H$2:$H$152,$C110,RawData!$C$2:$C$152,$D110,RawData!BO$2:BO$152,1)</f>
        <v>0</v>
      </c>
      <c r="AD110">
        <f>SUMIFS(RawData!$E$2:$E$152,RawData!$H$2:$H$152,$C110,RawData!$C$2:$C$152,$D110,RawData!BP$2:BP$152,1)</f>
        <v>0</v>
      </c>
      <c r="AE110">
        <f>SUMIFS(RawData!$E$2:$E$152,RawData!$H$2:$H$152,$C110,RawData!$C$2:$C$152,$D110,RawData!BQ$2:BQ$152,1)</f>
        <v>0</v>
      </c>
      <c r="AF110">
        <f>SUMIFS(RawData!$E$2:$E$152,RawData!$H$2:$H$152,$C110,RawData!$C$2:$C$152,$D110,RawData!BR$2:BR$152,1)</f>
        <v>0</v>
      </c>
      <c r="AG110">
        <f>SUMIFS(RawData!$E$2:$E$152,RawData!$H$2:$H$152,$C110,RawData!$C$2:$C$152,$D110,RawData!BS$2:BS$152,1)</f>
        <v>0</v>
      </c>
      <c r="AH110">
        <f>SUMIFS(RawData!$E$2:$E$152,RawData!$H$2:$H$152,$C110,RawData!$C$2:$C$152,$D110,RawData!BT$2:BT$152,1)</f>
        <v>0</v>
      </c>
    </row>
    <row r="111" spans="1:34" x14ac:dyDescent="0.3">
      <c r="A111" t="s">
        <v>1402</v>
      </c>
      <c r="B111" t="s">
        <v>1402</v>
      </c>
      <c r="C111" t="s">
        <v>1347</v>
      </c>
      <c r="D111" t="s">
        <v>689</v>
      </c>
      <c r="F111" cm="1">
        <f t="array" ref="F111">SUM(SUMIFS(F$222:F$251,$B$222:$B$251,$D111,$A$222:$A$251,{"OCGT","Reciprocating Engine"}))</f>
        <v>1583.25</v>
      </c>
      <c r="G111" cm="1">
        <f t="array" ref="G111">SUM(SUMIFS(G$222:G$251,$B$222:$B$251,$D111,$A$222:$A$251,{"OCGT","Reciprocating Engine"}))</f>
        <v>1583.25</v>
      </c>
      <c r="H111" cm="1">
        <f t="array" ref="H111">SUM(SUMIFS(H$222:H$251,$B$222:$B$251,$D111,$A$222:$A$251,{"OCGT","Reciprocating Engine"}))</f>
        <v>2647.25</v>
      </c>
      <c r="I111" cm="1">
        <f t="array" ref="I111">SUM(SUMIFS(I$222:I$251,$B$222:$B$251,$D111,$A$222:$A$251,{"OCGT","Reciprocating Engine"}))</f>
        <v>2647.25</v>
      </c>
      <c r="J111" cm="1">
        <f t="array" ref="J111">SUM(SUMIFS(J$222:J$251,$B$222:$B$251,$D111,$A$222:$A$251,{"OCGT","Reciprocating Engine"}))</f>
        <v>2647.25</v>
      </c>
      <c r="K111" cm="1">
        <f t="array" ref="K111">SUM(SUMIFS(K$222:K$251,$B$222:$B$251,$D111,$A$222:$A$251,{"OCGT","Reciprocating Engine"}))</f>
        <v>2647.25</v>
      </c>
      <c r="L111" cm="1">
        <f t="array" ref="L111">SUM(SUMIFS(L$222:L$251,$B$222:$B$251,$D111,$A$222:$A$251,{"OCGT","Reciprocating Engine"}))</f>
        <v>2647.25</v>
      </c>
      <c r="M111" cm="1">
        <f t="array" ref="M111">SUM(SUMIFS(M$222:M$251,$B$222:$B$251,$D111,$A$222:$A$251,{"OCGT","Reciprocating Engine"}))</f>
        <v>2647.25</v>
      </c>
      <c r="N111" cm="1">
        <f t="array" ref="N111">SUM(SUMIFS(N$222:N$251,$B$222:$B$251,$D111,$A$222:$A$251,{"OCGT","Reciprocating Engine"}))</f>
        <v>2647.25</v>
      </c>
      <c r="O111" cm="1">
        <f t="array" ref="O111">SUM(SUMIFS(O$222:O$251,$B$222:$B$251,$D111,$A$222:$A$251,{"OCGT","Reciprocating Engine"}))</f>
        <v>2647.25</v>
      </c>
      <c r="P111" cm="1">
        <f t="array" ref="P111">SUM(SUMIFS(P$222:P$251,$B$222:$B$251,$D111,$A$222:$A$251,{"OCGT","Reciprocating Engine"}))</f>
        <v>2647.25</v>
      </c>
      <c r="Q111" cm="1">
        <f t="array" ref="Q111">SUM(SUMIFS(Q$222:Q$251,$B$222:$B$251,$D111,$A$222:$A$251,{"OCGT","Reciprocating Engine"}))</f>
        <v>2647.25</v>
      </c>
      <c r="R111" cm="1">
        <f t="array" ref="R111">SUM(SUMIFS(R$222:R$251,$B$222:$B$251,$D111,$A$222:$A$251,{"OCGT","Reciprocating Engine"}))</f>
        <v>2647.25</v>
      </c>
      <c r="S111" cm="1">
        <f t="array" ref="S111">SUM(SUMIFS(S$222:S$251,$B$222:$B$251,$D111,$A$222:$A$251,{"OCGT","Reciprocating Engine"}))</f>
        <v>2647.25</v>
      </c>
      <c r="T111" cm="1">
        <f t="array" ref="T111">SUM(SUMIFS(T$222:T$251,$B$222:$B$251,$D111,$A$222:$A$251,{"OCGT","Reciprocating Engine"}))</f>
        <v>2647.25</v>
      </c>
      <c r="U111" cm="1">
        <f t="array" ref="U111">SUM(SUMIFS(U$222:U$251,$B$222:$B$251,$D111,$A$222:$A$251,{"OCGT","Reciprocating Engine"}))</f>
        <v>2597.25</v>
      </c>
      <c r="V111" cm="1">
        <f t="array" ref="V111">SUM(SUMIFS(V$222:V$251,$B$222:$B$251,$D111,$A$222:$A$251,{"OCGT","Reciprocating Engine"}))</f>
        <v>2597.25</v>
      </c>
      <c r="W111" cm="1">
        <f t="array" ref="W111">SUM(SUMIFS(W$222:W$251,$B$222:$B$251,$D111,$A$222:$A$251,{"OCGT","Reciprocating Engine"}))</f>
        <v>2597.25</v>
      </c>
      <c r="X111" cm="1">
        <f t="array" ref="X111">SUM(SUMIFS(X$222:X$251,$B$222:$B$251,$D111,$A$222:$A$251,{"OCGT","Reciprocating Engine"}))</f>
        <v>2597.25</v>
      </c>
      <c r="Y111" cm="1">
        <f t="array" ref="Y111">SUM(SUMIFS(Y$222:Y$251,$B$222:$B$251,$D111,$A$222:$A$251,{"OCGT","Reciprocating Engine"}))</f>
        <v>2597.25</v>
      </c>
      <c r="Z111" cm="1">
        <f t="array" ref="Z111">SUM(SUMIFS(Z$222:Z$251,$B$222:$B$251,$D111,$A$222:$A$251,{"OCGT","Reciprocating Engine"}))</f>
        <v>2597.25</v>
      </c>
      <c r="AA111" cm="1">
        <f t="array" ref="AA111">SUM(SUMIFS(AA$222:AA$251,$B$222:$B$251,$D111,$A$222:$A$251,{"OCGT","Reciprocating Engine"}))</f>
        <v>2597.25</v>
      </c>
      <c r="AB111" cm="1">
        <f t="array" ref="AB111">SUM(SUMIFS(AB$222:AB$251,$B$222:$B$251,$D111,$A$222:$A$251,{"OCGT","Reciprocating Engine"}))</f>
        <v>2597.25</v>
      </c>
      <c r="AC111" cm="1">
        <f t="array" ref="AC111">SUM(SUMIFS(AC$222:AC$251,$B$222:$B$251,$D111,$A$222:$A$251,{"OCGT","Reciprocating Engine"}))</f>
        <v>2597.25</v>
      </c>
      <c r="AD111" cm="1">
        <f t="array" ref="AD111">SUM(SUMIFS(AD$222:AD$251,$B$222:$B$251,$D111,$A$222:$A$251,{"OCGT","Reciprocating Engine"}))</f>
        <v>1788</v>
      </c>
      <c r="AE111" cm="1">
        <f t="array" ref="AE111">SUM(SUMIFS(AE$222:AE$251,$B$222:$B$251,$D111,$A$222:$A$251,{"OCGT","Reciprocating Engine"}))</f>
        <v>1788</v>
      </c>
      <c r="AF111" cm="1">
        <f t="array" ref="AF111">SUM(SUMIFS(AF$222:AF$251,$B$222:$B$251,$D111,$A$222:$A$251,{"OCGT","Reciprocating Engine"}))</f>
        <v>1788</v>
      </c>
      <c r="AG111" cm="1">
        <f t="array" ref="AG111">SUM(SUMIFS(AG$222:AG$251,$B$222:$B$251,$D111,$A$222:$A$251,{"OCGT","Reciprocating Engine"}))</f>
        <v>1788</v>
      </c>
      <c r="AH111" cm="1">
        <f t="array" ref="AH111">SUM(SUMIFS(AH$222:AH$251,$B$222:$B$251,$D111,$A$222:$A$251,{"OCGT","Reciprocating Engine"}))</f>
        <v>1788</v>
      </c>
    </row>
    <row r="112" spans="1:34" x14ac:dyDescent="0.3">
      <c r="A112" t="s">
        <v>1403</v>
      </c>
      <c r="B112" t="s">
        <v>1403</v>
      </c>
      <c r="C112" t="s">
        <v>1347</v>
      </c>
      <c r="D112" t="s">
        <v>690</v>
      </c>
      <c r="F112" cm="1">
        <f t="array" ref="F112">SUM(SUMIFS(F$222:F$251,$B$222:$B$251,$D112,$A$222:$A$251,{"OCGT","Reciprocating Engine"}))</f>
        <v>1988.5</v>
      </c>
      <c r="G112" cm="1">
        <f t="array" ref="G112">SUM(SUMIFS(G$222:G$251,$B$222:$B$251,$D112,$A$222:$A$251,{"OCGT","Reciprocating Engine"}))</f>
        <v>1954.5</v>
      </c>
      <c r="H112" cm="1">
        <f t="array" ref="H112">SUM(SUMIFS(H$222:H$251,$B$222:$B$251,$D112,$A$222:$A$251,{"OCGT","Reciprocating Engine"}))</f>
        <v>1954.5</v>
      </c>
      <c r="I112" cm="1">
        <f t="array" ref="I112">SUM(SUMIFS(I$222:I$251,$B$222:$B$251,$D112,$A$222:$A$251,{"OCGT","Reciprocating Engine"}))</f>
        <v>1954.5</v>
      </c>
      <c r="J112" cm="1">
        <f t="array" ref="J112">SUM(SUMIFS(J$222:J$251,$B$222:$B$251,$D112,$A$222:$A$251,{"OCGT","Reciprocating Engine"}))</f>
        <v>1954.5</v>
      </c>
      <c r="K112" cm="1">
        <f t="array" ref="K112">SUM(SUMIFS(K$222:K$251,$B$222:$B$251,$D112,$A$222:$A$251,{"OCGT","Reciprocating Engine"}))</f>
        <v>1954.5</v>
      </c>
      <c r="L112" cm="1">
        <f t="array" ref="L112">SUM(SUMIFS(L$222:L$251,$B$222:$B$251,$D112,$A$222:$A$251,{"OCGT","Reciprocating Engine"}))</f>
        <v>1954.5</v>
      </c>
      <c r="M112" cm="1">
        <f t="array" ref="M112">SUM(SUMIFS(M$222:M$251,$B$222:$B$251,$D112,$A$222:$A$251,{"OCGT","Reciprocating Engine"}))</f>
        <v>1954.5</v>
      </c>
      <c r="N112" cm="1">
        <f t="array" ref="N112">SUM(SUMIFS(N$222:N$251,$B$222:$B$251,$D112,$A$222:$A$251,{"OCGT","Reciprocating Engine"}))</f>
        <v>1954.5</v>
      </c>
      <c r="O112" cm="1">
        <f t="array" ref="O112">SUM(SUMIFS(O$222:O$251,$B$222:$B$251,$D112,$A$222:$A$251,{"OCGT","Reciprocating Engine"}))</f>
        <v>1954.5</v>
      </c>
      <c r="P112" cm="1">
        <f t="array" ref="P112">SUM(SUMIFS(P$222:P$251,$B$222:$B$251,$D112,$A$222:$A$251,{"OCGT","Reciprocating Engine"}))</f>
        <v>1954.5</v>
      </c>
      <c r="Q112" cm="1">
        <f t="array" ref="Q112">SUM(SUMIFS(Q$222:Q$251,$B$222:$B$251,$D112,$A$222:$A$251,{"OCGT","Reciprocating Engine"}))</f>
        <v>1954.5</v>
      </c>
      <c r="R112" cm="1">
        <f t="array" ref="R112">SUM(SUMIFS(R$222:R$251,$B$222:$B$251,$D112,$A$222:$A$251,{"OCGT","Reciprocating Engine"}))</f>
        <v>1954.5</v>
      </c>
      <c r="S112" cm="1">
        <f t="array" ref="S112">SUM(SUMIFS(S$222:S$251,$B$222:$B$251,$D112,$A$222:$A$251,{"OCGT","Reciprocating Engine"}))</f>
        <v>1662.5</v>
      </c>
      <c r="T112" cm="1">
        <f t="array" ref="T112">SUM(SUMIFS(T$222:T$251,$B$222:$B$251,$D112,$A$222:$A$251,{"OCGT","Reciprocating Engine"}))</f>
        <v>1545.5</v>
      </c>
      <c r="U112" cm="1">
        <f t="array" ref="U112">SUM(SUMIFS(U$222:U$251,$B$222:$B$251,$D112,$A$222:$A$251,{"OCGT","Reciprocating Engine"}))</f>
        <v>1545.5</v>
      </c>
      <c r="V112" cm="1">
        <f t="array" ref="V112">SUM(SUMIFS(V$222:V$251,$B$222:$B$251,$D112,$A$222:$A$251,{"OCGT","Reciprocating Engine"}))</f>
        <v>1545.5</v>
      </c>
      <c r="W112" cm="1">
        <f t="array" ref="W112">SUM(SUMIFS(W$222:W$251,$B$222:$B$251,$D112,$A$222:$A$251,{"OCGT","Reciprocating Engine"}))</f>
        <v>1545.5</v>
      </c>
      <c r="X112" cm="1">
        <f t="array" ref="X112">SUM(SUMIFS(X$222:X$251,$B$222:$B$251,$D112,$A$222:$A$251,{"OCGT","Reciprocating Engine"}))</f>
        <v>1545.5</v>
      </c>
      <c r="Y112" cm="1">
        <f t="array" ref="Y112">SUM(SUMIFS(Y$222:Y$251,$B$222:$B$251,$D112,$A$222:$A$251,{"OCGT","Reciprocating Engine"}))</f>
        <v>1545.5</v>
      </c>
      <c r="Z112" cm="1">
        <f t="array" ref="Z112">SUM(SUMIFS(Z$222:Z$251,$B$222:$B$251,$D112,$A$222:$A$251,{"OCGT","Reciprocating Engine"}))</f>
        <v>1545.5</v>
      </c>
      <c r="AA112" cm="1">
        <f t="array" ref="AA112">SUM(SUMIFS(AA$222:AA$251,$B$222:$B$251,$D112,$A$222:$A$251,{"OCGT","Reciprocating Engine"}))</f>
        <v>1545.5</v>
      </c>
      <c r="AB112" cm="1">
        <f t="array" ref="AB112">SUM(SUMIFS(AB$222:AB$251,$B$222:$B$251,$D112,$A$222:$A$251,{"OCGT","Reciprocating Engine"}))</f>
        <v>1545.5</v>
      </c>
      <c r="AC112" cm="1">
        <f t="array" ref="AC112">SUM(SUMIFS(AC$222:AC$251,$B$222:$B$251,$D112,$A$222:$A$251,{"OCGT","Reciprocating Engine"}))</f>
        <v>1545.5</v>
      </c>
      <c r="AD112" cm="1">
        <f t="array" ref="AD112">SUM(SUMIFS(AD$222:AD$251,$B$222:$B$251,$D112,$A$222:$A$251,{"OCGT","Reciprocating Engine"}))</f>
        <v>1414</v>
      </c>
      <c r="AE112" cm="1">
        <f t="array" ref="AE112">SUM(SUMIFS(AE$222:AE$251,$B$222:$B$251,$D112,$A$222:$A$251,{"OCGT","Reciprocating Engine"}))</f>
        <v>1414</v>
      </c>
      <c r="AF112" cm="1">
        <f t="array" ref="AF112">SUM(SUMIFS(AF$222:AF$251,$B$222:$B$251,$D112,$A$222:$A$251,{"OCGT","Reciprocating Engine"}))</f>
        <v>865</v>
      </c>
      <c r="AG112" cm="1">
        <f t="array" ref="AG112">SUM(SUMIFS(AG$222:AG$251,$B$222:$B$251,$D112,$A$222:$A$251,{"OCGT","Reciprocating Engine"}))</f>
        <v>865</v>
      </c>
      <c r="AH112" cm="1">
        <f t="array" ref="AH112">SUM(SUMIFS(AH$222:AH$251,$B$222:$B$251,$D112,$A$222:$A$251,{"OCGT","Reciprocating Engine"}))</f>
        <v>865</v>
      </c>
    </row>
    <row r="113" spans="1:34" x14ac:dyDescent="0.3">
      <c r="A113" t="s">
        <v>1404</v>
      </c>
      <c r="B113" t="s">
        <v>1404</v>
      </c>
      <c r="C113" t="s">
        <v>1347</v>
      </c>
      <c r="D113" t="s">
        <v>692</v>
      </c>
      <c r="F113" cm="1">
        <f t="array" ref="F113">SUM(SUMIFS(F$222:F$251,$B$222:$B$251,$D113,$A$222:$A$251,{"OCGT","Reciprocating Engine"}))</f>
        <v>1200.8</v>
      </c>
      <c r="G113" cm="1">
        <f t="array" ref="G113">SUM(SUMIFS(G$222:G$251,$B$222:$B$251,$D113,$A$222:$A$251,{"OCGT","Reciprocating Engine"}))</f>
        <v>1200.8</v>
      </c>
      <c r="H113" cm="1">
        <f t="array" ref="H113">SUM(SUMIFS(H$222:H$251,$B$222:$B$251,$D113,$A$222:$A$251,{"OCGT","Reciprocating Engine"}))</f>
        <v>1323.8</v>
      </c>
      <c r="I113" cm="1">
        <f t="array" ref="I113">SUM(SUMIFS(I$222:I$251,$B$222:$B$251,$D113,$A$222:$A$251,{"OCGT","Reciprocating Engine"}))</f>
        <v>1323.8</v>
      </c>
      <c r="J113" cm="1">
        <f t="array" ref="J113">SUM(SUMIFS(J$222:J$251,$B$222:$B$251,$D113,$A$222:$A$251,{"OCGT","Reciprocating Engine"}))</f>
        <v>1323.8</v>
      </c>
      <c r="K113" cm="1">
        <f t="array" ref="K113">SUM(SUMIFS(K$222:K$251,$B$222:$B$251,$D113,$A$222:$A$251,{"OCGT","Reciprocating Engine"}))</f>
        <v>1323.8</v>
      </c>
      <c r="L113" cm="1">
        <f t="array" ref="L113">SUM(SUMIFS(L$222:L$251,$B$222:$B$251,$D113,$A$222:$A$251,{"OCGT","Reciprocating Engine"}))</f>
        <v>1323.8</v>
      </c>
      <c r="M113" cm="1">
        <f t="array" ref="M113">SUM(SUMIFS(M$222:M$251,$B$222:$B$251,$D113,$A$222:$A$251,{"OCGT","Reciprocating Engine"}))</f>
        <v>1323.8</v>
      </c>
      <c r="N113" cm="1">
        <f t="array" ref="N113">SUM(SUMIFS(N$222:N$251,$B$222:$B$251,$D113,$A$222:$A$251,{"OCGT","Reciprocating Engine"}))</f>
        <v>1323.8</v>
      </c>
      <c r="O113" cm="1">
        <f t="array" ref="O113">SUM(SUMIFS(O$222:O$251,$B$222:$B$251,$D113,$A$222:$A$251,{"OCGT","Reciprocating Engine"}))</f>
        <v>1323.8</v>
      </c>
      <c r="P113" cm="1">
        <f t="array" ref="P113">SUM(SUMIFS(P$222:P$251,$B$222:$B$251,$D113,$A$222:$A$251,{"OCGT","Reciprocating Engine"}))</f>
        <v>941.3</v>
      </c>
      <c r="Q113" cm="1">
        <f t="array" ref="Q113">SUM(SUMIFS(Q$222:Q$251,$B$222:$B$251,$D113,$A$222:$A$251,{"OCGT","Reciprocating Engine"}))</f>
        <v>941.3</v>
      </c>
      <c r="R113" cm="1">
        <f t="array" ref="R113">SUM(SUMIFS(R$222:R$251,$B$222:$B$251,$D113,$A$222:$A$251,{"OCGT","Reciprocating Engine"}))</f>
        <v>873.3</v>
      </c>
      <c r="S113" cm="1">
        <f t="array" ref="S113">SUM(SUMIFS(S$222:S$251,$B$222:$B$251,$D113,$A$222:$A$251,{"OCGT","Reciprocating Engine"}))</f>
        <v>873.3</v>
      </c>
      <c r="T113" cm="1">
        <f t="array" ref="T113">SUM(SUMIFS(T$222:T$251,$B$222:$B$251,$D113,$A$222:$A$251,{"OCGT","Reciprocating Engine"}))</f>
        <v>873.3</v>
      </c>
      <c r="U113" cm="1">
        <f t="array" ref="U113">SUM(SUMIFS(U$222:U$251,$B$222:$B$251,$D113,$A$222:$A$251,{"OCGT","Reciprocating Engine"}))</f>
        <v>793.3</v>
      </c>
      <c r="V113" cm="1">
        <f t="array" ref="V113">SUM(SUMIFS(V$222:V$251,$B$222:$B$251,$D113,$A$222:$A$251,{"OCGT","Reciprocating Engine"}))</f>
        <v>793.3</v>
      </c>
      <c r="W113" cm="1">
        <f t="array" ref="W113">SUM(SUMIFS(W$222:W$251,$B$222:$B$251,$D113,$A$222:$A$251,{"OCGT","Reciprocating Engine"}))</f>
        <v>793.3</v>
      </c>
      <c r="X113" cm="1">
        <f t="array" ref="X113">SUM(SUMIFS(X$222:X$251,$B$222:$B$251,$D113,$A$222:$A$251,{"OCGT","Reciprocating Engine"}))</f>
        <v>793.3</v>
      </c>
      <c r="Y113" cm="1">
        <f t="array" ref="Y113">SUM(SUMIFS(Y$222:Y$251,$B$222:$B$251,$D113,$A$222:$A$251,{"OCGT","Reciprocating Engine"}))</f>
        <v>793.3</v>
      </c>
      <c r="Z113" cm="1">
        <f t="array" ref="Z113">SUM(SUMIFS(Z$222:Z$251,$B$222:$B$251,$D113,$A$222:$A$251,{"OCGT","Reciprocating Engine"}))</f>
        <v>793.3</v>
      </c>
      <c r="AA113" cm="1">
        <f t="array" ref="AA113">SUM(SUMIFS(AA$222:AA$251,$B$222:$B$251,$D113,$A$222:$A$251,{"OCGT","Reciprocating Engine"}))</f>
        <v>793.3</v>
      </c>
      <c r="AB113" cm="1">
        <f t="array" ref="AB113">SUM(SUMIFS(AB$222:AB$251,$B$222:$B$251,$D113,$A$222:$A$251,{"OCGT","Reciprocating Engine"}))</f>
        <v>793.3</v>
      </c>
      <c r="AC113" cm="1">
        <f t="array" ref="AC113">SUM(SUMIFS(AC$222:AC$251,$B$222:$B$251,$D113,$A$222:$A$251,{"OCGT","Reciprocating Engine"}))</f>
        <v>793.3</v>
      </c>
      <c r="AD113" cm="1">
        <f t="array" ref="AD113">SUM(SUMIFS(AD$222:AD$251,$B$222:$B$251,$D113,$A$222:$A$251,{"OCGT","Reciprocating Engine"}))</f>
        <v>455.3</v>
      </c>
      <c r="AE113" cm="1">
        <f t="array" ref="AE113">SUM(SUMIFS(AE$222:AE$251,$B$222:$B$251,$D113,$A$222:$A$251,{"OCGT","Reciprocating Engine"}))</f>
        <v>455.3</v>
      </c>
      <c r="AF113" cm="1">
        <f t="array" ref="AF113">SUM(SUMIFS(AF$222:AF$251,$B$222:$B$251,$D113,$A$222:$A$251,{"OCGT","Reciprocating Engine"}))</f>
        <v>332.3</v>
      </c>
      <c r="AG113" cm="1">
        <f t="array" ref="AG113">SUM(SUMIFS(AG$222:AG$251,$B$222:$B$251,$D113,$A$222:$A$251,{"OCGT","Reciprocating Engine"}))</f>
        <v>332.3</v>
      </c>
      <c r="AH113" cm="1">
        <f t="array" ref="AH113">SUM(SUMIFS(AH$222:AH$251,$B$222:$B$251,$D113,$A$222:$A$251,{"OCGT","Reciprocating Engine"}))</f>
        <v>332.3</v>
      </c>
    </row>
    <row r="114" spans="1:34" x14ac:dyDescent="0.3">
      <c r="A114" t="s">
        <v>1405</v>
      </c>
      <c r="B114" t="s">
        <v>1405</v>
      </c>
      <c r="C114" t="s">
        <v>1347</v>
      </c>
      <c r="D114" t="s">
        <v>351</v>
      </c>
      <c r="F114" cm="1">
        <f t="array" ref="F114">SUM(SUMIFS(F$222:F$251,$B$222:$B$251,$D114,$A$222:$A$251,{"OCGT","Reciprocating Engine"}))</f>
        <v>178</v>
      </c>
      <c r="G114" cm="1">
        <f t="array" ref="G114">SUM(SUMIFS(G$222:G$251,$B$222:$B$251,$D114,$A$222:$A$251,{"OCGT","Reciprocating Engine"}))</f>
        <v>178</v>
      </c>
      <c r="H114" cm="1">
        <f t="array" ref="H114">SUM(SUMIFS(H$222:H$251,$B$222:$B$251,$D114,$A$222:$A$251,{"OCGT","Reciprocating Engine"}))</f>
        <v>178</v>
      </c>
      <c r="I114" cm="1">
        <f t="array" ref="I114">SUM(SUMIFS(I$222:I$251,$B$222:$B$251,$D114,$A$222:$A$251,{"OCGT","Reciprocating Engine"}))</f>
        <v>178</v>
      </c>
      <c r="J114" cm="1">
        <f t="array" ref="J114">SUM(SUMIFS(J$222:J$251,$B$222:$B$251,$D114,$A$222:$A$251,{"OCGT","Reciprocating Engine"}))</f>
        <v>178</v>
      </c>
      <c r="K114" cm="1">
        <f t="array" ref="K114">SUM(SUMIFS(K$222:K$251,$B$222:$B$251,$D114,$A$222:$A$251,{"OCGT","Reciprocating Engine"}))</f>
        <v>178</v>
      </c>
      <c r="L114" cm="1">
        <f t="array" ref="L114">SUM(SUMIFS(L$222:L$251,$B$222:$B$251,$D114,$A$222:$A$251,{"OCGT","Reciprocating Engine"}))</f>
        <v>178</v>
      </c>
      <c r="M114" cm="1">
        <f t="array" ref="M114">SUM(SUMIFS(M$222:M$251,$B$222:$B$251,$D114,$A$222:$A$251,{"OCGT","Reciprocating Engine"}))</f>
        <v>178</v>
      </c>
      <c r="N114" cm="1">
        <f t="array" ref="N114">SUM(SUMIFS(N$222:N$251,$B$222:$B$251,$D114,$A$222:$A$251,{"OCGT","Reciprocating Engine"}))</f>
        <v>178</v>
      </c>
      <c r="O114" cm="1">
        <f t="array" ref="O114">SUM(SUMIFS(O$222:O$251,$B$222:$B$251,$D114,$A$222:$A$251,{"OCGT","Reciprocating Engine"}))</f>
        <v>178</v>
      </c>
      <c r="P114" cm="1">
        <f t="array" ref="P114">SUM(SUMIFS(P$222:P$251,$B$222:$B$251,$D114,$A$222:$A$251,{"OCGT","Reciprocating Engine"}))</f>
        <v>178</v>
      </c>
      <c r="Q114" cm="1">
        <f t="array" ref="Q114">SUM(SUMIFS(Q$222:Q$251,$B$222:$B$251,$D114,$A$222:$A$251,{"OCGT","Reciprocating Engine"}))</f>
        <v>178</v>
      </c>
      <c r="R114" cm="1">
        <f t="array" ref="R114">SUM(SUMIFS(R$222:R$251,$B$222:$B$251,$D114,$A$222:$A$251,{"OCGT","Reciprocating Engine"}))</f>
        <v>178</v>
      </c>
      <c r="S114" cm="1">
        <f t="array" ref="S114">SUM(SUMIFS(S$222:S$251,$B$222:$B$251,$D114,$A$222:$A$251,{"OCGT","Reciprocating Engine"}))</f>
        <v>178</v>
      </c>
      <c r="T114" cm="1">
        <f t="array" ref="T114">SUM(SUMIFS(T$222:T$251,$B$222:$B$251,$D114,$A$222:$A$251,{"OCGT","Reciprocating Engine"}))</f>
        <v>178</v>
      </c>
      <c r="U114" cm="1">
        <f t="array" ref="U114">SUM(SUMIFS(U$222:U$251,$B$222:$B$251,$D114,$A$222:$A$251,{"OCGT","Reciprocating Engine"}))</f>
        <v>178</v>
      </c>
      <c r="V114" cm="1">
        <f t="array" ref="V114">SUM(SUMIFS(V$222:V$251,$B$222:$B$251,$D114,$A$222:$A$251,{"OCGT","Reciprocating Engine"}))</f>
        <v>178</v>
      </c>
      <c r="W114" cm="1">
        <f t="array" ref="W114">SUM(SUMIFS(W$222:W$251,$B$222:$B$251,$D114,$A$222:$A$251,{"OCGT","Reciprocating Engine"}))</f>
        <v>178</v>
      </c>
      <c r="X114" cm="1">
        <f t="array" ref="X114">SUM(SUMIFS(X$222:X$251,$B$222:$B$251,$D114,$A$222:$A$251,{"OCGT","Reciprocating Engine"}))</f>
        <v>178</v>
      </c>
      <c r="Y114" cm="1">
        <f t="array" ref="Y114">SUM(SUMIFS(Y$222:Y$251,$B$222:$B$251,$D114,$A$222:$A$251,{"OCGT","Reciprocating Engine"}))</f>
        <v>178</v>
      </c>
      <c r="Z114" cm="1">
        <f t="array" ref="Z114">SUM(SUMIFS(Z$222:Z$251,$B$222:$B$251,$D114,$A$222:$A$251,{"OCGT","Reciprocating Engine"}))</f>
        <v>58</v>
      </c>
      <c r="AA114" cm="1">
        <f t="array" ref="AA114">SUM(SUMIFS(AA$222:AA$251,$B$222:$B$251,$D114,$A$222:$A$251,{"OCGT","Reciprocating Engine"}))</f>
        <v>58</v>
      </c>
      <c r="AB114" cm="1">
        <f t="array" ref="AB114">SUM(SUMIFS(AB$222:AB$251,$B$222:$B$251,$D114,$A$222:$A$251,{"OCGT","Reciprocating Engine"}))</f>
        <v>58</v>
      </c>
      <c r="AC114" cm="1">
        <f t="array" ref="AC114">SUM(SUMIFS(AC$222:AC$251,$B$222:$B$251,$D114,$A$222:$A$251,{"OCGT","Reciprocating Engine"}))</f>
        <v>58</v>
      </c>
      <c r="AD114" cm="1">
        <f t="array" ref="AD114">SUM(SUMIFS(AD$222:AD$251,$B$222:$B$251,$D114,$A$222:$A$251,{"OCGT","Reciprocating Engine"}))</f>
        <v>58</v>
      </c>
      <c r="AE114" cm="1">
        <f t="array" ref="AE114">SUM(SUMIFS(AE$222:AE$251,$B$222:$B$251,$D114,$A$222:$A$251,{"OCGT","Reciprocating Engine"}))</f>
        <v>58</v>
      </c>
      <c r="AF114" cm="1">
        <f t="array" ref="AF114">SUM(SUMIFS(AF$222:AF$251,$B$222:$B$251,$D114,$A$222:$A$251,{"OCGT","Reciprocating Engine"}))</f>
        <v>58</v>
      </c>
      <c r="AG114" cm="1">
        <f t="array" ref="AG114">SUM(SUMIFS(AG$222:AG$251,$B$222:$B$251,$D114,$A$222:$A$251,{"OCGT","Reciprocating Engine"}))</f>
        <v>58</v>
      </c>
      <c r="AH114" cm="1">
        <f t="array" ref="AH114">SUM(SUMIFS(AH$222:AH$251,$B$222:$B$251,$D114,$A$222:$A$251,{"OCGT","Reciprocating Engine"}))</f>
        <v>58</v>
      </c>
    </row>
    <row r="115" spans="1:34" x14ac:dyDescent="0.3">
      <c r="A115" t="s">
        <v>1406</v>
      </c>
      <c r="B115" t="s">
        <v>1406</v>
      </c>
      <c r="C115" t="s">
        <v>1347</v>
      </c>
      <c r="D115" t="s">
        <v>691</v>
      </c>
      <c r="F115" cm="1">
        <f t="array" ref="F115">SUM(SUMIFS(F$222:F$251,$B$222:$B$251,$D115,$A$222:$A$251,{"OCGT","Reciprocating Engine"}))</f>
        <v>1900</v>
      </c>
      <c r="G115" cm="1">
        <f t="array" ref="G115">SUM(SUMIFS(G$222:G$251,$B$222:$B$251,$D115,$A$222:$A$251,{"OCGT","Reciprocating Engine"}))</f>
        <v>1900</v>
      </c>
      <c r="H115" cm="1">
        <f t="array" ref="H115">SUM(SUMIFS(H$222:H$251,$B$222:$B$251,$D115,$A$222:$A$251,{"OCGT","Reciprocating Engine"}))</f>
        <v>1900</v>
      </c>
      <c r="I115" cm="1">
        <f t="array" ref="I115">SUM(SUMIFS(I$222:I$251,$B$222:$B$251,$D115,$A$222:$A$251,{"OCGT","Reciprocating Engine"}))</f>
        <v>1900</v>
      </c>
      <c r="J115" cm="1">
        <f t="array" ref="J115">SUM(SUMIFS(J$222:J$251,$B$222:$B$251,$D115,$A$222:$A$251,{"OCGT","Reciprocating Engine"}))</f>
        <v>1900</v>
      </c>
      <c r="K115" cm="1">
        <f t="array" ref="K115">SUM(SUMIFS(K$222:K$251,$B$222:$B$251,$D115,$A$222:$A$251,{"OCGT","Reciprocating Engine"}))</f>
        <v>1900</v>
      </c>
      <c r="L115" cm="1">
        <f t="array" ref="L115">SUM(SUMIFS(L$222:L$251,$B$222:$B$251,$D115,$A$222:$A$251,{"OCGT","Reciprocating Engine"}))</f>
        <v>1900</v>
      </c>
      <c r="M115" cm="1">
        <f t="array" ref="M115">SUM(SUMIFS(M$222:M$251,$B$222:$B$251,$D115,$A$222:$A$251,{"OCGT","Reciprocating Engine"}))</f>
        <v>1900</v>
      </c>
      <c r="N115" cm="1">
        <f t="array" ref="N115">SUM(SUMIFS(N$222:N$251,$B$222:$B$251,$D115,$A$222:$A$251,{"OCGT","Reciprocating Engine"}))</f>
        <v>1900</v>
      </c>
      <c r="O115" cm="1">
        <f t="array" ref="O115">SUM(SUMIFS(O$222:O$251,$B$222:$B$251,$D115,$A$222:$A$251,{"OCGT","Reciprocating Engine"}))</f>
        <v>1900</v>
      </c>
      <c r="P115" cm="1">
        <f t="array" ref="P115">SUM(SUMIFS(P$222:P$251,$B$222:$B$251,$D115,$A$222:$A$251,{"OCGT","Reciprocating Engine"}))</f>
        <v>1900</v>
      </c>
      <c r="Q115" cm="1">
        <f t="array" ref="Q115">SUM(SUMIFS(Q$222:Q$251,$B$222:$B$251,$D115,$A$222:$A$251,{"OCGT","Reciprocating Engine"}))</f>
        <v>1900</v>
      </c>
      <c r="R115" cm="1">
        <f t="array" ref="R115">SUM(SUMIFS(R$222:R$251,$B$222:$B$251,$D115,$A$222:$A$251,{"OCGT","Reciprocating Engine"}))</f>
        <v>1900</v>
      </c>
      <c r="S115" cm="1">
        <f t="array" ref="S115">SUM(SUMIFS(S$222:S$251,$B$222:$B$251,$D115,$A$222:$A$251,{"OCGT","Reciprocating Engine"}))</f>
        <v>1730</v>
      </c>
      <c r="T115" cm="1">
        <f t="array" ref="T115">SUM(SUMIFS(T$222:T$251,$B$222:$B$251,$D115,$A$222:$A$251,{"OCGT","Reciprocating Engine"}))</f>
        <v>1730</v>
      </c>
      <c r="U115" cm="1">
        <f t="array" ref="U115">SUM(SUMIFS(U$222:U$251,$B$222:$B$251,$D115,$A$222:$A$251,{"OCGT","Reciprocating Engine"}))</f>
        <v>1730</v>
      </c>
      <c r="V115" cm="1">
        <f t="array" ref="V115">SUM(SUMIFS(V$222:V$251,$B$222:$B$251,$D115,$A$222:$A$251,{"OCGT","Reciprocating Engine"}))</f>
        <v>1730</v>
      </c>
      <c r="W115" cm="1">
        <f t="array" ref="W115">SUM(SUMIFS(W$222:W$251,$B$222:$B$251,$D115,$A$222:$A$251,{"OCGT","Reciprocating Engine"}))</f>
        <v>1730</v>
      </c>
      <c r="X115" cm="1">
        <f t="array" ref="X115">SUM(SUMIFS(X$222:X$251,$B$222:$B$251,$D115,$A$222:$A$251,{"OCGT","Reciprocating Engine"}))</f>
        <v>1730</v>
      </c>
      <c r="Y115" cm="1">
        <f t="array" ref="Y115">SUM(SUMIFS(Y$222:Y$251,$B$222:$B$251,$D115,$A$222:$A$251,{"OCGT","Reciprocating Engine"}))</f>
        <v>1290</v>
      </c>
      <c r="Z115" cm="1">
        <f t="array" ref="Z115">SUM(SUMIFS(Z$222:Z$251,$B$222:$B$251,$D115,$A$222:$A$251,{"OCGT","Reciprocating Engine"}))</f>
        <v>1290</v>
      </c>
      <c r="AA115" cm="1">
        <f t="array" ref="AA115">SUM(SUMIFS(AA$222:AA$251,$B$222:$B$251,$D115,$A$222:$A$251,{"OCGT","Reciprocating Engine"}))</f>
        <v>1290</v>
      </c>
      <c r="AB115" cm="1">
        <f t="array" ref="AB115">SUM(SUMIFS(AB$222:AB$251,$B$222:$B$251,$D115,$A$222:$A$251,{"OCGT","Reciprocating Engine"}))</f>
        <v>1196</v>
      </c>
      <c r="AC115" cm="1">
        <f t="array" ref="AC115">SUM(SUMIFS(AC$222:AC$251,$B$222:$B$251,$D115,$A$222:$A$251,{"OCGT","Reciprocating Engine"}))</f>
        <v>1196</v>
      </c>
      <c r="AD115" cm="1">
        <f t="array" ref="AD115">SUM(SUMIFS(AD$222:AD$251,$B$222:$B$251,$D115,$A$222:$A$251,{"OCGT","Reciprocating Engine"}))</f>
        <v>1196</v>
      </c>
      <c r="AE115" cm="1">
        <f t="array" ref="AE115">SUM(SUMIFS(AE$222:AE$251,$B$222:$B$251,$D115,$A$222:$A$251,{"OCGT","Reciprocating Engine"}))</f>
        <v>1196</v>
      </c>
      <c r="AF115" cm="1">
        <f t="array" ref="AF115">SUM(SUMIFS(AF$222:AF$251,$B$222:$B$251,$D115,$A$222:$A$251,{"OCGT","Reciprocating Engine"}))</f>
        <v>1196</v>
      </c>
      <c r="AG115" cm="1">
        <f t="array" ref="AG115">SUM(SUMIFS(AG$222:AG$251,$B$222:$B$251,$D115,$A$222:$A$251,{"OCGT","Reciprocating Engine"}))</f>
        <v>612</v>
      </c>
      <c r="AH115" cm="1">
        <f t="array" ref="AH115">SUM(SUMIFS(AH$222:AH$251,$B$222:$B$251,$D115,$A$222:$A$251,{"OCGT","Reciprocating Engine"}))</f>
        <v>612</v>
      </c>
    </row>
    <row r="117" spans="1:34" x14ac:dyDescent="0.3">
      <c r="A117" s="58" t="s">
        <v>1410</v>
      </c>
    </row>
    <row r="118" spans="1:34" x14ac:dyDescent="0.3">
      <c r="A118" t="s">
        <v>586</v>
      </c>
      <c r="B118" t="s">
        <v>587</v>
      </c>
      <c r="C118" t="s">
        <v>1315</v>
      </c>
      <c r="D118" t="s">
        <v>1233</v>
      </c>
      <c r="E118" t="s">
        <v>1365</v>
      </c>
      <c r="F118" s="76" t="s">
        <v>1366</v>
      </c>
      <c r="G118" s="76" t="s">
        <v>1367</v>
      </c>
      <c r="H118" s="76" t="s">
        <v>1368</v>
      </c>
      <c r="I118" s="76" t="s">
        <v>1369</v>
      </c>
      <c r="J118" s="76" t="s">
        <v>1370</v>
      </c>
      <c r="K118" s="76" t="s">
        <v>1371</v>
      </c>
      <c r="L118" s="76" t="s">
        <v>1372</v>
      </c>
      <c r="M118" s="76" t="s">
        <v>1373</v>
      </c>
      <c r="N118" s="76" t="s">
        <v>1374</v>
      </c>
      <c r="O118" s="76" t="s">
        <v>1375</v>
      </c>
      <c r="P118" s="76" t="s">
        <v>1376</v>
      </c>
      <c r="Q118" s="76" t="s">
        <v>1377</v>
      </c>
      <c r="R118" s="76" t="s">
        <v>1378</v>
      </c>
      <c r="S118" s="76" t="s">
        <v>1379</v>
      </c>
      <c r="T118" s="76" t="s">
        <v>1380</v>
      </c>
      <c r="U118" s="76" t="s">
        <v>1381</v>
      </c>
      <c r="V118" s="76" t="s">
        <v>1382</v>
      </c>
      <c r="W118" s="76" t="s">
        <v>1383</v>
      </c>
      <c r="X118" s="76" t="s">
        <v>1384</v>
      </c>
      <c r="Y118" s="76" t="s">
        <v>1385</v>
      </c>
      <c r="Z118" s="76" t="s">
        <v>1386</v>
      </c>
      <c r="AA118" s="76" t="s">
        <v>1387</v>
      </c>
      <c r="AB118" s="76" t="s">
        <v>1388</v>
      </c>
      <c r="AC118" s="76" t="s">
        <v>1389</v>
      </c>
      <c r="AD118" s="76" t="s">
        <v>1390</v>
      </c>
      <c r="AE118" s="76" t="s">
        <v>1391</v>
      </c>
      <c r="AF118" s="76" t="s">
        <v>1392</v>
      </c>
      <c r="AG118" s="76" t="s">
        <v>1393</v>
      </c>
      <c r="AH118" s="76" t="s">
        <v>1394</v>
      </c>
    </row>
    <row r="119" spans="1:34" s="95" customFormat="1" x14ac:dyDescent="0.3">
      <c r="A119" s="95" t="s">
        <v>1283</v>
      </c>
      <c r="B119" s="95" t="s">
        <v>1302</v>
      </c>
      <c r="C119" s="95" t="s">
        <v>1349</v>
      </c>
      <c r="D119" s="95" t="s">
        <v>1352</v>
      </c>
      <c r="E119" s="95" t="s">
        <v>1401</v>
      </c>
      <c r="F119" s="97">
        <f>F83 - SUMIFS(F$106:F$110,$A$106:$A$110,$A134)</f>
        <v>0</v>
      </c>
      <c r="G119" s="97">
        <f t="shared" ref="G119:AH128" si="0">G83 - SUMIFS(G$106:G$110,$A$106:$A$110,$A134)</f>
        <v>0</v>
      </c>
      <c r="H119" s="97">
        <f t="shared" si="0"/>
        <v>0</v>
      </c>
      <c r="I119" s="97">
        <f t="shared" si="0"/>
        <v>0</v>
      </c>
      <c r="J119" s="97">
        <f t="shared" si="0"/>
        <v>0</v>
      </c>
      <c r="K119" s="97">
        <f t="shared" si="0"/>
        <v>0</v>
      </c>
      <c r="L119" s="97">
        <f t="shared" si="0"/>
        <v>0</v>
      </c>
      <c r="M119" s="97">
        <f t="shared" si="0"/>
        <v>0</v>
      </c>
      <c r="N119" s="97">
        <f t="shared" si="0"/>
        <v>1.9677055999999999E-4</v>
      </c>
      <c r="O119" s="97">
        <f t="shared" si="0"/>
        <v>1.9678324999999999E-4</v>
      </c>
      <c r="P119" s="97">
        <f t="shared" si="0"/>
        <v>1.9679178000000001E-4</v>
      </c>
      <c r="Q119" s="97">
        <f t="shared" si="0"/>
        <v>5.3859853999999995E-4</v>
      </c>
      <c r="R119" s="97">
        <f t="shared" si="0"/>
        <v>5.3865230999999999E-4</v>
      </c>
      <c r="S119" s="97">
        <f t="shared" si="0"/>
        <v>5.3866483999999903E-4</v>
      </c>
      <c r="T119" s="97">
        <f t="shared" si="0"/>
        <v>8.5903853999999991E-4</v>
      </c>
      <c r="U119" s="97">
        <f t="shared" si="0"/>
        <v>8.590653499999999E-4</v>
      </c>
      <c r="V119" s="97">
        <f t="shared" si="0"/>
        <v>8.8071137999999995E-4</v>
      </c>
      <c r="W119" s="97">
        <f t="shared" si="0"/>
        <v>8.8076389999999999E-4</v>
      </c>
      <c r="X119" s="97">
        <f t="shared" si="0"/>
        <v>485.31686842542996</v>
      </c>
      <c r="Y119" s="97">
        <f t="shared" si="0"/>
        <v>485.31686845569999</v>
      </c>
      <c r="Z119" s="97">
        <f t="shared" si="0"/>
        <v>1055.82575</v>
      </c>
      <c r="AA119" s="97">
        <f t="shared" si="0"/>
        <v>1055.82575</v>
      </c>
      <c r="AB119" s="97">
        <f t="shared" si="0"/>
        <v>1055.82575</v>
      </c>
      <c r="AC119" s="97">
        <f t="shared" si="0"/>
        <v>1774.1845000000001</v>
      </c>
      <c r="AD119" s="97">
        <f t="shared" si="0"/>
        <v>1774.1845000000001</v>
      </c>
      <c r="AE119" s="97">
        <f t="shared" si="0"/>
        <v>1774.1845000000001</v>
      </c>
      <c r="AF119" s="97">
        <f t="shared" si="0"/>
        <v>1774.1844300000002</v>
      </c>
      <c r="AG119" s="97">
        <f t="shared" si="0"/>
        <v>1774.1844300000002</v>
      </c>
      <c r="AH119" s="97">
        <f t="shared" si="0"/>
        <v>1774.1841300000001</v>
      </c>
    </row>
    <row r="120" spans="1:34" s="95" customFormat="1" x14ac:dyDescent="0.3">
      <c r="A120" s="95" t="s">
        <v>1284</v>
      </c>
      <c r="B120" s="95" t="s">
        <v>1303</v>
      </c>
      <c r="C120" s="95" t="s">
        <v>612</v>
      </c>
      <c r="D120" s="95" t="s">
        <v>1352</v>
      </c>
      <c r="E120" s="95" t="s">
        <v>1401</v>
      </c>
      <c r="F120" s="97">
        <f t="shared" ref="F120:U132" si="1">F84 - SUMIFS(F$106:F$110,$A$106:$A$110,$A135)</f>
        <v>0</v>
      </c>
      <c r="G120" s="97">
        <f t="shared" si="1"/>
        <v>0</v>
      </c>
      <c r="H120" s="97">
        <f t="shared" si="1"/>
        <v>0</v>
      </c>
      <c r="I120" s="97">
        <f t="shared" si="1"/>
        <v>0</v>
      </c>
      <c r="J120" s="97">
        <f t="shared" si="1"/>
        <v>0</v>
      </c>
      <c r="K120" s="97">
        <f t="shared" si="1"/>
        <v>0</v>
      </c>
      <c r="L120" s="97">
        <f t="shared" si="1"/>
        <v>0</v>
      </c>
      <c r="M120" s="97">
        <f t="shared" si="1"/>
        <v>0</v>
      </c>
      <c r="N120" s="97">
        <f t="shared" si="1"/>
        <v>1999.9997999999996</v>
      </c>
      <c r="O120" s="97">
        <f t="shared" si="1"/>
        <v>1999.9997999999996</v>
      </c>
      <c r="P120" s="97">
        <f t="shared" si="1"/>
        <v>1999.9997999999996</v>
      </c>
      <c r="Q120" s="97">
        <f t="shared" si="1"/>
        <v>1999.9999006444896</v>
      </c>
      <c r="R120" s="97">
        <f t="shared" si="1"/>
        <v>1999.9999006568396</v>
      </c>
      <c r="S120" s="97">
        <f t="shared" si="1"/>
        <v>1999.9999006629896</v>
      </c>
      <c r="T120" s="97">
        <f t="shared" si="1"/>
        <v>1999.9999433238399</v>
      </c>
      <c r="U120" s="97">
        <f t="shared" si="1"/>
        <v>1999.9999433532194</v>
      </c>
      <c r="V120" s="97">
        <f t="shared" si="0"/>
        <v>1999.99994810717</v>
      </c>
      <c r="W120" s="97">
        <f t="shared" si="0"/>
        <v>1999.9999481252298</v>
      </c>
      <c r="X120" s="97">
        <f t="shared" si="0"/>
        <v>2000.0000454127194</v>
      </c>
      <c r="Y120" s="97">
        <f t="shared" si="0"/>
        <v>2000.0000454404299</v>
      </c>
      <c r="Z120" s="97">
        <f t="shared" si="0"/>
        <v>2600.0002456295497</v>
      </c>
      <c r="AA120" s="97">
        <f t="shared" si="0"/>
        <v>2600.0002456889197</v>
      </c>
      <c r="AB120" s="97">
        <f t="shared" si="0"/>
        <v>2600.0002457015198</v>
      </c>
      <c r="AC120" s="97">
        <f t="shared" si="0"/>
        <v>2600.0002458051003</v>
      </c>
      <c r="AD120" s="97">
        <f t="shared" si="0"/>
        <v>2600.0002458282397</v>
      </c>
      <c r="AE120" s="97">
        <f t="shared" si="0"/>
        <v>2600.0002458877298</v>
      </c>
      <c r="AF120" s="97">
        <f t="shared" si="0"/>
        <v>2600.0002459069401</v>
      </c>
      <c r="AG120" s="97">
        <f t="shared" si="0"/>
        <v>2600.0002459527204</v>
      </c>
      <c r="AH120" s="97">
        <f t="shared" si="0"/>
        <v>2600.0002459918996</v>
      </c>
    </row>
    <row r="121" spans="1:34" s="95" customFormat="1" x14ac:dyDescent="0.3">
      <c r="A121" s="95" t="s">
        <v>1285</v>
      </c>
      <c r="B121" s="95" t="s">
        <v>1285</v>
      </c>
      <c r="C121" s="95" t="s">
        <v>1350</v>
      </c>
      <c r="D121" s="95" t="s">
        <v>1352</v>
      </c>
      <c r="E121" s="95" t="s">
        <v>1401</v>
      </c>
      <c r="F121" s="97">
        <f t="shared" si="1"/>
        <v>33.809000492095876</v>
      </c>
      <c r="G121" s="97">
        <f t="shared" si="0"/>
        <v>82.708997726440401</v>
      </c>
      <c r="H121" s="97">
        <f t="shared" si="0"/>
        <v>156.7610015869133</v>
      </c>
      <c r="I121" s="97">
        <f t="shared" si="0"/>
        <v>263.89000701904251</v>
      </c>
      <c r="J121" s="97">
        <f t="shared" si="0"/>
        <v>405.04799652099609</v>
      </c>
      <c r="K121" s="97">
        <f t="shared" si="0"/>
        <v>567.05899810790902</v>
      </c>
      <c r="L121" s="97">
        <f t="shared" si="0"/>
        <v>769.63403320312409</v>
      </c>
      <c r="M121" s="97">
        <f t="shared" si="0"/>
        <v>1010.102981567382</v>
      </c>
      <c r="N121" s="97">
        <f t="shared" si="0"/>
        <v>1287.846038818356</v>
      </c>
      <c r="O121" s="97">
        <f t="shared" si="0"/>
        <v>1513.001998901364</v>
      </c>
      <c r="P121" s="97">
        <f t="shared" si="0"/>
        <v>1757.9950256347629</v>
      </c>
      <c r="Q121" s="97">
        <f t="shared" si="0"/>
        <v>2022.752929687492</v>
      </c>
      <c r="R121" s="97">
        <f t="shared" si="0"/>
        <v>2303.8510437011641</v>
      </c>
      <c r="S121" s="97">
        <f t="shared" si="0"/>
        <v>2570.3709106445258</v>
      </c>
      <c r="T121" s="97">
        <f t="shared" si="0"/>
        <v>2845.8051147460928</v>
      </c>
      <c r="U121" s="97">
        <f t="shared" si="0"/>
        <v>2993.400024414062</v>
      </c>
      <c r="V121" s="97">
        <f t="shared" si="0"/>
        <v>3149.60205078125</v>
      </c>
      <c r="W121" s="97">
        <f t="shared" si="0"/>
        <v>3306.082000732416</v>
      </c>
      <c r="X121" s="97">
        <f t="shared" si="0"/>
        <v>3472.6760864257813</v>
      </c>
      <c r="Y121" s="97">
        <f t="shared" si="0"/>
        <v>3642.4990844726508</v>
      </c>
      <c r="Z121" s="97">
        <f t="shared" si="0"/>
        <v>3815.6539916992128</v>
      </c>
      <c r="AA121" s="97">
        <f t="shared" si="0"/>
        <v>3993.2119750976508</v>
      </c>
      <c r="AB121" s="97">
        <f t="shared" si="0"/>
        <v>4175.7440795898383</v>
      </c>
      <c r="AC121" s="97">
        <f t="shared" si="0"/>
        <v>4364.7819213867133</v>
      </c>
      <c r="AD121" s="97">
        <f t="shared" si="0"/>
        <v>4557.4061279296875</v>
      </c>
      <c r="AE121" s="97">
        <f t="shared" si="0"/>
        <v>4750.507080078125</v>
      </c>
      <c r="AF121" s="97">
        <f t="shared" si="0"/>
        <v>4944.2018432617178</v>
      </c>
      <c r="AG121" s="97">
        <f t="shared" si="0"/>
        <v>5141.238037109375</v>
      </c>
      <c r="AH121" s="97">
        <f t="shared" si="0"/>
        <v>5338.71484375</v>
      </c>
    </row>
    <row r="122" spans="1:34" s="95" customFormat="1" x14ac:dyDescent="0.3">
      <c r="A122" s="95" t="s">
        <v>1286</v>
      </c>
      <c r="B122" s="95" t="s">
        <v>1304</v>
      </c>
      <c r="C122" s="95" t="s">
        <v>1349</v>
      </c>
      <c r="D122" s="95" t="s">
        <v>1353</v>
      </c>
      <c r="E122" s="95" t="s">
        <v>1401</v>
      </c>
      <c r="F122" s="97">
        <f t="shared" si="1"/>
        <v>0</v>
      </c>
      <c r="G122" s="97">
        <f t="shared" si="0"/>
        <v>20</v>
      </c>
      <c r="H122" s="97">
        <f t="shared" si="0"/>
        <v>20</v>
      </c>
      <c r="I122" s="97">
        <f t="shared" si="0"/>
        <v>20</v>
      </c>
      <c r="J122" s="97">
        <f t="shared" si="0"/>
        <v>20</v>
      </c>
      <c r="K122" s="97">
        <f t="shared" si="0"/>
        <v>20</v>
      </c>
      <c r="L122" s="97">
        <f t="shared" si="0"/>
        <v>20</v>
      </c>
      <c r="M122" s="97">
        <f t="shared" si="0"/>
        <v>20.000250747020001</v>
      </c>
      <c r="N122" s="97">
        <f t="shared" si="0"/>
        <v>20.000250809130002</v>
      </c>
      <c r="O122" s="97">
        <f t="shared" si="0"/>
        <v>20.0002508699</v>
      </c>
      <c r="P122" s="97">
        <f t="shared" si="0"/>
        <v>20.000250916100001</v>
      </c>
      <c r="Q122" s="97">
        <f t="shared" si="0"/>
        <v>234.21046000000001</v>
      </c>
      <c r="R122" s="97">
        <f t="shared" si="0"/>
        <v>541.27733999999998</v>
      </c>
      <c r="S122" s="97">
        <f t="shared" si="0"/>
        <v>541.27733999999998</v>
      </c>
      <c r="T122" s="97">
        <f t="shared" si="0"/>
        <v>541.27733999999998</v>
      </c>
      <c r="U122" s="97">
        <f t="shared" si="0"/>
        <v>541.27733999999998</v>
      </c>
      <c r="V122" s="97">
        <f t="shared" si="0"/>
        <v>940.13679999999999</v>
      </c>
      <c r="W122" s="97">
        <f t="shared" si="0"/>
        <v>940.13679999999999</v>
      </c>
      <c r="X122" s="97">
        <f t="shared" si="0"/>
        <v>940.13679999999999</v>
      </c>
      <c r="Y122" s="97">
        <f t="shared" si="0"/>
        <v>920.13679999999999</v>
      </c>
      <c r="Z122" s="97">
        <f t="shared" si="0"/>
        <v>920.13679999999999</v>
      </c>
      <c r="AA122" s="97">
        <f t="shared" si="0"/>
        <v>1343.9889000000001</v>
      </c>
      <c r="AB122" s="97">
        <f t="shared" si="0"/>
        <v>1343.9889000000001</v>
      </c>
      <c r="AC122" s="97">
        <f t="shared" si="0"/>
        <v>1343.9889000000001</v>
      </c>
      <c r="AD122" s="97">
        <f t="shared" si="0"/>
        <v>1343.9889000000001</v>
      </c>
      <c r="AE122" s="97">
        <f t="shared" si="0"/>
        <v>2678.0097999999998</v>
      </c>
      <c r="AF122" s="97">
        <f t="shared" si="0"/>
        <v>2678.0097999999998</v>
      </c>
      <c r="AG122" s="97">
        <f t="shared" si="0"/>
        <v>3537.9512</v>
      </c>
      <c r="AH122" s="97">
        <f t="shared" si="0"/>
        <v>3537.9512</v>
      </c>
    </row>
    <row r="123" spans="1:34" s="95" customFormat="1" x14ac:dyDescent="0.3">
      <c r="A123" s="95" t="s">
        <v>1287</v>
      </c>
      <c r="B123" s="95" t="s">
        <v>1305</v>
      </c>
      <c r="C123" s="95" t="s">
        <v>612</v>
      </c>
      <c r="D123" s="95" t="s">
        <v>1353</v>
      </c>
      <c r="E123" s="95" t="s">
        <v>1401</v>
      </c>
      <c r="F123" s="97">
        <f t="shared" si="1"/>
        <v>0</v>
      </c>
      <c r="G123" s="97">
        <f t="shared" si="0"/>
        <v>0</v>
      </c>
      <c r="H123" s="97">
        <f t="shared" si="0"/>
        <v>0</v>
      </c>
      <c r="I123" s="97">
        <f t="shared" si="0"/>
        <v>-250</v>
      </c>
      <c r="J123" s="97">
        <f t="shared" si="0"/>
        <v>-250</v>
      </c>
      <c r="K123" s="97">
        <f t="shared" si="0"/>
        <v>-250</v>
      </c>
      <c r="L123" s="97">
        <f t="shared" si="0"/>
        <v>-250</v>
      </c>
      <c r="M123" s="97">
        <f t="shared" si="0"/>
        <v>-249.99988804665998</v>
      </c>
      <c r="N123" s="97">
        <f t="shared" si="0"/>
        <v>-249.99988803465396</v>
      </c>
      <c r="O123" s="97">
        <f t="shared" si="0"/>
        <v>-249.99988800481003</v>
      </c>
      <c r="P123" s="97">
        <f t="shared" si="0"/>
        <v>-249.99988799033997</v>
      </c>
      <c r="Q123" s="97">
        <f t="shared" si="0"/>
        <v>124.80322000000001</v>
      </c>
      <c r="R123" s="97">
        <f t="shared" si="0"/>
        <v>397.28250000000003</v>
      </c>
      <c r="S123" s="97">
        <f t="shared" si="0"/>
        <v>397.28250000000003</v>
      </c>
      <c r="T123" s="97">
        <f t="shared" si="0"/>
        <v>397.28250000000003</v>
      </c>
      <c r="U123" s="97">
        <f t="shared" si="0"/>
        <v>397.28250000000003</v>
      </c>
      <c r="V123" s="97">
        <f t="shared" si="0"/>
        <v>1203.0505000000001</v>
      </c>
      <c r="W123" s="97">
        <f t="shared" si="0"/>
        <v>1203.0505000000001</v>
      </c>
      <c r="X123" s="97">
        <f t="shared" si="0"/>
        <v>1203.0505000000001</v>
      </c>
      <c r="Y123" s="97">
        <f t="shared" si="0"/>
        <v>1203.0505000000001</v>
      </c>
      <c r="Z123" s="97">
        <f t="shared" si="0"/>
        <v>1355.7523000000001</v>
      </c>
      <c r="AA123" s="97">
        <f t="shared" si="0"/>
        <v>2677.5412999999999</v>
      </c>
      <c r="AB123" s="97">
        <f t="shared" si="0"/>
        <v>2677.5412999999999</v>
      </c>
      <c r="AC123" s="97">
        <f t="shared" si="0"/>
        <v>2677.5412999999999</v>
      </c>
      <c r="AD123" s="97">
        <f t="shared" si="0"/>
        <v>2677.5412999999999</v>
      </c>
      <c r="AE123" s="97">
        <f t="shared" si="0"/>
        <v>2683.4092000000001</v>
      </c>
      <c r="AF123" s="97">
        <f t="shared" si="0"/>
        <v>2683.4092000000001</v>
      </c>
      <c r="AG123" s="97">
        <f t="shared" si="0"/>
        <v>2850</v>
      </c>
      <c r="AH123" s="97">
        <f t="shared" si="0"/>
        <v>2850</v>
      </c>
    </row>
    <row r="124" spans="1:34" s="95" customFormat="1" x14ac:dyDescent="0.3">
      <c r="A124" s="95" t="s">
        <v>1288</v>
      </c>
      <c r="B124" s="95" t="s">
        <v>1288</v>
      </c>
      <c r="C124" s="95" t="s">
        <v>1350</v>
      </c>
      <c r="D124" s="95" t="s">
        <v>1353</v>
      </c>
      <c r="E124" s="95" t="s">
        <v>1401</v>
      </c>
      <c r="F124" s="97">
        <f t="shared" si="1"/>
        <v>18.792000293731611</v>
      </c>
      <c r="G124" s="97">
        <f t="shared" si="0"/>
        <v>56.930000305175746</v>
      </c>
      <c r="H124" s="97">
        <f t="shared" si="0"/>
        <v>116.31200408935541</v>
      </c>
      <c r="I124" s="97">
        <f t="shared" si="0"/>
        <v>203.74100685119538</v>
      </c>
      <c r="J124" s="97">
        <f t="shared" si="0"/>
        <v>316.67499160766528</v>
      </c>
      <c r="K124" s="97">
        <f t="shared" si="0"/>
        <v>441.51198577880842</v>
      </c>
      <c r="L124" s="97">
        <f t="shared" si="0"/>
        <v>598.09701538085881</v>
      </c>
      <c r="M124" s="97">
        <f t="shared" si="0"/>
        <v>788.33800506591706</v>
      </c>
      <c r="N124" s="97">
        <f t="shared" si="0"/>
        <v>1007.1959838867181</v>
      </c>
      <c r="O124" s="97">
        <f t="shared" si="0"/>
        <v>1181.6699371337841</v>
      </c>
      <c r="P124" s="97">
        <f t="shared" si="0"/>
        <v>1375.488037109372</v>
      </c>
      <c r="Q124" s="97">
        <f t="shared" si="0"/>
        <v>1581.046997070305</v>
      </c>
      <c r="R124" s="97">
        <f t="shared" si="0"/>
        <v>1799.5640411376919</v>
      </c>
      <c r="S124" s="97">
        <f t="shared" si="0"/>
        <v>2003.201034545895</v>
      </c>
      <c r="T124" s="97">
        <f t="shared" si="0"/>
        <v>2215.9790039062468</v>
      </c>
      <c r="U124" s="97">
        <f t="shared" si="0"/>
        <v>2320.6339721679628</v>
      </c>
      <c r="V124" s="97">
        <f t="shared" si="0"/>
        <v>2431.5501098632758</v>
      </c>
      <c r="W124" s="97">
        <f t="shared" si="0"/>
        <v>2543.8589782714839</v>
      </c>
      <c r="X124" s="97">
        <f t="shared" si="0"/>
        <v>2662.8169250488231</v>
      </c>
      <c r="Y124" s="97">
        <f t="shared" si="0"/>
        <v>2785.4378967285102</v>
      </c>
      <c r="Z124" s="97">
        <f t="shared" si="0"/>
        <v>2910.140014648432</v>
      </c>
      <c r="AA124" s="97">
        <f t="shared" si="0"/>
        <v>3039.4479064941352</v>
      </c>
      <c r="AB124" s="97">
        <f t="shared" si="0"/>
        <v>3174.2980346679628</v>
      </c>
      <c r="AC124" s="97">
        <f t="shared" si="0"/>
        <v>3316.8311157226563</v>
      </c>
      <c r="AD124" s="97">
        <f t="shared" si="0"/>
        <v>3463.237915039057</v>
      </c>
      <c r="AE124" s="97">
        <f t="shared" si="0"/>
        <v>3617.5489807128902</v>
      </c>
      <c r="AF124" s="97">
        <f t="shared" si="0"/>
        <v>3775.544921874995</v>
      </c>
      <c r="AG124" s="97">
        <f t="shared" si="0"/>
        <v>3934.3799438476508</v>
      </c>
      <c r="AH124" s="97">
        <f t="shared" si="0"/>
        <v>4096.4850463867178</v>
      </c>
    </row>
    <row r="125" spans="1:34" s="95" customFormat="1" x14ac:dyDescent="0.3">
      <c r="A125" s="95" t="s">
        <v>1289</v>
      </c>
      <c r="B125" s="95" t="s">
        <v>1306</v>
      </c>
      <c r="C125" s="95" t="s">
        <v>1349</v>
      </c>
      <c r="D125" s="95" t="s">
        <v>1355</v>
      </c>
      <c r="E125" s="95" t="s">
        <v>1401</v>
      </c>
      <c r="F125" s="97">
        <f t="shared" si="1"/>
        <v>205</v>
      </c>
      <c r="G125" s="97">
        <f t="shared" si="0"/>
        <v>205</v>
      </c>
      <c r="H125" s="97">
        <f t="shared" si="0"/>
        <v>205</v>
      </c>
      <c r="I125" s="97">
        <f t="shared" si="0"/>
        <v>205</v>
      </c>
      <c r="J125" s="97">
        <f t="shared" si="0"/>
        <v>205</v>
      </c>
      <c r="K125" s="97">
        <f t="shared" si="0"/>
        <v>205</v>
      </c>
      <c r="L125" s="97">
        <f t="shared" si="0"/>
        <v>205</v>
      </c>
      <c r="M125" s="97">
        <f t="shared" si="0"/>
        <v>205</v>
      </c>
      <c r="N125" s="97">
        <f t="shared" si="0"/>
        <v>205</v>
      </c>
      <c r="O125" s="97">
        <f t="shared" si="0"/>
        <v>175</v>
      </c>
      <c r="P125" s="97">
        <f t="shared" si="0"/>
        <v>175</v>
      </c>
      <c r="Q125" s="97">
        <f t="shared" si="0"/>
        <v>176.22475169999998</v>
      </c>
      <c r="R125" s="97">
        <f t="shared" si="0"/>
        <v>176.22475169999998</v>
      </c>
      <c r="S125" s="97">
        <f t="shared" si="0"/>
        <v>151.22475180000001</v>
      </c>
      <c r="T125" s="97">
        <f t="shared" si="0"/>
        <v>471.34607</v>
      </c>
      <c r="U125" s="97">
        <f t="shared" si="0"/>
        <v>471.34607</v>
      </c>
      <c r="V125" s="97">
        <f t="shared" si="0"/>
        <v>632.79379999999992</v>
      </c>
      <c r="W125" s="97">
        <f t="shared" si="0"/>
        <v>632.79379999999992</v>
      </c>
      <c r="X125" s="97">
        <f t="shared" si="0"/>
        <v>632.79379999999992</v>
      </c>
      <c r="Y125" s="97">
        <f t="shared" si="0"/>
        <v>632.79379999999992</v>
      </c>
      <c r="Z125" s="97">
        <f t="shared" si="0"/>
        <v>879.31809999999996</v>
      </c>
      <c r="AA125" s="97">
        <f t="shared" si="0"/>
        <v>879.31809999999996</v>
      </c>
      <c r="AB125" s="97">
        <f t="shared" si="0"/>
        <v>879.31809999999996</v>
      </c>
      <c r="AC125" s="97">
        <f t="shared" si="0"/>
        <v>879.31809999999996</v>
      </c>
      <c r="AD125" s="97">
        <f t="shared" si="0"/>
        <v>879.31809999999996</v>
      </c>
      <c r="AE125" s="97">
        <f t="shared" si="0"/>
        <v>879.31809999999996</v>
      </c>
      <c r="AF125" s="97">
        <f t="shared" si="0"/>
        <v>879.31809999999996</v>
      </c>
      <c r="AG125" s="97">
        <f t="shared" si="0"/>
        <v>879.31809999999996</v>
      </c>
      <c r="AH125" s="97">
        <f t="shared" si="0"/>
        <v>879.31804999999997</v>
      </c>
    </row>
    <row r="126" spans="1:34" s="95" customFormat="1" x14ac:dyDescent="0.3">
      <c r="A126" s="95" t="s">
        <v>1290</v>
      </c>
      <c r="B126" s="95" t="s">
        <v>1307</v>
      </c>
      <c r="C126" s="95" t="s">
        <v>612</v>
      </c>
      <c r="D126" s="95" t="s">
        <v>1355</v>
      </c>
      <c r="E126" s="95" t="s">
        <v>1401</v>
      </c>
      <c r="F126" s="97">
        <f t="shared" si="1"/>
        <v>0</v>
      </c>
      <c r="G126" s="97">
        <f t="shared" si="0"/>
        <v>0</v>
      </c>
      <c r="H126" s="97">
        <f t="shared" si="0"/>
        <v>0</v>
      </c>
      <c r="I126" s="97">
        <f t="shared" si="0"/>
        <v>0</v>
      </c>
      <c r="J126" s="97">
        <f t="shared" si="0"/>
        <v>0</v>
      </c>
      <c r="K126" s="97">
        <f t="shared" si="0"/>
        <v>0</v>
      </c>
      <c r="L126" s="97">
        <f t="shared" si="0"/>
        <v>0</v>
      </c>
      <c r="M126" s="97">
        <f t="shared" si="0"/>
        <v>0</v>
      </c>
      <c r="N126" s="97">
        <f t="shared" si="0"/>
        <v>0</v>
      </c>
      <c r="O126" s="97">
        <f t="shared" si="0"/>
        <v>0</v>
      </c>
      <c r="P126" s="97">
        <f t="shared" si="0"/>
        <v>0</v>
      </c>
      <c r="Q126" s="97">
        <f t="shared" si="0"/>
        <v>0</v>
      </c>
      <c r="R126" s="97">
        <f t="shared" si="0"/>
        <v>0</v>
      </c>
      <c r="S126" s="97">
        <f t="shared" si="0"/>
        <v>0</v>
      </c>
      <c r="T126" s="97">
        <f t="shared" si="0"/>
        <v>0</v>
      </c>
      <c r="U126" s="97">
        <f t="shared" si="0"/>
        <v>0</v>
      </c>
      <c r="V126" s="97">
        <f t="shared" si="0"/>
        <v>0</v>
      </c>
      <c r="W126" s="97">
        <f t="shared" si="0"/>
        <v>0</v>
      </c>
      <c r="X126" s="97">
        <f t="shared" si="0"/>
        <v>0</v>
      </c>
      <c r="Y126" s="97">
        <f t="shared" si="0"/>
        <v>0</v>
      </c>
      <c r="Z126" s="97">
        <f t="shared" si="0"/>
        <v>0</v>
      </c>
      <c r="AA126" s="97">
        <f t="shared" si="0"/>
        <v>0</v>
      </c>
      <c r="AB126" s="97">
        <f t="shared" si="0"/>
        <v>0</v>
      </c>
      <c r="AC126" s="97">
        <f t="shared" si="0"/>
        <v>1.3664735999999999E-4</v>
      </c>
      <c r="AD126" s="97">
        <f t="shared" si="0"/>
        <v>1.3665454999999999E-4</v>
      </c>
      <c r="AE126" s="97">
        <f t="shared" si="0"/>
        <v>1.3666677000000001E-4</v>
      </c>
      <c r="AF126" s="97">
        <f t="shared" si="0"/>
        <v>1.3667958E-4</v>
      </c>
      <c r="AG126" s="97">
        <f t="shared" si="0"/>
        <v>1.3669023E-4</v>
      </c>
      <c r="AH126" s="97">
        <f t="shared" si="0"/>
        <v>1.3672338E-4</v>
      </c>
    </row>
    <row r="127" spans="1:34" s="95" customFormat="1" x14ac:dyDescent="0.3">
      <c r="A127" s="95" t="s">
        <v>1291</v>
      </c>
      <c r="B127" s="95" t="s">
        <v>1291</v>
      </c>
      <c r="C127" s="95" t="s">
        <v>1350</v>
      </c>
      <c r="D127" s="95" t="s">
        <v>1355</v>
      </c>
      <c r="E127" s="95" t="s">
        <v>1401</v>
      </c>
      <c r="F127" s="97">
        <f t="shared" si="1"/>
        <v>19.108000516891451</v>
      </c>
      <c r="G127" s="97">
        <f t="shared" si="0"/>
        <v>37.433001041412268</v>
      </c>
      <c r="H127" s="97">
        <f t="shared" si="0"/>
        <v>64.041998863220101</v>
      </c>
      <c r="I127" s="97">
        <f t="shared" si="0"/>
        <v>100.9389972686767</v>
      </c>
      <c r="J127" s="97">
        <f t="shared" si="0"/>
        <v>139.00600242614701</v>
      </c>
      <c r="K127" s="97">
        <f t="shared" si="0"/>
        <v>181.2900047302239</v>
      </c>
      <c r="L127" s="97">
        <f t="shared" si="0"/>
        <v>233.20699691772381</v>
      </c>
      <c r="M127" s="97">
        <f t="shared" si="0"/>
        <v>295.74800109863247</v>
      </c>
      <c r="N127" s="97">
        <f t="shared" si="0"/>
        <v>367.72499084472639</v>
      </c>
      <c r="O127" s="97">
        <f t="shared" si="0"/>
        <v>418.77000427246037</v>
      </c>
      <c r="P127" s="97">
        <f t="shared" si="0"/>
        <v>476.5399932861323</v>
      </c>
      <c r="Q127" s="97">
        <f t="shared" si="0"/>
        <v>537.83000946044876</v>
      </c>
      <c r="R127" s="97">
        <f t="shared" si="0"/>
        <v>602.48300170898392</v>
      </c>
      <c r="S127" s="97">
        <f t="shared" si="0"/>
        <v>656.358985900878</v>
      </c>
      <c r="T127" s="97">
        <f t="shared" si="0"/>
        <v>712.61397552490098</v>
      </c>
      <c r="U127" s="97">
        <f t="shared" si="0"/>
        <v>743.76597595214798</v>
      </c>
      <c r="V127" s="97">
        <f t="shared" si="0"/>
        <v>776.57901000976506</v>
      </c>
      <c r="W127" s="97">
        <f t="shared" si="0"/>
        <v>809.53199768066293</v>
      </c>
      <c r="X127" s="97">
        <f t="shared" si="0"/>
        <v>844.20101928710903</v>
      </c>
      <c r="Y127" s="97">
        <f t="shared" si="0"/>
        <v>879.81898498535099</v>
      </c>
      <c r="Z127" s="97">
        <f t="shared" si="0"/>
        <v>916.08302307128906</v>
      </c>
      <c r="AA127" s="97">
        <f t="shared" si="0"/>
        <v>953.68797302246003</v>
      </c>
      <c r="AB127" s="97">
        <f t="shared" si="0"/>
        <v>992.26100158691304</v>
      </c>
      <c r="AC127" s="97">
        <f t="shared" si="0"/>
        <v>1032.718978881835</v>
      </c>
      <c r="AD127" s="97">
        <f t="shared" si="0"/>
        <v>1074.201995849608</v>
      </c>
      <c r="AE127" s="97">
        <f t="shared" si="0"/>
        <v>1117.7970275878902</v>
      </c>
      <c r="AF127" s="97">
        <f t="shared" si="0"/>
        <v>1162.580978393554</v>
      </c>
      <c r="AG127" s="97">
        <f t="shared" si="0"/>
        <v>1208.344024658202</v>
      </c>
      <c r="AH127" s="97">
        <f t="shared" si="0"/>
        <v>1254.282028198234</v>
      </c>
    </row>
    <row r="128" spans="1:34" s="95" customFormat="1" x14ac:dyDescent="0.3">
      <c r="A128" s="95" t="s">
        <v>1292</v>
      </c>
      <c r="B128" s="95" t="s">
        <v>1308</v>
      </c>
      <c r="C128" s="95" t="s">
        <v>1349</v>
      </c>
      <c r="D128" s="95" t="s">
        <v>1356</v>
      </c>
      <c r="E128" s="95" t="s">
        <v>1401</v>
      </c>
      <c r="F128" s="97">
        <f t="shared" si="1"/>
        <v>0</v>
      </c>
      <c r="G128" s="97">
        <f t="shared" si="0"/>
        <v>0</v>
      </c>
      <c r="H128" s="97">
        <f t="shared" si="0"/>
        <v>0</v>
      </c>
      <c r="I128" s="97">
        <f t="shared" si="0"/>
        <v>0</v>
      </c>
      <c r="J128" s="97">
        <f t="shared" si="0"/>
        <v>0</v>
      </c>
      <c r="K128" s="97">
        <f t="shared" si="0"/>
        <v>0</v>
      </c>
      <c r="L128" s="97">
        <f t="shared" si="0"/>
        <v>0</v>
      </c>
      <c r="M128" s="97">
        <f t="shared" si="0"/>
        <v>0</v>
      </c>
      <c r="N128" s="97">
        <f t="shared" si="0"/>
        <v>0</v>
      </c>
      <c r="O128" s="97">
        <f t="shared" si="0"/>
        <v>0</v>
      </c>
      <c r="P128" s="97">
        <f t="shared" si="0"/>
        <v>0</v>
      </c>
      <c r="Q128" s="97">
        <f t="shared" si="0"/>
        <v>0</v>
      </c>
      <c r="R128" s="97">
        <f t="shared" si="0"/>
        <v>0</v>
      </c>
      <c r="S128" s="97">
        <f t="shared" si="0"/>
        <v>0</v>
      </c>
      <c r="T128" s="97">
        <f t="shared" si="0"/>
        <v>0</v>
      </c>
      <c r="U128" s="97">
        <f t="shared" si="0"/>
        <v>0</v>
      </c>
      <c r="V128" s="97">
        <f t="shared" si="0"/>
        <v>0</v>
      </c>
      <c r="W128" s="97">
        <f t="shared" si="0"/>
        <v>0</v>
      </c>
      <c r="X128" s="97">
        <f t="shared" si="0"/>
        <v>0</v>
      </c>
      <c r="Y128" s="97">
        <f t="shared" ref="G128:AH132" si="2">Y92 - SUMIFS(Y$106:Y$110,$A$106:$A$110,$A143)</f>
        <v>0</v>
      </c>
      <c r="Z128" s="97">
        <f t="shared" si="2"/>
        <v>0</v>
      </c>
      <c r="AA128" s="97">
        <f t="shared" si="2"/>
        <v>0</v>
      </c>
      <c r="AB128" s="97">
        <f t="shared" si="2"/>
        <v>0</v>
      </c>
      <c r="AC128" s="97">
        <f t="shared" si="2"/>
        <v>0</v>
      </c>
      <c r="AD128" s="97">
        <f t="shared" si="2"/>
        <v>0</v>
      </c>
      <c r="AE128" s="97">
        <f t="shared" si="2"/>
        <v>1.0105673E-4</v>
      </c>
      <c r="AF128" s="97">
        <f t="shared" si="2"/>
        <v>1.06496394E-4</v>
      </c>
      <c r="AG128" s="97">
        <f t="shared" si="2"/>
        <v>1.1618223999999899E-4</v>
      </c>
      <c r="AH128" s="97">
        <f t="shared" si="2"/>
        <v>1.20627454E-4</v>
      </c>
    </row>
    <row r="129" spans="1:34" s="95" customFormat="1" x14ac:dyDescent="0.3">
      <c r="A129" s="95" t="s">
        <v>1293</v>
      </c>
      <c r="B129" s="95" t="s">
        <v>1309</v>
      </c>
      <c r="C129" s="95" t="s">
        <v>612</v>
      </c>
      <c r="D129" s="95" t="s">
        <v>1356</v>
      </c>
      <c r="E129" s="95" t="s">
        <v>1401</v>
      </c>
      <c r="F129" s="97">
        <f t="shared" si="1"/>
        <v>0</v>
      </c>
      <c r="G129" s="97">
        <f t="shared" si="2"/>
        <v>0</v>
      </c>
      <c r="H129" s="97">
        <f t="shared" si="2"/>
        <v>0</v>
      </c>
      <c r="I129" s="97">
        <f t="shared" si="2"/>
        <v>0</v>
      </c>
      <c r="J129" s="97">
        <f t="shared" si="2"/>
        <v>0</v>
      </c>
      <c r="K129" s="97">
        <f t="shared" si="2"/>
        <v>0</v>
      </c>
      <c r="L129" s="97">
        <f t="shared" si="2"/>
        <v>0</v>
      </c>
      <c r="M129" s="97">
        <f t="shared" si="2"/>
        <v>0</v>
      </c>
      <c r="N129" s="97">
        <f t="shared" si="2"/>
        <v>0</v>
      </c>
      <c r="O129" s="97">
        <f t="shared" si="2"/>
        <v>0</v>
      </c>
      <c r="P129" s="97">
        <f t="shared" si="2"/>
        <v>0</v>
      </c>
      <c r="Q129" s="97">
        <f t="shared" si="2"/>
        <v>0</v>
      </c>
      <c r="R129" s="97">
        <f t="shared" si="2"/>
        <v>0</v>
      </c>
      <c r="S129" s="97">
        <f t="shared" si="2"/>
        <v>0</v>
      </c>
      <c r="T129" s="97">
        <f t="shared" si="2"/>
        <v>0</v>
      </c>
      <c r="U129" s="97">
        <f t="shared" si="2"/>
        <v>0</v>
      </c>
      <c r="V129" s="97">
        <f t="shared" si="2"/>
        <v>0</v>
      </c>
      <c r="W129" s="97">
        <f t="shared" si="2"/>
        <v>0</v>
      </c>
      <c r="X129" s="97">
        <f t="shared" si="2"/>
        <v>0</v>
      </c>
      <c r="Y129" s="97">
        <f t="shared" si="2"/>
        <v>0</v>
      </c>
      <c r="Z129" s="97">
        <f t="shared" si="2"/>
        <v>0</v>
      </c>
      <c r="AA129" s="97">
        <f t="shared" si="2"/>
        <v>0</v>
      </c>
      <c r="AB129" s="97">
        <f t="shared" si="2"/>
        <v>0</v>
      </c>
      <c r="AC129" s="97">
        <f t="shared" si="2"/>
        <v>0</v>
      </c>
      <c r="AD129" s="97">
        <f t="shared" si="2"/>
        <v>0</v>
      </c>
      <c r="AE129" s="97">
        <f t="shared" si="2"/>
        <v>0</v>
      </c>
      <c r="AF129" s="97">
        <f t="shared" si="2"/>
        <v>0</v>
      </c>
      <c r="AG129" s="97">
        <f t="shared" si="2"/>
        <v>0</v>
      </c>
      <c r="AH129" s="97">
        <f t="shared" si="2"/>
        <v>0</v>
      </c>
    </row>
    <row r="130" spans="1:34" s="95" customFormat="1" x14ac:dyDescent="0.3">
      <c r="A130" s="95" t="s">
        <v>1294</v>
      </c>
      <c r="B130" s="95" t="s">
        <v>1294</v>
      </c>
      <c r="C130" s="95" t="s">
        <v>1350</v>
      </c>
      <c r="D130" s="95" t="s">
        <v>1356</v>
      </c>
      <c r="E130" s="95" t="s">
        <v>1401</v>
      </c>
      <c r="F130" s="97">
        <f t="shared" si="1"/>
        <v>2.531000047922126</v>
      </c>
      <c r="G130" s="97">
        <f t="shared" si="2"/>
        <v>5.8989998698234514</v>
      </c>
      <c r="H130" s="97">
        <f t="shared" si="2"/>
        <v>10.95600008964537</v>
      </c>
      <c r="I130" s="97">
        <f t="shared" si="2"/>
        <v>18.307000398635768</v>
      </c>
      <c r="J130" s="97">
        <f t="shared" si="2"/>
        <v>27.271999120712248</v>
      </c>
      <c r="K130" s="97">
        <f t="shared" si="2"/>
        <v>37.668000698089529</v>
      </c>
      <c r="L130" s="97">
        <f t="shared" si="2"/>
        <v>50.497000694274853</v>
      </c>
      <c r="M130" s="97">
        <f t="shared" si="2"/>
        <v>65.411998748779297</v>
      </c>
      <c r="N130" s="97">
        <f t="shared" si="2"/>
        <v>82.598003387451101</v>
      </c>
      <c r="O130" s="97">
        <f t="shared" si="2"/>
        <v>96.729002952575598</v>
      </c>
      <c r="P130" s="97">
        <f t="shared" si="2"/>
        <v>112.11099720001209</v>
      </c>
      <c r="Q130" s="97">
        <f t="shared" si="2"/>
        <v>128.7480001449583</v>
      </c>
      <c r="R130" s="97">
        <f t="shared" si="2"/>
        <v>146.674007415771</v>
      </c>
      <c r="S130" s="97">
        <f t="shared" si="2"/>
        <v>164.1120033264157</v>
      </c>
      <c r="T130" s="97">
        <f t="shared" si="2"/>
        <v>182.07299804687452</v>
      </c>
      <c r="U130" s="97">
        <f t="shared" si="2"/>
        <v>191.79999732971089</v>
      </c>
      <c r="V130" s="97">
        <f t="shared" si="2"/>
        <v>202.03400230407689</v>
      </c>
      <c r="W130" s="97">
        <f t="shared" si="2"/>
        <v>212.35599899291938</v>
      </c>
      <c r="X130" s="97">
        <f t="shared" si="2"/>
        <v>223.17800712585358</v>
      </c>
      <c r="Y130" s="97">
        <f t="shared" si="2"/>
        <v>234.19300270080521</v>
      </c>
      <c r="Z130" s="97">
        <f t="shared" si="2"/>
        <v>245.49399948120112</v>
      </c>
      <c r="AA130" s="97">
        <f t="shared" si="2"/>
        <v>256.95800399780211</v>
      </c>
      <c r="AB130" s="97">
        <f t="shared" si="2"/>
        <v>268.73600196838322</v>
      </c>
      <c r="AC130" s="97">
        <f t="shared" si="2"/>
        <v>280.62199401855423</v>
      </c>
      <c r="AD130" s="97">
        <f t="shared" si="2"/>
        <v>292.61600875854447</v>
      </c>
      <c r="AE130" s="97">
        <f t="shared" si="2"/>
        <v>304.57599258422778</v>
      </c>
      <c r="AF130" s="97">
        <f t="shared" si="2"/>
        <v>316.62600326538069</v>
      </c>
      <c r="AG130" s="97">
        <f t="shared" si="2"/>
        <v>328.75601196289063</v>
      </c>
      <c r="AH130" s="97">
        <f t="shared" si="2"/>
        <v>340.86399841308514</v>
      </c>
    </row>
    <row r="131" spans="1:34" s="95" customFormat="1" x14ac:dyDescent="0.3">
      <c r="A131" s="95" t="s">
        <v>1295</v>
      </c>
      <c r="B131" s="95" t="s">
        <v>1310</v>
      </c>
      <c r="C131" s="95" t="s">
        <v>1349</v>
      </c>
      <c r="D131" s="95" t="s">
        <v>1354</v>
      </c>
      <c r="E131" s="95" t="s">
        <v>1401</v>
      </c>
      <c r="F131" s="97">
        <f t="shared" si="1"/>
        <v>55.329999923705998</v>
      </c>
      <c r="G131" s="97">
        <f t="shared" si="2"/>
        <v>375.329999923706</v>
      </c>
      <c r="H131" s="97">
        <f t="shared" si="2"/>
        <v>375.329999923706</v>
      </c>
      <c r="I131" s="97">
        <f t="shared" si="2"/>
        <v>375.329999923706</v>
      </c>
      <c r="J131" s="97">
        <f t="shared" si="2"/>
        <v>375.329999923706</v>
      </c>
      <c r="K131" s="97">
        <f t="shared" si="2"/>
        <v>375.329999923706</v>
      </c>
      <c r="L131" s="97">
        <f t="shared" si="2"/>
        <v>375.329999923706</v>
      </c>
      <c r="M131" s="97">
        <f t="shared" si="2"/>
        <v>375.329999923706</v>
      </c>
      <c r="N131" s="97">
        <f t="shared" si="2"/>
        <v>375.329999923706</v>
      </c>
      <c r="O131" s="97">
        <f t="shared" si="2"/>
        <v>375.33010063757598</v>
      </c>
      <c r="P131" s="97">
        <f t="shared" si="2"/>
        <v>375.330107018886</v>
      </c>
      <c r="Q131" s="97">
        <f t="shared" si="2"/>
        <v>375.33116563570599</v>
      </c>
      <c r="R131" s="97">
        <f t="shared" si="2"/>
        <v>320.00116574899999</v>
      </c>
      <c r="S131" s="97">
        <f t="shared" si="2"/>
        <v>320.00116575940001</v>
      </c>
      <c r="T131" s="97">
        <f t="shared" si="2"/>
        <v>320.00116585450002</v>
      </c>
      <c r="U131" s="97">
        <f t="shared" si="2"/>
        <v>320.00116589539999</v>
      </c>
      <c r="V131" s="97">
        <f t="shared" si="2"/>
        <v>320.00116613509999</v>
      </c>
      <c r="W131" s="97">
        <f t="shared" si="2"/>
        <v>320.00116618210001</v>
      </c>
      <c r="X131" s="97">
        <f t="shared" si="2"/>
        <v>320.00116627220001</v>
      </c>
      <c r="Y131" s="97">
        <f t="shared" si="2"/>
        <v>320.00116632480001</v>
      </c>
      <c r="Z131" s="97">
        <f t="shared" si="2"/>
        <v>300.00125739869998</v>
      </c>
      <c r="AA131" s="97">
        <f t="shared" si="2"/>
        <v>1.2531555000000001E-3</v>
      </c>
      <c r="AB131" s="97">
        <f t="shared" si="2"/>
        <v>1.2531749E-3</v>
      </c>
      <c r="AC131" s="97">
        <f t="shared" si="2"/>
        <v>180.07232999999999</v>
      </c>
      <c r="AD131" s="97">
        <f t="shared" si="2"/>
        <v>180.07230999999999</v>
      </c>
      <c r="AE131" s="97">
        <f t="shared" si="2"/>
        <v>180.07230999999999</v>
      </c>
      <c r="AF131" s="97">
        <f t="shared" si="2"/>
        <v>180.07230000000001</v>
      </c>
      <c r="AG131" s="97">
        <f t="shared" si="2"/>
        <v>180.07228000000001</v>
      </c>
      <c r="AH131" s="97">
        <f t="shared" si="2"/>
        <v>386.95186999999999</v>
      </c>
    </row>
    <row r="132" spans="1:34" s="95" customFormat="1" x14ac:dyDescent="0.3">
      <c r="A132" s="95" t="s">
        <v>1296</v>
      </c>
      <c r="B132" s="95" t="s">
        <v>1311</v>
      </c>
      <c r="C132" s="95" t="s">
        <v>612</v>
      </c>
      <c r="D132" s="95" t="s">
        <v>1354</v>
      </c>
      <c r="E132" s="95" t="s">
        <v>1401</v>
      </c>
      <c r="F132" s="97">
        <f t="shared" si="1"/>
        <v>0</v>
      </c>
      <c r="G132" s="97">
        <f t="shared" si="2"/>
        <v>0</v>
      </c>
      <c r="H132" s="97">
        <f t="shared" si="2"/>
        <v>0</v>
      </c>
      <c r="I132" s="97">
        <f t="shared" si="2"/>
        <v>0</v>
      </c>
      <c r="J132" s="97">
        <f t="shared" si="2"/>
        <v>0</v>
      </c>
      <c r="K132" s="97">
        <f t="shared" si="2"/>
        <v>0</v>
      </c>
      <c r="L132" s="97">
        <f t="shared" si="2"/>
        <v>0</v>
      </c>
      <c r="M132" s="97">
        <f t="shared" si="2"/>
        <v>1.4240756999999999E-4</v>
      </c>
      <c r="N132" s="97">
        <f t="shared" si="2"/>
        <v>1.679377E-4</v>
      </c>
      <c r="O132" s="97">
        <f t="shared" si="2"/>
        <v>2.9440782999999999E-4</v>
      </c>
      <c r="P132" s="97">
        <f t="shared" si="2"/>
        <v>3.12089749999999E-4</v>
      </c>
      <c r="Q132" s="97">
        <f t="shared" si="2"/>
        <v>1319.7073</v>
      </c>
      <c r="R132" s="97">
        <f t="shared" si="2"/>
        <v>1319.7073</v>
      </c>
      <c r="S132" s="97">
        <f t="shared" si="2"/>
        <v>1319.7073</v>
      </c>
      <c r="T132" s="97">
        <f t="shared" si="2"/>
        <v>1647.098</v>
      </c>
      <c r="U132" s="97">
        <f t="shared" si="2"/>
        <v>1647.098</v>
      </c>
      <c r="V132" s="97">
        <f t="shared" si="2"/>
        <v>1693.5056</v>
      </c>
      <c r="W132" s="97">
        <f t="shared" si="2"/>
        <v>1693.5056</v>
      </c>
      <c r="X132" s="97">
        <f t="shared" si="2"/>
        <v>1693.5056</v>
      </c>
      <c r="Y132" s="97">
        <f t="shared" si="2"/>
        <v>1693.5056</v>
      </c>
      <c r="Z132" s="97">
        <f t="shared" si="2"/>
        <v>2397.2595000000001</v>
      </c>
      <c r="AA132" s="97">
        <f t="shared" si="2"/>
        <v>2397.2595000000001</v>
      </c>
      <c r="AB132" s="97">
        <f t="shared" si="2"/>
        <v>2397.2595000000001</v>
      </c>
      <c r="AC132" s="97">
        <f t="shared" si="2"/>
        <v>2400</v>
      </c>
      <c r="AD132" s="97">
        <f t="shared" si="2"/>
        <v>2400</v>
      </c>
      <c r="AE132" s="97">
        <f t="shared" si="2"/>
        <v>2400</v>
      </c>
      <c r="AF132" s="97">
        <f t="shared" si="2"/>
        <v>2400</v>
      </c>
      <c r="AG132" s="97">
        <f t="shared" si="2"/>
        <v>2400</v>
      </c>
      <c r="AH132" s="97">
        <f t="shared" si="2"/>
        <v>2400</v>
      </c>
    </row>
    <row r="133" spans="1:34" s="95" customFormat="1" x14ac:dyDescent="0.3">
      <c r="A133" s="95" t="s">
        <v>1297</v>
      </c>
      <c r="B133" s="95" t="s">
        <v>1297</v>
      </c>
      <c r="C133" s="95" t="s">
        <v>1350</v>
      </c>
      <c r="D133" s="95" t="s">
        <v>1354</v>
      </c>
      <c r="E133" s="95" t="s">
        <v>1401</v>
      </c>
      <c r="F133" s="97">
        <f>F97 - SUMIFS(F$106:F$110,$A$106:$A$110,$A148)</f>
        <v>21.324999809265112</v>
      </c>
      <c r="G133" s="97">
        <f t="shared" ref="G133:AH133" si="3">G97 - SUMIFS(G$106:G$110,$A$106:$A$110,$A148)</f>
        <v>39.332999229431003</v>
      </c>
      <c r="H133" s="97">
        <f t="shared" si="3"/>
        <v>124.65300178527829</v>
      </c>
      <c r="I133" s="97">
        <f t="shared" si="3"/>
        <v>240.5120048522939</v>
      </c>
      <c r="J133" s="97">
        <f t="shared" si="3"/>
        <v>387.46300506591774</v>
      </c>
      <c r="K133" s="97">
        <f t="shared" si="3"/>
        <v>568.47399139404206</v>
      </c>
      <c r="L133" s="97">
        <f t="shared" si="3"/>
        <v>786.96098327636605</v>
      </c>
      <c r="M133" s="97">
        <f t="shared" si="3"/>
        <v>1024.835983276367</v>
      </c>
      <c r="N133" s="97">
        <f t="shared" si="3"/>
        <v>1297.2010192871039</v>
      </c>
      <c r="O133" s="97">
        <f t="shared" si="3"/>
        <v>1508.376068115231</v>
      </c>
      <c r="P133" s="97">
        <f t="shared" si="3"/>
        <v>1741.757995605466</v>
      </c>
      <c r="Q133" s="97">
        <f t="shared" si="3"/>
        <v>1990.8499450683539</v>
      </c>
      <c r="R133" s="97">
        <f t="shared" si="3"/>
        <v>2255.0250549316352</v>
      </c>
      <c r="S133" s="97">
        <f t="shared" si="3"/>
        <v>2511.4719543456981</v>
      </c>
      <c r="T133" s="97">
        <f t="shared" si="3"/>
        <v>2773.6560668945313</v>
      </c>
      <c r="U133" s="97">
        <f t="shared" si="3"/>
        <v>2913.0490112304678</v>
      </c>
      <c r="V133" s="97">
        <f t="shared" si="3"/>
        <v>3058.5720520019481</v>
      </c>
      <c r="W133" s="97">
        <f t="shared" si="3"/>
        <v>3207.325073242187</v>
      </c>
      <c r="X133" s="97">
        <f t="shared" si="3"/>
        <v>3364.1940307617178</v>
      </c>
      <c r="Y133" s="97">
        <f t="shared" si="3"/>
        <v>3523.5459594726508</v>
      </c>
      <c r="Z133" s="97">
        <f t="shared" si="3"/>
        <v>3687.8629760742178</v>
      </c>
      <c r="AA133" s="97">
        <f t="shared" si="3"/>
        <v>3855.463012695307</v>
      </c>
      <c r="AB133" s="97">
        <f t="shared" si="3"/>
        <v>4029.3500366210928</v>
      </c>
      <c r="AC133" s="97">
        <f t="shared" si="3"/>
        <v>4209.115112304682</v>
      </c>
      <c r="AD133" s="97">
        <f t="shared" si="3"/>
        <v>4396.3960571289063</v>
      </c>
      <c r="AE133" s="97">
        <f t="shared" si="3"/>
        <v>4589.93505859375</v>
      </c>
      <c r="AF133" s="97">
        <f t="shared" si="3"/>
        <v>4789.6218872070313</v>
      </c>
      <c r="AG133" s="97">
        <f t="shared" si="3"/>
        <v>4990.3800048828125</v>
      </c>
      <c r="AH133" s="97">
        <f t="shared" si="3"/>
        <v>5195.4019775390625</v>
      </c>
    </row>
    <row r="134" spans="1:34" s="86" customFormat="1" x14ac:dyDescent="0.3">
      <c r="A134" s="86" t="s">
        <v>1283</v>
      </c>
      <c r="B134" s="86" t="s">
        <v>1302</v>
      </c>
      <c r="C134" s="86" t="s">
        <v>1349</v>
      </c>
      <c r="D134" s="86" t="s">
        <v>1352</v>
      </c>
      <c r="E134" s="86" t="s">
        <v>1299</v>
      </c>
      <c r="F134" s="87">
        <f t="shared" ref="F134:AH134" si="4">F3 - SUMIFS(F$106:F$110,$A$106:$A$110,$A134)</f>
        <v>0</v>
      </c>
      <c r="G134" s="87">
        <f t="shared" si="4"/>
        <v>0</v>
      </c>
      <c r="H134" s="87">
        <f t="shared" si="4"/>
        <v>0</v>
      </c>
      <c r="I134" s="87">
        <f t="shared" si="4"/>
        <v>0</v>
      </c>
      <c r="J134" s="87">
        <f t="shared" si="4"/>
        <v>0</v>
      </c>
      <c r="K134" s="87">
        <f t="shared" si="4"/>
        <v>0</v>
      </c>
      <c r="L134" s="87">
        <f t="shared" si="4"/>
        <v>0</v>
      </c>
      <c r="M134" s="87">
        <f t="shared" si="4"/>
        <v>0</v>
      </c>
      <c r="N134" s="87">
        <f t="shared" si="4"/>
        <v>3.1979247999999998E-4</v>
      </c>
      <c r="O134" s="87">
        <f t="shared" si="4"/>
        <v>3.1979300000000002E-4</v>
      </c>
      <c r="P134" s="87">
        <f t="shared" si="4"/>
        <v>3.1984934999999999E-4</v>
      </c>
      <c r="Q134" s="87">
        <f t="shared" si="4"/>
        <v>8.7210481999999896E-4</v>
      </c>
      <c r="R134" s="87">
        <f t="shared" si="4"/>
        <v>8.7250914999999999E-4</v>
      </c>
      <c r="S134" s="87">
        <f t="shared" si="4"/>
        <v>8.7259540000000002E-4</v>
      </c>
      <c r="T134" s="87">
        <f t="shared" si="4"/>
        <v>9.9920089999999987E-4</v>
      </c>
      <c r="U134" s="87">
        <f t="shared" si="4"/>
        <v>9.9944852000000009E-4</v>
      </c>
      <c r="V134" s="87">
        <f t="shared" si="4"/>
        <v>1.00308134E-3</v>
      </c>
      <c r="W134" s="87">
        <f t="shared" si="4"/>
        <v>1.003426E-3</v>
      </c>
      <c r="X134" s="87">
        <f t="shared" si="4"/>
        <v>721.50269724052998</v>
      </c>
      <c r="Y134" s="87">
        <f t="shared" si="4"/>
        <v>721.50269739559997</v>
      </c>
      <c r="Z134" s="87">
        <f t="shared" si="4"/>
        <v>1057.5534</v>
      </c>
      <c r="AA134" s="87">
        <f t="shared" si="4"/>
        <v>1057.5534</v>
      </c>
      <c r="AB134" s="87">
        <f t="shared" si="4"/>
        <v>1057.5534</v>
      </c>
      <c r="AC134" s="87">
        <f t="shared" si="4"/>
        <v>1630.1477</v>
      </c>
      <c r="AD134" s="87">
        <f t="shared" si="4"/>
        <v>1630.1477</v>
      </c>
      <c r="AE134" s="87">
        <f t="shared" si="4"/>
        <v>1630.1477</v>
      </c>
      <c r="AF134" s="87">
        <f t="shared" si="4"/>
        <v>1630.1477</v>
      </c>
      <c r="AG134" s="87">
        <f t="shared" si="4"/>
        <v>1643.9179100000001</v>
      </c>
      <c r="AH134" s="87">
        <f t="shared" si="4"/>
        <v>1643.91761</v>
      </c>
    </row>
    <row r="135" spans="1:34" s="86" customFormat="1" x14ac:dyDescent="0.3">
      <c r="A135" s="86" t="s">
        <v>1284</v>
      </c>
      <c r="B135" s="86" t="s">
        <v>1303</v>
      </c>
      <c r="C135" s="86" t="s">
        <v>612</v>
      </c>
      <c r="D135" s="86" t="s">
        <v>1352</v>
      </c>
      <c r="E135" s="86" t="s">
        <v>1299</v>
      </c>
      <c r="F135" s="87">
        <f t="shared" ref="F135:AH135" si="5">F4 - SUMIFS(F$106:F$110,$A$106:$A$110,$A135)</f>
        <v>0</v>
      </c>
      <c r="G135" s="87">
        <f t="shared" si="5"/>
        <v>0</v>
      </c>
      <c r="H135" s="87">
        <f t="shared" si="5"/>
        <v>0</v>
      </c>
      <c r="I135" s="87">
        <f t="shared" si="5"/>
        <v>0</v>
      </c>
      <c r="J135" s="87">
        <f t="shared" si="5"/>
        <v>0</v>
      </c>
      <c r="K135" s="87">
        <f t="shared" si="5"/>
        <v>0</v>
      </c>
      <c r="L135" s="87">
        <f t="shared" si="5"/>
        <v>0</v>
      </c>
      <c r="M135" s="87">
        <f t="shared" si="5"/>
        <v>0</v>
      </c>
      <c r="N135" s="87">
        <f t="shared" si="5"/>
        <v>1999.9996000000001</v>
      </c>
      <c r="O135" s="87">
        <f t="shared" si="5"/>
        <v>1999.9996000000001</v>
      </c>
      <c r="P135" s="87">
        <f t="shared" si="5"/>
        <v>1999.9996000000001</v>
      </c>
      <c r="Q135" s="87">
        <f t="shared" si="5"/>
        <v>1999.9997545588603</v>
      </c>
      <c r="R135" s="87">
        <f t="shared" si="5"/>
        <v>1999.9997546486702</v>
      </c>
      <c r="S135" s="87">
        <f t="shared" si="5"/>
        <v>1999.9997546899604</v>
      </c>
      <c r="T135" s="87">
        <f t="shared" si="5"/>
        <v>1999.9997839954003</v>
      </c>
      <c r="U135" s="87">
        <f t="shared" si="5"/>
        <v>1999.9997841981904</v>
      </c>
      <c r="V135" s="87">
        <f t="shared" si="5"/>
        <v>1999.9997856255304</v>
      </c>
      <c r="W135" s="87">
        <f t="shared" si="5"/>
        <v>1999.9997857523904</v>
      </c>
      <c r="X135" s="87">
        <f t="shared" si="5"/>
        <v>1999.9999609152301</v>
      </c>
      <c r="Y135" s="87">
        <f t="shared" si="5"/>
        <v>1999.9999610892501</v>
      </c>
      <c r="Z135" s="87">
        <f t="shared" si="5"/>
        <v>2600.0003622078002</v>
      </c>
      <c r="AA135" s="87">
        <f t="shared" si="5"/>
        <v>2600.0003625973204</v>
      </c>
      <c r="AB135" s="87">
        <f t="shared" si="5"/>
        <v>2600.00036265995</v>
      </c>
      <c r="AC135" s="87">
        <f t="shared" si="5"/>
        <v>2600.00036337652</v>
      </c>
      <c r="AD135" s="87">
        <f t="shared" si="5"/>
        <v>2600.0003635041403</v>
      </c>
      <c r="AE135" s="87">
        <f t="shared" si="5"/>
        <v>2600.0003638476801</v>
      </c>
      <c r="AF135" s="87">
        <f t="shared" si="5"/>
        <v>2600.0003639369997</v>
      </c>
      <c r="AG135" s="87">
        <f t="shared" si="5"/>
        <v>2600.0003643352202</v>
      </c>
      <c r="AH135" s="87">
        <f t="shared" si="5"/>
        <v>2600.0003645836296</v>
      </c>
    </row>
    <row r="136" spans="1:34" s="86" customFormat="1" x14ac:dyDescent="0.3">
      <c r="A136" s="86" t="s">
        <v>1285</v>
      </c>
      <c r="B136" s="86" t="s">
        <v>1285</v>
      </c>
      <c r="C136" s="86" t="s">
        <v>1350</v>
      </c>
      <c r="D136" s="86" t="s">
        <v>1352</v>
      </c>
      <c r="E136" s="86" t="s">
        <v>1299</v>
      </c>
      <c r="F136" s="87">
        <f t="shared" ref="F136:AH136" si="6">F5 - SUMIFS(F$106:F$110,$A$106:$A$110,$A136)</f>
        <v>33.809000492095876</v>
      </c>
      <c r="G136" s="87">
        <f t="shared" si="6"/>
        <v>82.708997726440401</v>
      </c>
      <c r="H136" s="87">
        <f t="shared" si="6"/>
        <v>156.7610015869133</v>
      </c>
      <c r="I136" s="87">
        <f t="shared" si="6"/>
        <v>263.89000701904251</v>
      </c>
      <c r="J136" s="87">
        <f t="shared" si="6"/>
        <v>405.04799652099609</v>
      </c>
      <c r="K136" s="87">
        <f t="shared" si="6"/>
        <v>567.05899810790902</v>
      </c>
      <c r="L136" s="87">
        <f t="shared" si="6"/>
        <v>769.63403320312409</v>
      </c>
      <c r="M136" s="87">
        <f t="shared" si="6"/>
        <v>1010.102981567382</v>
      </c>
      <c r="N136" s="87">
        <f t="shared" si="6"/>
        <v>1287.846038818356</v>
      </c>
      <c r="O136" s="87">
        <f t="shared" si="6"/>
        <v>1513.001998901364</v>
      </c>
      <c r="P136" s="87">
        <f t="shared" si="6"/>
        <v>1757.9950256347629</v>
      </c>
      <c r="Q136" s="87">
        <f t="shared" si="6"/>
        <v>2022.752929687492</v>
      </c>
      <c r="R136" s="87">
        <f t="shared" si="6"/>
        <v>2303.8510437011641</v>
      </c>
      <c r="S136" s="87">
        <f t="shared" si="6"/>
        <v>2570.3709106445258</v>
      </c>
      <c r="T136" s="87">
        <f t="shared" si="6"/>
        <v>2845.8051147460928</v>
      </c>
      <c r="U136" s="87">
        <f t="shared" si="6"/>
        <v>2993.400024414062</v>
      </c>
      <c r="V136" s="87">
        <f t="shared" si="6"/>
        <v>3149.60205078125</v>
      </c>
      <c r="W136" s="87">
        <f t="shared" si="6"/>
        <v>3306.082000732416</v>
      </c>
      <c r="X136" s="87">
        <f t="shared" si="6"/>
        <v>3472.6760864257813</v>
      </c>
      <c r="Y136" s="87">
        <f t="shared" si="6"/>
        <v>3642.4990844726508</v>
      </c>
      <c r="Z136" s="87">
        <f t="shared" si="6"/>
        <v>3815.6539916992128</v>
      </c>
      <c r="AA136" s="87">
        <f t="shared" si="6"/>
        <v>3993.2119750976508</v>
      </c>
      <c r="AB136" s="87">
        <f t="shared" si="6"/>
        <v>4175.7440795898383</v>
      </c>
      <c r="AC136" s="87">
        <f t="shared" si="6"/>
        <v>4364.7819213867133</v>
      </c>
      <c r="AD136" s="87">
        <f t="shared" si="6"/>
        <v>4557.4061279296875</v>
      </c>
      <c r="AE136" s="87">
        <f t="shared" si="6"/>
        <v>4750.507080078125</v>
      </c>
      <c r="AF136" s="87">
        <f t="shared" si="6"/>
        <v>4944.2018432617178</v>
      </c>
      <c r="AG136" s="87">
        <f t="shared" si="6"/>
        <v>5141.238037109375</v>
      </c>
      <c r="AH136" s="87">
        <f t="shared" si="6"/>
        <v>5338.71484375</v>
      </c>
    </row>
    <row r="137" spans="1:34" s="86" customFormat="1" x14ac:dyDescent="0.3">
      <c r="A137" s="86" t="s">
        <v>1286</v>
      </c>
      <c r="B137" s="86" t="s">
        <v>1304</v>
      </c>
      <c r="C137" s="86" t="s">
        <v>1349</v>
      </c>
      <c r="D137" s="86" t="s">
        <v>1353</v>
      </c>
      <c r="E137" s="86" t="s">
        <v>1299</v>
      </c>
      <c r="F137" s="87">
        <f t="shared" ref="F137:AH137" si="7">F6 - SUMIFS(F$106:F$110,$A$106:$A$110,$A137)</f>
        <v>0</v>
      </c>
      <c r="G137" s="87">
        <f t="shared" si="7"/>
        <v>20</v>
      </c>
      <c r="H137" s="87">
        <f t="shared" si="7"/>
        <v>20</v>
      </c>
      <c r="I137" s="87">
        <f t="shared" si="7"/>
        <v>20</v>
      </c>
      <c r="J137" s="87">
        <f t="shared" si="7"/>
        <v>20</v>
      </c>
      <c r="K137" s="87">
        <f t="shared" si="7"/>
        <v>20</v>
      </c>
      <c r="L137" s="87">
        <f t="shared" si="7"/>
        <v>20</v>
      </c>
      <c r="M137" s="87">
        <f t="shared" si="7"/>
        <v>20.000245182570001</v>
      </c>
      <c r="N137" s="87">
        <f t="shared" si="7"/>
        <v>20.000245705040001</v>
      </c>
      <c r="O137" s="87">
        <f t="shared" si="7"/>
        <v>20.000246217819999</v>
      </c>
      <c r="P137" s="87">
        <f t="shared" si="7"/>
        <v>20.000246666260001</v>
      </c>
      <c r="Q137" s="87">
        <f t="shared" si="7"/>
        <v>379.12887999999998</v>
      </c>
      <c r="R137" s="87">
        <f t="shared" si="7"/>
        <v>578.08429999999998</v>
      </c>
      <c r="S137" s="87">
        <f t="shared" si="7"/>
        <v>578.08429999999998</v>
      </c>
      <c r="T137" s="87">
        <f t="shared" si="7"/>
        <v>578.08429999999998</v>
      </c>
      <c r="U137" s="87">
        <f t="shared" si="7"/>
        <v>578.08429999999998</v>
      </c>
      <c r="V137" s="87">
        <f t="shared" si="7"/>
        <v>989.32600000000002</v>
      </c>
      <c r="W137" s="87">
        <f t="shared" si="7"/>
        <v>989.32600000000002</v>
      </c>
      <c r="X137" s="87">
        <f t="shared" si="7"/>
        <v>989.32600000000002</v>
      </c>
      <c r="Y137" s="87">
        <f t="shared" si="7"/>
        <v>969.32600000000002</v>
      </c>
      <c r="Z137" s="87">
        <f t="shared" si="7"/>
        <v>969.32600000000002</v>
      </c>
      <c r="AA137" s="87">
        <f t="shared" si="7"/>
        <v>1190.8794</v>
      </c>
      <c r="AB137" s="87">
        <f t="shared" si="7"/>
        <v>1190.8794</v>
      </c>
      <c r="AC137" s="87">
        <f t="shared" si="7"/>
        <v>1190.8794</v>
      </c>
      <c r="AD137" s="87">
        <f t="shared" si="7"/>
        <v>1190.8794</v>
      </c>
      <c r="AE137" s="87">
        <f t="shared" si="7"/>
        <v>2557.3341999999998</v>
      </c>
      <c r="AF137" s="87">
        <f t="shared" si="7"/>
        <v>2557.3341999999998</v>
      </c>
      <c r="AG137" s="87">
        <f t="shared" si="7"/>
        <v>3421.9937</v>
      </c>
      <c r="AH137" s="87">
        <f t="shared" si="7"/>
        <v>3421.9937</v>
      </c>
    </row>
    <row r="138" spans="1:34" s="86" customFormat="1" x14ac:dyDescent="0.3">
      <c r="A138" s="86" t="s">
        <v>1287</v>
      </c>
      <c r="B138" s="86" t="s">
        <v>1305</v>
      </c>
      <c r="C138" s="86" t="s">
        <v>612</v>
      </c>
      <c r="D138" s="86" t="s">
        <v>1353</v>
      </c>
      <c r="E138" s="86" t="s">
        <v>1299</v>
      </c>
      <c r="F138" s="87">
        <f t="shared" ref="F138:AH138" si="8">F7 - SUMIFS(F$106:F$110,$A$106:$A$110,$A138)</f>
        <v>0</v>
      </c>
      <c r="G138" s="87">
        <f t="shared" si="8"/>
        <v>0</v>
      </c>
      <c r="H138" s="87">
        <f t="shared" si="8"/>
        <v>0</v>
      </c>
      <c r="I138" s="87">
        <f t="shared" si="8"/>
        <v>-250</v>
      </c>
      <c r="J138" s="87">
        <f t="shared" si="8"/>
        <v>-250</v>
      </c>
      <c r="K138" s="87">
        <f t="shared" si="8"/>
        <v>-250</v>
      </c>
      <c r="L138" s="87">
        <f t="shared" si="8"/>
        <v>-250</v>
      </c>
      <c r="M138" s="87">
        <f t="shared" si="8"/>
        <v>-249.99987958664997</v>
      </c>
      <c r="N138" s="87">
        <f t="shared" si="8"/>
        <v>-249.99987948539001</v>
      </c>
      <c r="O138" s="87">
        <f t="shared" si="8"/>
        <v>-249.99987921830996</v>
      </c>
      <c r="P138" s="87">
        <f t="shared" si="8"/>
        <v>-249.99987911688402</v>
      </c>
      <c r="Q138" s="87">
        <f t="shared" si="8"/>
        <v>72.349429999999984</v>
      </c>
      <c r="R138" s="87">
        <f t="shared" si="8"/>
        <v>366.79199999999901</v>
      </c>
      <c r="S138" s="87">
        <f t="shared" si="8"/>
        <v>366.79199999999901</v>
      </c>
      <c r="T138" s="87">
        <f t="shared" si="8"/>
        <v>366.79199999999901</v>
      </c>
      <c r="U138" s="87">
        <f t="shared" si="8"/>
        <v>366.79199999999901</v>
      </c>
      <c r="V138" s="87">
        <f t="shared" si="8"/>
        <v>1121.1597999999999</v>
      </c>
      <c r="W138" s="87">
        <f t="shared" si="8"/>
        <v>1121.1597999999999</v>
      </c>
      <c r="X138" s="87">
        <f t="shared" si="8"/>
        <v>1121.1597999999999</v>
      </c>
      <c r="Y138" s="87">
        <f t="shared" si="8"/>
        <v>1121.1597999999999</v>
      </c>
      <c r="Z138" s="87">
        <f t="shared" si="8"/>
        <v>1121.1597999999999</v>
      </c>
      <c r="AA138" s="87">
        <f t="shared" si="8"/>
        <v>2576.1333</v>
      </c>
      <c r="AB138" s="87">
        <f t="shared" si="8"/>
        <v>2576.1333</v>
      </c>
      <c r="AC138" s="87">
        <f t="shared" si="8"/>
        <v>2576.1333</v>
      </c>
      <c r="AD138" s="87">
        <f t="shared" si="8"/>
        <v>2576.1333</v>
      </c>
      <c r="AE138" s="87">
        <f t="shared" si="8"/>
        <v>2576.1333</v>
      </c>
      <c r="AF138" s="87">
        <f t="shared" si="8"/>
        <v>2576.1333</v>
      </c>
      <c r="AG138" s="87">
        <f t="shared" si="8"/>
        <v>2850</v>
      </c>
      <c r="AH138" s="87">
        <f t="shared" si="8"/>
        <v>2850</v>
      </c>
    </row>
    <row r="139" spans="1:34" s="86" customFormat="1" x14ac:dyDescent="0.3">
      <c r="A139" s="86" t="s">
        <v>1288</v>
      </c>
      <c r="B139" s="86" t="s">
        <v>1288</v>
      </c>
      <c r="C139" s="86" t="s">
        <v>1350</v>
      </c>
      <c r="D139" s="86" t="s">
        <v>1353</v>
      </c>
      <c r="E139" s="86" t="s">
        <v>1299</v>
      </c>
      <c r="F139" s="87">
        <f t="shared" ref="F139:AH139" si="9">F8 - SUMIFS(F$106:F$110,$A$106:$A$110,$A139)</f>
        <v>18.792000293731611</v>
      </c>
      <c r="G139" s="87">
        <f t="shared" si="9"/>
        <v>56.930000305175746</v>
      </c>
      <c r="H139" s="87">
        <f t="shared" si="9"/>
        <v>116.31200408935541</v>
      </c>
      <c r="I139" s="87">
        <f t="shared" si="9"/>
        <v>203.74100685119538</v>
      </c>
      <c r="J139" s="87">
        <f t="shared" si="9"/>
        <v>316.67499160766528</v>
      </c>
      <c r="K139" s="87">
        <f t="shared" si="9"/>
        <v>441.51198577880842</v>
      </c>
      <c r="L139" s="87">
        <f t="shared" si="9"/>
        <v>598.09701538085881</v>
      </c>
      <c r="M139" s="87">
        <f t="shared" si="9"/>
        <v>788.33800506591706</v>
      </c>
      <c r="N139" s="87">
        <f t="shared" si="9"/>
        <v>1007.1959838867181</v>
      </c>
      <c r="O139" s="87">
        <f t="shared" si="9"/>
        <v>1181.6699371337841</v>
      </c>
      <c r="P139" s="87">
        <f t="shared" si="9"/>
        <v>1375.488037109372</v>
      </c>
      <c r="Q139" s="87">
        <f t="shared" si="9"/>
        <v>1581.046997070305</v>
      </c>
      <c r="R139" s="87">
        <f t="shared" si="9"/>
        <v>1799.5640411376919</v>
      </c>
      <c r="S139" s="87">
        <f t="shared" si="9"/>
        <v>2003.201034545895</v>
      </c>
      <c r="T139" s="87">
        <f t="shared" si="9"/>
        <v>2215.9790039062468</v>
      </c>
      <c r="U139" s="87">
        <f t="shared" si="9"/>
        <v>2320.6339721679628</v>
      </c>
      <c r="V139" s="87">
        <f t="shared" si="9"/>
        <v>2431.5501098632758</v>
      </c>
      <c r="W139" s="87">
        <f t="shared" si="9"/>
        <v>2543.8589782714839</v>
      </c>
      <c r="X139" s="87">
        <f t="shared" si="9"/>
        <v>2662.8169250488231</v>
      </c>
      <c r="Y139" s="87">
        <f t="shared" si="9"/>
        <v>2785.4378967285102</v>
      </c>
      <c r="Z139" s="87">
        <f t="shared" si="9"/>
        <v>2910.140014648432</v>
      </c>
      <c r="AA139" s="87">
        <f t="shared" si="9"/>
        <v>3039.4479064941352</v>
      </c>
      <c r="AB139" s="87">
        <f t="shared" si="9"/>
        <v>3174.2980346679628</v>
      </c>
      <c r="AC139" s="87">
        <f t="shared" si="9"/>
        <v>3316.8311157226563</v>
      </c>
      <c r="AD139" s="87">
        <f t="shared" si="9"/>
        <v>3463.237915039057</v>
      </c>
      <c r="AE139" s="87">
        <f t="shared" si="9"/>
        <v>3617.5489807128902</v>
      </c>
      <c r="AF139" s="87">
        <f t="shared" si="9"/>
        <v>3775.544921874995</v>
      </c>
      <c r="AG139" s="87">
        <f t="shared" si="9"/>
        <v>3934.3799438476508</v>
      </c>
      <c r="AH139" s="87">
        <f t="shared" si="9"/>
        <v>4096.4850463867178</v>
      </c>
    </row>
    <row r="140" spans="1:34" s="86" customFormat="1" x14ac:dyDescent="0.3">
      <c r="A140" s="86" t="s">
        <v>1289</v>
      </c>
      <c r="B140" s="86" t="s">
        <v>1306</v>
      </c>
      <c r="C140" s="86" t="s">
        <v>1349</v>
      </c>
      <c r="D140" s="86" t="s">
        <v>1355</v>
      </c>
      <c r="E140" s="86" t="s">
        <v>1299</v>
      </c>
      <c r="F140" s="87">
        <f t="shared" ref="F140:AH140" si="10">F9 - SUMIFS(F$106:F$110,$A$106:$A$110,$A140)</f>
        <v>205</v>
      </c>
      <c r="G140" s="87">
        <f t="shared" si="10"/>
        <v>205</v>
      </c>
      <c r="H140" s="87">
        <f t="shared" si="10"/>
        <v>205</v>
      </c>
      <c r="I140" s="87">
        <f t="shared" si="10"/>
        <v>205</v>
      </c>
      <c r="J140" s="87">
        <f t="shared" si="10"/>
        <v>205</v>
      </c>
      <c r="K140" s="87">
        <f t="shared" si="10"/>
        <v>205</v>
      </c>
      <c r="L140" s="87">
        <f t="shared" si="10"/>
        <v>205</v>
      </c>
      <c r="M140" s="87">
        <f t="shared" si="10"/>
        <v>205</v>
      </c>
      <c r="N140" s="87">
        <f t="shared" si="10"/>
        <v>205</v>
      </c>
      <c r="O140" s="87">
        <f t="shared" si="10"/>
        <v>175.000107976615</v>
      </c>
      <c r="P140" s="87">
        <f t="shared" si="10"/>
        <v>175.00011450388399</v>
      </c>
      <c r="Q140" s="87">
        <f t="shared" si="10"/>
        <v>233.54110299999999</v>
      </c>
      <c r="R140" s="87">
        <f t="shared" si="10"/>
        <v>233.54110299999999</v>
      </c>
      <c r="S140" s="87">
        <f t="shared" si="10"/>
        <v>208.54110299999999</v>
      </c>
      <c r="T140" s="87">
        <f t="shared" si="10"/>
        <v>516.10509999999999</v>
      </c>
      <c r="U140" s="87">
        <f t="shared" si="10"/>
        <v>516.10509999999999</v>
      </c>
      <c r="V140" s="87">
        <f t="shared" si="10"/>
        <v>528.61720000000003</v>
      </c>
      <c r="W140" s="87">
        <f t="shared" si="10"/>
        <v>528.61720000000003</v>
      </c>
      <c r="X140" s="87">
        <f t="shared" si="10"/>
        <v>528.61720000000003</v>
      </c>
      <c r="Y140" s="87">
        <f t="shared" si="10"/>
        <v>528.61720000000003</v>
      </c>
      <c r="Z140" s="87">
        <f t="shared" si="10"/>
        <v>760.61969999999997</v>
      </c>
      <c r="AA140" s="87">
        <f t="shared" si="10"/>
        <v>760.61969999999997</v>
      </c>
      <c r="AB140" s="87">
        <f t="shared" si="10"/>
        <v>760.61969999999997</v>
      </c>
      <c r="AC140" s="87">
        <f t="shared" si="10"/>
        <v>760.61969999999997</v>
      </c>
      <c r="AD140" s="87">
        <f t="shared" si="10"/>
        <v>760.61969999999997</v>
      </c>
      <c r="AE140" s="87">
        <f t="shared" si="10"/>
        <v>760.61969999999997</v>
      </c>
      <c r="AF140" s="87">
        <f t="shared" si="10"/>
        <v>760.61959999999999</v>
      </c>
      <c r="AG140" s="87">
        <f t="shared" si="10"/>
        <v>760.61959999999999</v>
      </c>
      <c r="AH140" s="87">
        <f t="shared" si="10"/>
        <v>760.61959999999999</v>
      </c>
    </row>
    <row r="141" spans="1:34" s="86" customFormat="1" x14ac:dyDescent="0.3">
      <c r="A141" s="86" t="s">
        <v>1290</v>
      </c>
      <c r="B141" s="86" t="s">
        <v>1307</v>
      </c>
      <c r="C141" s="86" t="s">
        <v>612</v>
      </c>
      <c r="D141" s="86" t="s">
        <v>1355</v>
      </c>
      <c r="E141" s="86" t="s">
        <v>1299</v>
      </c>
      <c r="F141" s="87">
        <f t="shared" ref="F141:AH141" si="11">F10 - SUMIFS(F$106:F$110,$A$106:$A$110,$A141)</f>
        <v>0</v>
      </c>
      <c r="G141" s="87">
        <f t="shared" si="11"/>
        <v>0</v>
      </c>
      <c r="H141" s="87">
        <f t="shared" si="11"/>
        <v>0</v>
      </c>
      <c r="I141" s="87">
        <f t="shared" si="11"/>
        <v>0</v>
      </c>
      <c r="J141" s="87">
        <f t="shared" si="11"/>
        <v>0</v>
      </c>
      <c r="K141" s="87">
        <f t="shared" si="11"/>
        <v>0</v>
      </c>
      <c r="L141" s="87">
        <f t="shared" si="11"/>
        <v>0</v>
      </c>
      <c r="M141" s="87">
        <f t="shared" si="11"/>
        <v>0</v>
      </c>
      <c r="N141" s="87">
        <f t="shared" si="11"/>
        <v>0</v>
      </c>
      <c r="O141" s="87">
        <f t="shared" si="11"/>
        <v>0</v>
      </c>
      <c r="P141" s="87">
        <f t="shared" si="11"/>
        <v>0</v>
      </c>
      <c r="Q141" s="87">
        <f t="shared" si="11"/>
        <v>0</v>
      </c>
      <c r="R141" s="87">
        <f t="shared" si="11"/>
        <v>0</v>
      </c>
      <c r="S141" s="87">
        <f t="shared" si="11"/>
        <v>0</v>
      </c>
      <c r="T141" s="87">
        <f t="shared" si="11"/>
        <v>0</v>
      </c>
      <c r="U141" s="87">
        <f t="shared" si="11"/>
        <v>0</v>
      </c>
      <c r="V141" s="87">
        <f t="shared" si="11"/>
        <v>1.0044864E-4</v>
      </c>
      <c r="W141" s="87">
        <f t="shared" si="11"/>
        <v>1.00518169999999E-4</v>
      </c>
      <c r="X141" s="87">
        <f t="shared" si="11"/>
        <v>1.0064011000000001E-4</v>
      </c>
      <c r="Y141" s="87">
        <f t="shared" si="11"/>
        <v>1.0082856E-4</v>
      </c>
      <c r="Z141" s="87">
        <f t="shared" si="11"/>
        <v>1.3287023E-4</v>
      </c>
      <c r="AA141" s="87">
        <f t="shared" si="11"/>
        <v>1.3307790000000001E-4</v>
      </c>
      <c r="AB141" s="87">
        <f t="shared" si="11"/>
        <v>1.3315186000000001E-4</v>
      </c>
      <c r="AC141" s="87">
        <f t="shared" si="11"/>
        <v>1.8457852E-4</v>
      </c>
      <c r="AD141" s="87">
        <f t="shared" si="11"/>
        <v>1.846223E-4</v>
      </c>
      <c r="AE141" s="87">
        <f t="shared" si="11"/>
        <v>1.8470199999999999E-4</v>
      </c>
      <c r="AF141" s="87">
        <f t="shared" si="11"/>
        <v>1.8477917000000001E-4</v>
      </c>
      <c r="AG141" s="87">
        <f t="shared" si="11"/>
        <v>1.8484335999999999E-4</v>
      </c>
      <c r="AH141" s="87">
        <f t="shared" si="11"/>
        <v>1.8507994999999999E-4</v>
      </c>
    </row>
    <row r="142" spans="1:34" s="86" customFormat="1" x14ac:dyDescent="0.3">
      <c r="A142" s="86" t="s">
        <v>1291</v>
      </c>
      <c r="B142" s="86" t="s">
        <v>1291</v>
      </c>
      <c r="C142" s="86" t="s">
        <v>1350</v>
      </c>
      <c r="D142" s="86" t="s">
        <v>1355</v>
      </c>
      <c r="E142" s="86" t="s">
        <v>1299</v>
      </c>
      <c r="F142" s="87">
        <f t="shared" ref="F142:AH142" si="12">F11 - SUMIFS(F$106:F$110,$A$106:$A$110,$A142)</f>
        <v>19.108000516891451</v>
      </c>
      <c r="G142" s="87">
        <f t="shared" si="12"/>
        <v>37.433001041412268</v>
      </c>
      <c r="H142" s="87">
        <f t="shared" si="12"/>
        <v>64.041998863220101</v>
      </c>
      <c r="I142" s="87">
        <f t="shared" si="12"/>
        <v>100.9389972686767</v>
      </c>
      <c r="J142" s="87">
        <f t="shared" si="12"/>
        <v>139.00600242614701</v>
      </c>
      <c r="K142" s="87">
        <f t="shared" si="12"/>
        <v>181.2900047302239</v>
      </c>
      <c r="L142" s="87">
        <f t="shared" si="12"/>
        <v>233.20699691772381</v>
      </c>
      <c r="M142" s="87">
        <f t="shared" si="12"/>
        <v>295.74800109863247</v>
      </c>
      <c r="N142" s="87">
        <f t="shared" si="12"/>
        <v>367.72499084472639</v>
      </c>
      <c r="O142" s="87">
        <f t="shared" si="12"/>
        <v>418.77000427246037</v>
      </c>
      <c r="P142" s="87">
        <f t="shared" si="12"/>
        <v>476.5399932861323</v>
      </c>
      <c r="Q142" s="87">
        <f t="shared" si="12"/>
        <v>537.83000946044876</v>
      </c>
      <c r="R142" s="87">
        <f t="shared" si="12"/>
        <v>602.48300170898392</v>
      </c>
      <c r="S142" s="87">
        <f t="shared" si="12"/>
        <v>656.358985900878</v>
      </c>
      <c r="T142" s="87">
        <f t="shared" si="12"/>
        <v>712.61397552490098</v>
      </c>
      <c r="U142" s="87">
        <f t="shared" si="12"/>
        <v>743.76597595214798</v>
      </c>
      <c r="V142" s="87">
        <f t="shared" si="12"/>
        <v>776.57901000976506</v>
      </c>
      <c r="W142" s="87">
        <f t="shared" si="12"/>
        <v>809.53199768066293</v>
      </c>
      <c r="X142" s="87">
        <f t="shared" si="12"/>
        <v>844.20101928710903</v>
      </c>
      <c r="Y142" s="87">
        <f t="shared" si="12"/>
        <v>879.81898498535099</v>
      </c>
      <c r="Z142" s="87">
        <f t="shared" si="12"/>
        <v>916.08302307128906</v>
      </c>
      <c r="AA142" s="87">
        <f t="shared" si="12"/>
        <v>953.68797302246003</v>
      </c>
      <c r="AB142" s="87">
        <f t="shared" si="12"/>
        <v>992.26100158691304</v>
      </c>
      <c r="AC142" s="87">
        <f t="shared" si="12"/>
        <v>1032.718978881835</v>
      </c>
      <c r="AD142" s="87">
        <f t="shared" si="12"/>
        <v>1074.201995849608</v>
      </c>
      <c r="AE142" s="87">
        <f t="shared" si="12"/>
        <v>1117.7970275878902</v>
      </c>
      <c r="AF142" s="87">
        <f t="shared" si="12"/>
        <v>1162.580978393554</v>
      </c>
      <c r="AG142" s="87">
        <f t="shared" si="12"/>
        <v>1208.344024658202</v>
      </c>
      <c r="AH142" s="87">
        <f t="shared" si="12"/>
        <v>1254.282028198234</v>
      </c>
    </row>
    <row r="143" spans="1:34" s="86" customFormat="1" x14ac:dyDescent="0.3">
      <c r="A143" s="86" t="s">
        <v>1292</v>
      </c>
      <c r="B143" s="86" t="s">
        <v>1308</v>
      </c>
      <c r="C143" s="86" t="s">
        <v>1349</v>
      </c>
      <c r="D143" s="86" t="s">
        <v>1356</v>
      </c>
      <c r="E143" s="86" t="s">
        <v>1299</v>
      </c>
      <c r="F143" s="87">
        <f t="shared" ref="F143:AH143" si="13">F12 - SUMIFS(F$106:F$110,$A$106:$A$110,$A143)</f>
        <v>0</v>
      </c>
      <c r="G143" s="87">
        <f t="shared" si="13"/>
        <v>0</v>
      </c>
      <c r="H143" s="87">
        <f t="shared" si="13"/>
        <v>0</v>
      </c>
      <c r="I143" s="87">
        <f t="shared" si="13"/>
        <v>0</v>
      </c>
      <c r="J143" s="87">
        <f t="shared" si="13"/>
        <v>0</v>
      </c>
      <c r="K143" s="87">
        <f t="shared" si="13"/>
        <v>0</v>
      </c>
      <c r="L143" s="87">
        <f t="shared" si="13"/>
        <v>0</v>
      </c>
      <c r="M143" s="87">
        <f t="shared" si="13"/>
        <v>0</v>
      </c>
      <c r="N143" s="87">
        <f t="shared" si="13"/>
        <v>0</v>
      </c>
      <c r="O143" s="87">
        <f t="shared" si="13"/>
        <v>0</v>
      </c>
      <c r="P143" s="87">
        <f t="shared" si="13"/>
        <v>0</v>
      </c>
      <c r="Q143" s="87">
        <f t="shared" si="13"/>
        <v>1.1449837E-4</v>
      </c>
      <c r="R143" s="87">
        <f t="shared" si="13"/>
        <v>1.14750039999999E-4</v>
      </c>
      <c r="S143" s="87">
        <f t="shared" si="13"/>
        <v>1.14867464E-4</v>
      </c>
      <c r="T143" s="87">
        <f t="shared" si="13"/>
        <v>1.1517371E-4</v>
      </c>
      <c r="U143" s="87">
        <f t="shared" si="13"/>
        <v>1.15325485E-4</v>
      </c>
      <c r="V143" s="87">
        <f t="shared" si="13"/>
        <v>1.2168937000000001E-4</v>
      </c>
      <c r="W143" s="87">
        <f t="shared" si="13"/>
        <v>1.2201165E-4</v>
      </c>
      <c r="X143" s="87">
        <f t="shared" si="13"/>
        <v>1.6340142000000001E-4</v>
      </c>
      <c r="Y143" s="87">
        <f t="shared" si="13"/>
        <v>1.6373538999999999E-4</v>
      </c>
      <c r="Z143" s="87">
        <f t="shared" si="13"/>
        <v>1.9427879999999999E-4</v>
      </c>
      <c r="AA143" s="87">
        <f t="shared" si="13"/>
        <v>1.8926931E-4</v>
      </c>
      <c r="AB143" s="87">
        <f t="shared" si="13"/>
        <v>1.8979679000000001E-4</v>
      </c>
      <c r="AC143" s="87">
        <f t="shared" si="13"/>
        <v>1.9588875999999999E-4</v>
      </c>
      <c r="AD143" s="87">
        <f t="shared" si="13"/>
        <v>1.8782554000000001E-4</v>
      </c>
      <c r="AE143" s="87">
        <f t="shared" si="13"/>
        <v>2.0976701000000001E-4</v>
      </c>
      <c r="AF143" s="87">
        <f t="shared" si="13"/>
        <v>1.9998082999999901E-4</v>
      </c>
      <c r="AG143" s="87">
        <f t="shared" si="13"/>
        <v>2.27477879999999E-4</v>
      </c>
      <c r="AH143" s="87">
        <f t="shared" si="13"/>
        <v>3.2542922000000001E-4</v>
      </c>
    </row>
    <row r="144" spans="1:34" s="86" customFormat="1" x14ac:dyDescent="0.3">
      <c r="A144" s="86" t="s">
        <v>1293</v>
      </c>
      <c r="B144" s="86" t="s">
        <v>1309</v>
      </c>
      <c r="C144" s="86" t="s">
        <v>612</v>
      </c>
      <c r="D144" s="86" t="s">
        <v>1356</v>
      </c>
      <c r="E144" s="86" t="s">
        <v>1299</v>
      </c>
      <c r="F144" s="87">
        <f t="shared" ref="F144:AH144" si="14">F13 - SUMIFS(F$106:F$110,$A$106:$A$110,$A144)</f>
        <v>0</v>
      </c>
      <c r="G144" s="87">
        <f t="shared" si="14"/>
        <v>0</v>
      </c>
      <c r="H144" s="87">
        <f t="shared" si="14"/>
        <v>0</v>
      </c>
      <c r="I144" s="87">
        <f t="shared" si="14"/>
        <v>0</v>
      </c>
      <c r="J144" s="87">
        <f t="shared" si="14"/>
        <v>0</v>
      </c>
      <c r="K144" s="87">
        <f t="shared" si="14"/>
        <v>0</v>
      </c>
      <c r="L144" s="87">
        <f t="shared" si="14"/>
        <v>0</v>
      </c>
      <c r="M144" s="87">
        <f t="shared" si="14"/>
        <v>0</v>
      </c>
      <c r="N144" s="87">
        <f t="shared" si="14"/>
        <v>0</v>
      </c>
      <c r="O144" s="87">
        <f t="shared" si="14"/>
        <v>0</v>
      </c>
      <c r="P144" s="87">
        <f t="shared" si="14"/>
        <v>0</v>
      </c>
      <c r="Q144" s="87">
        <f t="shared" si="14"/>
        <v>4.0779431000000001E-4</v>
      </c>
      <c r="R144" s="87">
        <f t="shared" si="14"/>
        <v>4.0809267000000001E-4</v>
      </c>
      <c r="S144" s="87">
        <f t="shared" si="14"/>
        <v>4.0820958999999903E-4</v>
      </c>
      <c r="T144" s="87">
        <f t="shared" si="14"/>
        <v>4.0842956999999802E-4</v>
      </c>
      <c r="U144" s="87">
        <f t="shared" si="14"/>
        <v>4.0882767999999897E-4</v>
      </c>
      <c r="V144" s="87">
        <f t="shared" si="14"/>
        <v>4.0922716999999999E-4</v>
      </c>
      <c r="W144" s="87">
        <f t="shared" si="14"/>
        <v>4.0948675000000001E-4</v>
      </c>
      <c r="X144" s="87">
        <f t="shared" si="14"/>
        <v>5.6318766999999997E-4</v>
      </c>
      <c r="Y144" s="87">
        <f t="shared" si="14"/>
        <v>5.6338343999999898E-4</v>
      </c>
      <c r="Z144" s="87">
        <f t="shared" si="14"/>
        <v>5.64575579999998E-4</v>
      </c>
      <c r="AA144" s="87">
        <f t="shared" si="14"/>
        <v>5.6518191999999903E-4</v>
      </c>
      <c r="AB144" s="87">
        <f t="shared" si="14"/>
        <v>5.6534532E-4</v>
      </c>
      <c r="AC144" s="87">
        <f t="shared" si="14"/>
        <v>5.6551411000000003E-4</v>
      </c>
      <c r="AD144" s="87">
        <f t="shared" si="14"/>
        <v>5.6599104999999997E-4</v>
      </c>
      <c r="AE144" s="87">
        <f t="shared" si="14"/>
        <v>5.6695905999999793E-4</v>
      </c>
      <c r="AF144" s="87">
        <f t="shared" si="14"/>
        <v>5.6728654999999907E-4</v>
      </c>
      <c r="AG144" s="87">
        <f t="shared" si="14"/>
        <v>5.7898854999999998E-4</v>
      </c>
      <c r="AH144" s="87">
        <f t="shared" si="14"/>
        <v>22.701984516899998</v>
      </c>
    </row>
    <row r="145" spans="1:34" s="86" customFormat="1" x14ac:dyDescent="0.3">
      <c r="A145" s="86" t="s">
        <v>1294</v>
      </c>
      <c r="B145" s="86" t="s">
        <v>1294</v>
      </c>
      <c r="C145" s="86" t="s">
        <v>1350</v>
      </c>
      <c r="D145" s="86" t="s">
        <v>1356</v>
      </c>
      <c r="E145" s="86" t="s">
        <v>1299</v>
      </c>
      <c r="F145" s="87">
        <f t="shared" ref="F145:AH145" si="15">F14 - SUMIFS(F$106:F$110,$A$106:$A$110,$A145)</f>
        <v>2.531000047922126</v>
      </c>
      <c r="G145" s="87">
        <f t="shared" si="15"/>
        <v>5.8989998698234514</v>
      </c>
      <c r="H145" s="87">
        <f t="shared" si="15"/>
        <v>10.95600008964537</v>
      </c>
      <c r="I145" s="87">
        <f t="shared" si="15"/>
        <v>18.307000398635768</v>
      </c>
      <c r="J145" s="87">
        <f t="shared" si="15"/>
        <v>27.271999120712248</v>
      </c>
      <c r="K145" s="87">
        <f t="shared" si="15"/>
        <v>37.668000698089529</v>
      </c>
      <c r="L145" s="87">
        <f t="shared" si="15"/>
        <v>50.497000694274853</v>
      </c>
      <c r="M145" s="87">
        <f t="shared" si="15"/>
        <v>65.411998748779297</v>
      </c>
      <c r="N145" s="87">
        <f t="shared" si="15"/>
        <v>82.598003387451101</v>
      </c>
      <c r="O145" s="87">
        <f t="shared" si="15"/>
        <v>96.729002952575598</v>
      </c>
      <c r="P145" s="87">
        <f t="shared" si="15"/>
        <v>112.11099720001209</v>
      </c>
      <c r="Q145" s="87">
        <f t="shared" si="15"/>
        <v>128.7480001449583</v>
      </c>
      <c r="R145" s="87">
        <f t="shared" si="15"/>
        <v>146.674007415771</v>
      </c>
      <c r="S145" s="87">
        <f t="shared" si="15"/>
        <v>164.1120033264157</v>
      </c>
      <c r="T145" s="87">
        <f t="shared" si="15"/>
        <v>182.07299804687452</v>
      </c>
      <c r="U145" s="87">
        <f t="shared" si="15"/>
        <v>191.79999732971089</v>
      </c>
      <c r="V145" s="87">
        <f t="shared" si="15"/>
        <v>202.03400230407689</v>
      </c>
      <c r="W145" s="87">
        <f t="shared" si="15"/>
        <v>212.35599899291938</v>
      </c>
      <c r="X145" s="87">
        <f t="shared" si="15"/>
        <v>223.17800712585358</v>
      </c>
      <c r="Y145" s="87">
        <f t="shared" si="15"/>
        <v>234.19300270080521</v>
      </c>
      <c r="Z145" s="87">
        <f t="shared" si="15"/>
        <v>245.49399948120112</v>
      </c>
      <c r="AA145" s="87">
        <f t="shared" si="15"/>
        <v>256.95800399780211</v>
      </c>
      <c r="AB145" s="87">
        <f t="shared" si="15"/>
        <v>268.73600196838322</v>
      </c>
      <c r="AC145" s="87">
        <f t="shared" si="15"/>
        <v>280.62199401855423</v>
      </c>
      <c r="AD145" s="87">
        <f t="shared" si="15"/>
        <v>292.61600875854447</v>
      </c>
      <c r="AE145" s="87">
        <f t="shared" si="15"/>
        <v>304.57599258422778</v>
      </c>
      <c r="AF145" s="87">
        <f t="shared" si="15"/>
        <v>316.62600326538069</v>
      </c>
      <c r="AG145" s="87">
        <f t="shared" si="15"/>
        <v>328.75601196289063</v>
      </c>
      <c r="AH145" s="87">
        <f t="shared" si="15"/>
        <v>340.86399841308514</v>
      </c>
    </row>
    <row r="146" spans="1:34" s="86" customFormat="1" x14ac:dyDescent="0.3">
      <c r="A146" s="86" t="s">
        <v>1295</v>
      </c>
      <c r="B146" s="86" t="s">
        <v>1310</v>
      </c>
      <c r="C146" s="86" t="s">
        <v>1349</v>
      </c>
      <c r="D146" s="86" t="s">
        <v>1354</v>
      </c>
      <c r="E146" s="86" t="s">
        <v>1299</v>
      </c>
      <c r="F146" s="87">
        <f t="shared" ref="F146:AH146" si="16">F15 - SUMIFS(F$106:F$110,$A$106:$A$110,$A146)</f>
        <v>55.329999923705998</v>
      </c>
      <c r="G146" s="87">
        <f t="shared" si="16"/>
        <v>375.329999923706</v>
      </c>
      <c r="H146" s="87">
        <f t="shared" si="16"/>
        <v>375.329999923706</v>
      </c>
      <c r="I146" s="87">
        <f t="shared" si="16"/>
        <v>375.329999923706</v>
      </c>
      <c r="J146" s="87">
        <f t="shared" si="16"/>
        <v>375.329999923706</v>
      </c>
      <c r="K146" s="87">
        <f t="shared" si="16"/>
        <v>375.329999923706</v>
      </c>
      <c r="L146" s="87">
        <f t="shared" si="16"/>
        <v>375.329999923706</v>
      </c>
      <c r="M146" s="87">
        <f t="shared" si="16"/>
        <v>375.329999923706</v>
      </c>
      <c r="N146" s="87">
        <f t="shared" si="16"/>
        <v>375.329999923706</v>
      </c>
      <c r="O146" s="87">
        <f t="shared" si="16"/>
        <v>375.330100969726</v>
      </c>
      <c r="P146" s="87">
        <f t="shared" si="16"/>
        <v>375.330111857666</v>
      </c>
      <c r="Q146" s="87">
        <f t="shared" si="16"/>
        <v>375.33177879140601</v>
      </c>
      <c r="R146" s="87">
        <f t="shared" si="16"/>
        <v>320.00177914659997</v>
      </c>
      <c r="S146" s="87">
        <f t="shared" si="16"/>
        <v>320.00177918499998</v>
      </c>
      <c r="T146" s="87">
        <f t="shared" si="16"/>
        <v>320.00177988839999</v>
      </c>
      <c r="U146" s="87">
        <f t="shared" si="16"/>
        <v>320.00178008339998</v>
      </c>
      <c r="V146" s="87">
        <f t="shared" si="16"/>
        <v>320.00178252059999</v>
      </c>
      <c r="W146" s="87">
        <f t="shared" si="16"/>
        <v>320.00178276579999</v>
      </c>
      <c r="X146" s="87">
        <f t="shared" si="16"/>
        <v>320.00178342430002</v>
      </c>
      <c r="Y146" s="87">
        <f t="shared" si="16"/>
        <v>320.00178370139997</v>
      </c>
      <c r="Z146" s="87">
        <f t="shared" si="16"/>
        <v>300.0017732197</v>
      </c>
      <c r="AA146" s="87">
        <f t="shared" si="16"/>
        <v>1.7672405E-3</v>
      </c>
      <c r="AB146" s="87">
        <f t="shared" si="16"/>
        <v>1.7672776999999901E-3</v>
      </c>
      <c r="AC146" s="87">
        <f t="shared" si="16"/>
        <v>1.7622961999999901E-3</v>
      </c>
      <c r="AD146" s="87">
        <f t="shared" si="16"/>
        <v>1.7477205999999999E-3</v>
      </c>
      <c r="AE146" s="87">
        <f t="shared" si="16"/>
        <v>1.9225765E-3</v>
      </c>
      <c r="AF146" s="87">
        <f t="shared" si="16"/>
        <v>1.9155899E-3</v>
      </c>
      <c r="AG146" s="87">
        <f t="shared" si="16"/>
        <v>1.9047382999999899E-3</v>
      </c>
      <c r="AH146" s="87">
        <f t="shared" si="16"/>
        <v>3.2963578E-3</v>
      </c>
    </row>
    <row r="147" spans="1:34" s="86" customFormat="1" x14ac:dyDescent="0.3">
      <c r="A147" s="86" t="s">
        <v>1296</v>
      </c>
      <c r="B147" s="86" t="s">
        <v>1311</v>
      </c>
      <c r="C147" s="86" t="s">
        <v>612</v>
      </c>
      <c r="D147" s="86" t="s">
        <v>1354</v>
      </c>
      <c r="E147" s="86" t="s">
        <v>1299</v>
      </c>
      <c r="F147" s="87">
        <f t="shared" ref="F147:AH147" si="17">F16 - SUMIFS(F$106:F$110,$A$106:$A$110,$A147)</f>
        <v>0</v>
      </c>
      <c r="G147" s="87">
        <f t="shared" si="17"/>
        <v>0</v>
      </c>
      <c r="H147" s="87">
        <f t="shared" si="17"/>
        <v>0</v>
      </c>
      <c r="I147" s="87">
        <f t="shared" si="17"/>
        <v>0</v>
      </c>
      <c r="J147" s="87">
        <f t="shared" si="17"/>
        <v>0</v>
      </c>
      <c r="K147" s="87">
        <f t="shared" si="17"/>
        <v>0</v>
      </c>
      <c r="L147" s="87">
        <f t="shared" si="17"/>
        <v>0</v>
      </c>
      <c r="M147" s="87">
        <f t="shared" si="17"/>
        <v>0</v>
      </c>
      <c r="N147" s="87">
        <f t="shared" si="17"/>
        <v>0</v>
      </c>
      <c r="O147" s="87">
        <f t="shared" si="17"/>
        <v>1.054669E-4</v>
      </c>
      <c r="P147" s="87">
        <f t="shared" si="17"/>
        <v>1.313052E-4</v>
      </c>
      <c r="Q147" s="87">
        <f t="shared" si="17"/>
        <v>852.77719999999999</v>
      </c>
      <c r="R147" s="87">
        <f t="shared" si="17"/>
        <v>852.77719999999999</v>
      </c>
      <c r="S147" s="87">
        <f t="shared" si="17"/>
        <v>852.77719999999999</v>
      </c>
      <c r="T147" s="87">
        <f t="shared" si="17"/>
        <v>998.46090000000004</v>
      </c>
      <c r="U147" s="87">
        <f t="shared" si="17"/>
        <v>998.46090000000004</v>
      </c>
      <c r="V147" s="87">
        <f t="shared" si="17"/>
        <v>1379.5405000000001</v>
      </c>
      <c r="W147" s="87">
        <f t="shared" si="17"/>
        <v>1379.5405000000001</v>
      </c>
      <c r="X147" s="87">
        <f t="shared" si="17"/>
        <v>1379.5405000000001</v>
      </c>
      <c r="Y147" s="87">
        <f t="shared" si="17"/>
        <v>1379.5405000000001</v>
      </c>
      <c r="Z147" s="87">
        <f t="shared" si="17"/>
        <v>2055.3517999999999</v>
      </c>
      <c r="AA147" s="87">
        <f t="shared" si="17"/>
        <v>2055.3517999999999</v>
      </c>
      <c r="AB147" s="87">
        <f t="shared" si="17"/>
        <v>2055.3517999999999</v>
      </c>
      <c r="AC147" s="87">
        <f t="shared" si="17"/>
        <v>2215.3618000000001</v>
      </c>
      <c r="AD147" s="87">
        <f t="shared" si="17"/>
        <v>2215.3618000000001</v>
      </c>
      <c r="AE147" s="87">
        <f t="shared" si="17"/>
        <v>2215.3618000000001</v>
      </c>
      <c r="AF147" s="87">
        <f t="shared" si="17"/>
        <v>2215.3618000000001</v>
      </c>
      <c r="AG147" s="87">
        <f t="shared" si="17"/>
        <v>2215.3618000000001</v>
      </c>
      <c r="AH147" s="87">
        <f t="shared" si="17"/>
        <v>2215.3618000000001</v>
      </c>
    </row>
    <row r="148" spans="1:34" s="86" customFormat="1" x14ac:dyDescent="0.3">
      <c r="A148" s="86" t="s">
        <v>1297</v>
      </c>
      <c r="B148" s="86" t="s">
        <v>1297</v>
      </c>
      <c r="C148" s="86" t="s">
        <v>1350</v>
      </c>
      <c r="D148" s="86" t="s">
        <v>1354</v>
      </c>
      <c r="E148" s="86" t="s">
        <v>1299</v>
      </c>
      <c r="F148" s="87">
        <f t="shared" ref="F148:AH148" si="18">F17 - SUMIFS(F$106:F$110,$A$106:$A$110,$A148)</f>
        <v>21.324999809265112</v>
      </c>
      <c r="G148" s="87">
        <f t="shared" si="18"/>
        <v>39.332999229431003</v>
      </c>
      <c r="H148" s="87">
        <f t="shared" si="18"/>
        <v>124.65300178527829</v>
      </c>
      <c r="I148" s="87">
        <f t="shared" si="18"/>
        <v>240.5120048522939</v>
      </c>
      <c r="J148" s="87">
        <f t="shared" si="18"/>
        <v>387.46300506591774</v>
      </c>
      <c r="K148" s="87">
        <f t="shared" si="18"/>
        <v>568.47399139404206</v>
      </c>
      <c r="L148" s="87">
        <f t="shared" si="18"/>
        <v>786.96098327636605</v>
      </c>
      <c r="M148" s="87">
        <f t="shared" si="18"/>
        <v>1024.835983276367</v>
      </c>
      <c r="N148" s="87">
        <f t="shared" si="18"/>
        <v>1297.2010192871039</v>
      </c>
      <c r="O148" s="87">
        <f t="shared" si="18"/>
        <v>1508.376068115231</v>
      </c>
      <c r="P148" s="87">
        <f t="shared" si="18"/>
        <v>1741.757995605466</v>
      </c>
      <c r="Q148" s="87">
        <f t="shared" si="18"/>
        <v>1990.8499450683539</v>
      </c>
      <c r="R148" s="87">
        <f t="shared" si="18"/>
        <v>2255.0250549316352</v>
      </c>
      <c r="S148" s="87">
        <f t="shared" si="18"/>
        <v>2511.4719543456981</v>
      </c>
      <c r="T148" s="87">
        <f t="shared" si="18"/>
        <v>2773.6560668945313</v>
      </c>
      <c r="U148" s="87">
        <f t="shared" si="18"/>
        <v>2913.0490112304678</v>
      </c>
      <c r="V148" s="87">
        <f t="shared" si="18"/>
        <v>3058.5720520019481</v>
      </c>
      <c r="W148" s="87">
        <f t="shared" si="18"/>
        <v>3207.325073242187</v>
      </c>
      <c r="X148" s="87">
        <f t="shared" si="18"/>
        <v>3364.1940307617178</v>
      </c>
      <c r="Y148" s="87">
        <f t="shared" si="18"/>
        <v>3523.5459594726508</v>
      </c>
      <c r="Z148" s="87">
        <f t="shared" si="18"/>
        <v>3687.8629760742178</v>
      </c>
      <c r="AA148" s="87">
        <f t="shared" si="18"/>
        <v>3855.463012695307</v>
      </c>
      <c r="AB148" s="87">
        <f t="shared" si="18"/>
        <v>4029.3500366210928</v>
      </c>
      <c r="AC148" s="87">
        <f t="shared" si="18"/>
        <v>4209.115112304682</v>
      </c>
      <c r="AD148" s="87">
        <f t="shared" si="18"/>
        <v>4396.3960571289063</v>
      </c>
      <c r="AE148" s="87">
        <f t="shared" si="18"/>
        <v>4589.93505859375</v>
      </c>
      <c r="AF148" s="87">
        <f t="shared" si="18"/>
        <v>4789.6218872070313</v>
      </c>
      <c r="AG148" s="87">
        <f t="shared" si="18"/>
        <v>4990.3800048828125</v>
      </c>
      <c r="AH148" s="87">
        <f t="shared" si="18"/>
        <v>5195.4019775390625</v>
      </c>
    </row>
    <row r="149" spans="1:34" x14ac:dyDescent="0.3">
      <c r="A149" t="s">
        <v>1283</v>
      </c>
      <c r="B149" t="s">
        <v>1302</v>
      </c>
      <c r="C149" t="s">
        <v>1349</v>
      </c>
      <c r="D149" t="s">
        <v>1352</v>
      </c>
      <c r="E149" t="s">
        <v>1300</v>
      </c>
      <c r="F149" s="78">
        <f t="shared" ref="F149:AH149" si="19">F23 - SUMIFS(F$106:F$110,$A$106:$A$110,$A149)</f>
        <v>0</v>
      </c>
      <c r="G149" s="78">
        <f t="shared" si="19"/>
        <v>0</v>
      </c>
      <c r="H149" s="78">
        <f t="shared" si="19"/>
        <v>0</v>
      </c>
      <c r="I149" s="78">
        <f t="shared" si="19"/>
        <v>0</v>
      </c>
      <c r="J149" s="78">
        <f t="shared" si="19"/>
        <v>0</v>
      </c>
      <c r="K149" s="78">
        <f t="shared" si="19"/>
        <v>0</v>
      </c>
      <c r="L149" s="78">
        <f t="shared" si="19"/>
        <v>0</v>
      </c>
      <c r="M149" s="78">
        <f t="shared" si="19"/>
        <v>0</v>
      </c>
      <c r="N149" s="78">
        <f t="shared" si="19"/>
        <v>0</v>
      </c>
      <c r="O149" s="78">
        <f t="shared" si="19"/>
        <v>0</v>
      </c>
      <c r="P149" s="78">
        <f t="shared" si="19"/>
        <v>0</v>
      </c>
      <c r="Q149" s="78">
        <f t="shared" si="19"/>
        <v>1.3591777000000001E-4</v>
      </c>
      <c r="R149" s="78">
        <f t="shared" si="19"/>
        <v>1.3596642000000001E-4</v>
      </c>
      <c r="S149" s="78">
        <f t="shared" si="19"/>
        <v>1.3597281999999999E-4</v>
      </c>
      <c r="T149" s="78">
        <f t="shared" si="19"/>
        <v>1.5765669999999999E-4</v>
      </c>
      <c r="U149" s="78">
        <f t="shared" si="19"/>
        <v>1.5768406000000001E-4</v>
      </c>
      <c r="V149" s="78">
        <f t="shared" si="19"/>
        <v>1.5808188E-4</v>
      </c>
      <c r="W149" s="78">
        <f t="shared" si="19"/>
        <v>1.5811826999999901E-4</v>
      </c>
      <c r="X149" s="78">
        <f t="shared" si="19"/>
        <v>884.5738734529001</v>
      </c>
      <c r="Y149" s="78">
        <f t="shared" si="19"/>
        <v>884.57387347610006</v>
      </c>
      <c r="Z149" s="78">
        <f t="shared" si="19"/>
        <v>1408.5798</v>
      </c>
      <c r="AA149" s="78">
        <f t="shared" si="19"/>
        <v>1408.5798</v>
      </c>
      <c r="AB149" s="78">
        <f t="shared" si="19"/>
        <v>1408.5798</v>
      </c>
      <c r="AC149" s="78">
        <f t="shared" si="19"/>
        <v>1707.91534</v>
      </c>
      <c r="AD149" s="78">
        <f t="shared" si="19"/>
        <v>1707.91534</v>
      </c>
      <c r="AE149" s="78">
        <f t="shared" si="19"/>
        <v>1707.91534</v>
      </c>
      <c r="AF149" s="78">
        <f t="shared" si="19"/>
        <v>1707.91534</v>
      </c>
      <c r="AG149" s="78">
        <f t="shared" si="19"/>
        <v>1707.91534</v>
      </c>
      <c r="AH149" s="78">
        <f t="shared" si="19"/>
        <v>1707.9153000000001</v>
      </c>
    </row>
    <row r="150" spans="1:34" x14ac:dyDescent="0.3">
      <c r="A150" t="s">
        <v>1284</v>
      </c>
      <c r="B150" t="s">
        <v>1303</v>
      </c>
      <c r="C150" t="s">
        <v>612</v>
      </c>
      <c r="D150" t="s">
        <v>1352</v>
      </c>
      <c r="E150" t="s">
        <v>1300</v>
      </c>
      <c r="F150" s="78">
        <f t="shared" ref="F150:AH150" si="20">F24 - SUMIFS(F$106:F$110,$A$106:$A$110,$A150)</f>
        <v>0</v>
      </c>
      <c r="G150" s="78">
        <f t="shared" si="20"/>
        <v>0</v>
      </c>
      <c r="H150" s="78">
        <f t="shared" si="20"/>
        <v>0</v>
      </c>
      <c r="I150" s="78">
        <f t="shared" si="20"/>
        <v>0</v>
      </c>
      <c r="J150" s="78">
        <f t="shared" si="20"/>
        <v>0</v>
      </c>
      <c r="K150" s="78">
        <f t="shared" si="20"/>
        <v>0</v>
      </c>
      <c r="L150" s="78">
        <f t="shared" si="20"/>
        <v>0</v>
      </c>
      <c r="M150" s="78">
        <f t="shared" si="20"/>
        <v>0</v>
      </c>
      <c r="N150" s="78">
        <f t="shared" si="20"/>
        <v>1999.9998999999998</v>
      </c>
      <c r="O150" s="78">
        <f t="shared" si="20"/>
        <v>1999.9998999999998</v>
      </c>
      <c r="P150" s="78">
        <f t="shared" si="20"/>
        <v>1999.9998999999998</v>
      </c>
      <c r="Q150" s="78">
        <f t="shared" si="20"/>
        <v>1999.9998999999998</v>
      </c>
      <c r="R150" s="78">
        <f t="shared" si="20"/>
        <v>1999.9998999999998</v>
      </c>
      <c r="S150" s="78">
        <f t="shared" si="20"/>
        <v>1999.9998999999998</v>
      </c>
      <c r="T150" s="78">
        <f t="shared" si="20"/>
        <v>1999.9998999999998</v>
      </c>
      <c r="U150" s="78">
        <f t="shared" si="20"/>
        <v>1999.9998999999998</v>
      </c>
      <c r="V150" s="78">
        <f t="shared" si="20"/>
        <v>1999.9998999999998</v>
      </c>
      <c r="W150" s="78">
        <f t="shared" si="20"/>
        <v>1999.9998999999998</v>
      </c>
      <c r="X150" s="78">
        <f t="shared" si="20"/>
        <v>2017.2664000000004</v>
      </c>
      <c r="Y150" s="78">
        <f t="shared" si="20"/>
        <v>2017.2664000000004</v>
      </c>
      <c r="Z150" s="78">
        <f t="shared" si="20"/>
        <v>2600</v>
      </c>
      <c r="AA150" s="78">
        <f t="shared" si="20"/>
        <v>2600</v>
      </c>
      <c r="AB150" s="78">
        <f t="shared" si="20"/>
        <v>2600</v>
      </c>
      <c r="AC150" s="78">
        <f t="shared" si="20"/>
        <v>2600</v>
      </c>
      <c r="AD150" s="78">
        <f t="shared" si="20"/>
        <v>2600</v>
      </c>
      <c r="AE150" s="78">
        <f t="shared" si="20"/>
        <v>2600</v>
      </c>
      <c r="AF150" s="78">
        <f t="shared" si="20"/>
        <v>2600</v>
      </c>
      <c r="AG150" s="78">
        <f t="shared" si="20"/>
        <v>2600</v>
      </c>
      <c r="AH150" s="78">
        <f t="shared" si="20"/>
        <v>2600</v>
      </c>
    </row>
    <row r="151" spans="1:34" x14ac:dyDescent="0.3">
      <c r="A151" t="s">
        <v>1285</v>
      </c>
      <c r="B151" t="s">
        <v>1285</v>
      </c>
      <c r="C151" t="s">
        <v>1350</v>
      </c>
      <c r="D151" t="s">
        <v>1352</v>
      </c>
      <c r="E151" t="s">
        <v>1300</v>
      </c>
      <c r="F151" s="78">
        <f t="shared" ref="F151:AH151" si="21">F25 - SUMIFS(F$106:F$110,$A$106:$A$110,$A151)</f>
        <v>33.809000492095876</v>
      </c>
      <c r="G151" s="78">
        <f t="shared" si="21"/>
        <v>82.708997726440401</v>
      </c>
      <c r="H151" s="78">
        <f t="shared" si="21"/>
        <v>156.7610015869133</v>
      </c>
      <c r="I151" s="78">
        <f t="shared" si="21"/>
        <v>263.89000701904251</v>
      </c>
      <c r="J151" s="78">
        <f t="shared" si="21"/>
        <v>405.04799652099609</v>
      </c>
      <c r="K151" s="78">
        <f t="shared" si="21"/>
        <v>567.05899810790902</v>
      </c>
      <c r="L151" s="78">
        <f t="shared" si="21"/>
        <v>769.63403320312409</v>
      </c>
      <c r="M151" s="78">
        <f t="shared" si="21"/>
        <v>1010.102981567382</v>
      </c>
      <c r="N151" s="78">
        <f t="shared" si="21"/>
        <v>1287.846038818356</v>
      </c>
      <c r="O151" s="78">
        <f t="shared" si="21"/>
        <v>1513.001998901364</v>
      </c>
      <c r="P151" s="78">
        <f t="shared" si="21"/>
        <v>1757.9950256347629</v>
      </c>
      <c r="Q151" s="78">
        <f t="shared" si="21"/>
        <v>2022.752929687492</v>
      </c>
      <c r="R151" s="78">
        <f t="shared" si="21"/>
        <v>2303.8510437011641</v>
      </c>
      <c r="S151" s="78">
        <f t="shared" si="21"/>
        <v>2570.3709106445258</v>
      </c>
      <c r="T151" s="78">
        <f t="shared" si="21"/>
        <v>2845.8051147460928</v>
      </c>
      <c r="U151" s="78">
        <f t="shared" si="21"/>
        <v>2993.400024414062</v>
      </c>
      <c r="V151" s="78">
        <f t="shared" si="21"/>
        <v>3149.60205078125</v>
      </c>
      <c r="W151" s="78">
        <f t="shared" si="21"/>
        <v>3306.082000732416</v>
      </c>
      <c r="X151" s="78">
        <f t="shared" si="21"/>
        <v>3472.6760864257813</v>
      </c>
      <c r="Y151" s="78">
        <f t="shared" si="21"/>
        <v>3642.4990844726508</v>
      </c>
      <c r="Z151" s="78">
        <f t="shared" si="21"/>
        <v>3815.6539916992128</v>
      </c>
      <c r="AA151" s="78">
        <f t="shared" si="21"/>
        <v>3993.2119750976508</v>
      </c>
      <c r="AB151" s="78">
        <f t="shared" si="21"/>
        <v>4175.7440795898383</v>
      </c>
      <c r="AC151" s="78">
        <f t="shared" si="21"/>
        <v>4364.7819213867133</v>
      </c>
      <c r="AD151" s="78">
        <f t="shared" si="21"/>
        <v>4557.4061279296875</v>
      </c>
      <c r="AE151" s="78">
        <f t="shared" si="21"/>
        <v>4750.507080078125</v>
      </c>
      <c r="AF151" s="78">
        <f t="shared" si="21"/>
        <v>4944.2018432617178</v>
      </c>
      <c r="AG151" s="78">
        <f t="shared" si="21"/>
        <v>5141.238037109375</v>
      </c>
      <c r="AH151" s="78">
        <f t="shared" si="21"/>
        <v>5338.71484375</v>
      </c>
    </row>
    <row r="152" spans="1:34" x14ac:dyDescent="0.3">
      <c r="A152" t="s">
        <v>1286</v>
      </c>
      <c r="B152" t="s">
        <v>1304</v>
      </c>
      <c r="C152" t="s">
        <v>1349</v>
      </c>
      <c r="D152" t="s">
        <v>1353</v>
      </c>
      <c r="E152" t="s">
        <v>1300</v>
      </c>
      <c r="F152" s="78">
        <f t="shared" ref="F152:AH152" si="22">F26 - SUMIFS(F$106:F$110,$A$106:$A$110,$A152)</f>
        <v>0</v>
      </c>
      <c r="G152" s="78">
        <f t="shared" si="22"/>
        <v>20</v>
      </c>
      <c r="H152" s="78">
        <f t="shared" si="22"/>
        <v>20</v>
      </c>
      <c r="I152" s="78">
        <f t="shared" si="22"/>
        <v>20</v>
      </c>
      <c r="J152" s="78">
        <f t="shared" si="22"/>
        <v>20</v>
      </c>
      <c r="K152" s="78">
        <f t="shared" si="22"/>
        <v>20</v>
      </c>
      <c r="L152" s="78">
        <f t="shared" si="22"/>
        <v>20</v>
      </c>
      <c r="M152" s="78">
        <f t="shared" si="22"/>
        <v>20</v>
      </c>
      <c r="N152" s="78">
        <f t="shared" si="22"/>
        <v>20</v>
      </c>
      <c r="O152" s="78">
        <f t="shared" si="22"/>
        <v>20</v>
      </c>
      <c r="P152" s="78">
        <f t="shared" si="22"/>
        <v>20</v>
      </c>
      <c r="Q152" s="78">
        <f t="shared" si="22"/>
        <v>463.79102</v>
      </c>
      <c r="R152" s="78">
        <f t="shared" si="22"/>
        <v>612.78594999999996</v>
      </c>
      <c r="S152" s="78">
        <f t="shared" si="22"/>
        <v>612.78594999999996</v>
      </c>
      <c r="T152" s="78">
        <f t="shared" si="22"/>
        <v>612.78594999999996</v>
      </c>
      <c r="U152" s="78">
        <f t="shared" si="22"/>
        <v>612.78594999999996</v>
      </c>
      <c r="V152" s="78">
        <f t="shared" si="22"/>
        <v>996.1105</v>
      </c>
      <c r="W152" s="78">
        <f t="shared" si="22"/>
        <v>996.1105</v>
      </c>
      <c r="X152" s="78">
        <f t="shared" si="22"/>
        <v>996.1105</v>
      </c>
      <c r="Y152" s="78">
        <f t="shared" si="22"/>
        <v>976.1105</v>
      </c>
      <c r="Z152" s="78">
        <f t="shared" si="22"/>
        <v>976.1105</v>
      </c>
      <c r="AA152" s="78">
        <f t="shared" si="22"/>
        <v>1165.9111</v>
      </c>
      <c r="AB152" s="78">
        <f t="shared" si="22"/>
        <v>1165.9111</v>
      </c>
      <c r="AC152" s="78">
        <f t="shared" si="22"/>
        <v>1165.9111</v>
      </c>
      <c r="AD152" s="78">
        <f t="shared" si="22"/>
        <v>1165.9111</v>
      </c>
      <c r="AE152" s="78">
        <f t="shared" si="22"/>
        <v>2520.9967999999999</v>
      </c>
      <c r="AF152" s="78">
        <f t="shared" si="22"/>
        <v>2520.9967999999999</v>
      </c>
      <c r="AG152" s="78">
        <f t="shared" si="22"/>
        <v>3412.0592999999999</v>
      </c>
      <c r="AH152" s="78">
        <f t="shared" si="22"/>
        <v>3412.0592999999999</v>
      </c>
    </row>
    <row r="153" spans="1:34" x14ac:dyDescent="0.3">
      <c r="A153" t="s">
        <v>1287</v>
      </c>
      <c r="B153" t="s">
        <v>1305</v>
      </c>
      <c r="C153" t="s">
        <v>612</v>
      </c>
      <c r="D153" t="s">
        <v>1353</v>
      </c>
      <c r="E153" t="s">
        <v>1300</v>
      </c>
      <c r="F153" s="78">
        <f t="shared" ref="F153:AH153" si="23">F27 - SUMIFS(F$106:F$110,$A$106:$A$110,$A153)</f>
        <v>0</v>
      </c>
      <c r="G153" s="78">
        <f t="shared" si="23"/>
        <v>0</v>
      </c>
      <c r="H153" s="78">
        <f t="shared" si="23"/>
        <v>0</v>
      </c>
      <c r="I153" s="78">
        <f t="shared" si="23"/>
        <v>-250</v>
      </c>
      <c r="J153" s="78">
        <f t="shared" si="23"/>
        <v>-250</v>
      </c>
      <c r="K153" s="78">
        <f t="shared" si="23"/>
        <v>-250</v>
      </c>
      <c r="L153" s="78">
        <f t="shared" si="23"/>
        <v>-250</v>
      </c>
      <c r="M153" s="78">
        <f t="shared" si="23"/>
        <v>-250</v>
      </c>
      <c r="N153" s="78">
        <f t="shared" si="23"/>
        <v>-250</v>
      </c>
      <c r="O153" s="78">
        <f t="shared" si="23"/>
        <v>-250</v>
      </c>
      <c r="P153" s="78">
        <f t="shared" si="23"/>
        <v>-250</v>
      </c>
      <c r="Q153" s="78">
        <f t="shared" si="23"/>
        <v>11.103520000000003</v>
      </c>
      <c r="R153" s="78">
        <f t="shared" si="23"/>
        <v>271.37400000000002</v>
      </c>
      <c r="S153" s="78">
        <f t="shared" si="23"/>
        <v>271.37400000000002</v>
      </c>
      <c r="T153" s="78">
        <f t="shared" si="23"/>
        <v>271.37400000000002</v>
      </c>
      <c r="U153" s="78">
        <f t="shared" si="23"/>
        <v>271.37400000000002</v>
      </c>
      <c r="V153" s="78">
        <f t="shared" si="23"/>
        <v>1040.8121000000001</v>
      </c>
      <c r="W153" s="78">
        <f t="shared" si="23"/>
        <v>1040.8121000000001</v>
      </c>
      <c r="X153" s="78">
        <f t="shared" si="23"/>
        <v>1040.8121000000001</v>
      </c>
      <c r="Y153" s="78">
        <f t="shared" si="23"/>
        <v>1040.8121000000001</v>
      </c>
      <c r="Z153" s="78">
        <f t="shared" si="23"/>
        <v>1040.8121000000001</v>
      </c>
      <c r="AA153" s="78">
        <f t="shared" si="23"/>
        <v>2583.5529999999999</v>
      </c>
      <c r="AB153" s="78">
        <f t="shared" si="23"/>
        <v>2583.5529999999999</v>
      </c>
      <c r="AC153" s="78">
        <f t="shared" si="23"/>
        <v>2583.5529999999999</v>
      </c>
      <c r="AD153" s="78">
        <f t="shared" si="23"/>
        <v>2583.5529999999999</v>
      </c>
      <c r="AE153" s="78">
        <f t="shared" si="23"/>
        <v>2583.5529999999999</v>
      </c>
      <c r="AF153" s="78">
        <f t="shared" si="23"/>
        <v>2583.5529999999999</v>
      </c>
      <c r="AG153" s="78">
        <f t="shared" si="23"/>
        <v>2850</v>
      </c>
      <c r="AH153" s="78">
        <f t="shared" si="23"/>
        <v>2850</v>
      </c>
    </row>
    <row r="154" spans="1:34" x14ac:dyDescent="0.3">
      <c r="A154" t="s">
        <v>1288</v>
      </c>
      <c r="B154" t="s">
        <v>1288</v>
      </c>
      <c r="C154" t="s">
        <v>1350</v>
      </c>
      <c r="D154" t="s">
        <v>1353</v>
      </c>
      <c r="E154" t="s">
        <v>1300</v>
      </c>
      <c r="F154" s="78">
        <f t="shared" ref="F154:AH154" si="24">F28 - SUMIFS(F$106:F$110,$A$106:$A$110,$A154)</f>
        <v>18.792000293731611</v>
      </c>
      <c r="G154" s="78">
        <f t="shared" si="24"/>
        <v>56.930000305175746</v>
      </c>
      <c r="H154" s="78">
        <f t="shared" si="24"/>
        <v>116.31200408935541</v>
      </c>
      <c r="I154" s="78">
        <f t="shared" si="24"/>
        <v>203.74100685119538</v>
      </c>
      <c r="J154" s="78">
        <f t="shared" si="24"/>
        <v>316.67499160766528</v>
      </c>
      <c r="K154" s="78">
        <f t="shared" si="24"/>
        <v>441.51198577880842</v>
      </c>
      <c r="L154" s="78">
        <f t="shared" si="24"/>
        <v>598.09701538085881</v>
      </c>
      <c r="M154" s="78">
        <f t="shared" si="24"/>
        <v>788.33800506591706</v>
      </c>
      <c r="N154" s="78">
        <f t="shared" si="24"/>
        <v>1007.1959838867181</v>
      </c>
      <c r="O154" s="78">
        <f t="shared" si="24"/>
        <v>1181.6699371337841</v>
      </c>
      <c r="P154" s="78">
        <f t="shared" si="24"/>
        <v>1375.488037109372</v>
      </c>
      <c r="Q154" s="78">
        <f t="shared" si="24"/>
        <v>1581.046997070305</v>
      </c>
      <c r="R154" s="78">
        <f t="shared" si="24"/>
        <v>1799.5640411376919</v>
      </c>
      <c r="S154" s="78">
        <f t="shared" si="24"/>
        <v>2003.201034545895</v>
      </c>
      <c r="T154" s="78">
        <f t="shared" si="24"/>
        <v>2215.9790039062468</v>
      </c>
      <c r="U154" s="78">
        <f t="shared" si="24"/>
        <v>2320.6339721679628</v>
      </c>
      <c r="V154" s="78">
        <f t="shared" si="24"/>
        <v>2431.5501098632758</v>
      </c>
      <c r="W154" s="78">
        <f t="shared" si="24"/>
        <v>2543.8589782714839</v>
      </c>
      <c r="X154" s="78">
        <f t="shared" si="24"/>
        <v>2662.8169250488231</v>
      </c>
      <c r="Y154" s="78">
        <f t="shared" si="24"/>
        <v>2785.4378967285102</v>
      </c>
      <c r="Z154" s="78">
        <f t="shared" si="24"/>
        <v>2910.140014648432</v>
      </c>
      <c r="AA154" s="78">
        <f t="shared" si="24"/>
        <v>3039.4479064941352</v>
      </c>
      <c r="AB154" s="78">
        <f t="shared" si="24"/>
        <v>3174.2980346679628</v>
      </c>
      <c r="AC154" s="78">
        <f t="shared" si="24"/>
        <v>3316.8311157226563</v>
      </c>
      <c r="AD154" s="78">
        <f t="shared" si="24"/>
        <v>3463.237915039057</v>
      </c>
      <c r="AE154" s="78">
        <f t="shared" si="24"/>
        <v>3617.5489807128902</v>
      </c>
      <c r="AF154" s="78">
        <f t="shared" si="24"/>
        <v>3775.544921874995</v>
      </c>
      <c r="AG154" s="78">
        <f t="shared" si="24"/>
        <v>3934.3799438476508</v>
      </c>
      <c r="AH154" s="78">
        <f t="shared" si="24"/>
        <v>4096.4850463867178</v>
      </c>
    </row>
    <row r="155" spans="1:34" x14ac:dyDescent="0.3">
      <c r="A155" t="s">
        <v>1289</v>
      </c>
      <c r="B155" t="s">
        <v>1306</v>
      </c>
      <c r="C155" t="s">
        <v>1349</v>
      </c>
      <c r="D155" t="s">
        <v>1355</v>
      </c>
      <c r="E155" t="s">
        <v>1300</v>
      </c>
      <c r="F155" s="78">
        <f t="shared" ref="F155:AH155" si="25">F29 - SUMIFS(F$106:F$110,$A$106:$A$110,$A155)</f>
        <v>205</v>
      </c>
      <c r="G155" s="78">
        <f t="shared" si="25"/>
        <v>205</v>
      </c>
      <c r="H155" s="78">
        <f t="shared" si="25"/>
        <v>205</v>
      </c>
      <c r="I155" s="78">
        <f t="shared" si="25"/>
        <v>205</v>
      </c>
      <c r="J155" s="78">
        <f t="shared" si="25"/>
        <v>205</v>
      </c>
      <c r="K155" s="78">
        <f t="shared" si="25"/>
        <v>205</v>
      </c>
      <c r="L155" s="78">
        <f t="shared" si="25"/>
        <v>205</v>
      </c>
      <c r="M155" s="78">
        <f t="shared" si="25"/>
        <v>205</v>
      </c>
      <c r="N155" s="78">
        <f t="shared" si="25"/>
        <v>205</v>
      </c>
      <c r="O155" s="78">
        <f t="shared" si="25"/>
        <v>175</v>
      </c>
      <c r="P155" s="78">
        <f t="shared" si="25"/>
        <v>175</v>
      </c>
      <c r="Q155" s="78">
        <f t="shared" si="25"/>
        <v>251.59704599999992</v>
      </c>
      <c r="R155" s="78">
        <f t="shared" si="25"/>
        <v>251.59704599999992</v>
      </c>
      <c r="S155" s="78">
        <f t="shared" si="25"/>
        <v>226.59704599999992</v>
      </c>
      <c r="T155" s="78">
        <f t="shared" si="25"/>
        <v>516.85289999999998</v>
      </c>
      <c r="U155" s="78">
        <f t="shared" si="25"/>
        <v>516.85289999999998</v>
      </c>
      <c r="V155" s="78">
        <f t="shared" si="25"/>
        <v>602.29340000000002</v>
      </c>
      <c r="W155" s="78">
        <f t="shared" si="25"/>
        <v>602.29340000000002</v>
      </c>
      <c r="X155" s="78">
        <f t="shared" si="25"/>
        <v>673.43690000000004</v>
      </c>
      <c r="Y155" s="78">
        <f t="shared" si="25"/>
        <v>673.43690000000004</v>
      </c>
      <c r="Z155" s="78">
        <f t="shared" si="25"/>
        <v>736.32839999999999</v>
      </c>
      <c r="AA155" s="78">
        <f t="shared" si="25"/>
        <v>736.32839999999999</v>
      </c>
      <c r="AB155" s="78">
        <f t="shared" si="25"/>
        <v>736.32839999999999</v>
      </c>
      <c r="AC155" s="78">
        <f t="shared" si="25"/>
        <v>736.32839999999999</v>
      </c>
      <c r="AD155" s="78">
        <f t="shared" si="25"/>
        <v>736.32839999999999</v>
      </c>
      <c r="AE155" s="78">
        <f t="shared" si="25"/>
        <v>736.32839999999999</v>
      </c>
      <c r="AF155" s="78">
        <f t="shared" si="25"/>
        <v>736.32839999999999</v>
      </c>
      <c r="AG155" s="78">
        <f t="shared" si="25"/>
        <v>736.32839999999999</v>
      </c>
      <c r="AH155" s="78">
        <f t="shared" si="25"/>
        <v>736.32839999999999</v>
      </c>
    </row>
    <row r="156" spans="1:34" x14ac:dyDescent="0.3">
      <c r="A156" t="s">
        <v>1290</v>
      </c>
      <c r="B156" t="s">
        <v>1307</v>
      </c>
      <c r="C156" t="s">
        <v>612</v>
      </c>
      <c r="D156" t="s">
        <v>1355</v>
      </c>
      <c r="E156" t="s">
        <v>1300</v>
      </c>
      <c r="F156" s="78">
        <f t="shared" ref="F156:AH156" si="26">F30 - SUMIFS(F$106:F$110,$A$106:$A$110,$A156)</f>
        <v>0</v>
      </c>
      <c r="G156" s="78">
        <f t="shared" si="26"/>
        <v>0</v>
      </c>
      <c r="H156" s="78">
        <f t="shared" si="26"/>
        <v>0</v>
      </c>
      <c r="I156" s="78">
        <f t="shared" si="26"/>
        <v>0</v>
      </c>
      <c r="J156" s="78">
        <f t="shared" si="26"/>
        <v>0</v>
      </c>
      <c r="K156" s="78">
        <f t="shared" si="26"/>
        <v>0</v>
      </c>
      <c r="L156" s="78">
        <f t="shared" si="26"/>
        <v>0</v>
      </c>
      <c r="M156" s="78">
        <f t="shared" si="26"/>
        <v>0</v>
      </c>
      <c r="N156" s="78">
        <f t="shared" si="26"/>
        <v>0</v>
      </c>
      <c r="O156" s="78">
        <f t="shared" si="26"/>
        <v>0</v>
      </c>
      <c r="P156" s="78">
        <f t="shared" si="26"/>
        <v>0</v>
      </c>
      <c r="Q156" s="78">
        <f t="shared" si="26"/>
        <v>0</v>
      </c>
      <c r="R156" s="78">
        <f t="shared" si="26"/>
        <v>0</v>
      </c>
      <c r="S156" s="78">
        <f t="shared" si="26"/>
        <v>0</v>
      </c>
      <c r="T156" s="78">
        <f t="shared" si="26"/>
        <v>0</v>
      </c>
      <c r="U156" s="78">
        <f t="shared" si="26"/>
        <v>0</v>
      </c>
      <c r="V156" s="78">
        <f t="shared" si="26"/>
        <v>0</v>
      </c>
      <c r="W156" s="78">
        <f t="shared" si="26"/>
        <v>0</v>
      </c>
      <c r="X156" s="78">
        <f t="shared" si="26"/>
        <v>0</v>
      </c>
      <c r="Y156" s="78">
        <f t="shared" si="26"/>
        <v>0</v>
      </c>
      <c r="Z156" s="78">
        <f t="shared" si="26"/>
        <v>0</v>
      </c>
      <c r="AA156" s="78">
        <f t="shared" si="26"/>
        <v>0</v>
      </c>
      <c r="AB156" s="78">
        <f t="shared" si="26"/>
        <v>0</v>
      </c>
      <c r="AC156" s="78">
        <f t="shared" si="26"/>
        <v>0</v>
      </c>
      <c r="AD156" s="78">
        <f t="shared" si="26"/>
        <v>0</v>
      </c>
      <c r="AE156" s="78">
        <f t="shared" si="26"/>
        <v>0</v>
      </c>
      <c r="AF156" s="78">
        <f t="shared" si="26"/>
        <v>0</v>
      </c>
      <c r="AG156" s="78">
        <f t="shared" si="26"/>
        <v>0</v>
      </c>
      <c r="AH156" s="78">
        <f t="shared" si="26"/>
        <v>0</v>
      </c>
    </row>
    <row r="157" spans="1:34" x14ac:dyDescent="0.3">
      <c r="A157" t="s">
        <v>1291</v>
      </c>
      <c r="B157" t="s">
        <v>1291</v>
      </c>
      <c r="C157" t="s">
        <v>1350</v>
      </c>
      <c r="D157" t="s">
        <v>1355</v>
      </c>
      <c r="E157" t="s">
        <v>1300</v>
      </c>
      <c r="F157" s="78">
        <f t="shared" ref="F157:AH157" si="27">F31 - SUMIFS(F$106:F$110,$A$106:$A$110,$A157)</f>
        <v>19.108000516891451</v>
      </c>
      <c r="G157" s="78">
        <f t="shared" si="27"/>
        <v>37.433001041412268</v>
      </c>
      <c r="H157" s="78">
        <f t="shared" si="27"/>
        <v>64.041998863220101</v>
      </c>
      <c r="I157" s="78">
        <f t="shared" si="27"/>
        <v>100.9389972686767</v>
      </c>
      <c r="J157" s="78">
        <f t="shared" si="27"/>
        <v>139.00600242614701</v>
      </c>
      <c r="K157" s="78">
        <f t="shared" si="27"/>
        <v>181.2900047302239</v>
      </c>
      <c r="L157" s="78">
        <f t="shared" si="27"/>
        <v>233.20699691772381</v>
      </c>
      <c r="M157" s="78">
        <f t="shared" si="27"/>
        <v>295.74800109863247</v>
      </c>
      <c r="N157" s="78">
        <f t="shared" si="27"/>
        <v>367.72499084472639</v>
      </c>
      <c r="O157" s="78">
        <f t="shared" si="27"/>
        <v>418.77000427246037</v>
      </c>
      <c r="P157" s="78">
        <f t="shared" si="27"/>
        <v>476.5399932861323</v>
      </c>
      <c r="Q157" s="78">
        <f t="shared" si="27"/>
        <v>537.83000946044876</v>
      </c>
      <c r="R157" s="78">
        <f t="shared" si="27"/>
        <v>602.48300170898392</v>
      </c>
      <c r="S157" s="78">
        <f t="shared" si="27"/>
        <v>656.358985900878</v>
      </c>
      <c r="T157" s="78">
        <f t="shared" si="27"/>
        <v>712.61397552490098</v>
      </c>
      <c r="U157" s="78">
        <f t="shared" si="27"/>
        <v>743.76597595214798</v>
      </c>
      <c r="V157" s="78">
        <f t="shared" si="27"/>
        <v>776.57901000976506</v>
      </c>
      <c r="W157" s="78">
        <f t="shared" si="27"/>
        <v>809.53199768066293</v>
      </c>
      <c r="X157" s="78">
        <f t="shared" si="27"/>
        <v>844.20101928710903</v>
      </c>
      <c r="Y157" s="78">
        <f t="shared" si="27"/>
        <v>879.81898498535099</v>
      </c>
      <c r="Z157" s="78">
        <f t="shared" si="27"/>
        <v>916.08302307128906</v>
      </c>
      <c r="AA157" s="78">
        <f t="shared" si="27"/>
        <v>953.68797302246003</v>
      </c>
      <c r="AB157" s="78">
        <f t="shared" si="27"/>
        <v>992.26100158691304</v>
      </c>
      <c r="AC157" s="78">
        <f t="shared" si="27"/>
        <v>1032.718978881835</v>
      </c>
      <c r="AD157" s="78">
        <f t="shared" si="27"/>
        <v>1074.201995849608</v>
      </c>
      <c r="AE157" s="78">
        <f t="shared" si="27"/>
        <v>1117.7970275878902</v>
      </c>
      <c r="AF157" s="78">
        <f t="shared" si="27"/>
        <v>1162.580978393554</v>
      </c>
      <c r="AG157" s="78">
        <f t="shared" si="27"/>
        <v>1208.344024658202</v>
      </c>
      <c r="AH157" s="78">
        <f t="shared" si="27"/>
        <v>1254.282028198234</v>
      </c>
    </row>
    <row r="158" spans="1:34" x14ac:dyDescent="0.3">
      <c r="A158" t="s">
        <v>1292</v>
      </c>
      <c r="B158" t="s">
        <v>1308</v>
      </c>
      <c r="C158" t="s">
        <v>1349</v>
      </c>
      <c r="D158" t="s">
        <v>1356</v>
      </c>
      <c r="E158" t="s">
        <v>1300</v>
      </c>
      <c r="F158" s="78">
        <f t="shared" ref="F158:AH158" si="28">F32 - SUMIFS(F$106:F$110,$A$106:$A$110,$A158)</f>
        <v>0</v>
      </c>
      <c r="G158" s="78">
        <f t="shared" si="28"/>
        <v>0</v>
      </c>
      <c r="H158" s="78">
        <f t="shared" si="28"/>
        <v>0</v>
      </c>
      <c r="I158" s="78">
        <f t="shared" si="28"/>
        <v>0</v>
      </c>
      <c r="J158" s="78">
        <f t="shared" si="28"/>
        <v>0</v>
      </c>
      <c r="K158" s="78">
        <f t="shared" si="28"/>
        <v>0</v>
      </c>
      <c r="L158" s="78">
        <f t="shared" si="28"/>
        <v>0</v>
      </c>
      <c r="M158" s="78">
        <f t="shared" si="28"/>
        <v>0</v>
      </c>
      <c r="N158" s="78">
        <f t="shared" si="28"/>
        <v>0</v>
      </c>
      <c r="O158" s="78">
        <f t="shared" si="28"/>
        <v>0</v>
      </c>
      <c r="P158" s="78">
        <f t="shared" si="28"/>
        <v>0</v>
      </c>
      <c r="Q158" s="78">
        <f t="shared" si="28"/>
        <v>0</v>
      </c>
      <c r="R158" s="78">
        <f t="shared" si="28"/>
        <v>0</v>
      </c>
      <c r="S158" s="78">
        <f t="shared" si="28"/>
        <v>0</v>
      </c>
      <c r="T158" s="78">
        <f t="shared" si="28"/>
        <v>0</v>
      </c>
      <c r="U158" s="78">
        <f t="shared" si="28"/>
        <v>0</v>
      </c>
      <c r="V158" s="78">
        <f t="shared" si="28"/>
        <v>0</v>
      </c>
      <c r="W158" s="78">
        <f t="shared" si="28"/>
        <v>0</v>
      </c>
      <c r="X158" s="78">
        <f t="shared" si="28"/>
        <v>0</v>
      </c>
      <c r="Y158" s="78">
        <f t="shared" si="28"/>
        <v>0</v>
      </c>
      <c r="Z158" s="78">
        <f t="shared" si="28"/>
        <v>0</v>
      </c>
      <c r="AA158" s="78">
        <f t="shared" si="28"/>
        <v>0</v>
      </c>
      <c r="AB158" s="78">
        <f t="shared" si="28"/>
        <v>0</v>
      </c>
      <c r="AC158" s="78">
        <f t="shared" si="28"/>
        <v>0</v>
      </c>
      <c r="AD158" s="78">
        <f t="shared" si="28"/>
        <v>0</v>
      </c>
      <c r="AE158" s="78">
        <f t="shared" si="28"/>
        <v>0</v>
      </c>
      <c r="AF158" s="78">
        <f t="shared" si="28"/>
        <v>0</v>
      </c>
      <c r="AG158" s="78">
        <f t="shared" si="28"/>
        <v>0</v>
      </c>
      <c r="AH158" s="78">
        <f t="shared" si="28"/>
        <v>0</v>
      </c>
    </row>
    <row r="159" spans="1:34" x14ac:dyDescent="0.3">
      <c r="A159" t="s">
        <v>1293</v>
      </c>
      <c r="B159" t="s">
        <v>1309</v>
      </c>
      <c r="C159" t="s">
        <v>612</v>
      </c>
      <c r="D159" t="s">
        <v>1356</v>
      </c>
      <c r="E159" t="s">
        <v>1300</v>
      </c>
      <c r="F159" s="78">
        <f t="shared" ref="F159:AH159" si="29">F33 - SUMIFS(F$106:F$110,$A$106:$A$110,$A159)</f>
        <v>0</v>
      </c>
      <c r="G159" s="78">
        <f t="shared" si="29"/>
        <v>0</v>
      </c>
      <c r="H159" s="78">
        <f t="shared" si="29"/>
        <v>0</v>
      </c>
      <c r="I159" s="78">
        <f t="shared" si="29"/>
        <v>0</v>
      </c>
      <c r="J159" s="78">
        <f t="shared" si="29"/>
        <v>0</v>
      </c>
      <c r="K159" s="78">
        <f t="shared" si="29"/>
        <v>0</v>
      </c>
      <c r="L159" s="78">
        <f t="shared" si="29"/>
        <v>0</v>
      </c>
      <c r="M159" s="78">
        <f t="shared" si="29"/>
        <v>0</v>
      </c>
      <c r="N159" s="78">
        <f t="shared" si="29"/>
        <v>2.5090705048899999</v>
      </c>
      <c r="O159" s="78">
        <f t="shared" si="29"/>
        <v>135.70949502960002</v>
      </c>
      <c r="P159" s="78">
        <f t="shared" si="29"/>
        <v>172.1067951389</v>
      </c>
      <c r="Q159" s="78">
        <f t="shared" si="29"/>
        <v>741.92742570649989</v>
      </c>
      <c r="R159" s="78">
        <f t="shared" si="29"/>
        <v>741.92742571563997</v>
      </c>
      <c r="S159" s="78">
        <f t="shared" si="29"/>
        <v>741.92742571724</v>
      </c>
      <c r="T159" s="78">
        <f t="shared" si="29"/>
        <v>741.92742572147995</v>
      </c>
      <c r="U159" s="78">
        <f t="shared" si="29"/>
        <v>741.92742573215992</v>
      </c>
      <c r="V159" s="78">
        <f t="shared" si="29"/>
        <v>818.60937574044999</v>
      </c>
      <c r="W159" s="78">
        <f t="shared" si="29"/>
        <v>818.60937575356002</v>
      </c>
      <c r="X159" s="78">
        <f t="shared" si="29"/>
        <v>826.11582579188996</v>
      </c>
      <c r="Y159" s="78">
        <f t="shared" si="29"/>
        <v>826.11582579882997</v>
      </c>
      <c r="Z159" s="78">
        <f t="shared" si="29"/>
        <v>876.30852583338003</v>
      </c>
      <c r="AA159" s="78">
        <f t="shared" si="29"/>
        <v>876.30852587888</v>
      </c>
      <c r="AB159" s="78">
        <f t="shared" si="29"/>
        <v>876.30852587985999</v>
      </c>
      <c r="AC159" s="78">
        <f t="shared" si="29"/>
        <v>876.30852588157995</v>
      </c>
      <c r="AD159" s="78">
        <f t="shared" si="29"/>
        <v>876.30852590315999</v>
      </c>
      <c r="AE159" s="78">
        <f t="shared" si="29"/>
        <v>876.30852605491998</v>
      </c>
      <c r="AF159" s="78">
        <f t="shared" si="29"/>
        <v>876.30852606029998</v>
      </c>
      <c r="AG159" s="78">
        <f t="shared" si="29"/>
        <v>876.30852609609997</v>
      </c>
      <c r="AH159" s="78">
        <f t="shared" si="29"/>
        <v>876.30852610561999</v>
      </c>
    </row>
    <row r="160" spans="1:34" x14ac:dyDescent="0.3">
      <c r="A160" t="s">
        <v>1294</v>
      </c>
      <c r="B160" t="s">
        <v>1294</v>
      </c>
      <c r="C160" t="s">
        <v>1350</v>
      </c>
      <c r="D160" t="s">
        <v>1356</v>
      </c>
      <c r="E160" t="s">
        <v>1300</v>
      </c>
      <c r="F160" s="78">
        <f t="shared" ref="F160:AH160" si="30">F34 - SUMIFS(F$106:F$110,$A$106:$A$110,$A160)</f>
        <v>2.531000047922126</v>
      </c>
      <c r="G160" s="78">
        <f t="shared" si="30"/>
        <v>5.8989998698234514</v>
      </c>
      <c r="H160" s="78">
        <f t="shared" si="30"/>
        <v>10.95600008964537</v>
      </c>
      <c r="I160" s="78">
        <f t="shared" si="30"/>
        <v>18.307000398635768</v>
      </c>
      <c r="J160" s="78">
        <f t="shared" si="30"/>
        <v>27.271999120712248</v>
      </c>
      <c r="K160" s="78">
        <f t="shared" si="30"/>
        <v>37.668000698089529</v>
      </c>
      <c r="L160" s="78">
        <f t="shared" si="30"/>
        <v>50.497000694274853</v>
      </c>
      <c r="M160" s="78">
        <f t="shared" si="30"/>
        <v>65.411998748779297</v>
      </c>
      <c r="N160" s="78">
        <f t="shared" si="30"/>
        <v>82.598003387451101</v>
      </c>
      <c r="O160" s="78">
        <f t="shared" si="30"/>
        <v>96.729002952575598</v>
      </c>
      <c r="P160" s="78">
        <f t="shared" si="30"/>
        <v>112.11099720001209</v>
      </c>
      <c r="Q160" s="78">
        <f t="shared" si="30"/>
        <v>128.7480001449583</v>
      </c>
      <c r="R160" s="78">
        <f t="shared" si="30"/>
        <v>146.674007415771</v>
      </c>
      <c r="S160" s="78">
        <f t="shared" si="30"/>
        <v>164.1120033264157</v>
      </c>
      <c r="T160" s="78">
        <f t="shared" si="30"/>
        <v>182.07299804687452</v>
      </c>
      <c r="U160" s="78">
        <f t="shared" si="30"/>
        <v>191.79999732971089</v>
      </c>
      <c r="V160" s="78">
        <f t="shared" si="30"/>
        <v>202.03400230407689</v>
      </c>
      <c r="W160" s="78">
        <f t="shared" si="30"/>
        <v>212.35599899291938</v>
      </c>
      <c r="X160" s="78">
        <f t="shared" si="30"/>
        <v>223.17800712585358</v>
      </c>
      <c r="Y160" s="78">
        <f t="shared" si="30"/>
        <v>234.19300270080521</v>
      </c>
      <c r="Z160" s="78">
        <f t="shared" si="30"/>
        <v>245.49399948120112</v>
      </c>
      <c r="AA160" s="78">
        <f t="shared" si="30"/>
        <v>256.95800399780211</v>
      </c>
      <c r="AB160" s="78">
        <f t="shared" si="30"/>
        <v>268.73600196838322</v>
      </c>
      <c r="AC160" s="78">
        <f t="shared" si="30"/>
        <v>280.62199401855423</v>
      </c>
      <c r="AD160" s="78">
        <f t="shared" si="30"/>
        <v>292.61600875854447</v>
      </c>
      <c r="AE160" s="78">
        <f t="shared" si="30"/>
        <v>304.57599258422778</v>
      </c>
      <c r="AF160" s="78">
        <f t="shared" si="30"/>
        <v>316.62600326538069</v>
      </c>
      <c r="AG160" s="78">
        <f t="shared" si="30"/>
        <v>328.75601196289063</v>
      </c>
      <c r="AH160" s="78">
        <f t="shared" si="30"/>
        <v>340.86399841308514</v>
      </c>
    </row>
    <row r="161" spans="1:34" x14ac:dyDescent="0.3">
      <c r="A161" t="s">
        <v>1295</v>
      </c>
      <c r="B161" t="s">
        <v>1310</v>
      </c>
      <c r="C161" t="s">
        <v>1349</v>
      </c>
      <c r="D161" t="s">
        <v>1354</v>
      </c>
      <c r="E161" t="s">
        <v>1300</v>
      </c>
      <c r="F161" s="78">
        <f t="shared" ref="F161:AH161" si="31">F35 - SUMIFS(F$106:F$110,$A$106:$A$110,$A161)</f>
        <v>55.329999923705998</v>
      </c>
      <c r="G161" s="78">
        <f t="shared" si="31"/>
        <v>375.329999923706</v>
      </c>
      <c r="H161" s="78">
        <f t="shared" si="31"/>
        <v>375.329999923706</v>
      </c>
      <c r="I161" s="78">
        <f t="shared" si="31"/>
        <v>375.329999923706</v>
      </c>
      <c r="J161" s="78">
        <f t="shared" si="31"/>
        <v>375.329999923706</v>
      </c>
      <c r="K161" s="78">
        <f t="shared" si="31"/>
        <v>375.329999923706</v>
      </c>
      <c r="L161" s="78">
        <f t="shared" si="31"/>
        <v>375.329999923706</v>
      </c>
      <c r="M161" s="78">
        <f t="shared" si="31"/>
        <v>375.329999923706</v>
      </c>
      <c r="N161" s="78">
        <f t="shared" si="31"/>
        <v>375.329999923706</v>
      </c>
      <c r="O161" s="78">
        <f t="shared" si="31"/>
        <v>375.329999923706</v>
      </c>
      <c r="P161" s="78">
        <f t="shared" si="31"/>
        <v>375.329999923706</v>
      </c>
      <c r="Q161" s="78">
        <f t="shared" si="31"/>
        <v>375.33048776784602</v>
      </c>
      <c r="R161" s="78">
        <f t="shared" si="31"/>
        <v>320.00048789260001</v>
      </c>
      <c r="S161" s="78">
        <f t="shared" si="31"/>
        <v>320.0004878986</v>
      </c>
      <c r="T161" s="78">
        <f t="shared" si="31"/>
        <v>320.00048800278</v>
      </c>
      <c r="U161" s="78">
        <f t="shared" si="31"/>
        <v>320.00048803480001</v>
      </c>
      <c r="V161" s="78">
        <f t="shared" si="31"/>
        <v>320.00048876746001</v>
      </c>
      <c r="W161" s="78">
        <f t="shared" si="31"/>
        <v>320.00048880744998</v>
      </c>
      <c r="X161" s="78">
        <f t="shared" si="31"/>
        <v>320.00048896496003</v>
      </c>
      <c r="Y161" s="78">
        <f t="shared" si="31"/>
        <v>320.00048899910001</v>
      </c>
      <c r="Z161" s="78">
        <f t="shared" si="31"/>
        <v>300.00048635823998</v>
      </c>
      <c r="AA161" s="78">
        <f t="shared" si="31"/>
        <v>4.8492254999999898E-4</v>
      </c>
      <c r="AB161" s="78">
        <f t="shared" si="31"/>
        <v>4.8492456000000001E-4</v>
      </c>
      <c r="AC161" s="78">
        <f t="shared" si="31"/>
        <v>4.8331067000000001E-4</v>
      </c>
      <c r="AD161" s="78">
        <f t="shared" si="31"/>
        <v>4.7944142999999898E-4</v>
      </c>
      <c r="AE161" s="78">
        <f t="shared" si="31"/>
        <v>4.7884596E-4</v>
      </c>
      <c r="AF161" s="78">
        <f t="shared" si="31"/>
        <v>4.76911549999999E-4</v>
      </c>
      <c r="AG161" s="78">
        <f t="shared" si="31"/>
        <v>4.7414954E-4</v>
      </c>
      <c r="AH161" s="78">
        <f t="shared" si="31"/>
        <v>4.9546535999999905E-4</v>
      </c>
    </row>
    <row r="162" spans="1:34" x14ac:dyDescent="0.3">
      <c r="A162" t="s">
        <v>1296</v>
      </c>
      <c r="B162" t="s">
        <v>1311</v>
      </c>
      <c r="C162" t="s">
        <v>612</v>
      </c>
      <c r="D162" t="s">
        <v>1354</v>
      </c>
      <c r="E162" t="s">
        <v>1300</v>
      </c>
      <c r="F162" s="78">
        <f t="shared" ref="F162:AH162" si="32">F36 - SUMIFS(F$106:F$110,$A$106:$A$110,$A162)</f>
        <v>0</v>
      </c>
      <c r="G162" s="78">
        <f t="shared" si="32"/>
        <v>0</v>
      </c>
      <c r="H162" s="78">
        <f t="shared" si="32"/>
        <v>0</v>
      </c>
      <c r="I162" s="78">
        <f t="shared" si="32"/>
        <v>0</v>
      </c>
      <c r="J162" s="78">
        <f t="shared" si="32"/>
        <v>0</v>
      </c>
      <c r="K162" s="78">
        <f t="shared" si="32"/>
        <v>0</v>
      </c>
      <c r="L162" s="78">
        <f t="shared" si="32"/>
        <v>0</v>
      </c>
      <c r="M162" s="78">
        <f t="shared" si="32"/>
        <v>0</v>
      </c>
      <c r="N162" s="78">
        <f t="shared" si="32"/>
        <v>0</v>
      </c>
      <c r="O162" s="78">
        <f t="shared" si="32"/>
        <v>0</v>
      </c>
      <c r="P162" s="78">
        <f t="shared" si="32"/>
        <v>0</v>
      </c>
      <c r="Q162" s="78">
        <f t="shared" si="32"/>
        <v>193.44215</v>
      </c>
      <c r="R162" s="78">
        <f t="shared" si="32"/>
        <v>193.44215</v>
      </c>
      <c r="S162" s="78">
        <f t="shared" si="32"/>
        <v>193.44215</v>
      </c>
      <c r="T162" s="78">
        <f t="shared" si="32"/>
        <v>290.74993999999998</v>
      </c>
      <c r="U162" s="78">
        <f t="shared" si="32"/>
        <v>290.74993999999998</v>
      </c>
      <c r="V162" s="78">
        <f t="shared" si="32"/>
        <v>722.90719999999999</v>
      </c>
      <c r="W162" s="78">
        <f t="shared" si="32"/>
        <v>722.90719999999999</v>
      </c>
      <c r="X162" s="78">
        <f t="shared" si="32"/>
        <v>722.90719999999999</v>
      </c>
      <c r="Y162" s="78">
        <f t="shared" si="32"/>
        <v>722.90719999999999</v>
      </c>
      <c r="Z162" s="78">
        <f t="shared" si="32"/>
        <v>1496.4421</v>
      </c>
      <c r="AA162" s="78">
        <f t="shared" si="32"/>
        <v>1496.4421</v>
      </c>
      <c r="AB162" s="78">
        <f t="shared" si="32"/>
        <v>1496.4421</v>
      </c>
      <c r="AC162" s="78">
        <f t="shared" si="32"/>
        <v>1538.8262999999999</v>
      </c>
      <c r="AD162" s="78">
        <f t="shared" si="32"/>
        <v>1538.8262999999999</v>
      </c>
      <c r="AE162" s="78">
        <f t="shared" si="32"/>
        <v>1538.8262999999999</v>
      </c>
      <c r="AF162" s="78">
        <f t="shared" si="32"/>
        <v>1538.8262999999999</v>
      </c>
      <c r="AG162" s="78">
        <f t="shared" si="32"/>
        <v>1538.8262999999999</v>
      </c>
      <c r="AH162" s="78">
        <f t="shared" si="32"/>
        <v>1538.8262999999999</v>
      </c>
    </row>
    <row r="163" spans="1:34" x14ac:dyDescent="0.3">
      <c r="A163" t="s">
        <v>1297</v>
      </c>
      <c r="B163" t="s">
        <v>1297</v>
      </c>
      <c r="C163" t="s">
        <v>1350</v>
      </c>
      <c r="D163" t="s">
        <v>1354</v>
      </c>
      <c r="E163" t="s">
        <v>1300</v>
      </c>
      <c r="F163" s="78">
        <f t="shared" ref="F163:AH163" si="33">F37 - SUMIFS(F$106:F$110,$A$106:$A$110,$A163)</f>
        <v>21.324999809265112</v>
      </c>
      <c r="G163" s="78">
        <f t="shared" si="33"/>
        <v>39.332999229431003</v>
      </c>
      <c r="H163" s="78">
        <f t="shared" si="33"/>
        <v>124.65300178527829</v>
      </c>
      <c r="I163" s="78">
        <f t="shared" si="33"/>
        <v>240.5120048522939</v>
      </c>
      <c r="J163" s="78">
        <f t="shared" si="33"/>
        <v>387.46300506591774</v>
      </c>
      <c r="K163" s="78">
        <f t="shared" si="33"/>
        <v>568.47399139404206</v>
      </c>
      <c r="L163" s="78">
        <f t="shared" si="33"/>
        <v>786.96098327636605</v>
      </c>
      <c r="M163" s="78">
        <f t="shared" si="33"/>
        <v>1024.835983276367</v>
      </c>
      <c r="N163" s="78">
        <f t="shared" si="33"/>
        <v>1297.2010192871039</v>
      </c>
      <c r="O163" s="78">
        <f t="shared" si="33"/>
        <v>1508.376068115231</v>
      </c>
      <c r="P163" s="78">
        <f t="shared" si="33"/>
        <v>1741.757995605466</v>
      </c>
      <c r="Q163" s="78">
        <f t="shared" si="33"/>
        <v>1990.8499450683539</v>
      </c>
      <c r="R163" s="78">
        <f t="shared" si="33"/>
        <v>2255.0250549316352</v>
      </c>
      <c r="S163" s="78">
        <f t="shared" si="33"/>
        <v>2511.4719543456981</v>
      </c>
      <c r="T163" s="78">
        <f t="shared" si="33"/>
        <v>2773.6560668945313</v>
      </c>
      <c r="U163" s="78">
        <f t="shared" si="33"/>
        <v>2913.0490112304678</v>
      </c>
      <c r="V163" s="78">
        <f t="shared" si="33"/>
        <v>3058.5720520019481</v>
      </c>
      <c r="W163" s="78">
        <f t="shared" si="33"/>
        <v>3207.325073242187</v>
      </c>
      <c r="X163" s="78">
        <f t="shared" si="33"/>
        <v>3364.1940307617178</v>
      </c>
      <c r="Y163" s="78">
        <f t="shared" si="33"/>
        <v>3523.5459594726508</v>
      </c>
      <c r="Z163" s="78">
        <f t="shared" si="33"/>
        <v>3687.8629760742178</v>
      </c>
      <c r="AA163" s="78">
        <f t="shared" si="33"/>
        <v>3855.463012695307</v>
      </c>
      <c r="AB163" s="78">
        <f t="shared" si="33"/>
        <v>4029.3500366210928</v>
      </c>
      <c r="AC163" s="78">
        <f t="shared" si="33"/>
        <v>4209.115112304682</v>
      </c>
      <c r="AD163" s="78">
        <f t="shared" si="33"/>
        <v>4396.3960571289063</v>
      </c>
      <c r="AE163" s="78">
        <f t="shared" si="33"/>
        <v>4589.93505859375</v>
      </c>
      <c r="AF163" s="78">
        <f t="shared" si="33"/>
        <v>4789.6218872070313</v>
      </c>
      <c r="AG163" s="78">
        <f t="shared" si="33"/>
        <v>4990.3800048828125</v>
      </c>
      <c r="AH163" s="78">
        <f t="shared" si="33"/>
        <v>5195.4019775390625</v>
      </c>
    </row>
    <row r="164" spans="1:34" s="86" customFormat="1" x14ac:dyDescent="0.3">
      <c r="A164" s="86" t="s">
        <v>1283</v>
      </c>
      <c r="B164" s="86" t="s">
        <v>1302</v>
      </c>
      <c r="C164" s="86" t="s">
        <v>1349</v>
      </c>
      <c r="D164" s="86" t="s">
        <v>1352</v>
      </c>
      <c r="E164" s="86" t="s">
        <v>1397</v>
      </c>
      <c r="F164" s="87">
        <f t="shared" ref="F164:AH164" si="34">F43 - SUMIFS(F$106:F$110,$A$106:$A$110,$A164)</f>
        <v>0</v>
      </c>
      <c r="G164" s="87">
        <f t="shared" si="34"/>
        <v>0</v>
      </c>
      <c r="H164" s="87">
        <f t="shared" si="34"/>
        <v>0</v>
      </c>
      <c r="I164" s="87">
        <f t="shared" si="34"/>
        <v>0</v>
      </c>
      <c r="J164" s="87">
        <f t="shared" si="34"/>
        <v>0</v>
      </c>
      <c r="K164" s="87">
        <f t="shared" si="34"/>
        <v>0</v>
      </c>
      <c r="L164" s="87">
        <f t="shared" si="34"/>
        <v>0</v>
      </c>
      <c r="M164" s="87">
        <f t="shared" si="34"/>
        <v>0</v>
      </c>
      <c r="N164" s="87">
        <f t="shared" si="34"/>
        <v>0</v>
      </c>
      <c r="O164" s="87">
        <f t="shared" si="34"/>
        <v>0</v>
      </c>
      <c r="P164" s="87">
        <f t="shared" si="34"/>
        <v>0</v>
      </c>
      <c r="Q164" s="87">
        <f t="shared" si="34"/>
        <v>1.346884E-4</v>
      </c>
      <c r="R164" s="87">
        <f t="shared" si="34"/>
        <v>1.3474202999999999E-4</v>
      </c>
      <c r="S164" s="87">
        <f t="shared" si="34"/>
        <v>1.3474993E-4</v>
      </c>
      <c r="T164" s="87">
        <f t="shared" si="34"/>
        <v>1.7930182000000001E-4</v>
      </c>
      <c r="U164" s="87">
        <f t="shared" si="34"/>
        <v>1.7933177999999999E-4</v>
      </c>
      <c r="V164" s="87">
        <f t="shared" si="34"/>
        <v>1.7985506999999899E-4</v>
      </c>
      <c r="W164" s="87">
        <f t="shared" si="34"/>
        <v>1.7989473000000001E-4</v>
      </c>
      <c r="X164" s="87">
        <f t="shared" si="34"/>
        <v>678.19982927364003</v>
      </c>
      <c r="Y164" s="87">
        <f t="shared" si="34"/>
        <v>678.19982930700996</v>
      </c>
      <c r="Z164" s="87">
        <f t="shared" si="34"/>
        <v>1004.55103</v>
      </c>
      <c r="AA164" s="87">
        <f t="shared" si="34"/>
        <v>1004.55103</v>
      </c>
      <c r="AB164" s="87">
        <f t="shared" si="34"/>
        <v>1004.55103</v>
      </c>
      <c r="AC164" s="87">
        <f t="shared" si="34"/>
        <v>1641.96396</v>
      </c>
      <c r="AD164" s="87">
        <f t="shared" si="34"/>
        <v>1641.96396</v>
      </c>
      <c r="AE164" s="87">
        <f t="shared" si="34"/>
        <v>1641.96396</v>
      </c>
      <c r="AF164" s="87">
        <f t="shared" si="34"/>
        <v>1641.96396</v>
      </c>
      <c r="AG164" s="87">
        <f t="shared" si="34"/>
        <v>1641.96396</v>
      </c>
      <c r="AH164" s="87">
        <f t="shared" si="34"/>
        <v>1641.9638599999998</v>
      </c>
    </row>
    <row r="165" spans="1:34" s="86" customFormat="1" x14ac:dyDescent="0.3">
      <c r="A165" s="86" t="s">
        <v>1284</v>
      </c>
      <c r="B165" s="86" t="s">
        <v>1303</v>
      </c>
      <c r="C165" s="86" t="s">
        <v>612</v>
      </c>
      <c r="D165" s="86" t="s">
        <v>1352</v>
      </c>
      <c r="E165" s="86" t="s">
        <v>1397</v>
      </c>
      <c r="F165" s="87">
        <f t="shared" ref="F165:AH165" si="35">F44 - SUMIFS(F$106:F$110,$A$106:$A$110,$A165)</f>
        <v>0</v>
      </c>
      <c r="G165" s="87">
        <f t="shared" si="35"/>
        <v>0</v>
      </c>
      <c r="H165" s="87">
        <f t="shared" si="35"/>
        <v>0</v>
      </c>
      <c r="I165" s="87">
        <f t="shared" si="35"/>
        <v>0</v>
      </c>
      <c r="J165" s="87">
        <f t="shared" si="35"/>
        <v>0</v>
      </c>
      <c r="K165" s="87">
        <f t="shared" si="35"/>
        <v>0</v>
      </c>
      <c r="L165" s="87">
        <f t="shared" si="35"/>
        <v>0</v>
      </c>
      <c r="M165" s="87">
        <f t="shared" si="35"/>
        <v>0</v>
      </c>
      <c r="N165" s="87">
        <f t="shared" si="35"/>
        <v>1999.9998999999998</v>
      </c>
      <c r="O165" s="87">
        <f t="shared" si="35"/>
        <v>1999.9998999999998</v>
      </c>
      <c r="P165" s="87">
        <f t="shared" si="35"/>
        <v>1999.9998999999998</v>
      </c>
      <c r="Q165" s="87">
        <f t="shared" si="35"/>
        <v>1999.9998999999998</v>
      </c>
      <c r="R165" s="87">
        <f t="shared" si="35"/>
        <v>1999.9998999999998</v>
      </c>
      <c r="S165" s="87">
        <f t="shared" si="35"/>
        <v>1999.9998999999998</v>
      </c>
      <c r="T165" s="87">
        <f t="shared" si="35"/>
        <v>1999.9998999999998</v>
      </c>
      <c r="U165" s="87">
        <f t="shared" si="35"/>
        <v>1999.9998999999998</v>
      </c>
      <c r="V165" s="87">
        <f t="shared" si="35"/>
        <v>1999.9998999999998</v>
      </c>
      <c r="W165" s="87">
        <f t="shared" si="35"/>
        <v>1999.9998999999998</v>
      </c>
      <c r="X165" s="87">
        <f t="shared" si="35"/>
        <v>1999.9998999999998</v>
      </c>
      <c r="Y165" s="87">
        <f t="shared" si="35"/>
        <v>1999.9998999999998</v>
      </c>
      <c r="Z165" s="87">
        <f t="shared" si="35"/>
        <v>2600</v>
      </c>
      <c r="AA165" s="87">
        <f t="shared" si="35"/>
        <v>2600</v>
      </c>
      <c r="AB165" s="87">
        <f t="shared" si="35"/>
        <v>2600</v>
      </c>
      <c r="AC165" s="87">
        <f t="shared" si="35"/>
        <v>2600</v>
      </c>
      <c r="AD165" s="87">
        <f t="shared" si="35"/>
        <v>2600</v>
      </c>
      <c r="AE165" s="87">
        <f t="shared" si="35"/>
        <v>2600</v>
      </c>
      <c r="AF165" s="87">
        <f t="shared" si="35"/>
        <v>2600</v>
      </c>
      <c r="AG165" s="87">
        <f t="shared" si="35"/>
        <v>2600</v>
      </c>
      <c r="AH165" s="87">
        <f t="shared" si="35"/>
        <v>2600</v>
      </c>
    </row>
    <row r="166" spans="1:34" s="86" customFormat="1" x14ac:dyDescent="0.3">
      <c r="A166" s="86" t="s">
        <v>1285</v>
      </c>
      <c r="B166" s="86" t="s">
        <v>1285</v>
      </c>
      <c r="C166" s="86" t="s">
        <v>1350</v>
      </c>
      <c r="D166" s="86" t="s">
        <v>1352</v>
      </c>
      <c r="E166" s="86" t="s">
        <v>1397</v>
      </c>
      <c r="F166" s="87">
        <f t="shared" ref="F166:AH166" si="36">F45 - SUMIFS(F$106:F$110,$A$106:$A$110,$A166)</f>
        <v>33.809000492095876</v>
      </c>
      <c r="G166" s="87">
        <f t="shared" si="36"/>
        <v>82.708997726440401</v>
      </c>
      <c r="H166" s="87">
        <f t="shared" si="36"/>
        <v>156.7610015869133</v>
      </c>
      <c r="I166" s="87">
        <f t="shared" si="36"/>
        <v>263.89000701904251</v>
      </c>
      <c r="J166" s="87">
        <f t="shared" si="36"/>
        <v>405.04799652099609</v>
      </c>
      <c r="K166" s="87">
        <f t="shared" si="36"/>
        <v>567.05899810790902</v>
      </c>
      <c r="L166" s="87">
        <f t="shared" si="36"/>
        <v>769.63403320312409</v>
      </c>
      <c r="M166" s="87">
        <f t="shared" si="36"/>
        <v>1010.102981567382</v>
      </c>
      <c r="N166" s="87">
        <f t="shared" si="36"/>
        <v>1287.846038818356</v>
      </c>
      <c r="O166" s="87">
        <f t="shared" si="36"/>
        <v>1513.001998901364</v>
      </c>
      <c r="P166" s="87">
        <f t="shared" si="36"/>
        <v>1757.9950256347629</v>
      </c>
      <c r="Q166" s="87">
        <f t="shared" si="36"/>
        <v>2022.752929687492</v>
      </c>
      <c r="R166" s="87">
        <f t="shared" si="36"/>
        <v>2303.8510437011641</v>
      </c>
      <c r="S166" s="87">
        <f t="shared" si="36"/>
        <v>2570.3709106445258</v>
      </c>
      <c r="T166" s="87">
        <f t="shared" si="36"/>
        <v>2845.8051147460928</v>
      </c>
      <c r="U166" s="87">
        <f t="shared" si="36"/>
        <v>2993.400024414062</v>
      </c>
      <c r="V166" s="87">
        <f t="shared" si="36"/>
        <v>3149.60205078125</v>
      </c>
      <c r="W166" s="87">
        <f t="shared" si="36"/>
        <v>3306.082000732416</v>
      </c>
      <c r="X166" s="87">
        <f t="shared" si="36"/>
        <v>3472.6760864257813</v>
      </c>
      <c r="Y166" s="87">
        <f t="shared" si="36"/>
        <v>3642.4990844726508</v>
      </c>
      <c r="Z166" s="87">
        <f t="shared" si="36"/>
        <v>3815.6539916992128</v>
      </c>
      <c r="AA166" s="87">
        <f t="shared" si="36"/>
        <v>3993.2119750976508</v>
      </c>
      <c r="AB166" s="87">
        <f t="shared" si="36"/>
        <v>4175.7440795898383</v>
      </c>
      <c r="AC166" s="87">
        <f t="shared" si="36"/>
        <v>4364.7819213867133</v>
      </c>
      <c r="AD166" s="87">
        <f t="shared" si="36"/>
        <v>4557.4061279296875</v>
      </c>
      <c r="AE166" s="87">
        <f t="shared" si="36"/>
        <v>4750.507080078125</v>
      </c>
      <c r="AF166" s="87">
        <f t="shared" si="36"/>
        <v>4944.2018432617178</v>
      </c>
      <c r="AG166" s="87">
        <f t="shared" si="36"/>
        <v>5141.238037109375</v>
      </c>
      <c r="AH166" s="87">
        <f t="shared" si="36"/>
        <v>5338.71484375</v>
      </c>
    </row>
    <row r="167" spans="1:34" s="86" customFormat="1" x14ac:dyDescent="0.3">
      <c r="A167" s="86" t="s">
        <v>1286</v>
      </c>
      <c r="B167" s="86" t="s">
        <v>1304</v>
      </c>
      <c r="C167" s="86" t="s">
        <v>1349</v>
      </c>
      <c r="D167" s="86" t="s">
        <v>1353</v>
      </c>
      <c r="E167" s="86" t="s">
        <v>1397</v>
      </c>
      <c r="F167" s="87">
        <f t="shared" ref="F167:AH167" si="37">F46 - SUMIFS(F$106:F$110,$A$106:$A$110,$A167)</f>
        <v>0</v>
      </c>
      <c r="G167" s="87">
        <f t="shared" si="37"/>
        <v>20</v>
      </c>
      <c r="H167" s="87">
        <f t="shared" si="37"/>
        <v>20</v>
      </c>
      <c r="I167" s="87">
        <f t="shared" si="37"/>
        <v>20</v>
      </c>
      <c r="J167" s="87">
        <f t="shared" si="37"/>
        <v>20</v>
      </c>
      <c r="K167" s="87">
        <f t="shared" si="37"/>
        <v>20</v>
      </c>
      <c r="L167" s="87">
        <f t="shared" si="37"/>
        <v>20</v>
      </c>
      <c r="M167" s="87">
        <f t="shared" si="37"/>
        <v>20</v>
      </c>
      <c r="N167" s="87">
        <f t="shared" si="37"/>
        <v>20</v>
      </c>
      <c r="O167" s="87">
        <f t="shared" si="37"/>
        <v>20</v>
      </c>
      <c r="P167" s="87">
        <f t="shared" si="37"/>
        <v>20</v>
      </c>
      <c r="Q167" s="87">
        <f t="shared" si="37"/>
        <v>260.55119999999999</v>
      </c>
      <c r="R167" s="87">
        <f t="shared" si="37"/>
        <v>565.43020000000001</v>
      </c>
      <c r="S167" s="87">
        <f t="shared" si="37"/>
        <v>565.43020000000001</v>
      </c>
      <c r="T167" s="87">
        <f t="shared" si="37"/>
        <v>565.43020000000001</v>
      </c>
      <c r="U167" s="87">
        <f t="shared" si="37"/>
        <v>565.43020000000001</v>
      </c>
      <c r="V167" s="87">
        <f t="shared" si="37"/>
        <v>1017.9070400000001</v>
      </c>
      <c r="W167" s="87">
        <f t="shared" si="37"/>
        <v>1017.9070400000001</v>
      </c>
      <c r="X167" s="87">
        <f t="shared" si="37"/>
        <v>1017.9070400000001</v>
      </c>
      <c r="Y167" s="87">
        <f t="shared" si="37"/>
        <v>997.90704000000005</v>
      </c>
      <c r="Z167" s="87">
        <f t="shared" si="37"/>
        <v>997.90704000000005</v>
      </c>
      <c r="AA167" s="87">
        <f t="shared" si="37"/>
        <v>1196.4612</v>
      </c>
      <c r="AB167" s="87">
        <f t="shared" si="37"/>
        <v>1196.4612</v>
      </c>
      <c r="AC167" s="87">
        <f t="shared" si="37"/>
        <v>1196.4612</v>
      </c>
      <c r="AD167" s="87">
        <f t="shared" si="37"/>
        <v>1196.4612</v>
      </c>
      <c r="AE167" s="87">
        <f t="shared" si="37"/>
        <v>2557.0846999999999</v>
      </c>
      <c r="AF167" s="87">
        <f t="shared" si="37"/>
        <v>2557.0846999999999</v>
      </c>
      <c r="AG167" s="87">
        <f t="shared" si="37"/>
        <v>3465.8289</v>
      </c>
      <c r="AH167" s="87">
        <f t="shared" si="37"/>
        <v>3465.8289</v>
      </c>
    </row>
    <row r="168" spans="1:34" s="86" customFormat="1" x14ac:dyDescent="0.3">
      <c r="A168" s="86" t="s">
        <v>1287</v>
      </c>
      <c r="B168" s="86" t="s">
        <v>1305</v>
      </c>
      <c r="C168" s="86" t="s">
        <v>612</v>
      </c>
      <c r="D168" s="86" t="s">
        <v>1353</v>
      </c>
      <c r="E168" s="86" t="s">
        <v>1397</v>
      </c>
      <c r="F168" s="87">
        <f t="shared" ref="F168:AH168" si="38">F47 - SUMIFS(F$106:F$110,$A$106:$A$110,$A168)</f>
        <v>0</v>
      </c>
      <c r="G168" s="87">
        <f t="shared" si="38"/>
        <v>0</v>
      </c>
      <c r="H168" s="87">
        <f t="shared" si="38"/>
        <v>0</v>
      </c>
      <c r="I168" s="87">
        <f t="shared" si="38"/>
        <v>-250</v>
      </c>
      <c r="J168" s="87">
        <f t="shared" si="38"/>
        <v>-250</v>
      </c>
      <c r="K168" s="87">
        <f t="shared" si="38"/>
        <v>-250</v>
      </c>
      <c r="L168" s="87">
        <f t="shared" si="38"/>
        <v>-250</v>
      </c>
      <c r="M168" s="87">
        <f t="shared" si="38"/>
        <v>-250</v>
      </c>
      <c r="N168" s="87">
        <f t="shared" si="38"/>
        <v>-250</v>
      </c>
      <c r="O168" s="87">
        <f t="shared" si="38"/>
        <v>-250</v>
      </c>
      <c r="P168" s="87">
        <f t="shared" si="38"/>
        <v>-250</v>
      </c>
      <c r="Q168" s="87">
        <f t="shared" si="38"/>
        <v>110.00998000000004</v>
      </c>
      <c r="R168" s="87">
        <f t="shared" si="38"/>
        <v>375.08399999999983</v>
      </c>
      <c r="S168" s="87">
        <f t="shared" si="38"/>
        <v>375.08399999999983</v>
      </c>
      <c r="T168" s="87">
        <f t="shared" si="38"/>
        <v>375.08399999999983</v>
      </c>
      <c r="U168" s="87">
        <f t="shared" si="38"/>
        <v>375.08399999999983</v>
      </c>
      <c r="V168" s="87">
        <f t="shared" si="38"/>
        <v>1133.6425999999999</v>
      </c>
      <c r="W168" s="87">
        <f t="shared" si="38"/>
        <v>1133.6425999999999</v>
      </c>
      <c r="X168" s="87">
        <f t="shared" si="38"/>
        <v>1133.6425999999999</v>
      </c>
      <c r="Y168" s="87">
        <f t="shared" si="38"/>
        <v>1133.6425999999999</v>
      </c>
      <c r="Z168" s="87">
        <f t="shared" si="38"/>
        <v>1133.6425999999999</v>
      </c>
      <c r="AA168" s="87">
        <f t="shared" si="38"/>
        <v>2593.0639999999999</v>
      </c>
      <c r="AB168" s="87">
        <f t="shared" si="38"/>
        <v>2593.0639999999999</v>
      </c>
      <c r="AC168" s="87">
        <f t="shared" si="38"/>
        <v>2593.0639999999999</v>
      </c>
      <c r="AD168" s="87">
        <f t="shared" si="38"/>
        <v>2593.0639999999999</v>
      </c>
      <c r="AE168" s="87">
        <f t="shared" si="38"/>
        <v>2593.0639999999999</v>
      </c>
      <c r="AF168" s="87">
        <f t="shared" si="38"/>
        <v>2593.0639999999999</v>
      </c>
      <c r="AG168" s="87">
        <f t="shared" si="38"/>
        <v>2850</v>
      </c>
      <c r="AH168" s="87">
        <f t="shared" si="38"/>
        <v>2850</v>
      </c>
    </row>
    <row r="169" spans="1:34" s="86" customFormat="1" x14ac:dyDescent="0.3">
      <c r="A169" s="86" t="s">
        <v>1288</v>
      </c>
      <c r="B169" s="86" t="s">
        <v>1288</v>
      </c>
      <c r="C169" s="86" t="s">
        <v>1350</v>
      </c>
      <c r="D169" s="86" t="s">
        <v>1353</v>
      </c>
      <c r="E169" s="86" t="s">
        <v>1397</v>
      </c>
      <c r="F169" s="87">
        <f t="shared" ref="F169:AH169" si="39">F48 - SUMIFS(F$106:F$110,$A$106:$A$110,$A169)</f>
        <v>18.792000293731611</v>
      </c>
      <c r="G169" s="87">
        <f t="shared" si="39"/>
        <v>56.930000305175746</v>
      </c>
      <c r="H169" s="87">
        <f t="shared" si="39"/>
        <v>116.31200408935541</v>
      </c>
      <c r="I169" s="87">
        <f t="shared" si="39"/>
        <v>203.74100685119538</v>
      </c>
      <c r="J169" s="87">
        <f t="shared" si="39"/>
        <v>316.67499160766528</v>
      </c>
      <c r="K169" s="87">
        <f t="shared" si="39"/>
        <v>441.51198577880842</v>
      </c>
      <c r="L169" s="87">
        <f t="shared" si="39"/>
        <v>598.09701538085881</v>
      </c>
      <c r="M169" s="87">
        <f t="shared" si="39"/>
        <v>788.33800506591706</v>
      </c>
      <c r="N169" s="87">
        <f t="shared" si="39"/>
        <v>1007.1959838867181</v>
      </c>
      <c r="O169" s="87">
        <f t="shared" si="39"/>
        <v>1181.6699371337841</v>
      </c>
      <c r="P169" s="87">
        <f t="shared" si="39"/>
        <v>1375.488037109372</v>
      </c>
      <c r="Q169" s="87">
        <f t="shared" si="39"/>
        <v>1581.046997070305</v>
      </c>
      <c r="R169" s="87">
        <f t="shared" si="39"/>
        <v>1799.5640411376919</v>
      </c>
      <c r="S169" s="87">
        <f t="shared" si="39"/>
        <v>2003.201034545895</v>
      </c>
      <c r="T169" s="87">
        <f t="shared" si="39"/>
        <v>2215.9790039062468</v>
      </c>
      <c r="U169" s="87">
        <f t="shared" si="39"/>
        <v>2320.6339721679628</v>
      </c>
      <c r="V169" s="87">
        <f t="shared" si="39"/>
        <v>2431.5501098632758</v>
      </c>
      <c r="W169" s="87">
        <f t="shared" si="39"/>
        <v>2543.8589782714839</v>
      </c>
      <c r="X169" s="87">
        <f t="shared" si="39"/>
        <v>2662.8169250488231</v>
      </c>
      <c r="Y169" s="87">
        <f t="shared" si="39"/>
        <v>2785.4378967285102</v>
      </c>
      <c r="Z169" s="87">
        <f t="shared" si="39"/>
        <v>2910.140014648432</v>
      </c>
      <c r="AA169" s="87">
        <f t="shared" si="39"/>
        <v>3039.4479064941352</v>
      </c>
      <c r="AB169" s="87">
        <f t="shared" si="39"/>
        <v>3174.2980346679628</v>
      </c>
      <c r="AC169" s="87">
        <f t="shared" si="39"/>
        <v>3316.8311157226563</v>
      </c>
      <c r="AD169" s="87">
        <f t="shared" si="39"/>
        <v>3463.237915039057</v>
      </c>
      <c r="AE169" s="87">
        <f t="shared" si="39"/>
        <v>3617.5489807128902</v>
      </c>
      <c r="AF169" s="87">
        <f t="shared" si="39"/>
        <v>3775.544921874995</v>
      </c>
      <c r="AG169" s="87">
        <f t="shared" si="39"/>
        <v>3934.3799438476508</v>
      </c>
      <c r="AH169" s="87">
        <f t="shared" si="39"/>
        <v>4096.4850463867178</v>
      </c>
    </row>
    <row r="170" spans="1:34" s="86" customFormat="1" x14ac:dyDescent="0.3">
      <c r="A170" s="86" t="s">
        <v>1289</v>
      </c>
      <c r="B170" s="86" t="s">
        <v>1306</v>
      </c>
      <c r="C170" s="86" t="s">
        <v>1349</v>
      </c>
      <c r="D170" s="86" t="s">
        <v>1355</v>
      </c>
      <c r="E170" s="86" t="s">
        <v>1397</v>
      </c>
      <c r="F170" s="87">
        <f t="shared" ref="F170:AH170" si="40">F49 - SUMIFS(F$106:F$110,$A$106:$A$110,$A170)</f>
        <v>205</v>
      </c>
      <c r="G170" s="87">
        <f t="shared" si="40"/>
        <v>205</v>
      </c>
      <c r="H170" s="87">
        <f t="shared" si="40"/>
        <v>205</v>
      </c>
      <c r="I170" s="87">
        <f t="shared" si="40"/>
        <v>205</v>
      </c>
      <c r="J170" s="87">
        <f t="shared" si="40"/>
        <v>205</v>
      </c>
      <c r="K170" s="87">
        <f t="shared" si="40"/>
        <v>205</v>
      </c>
      <c r="L170" s="87">
        <f t="shared" si="40"/>
        <v>205</v>
      </c>
      <c r="M170" s="87">
        <f t="shared" si="40"/>
        <v>205</v>
      </c>
      <c r="N170" s="87">
        <f t="shared" si="40"/>
        <v>205</v>
      </c>
      <c r="O170" s="87">
        <f t="shared" si="40"/>
        <v>175</v>
      </c>
      <c r="P170" s="87">
        <f t="shared" si="40"/>
        <v>175</v>
      </c>
      <c r="Q170" s="87">
        <f t="shared" si="40"/>
        <v>253.0204</v>
      </c>
      <c r="R170" s="87">
        <f t="shared" si="40"/>
        <v>253.0204</v>
      </c>
      <c r="S170" s="87">
        <f t="shared" si="40"/>
        <v>228.0204</v>
      </c>
      <c r="T170" s="87">
        <f t="shared" si="40"/>
        <v>483.09660000000002</v>
      </c>
      <c r="U170" s="87">
        <f t="shared" si="40"/>
        <v>483.09660000000002</v>
      </c>
      <c r="V170" s="87">
        <f t="shared" si="40"/>
        <v>514.45617999999899</v>
      </c>
      <c r="W170" s="87">
        <f t="shared" si="40"/>
        <v>514.45617999999899</v>
      </c>
      <c r="X170" s="87">
        <f t="shared" si="40"/>
        <v>514.45617999999899</v>
      </c>
      <c r="Y170" s="87">
        <f t="shared" si="40"/>
        <v>514.45617999999899</v>
      </c>
      <c r="Z170" s="87">
        <f t="shared" si="40"/>
        <v>779.12980000000005</v>
      </c>
      <c r="AA170" s="87">
        <f t="shared" si="40"/>
        <v>779.12980000000005</v>
      </c>
      <c r="AB170" s="87">
        <f t="shared" si="40"/>
        <v>779.12980000000005</v>
      </c>
      <c r="AC170" s="87">
        <f t="shared" si="40"/>
        <v>779.12980000000005</v>
      </c>
      <c r="AD170" s="87">
        <f t="shared" si="40"/>
        <v>779.12980000000005</v>
      </c>
      <c r="AE170" s="87">
        <f t="shared" si="40"/>
        <v>779.12980000000005</v>
      </c>
      <c r="AF170" s="87">
        <f t="shared" si="40"/>
        <v>779.12975999999901</v>
      </c>
      <c r="AG170" s="87">
        <f t="shared" si="40"/>
        <v>779.12975999999901</v>
      </c>
      <c r="AH170" s="87">
        <f t="shared" si="40"/>
        <v>779.12975999999901</v>
      </c>
    </row>
    <row r="171" spans="1:34" s="86" customFormat="1" x14ac:dyDescent="0.3">
      <c r="A171" s="86" t="s">
        <v>1290</v>
      </c>
      <c r="B171" s="86" t="s">
        <v>1307</v>
      </c>
      <c r="C171" s="86" t="s">
        <v>612</v>
      </c>
      <c r="D171" s="86" t="s">
        <v>1355</v>
      </c>
      <c r="E171" s="86" t="s">
        <v>1397</v>
      </c>
      <c r="F171" s="87">
        <f t="shared" ref="F171:AH171" si="41">F50 - SUMIFS(F$106:F$110,$A$106:$A$110,$A171)</f>
        <v>0</v>
      </c>
      <c r="G171" s="87">
        <f t="shared" si="41"/>
        <v>0</v>
      </c>
      <c r="H171" s="87">
        <f t="shared" si="41"/>
        <v>0</v>
      </c>
      <c r="I171" s="87">
        <f t="shared" si="41"/>
        <v>0</v>
      </c>
      <c r="J171" s="87">
        <f t="shared" si="41"/>
        <v>0</v>
      </c>
      <c r="K171" s="87">
        <f t="shared" si="41"/>
        <v>0</v>
      </c>
      <c r="L171" s="87">
        <f t="shared" si="41"/>
        <v>0</v>
      </c>
      <c r="M171" s="87">
        <f t="shared" si="41"/>
        <v>0</v>
      </c>
      <c r="N171" s="87">
        <f t="shared" si="41"/>
        <v>0</v>
      </c>
      <c r="O171" s="87">
        <f t="shared" si="41"/>
        <v>0</v>
      </c>
      <c r="P171" s="87">
        <f t="shared" si="41"/>
        <v>0</v>
      </c>
      <c r="Q171" s="87">
        <f t="shared" si="41"/>
        <v>0</v>
      </c>
      <c r="R171" s="87">
        <f t="shared" si="41"/>
        <v>0</v>
      </c>
      <c r="S171" s="87">
        <f t="shared" si="41"/>
        <v>0</v>
      </c>
      <c r="T171" s="87">
        <f t="shared" si="41"/>
        <v>0</v>
      </c>
      <c r="U171" s="87">
        <f t="shared" si="41"/>
        <v>0</v>
      </c>
      <c r="V171" s="87">
        <f t="shared" si="41"/>
        <v>0</v>
      </c>
      <c r="W171" s="87">
        <f t="shared" si="41"/>
        <v>0</v>
      </c>
      <c r="X171" s="87">
        <f t="shared" si="41"/>
        <v>0</v>
      </c>
      <c r="Y171" s="87">
        <f t="shared" si="41"/>
        <v>0</v>
      </c>
      <c r="Z171" s="87">
        <f t="shared" si="41"/>
        <v>0</v>
      </c>
      <c r="AA171" s="87">
        <f t="shared" si="41"/>
        <v>0</v>
      </c>
      <c r="AB171" s="87">
        <f t="shared" si="41"/>
        <v>0</v>
      </c>
      <c r="AC171" s="87">
        <f t="shared" si="41"/>
        <v>0</v>
      </c>
      <c r="AD171" s="87">
        <f t="shared" si="41"/>
        <v>0</v>
      </c>
      <c r="AE171" s="87">
        <f t="shared" si="41"/>
        <v>0</v>
      </c>
      <c r="AF171" s="87">
        <f t="shared" si="41"/>
        <v>0</v>
      </c>
      <c r="AG171" s="87">
        <f t="shared" si="41"/>
        <v>0</v>
      </c>
      <c r="AH171" s="87">
        <f t="shared" si="41"/>
        <v>0</v>
      </c>
    </row>
    <row r="172" spans="1:34" s="86" customFormat="1" x14ac:dyDescent="0.3">
      <c r="A172" s="86" t="s">
        <v>1291</v>
      </c>
      <c r="B172" s="86" t="s">
        <v>1291</v>
      </c>
      <c r="C172" s="86" t="s">
        <v>1350</v>
      </c>
      <c r="D172" s="86" t="s">
        <v>1355</v>
      </c>
      <c r="E172" s="86" t="s">
        <v>1397</v>
      </c>
      <c r="F172" s="87">
        <f t="shared" ref="F172:AH172" si="42">F51 - SUMIFS(F$106:F$110,$A$106:$A$110,$A172)</f>
        <v>19.108000516891451</v>
      </c>
      <c r="G172" s="87">
        <f t="shared" si="42"/>
        <v>37.433001041412268</v>
      </c>
      <c r="H172" s="87">
        <f t="shared" si="42"/>
        <v>64.041998863220101</v>
      </c>
      <c r="I172" s="87">
        <f t="shared" si="42"/>
        <v>100.9389972686767</v>
      </c>
      <c r="J172" s="87">
        <f t="shared" si="42"/>
        <v>139.00600242614701</v>
      </c>
      <c r="K172" s="87">
        <f t="shared" si="42"/>
        <v>181.2900047302239</v>
      </c>
      <c r="L172" s="87">
        <f t="shared" si="42"/>
        <v>233.20699691772381</v>
      </c>
      <c r="M172" s="87">
        <f t="shared" si="42"/>
        <v>295.74800109863247</v>
      </c>
      <c r="N172" s="87">
        <f t="shared" si="42"/>
        <v>367.72499084472639</v>
      </c>
      <c r="O172" s="87">
        <f t="shared" si="42"/>
        <v>418.77000427246037</v>
      </c>
      <c r="P172" s="87">
        <f t="shared" si="42"/>
        <v>476.5399932861323</v>
      </c>
      <c r="Q172" s="87">
        <f t="shared" si="42"/>
        <v>537.83000946044876</v>
      </c>
      <c r="R172" s="87">
        <f t="shared" si="42"/>
        <v>602.48300170898392</v>
      </c>
      <c r="S172" s="87">
        <f t="shared" si="42"/>
        <v>656.358985900878</v>
      </c>
      <c r="T172" s="87">
        <f t="shared" si="42"/>
        <v>712.61397552490098</v>
      </c>
      <c r="U172" s="87">
        <f t="shared" si="42"/>
        <v>743.76597595214798</v>
      </c>
      <c r="V172" s="87">
        <f t="shared" si="42"/>
        <v>776.57901000976506</v>
      </c>
      <c r="W172" s="87">
        <f t="shared" si="42"/>
        <v>809.53199768066293</v>
      </c>
      <c r="X172" s="87">
        <f t="shared" si="42"/>
        <v>844.20101928710903</v>
      </c>
      <c r="Y172" s="87">
        <f t="shared" si="42"/>
        <v>879.81898498535099</v>
      </c>
      <c r="Z172" s="87">
        <f t="shared" si="42"/>
        <v>916.08302307128906</v>
      </c>
      <c r="AA172" s="87">
        <f t="shared" si="42"/>
        <v>953.68797302246003</v>
      </c>
      <c r="AB172" s="87">
        <f t="shared" si="42"/>
        <v>992.26100158691304</v>
      </c>
      <c r="AC172" s="87">
        <f t="shared" si="42"/>
        <v>1032.718978881835</v>
      </c>
      <c r="AD172" s="87">
        <f t="shared" si="42"/>
        <v>1074.201995849608</v>
      </c>
      <c r="AE172" s="87">
        <f t="shared" si="42"/>
        <v>1117.7970275878902</v>
      </c>
      <c r="AF172" s="87">
        <f t="shared" si="42"/>
        <v>1162.580978393554</v>
      </c>
      <c r="AG172" s="87">
        <f t="shared" si="42"/>
        <v>1208.344024658202</v>
      </c>
      <c r="AH172" s="87">
        <f t="shared" si="42"/>
        <v>1254.282028198234</v>
      </c>
    </row>
    <row r="173" spans="1:34" s="86" customFormat="1" x14ac:dyDescent="0.3">
      <c r="A173" s="86" t="s">
        <v>1292</v>
      </c>
      <c r="B173" s="86" t="s">
        <v>1308</v>
      </c>
      <c r="C173" s="86" t="s">
        <v>1349</v>
      </c>
      <c r="D173" s="86" t="s">
        <v>1356</v>
      </c>
      <c r="E173" s="86" t="s">
        <v>1397</v>
      </c>
      <c r="F173" s="87">
        <f t="shared" ref="F173:AH173" si="43">F52 - SUMIFS(F$106:F$110,$A$106:$A$110,$A173)</f>
        <v>0</v>
      </c>
      <c r="G173" s="87">
        <f t="shared" si="43"/>
        <v>0</v>
      </c>
      <c r="H173" s="87">
        <f t="shared" si="43"/>
        <v>0</v>
      </c>
      <c r="I173" s="87">
        <f t="shared" si="43"/>
        <v>0</v>
      </c>
      <c r="J173" s="87">
        <f t="shared" si="43"/>
        <v>0</v>
      </c>
      <c r="K173" s="87">
        <f t="shared" si="43"/>
        <v>0</v>
      </c>
      <c r="L173" s="87">
        <f t="shared" si="43"/>
        <v>0</v>
      </c>
      <c r="M173" s="87">
        <f t="shared" si="43"/>
        <v>0</v>
      </c>
      <c r="N173" s="87">
        <f t="shared" si="43"/>
        <v>0</v>
      </c>
      <c r="O173" s="87">
        <f t="shared" si="43"/>
        <v>0</v>
      </c>
      <c r="P173" s="87">
        <f t="shared" si="43"/>
        <v>0</v>
      </c>
      <c r="Q173" s="87">
        <f t="shared" si="43"/>
        <v>0</v>
      </c>
      <c r="R173" s="87">
        <f t="shared" si="43"/>
        <v>0</v>
      </c>
      <c r="S173" s="87">
        <f t="shared" si="43"/>
        <v>0</v>
      </c>
      <c r="T173" s="87">
        <f t="shared" si="43"/>
        <v>0</v>
      </c>
      <c r="U173" s="87">
        <f t="shared" si="43"/>
        <v>0</v>
      </c>
      <c r="V173" s="87">
        <f t="shared" si="43"/>
        <v>0</v>
      </c>
      <c r="W173" s="87">
        <f t="shared" si="43"/>
        <v>0</v>
      </c>
      <c r="X173" s="87">
        <f t="shared" si="43"/>
        <v>0</v>
      </c>
      <c r="Y173" s="87">
        <f t="shared" si="43"/>
        <v>0</v>
      </c>
      <c r="Z173" s="87">
        <f t="shared" si="43"/>
        <v>0</v>
      </c>
      <c r="AA173" s="87">
        <f t="shared" si="43"/>
        <v>0</v>
      </c>
      <c r="AB173" s="87">
        <f t="shared" si="43"/>
        <v>0</v>
      </c>
      <c r="AC173" s="87">
        <f t="shared" si="43"/>
        <v>0</v>
      </c>
      <c r="AD173" s="87">
        <f t="shared" si="43"/>
        <v>0</v>
      </c>
      <c r="AE173" s="87">
        <f t="shared" si="43"/>
        <v>0</v>
      </c>
      <c r="AF173" s="87">
        <f t="shared" si="43"/>
        <v>0</v>
      </c>
      <c r="AG173" s="87">
        <f t="shared" si="43"/>
        <v>0</v>
      </c>
      <c r="AH173" s="87">
        <f t="shared" si="43"/>
        <v>0</v>
      </c>
    </row>
    <row r="174" spans="1:34" s="86" customFormat="1" x14ac:dyDescent="0.3">
      <c r="A174" s="86" t="s">
        <v>1293</v>
      </c>
      <c r="B174" s="86" t="s">
        <v>1309</v>
      </c>
      <c r="C174" s="86" t="s">
        <v>612</v>
      </c>
      <c r="D174" s="86" t="s">
        <v>1356</v>
      </c>
      <c r="E174" s="86" t="s">
        <v>1397</v>
      </c>
      <c r="F174" s="87">
        <f t="shared" ref="F174:AH174" si="44">F53 - SUMIFS(F$106:F$110,$A$106:$A$110,$A174)</f>
        <v>0</v>
      </c>
      <c r="G174" s="87">
        <f t="shared" si="44"/>
        <v>0</v>
      </c>
      <c r="H174" s="87">
        <f t="shared" si="44"/>
        <v>0</v>
      </c>
      <c r="I174" s="87">
        <f t="shared" si="44"/>
        <v>0</v>
      </c>
      <c r="J174" s="87">
        <f t="shared" si="44"/>
        <v>0</v>
      </c>
      <c r="K174" s="87">
        <f t="shared" si="44"/>
        <v>0</v>
      </c>
      <c r="L174" s="87">
        <f t="shared" si="44"/>
        <v>0</v>
      </c>
      <c r="M174" s="87">
        <f t="shared" si="44"/>
        <v>0</v>
      </c>
      <c r="N174" s="87">
        <f t="shared" si="44"/>
        <v>0</v>
      </c>
      <c r="O174" s="87">
        <f t="shared" si="44"/>
        <v>0</v>
      </c>
      <c r="P174" s="87">
        <f t="shared" si="44"/>
        <v>0</v>
      </c>
      <c r="Q174" s="87">
        <f t="shared" si="44"/>
        <v>0</v>
      </c>
      <c r="R174" s="87">
        <f t="shared" si="44"/>
        <v>0</v>
      </c>
      <c r="S174" s="87">
        <f t="shared" si="44"/>
        <v>0</v>
      </c>
      <c r="T174" s="87">
        <f t="shared" si="44"/>
        <v>0</v>
      </c>
      <c r="U174" s="87">
        <f t="shared" si="44"/>
        <v>0</v>
      </c>
      <c r="V174" s="87">
        <f t="shared" si="44"/>
        <v>0</v>
      </c>
      <c r="W174" s="87">
        <f t="shared" si="44"/>
        <v>0</v>
      </c>
      <c r="X174" s="87">
        <f t="shared" si="44"/>
        <v>0</v>
      </c>
      <c r="Y174" s="87">
        <f t="shared" si="44"/>
        <v>0</v>
      </c>
      <c r="Z174" s="87">
        <f t="shared" si="44"/>
        <v>0</v>
      </c>
      <c r="AA174" s="87">
        <f t="shared" si="44"/>
        <v>0</v>
      </c>
      <c r="AB174" s="87">
        <f t="shared" si="44"/>
        <v>0</v>
      </c>
      <c r="AC174" s="87">
        <f t="shared" si="44"/>
        <v>0</v>
      </c>
      <c r="AD174" s="87">
        <f t="shared" si="44"/>
        <v>0</v>
      </c>
      <c r="AE174" s="87">
        <f t="shared" si="44"/>
        <v>0</v>
      </c>
      <c r="AF174" s="87">
        <f t="shared" si="44"/>
        <v>0</v>
      </c>
      <c r="AG174" s="87">
        <f t="shared" si="44"/>
        <v>0</v>
      </c>
      <c r="AH174" s="87">
        <f t="shared" si="44"/>
        <v>0</v>
      </c>
    </row>
    <row r="175" spans="1:34" s="86" customFormat="1" x14ac:dyDescent="0.3">
      <c r="A175" s="86" t="s">
        <v>1294</v>
      </c>
      <c r="B175" s="86" t="s">
        <v>1294</v>
      </c>
      <c r="C175" s="86" t="s">
        <v>1350</v>
      </c>
      <c r="D175" s="86" t="s">
        <v>1356</v>
      </c>
      <c r="E175" s="86" t="s">
        <v>1397</v>
      </c>
      <c r="F175" s="87">
        <f t="shared" ref="F175:AH175" si="45">F54 - SUMIFS(F$106:F$110,$A$106:$A$110,$A175)</f>
        <v>2.531000047922126</v>
      </c>
      <c r="G175" s="87">
        <f t="shared" si="45"/>
        <v>5.8989998698234514</v>
      </c>
      <c r="H175" s="87">
        <f t="shared" si="45"/>
        <v>10.95600008964537</v>
      </c>
      <c r="I175" s="87">
        <f t="shared" si="45"/>
        <v>18.307000398635768</v>
      </c>
      <c r="J175" s="87">
        <f t="shared" si="45"/>
        <v>27.271999120712248</v>
      </c>
      <c r="K175" s="87">
        <f t="shared" si="45"/>
        <v>37.668000698089529</v>
      </c>
      <c r="L175" s="87">
        <f t="shared" si="45"/>
        <v>50.497000694274853</v>
      </c>
      <c r="M175" s="87">
        <f t="shared" si="45"/>
        <v>65.411998748779297</v>
      </c>
      <c r="N175" s="87">
        <f t="shared" si="45"/>
        <v>82.598003387451101</v>
      </c>
      <c r="O175" s="87">
        <f t="shared" si="45"/>
        <v>96.729002952575598</v>
      </c>
      <c r="P175" s="87">
        <f t="shared" si="45"/>
        <v>112.11099720001209</v>
      </c>
      <c r="Q175" s="87">
        <f t="shared" si="45"/>
        <v>128.7480001449583</v>
      </c>
      <c r="R175" s="87">
        <f t="shared" si="45"/>
        <v>146.674007415771</v>
      </c>
      <c r="S175" s="87">
        <f t="shared" si="45"/>
        <v>164.1120033264157</v>
      </c>
      <c r="T175" s="87">
        <f t="shared" si="45"/>
        <v>182.07299804687452</v>
      </c>
      <c r="U175" s="87">
        <f t="shared" si="45"/>
        <v>191.79999732971089</v>
      </c>
      <c r="V175" s="87">
        <f t="shared" si="45"/>
        <v>202.03400230407689</v>
      </c>
      <c r="W175" s="87">
        <f t="shared" si="45"/>
        <v>212.35599899291938</v>
      </c>
      <c r="X175" s="87">
        <f t="shared" si="45"/>
        <v>223.17800712585358</v>
      </c>
      <c r="Y175" s="87">
        <f t="shared" si="45"/>
        <v>234.19300270080521</v>
      </c>
      <c r="Z175" s="87">
        <f t="shared" si="45"/>
        <v>245.49399948120112</v>
      </c>
      <c r="AA175" s="87">
        <f t="shared" si="45"/>
        <v>256.95800399780211</v>
      </c>
      <c r="AB175" s="87">
        <f t="shared" si="45"/>
        <v>268.73600196838322</v>
      </c>
      <c r="AC175" s="87">
        <f t="shared" si="45"/>
        <v>280.62199401855423</v>
      </c>
      <c r="AD175" s="87">
        <f t="shared" si="45"/>
        <v>292.61600875854447</v>
      </c>
      <c r="AE175" s="87">
        <f t="shared" si="45"/>
        <v>304.57599258422778</v>
      </c>
      <c r="AF175" s="87">
        <f t="shared" si="45"/>
        <v>316.62600326538069</v>
      </c>
      <c r="AG175" s="87">
        <f t="shared" si="45"/>
        <v>328.75601196289063</v>
      </c>
      <c r="AH175" s="87">
        <f t="shared" si="45"/>
        <v>340.86399841308514</v>
      </c>
    </row>
    <row r="176" spans="1:34" s="86" customFormat="1" x14ac:dyDescent="0.3">
      <c r="A176" s="86" t="s">
        <v>1295</v>
      </c>
      <c r="B176" s="86" t="s">
        <v>1310</v>
      </c>
      <c r="C176" s="86" t="s">
        <v>1349</v>
      </c>
      <c r="D176" s="86" t="s">
        <v>1354</v>
      </c>
      <c r="E176" s="86" t="s">
        <v>1397</v>
      </c>
      <c r="F176" s="87">
        <f t="shared" ref="F176:AH176" si="46">F55 - SUMIFS(F$106:F$110,$A$106:$A$110,$A176)</f>
        <v>55.329999923705998</v>
      </c>
      <c r="G176" s="87">
        <f t="shared" si="46"/>
        <v>375.329999923706</v>
      </c>
      <c r="H176" s="87">
        <f t="shared" si="46"/>
        <v>375.329999923706</v>
      </c>
      <c r="I176" s="87">
        <f t="shared" si="46"/>
        <v>375.329999923706</v>
      </c>
      <c r="J176" s="87">
        <f t="shared" si="46"/>
        <v>375.329999923706</v>
      </c>
      <c r="K176" s="87">
        <f t="shared" si="46"/>
        <v>375.329999923706</v>
      </c>
      <c r="L176" s="87">
        <f t="shared" si="46"/>
        <v>375.329999923706</v>
      </c>
      <c r="M176" s="87">
        <f t="shared" si="46"/>
        <v>375.329999923706</v>
      </c>
      <c r="N176" s="87">
        <f t="shared" si="46"/>
        <v>375.329999923706</v>
      </c>
      <c r="O176" s="87">
        <f t="shared" si="46"/>
        <v>375.329999923706</v>
      </c>
      <c r="P176" s="87">
        <f t="shared" si="46"/>
        <v>375.329999923706</v>
      </c>
      <c r="Q176" s="87">
        <f t="shared" si="46"/>
        <v>375.33046918953602</v>
      </c>
      <c r="R176" s="87">
        <f t="shared" si="46"/>
        <v>320.00046931815001</v>
      </c>
      <c r="S176" s="87">
        <f t="shared" si="46"/>
        <v>320.00046932755998</v>
      </c>
      <c r="T176" s="87">
        <f t="shared" si="46"/>
        <v>320.00046946756999</v>
      </c>
      <c r="U176" s="87">
        <f t="shared" si="46"/>
        <v>320.00046950663</v>
      </c>
      <c r="V176" s="87">
        <f t="shared" si="46"/>
        <v>320.00046992147998</v>
      </c>
      <c r="W176" s="87">
        <f t="shared" si="46"/>
        <v>320.00046997074998</v>
      </c>
      <c r="X176" s="87">
        <f t="shared" si="46"/>
        <v>320.00047009912998</v>
      </c>
      <c r="Y176" s="87">
        <f t="shared" si="46"/>
        <v>320.00047015991998</v>
      </c>
      <c r="Z176" s="87">
        <f t="shared" si="46"/>
        <v>300.00046725200002</v>
      </c>
      <c r="AA176" s="87">
        <f t="shared" si="46"/>
        <v>4.6571995999999998E-4</v>
      </c>
      <c r="AB176" s="87">
        <f t="shared" si="46"/>
        <v>4.6573765999999902E-4</v>
      </c>
      <c r="AC176" s="87">
        <f t="shared" si="46"/>
        <v>4.6448839999999899E-4</v>
      </c>
      <c r="AD176" s="87">
        <f t="shared" si="46"/>
        <v>4.6085705999999999E-4</v>
      </c>
      <c r="AE176" s="87">
        <f t="shared" si="46"/>
        <v>5.3350312999999997E-4</v>
      </c>
      <c r="AF176" s="87">
        <f t="shared" si="46"/>
        <v>5.3137243999999998E-4</v>
      </c>
      <c r="AG176" s="87">
        <f t="shared" si="46"/>
        <v>5.2857209999999997E-4</v>
      </c>
      <c r="AH176" s="87">
        <f t="shared" si="46"/>
        <v>6.0495730000000004E-4</v>
      </c>
    </row>
    <row r="177" spans="1:34" s="86" customFormat="1" x14ac:dyDescent="0.3">
      <c r="A177" s="86" t="s">
        <v>1296</v>
      </c>
      <c r="B177" s="86" t="s">
        <v>1311</v>
      </c>
      <c r="C177" s="86" t="s">
        <v>612</v>
      </c>
      <c r="D177" s="86" t="s">
        <v>1354</v>
      </c>
      <c r="E177" s="86" t="s">
        <v>1397</v>
      </c>
      <c r="F177" s="87">
        <f t="shared" ref="F177:AH177" si="47">F56 - SUMIFS(F$106:F$110,$A$106:$A$110,$A177)</f>
        <v>0</v>
      </c>
      <c r="G177" s="87">
        <f t="shared" si="47"/>
        <v>0</v>
      </c>
      <c r="H177" s="87">
        <f t="shared" si="47"/>
        <v>0</v>
      </c>
      <c r="I177" s="87">
        <f t="shared" si="47"/>
        <v>0</v>
      </c>
      <c r="J177" s="87">
        <f t="shared" si="47"/>
        <v>0</v>
      </c>
      <c r="K177" s="87">
        <f t="shared" si="47"/>
        <v>0</v>
      </c>
      <c r="L177" s="87">
        <f t="shared" si="47"/>
        <v>0</v>
      </c>
      <c r="M177" s="87">
        <f t="shared" si="47"/>
        <v>0</v>
      </c>
      <c r="N177" s="87">
        <f t="shared" si="47"/>
        <v>0</v>
      </c>
      <c r="O177" s="87">
        <f t="shared" si="47"/>
        <v>0</v>
      </c>
      <c r="P177" s="87">
        <f t="shared" si="47"/>
        <v>0</v>
      </c>
      <c r="Q177" s="87">
        <f t="shared" si="47"/>
        <v>898.84630000000004</v>
      </c>
      <c r="R177" s="87">
        <f t="shared" si="47"/>
        <v>898.84630000000004</v>
      </c>
      <c r="S177" s="87">
        <f t="shared" si="47"/>
        <v>898.84630000000004</v>
      </c>
      <c r="T177" s="87">
        <f t="shared" si="47"/>
        <v>1208.8081999999999</v>
      </c>
      <c r="U177" s="87">
        <f t="shared" si="47"/>
        <v>1208.8081999999999</v>
      </c>
      <c r="V177" s="87">
        <f t="shared" si="47"/>
        <v>1465.7457999999999</v>
      </c>
      <c r="W177" s="87">
        <f t="shared" si="47"/>
        <v>1465.7457999999999</v>
      </c>
      <c r="X177" s="87">
        <f t="shared" si="47"/>
        <v>1465.7457999999999</v>
      </c>
      <c r="Y177" s="87">
        <f t="shared" si="47"/>
        <v>1465.7457999999999</v>
      </c>
      <c r="Z177" s="87">
        <f t="shared" si="47"/>
        <v>2106.1736000000001</v>
      </c>
      <c r="AA177" s="87">
        <f t="shared" si="47"/>
        <v>2106.1736000000001</v>
      </c>
      <c r="AB177" s="87">
        <f t="shared" si="47"/>
        <v>2106.1736000000001</v>
      </c>
      <c r="AC177" s="87">
        <f t="shared" si="47"/>
        <v>2320.4349999999999</v>
      </c>
      <c r="AD177" s="87">
        <f t="shared" si="47"/>
        <v>2320.4349999999999</v>
      </c>
      <c r="AE177" s="87">
        <f t="shared" si="47"/>
        <v>2320.4349999999999</v>
      </c>
      <c r="AF177" s="87">
        <f t="shared" si="47"/>
        <v>2320.4349999999999</v>
      </c>
      <c r="AG177" s="87">
        <f t="shared" si="47"/>
        <v>2320.4349999999999</v>
      </c>
      <c r="AH177" s="87">
        <f t="shared" si="47"/>
        <v>2320.4349999999999</v>
      </c>
    </row>
    <row r="178" spans="1:34" s="86" customFormat="1" x14ac:dyDescent="0.3">
      <c r="A178" s="86" t="s">
        <v>1297</v>
      </c>
      <c r="B178" s="86" t="s">
        <v>1297</v>
      </c>
      <c r="C178" s="86" t="s">
        <v>1350</v>
      </c>
      <c r="D178" s="86" t="s">
        <v>1354</v>
      </c>
      <c r="E178" s="86" t="s">
        <v>1397</v>
      </c>
      <c r="F178" s="87">
        <f t="shared" ref="F178:AH178" si="48">F57 - SUMIFS(F$106:F$110,$A$106:$A$110,$A178)</f>
        <v>21.324999809265112</v>
      </c>
      <c r="G178" s="87">
        <f t="shared" si="48"/>
        <v>39.332999229431003</v>
      </c>
      <c r="H178" s="87">
        <f t="shared" si="48"/>
        <v>124.65300178527829</v>
      </c>
      <c r="I178" s="87">
        <f t="shared" si="48"/>
        <v>240.5120048522939</v>
      </c>
      <c r="J178" s="87">
        <f t="shared" si="48"/>
        <v>387.46300506591774</v>
      </c>
      <c r="K178" s="87">
        <f t="shared" si="48"/>
        <v>568.47399139404206</v>
      </c>
      <c r="L178" s="87">
        <f t="shared" si="48"/>
        <v>786.96098327636605</v>
      </c>
      <c r="M178" s="87">
        <f t="shared" si="48"/>
        <v>1024.835983276367</v>
      </c>
      <c r="N178" s="87">
        <f t="shared" si="48"/>
        <v>1297.2010192871039</v>
      </c>
      <c r="O178" s="87">
        <f t="shared" si="48"/>
        <v>1508.376068115231</v>
      </c>
      <c r="P178" s="87">
        <f t="shared" si="48"/>
        <v>1741.757995605466</v>
      </c>
      <c r="Q178" s="87">
        <f t="shared" si="48"/>
        <v>1990.8499450683539</v>
      </c>
      <c r="R178" s="87">
        <f t="shared" si="48"/>
        <v>2255.0250549316352</v>
      </c>
      <c r="S178" s="87">
        <f t="shared" si="48"/>
        <v>2511.4719543456981</v>
      </c>
      <c r="T178" s="87">
        <f t="shared" si="48"/>
        <v>2773.6560668945313</v>
      </c>
      <c r="U178" s="87">
        <f t="shared" si="48"/>
        <v>2913.0490112304678</v>
      </c>
      <c r="V178" s="87">
        <f t="shared" si="48"/>
        <v>3058.5720520019481</v>
      </c>
      <c r="W178" s="87">
        <f t="shared" si="48"/>
        <v>3207.325073242187</v>
      </c>
      <c r="X178" s="87">
        <f t="shared" si="48"/>
        <v>3364.1940307617178</v>
      </c>
      <c r="Y178" s="87">
        <f t="shared" si="48"/>
        <v>3523.5459594726508</v>
      </c>
      <c r="Z178" s="87">
        <f t="shared" si="48"/>
        <v>3687.8629760742178</v>
      </c>
      <c r="AA178" s="87">
        <f t="shared" si="48"/>
        <v>3855.463012695307</v>
      </c>
      <c r="AB178" s="87">
        <f t="shared" si="48"/>
        <v>4029.3500366210928</v>
      </c>
      <c r="AC178" s="87">
        <f t="shared" si="48"/>
        <v>4209.115112304682</v>
      </c>
      <c r="AD178" s="87">
        <f t="shared" si="48"/>
        <v>4396.3960571289063</v>
      </c>
      <c r="AE178" s="87">
        <f t="shared" si="48"/>
        <v>4589.93505859375</v>
      </c>
      <c r="AF178" s="87">
        <f t="shared" si="48"/>
        <v>4789.6218872070313</v>
      </c>
      <c r="AG178" s="87">
        <f t="shared" si="48"/>
        <v>4990.3800048828125</v>
      </c>
      <c r="AH178" s="87">
        <f t="shared" si="48"/>
        <v>5195.4019775390625</v>
      </c>
    </row>
    <row r="179" spans="1:34" s="56" customFormat="1" x14ac:dyDescent="0.3">
      <c r="A179" s="56" t="s">
        <v>1283</v>
      </c>
      <c r="B179" s="56" t="s">
        <v>1302</v>
      </c>
      <c r="C179" s="56" t="s">
        <v>1349</v>
      </c>
      <c r="D179" s="56" t="s">
        <v>1352</v>
      </c>
      <c r="E179" s="56" t="s">
        <v>1398</v>
      </c>
      <c r="F179" s="88">
        <f t="shared" ref="F179:AH179" si="49">F63 - SUMIFS(F$106:F$110,$A$106:$A$110,$A179)</f>
        <v>0</v>
      </c>
      <c r="G179" s="88">
        <f t="shared" si="49"/>
        <v>0</v>
      </c>
      <c r="H179" s="88">
        <f t="shared" si="49"/>
        <v>0</v>
      </c>
      <c r="I179" s="88">
        <f t="shared" si="49"/>
        <v>0</v>
      </c>
      <c r="J179" s="88">
        <f t="shared" si="49"/>
        <v>0</v>
      </c>
      <c r="K179" s="88">
        <f t="shared" si="49"/>
        <v>0</v>
      </c>
      <c r="L179" s="88">
        <f t="shared" si="49"/>
        <v>0</v>
      </c>
      <c r="M179" s="88">
        <f t="shared" si="49"/>
        <v>0</v>
      </c>
      <c r="N179" s="88">
        <f t="shared" si="49"/>
        <v>2.0939207999999901E-4</v>
      </c>
      <c r="O179" s="88">
        <f t="shared" si="49"/>
        <v>2.0940202999999999E-4</v>
      </c>
      <c r="P179" s="88">
        <f t="shared" si="49"/>
        <v>2.0940324999999999E-4</v>
      </c>
      <c r="Q179" s="88">
        <f t="shared" si="49"/>
        <v>5.4505695999999999E-4</v>
      </c>
      <c r="R179" s="88">
        <f t="shared" si="49"/>
        <v>5.4517196999999992E-4</v>
      </c>
      <c r="S179" s="88">
        <f t="shared" si="49"/>
        <v>5.4519148999999999E-4</v>
      </c>
      <c r="T179" s="88">
        <f t="shared" si="49"/>
        <v>6.2068529999999896E-4</v>
      </c>
      <c r="U179" s="88">
        <f t="shared" si="49"/>
        <v>6.2075585999999999E-4</v>
      </c>
      <c r="V179" s="88">
        <f t="shared" si="49"/>
        <v>6.2126672000000003E-4</v>
      </c>
      <c r="W179" s="88">
        <f t="shared" si="49"/>
        <v>6.2137407999999996E-4</v>
      </c>
      <c r="X179" s="88">
        <f t="shared" si="49"/>
        <v>833.86519274500006</v>
      </c>
      <c r="Y179" s="88">
        <f t="shared" si="49"/>
        <v>833.86519280620007</v>
      </c>
      <c r="Z179" s="88">
        <f t="shared" si="49"/>
        <v>1336.39093</v>
      </c>
      <c r="AA179" s="88">
        <f t="shared" si="49"/>
        <v>1336.39093</v>
      </c>
      <c r="AB179" s="88">
        <f t="shared" si="49"/>
        <v>1336.39093</v>
      </c>
      <c r="AC179" s="88">
        <f t="shared" si="49"/>
        <v>1698.6527000000001</v>
      </c>
      <c r="AD179" s="88">
        <f t="shared" si="49"/>
        <v>1698.6527000000001</v>
      </c>
      <c r="AE179" s="88">
        <f t="shared" si="49"/>
        <v>1698.6527000000001</v>
      </c>
      <c r="AF179" s="88">
        <f t="shared" si="49"/>
        <v>1698.6527000000001</v>
      </c>
      <c r="AG179" s="88">
        <f t="shared" si="49"/>
        <v>1698.6527000000001</v>
      </c>
      <c r="AH179" s="88">
        <f t="shared" si="49"/>
        <v>1698.6525000000001</v>
      </c>
    </row>
    <row r="180" spans="1:34" s="56" customFormat="1" x14ac:dyDescent="0.3">
      <c r="A180" s="56" t="s">
        <v>1284</v>
      </c>
      <c r="B180" s="56" t="s">
        <v>1303</v>
      </c>
      <c r="C180" s="56" t="s">
        <v>612</v>
      </c>
      <c r="D180" s="56" t="s">
        <v>1352</v>
      </c>
      <c r="E180" s="56" t="s">
        <v>1398</v>
      </c>
      <c r="F180" s="88">
        <f t="shared" ref="F180:AH180" si="50">F64 - SUMIFS(F$106:F$110,$A$106:$A$110,$A180)</f>
        <v>0</v>
      </c>
      <c r="G180" s="88">
        <f t="shared" si="50"/>
        <v>0</v>
      </c>
      <c r="H180" s="88">
        <f t="shared" si="50"/>
        <v>0</v>
      </c>
      <c r="I180" s="88">
        <f t="shared" si="50"/>
        <v>0</v>
      </c>
      <c r="J180" s="88">
        <f t="shared" si="50"/>
        <v>0</v>
      </c>
      <c r="K180" s="88">
        <f t="shared" si="50"/>
        <v>0</v>
      </c>
      <c r="L180" s="88">
        <f t="shared" si="50"/>
        <v>0</v>
      </c>
      <c r="M180" s="88">
        <f t="shared" si="50"/>
        <v>0</v>
      </c>
      <c r="N180" s="88">
        <f t="shared" si="50"/>
        <v>1999.9997999999996</v>
      </c>
      <c r="O180" s="88">
        <f t="shared" si="50"/>
        <v>1999.9997999999996</v>
      </c>
      <c r="P180" s="88">
        <f t="shared" si="50"/>
        <v>1999.9997999999996</v>
      </c>
      <c r="Q180" s="88">
        <f t="shared" si="50"/>
        <v>1999.9997999999996</v>
      </c>
      <c r="R180" s="88">
        <f t="shared" si="50"/>
        <v>1999.9997999999996</v>
      </c>
      <c r="S180" s="88">
        <f t="shared" si="50"/>
        <v>1999.9997999999996</v>
      </c>
      <c r="T180" s="88">
        <f t="shared" si="50"/>
        <v>1999.9999152705432</v>
      </c>
      <c r="U180" s="88">
        <f t="shared" si="50"/>
        <v>1999.9999153437038</v>
      </c>
      <c r="V180" s="88">
        <f t="shared" si="50"/>
        <v>1999.9999157602697</v>
      </c>
      <c r="W180" s="88">
        <f t="shared" si="50"/>
        <v>1999.99991579779</v>
      </c>
      <c r="X180" s="88">
        <f t="shared" si="50"/>
        <v>2031.1542369331301</v>
      </c>
      <c r="Y180" s="88">
        <f t="shared" si="50"/>
        <v>2031.1542369843901</v>
      </c>
      <c r="Z180" s="88">
        <f t="shared" si="50"/>
        <v>2600.0002373426496</v>
      </c>
      <c r="AA180" s="88">
        <f t="shared" si="50"/>
        <v>2600.0002374667401</v>
      </c>
      <c r="AB180" s="88">
        <f t="shared" si="50"/>
        <v>2600.0002374852502</v>
      </c>
      <c r="AC180" s="88">
        <f t="shared" si="50"/>
        <v>2600.0002376675302</v>
      </c>
      <c r="AD180" s="88">
        <f t="shared" si="50"/>
        <v>2600.0002377141</v>
      </c>
      <c r="AE180" s="88">
        <f t="shared" si="50"/>
        <v>2600.0002378243698</v>
      </c>
      <c r="AF180" s="88">
        <f t="shared" si="50"/>
        <v>2600.0002378590298</v>
      </c>
      <c r="AG180" s="88">
        <f t="shared" si="50"/>
        <v>2600.0002379551397</v>
      </c>
      <c r="AH180" s="88">
        <f t="shared" si="50"/>
        <v>2600.00023804598</v>
      </c>
    </row>
    <row r="181" spans="1:34" s="56" customFormat="1" x14ac:dyDescent="0.3">
      <c r="A181" s="56" t="s">
        <v>1285</v>
      </c>
      <c r="B181" s="56" t="s">
        <v>1285</v>
      </c>
      <c r="C181" s="56" t="s">
        <v>1350</v>
      </c>
      <c r="D181" s="56" t="s">
        <v>1352</v>
      </c>
      <c r="E181" s="56" t="s">
        <v>1398</v>
      </c>
      <c r="F181" s="88">
        <f t="shared" ref="F181:AH181" si="51">F65 - SUMIFS(F$106:F$110,$A$106:$A$110,$A181)</f>
        <v>33.809000492095876</v>
      </c>
      <c r="G181" s="88">
        <f t="shared" si="51"/>
        <v>82.708997726440401</v>
      </c>
      <c r="H181" s="88">
        <f t="shared" si="51"/>
        <v>156.7610015869133</v>
      </c>
      <c r="I181" s="88">
        <f t="shared" si="51"/>
        <v>263.89000701904251</v>
      </c>
      <c r="J181" s="88">
        <f t="shared" si="51"/>
        <v>405.04799652099609</v>
      </c>
      <c r="K181" s="88">
        <f t="shared" si="51"/>
        <v>567.05899810790902</v>
      </c>
      <c r="L181" s="88">
        <f t="shared" si="51"/>
        <v>769.63403320312409</v>
      </c>
      <c r="M181" s="88">
        <f t="shared" si="51"/>
        <v>1010.102981567382</v>
      </c>
      <c r="N181" s="88">
        <f t="shared" si="51"/>
        <v>1287.846038818356</v>
      </c>
      <c r="O181" s="88">
        <f t="shared" si="51"/>
        <v>1513.001998901364</v>
      </c>
      <c r="P181" s="88">
        <f t="shared" si="51"/>
        <v>1757.9950256347629</v>
      </c>
      <c r="Q181" s="88">
        <f t="shared" si="51"/>
        <v>2022.752929687492</v>
      </c>
      <c r="R181" s="88">
        <f t="shared" si="51"/>
        <v>2303.8510437011641</v>
      </c>
      <c r="S181" s="88">
        <f t="shared" si="51"/>
        <v>2570.3709106445258</v>
      </c>
      <c r="T181" s="88">
        <f t="shared" si="51"/>
        <v>2845.8051147460928</v>
      </c>
      <c r="U181" s="88">
        <f t="shared" si="51"/>
        <v>2993.400024414062</v>
      </c>
      <c r="V181" s="88">
        <f t="shared" si="51"/>
        <v>3149.60205078125</v>
      </c>
      <c r="W181" s="88">
        <f t="shared" si="51"/>
        <v>3306.082000732416</v>
      </c>
      <c r="X181" s="88">
        <f t="shared" si="51"/>
        <v>3472.6760864257813</v>
      </c>
      <c r="Y181" s="88">
        <f t="shared" si="51"/>
        <v>3642.4990844726508</v>
      </c>
      <c r="Z181" s="88">
        <f t="shared" si="51"/>
        <v>3815.6539916992128</v>
      </c>
      <c r="AA181" s="88">
        <f t="shared" si="51"/>
        <v>3993.2119750976508</v>
      </c>
      <c r="AB181" s="88">
        <f t="shared" si="51"/>
        <v>4175.7440795898383</v>
      </c>
      <c r="AC181" s="88">
        <f t="shared" si="51"/>
        <v>4364.7819213867133</v>
      </c>
      <c r="AD181" s="88">
        <f t="shared" si="51"/>
        <v>4557.4061279296875</v>
      </c>
      <c r="AE181" s="88">
        <f t="shared" si="51"/>
        <v>4750.507080078125</v>
      </c>
      <c r="AF181" s="88">
        <f t="shared" si="51"/>
        <v>4944.2018432617178</v>
      </c>
      <c r="AG181" s="88">
        <f t="shared" si="51"/>
        <v>5141.238037109375</v>
      </c>
      <c r="AH181" s="88">
        <f t="shared" si="51"/>
        <v>5338.71484375</v>
      </c>
    </row>
    <row r="182" spans="1:34" s="56" customFormat="1" x14ac:dyDescent="0.3">
      <c r="A182" s="56" t="s">
        <v>1286</v>
      </c>
      <c r="B182" s="56" t="s">
        <v>1304</v>
      </c>
      <c r="C182" s="56" t="s">
        <v>1349</v>
      </c>
      <c r="D182" s="56" t="s">
        <v>1353</v>
      </c>
      <c r="E182" s="56" t="s">
        <v>1398</v>
      </c>
      <c r="F182" s="88">
        <f t="shared" ref="F182:AH182" si="52">F66 - SUMIFS(F$106:F$110,$A$106:$A$110,$A182)</f>
        <v>0</v>
      </c>
      <c r="G182" s="88">
        <f t="shared" si="52"/>
        <v>20</v>
      </c>
      <c r="H182" s="88">
        <f t="shared" si="52"/>
        <v>20</v>
      </c>
      <c r="I182" s="88">
        <f t="shared" si="52"/>
        <v>20</v>
      </c>
      <c r="J182" s="88">
        <f t="shared" si="52"/>
        <v>20</v>
      </c>
      <c r="K182" s="88">
        <f t="shared" si="52"/>
        <v>20</v>
      </c>
      <c r="L182" s="88">
        <f t="shared" si="52"/>
        <v>20</v>
      </c>
      <c r="M182" s="88">
        <f t="shared" si="52"/>
        <v>20.00014865256</v>
      </c>
      <c r="N182" s="88">
        <f t="shared" si="52"/>
        <v>20.000148812639999</v>
      </c>
      <c r="O182" s="88">
        <f t="shared" si="52"/>
        <v>20.00014897934</v>
      </c>
      <c r="P182" s="88">
        <f t="shared" si="52"/>
        <v>20.000149086379999</v>
      </c>
      <c r="Q182" s="88">
        <f t="shared" si="52"/>
        <v>502.71442000000002</v>
      </c>
      <c r="R182" s="88">
        <f t="shared" si="52"/>
        <v>600.91156000000001</v>
      </c>
      <c r="S182" s="88">
        <f t="shared" si="52"/>
        <v>600.91156000000001</v>
      </c>
      <c r="T182" s="88">
        <f t="shared" si="52"/>
        <v>600.91156000000001</v>
      </c>
      <c r="U182" s="88">
        <f t="shared" si="52"/>
        <v>600.91156000000001</v>
      </c>
      <c r="V182" s="88">
        <f t="shared" si="52"/>
        <v>993.90980000000002</v>
      </c>
      <c r="W182" s="88">
        <f t="shared" si="52"/>
        <v>993.90980000000002</v>
      </c>
      <c r="X182" s="88">
        <f t="shared" si="52"/>
        <v>993.90980000000002</v>
      </c>
      <c r="Y182" s="88">
        <f t="shared" si="52"/>
        <v>973.90980000000002</v>
      </c>
      <c r="Z182" s="88">
        <f t="shared" si="52"/>
        <v>973.90980000000002</v>
      </c>
      <c r="AA182" s="88">
        <f t="shared" si="52"/>
        <v>1153.9179999999999</v>
      </c>
      <c r="AB182" s="88">
        <f t="shared" si="52"/>
        <v>1153.9179999999999</v>
      </c>
      <c r="AC182" s="88">
        <f t="shared" si="52"/>
        <v>1153.9179999999999</v>
      </c>
      <c r="AD182" s="88">
        <f t="shared" si="52"/>
        <v>1153.9179999999999</v>
      </c>
      <c r="AE182" s="88">
        <f t="shared" si="52"/>
        <v>2530.2532000000001</v>
      </c>
      <c r="AF182" s="88">
        <f t="shared" si="52"/>
        <v>2530.2532000000001</v>
      </c>
      <c r="AG182" s="88">
        <f t="shared" si="52"/>
        <v>3406.6675</v>
      </c>
      <c r="AH182" s="88">
        <f t="shared" si="52"/>
        <v>3406.6675</v>
      </c>
    </row>
    <row r="183" spans="1:34" s="56" customFormat="1" x14ac:dyDescent="0.3">
      <c r="A183" s="56" t="s">
        <v>1287</v>
      </c>
      <c r="B183" s="56" t="s">
        <v>1305</v>
      </c>
      <c r="C183" s="56" t="s">
        <v>612</v>
      </c>
      <c r="D183" s="56" t="s">
        <v>1353</v>
      </c>
      <c r="E183" s="56" t="s">
        <v>1398</v>
      </c>
      <c r="F183" s="88">
        <f t="shared" ref="F183:AH183" si="53">F67 - SUMIFS(F$106:F$110,$A$106:$A$110,$A183)</f>
        <v>0</v>
      </c>
      <c r="G183" s="88">
        <f t="shared" si="53"/>
        <v>0</v>
      </c>
      <c r="H183" s="88">
        <f t="shared" si="53"/>
        <v>0</v>
      </c>
      <c r="I183" s="88">
        <f t="shared" si="53"/>
        <v>-250</v>
      </c>
      <c r="J183" s="88">
        <f t="shared" si="53"/>
        <v>-250</v>
      </c>
      <c r="K183" s="88">
        <f t="shared" si="53"/>
        <v>-250</v>
      </c>
      <c r="L183" s="88">
        <f t="shared" si="53"/>
        <v>-250</v>
      </c>
      <c r="M183" s="88">
        <f t="shared" si="53"/>
        <v>-250</v>
      </c>
      <c r="N183" s="88">
        <f t="shared" si="53"/>
        <v>-250</v>
      </c>
      <c r="O183" s="88">
        <f t="shared" si="53"/>
        <v>-250</v>
      </c>
      <c r="P183" s="88">
        <f t="shared" si="53"/>
        <v>-250</v>
      </c>
      <c r="Q183" s="88">
        <f t="shared" si="53"/>
        <v>23.079279999999926</v>
      </c>
      <c r="R183" s="88">
        <f t="shared" si="53"/>
        <v>295.35186999999996</v>
      </c>
      <c r="S183" s="88">
        <f t="shared" si="53"/>
        <v>295.35186999999996</v>
      </c>
      <c r="T183" s="88">
        <f t="shared" si="53"/>
        <v>295.35186999999996</v>
      </c>
      <c r="U183" s="88">
        <f t="shared" si="53"/>
        <v>295.35186999999996</v>
      </c>
      <c r="V183" s="88">
        <f t="shared" si="53"/>
        <v>1064.8704</v>
      </c>
      <c r="W183" s="88">
        <f t="shared" si="53"/>
        <v>1064.8704</v>
      </c>
      <c r="X183" s="88">
        <f t="shared" si="53"/>
        <v>1064.8704</v>
      </c>
      <c r="Y183" s="88">
        <f t="shared" si="53"/>
        <v>1064.8704</v>
      </c>
      <c r="Z183" s="88">
        <f t="shared" si="53"/>
        <v>1064.8704</v>
      </c>
      <c r="AA183" s="88">
        <f t="shared" si="53"/>
        <v>2582.5895999999998</v>
      </c>
      <c r="AB183" s="88">
        <f t="shared" si="53"/>
        <v>2582.5895999999998</v>
      </c>
      <c r="AC183" s="88">
        <f t="shared" si="53"/>
        <v>2582.5895999999998</v>
      </c>
      <c r="AD183" s="88">
        <f t="shared" si="53"/>
        <v>2582.5895999999998</v>
      </c>
      <c r="AE183" s="88">
        <f t="shared" si="53"/>
        <v>2582.5895999999998</v>
      </c>
      <c r="AF183" s="88">
        <f t="shared" si="53"/>
        <v>2582.5895999999998</v>
      </c>
      <c r="AG183" s="88">
        <f t="shared" si="53"/>
        <v>2850</v>
      </c>
      <c r="AH183" s="88">
        <f t="shared" si="53"/>
        <v>2850</v>
      </c>
    </row>
    <row r="184" spans="1:34" s="56" customFormat="1" x14ac:dyDescent="0.3">
      <c r="A184" s="56" t="s">
        <v>1288</v>
      </c>
      <c r="B184" s="56" t="s">
        <v>1288</v>
      </c>
      <c r="C184" s="56" t="s">
        <v>1350</v>
      </c>
      <c r="D184" s="56" t="s">
        <v>1353</v>
      </c>
      <c r="E184" s="56" t="s">
        <v>1398</v>
      </c>
      <c r="F184" s="88">
        <f t="shared" ref="F184:AH184" si="54">F68 - SUMIFS(F$106:F$110,$A$106:$A$110,$A184)</f>
        <v>18.792000293731611</v>
      </c>
      <c r="G184" s="88">
        <f t="shared" si="54"/>
        <v>56.930000305175746</v>
      </c>
      <c r="H184" s="88">
        <f t="shared" si="54"/>
        <v>116.31200408935541</v>
      </c>
      <c r="I184" s="88">
        <f t="shared" si="54"/>
        <v>203.74100685119538</v>
      </c>
      <c r="J184" s="88">
        <f t="shared" si="54"/>
        <v>316.67499160766528</v>
      </c>
      <c r="K184" s="88">
        <f t="shared" si="54"/>
        <v>441.51198577880842</v>
      </c>
      <c r="L184" s="88">
        <f t="shared" si="54"/>
        <v>598.09701538085881</v>
      </c>
      <c r="M184" s="88">
        <f t="shared" si="54"/>
        <v>788.33800506591706</v>
      </c>
      <c r="N184" s="88">
        <f t="shared" si="54"/>
        <v>1007.1959838867181</v>
      </c>
      <c r="O184" s="88">
        <f t="shared" si="54"/>
        <v>1181.6699371337841</v>
      </c>
      <c r="P184" s="88">
        <f t="shared" si="54"/>
        <v>1375.488037109372</v>
      </c>
      <c r="Q184" s="88">
        <f t="shared" si="54"/>
        <v>1581.046997070305</v>
      </c>
      <c r="R184" s="88">
        <f t="shared" si="54"/>
        <v>1799.5640411376919</v>
      </c>
      <c r="S184" s="88">
        <f t="shared" si="54"/>
        <v>2003.201034545895</v>
      </c>
      <c r="T184" s="88">
        <f t="shared" si="54"/>
        <v>2215.9790039062468</v>
      </c>
      <c r="U184" s="88">
        <f t="shared" si="54"/>
        <v>2320.6339721679628</v>
      </c>
      <c r="V184" s="88">
        <f t="shared" si="54"/>
        <v>2431.5501098632758</v>
      </c>
      <c r="W184" s="88">
        <f t="shared" si="54"/>
        <v>2543.8589782714839</v>
      </c>
      <c r="X184" s="88">
        <f t="shared" si="54"/>
        <v>2662.8169250488231</v>
      </c>
      <c r="Y184" s="88">
        <f t="shared" si="54"/>
        <v>2785.4378967285102</v>
      </c>
      <c r="Z184" s="88">
        <f t="shared" si="54"/>
        <v>2910.140014648432</v>
      </c>
      <c r="AA184" s="88">
        <f t="shared" si="54"/>
        <v>3039.4479064941352</v>
      </c>
      <c r="AB184" s="88">
        <f t="shared" si="54"/>
        <v>3174.2980346679628</v>
      </c>
      <c r="AC184" s="88">
        <f t="shared" si="54"/>
        <v>3316.8311157226563</v>
      </c>
      <c r="AD184" s="88">
        <f t="shared" si="54"/>
        <v>3463.237915039057</v>
      </c>
      <c r="AE184" s="88">
        <f t="shared" si="54"/>
        <v>3617.5489807128902</v>
      </c>
      <c r="AF184" s="88">
        <f t="shared" si="54"/>
        <v>3775.544921874995</v>
      </c>
      <c r="AG184" s="88">
        <f t="shared" si="54"/>
        <v>3934.3799438476508</v>
      </c>
      <c r="AH184" s="88">
        <f t="shared" si="54"/>
        <v>4096.4850463867178</v>
      </c>
    </row>
    <row r="185" spans="1:34" s="56" customFormat="1" x14ac:dyDescent="0.3">
      <c r="A185" s="56" t="s">
        <v>1289</v>
      </c>
      <c r="B185" s="56" t="s">
        <v>1306</v>
      </c>
      <c r="C185" s="56" t="s">
        <v>1349</v>
      </c>
      <c r="D185" s="56" t="s">
        <v>1355</v>
      </c>
      <c r="E185" s="56" t="s">
        <v>1398</v>
      </c>
      <c r="F185" s="88">
        <f t="shared" ref="F185:AH185" si="55">F69 - SUMIFS(F$106:F$110,$A$106:$A$110,$A185)</f>
        <v>205</v>
      </c>
      <c r="G185" s="88">
        <f t="shared" si="55"/>
        <v>205</v>
      </c>
      <c r="H185" s="88">
        <f t="shared" si="55"/>
        <v>205</v>
      </c>
      <c r="I185" s="88">
        <f t="shared" si="55"/>
        <v>205</v>
      </c>
      <c r="J185" s="88">
        <f t="shared" si="55"/>
        <v>205</v>
      </c>
      <c r="K185" s="88">
        <f t="shared" si="55"/>
        <v>205</v>
      </c>
      <c r="L185" s="88">
        <f t="shared" si="55"/>
        <v>205</v>
      </c>
      <c r="M185" s="88">
        <f t="shared" si="55"/>
        <v>205</v>
      </c>
      <c r="N185" s="88">
        <f t="shared" si="55"/>
        <v>205</v>
      </c>
      <c r="O185" s="88">
        <f t="shared" si="55"/>
        <v>175</v>
      </c>
      <c r="P185" s="88">
        <f t="shared" si="55"/>
        <v>175</v>
      </c>
      <c r="Q185" s="88">
        <f t="shared" si="55"/>
        <v>230.603542</v>
      </c>
      <c r="R185" s="88">
        <f t="shared" si="55"/>
        <v>230.603542</v>
      </c>
      <c r="S185" s="88">
        <f t="shared" si="55"/>
        <v>205.603542</v>
      </c>
      <c r="T185" s="88">
        <f t="shared" si="55"/>
        <v>522.59889999999996</v>
      </c>
      <c r="U185" s="88">
        <f t="shared" si="55"/>
        <v>522.59889999999996</v>
      </c>
      <c r="V185" s="88">
        <f t="shared" si="55"/>
        <v>567.22994999999992</v>
      </c>
      <c r="W185" s="88">
        <f t="shared" si="55"/>
        <v>567.22994999999992</v>
      </c>
      <c r="X185" s="88">
        <f t="shared" si="55"/>
        <v>607.77030000000002</v>
      </c>
      <c r="Y185" s="88">
        <f t="shared" si="55"/>
        <v>607.77030000000002</v>
      </c>
      <c r="Z185" s="88">
        <f t="shared" si="55"/>
        <v>748.80724999999995</v>
      </c>
      <c r="AA185" s="88">
        <f t="shared" si="55"/>
        <v>748.80724999999995</v>
      </c>
      <c r="AB185" s="88">
        <f t="shared" si="55"/>
        <v>748.80724999999995</v>
      </c>
      <c r="AC185" s="88">
        <f t="shared" si="55"/>
        <v>748.80724999999995</v>
      </c>
      <c r="AD185" s="88">
        <f t="shared" si="55"/>
        <v>748.80719999999997</v>
      </c>
      <c r="AE185" s="88">
        <f t="shared" si="55"/>
        <v>748.80719999999997</v>
      </c>
      <c r="AF185" s="88">
        <f t="shared" si="55"/>
        <v>748.80719999999997</v>
      </c>
      <c r="AG185" s="88">
        <f t="shared" si="55"/>
        <v>748.80719999999997</v>
      </c>
      <c r="AH185" s="88">
        <f t="shared" si="55"/>
        <v>748.80719999999997</v>
      </c>
    </row>
    <row r="186" spans="1:34" s="56" customFormat="1" x14ac:dyDescent="0.3">
      <c r="A186" s="56" t="s">
        <v>1290</v>
      </c>
      <c r="B186" s="56" t="s">
        <v>1307</v>
      </c>
      <c r="C186" s="56" t="s">
        <v>612</v>
      </c>
      <c r="D186" s="56" t="s">
        <v>1355</v>
      </c>
      <c r="E186" s="56" t="s">
        <v>1398</v>
      </c>
      <c r="F186" s="88">
        <f t="shared" ref="F186:AH186" si="56">F70 - SUMIFS(F$106:F$110,$A$106:$A$110,$A186)</f>
        <v>0</v>
      </c>
      <c r="G186" s="88">
        <f t="shared" si="56"/>
        <v>0</v>
      </c>
      <c r="H186" s="88">
        <f t="shared" si="56"/>
        <v>0</v>
      </c>
      <c r="I186" s="88">
        <f t="shared" si="56"/>
        <v>0</v>
      </c>
      <c r="J186" s="88">
        <f t="shared" si="56"/>
        <v>0</v>
      </c>
      <c r="K186" s="88">
        <f t="shared" si="56"/>
        <v>0</v>
      </c>
      <c r="L186" s="88">
        <f t="shared" si="56"/>
        <v>0</v>
      </c>
      <c r="M186" s="88">
        <f t="shared" si="56"/>
        <v>0</v>
      </c>
      <c r="N186" s="88">
        <f t="shared" si="56"/>
        <v>0</v>
      </c>
      <c r="O186" s="88">
        <f t="shared" si="56"/>
        <v>0</v>
      </c>
      <c r="P186" s="88">
        <f t="shared" si="56"/>
        <v>0</v>
      </c>
      <c r="Q186" s="88">
        <f t="shared" si="56"/>
        <v>0</v>
      </c>
      <c r="R186" s="88">
        <f t="shared" si="56"/>
        <v>0</v>
      </c>
      <c r="S186" s="88">
        <f t="shared" si="56"/>
        <v>0</v>
      </c>
      <c r="T186" s="88">
        <f t="shared" si="56"/>
        <v>0</v>
      </c>
      <c r="U186" s="88">
        <f t="shared" si="56"/>
        <v>0</v>
      </c>
      <c r="V186" s="88">
        <f t="shared" si="56"/>
        <v>0</v>
      </c>
      <c r="W186" s="88">
        <f t="shared" si="56"/>
        <v>0</v>
      </c>
      <c r="X186" s="88">
        <f t="shared" si="56"/>
        <v>0</v>
      </c>
      <c r="Y186" s="88">
        <f t="shared" si="56"/>
        <v>0</v>
      </c>
      <c r="Z186" s="88">
        <f t="shared" si="56"/>
        <v>0</v>
      </c>
      <c r="AA186" s="88">
        <f t="shared" si="56"/>
        <v>0</v>
      </c>
      <c r="AB186" s="88">
        <f t="shared" si="56"/>
        <v>0</v>
      </c>
      <c r="AC186" s="88">
        <f t="shared" si="56"/>
        <v>1.15297255E-4</v>
      </c>
      <c r="AD186" s="88">
        <f t="shared" si="56"/>
        <v>1.15313439999999E-4</v>
      </c>
      <c r="AE186" s="88">
        <f t="shared" si="56"/>
        <v>1.1534445E-4</v>
      </c>
      <c r="AF186" s="88">
        <f t="shared" si="56"/>
        <v>1.1537518E-4</v>
      </c>
      <c r="AG186" s="88">
        <f t="shared" si="56"/>
        <v>1.15402065E-4</v>
      </c>
      <c r="AH186" s="88">
        <f t="shared" si="56"/>
        <v>1.15497365E-4</v>
      </c>
    </row>
    <row r="187" spans="1:34" s="56" customFormat="1" x14ac:dyDescent="0.3">
      <c r="A187" s="56" t="s">
        <v>1291</v>
      </c>
      <c r="B187" s="56" t="s">
        <v>1291</v>
      </c>
      <c r="C187" s="56" t="s">
        <v>1350</v>
      </c>
      <c r="D187" s="56" t="s">
        <v>1355</v>
      </c>
      <c r="E187" s="56" t="s">
        <v>1398</v>
      </c>
      <c r="F187" s="88">
        <f t="shared" ref="F187:AH187" si="57">F71 - SUMIFS(F$106:F$110,$A$106:$A$110,$A187)</f>
        <v>19.108000516891451</v>
      </c>
      <c r="G187" s="88">
        <f t="shared" si="57"/>
        <v>37.433001041412268</v>
      </c>
      <c r="H187" s="88">
        <f t="shared" si="57"/>
        <v>64.041998863220101</v>
      </c>
      <c r="I187" s="88">
        <f t="shared" si="57"/>
        <v>100.9389972686767</v>
      </c>
      <c r="J187" s="88">
        <f t="shared" si="57"/>
        <v>139.00600242614701</v>
      </c>
      <c r="K187" s="88">
        <f t="shared" si="57"/>
        <v>181.2900047302239</v>
      </c>
      <c r="L187" s="88">
        <f t="shared" si="57"/>
        <v>233.20699691772381</v>
      </c>
      <c r="M187" s="88">
        <f t="shared" si="57"/>
        <v>295.74800109863247</v>
      </c>
      <c r="N187" s="88">
        <f t="shared" si="57"/>
        <v>367.72499084472639</v>
      </c>
      <c r="O187" s="88">
        <f t="shared" si="57"/>
        <v>418.77000427246037</v>
      </c>
      <c r="P187" s="88">
        <f t="shared" si="57"/>
        <v>476.5399932861323</v>
      </c>
      <c r="Q187" s="88">
        <f t="shared" si="57"/>
        <v>537.83000946044876</v>
      </c>
      <c r="R187" s="88">
        <f t="shared" si="57"/>
        <v>602.48300170898392</v>
      </c>
      <c r="S187" s="88">
        <f t="shared" si="57"/>
        <v>656.358985900878</v>
      </c>
      <c r="T187" s="88">
        <f t="shared" si="57"/>
        <v>712.61397552490098</v>
      </c>
      <c r="U187" s="88">
        <f t="shared" si="57"/>
        <v>743.76597595214798</v>
      </c>
      <c r="V187" s="88">
        <f t="shared" si="57"/>
        <v>776.57901000976506</v>
      </c>
      <c r="W187" s="88">
        <f t="shared" si="57"/>
        <v>809.53199768066293</v>
      </c>
      <c r="X187" s="88">
        <f t="shared" si="57"/>
        <v>844.20101928710903</v>
      </c>
      <c r="Y187" s="88">
        <f t="shared" si="57"/>
        <v>879.81898498535099</v>
      </c>
      <c r="Z187" s="88">
        <f t="shared" si="57"/>
        <v>916.08302307128906</v>
      </c>
      <c r="AA187" s="88">
        <f t="shared" si="57"/>
        <v>953.68797302246003</v>
      </c>
      <c r="AB187" s="88">
        <f t="shared" si="57"/>
        <v>992.26100158691304</v>
      </c>
      <c r="AC187" s="88">
        <f t="shared" si="57"/>
        <v>1032.718978881835</v>
      </c>
      <c r="AD187" s="88">
        <f t="shared" si="57"/>
        <v>1074.201995849608</v>
      </c>
      <c r="AE187" s="88">
        <f t="shared" si="57"/>
        <v>1117.7970275878902</v>
      </c>
      <c r="AF187" s="88">
        <f t="shared" si="57"/>
        <v>1162.580978393554</v>
      </c>
      <c r="AG187" s="88">
        <f t="shared" si="57"/>
        <v>1208.344024658202</v>
      </c>
      <c r="AH187" s="88">
        <f t="shared" si="57"/>
        <v>1254.282028198234</v>
      </c>
    </row>
    <row r="188" spans="1:34" s="56" customFormat="1" x14ac:dyDescent="0.3">
      <c r="A188" s="56" t="s">
        <v>1292</v>
      </c>
      <c r="B188" s="56" t="s">
        <v>1308</v>
      </c>
      <c r="C188" s="56" t="s">
        <v>1349</v>
      </c>
      <c r="D188" s="56" t="s">
        <v>1356</v>
      </c>
      <c r="E188" s="56" t="s">
        <v>1398</v>
      </c>
      <c r="F188" s="88">
        <f t="shared" ref="F188:AH188" si="58">F72 - SUMIFS(F$106:F$110,$A$106:$A$110,$A188)</f>
        <v>0</v>
      </c>
      <c r="G188" s="88">
        <f t="shared" si="58"/>
        <v>0</v>
      </c>
      <c r="H188" s="88">
        <f t="shared" si="58"/>
        <v>0</v>
      </c>
      <c r="I188" s="88">
        <f t="shared" si="58"/>
        <v>0</v>
      </c>
      <c r="J188" s="88">
        <f t="shared" si="58"/>
        <v>0</v>
      </c>
      <c r="K188" s="88">
        <f t="shared" si="58"/>
        <v>0</v>
      </c>
      <c r="L188" s="88">
        <f t="shared" si="58"/>
        <v>0</v>
      </c>
      <c r="M188" s="88">
        <f t="shared" si="58"/>
        <v>0</v>
      </c>
      <c r="N188" s="88">
        <f t="shared" si="58"/>
        <v>0</v>
      </c>
      <c r="O188" s="88">
        <f t="shared" si="58"/>
        <v>0</v>
      </c>
      <c r="P188" s="88">
        <f t="shared" si="58"/>
        <v>0</v>
      </c>
      <c r="Q188" s="88">
        <f t="shared" si="58"/>
        <v>0</v>
      </c>
      <c r="R188" s="88">
        <f t="shared" si="58"/>
        <v>0</v>
      </c>
      <c r="S188" s="88">
        <f t="shared" si="58"/>
        <v>0</v>
      </c>
      <c r="T188" s="88">
        <f t="shared" si="58"/>
        <v>0</v>
      </c>
      <c r="U188" s="88">
        <f t="shared" si="58"/>
        <v>0</v>
      </c>
      <c r="V188" s="88">
        <f t="shared" si="58"/>
        <v>0</v>
      </c>
      <c r="W188" s="88">
        <f t="shared" si="58"/>
        <v>0</v>
      </c>
      <c r="X188" s="88">
        <f t="shared" si="58"/>
        <v>1.16789729999999E-4</v>
      </c>
      <c r="Y188" s="88">
        <f t="shared" si="58"/>
        <v>1.1688388999999999E-4</v>
      </c>
      <c r="Z188" s="88">
        <f t="shared" si="58"/>
        <v>1.4273587999999999E-4</v>
      </c>
      <c r="AA188" s="88">
        <f t="shared" si="58"/>
        <v>1.3940761E-4</v>
      </c>
      <c r="AB188" s="88">
        <f t="shared" si="58"/>
        <v>1.3948180999999999E-4</v>
      </c>
      <c r="AC188" s="88">
        <f t="shared" si="58"/>
        <v>1.37121E-4</v>
      </c>
      <c r="AD188" s="88">
        <f t="shared" si="58"/>
        <v>1.3187525E-4</v>
      </c>
      <c r="AE188" s="88">
        <f t="shared" si="58"/>
        <v>1.5376716E-4</v>
      </c>
      <c r="AF188" s="88">
        <f t="shared" si="58"/>
        <v>1.4766365E-4</v>
      </c>
      <c r="AG188" s="88">
        <f t="shared" si="58"/>
        <v>1.7088777999999999E-4</v>
      </c>
      <c r="AH188" s="88">
        <f t="shared" si="58"/>
        <v>2.1490145E-4</v>
      </c>
    </row>
    <row r="189" spans="1:34" s="56" customFormat="1" x14ac:dyDescent="0.3">
      <c r="A189" s="56" t="s">
        <v>1293</v>
      </c>
      <c r="B189" s="56" t="s">
        <v>1309</v>
      </c>
      <c r="C189" s="56" t="s">
        <v>612</v>
      </c>
      <c r="D189" s="56" t="s">
        <v>1356</v>
      </c>
      <c r="E189" s="56" t="s">
        <v>1398</v>
      </c>
      <c r="F189" s="88">
        <f t="shared" ref="F189:AH189" si="59">F73 - SUMIFS(F$106:F$110,$A$106:$A$110,$A189)</f>
        <v>0</v>
      </c>
      <c r="G189" s="88">
        <f t="shared" si="59"/>
        <v>0</v>
      </c>
      <c r="H189" s="88">
        <f t="shared" si="59"/>
        <v>0</v>
      </c>
      <c r="I189" s="88">
        <f t="shared" si="59"/>
        <v>0</v>
      </c>
      <c r="J189" s="88">
        <f t="shared" si="59"/>
        <v>0</v>
      </c>
      <c r="K189" s="88">
        <f t="shared" si="59"/>
        <v>0</v>
      </c>
      <c r="L189" s="88">
        <f t="shared" si="59"/>
        <v>0</v>
      </c>
      <c r="M189" s="88">
        <f t="shared" si="59"/>
        <v>0</v>
      </c>
      <c r="N189" s="88">
        <f t="shared" si="59"/>
        <v>2.4845872000000001E-4</v>
      </c>
      <c r="O189" s="88">
        <f t="shared" si="59"/>
        <v>9.2390507699999999E-3</v>
      </c>
      <c r="P189" s="88">
        <f t="shared" si="59"/>
        <v>13.431788013199998</v>
      </c>
      <c r="Q189" s="88">
        <f t="shared" si="59"/>
        <v>397.554141324</v>
      </c>
      <c r="R189" s="88">
        <f t="shared" si="59"/>
        <v>397.55414135230001</v>
      </c>
      <c r="S189" s="88">
        <f t="shared" si="59"/>
        <v>397.55414135682997</v>
      </c>
      <c r="T189" s="88">
        <f t="shared" si="59"/>
        <v>397.55414137010001</v>
      </c>
      <c r="U189" s="88">
        <f t="shared" si="59"/>
        <v>397.55414141299997</v>
      </c>
      <c r="V189" s="88">
        <f t="shared" si="59"/>
        <v>436.55518144589996</v>
      </c>
      <c r="W189" s="88">
        <f t="shared" si="59"/>
        <v>436.55518148717999</v>
      </c>
      <c r="X189" s="88">
        <f t="shared" si="59"/>
        <v>451.86664168854998</v>
      </c>
      <c r="Y189" s="88">
        <f t="shared" si="59"/>
        <v>451.86664170516997</v>
      </c>
      <c r="Z189" s="88">
        <f t="shared" si="59"/>
        <v>495.67002189381998</v>
      </c>
      <c r="AA189" s="88">
        <f t="shared" si="59"/>
        <v>495.67002199044998</v>
      </c>
      <c r="AB189" s="88">
        <f t="shared" si="59"/>
        <v>495.67002199339998</v>
      </c>
      <c r="AC189" s="88">
        <f t="shared" si="59"/>
        <v>495.67002199824998</v>
      </c>
      <c r="AD189" s="88">
        <f t="shared" si="59"/>
        <v>495.67002206339998</v>
      </c>
      <c r="AE189" s="88">
        <f t="shared" si="59"/>
        <v>495.67002221503998</v>
      </c>
      <c r="AF189" s="88">
        <f t="shared" si="59"/>
        <v>495.67002223650002</v>
      </c>
      <c r="AG189" s="88">
        <f t="shared" si="59"/>
        <v>495.67002492329999</v>
      </c>
      <c r="AH189" s="88">
        <f t="shared" si="59"/>
        <v>495.67002525993996</v>
      </c>
    </row>
    <row r="190" spans="1:34" s="56" customFormat="1" x14ac:dyDescent="0.3">
      <c r="A190" s="56" t="s">
        <v>1294</v>
      </c>
      <c r="B190" s="56" t="s">
        <v>1294</v>
      </c>
      <c r="C190" s="56" t="s">
        <v>1350</v>
      </c>
      <c r="D190" s="56" t="s">
        <v>1356</v>
      </c>
      <c r="E190" s="56" t="s">
        <v>1398</v>
      </c>
      <c r="F190" s="88">
        <f t="shared" ref="F190:AH190" si="60">F74 - SUMIFS(F$106:F$110,$A$106:$A$110,$A190)</f>
        <v>2.531000047922126</v>
      </c>
      <c r="G190" s="88">
        <f t="shared" si="60"/>
        <v>5.8989998698234514</v>
      </c>
      <c r="H190" s="88">
        <f t="shared" si="60"/>
        <v>10.95600008964537</v>
      </c>
      <c r="I190" s="88">
        <f t="shared" si="60"/>
        <v>18.307000398635768</v>
      </c>
      <c r="J190" s="88">
        <f t="shared" si="60"/>
        <v>27.271999120712248</v>
      </c>
      <c r="K190" s="88">
        <f t="shared" si="60"/>
        <v>37.668000698089529</v>
      </c>
      <c r="L190" s="88">
        <f t="shared" si="60"/>
        <v>50.497000694274853</v>
      </c>
      <c r="M190" s="88">
        <f t="shared" si="60"/>
        <v>65.411998748779297</v>
      </c>
      <c r="N190" s="88">
        <f t="shared" si="60"/>
        <v>82.598003387451101</v>
      </c>
      <c r="O190" s="88">
        <f t="shared" si="60"/>
        <v>96.729002952575598</v>
      </c>
      <c r="P190" s="88">
        <f t="shared" si="60"/>
        <v>112.11099720001209</v>
      </c>
      <c r="Q190" s="88">
        <f t="shared" si="60"/>
        <v>128.7480001449583</v>
      </c>
      <c r="R190" s="88">
        <f t="shared" si="60"/>
        <v>146.674007415771</v>
      </c>
      <c r="S190" s="88">
        <f t="shared" si="60"/>
        <v>164.1120033264157</v>
      </c>
      <c r="T190" s="88">
        <f t="shared" si="60"/>
        <v>182.07299804687452</v>
      </c>
      <c r="U190" s="88">
        <f t="shared" si="60"/>
        <v>191.79999732971089</v>
      </c>
      <c r="V190" s="88">
        <f t="shared" si="60"/>
        <v>202.03400230407689</v>
      </c>
      <c r="W190" s="88">
        <f t="shared" si="60"/>
        <v>212.35599899291938</v>
      </c>
      <c r="X190" s="88">
        <f t="shared" si="60"/>
        <v>223.17800712585358</v>
      </c>
      <c r="Y190" s="88">
        <f t="shared" si="60"/>
        <v>234.19300270080521</v>
      </c>
      <c r="Z190" s="88">
        <f t="shared" si="60"/>
        <v>245.49399948120112</v>
      </c>
      <c r="AA190" s="88">
        <f t="shared" si="60"/>
        <v>256.95800399780211</v>
      </c>
      <c r="AB190" s="88">
        <f t="shared" si="60"/>
        <v>268.73600196838322</v>
      </c>
      <c r="AC190" s="88">
        <f t="shared" si="60"/>
        <v>280.62199401855423</v>
      </c>
      <c r="AD190" s="88">
        <f t="shared" si="60"/>
        <v>292.61600875854447</v>
      </c>
      <c r="AE190" s="88">
        <f t="shared" si="60"/>
        <v>304.57599258422778</v>
      </c>
      <c r="AF190" s="88">
        <f t="shared" si="60"/>
        <v>316.62600326538069</v>
      </c>
      <c r="AG190" s="88">
        <f t="shared" si="60"/>
        <v>328.75601196289063</v>
      </c>
      <c r="AH190" s="88">
        <f t="shared" si="60"/>
        <v>340.86399841308514</v>
      </c>
    </row>
    <row r="191" spans="1:34" s="56" customFormat="1" x14ac:dyDescent="0.3">
      <c r="A191" s="56" t="s">
        <v>1295</v>
      </c>
      <c r="B191" s="56" t="s">
        <v>1310</v>
      </c>
      <c r="C191" s="56" t="s">
        <v>1349</v>
      </c>
      <c r="D191" s="56" t="s">
        <v>1354</v>
      </c>
      <c r="E191" s="56" t="s">
        <v>1398</v>
      </c>
      <c r="F191" s="88">
        <f t="shared" ref="F191:AH191" si="61">F75 - SUMIFS(F$106:F$110,$A$106:$A$110,$A191)</f>
        <v>55.329999923705998</v>
      </c>
      <c r="G191" s="88">
        <f t="shared" si="61"/>
        <v>375.329999923706</v>
      </c>
      <c r="H191" s="88">
        <f t="shared" si="61"/>
        <v>375.329999923706</v>
      </c>
      <c r="I191" s="88">
        <f t="shared" si="61"/>
        <v>375.329999923706</v>
      </c>
      <c r="J191" s="88">
        <f t="shared" si="61"/>
        <v>375.329999923706</v>
      </c>
      <c r="K191" s="88">
        <f t="shared" si="61"/>
        <v>375.329999923706</v>
      </c>
      <c r="L191" s="88">
        <f t="shared" si="61"/>
        <v>375.329999923706</v>
      </c>
      <c r="M191" s="88">
        <f t="shared" si="61"/>
        <v>375.329999923706</v>
      </c>
      <c r="N191" s="88">
        <f t="shared" si="61"/>
        <v>375.329999923706</v>
      </c>
      <c r="O191" s="88">
        <f t="shared" si="61"/>
        <v>375.329999923706</v>
      </c>
      <c r="P191" s="88">
        <f t="shared" si="61"/>
        <v>375.329999923706</v>
      </c>
      <c r="Q191" s="88">
        <f t="shared" si="61"/>
        <v>375.33119172220597</v>
      </c>
      <c r="R191" s="88">
        <f t="shared" si="61"/>
        <v>320.00119188330001</v>
      </c>
      <c r="S191" s="88">
        <f t="shared" si="61"/>
        <v>320.0011919099</v>
      </c>
      <c r="T191" s="88">
        <f t="shared" si="61"/>
        <v>320.00119206639999</v>
      </c>
      <c r="U191" s="88">
        <f t="shared" si="61"/>
        <v>320.0011921382</v>
      </c>
      <c r="V191" s="88">
        <f t="shared" si="61"/>
        <v>320.00119354510002</v>
      </c>
      <c r="W191" s="88">
        <f t="shared" si="61"/>
        <v>320.0011936313</v>
      </c>
      <c r="X191" s="88">
        <f t="shared" si="61"/>
        <v>320.00119377660002</v>
      </c>
      <c r="Y191" s="88">
        <f t="shared" si="61"/>
        <v>320.00119384589999</v>
      </c>
      <c r="Z191" s="88">
        <f t="shared" si="61"/>
        <v>300.00118658180003</v>
      </c>
      <c r="AA191" s="88">
        <f t="shared" si="61"/>
        <v>1.1826151E-3</v>
      </c>
      <c r="AB191" s="88">
        <f t="shared" si="61"/>
        <v>1.1826561999999899E-3</v>
      </c>
      <c r="AC191" s="88">
        <f t="shared" si="61"/>
        <v>1.1777777999999999E-3</v>
      </c>
      <c r="AD191" s="88">
        <f t="shared" si="61"/>
        <v>1.1678685E-3</v>
      </c>
      <c r="AE191" s="88">
        <f t="shared" si="61"/>
        <v>1.2648410000000001E-3</v>
      </c>
      <c r="AF191" s="88">
        <f t="shared" si="61"/>
        <v>1.2592612999999999E-3</v>
      </c>
      <c r="AG191" s="88">
        <f t="shared" si="61"/>
        <v>1.2526263000000001E-3</v>
      </c>
      <c r="AH191" s="88">
        <f t="shared" si="61"/>
        <v>1.2986043E-3</v>
      </c>
    </row>
    <row r="192" spans="1:34" s="56" customFormat="1" x14ac:dyDescent="0.3">
      <c r="A192" s="56" t="s">
        <v>1296</v>
      </c>
      <c r="B192" s="56" t="s">
        <v>1311</v>
      </c>
      <c r="C192" s="56" t="s">
        <v>612</v>
      </c>
      <c r="D192" s="56" t="s">
        <v>1354</v>
      </c>
      <c r="E192" s="56" t="s">
        <v>1398</v>
      </c>
      <c r="F192" s="88">
        <f t="shared" ref="F192:AH192" si="62">F76 - SUMIFS(F$106:F$110,$A$106:$A$110,$A192)</f>
        <v>0</v>
      </c>
      <c r="G192" s="88">
        <f t="shared" si="62"/>
        <v>0</v>
      </c>
      <c r="H192" s="88">
        <f t="shared" si="62"/>
        <v>0</v>
      </c>
      <c r="I192" s="88">
        <f t="shared" si="62"/>
        <v>0</v>
      </c>
      <c r="J192" s="88">
        <f t="shared" si="62"/>
        <v>0</v>
      </c>
      <c r="K192" s="88">
        <f t="shared" si="62"/>
        <v>0</v>
      </c>
      <c r="L192" s="88">
        <f t="shared" si="62"/>
        <v>0</v>
      </c>
      <c r="M192" s="88">
        <f t="shared" si="62"/>
        <v>0</v>
      </c>
      <c r="N192" s="88">
        <f t="shared" si="62"/>
        <v>0</v>
      </c>
      <c r="O192" s="88">
        <f t="shared" si="62"/>
        <v>0</v>
      </c>
      <c r="P192" s="88">
        <f t="shared" si="62"/>
        <v>0</v>
      </c>
      <c r="Q192" s="88">
        <f t="shared" si="62"/>
        <v>510.3759</v>
      </c>
      <c r="R192" s="88">
        <f t="shared" si="62"/>
        <v>510.3759</v>
      </c>
      <c r="S192" s="88">
        <f t="shared" si="62"/>
        <v>510.3759</v>
      </c>
      <c r="T192" s="88">
        <f t="shared" si="62"/>
        <v>587.8723</v>
      </c>
      <c r="U192" s="88">
        <f t="shared" si="62"/>
        <v>587.8723</v>
      </c>
      <c r="V192" s="88">
        <f t="shared" si="62"/>
        <v>1028.2003999999999</v>
      </c>
      <c r="W192" s="88">
        <f t="shared" si="62"/>
        <v>1028.2003999999999</v>
      </c>
      <c r="X192" s="88">
        <f t="shared" si="62"/>
        <v>1028.2003999999999</v>
      </c>
      <c r="Y192" s="88">
        <f t="shared" si="62"/>
        <v>1028.2003999999999</v>
      </c>
      <c r="Z192" s="88">
        <f t="shared" si="62"/>
        <v>1770.3427999999999</v>
      </c>
      <c r="AA192" s="88">
        <f t="shared" si="62"/>
        <v>1770.3427999999999</v>
      </c>
      <c r="AB192" s="88">
        <f t="shared" si="62"/>
        <v>1770.3427999999999</v>
      </c>
      <c r="AC192" s="88">
        <f t="shared" si="62"/>
        <v>1842.0253</v>
      </c>
      <c r="AD192" s="88">
        <f t="shared" si="62"/>
        <v>1842.0253</v>
      </c>
      <c r="AE192" s="88">
        <f t="shared" si="62"/>
        <v>1842.0253</v>
      </c>
      <c r="AF192" s="88">
        <f t="shared" si="62"/>
        <v>1842.0253</v>
      </c>
      <c r="AG192" s="88">
        <f t="shared" si="62"/>
        <v>1842.0253</v>
      </c>
      <c r="AH192" s="88">
        <f t="shared" si="62"/>
        <v>1842.0253</v>
      </c>
    </row>
    <row r="193" spans="1:34" s="56" customFormat="1" x14ac:dyDescent="0.3">
      <c r="A193" s="56" t="s">
        <v>1297</v>
      </c>
      <c r="B193" s="56" t="s">
        <v>1297</v>
      </c>
      <c r="C193" s="56" t="s">
        <v>1350</v>
      </c>
      <c r="D193" s="56" t="s">
        <v>1354</v>
      </c>
      <c r="E193" s="56" t="s">
        <v>1398</v>
      </c>
      <c r="F193" s="88">
        <f t="shared" ref="F193:AH193" si="63">F77 - SUMIFS(F$106:F$110,$A$106:$A$110,$A193)</f>
        <v>21.324999809265112</v>
      </c>
      <c r="G193" s="88">
        <f t="shared" si="63"/>
        <v>39.332999229431003</v>
      </c>
      <c r="H193" s="88">
        <f t="shared" si="63"/>
        <v>124.65300178527829</v>
      </c>
      <c r="I193" s="88">
        <f t="shared" si="63"/>
        <v>240.5120048522939</v>
      </c>
      <c r="J193" s="88">
        <f t="shared" si="63"/>
        <v>387.46300506591774</v>
      </c>
      <c r="K193" s="88">
        <f t="shared" si="63"/>
        <v>568.47399139404206</v>
      </c>
      <c r="L193" s="88">
        <f t="shared" si="63"/>
        <v>786.96098327636605</v>
      </c>
      <c r="M193" s="88">
        <f t="shared" si="63"/>
        <v>1024.835983276367</v>
      </c>
      <c r="N193" s="88">
        <f t="shared" si="63"/>
        <v>1297.2010192871039</v>
      </c>
      <c r="O193" s="88">
        <f t="shared" si="63"/>
        <v>1508.376068115231</v>
      </c>
      <c r="P193" s="88">
        <f t="shared" si="63"/>
        <v>1741.757995605466</v>
      </c>
      <c r="Q193" s="88">
        <f t="shared" si="63"/>
        <v>1990.8499450683539</v>
      </c>
      <c r="R193" s="88">
        <f t="shared" si="63"/>
        <v>2255.0250549316352</v>
      </c>
      <c r="S193" s="88">
        <f t="shared" si="63"/>
        <v>2511.4719543456981</v>
      </c>
      <c r="T193" s="88">
        <f t="shared" si="63"/>
        <v>2773.6560668945313</v>
      </c>
      <c r="U193" s="88">
        <f t="shared" si="63"/>
        <v>2913.0490112304678</v>
      </c>
      <c r="V193" s="88">
        <f t="shared" si="63"/>
        <v>3058.5720520019481</v>
      </c>
      <c r="W193" s="88">
        <f t="shared" si="63"/>
        <v>3207.325073242187</v>
      </c>
      <c r="X193" s="88">
        <f t="shared" si="63"/>
        <v>3364.1940307617178</v>
      </c>
      <c r="Y193" s="88">
        <f t="shared" si="63"/>
        <v>3523.5459594726508</v>
      </c>
      <c r="Z193" s="88">
        <f t="shared" si="63"/>
        <v>3687.8629760742178</v>
      </c>
      <c r="AA193" s="88">
        <f t="shared" si="63"/>
        <v>3855.463012695307</v>
      </c>
      <c r="AB193" s="88">
        <f t="shared" si="63"/>
        <v>4029.3500366210928</v>
      </c>
      <c r="AC193" s="88">
        <f t="shared" si="63"/>
        <v>4209.115112304682</v>
      </c>
      <c r="AD193" s="88">
        <f t="shared" si="63"/>
        <v>4396.3960571289063</v>
      </c>
      <c r="AE193" s="88">
        <f t="shared" si="63"/>
        <v>4589.93505859375</v>
      </c>
      <c r="AF193" s="88">
        <f t="shared" si="63"/>
        <v>4789.6218872070313</v>
      </c>
      <c r="AG193" s="88">
        <f t="shared" si="63"/>
        <v>4990.3800048828125</v>
      </c>
      <c r="AH193" s="88">
        <f t="shared" si="63"/>
        <v>5195.4019775390625</v>
      </c>
    </row>
    <row r="194" spans="1:34" s="86" customFormat="1" x14ac:dyDescent="0.3">
      <c r="A194" s="86" t="s">
        <v>1402</v>
      </c>
      <c r="B194" s="86" t="s">
        <v>1402</v>
      </c>
      <c r="C194" s="86" t="s">
        <v>1347</v>
      </c>
      <c r="D194" s="86" t="s">
        <v>689</v>
      </c>
      <c r="E194" s="86" t="s">
        <v>1401</v>
      </c>
      <c r="F194" s="87">
        <v>0</v>
      </c>
      <c r="G194" s="87">
        <v>0</v>
      </c>
      <c r="H194" s="87">
        <v>0</v>
      </c>
      <c r="I194" s="87">
        <v>0</v>
      </c>
      <c r="J194" s="87">
        <v>0</v>
      </c>
      <c r="K194" s="87">
        <v>0</v>
      </c>
      <c r="L194" s="87">
        <v>0</v>
      </c>
      <c r="M194" s="87">
        <v>0</v>
      </c>
      <c r="N194" s="87">
        <v>0</v>
      </c>
      <c r="O194" s="87">
        <v>0</v>
      </c>
      <c r="P194" s="87">
        <v>0</v>
      </c>
      <c r="Q194" s="87">
        <v>0</v>
      </c>
      <c r="R194" s="87">
        <v>0</v>
      </c>
      <c r="S194" s="87">
        <v>0</v>
      </c>
      <c r="T194" s="87">
        <v>0</v>
      </c>
      <c r="U194" s="87">
        <v>0</v>
      </c>
      <c r="V194" s="87">
        <f>IF(SUMIFS(V$3:V$102,$E$3:$E$102,$E194,$B$3:$B$102,$B194)-SUMIF($D$111:$D$115,$D194,V$111:V$115)&lt;=0,0,SUMIFS(V$3:V$102,$E$3:$E$102,$E194,$B$3:$B$102,$B194)-SUMIF($D$111:$D$115,$D194,V$111:V$115))</f>
        <v>0</v>
      </c>
      <c r="W194" s="87">
        <f t="shared" ref="W194:AH209" si="64">IF(SUMIFS(W$3:W$102,$E$3:$E$102,$E194,$B$3:$B$102,$B194)-SUMIF($D$111:$D$115,$D194,W$111:W$115)&lt;=0,0,SUMIFS(W$3:W$102,$E$3:$E$102,$E194,$B$3:$B$102,$B194)-SUMIF($D$111:$D$115,$D194,W$111:W$115))</f>
        <v>0</v>
      </c>
      <c r="X194" s="87">
        <f t="shared" si="64"/>
        <v>0</v>
      </c>
      <c r="Y194" s="87">
        <f t="shared" si="64"/>
        <v>0</v>
      </c>
      <c r="Z194" s="87">
        <f t="shared" si="64"/>
        <v>0</v>
      </c>
      <c r="AA194" s="87">
        <f t="shared" si="64"/>
        <v>0</v>
      </c>
      <c r="AB194" s="87">
        <f t="shared" si="64"/>
        <v>592.5299</v>
      </c>
      <c r="AC194" s="87">
        <f t="shared" si="64"/>
        <v>506.22749999999996</v>
      </c>
      <c r="AD194" s="87">
        <f t="shared" si="64"/>
        <v>1315.4775</v>
      </c>
      <c r="AE194" s="87">
        <f t="shared" si="64"/>
        <v>1315.4775</v>
      </c>
      <c r="AF194" s="87">
        <f t="shared" si="64"/>
        <v>1315.4775</v>
      </c>
      <c r="AG194" s="87">
        <f t="shared" si="64"/>
        <v>1315.4775</v>
      </c>
      <c r="AH194" s="87">
        <f t="shared" si="64"/>
        <v>1315.4776041637801</v>
      </c>
    </row>
    <row r="195" spans="1:34" s="86" customFormat="1" x14ac:dyDescent="0.3">
      <c r="A195" s="86" t="s">
        <v>1403</v>
      </c>
      <c r="B195" s="86" t="s">
        <v>1403</v>
      </c>
      <c r="C195" s="86" t="s">
        <v>1347</v>
      </c>
      <c r="D195" s="86" t="s">
        <v>690</v>
      </c>
      <c r="E195" s="86" t="s">
        <v>1401</v>
      </c>
      <c r="F195" s="87">
        <v>0</v>
      </c>
      <c r="G195" s="87">
        <v>0</v>
      </c>
      <c r="H195" s="87">
        <v>0</v>
      </c>
      <c r="I195" s="87">
        <v>0</v>
      </c>
      <c r="J195" s="87">
        <v>0</v>
      </c>
      <c r="K195" s="87">
        <v>0</v>
      </c>
      <c r="L195" s="87">
        <v>0</v>
      </c>
      <c r="M195" s="87">
        <v>0</v>
      </c>
      <c r="N195" s="87">
        <v>0</v>
      </c>
      <c r="O195" s="87">
        <v>0</v>
      </c>
      <c r="P195" s="87">
        <v>0</v>
      </c>
      <c r="Q195" s="87">
        <v>0</v>
      </c>
      <c r="R195" s="87">
        <v>0</v>
      </c>
      <c r="S195" s="87">
        <v>0</v>
      </c>
      <c r="T195" s="87">
        <v>0</v>
      </c>
      <c r="U195" s="87">
        <v>0</v>
      </c>
      <c r="V195" s="87">
        <f t="shared" ref="V195:AH218" si="65">IF(SUMIFS(V$3:V$102,$E$3:$E$102,$E195,$B$3:$B$102,$B195)-SUMIF($D$111:$D$115,$D195,V$111:V$115)&lt;=0,0,SUMIFS(V$3:V$102,$E$3:$E$102,$E195,$B$3:$B$102,$B195)-SUMIF($D$111:$D$115,$D195,V$111:V$115))</f>
        <v>0</v>
      </c>
      <c r="W195" s="87">
        <f t="shared" si="64"/>
        <v>0</v>
      </c>
      <c r="X195" s="87">
        <f t="shared" si="64"/>
        <v>879.77230000000009</v>
      </c>
      <c r="Y195" s="87">
        <f t="shared" si="64"/>
        <v>879.77230000000009</v>
      </c>
      <c r="Z195" s="87">
        <f t="shared" si="64"/>
        <v>879.77230000000009</v>
      </c>
      <c r="AA195" s="87">
        <f t="shared" si="64"/>
        <v>1124.3523</v>
      </c>
      <c r="AB195" s="87">
        <f t="shared" si="64"/>
        <v>1124.3523</v>
      </c>
      <c r="AC195" s="87">
        <f t="shared" si="64"/>
        <v>992.35230000000001</v>
      </c>
      <c r="AD195" s="87">
        <f t="shared" si="64"/>
        <v>1123.8523</v>
      </c>
      <c r="AE195" s="87">
        <f t="shared" si="64"/>
        <v>3060.2259999999897</v>
      </c>
      <c r="AF195" s="87">
        <f t="shared" si="64"/>
        <v>3609.2259999999897</v>
      </c>
      <c r="AG195" s="87">
        <f t="shared" si="64"/>
        <v>4132.9834000000001</v>
      </c>
      <c r="AH195" s="87">
        <f t="shared" si="64"/>
        <v>3613.9834000000001</v>
      </c>
    </row>
    <row r="196" spans="1:34" s="86" customFormat="1" x14ac:dyDescent="0.3">
      <c r="A196" s="86" t="s">
        <v>1404</v>
      </c>
      <c r="B196" s="86" t="s">
        <v>1404</v>
      </c>
      <c r="C196" s="86" t="s">
        <v>1347</v>
      </c>
      <c r="D196" s="86" t="s">
        <v>692</v>
      </c>
      <c r="E196" s="86" t="s">
        <v>1401</v>
      </c>
      <c r="F196" s="87">
        <v>0</v>
      </c>
      <c r="G196" s="87">
        <v>0</v>
      </c>
      <c r="H196" s="87">
        <v>0</v>
      </c>
      <c r="I196" s="87">
        <v>0</v>
      </c>
      <c r="J196" s="87">
        <v>0</v>
      </c>
      <c r="K196" s="87">
        <v>0</v>
      </c>
      <c r="L196" s="87">
        <v>0</v>
      </c>
      <c r="M196" s="87">
        <v>0</v>
      </c>
      <c r="N196" s="87">
        <v>0</v>
      </c>
      <c r="O196" s="87">
        <v>0</v>
      </c>
      <c r="P196" s="87">
        <v>0</v>
      </c>
      <c r="Q196" s="87">
        <v>0</v>
      </c>
      <c r="R196" s="87">
        <v>0</v>
      </c>
      <c r="S196" s="87">
        <v>0</v>
      </c>
      <c r="T196" s="87">
        <v>0</v>
      </c>
      <c r="U196" s="87">
        <v>0</v>
      </c>
      <c r="V196" s="87">
        <f t="shared" si="65"/>
        <v>286.50945542236286</v>
      </c>
      <c r="W196" s="87">
        <f t="shared" si="64"/>
        <v>286.50945542236286</v>
      </c>
      <c r="X196" s="87">
        <f t="shared" si="64"/>
        <v>286.50945542236286</v>
      </c>
      <c r="Y196" s="87">
        <f t="shared" si="64"/>
        <v>286.50945542236286</v>
      </c>
      <c r="Z196" s="87">
        <f t="shared" si="64"/>
        <v>321.67327542236285</v>
      </c>
      <c r="AA196" s="87">
        <f t="shared" si="64"/>
        <v>321.67327542236285</v>
      </c>
      <c r="AB196" s="87">
        <f t="shared" si="64"/>
        <v>540.29399542236274</v>
      </c>
      <c r="AC196" s="87">
        <f t="shared" si="64"/>
        <v>202.29399542236297</v>
      </c>
      <c r="AD196" s="87">
        <f t="shared" si="64"/>
        <v>540.29399542236297</v>
      </c>
      <c r="AE196" s="87">
        <f t="shared" si="64"/>
        <v>540.29399542236297</v>
      </c>
      <c r="AF196" s="87">
        <f t="shared" si="64"/>
        <v>663.29399542236297</v>
      </c>
      <c r="AG196" s="87">
        <f t="shared" si="64"/>
        <v>663.29399542236297</v>
      </c>
      <c r="AH196" s="87">
        <f t="shared" si="64"/>
        <v>663.29399542236297</v>
      </c>
    </row>
    <row r="197" spans="1:34" s="86" customFormat="1" x14ac:dyDescent="0.3">
      <c r="A197" s="86" t="s">
        <v>1405</v>
      </c>
      <c r="B197" s="86" t="s">
        <v>1405</v>
      </c>
      <c r="C197" s="86" t="s">
        <v>1347</v>
      </c>
      <c r="D197" s="86" t="s">
        <v>351</v>
      </c>
      <c r="E197" s="86" t="s">
        <v>1401</v>
      </c>
      <c r="F197" s="87">
        <v>0</v>
      </c>
      <c r="G197" s="87">
        <v>0</v>
      </c>
      <c r="H197" s="87">
        <v>0</v>
      </c>
      <c r="I197" s="87">
        <v>0</v>
      </c>
      <c r="J197" s="87">
        <v>0</v>
      </c>
      <c r="K197" s="87">
        <v>0</v>
      </c>
      <c r="L197" s="87">
        <v>0</v>
      </c>
      <c r="M197" s="87">
        <v>0</v>
      </c>
      <c r="N197" s="87">
        <v>0</v>
      </c>
      <c r="O197" s="87">
        <v>0</v>
      </c>
      <c r="P197" s="87">
        <v>0</v>
      </c>
      <c r="Q197" s="87">
        <v>0</v>
      </c>
      <c r="R197" s="87">
        <v>0</v>
      </c>
      <c r="S197" s="87">
        <v>0</v>
      </c>
      <c r="T197" s="87">
        <v>0</v>
      </c>
      <c r="U197" s="87">
        <v>0</v>
      </c>
      <c r="V197" s="87">
        <f t="shared" si="65"/>
        <v>0</v>
      </c>
      <c r="W197" s="87">
        <f t="shared" si="64"/>
        <v>0</v>
      </c>
      <c r="X197" s="87">
        <f t="shared" si="64"/>
        <v>0</v>
      </c>
      <c r="Y197" s="87">
        <f t="shared" si="64"/>
        <v>0</v>
      </c>
      <c r="Z197" s="87">
        <f t="shared" si="64"/>
        <v>0</v>
      </c>
      <c r="AA197" s="87">
        <f t="shared" si="64"/>
        <v>0</v>
      </c>
      <c r="AB197" s="87">
        <f t="shared" si="64"/>
        <v>0</v>
      </c>
      <c r="AC197" s="87">
        <f t="shared" si="64"/>
        <v>0</v>
      </c>
      <c r="AD197" s="87">
        <f t="shared" si="64"/>
        <v>0</v>
      </c>
      <c r="AE197" s="87">
        <f t="shared" si="64"/>
        <v>0</v>
      </c>
      <c r="AF197" s="87">
        <f t="shared" si="64"/>
        <v>0</v>
      </c>
      <c r="AG197" s="87">
        <f t="shared" si="64"/>
        <v>0</v>
      </c>
      <c r="AH197" s="87">
        <f t="shared" si="64"/>
        <v>0</v>
      </c>
    </row>
    <row r="198" spans="1:34" s="86" customFormat="1" x14ac:dyDescent="0.3">
      <c r="A198" s="86" t="s">
        <v>1406</v>
      </c>
      <c r="B198" s="86" t="s">
        <v>1406</v>
      </c>
      <c r="C198" s="86" t="s">
        <v>1347</v>
      </c>
      <c r="D198" s="86" t="s">
        <v>691</v>
      </c>
      <c r="E198" s="86" t="s">
        <v>1401</v>
      </c>
      <c r="F198" s="87">
        <v>0</v>
      </c>
      <c r="G198" s="87">
        <v>0</v>
      </c>
      <c r="H198" s="87">
        <v>0</v>
      </c>
      <c r="I198" s="87">
        <v>0</v>
      </c>
      <c r="J198" s="87">
        <v>0</v>
      </c>
      <c r="K198" s="87">
        <v>0</v>
      </c>
      <c r="L198" s="87">
        <v>0</v>
      </c>
      <c r="M198" s="87">
        <v>0</v>
      </c>
      <c r="N198" s="87">
        <v>0</v>
      </c>
      <c r="O198" s="87">
        <v>0</v>
      </c>
      <c r="P198" s="87">
        <v>0</v>
      </c>
      <c r="Q198" s="87">
        <v>0</v>
      </c>
      <c r="R198" s="87">
        <v>0</v>
      </c>
      <c r="S198" s="87">
        <v>0</v>
      </c>
      <c r="T198" s="87">
        <v>0</v>
      </c>
      <c r="U198" s="87">
        <v>0</v>
      </c>
      <c r="V198" s="87">
        <f t="shared" si="65"/>
        <v>392.89636000000019</v>
      </c>
      <c r="W198" s="87">
        <f t="shared" si="64"/>
        <v>392.89636000000019</v>
      </c>
      <c r="X198" s="87">
        <f t="shared" si="64"/>
        <v>0</v>
      </c>
      <c r="Y198" s="87">
        <f t="shared" si="64"/>
        <v>392.89635999999996</v>
      </c>
      <c r="Z198" s="87">
        <f t="shared" si="64"/>
        <v>1743.5331999999999</v>
      </c>
      <c r="AA198" s="87">
        <f t="shared" si="64"/>
        <v>1649.5331999999999</v>
      </c>
      <c r="AB198" s="87">
        <f t="shared" si="64"/>
        <v>2535.8282098223503</v>
      </c>
      <c r="AC198" s="87">
        <f t="shared" si="64"/>
        <v>3218.0465603300599</v>
      </c>
      <c r="AD198" s="87">
        <f t="shared" si="64"/>
        <v>3218.0465603331004</v>
      </c>
      <c r="AE198" s="87">
        <f t="shared" si="64"/>
        <v>3218.0465603414705</v>
      </c>
      <c r="AF198" s="87">
        <f t="shared" si="64"/>
        <v>2634.0465603632401</v>
      </c>
      <c r="AG198" s="87">
        <f t="shared" si="64"/>
        <v>3218.0465605025902</v>
      </c>
      <c r="AH198" s="87">
        <f t="shared" si="64"/>
        <v>4436.3779500000001</v>
      </c>
    </row>
    <row r="199" spans="1:34" s="86" customFormat="1" x14ac:dyDescent="0.3">
      <c r="A199" s="86" t="s">
        <v>1402</v>
      </c>
      <c r="B199" s="86" t="s">
        <v>1402</v>
      </c>
      <c r="C199" s="86" t="s">
        <v>1347</v>
      </c>
      <c r="D199" s="86" t="s">
        <v>689</v>
      </c>
      <c r="E199" s="86" t="s">
        <v>1397</v>
      </c>
      <c r="F199" s="87">
        <v>0</v>
      </c>
      <c r="G199" s="87">
        <v>0</v>
      </c>
      <c r="H199" s="87">
        <v>0</v>
      </c>
      <c r="I199" s="87">
        <v>0</v>
      </c>
      <c r="J199" s="87">
        <v>0</v>
      </c>
      <c r="K199" s="87">
        <v>0</v>
      </c>
      <c r="L199" s="87">
        <v>0</v>
      </c>
      <c r="M199" s="87">
        <v>0</v>
      </c>
      <c r="N199" s="87">
        <v>0</v>
      </c>
      <c r="O199" s="87">
        <v>0</v>
      </c>
      <c r="P199" s="87">
        <v>0</v>
      </c>
      <c r="Q199" s="87">
        <v>0</v>
      </c>
      <c r="R199" s="87">
        <v>0</v>
      </c>
      <c r="S199" s="87">
        <v>0</v>
      </c>
      <c r="T199" s="87">
        <v>0</v>
      </c>
      <c r="U199" s="87">
        <v>0</v>
      </c>
      <c r="V199" s="87">
        <f t="shared" si="65"/>
        <v>0</v>
      </c>
      <c r="W199" s="87">
        <f t="shared" si="64"/>
        <v>0</v>
      </c>
      <c r="X199" s="87">
        <f t="shared" si="64"/>
        <v>0</v>
      </c>
      <c r="Y199" s="87">
        <f t="shared" si="64"/>
        <v>0</v>
      </c>
      <c r="Z199" s="87">
        <f t="shared" si="64"/>
        <v>0</v>
      </c>
      <c r="AA199" s="87">
        <f t="shared" si="64"/>
        <v>0</v>
      </c>
      <c r="AB199" s="87">
        <f t="shared" si="64"/>
        <v>686.88460000000032</v>
      </c>
      <c r="AC199" s="87">
        <f t="shared" si="64"/>
        <v>688.76639999999998</v>
      </c>
      <c r="AD199" s="87">
        <f t="shared" si="64"/>
        <v>1498.0164</v>
      </c>
      <c r="AE199" s="87">
        <f t="shared" si="64"/>
        <v>1498.0164</v>
      </c>
      <c r="AF199" s="87">
        <f t="shared" si="64"/>
        <v>1498.0164</v>
      </c>
      <c r="AG199" s="87">
        <f t="shared" si="64"/>
        <v>1498.0164</v>
      </c>
      <c r="AH199" s="87">
        <f t="shared" si="64"/>
        <v>1498.0164</v>
      </c>
    </row>
    <row r="200" spans="1:34" s="86" customFormat="1" x14ac:dyDescent="0.3">
      <c r="A200" s="86" t="s">
        <v>1403</v>
      </c>
      <c r="B200" s="86" t="s">
        <v>1403</v>
      </c>
      <c r="C200" s="86" t="s">
        <v>1347</v>
      </c>
      <c r="D200" s="86" t="s">
        <v>690</v>
      </c>
      <c r="E200" s="86" t="s">
        <v>1397</v>
      </c>
      <c r="F200" s="87">
        <v>0</v>
      </c>
      <c r="G200" s="87">
        <v>0</v>
      </c>
      <c r="H200" s="87">
        <v>0</v>
      </c>
      <c r="I200" s="87">
        <v>0</v>
      </c>
      <c r="J200" s="87">
        <v>0</v>
      </c>
      <c r="K200" s="87">
        <v>0</v>
      </c>
      <c r="L200" s="87">
        <v>0</v>
      </c>
      <c r="M200" s="87">
        <v>0</v>
      </c>
      <c r="N200" s="87">
        <v>0</v>
      </c>
      <c r="O200" s="87">
        <v>0</v>
      </c>
      <c r="P200" s="87">
        <v>0</v>
      </c>
      <c r="Q200" s="87">
        <v>0</v>
      </c>
      <c r="R200" s="87">
        <v>0</v>
      </c>
      <c r="S200" s="87">
        <v>0</v>
      </c>
      <c r="T200" s="87">
        <v>0</v>
      </c>
      <c r="U200" s="87">
        <v>0</v>
      </c>
      <c r="V200" s="87">
        <f t="shared" si="65"/>
        <v>0</v>
      </c>
      <c r="W200" s="87">
        <f t="shared" si="64"/>
        <v>0</v>
      </c>
      <c r="X200" s="87">
        <f t="shared" si="64"/>
        <v>936.86279999999988</v>
      </c>
      <c r="Y200" s="87">
        <f t="shared" si="64"/>
        <v>936.86279999999988</v>
      </c>
      <c r="Z200" s="87">
        <f t="shared" si="64"/>
        <v>936.86279999999988</v>
      </c>
      <c r="AA200" s="87">
        <f t="shared" si="64"/>
        <v>1011.8485000000001</v>
      </c>
      <c r="AB200" s="87">
        <f t="shared" si="64"/>
        <v>1011.8485000000001</v>
      </c>
      <c r="AC200" s="87">
        <f t="shared" si="64"/>
        <v>879.84850000000006</v>
      </c>
      <c r="AD200" s="87">
        <f t="shared" si="64"/>
        <v>1011.3485000000001</v>
      </c>
      <c r="AE200" s="87">
        <f t="shared" si="64"/>
        <v>2878.5985999999994</v>
      </c>
      <c r="AF200" s="87">
        <f t="shared" si="64"/>
        <v>3427.5985999999994</v>
      </c>
      <c r="AG200" s="87">
        <f t="shared" si="64"/>
        <v>4141.6570000000002</v>
      </c>
      <c r="AH200" s="87">
        <f t="shared" si="64"/>
        <v>3622.6570000000002</v>
      </c>
    </row>
    <row r="201" spans="1:34" s="86" customFormat="1" x14ac:dyDescent="0.3">
      <c r="A201" s="86" t="s">
        <v>1404</v>
      </c>
      <c r="B201" s="86" t="s">
        <v>1404</v>
      </c>
      <c r="C201" s="86" t="s">
        <v>1347</v>
      </c>
      <c r="D201" s="86" t="s">
        <v>692</v>
      </c>
      <c r="E201" s="86" t="s">
        <v>1397</v>
      </c>
      <c r="F201" s="87">
        <v>0</v>
      </c>
      <c r="G201" s="87">
        <v>0</v>
      </c>
      <c r="H201" s="87">
        <v>0</v>
      </c>
      <c r="I201" s="87">
        <v>0</v>
      </c>
      <c r="J201" s="87">
        <v>0</v>
      </c>
      <c r="K201" s="87">
        <v>0</v>
      </c>
      <c r="L201" s="87">
        <v>0</v>
      </c>
      <c r="M201" s="87">
        <v>0</v>
      </c>
      <c r="N201" s="87">
        <v>0</v>
      </c>
      <c r="O201" s="87">
        <v>0</v>
      </c>
      <c r="P201" s="87">
        <v>0</v>
      </c>
      <c r="Q201" s="87">
        <v>0</v>
      </c>
      <c r="R201" s="87">
        <v>0</v>
      </c>
      <c r="S201" s="87">
        <v>0</v>
      </c>
      <c r="T201" s="87">
        <v>0</v>
      </c>
      <c r="U201" s="87">
        <v>0</v>
      </c>
      <c r="V201" s="87">
        <f t="shared" si="65"/>
        <v>306.71297542236175</v>
      </c>
      <c r="W201" s="87">
        <f t="shared" si="64"/>
        <v>306.71297542236175</v>
      </c>
      <c r="X201" s="87">
        <f t="shared" si="64"/>
        <v>306.71297542236175</v>
      </c>
      <c r="Y201" s="87">
        <f t="shared" si="64"/>
        <v>306.71297542236175</v>
      </c>
      <c r="Z201" s="87">
        <f t="shared" si="64"/>
        <v>332.17962542236296</v>
      </c>
      <c r="AA201" s="87">
        <f t="shared" si="64"/>
        <v>332.17962542236296</v>
      </c>
      <c r="AB201" s="87">
        <f t="shared" si="64"/>
        <v>579.67864542236271</v>
      </c>
      <c r="AC201" s="87">
        <f t="shared" si="64"/>
        <v>241.67864542236293</v>
      </c>
      <c r="AD201" s="87">
        <f t="shared" si="64"/>
        <v>579.67864542236293</v>
      </c>
      <c r="AE201" s="87">
        <f t="shared" si="64"/>
        <v>579.67864542236293</v>
      </c>
      <c r="AF201" s="87">
        <f t="shared" si="64"/>
        <v>702.67864542236293</v>
      </c>
      <c r="AG201" s="87">
        <f t="shared" si="64"/>
        <v>702.67864542236293</v>
      </c>
      <c r="AH201" s="87">
        <f t="shared" si="64"/>
        <v>702.67864542236293</v>
      </c>
    </row>
    <row r="202" spans="1:34" s="86" customFormat="1" x14ac:dyDescent="0.3">
      <c r="A202" s="86" t="s">
        <v>1405</v>
      </c>
      <c r="B202" s="86" t="s">
        <v>1405</v>
      </c>
      <c r="C202" s="86" t="s">
        <v>1347</v>
      </c>
      <c r="D202" s="86" t="s">
        <v>351</v>
      </c>
      <c r="E202" s="86" t="s">
        <v>1397</v>
      </c>
      <c r="F202" s="87">
        <v>0</v>
      </c>
      <c r="G202" s="87">
        <v>0</v>
      </c>
      <c r="H202" s="87">
        <v>0</v>
      </c>
      <c r="I202" s="87">
        <v>0</v>
      </c>
      <c r="J202" s="87">
        <v>0</v>
      </c>
      <c r="K202" s="87">
        <v>0</v>
      </c>
      <c r="L202" s="87">
        <v>0</v>
      </c>
      <c r="M202" s="87">
        <v>0</v>
      </c>
      <c r="N202" s="87">
        <v>0</v>
      </c>
      <c r="O202" s="87">
        <v>0</v>
      </c>
      <c r="P202" s="87">
        <v>0</v>
      </c>
      <c r="Q202" s="87">
        <v>0</v>
      </c>
      <c r="R202" s="87">
        <v>0</v>
      </c>
      <c r="S202" s="87">
        <v>0</v>
      </c>
      <c r="T202" s="87">
        <v>0</v>
      </c>
      <c r="U202" s="87">
        <v>0</v>
      </c>
      <c r="V202" s="87">
        <f t="shared" si="65"/>
        <v>0</v>
      </c>
      <c r="W202" s="87">
        <f t="shared" si="64"/>
        <v>0</v>
      </c>
      <c r="X202" s="87">
        <f t="shared" si="64"/>
        <v>0</v>
      </c>
      <c r="Y202" s="87">
        <f t="shared" si="64"/>
        <v>0</v>
      </c>
      <c r="Z202" s="87">
        <f t="shared" si="64"/>
        <v>0</v>
      </c>
      <c r="AA202" s="87">
        <f t="shared" si="64"/>
        <v>0</v>
      </c>
      <c r="AB202" s="87">
        <f t="shared" si="64"/>
        <v>0</v>
      </c>
      <c r="AC202" s="87">
        <f t="shared" si="64"/>
        <v>0</v>
      </c>
      <c r="AD202" s="87">
        <f t="shared" si="64"/>
        <v>0</v>
      </c>
      <c r="AE202" s="87">
        <f t="shared" si="64"/>
        <v>0</v>
      </c>
      <c r="AF202" s="87">
        <f t="shared" si="64"/>
        <v>0</v>
      </c>
      <c r="AG202" s="87">
        <f t="shared" si="64"/>
        <v>0</v>
      </c>
      <c r="AH202" s="87">
        <f t="shared" si="64"/>
        <v>0</v>
      </c>
    </row>
    <row r="203" spans="1:34" s="86" customFormat="1" x14ac:dyDescent="0.3">
      <c r="A203" s="86" t="s">
        <v>1406</v>
      </c>
      <c r="B203" s="86" t="s">
        <v>1406</v>
      </c>
      <c r="C203" s="86" t="s">
        <v>1347</v>
      </c>
      <c r="D203" s="86" t="s">
        <v>691</v>
      </c>
      <c r="E203" s="86" t="s">
        <v>1397</v>
      </c>
      <c r="F203" s="87">
        <v>0</v>
      </c>
      <c r="G203" s="87">
        <v>0</v>
      </c>
      <c r="H203" s="87">
        <v>0</v>
      </c>
      <c r="I203" s="87">
        <v>0</v>
      </c>
      <c r="J203" s="87">
        <v>0</v>
      </c>
      <c r="K203" s="87">
        <v>0</v>
      </c>
      <c r="L203" s="87">
        <v>0</v>
      </c>
      <c r="M203" s="87">
        <v>0</v>
      </c>
      <c r="N203" s="87">
        <v>0</v>
      </c>
      <c r="O203" s="87">
        <v>0</v>
      </c>
      <c r="P203" s="87">
        <v>0</v>
      </c>
      <c r="Q203" s="87">
        <v>0</v>
      </c>
      <c r="R203" s="87">
        <v>0</v>
      </c>
      <c r="S203" s="87">
        <v>0</v>
      </c>
      <c r="T203" s="87">
        <v>0</v>
      </c>
      <c r="U203" s="87">
        <v>0</v>
      </c>
      <c r="V203" s="87">
        <f t="shared" si="65"/>
        <v>2.0873729999948409E-4</v>
      </c>
      <c r="W203" s="87">
        <f t="shared" si="64"/>
        <v>2.0874282995464455E-4</v>
      </c>
      <c r="X203" s="87">
        <f t="shared" si="64"/>
        <v>0</v>
      </c>
      <c r="Y203" s="87">
        <f t="shared" si="64"/>
        <v>2.0879151998087764E-4</v>
      </c>
      <c r="Z203" s="87">
        <f t="shared" si="64"/>
        <v>1455.4948999999997</v>
      </c>
      <c r="AA203" s="87">
        <f t="shared" si="64"/>
        <v>1361.4948999999997</v>
      </c>
      <c r="AB203" s="87">
        <f t="shared" si="64"/>
        <v>2017.4502000000002</v>
      </c>
      <c r="AC203" s="87">
        <f t="shared" si="64"/>
        <v>2691.0720000000001</v>
      </c>
      <c r="AD203" s="87">
        <f t="shared" si="64"/>
        <v>2691.0720000000001</v>
      </c>
      <c r="AE203" s="87">
        <f t="shared" si="64"/>
        <v>2691.0720000000001</v>
      </c>
      <c r="AF203" s="87">
        <f t="shared" si="64"/>
        <v>2107.0720000000001</v>
      </c>
      <c r="AG203" s="87">
        <f t="shared" si="64"/>
        <v>2691.0720000000001</v>
      </c>
      <c r="AH203" s="87">
        <f t="shared" si="64"/>
        <v>3804.8027002492499</v>
      </c>
    </row>
    <row r="204" spans="1:34" s="86" customFormat="1" x14ac:dyDescent="0.3">
      <c r="A204" s="86" t="s">
        <v>1402</v>
      </c>
      <c r="B204" s="86" t="s">
        <v>1402</v>
      </c>
      <c r="C204" s="86" t="s">
        <v>1347</v>
      </c>
      <c r="D204" s="86" t="s">
        <v>689</v>
      </c>
      <c r="E204" s="86" t="s">
        <v>1299</v>
      </c>
      <c r="F204" s="87">
        <v>0</v>
      </c>
      <c r="G204" s="87">
        <v>0</v>
      </c>
      <c r="H204" s="87">
        <v>0</v>
      </c>
      <c r="I204" s="87">
        <v>0</v>
      </c>
      <c r="J204" s="87">
        <v>0</v>
      </c>
      <c r="K204" s="87">
        <v>0</v>
      </c>
      <c r="L204" s="87">
        <v>0</v>
      </c>
      <c r="M204" s="87">
        <v>0</v>
      </c>
      <c r="N204" s="87">
        <v>0</v>
      </c>
      <c r="O204" s="87">
        <v>0</v>
      </c>
      <c r="P204" s="87">
        <v>0</v>
      </c>
      <c r="Q204" s="87">
        <v>0</v>
      </c>
      <c r="R204" s="87">
        <v>0</v>
      </c>
      <c r="S204" s="87">
        <v>0</v>
      </c>
      <c r="T204" s="87">
        <v>0</v>
      </c>
      <c r="U204" s="87">
        <v>0</v>
      </c>
      <c r="V204" s="87">
        <f t="shared" si="65"/>
        <v>0</v>
      </c>
      <c r="W204" s="87">
        <f t="shared" si="64"/>
        <v>0</v>
      </c>
      <c r="X204" s="87">
        <f t="shared" si="64"/>
        <v>0</v>
      </c>
      <c r="Y204" s="87">
        <f t="shared" si="64"/>
        <v>0</v>
      </c>
      <c r="Z204" s="87">
        <f t="shared" si="64"/>
        <v>0</v>
      </c>
      <c r="AA204" s="87">
        <f t="shared" si="64"/>
        <v>0</v>
      </c>
      <c r="AB204" s="87">
        <f t="shared" si="64"/>
        <v>714.43310114976612</v>
      </c>
      <c r="AC204" s="87">
        <f t="shared" si="64"/>
        <v>690.22010233273477</v>
      </c>
      <c r="AD204" s="87">
        <f t="shared" si="64"/>
        <v>1499.4701023523198</v>
      </c>
      <c r="AE204" s="87">
        <f t="shared" si="64"/>
        <v>1499.470102378195</v>
      </c>
      <c r="AF204" s="87">
        <f t="shared" si="64"/>
        <v>1499.4701024167648</v>
      </c>
      <c r="AG204" s="87">
        <f t="shared" si="64"/>
        <v>1499.47016613184</v>
      </c>
      <c r="AH204" s="87">
        <f t="shared" si="64"/>
        <v>1499.47016708003</v>
      </c>
    </row>
    <row r="205" spans="1:34" s="86" customFormat="1" x14ac:dyDescent="0.3">
      <c r="A205" s="86" t="s">
        <v>1403</v>
      </c>
      <c r="B205" s="86" t="s">
        <v>1403</v>
      </c>
      <c r="C205" s="86" t="s">
        <v>1347</v>
      </c>
      <c r="D205" s="86" t="s">
        <v>690</v>
      </c>
      <c r="E205" s="86" t="s">
        <v>1299</v>
      </c>
      <c r="F205" s="87">
        <v>0</v>
      </c>
      <c r="G205" s="87">
        <v>0</v>
      </c>
      <c r="H205" s="87">
        <v>0</v>
      </c>
      <c r="I205" s="87">
        <v>0</v>
      </c>
      <c r="J205" s="87">
        <v>0</v>
      </c>
      <c r="K205" s="87">
        <v>0</v>
      </c>
      <c r="L205" s="87">
        <v>0</v>
      </c>
      <c r="M205" s="87">
        <v>0</v>
      </c>
      <c r="N205" s="87">
        <v>0</v>
      </c>
      <c r="O205" s="87">
        <v>0</v>
      </c>
      <c r="P205" s="87">
        <v>0</v>
      </c>
      <c r="Q205" s="87">
        <v>0</v>
      </c>
      <c r="R205" s="87">
        <v>0</v>
      </c>
      <c r="S205" s="87">
        <v>0</v>
      </c>
      <c r="T205" s="87">
        <v>0</v>
      </c>
      <c r="U205" s="87">
        <v>0</v>
      </c>
      <c r="V205" s="87">
        <f t="shared" si="65"/>
        <v>0</v>
      </c>
      <c r="W205" s="87">
        <f t="shared" si="64"/>
        <v>0</v>
      </c>
      <c r="X205" s="87">
        <f t="shared" si="64"/>
        <v>927.90160000000014</v>
      </c>
      <c r="Y205" s="87">
        <f t="shared" si="64"/>
        <v>927.90160000000014</v>
      </c>
      <c r="Z205" s="87">
        <f t="shared" si="64"/>
        <v>927.90160000000014</v>
      </c>
      <c r="AA205" s="87">
        <f t="shared" si="64"/>
        <v>1015.5405000000001</v>
      </c>
      <c r="AB205" s="87">
        <f t="shared" si="64"/>
        <v>1015.5405000000001</v>
      </c>
      <c r="AC205" s="87">
        <f t="shared" si="64"/>
        <v>883.54050000000007</v>
      </c>
      <c r="AD205" s="87">
        <f t="shared" si="64"/>
        <v>1015.0405000000001</v>
      </c>
      <c r="AE205" s="87">
        <f t="shared" si="64"/>
        <v>2869.3976042330842</v>
      </c>
      <c r="AF205" s="87">
        <f t="shared" si="64"/>
        <v>3418.3976042565801</v>
      </c>
      <c r="AG205" s="87">
        <f t="shared" si="64"/>
        <v>4165.9311061653234</v>
      </c>
      <c r="AH205" s="87">
        <f t="shared" si="64"/>
        <v>3646.9311061876597</v>
      </c>
    </row>
    <row r="206" spans="1:34" s="86" customFormat="1" x14ac:dyDescent="0.3">
      <c r="A206" s="86" t="s">
        <v>1404</v>
      </c>
      <c r="B206" s="86" t="s">
        <v>1404</v>
      </c>
      <c r="C206" s="86" t="s">
        <v>1347</v>
      </c>
      <c r="D206" s="86" t="s">
        <v>692</v>
      </c>
      <c r="E206" s="86" t="s">
        <v>1299</v>
      </c>
      <c r="F206" s="87">
        <v>0</v>
      </c>
      <c r="G206" s="87">
        <v>0</v>
      </c>
      <c r="H206" s="87">
        <v>0</v>
      </c>
      <c r="I206" s="87">
        <v>0</v>
      </c>
      <c r="J206" s="87">
        <v>0</v>
      </c>
      <c r="K206" s="87">
        <v>0</v>
      </c>
      <c r="L206" s="87">
        <v>0</v>
      </c>
      <c r="M206" s="87">
        <v>0</v>
      </c>
      <c r="N206" s="87">
        <v>0</v>
      </c>
      <c r="O206" s="87">
        <v>0</v>
      </c>
      <c r="P206" s="87">
        <v>0</v>
      </c>
      <c r="Q206" s="87">
        <v>0</v>
      </c>
      <c r="R206" s="87">
        <v>0</v>
      </c>
      <c r="S206" s="87">
        <v>0</v>
      </c>
      <c r="T206" s="87">
        <v>0</v>
      </c>
      <c r="U206" s="87">
        <v>0</v>
      </c>
      <c r="V206" s="87">
        <f t="shared" si="65"/>
        <v>275.67074542236287</v>
      </c>
      <c r="W206" s="87">
        <f t="shared" si="64"/>
        <v>275.67074542236287</v>
      </c>
      <c r="X206" s="87">
        <f t="shared" si="64"/>
        <v>275.67074542236287</v>
      </c>
      <c r="Y206" s="87">
        <f t="shared" si="64"/>
        <v>275.67074542236287</v>
      </c>
      <c r="Z206" s="87">
        <f t="shared" si="64"/>
        <v>320.22732542236281</v>
      </c>
      <c r="AA206" s="87">
        <f t="shared" si="64"/>
        <v>320.22732542236281</v>
      </c>
      <c r="AB206" s="87">
        <f t="shared" si="64"/>
        <v>587.22859961593895</v>
      </c>
      <c r="AC206" s="87">
        <f t="shared" si="64"/>
        <v>249.22859970517811</v>
      </c>
      <c r="AD206" s="87">
        <f t="shared" si="64"/>
        <v>587.22859972953802</v>
      </c>
      <c r="AE206" s="87">
        <f t="shared" si="64"/>
        <v>587.22859975732308</v>
      </c>
      <c r="AF206" s="87">
        <f t="shared" si="64"/>
        <v>710.22859978783299</v>
      </c>
      <c r="AG206" s="87">
        <f t="shared" si="64"/>
        <v>710.2285998290331</v>
      </c>
      <c r="AH206" s="87">
        <f t="shared" si="64"/>
        <v>710.22860484325315</v>
      </c>
    </row>
    <row r="207" spans="1:34" s="86" customFormat="1" x14ac:dyDescent="0.3">
      <c r="A207" s="86" t="s">
        <v>1405</v>
      </c>
      <c r="B207" s="86" t="s">
        <v>1405</v>
      </c>
      <c r="C207" s="86" t="s">
        <v>1347</v>
      </c>
      <c r="D207" s="86" t="s">
        <v>351</v>
      </c>
      <c r="E207" s="86" t="s">
        <v>1299</v>
      </c>
      <c r="F207" s="87">
        <v>0</v>
      </c>
      <c r="G207" s="87">
        <v>0</v>
      </c>
      <c r="H207" s="87">
        <v>0</v>
      </c>
      <c r="I207" s="87">
        <v>0</v>
      </c>
      <c r="J207" s="87">
        <v>0</v>
      </c>
      <c r="K207" s="87">
        <v>0</v>
      </c>
      <c r="L207" s="87">
        <v>0</v>
      </c>
      <c r="M207" s="87">
        <v>0</v>
      </c>
      <c r="N207" s="87">
        <v>0</v>
      </c>
      <c r="O207" s="87">
        <v>0</v>
      </c>
      <c r="P207" s="87">
        <v>0</v>
      </c>
      <c r="Q207" s="87">
        <v>0</v>
      </c>
      <c r="R207" s="87">
        <v>0</v>
      </c>
      <c r="S207" s="87">
        <v>0</v>
      </c>
      <c r="T207" s="87">
        <v>0</v>
      </c>
      <c r="U207" s="87">
        <v>0</v>
      </c>
      <c r="V207" s="87">
        <f t="shared" si="65"/>
        <v>0</v>
      </c>
      <c r="W207" s="87">
        <f t="shared" si="64"/>
        <v>0</v>
      </c>
      <c r="X207" s="87">
        <f t="shared" si="64"/>
        <v>0</v>
      </c>
      <c r="Y207" s="87">
        <f t="shared" si="64"/>
        <v>0</v>
      </c>
      <c r="Z207" s="87">
        <f t="shared" si="64"/>
        <v>0</v>
      </c>
      <c r="AA207" s="87">
        <f t="shared" si="64"/>
        <v>0</v>
      </c>
      <c r="AB207" s="87">
        <f t="shared" si="64"/>
        <v>0</v>
      </c>
      <c r="AC207" s="87">
        <f t="shared" si="64"/>
        <v>0</v>
      </c>
      <c r="AD207" s="87">
        <f t="shared" si="64"/>
        <v>0</v>
      </c>
      <c r="AE207" s="87">
        <f t="shared" si="64"/>
        <v>0</v>
      </c>
      <c r="AF207" s="87">
        <f t="shared" si="64"/>
        <v>0</v>
      </c>
      <c r="AG207" s="87">
        <f t="shared" si="64"/>
        <v>0</v>
      </c>
      <c r="AH207" s="87">
        <f t="shared" si="64"/>
        <v>0</v>
      </c>
    </row>
    <row r="208" spans="1:34" s="86" customFormat="1" x14ac:dyDescent="0.3">
      <c r="A208" s="86" t="s">
        <v>1406</v>
      </c>
      <c r="B208" s="86" t="s">
        <v>1406</v>
      </c>
      <c r="C208" s="86" t="s">
        <v>1347</v>
      </c>
      <c r="D208" s="86" t="s">
        <v>691</v>
      </c>
      <c r="E208" s="86" t="s">
        <v>1299</v>
      </c>
      <c r="F208" s="87">
        <v>0</v>
      </c>
      <c r="G208" s="87">
        <v>0</v>
      </c>
      <c r="H208" s="87">
        <v>0</v>
      </c>
      <c r="I208" s="87">
        <v>0</v>
      </c>
      <c r="J208" s="87">
        <v>0</v>
      </c>
      <c r="K208" s="87">
        <v>0</v>
      </c>
      <c r="L208" s="87">
        <v>0</v>
      </c>
      <c r="M208" s="87">
        <v>0</v>
      </c>
      <c r="N208" s="87">
        <v>0</v>
      </c>
      <c r="O208" s="87">
        <v>0</v>
      </c>
      <c r="P208" s="87">
        <v>0</v>
      </c>
      <c r="Q208" s="87">
        <v>0</v>
      </c>
      <c r="R208" s="87">
        <v>0</v>
      </c>
      <c r="S208" s="87">
        <v>0</v>
      </c>
      <c r="T208" s="87">
        <v>0</v>
      </c>
      <c r="U208" s="87">
        <v>0</v>
      </c>
      <c r="V208" s="87">
        <f t="shared" si="65"/>
        <v>4.6749350008212787E-4</v>
      </c>
      <c r="W208" s="87">
        <f t="shared" si="64"/>
        <v>4.6752436992392177E-4</v>
      </c>
      <c r="X208" s="87">
        <f t="shared" si="64"/>
        <v>0</v>
      </c>
      <c r="Y208" s="87">
        <f t="shared" si="64"/>
        <v>4.6779250010331452E-4</v>
      </c>
      <c r="Z208" s="87">
        <f t="shared" si="64"/>
        <v>1517.5803999999998</v>
      </c>
      <c r="AA208" s="87">
        <f t="shared" si="64"/>
        <v>1423.5803999999998</v>
      </c>
      <c r="AB208" s="87">
        <f t="shared" si="64"/>
        <v>1886.1477371268002</v>
      </c>
      <c r="AC208" s="87">
        <f t="shared" si="64"/>
        <v>2634.2555814767602</v>
      </c>
      <c r="AD208" s="87">
        <f t="shared" si="64"/>
        <v>2634.2555815042001</v>
      </c>
      <c r="AE208" s="87">
        <f t="shared" si="64"/>
        <v>2634.25558156241</v>
      </c>
      <c r="AF208" s="87">
        <f t="shared" si="64"/>
        <v>2050.2555816721001</v>
      </c>
      <c r="AG208" s="87">
        <f t="shared" si="64"/>
        <v>2634.25558194728</v>
      </c>
      <c r="AH208" s="87">
        <f t="shared" si="64"/>
        <v>3684.1537011927703</v>
      </c>
    </row>
    <row r="209" spans="1:34" s="86" customFormat="1" x14ac:dyDescent="0.3">
      <c r="A209" s="86" t="s">
        <v>1402</v>
      </c>
      <c r="B209" s="86" t="s">
        <v>1402</v>
      </c>
      <c r="C209" s="86" t="s">
        <v>1347</v>
      </c>
      <c r="D209" s="86" t="s">
        <v>689</v>
      </c>
      <c r="E209" s="86" t="s">
        <v>1398</v>
      </c>
      <c r="F209" s="87">
        <v>0</v>
      </c>
      <c r="G209" s="87">
        <v>0</v>
      </c>
      <c r="H209" s="87">
        <v>0</v>
      </c>
      <c r="I209" s="87">
        <v>0</v>
      </c>
      <c r="J209" s="87">
        <v>0</v>
      </c>
      <c r="K209" s="87">
        <v>0</v>
      </c>
      <c r="L209" s="87">
        <v>0</v>
      </c>
      <c r="M209" s="87">
        <v>0</v>
      </c>
      <c r="N209" s="87">
        <v>0</v>
      </c>
      <c r="O209" s="87">
        <v>0</v>
      </c>
      <c r="P209" s="87">
        <v>0</v>
      </c>
      <c r="Q209" s="87">
        <v>0</v>
      </c>
      <c r="R209" s="87">
        <v>0</v>
      </c>
      <c r="S209" s="87">
        <v>0</v>
      </c>
      <c r="T209" s="87">
        <v>0</v>
      </c>
      <c r="U209" s="87">
        <v>0</v>
      </c>
      <c r="V209" s="87">
        <f t="shared" si="65"/>
        <v>0</v>
      </c>
      <c r="W209" s="87">
        <f t="shared" si="64"/>
        <v>0</v>
      </c>
      <c r="X209" s="87">
        <f t="shared" si="64"/>
        <v>0</v>
      </c>
      <c r="Y209" s="87">
        <f t="shared" si="64"/>
        <v>0</v>
      </c>
      <c r="Z209" s="87">
        <f t="shared" si="64"/>
        <v>0</v>
      </c>
      <c r="AA209" s="87">
        <f t="shared" si="64"/>
        <v>0</v>
      </c>
      <c r="AB209" s="87">
        <f t="shared" si="64"/>
        <v>744.6253999999999</v>
      </c>
      <c r="AC209" s="87">
        <f t="shared" si="64"/>
        <v>664.44900000000007</v>
      </c>
      <c r="AD209" s="87">
        <f t="shared" si="64"/>
        <v>1473.6990000000001</v>
      </c>
      <c r="AE209" s="87">
        <f t="shared" si="64"/>
        <v>1473.6990000000001</v>
      </c>
      <c r="AF209" s="87">
        <f t="shared" si="64"/>
        <v>1473.6990000000001</v>
      </c>
      <c r="AG209" s="87">
        <f t="shared" si="64"/>
        <v>1473.6991114341099</v>
      </c>
      <c r="AH209" s="87">
        <f t="shared" si="64"/>
        <v>1473.6991117469952</v>
      </c>
    </row>
    <row r="210" spans="1:34" s="86" customFormat="1" x14ac:dyDescent="0.3">
      <c r="A210" s="86" t="s">
        <v>1403</v>
      </c>
      <c r="B210" s="86" t="s">
        <v>1403</v>
      </c>
      <c r="C210" s="86" t="s">
        <v>1347</v>
      </c>
      <c r="D210" s="86" t="s">
        <v>690</v>
      </c>
      <c r="E210" s="86" t="s">
        <v>1398</v>
      </c>
      <c r="F210" s="87">
        <v>0</v>
      </c>
      <c r="G210" s="87">
        <v>0</v>
      </c>
      <c r="H210" s="87">
        <v>0</v>
      </c>
      <c r="I210" s="87">
        <v>0</v>
      </c>
      <c r="J210" s="87">
        <v>0</v>
      </c>
      <c r="K210" s="87">
        <v>0</v>
      </c>
      <c r="L210" s="87">
        <v>0</v>
      </c>
      <c r="M210" s="87">
        <v>0</v>
      </c>
      <c r="N210" s="87">
        <v>0</v>
      </c>
      <c r="O210" s="87">
        <v>0</v>
      </c>
      <c r="P210" s="87">
        <v>0</v>
      </c>
      <c r="Q210" s="87">
        <v>0</v>
      </c>
      <c r="R210" s="87">
        <v>0</v>
      </c>
      <c r="S210" s="87">
        <v>0</v>
      </c>
      <c r="T210" s="87">
        <v>0</v>
      </c>
      <c r="U210" s="87">
        <v>0</v>
      </c>
      <c r="V210" s="87">
        <f t="shared" si="65"/>
        <v>0</v>
      </c>
      <c r="W210" s="87">
        <f t="shared" si="65"/>
        <v>0</v>
      </c>
      <c r="X210" s="87">
        <f t="shared" si="65"/>
        <v>874.39105000000018</v>
      </c>
      <c r="Y210" s="87">
        <f t="shared" si="65"/>
        <v>874.39105000000018</v>
      </c>
      <c r="Z210" s="87">
        <f t="shared" si="65"/>
        <v>874.39105000000018</v>
      </c>
      <c r="AA210" s="87">
        <f t="shared" si="65"/>
        <v>1008.9983000000002</v>
      </c>
      <c r="AB210" s="87">
        <f t="shared" si="65"/>
        <v>1008.9983000000002</v>
      </c>
      <c r="AC210" s="87">
        <f t="shared" si="65"/>
        <v>876.9983000000002</v>
      </c>
      <c r="AD210" s="87">
        <f t="shared" si="65"/>
        <v>1008.4983000000002</v>
      </c>
      <c r="AE210" s="87">
        <f t="shared" si="65"/>
        <v>2865.5554000000002</v>
      </c>
      <c r="AF210" s="87">
        <f t="shared" si="65"/>
        <v>3414.5554000000002</v>
      </c>
      <c r="AG210" s="87">
        <f t="shared" si="65"/>
        <v>4186.6513999999997</v>
      </c>
      <c r="AH210" s="87">
        <f t="shared" si="65"/>
        <v>3667.6513999999997</v>
      </c>
    </row>
    <row r="211" spans="1:34" s="86" customFormat="1" x14ac:dyDescent="0.3">
      <c r="A211" s="86" t="s">
        <v>1404</v>
      </c>
      <c r="B211" s="86" t="s">
        <v>1404</v>
      </c>
      <c r="C211" s="86" t="s">
        <v>1347</v>
      </c>
      <c r="D211" s="86" t="s">
        <v>692</v>
      </c>
      <c r="E211" s="86" t="s">
        <v>1398</v>
      </c>
      <c r="F211" s="87">
        <v>0</v>
      </c>
      <c r="G211" s="87">
        <v>0</v>
      </c>
      <c r="H211" s="87">
        <v>0</v>
      </c>
      <c r="I211" s="87">
        <v>0</v>
      </c>
      <c r="J211" s="87">
        <v>0</v>
      </c>
      <c r="K211" s="87">
        <v>0</v>
      </c>
      <c r="L211" s="87">
        <v>0</v>
      </c>
      <c r="M211" s="87">
        <v>0</v>
      </c>
      <c r="N211" s="87">
        <v>0</v>
      </c>
      <c r="O211" s="87">
        <v>0</v>
      </c>
      <c r="P211" s="87">
        <v>0</v>
      </c>
      <c r="Q211" s="87">
        <v>0</v>
      </c>
      <c r="R211" s="87">
        <v>0</v>
      </c>
      <c r="S211" s="87">
        <v>0</v>
      </c>
      <c r="T211" s="87">
        <v>0</v>
      </c>
      <c r="U211" s="87">
        <v>0</v>
      </c>
      <c r="V211" s="87">
        <f t="shared" si="65"/>
        <v>152.21598542236188</v>
      </c>
      <c r="W211" s="87">
        <f t="shared" si="65"/>
        <v>152.21598542236188</v>
      </c>
      <c r="X211" s="87">
        <f t="shared" si="65"/>
        <v>152.21598542236188</v>
      </c>
      <c r="Y211" s="87">
        <f t="shared" si="65"/>
        <v>152.21598542236188</v>
      </c>
      <c r="Z211" s="87">
        <f t="shared" si="65"/>
        <v>312.57921542236295</v>
      </c>
      <c r="AA211" s="87">
        <f t="shared" si="65"/>
        <v>312.57921542236295</v>
      </c>
      <c r="AB211" s="87">
        <f t="shared" si="65"/>
        <v>587.78325542236189</v>
      </c>
      <c r="AC211" s="87">
        <f t="shared" si="65"/>
        <v>249.78325542236189</v>
      </c>
      <c r="AD211" s="87">
        <f t="shared" si="65"/>
        <v>587.78325542236189</v>
      </c>
      <c r="AE211" s="87">
        <f t="shared" si="65"/>
        <v>587.78325542236189</v>
      </c>
      <c r="AF211" s="87">
        <f t="shared" si="65"/>
        <v>710.78325542236189</v>
      </c>
      <c r="AG211" s="87">
        <f t="shared" si="65"/>
        <v>710.78325542236189</v>
      </c>
      <c r="AH211" s="87">
        <f t="shared" si="65"/>
        <v>710.78325542236189</v>
      </c>
    </row>
    <row r="212" spans="1:34" s="86" customFormat="1" x14ac:dyDescent="0.3">
      <c r="A212" s="86" t="s">
        <v>1405</v>
      </c>
      <c r="B212" s="86" t="s">
        <v>1405</v>
      </c>
      <c r="C212" s="86" t="s">
        <v>1347</v>
      </c>
      <c r="D212" s="86" t="s">
        <v>351</v>
      </c>
      <c r="E212" s="86" t="s">
        <v>1398</v>
      </c>
      <c r="F212" s="87">
        <v>0</v>
      </c>
      <c r="G212" s="87">
        <v>0</v>
      </c>
      <c r="H212" s="87">
        <v>0</v>
      </c>
      <c r="I212" s="87">
        <v>0</v>
      </c>
      <c r="J212" s="87">
        <v>0</v>
      </c>
      <c r="K212" s="87">
        <v>0</v>
      </c>
      <c r="L212" s="87">
        <v>0</v>
      </c>
      <c r="M212" s="87">
        <v>0</v>
      </c>
      <c r="N212" s="87">
        <v>0</v>
      </c>
      <c r="O212" s="87">
        <v>0</v>
      </c>
      <c r="P212" s="87">
        <v>0</v>
      </c>
      <c r="Q212" s="87">
        <v>0</v>
      </c>
      <c r="R212" s="87">
        <v>0</v>
      </c>
      <c r="S212" s="87">
        <v>0</v>
      </c>
      <c r="T212" s="87">
        <v>0</v>
      </c>
      <c r="U212" s="87">
        <v>0</v>
      </c>
      <c r="V212" s="87">
        <f t="shared" si="65"/>
        <v>0</v>
      </c>
      <c r="W212" s="87">
        <f t="shared" si="65"/>
        <v>0</v>
      </c>
      <c r="X212" s="87">
        <f t="shared" si="65"/>
        <v>0</v>
      </c>
      <c r="Y212" s="87">
        <f t="shared" si="65"/>
        <v>0</v>
      </c>
      <c r="Z212" s="87">
        <f t="shared" si="65"/>
        <v>0</v>
      </c>
      <c r="AA212" s="87">
        <f t="shared" si="65"/>
        <v>0</v>
      </c>
      <c r="AB212" s="87">
        <f t="shared" si="65"/>
        <v>0</v>
      </c>
      <c r="AC212" s="87">
        <f t="shared" si="65"/>
        <v>0</v>
      </c>
      <c r="AD212" s="87">
        <f t="shared" si="65"/>
        <v>0</v>
      </c>
      <c r="AE212" s="87">
        <f t="shared" si="65"/>
        <v>0</v>
      </c>
      <c r="AF212" s="87">
        <f t="shared" si="65"/>
        <v>0</v>
      </c>
      <c r="AG212" s="87">
        <f t="shared" si="65"/>
        <v>0</v>
      </c>
      <c r="AH212" s="87">
        <f t="shared" si="65"/>
        <v>0</v>
      </c>
    </row>
    <row r="213" spans="1:34" s="86" customFormat="1" x14ac:dyDescent="0.3">
      <c r="A213" s="86" t="s">
        <v>1406</v>
      </c>
      <c r="B213" s="86" t="s">
        <v>1406</v>
      </c>
      <c r="C213" s="86" t="s">
        <v>1347</v>
      </c>
      <c r="D213" s="86" t="s">
        <v>691</v>
      </c>
      <c r="E213" s="86" t="s">
        <v>1398</v>
      </c>
      <c r="F213" s="87">
        <v>0</v>
      </c>
      <c r="G213" s="87">
        <v>0</v>
      </c>
      <c r="H213" s="87">
        <v>0</v>
      </c>
      <c r="I213" s="87">
        <v>0</v>
      </c>
      <c r="J213" s="87">
        <v>0</v>
      </c>
      <c r="K213" s="87">
        <v>0</v>
      </c>
      <c r="L213" s="87">
        <v>0</v>
      </c>
      <c r="M213" s="87">
        <v>0</v>
      </c>
      <c r="N213" s="87">
        <v>0</v>
      </c>
      <c r="O213" s="87">
        <v>0</v>
      </c>
      <c r="P213" s="87">
        <v>0</v>
      </c>
      <c r="Q213" s="87">
        <v>0</v>
      </c>
      <c r="R213" s="87">
        <v>0</v>
      </c>
      <c r="S213" s="87">
        <v>0</v>
      </c>
      <c r="T213" s="87">
        <v>0</v>
      </c>
      <c r="U213" s="87">
        <v>0</v>
      </c>
      <c r="V213" s="87">
        <f t="shared" si="65"/>
        <v>1.4667734990325698E-4</v>
      </c>
      <c r="W213" s="87">
        <f t="shared" si="65"/>
        <v>1.4668834000985953E-4</v>
      </c>
      <c r="X213" s="87">
        <f t="shared" si="65"/>
        <v>0</v>
      </c>
      <c r="Y213" s="87">
        <f t="shared" si="65"/>
        <v>1.4677814010610746E-4</v>
      </c>
      <c r="Z213" s="87">
        <f t="shared" si="65"/>
        <v>1260.7130999999999</v>
      </c>
      <c r="AA213" s="87">
        <f t="shared" si="65"/>
        <v>1166.7130999999999</v>
      </c>
      <c r="AB213" s="87">
        <f t="shared" si="65"/>
        <v>1480.2921999999999</v>
      </c>
      <c r="AC213" s="87">
        <f t="shared" si="65"/>
        <v>2405.7283000000002</v>
      </c>
      <c r="AD213" s="87">
        <f t="shared" si="65"/>
        <v>2405.7283000000002</v>
      </c>
      <c r="AE213" s="87">
        <f t="shared" si="65"/>
        <v>2405.7283000000002</v>
      </c>
      <c r="AF213" s="87">
        <f t="shared" si="65"/>
        <v>1821.7283000000002</v>
      </c>
      <c r="AG213" s="87">
        <f t="shared" si="65"/>
        <v>2405.7284086265554</v>
      </c>
      <c r="AH213" s="87">
        <f t="shared" si="65"/>
        <v>3374.9963099380602</v>
      </c>
    </row>
    <row r="214" spans="1:34" s="86" customFormat="1" x14ac:dyDescent="0.3">
      <c r="A214" s="86" t="s">
        <v>1402</v>
      </c>
      <c r="B214" s="86" t="s">
        <v>1402</v>
      </c>
      <c r="C214" s="86" t="s">
        <v>1347</v>
      </c>
      <c r="D214" s="86" t="s">
        <v>689</v>
      </c>
      <c r="E214" s="86" t="s">
        <v>1300</v>
      </c>
      <c r="F214" s="87">
        <v>0</v>
      </c>
      <c r="G214" s="87">
        <v>0</v>
      </c>
      <c r="H214" s="87">
        <v>0</v>
      </c>
      <c r="I214" s="87">
        <v>0</v>
      </c>
      <c r="J214" s="87">
        <v>0</v>
      </c>
      <c r="K214" s="87">
        <v>0</v>
      </c>
      <c r="L214" s="87">
        <v>0</v>
      </c>
      <c r="M214" s="87">
        <v>0</v>
      </c>
      <c r="N214" s="87">
        <v>0</v>
      </c>
      <c r="O214" s="87">
        <v>0</v>
      </c>
      <c r="P214" s="87">
        <v>0</v>
      </c>
      <c r="Q214" s="87">
        <v>0</v>
      </c>
      <c r="R214" s="87">
        <v>0</v>
      </c>
      <c r="S214" s="87">
        <v>0</v>
      </c>
      <c r="T214" s="87">
        <v>0</v>
      </c>
      <c r="U214" s="87">
        <v>0</v>
      </c>
      <c r="V214" s="87">
        <f t="shared" si="65"/>
        <v>0</v>
      </c>
      <c r="W214" s="87">
        <f t="shared" si="65"/>
        <v>0</v>
      </c>
      <c r="X214" s="87">
        <f t="shared" si="65"/>
        <v>0</v>
      </c>
      <c r="Y214" s="87">
        <f t="shared" si="65"/>
        <v>0</v>
      </c>
      <c r="Z214" s="87">
        <f t="shared" si="65"/>
        <v>0</v>
      </c>
      <c r="AA214" s="87">
        <f t="shared" si="65"/>
        <v>0</v>
      </c>
      <c r="AB214" s="87">
        <f t="shared" si="65"/>
        <v>683.10239999999976</v>
      </c>
      <c r="AC214" s="87">
        <f t="shared" si="65"/>
        <v>633.16899999999987</v>
      </c>
      <c r="AD214" s="87">
        <f t="shared" si="65"/>
        <v>1442.4189999999999</v>
      </c>
      <c r="AE214" s="87">
        <f t="shared" si="65"/>
        <v>1442.4189999999999</v>
      </c>
      <c r="AF214" s="87">
        <f t="shared" si="65"/>
        <v>1442.4189999999999</v>
      </c>
      <c r="AG214" s="87">
        <f t="shared" si="65"/>
        <v>1479.6323000000002</v>
      </c>
      <c r="AH214" s="87">
        <f t="shared" si="65"/>
        <v>1479.6323000000002</v>
      </c>
    </row>
    <row r="215" spans="1:34" s="86" customFormat="1" x14ac:dyDescent="0.3">
      <c r="A215" s="86" t="s">
        <v>1403</v>
      </c>
      <c r="B215" s="86" t="s">
        <v>1403</v>
      </c>
      <c r="C215" s="86" t="s">
        <v>1347</v>
      </c>
      <c r="D215" s="86" t="s">
        <v>690</v>
      </c>
      <c r="E215" s="86" t="s">
        <v>1300</v>
      </c>
      <c r="F215" s="87">
        <v>0</v>
      </c>
      <c r="G215" s="87">
        <v>0</v>
      </c>
      <c r="H215" s="87">
        <v>0</v>
      </c>
      <c r="I215" s="87">
        <v>0</v>
      </c>
      <c r="J215" s="87">
        <v>0</v>
      </c>
      <c r="K215" s="87">
        <v>0</v>
      </c>
      <c r="L215" s="87">
        <v>0</v>
      </c>
      <c r="M215" s="87">
        <v>0</v>
      </c>
      <c r="N215" s="87">
        <v>0</v>
      </c>
      <c r="O215" s="87">
        <v>0</v>
      </c>
      <c r="P215" s="87">
        <v>0</v>
      </c>
      <c r="Q215" s="87">
        <v>0</v>
      </c>
      <c r="R215" s="87">
        <v>0</v>
      </c>
      <c r="S215" s="87">
        <v>0</v>
      </c>
      <c r="T215" s="87">
        <v>0</v>
      </c>
      <c r="U215" s="87">
        <v>0</v>
      </c>
      <c r="V215" s="87">
        <f t="shared" si="65"/>
        <v>0</v>
      </c>
      <c r="W215" s="87">
        <f t="shared" si="65"/>
        <v>0</v>
      </c>
      <c r="X215" s="87">
        <f t="shared" si="65"/>
        <v>851.1260000000002</v>
      </c>
      <c r="Y215" s="87">
        <f t="shared" si="65"/>
        <v>851.1260000000002</v>
      </c>
      <c r="Z215" s="87">
        <f t="shared" si="65"/>
        <v>851.1260000000002</v>
      </c>
      <c r="AA215" s="87">
        <f t="shared" si="65"/>
        <v>981.70949999999993</v>
      </c>
      <c r="AB215" s="87">
        <f t="shared" si="65"/>
        <v>981.70949999999993</v>
      </c>
      <c r="AC215" s="87">
        <f t="shared" si="65"/>
        <v>849.70949999999993</v>
      </c>
      <c r="AD215" s="87">
        <f t="shared" si="65"/>
        <v>981.20949999999993</v>
      </c>
      <c r="AE215" s="87">
        <f t="shared" si="65"/>
        <v>2858.5706</v>
      </c>
      <c r="AF215" s="87">
        <f t="shared" si="65"/>
        <v>3407.5706</v>
      </c>
      <c r="AG215" s="87">
        <f t="shared" si="65"/>
        <v>4194.6904000000004</v>
      </c>
      <c r="AH215" s="87">
        <f t="shared" si="65"/>
        <v>3675.6904000000004</v>
      </c>
    </row>
    <row r="216" spans="1:34" s="86" customFormat="1" x14ac:dyDescent="0.3">
      <c r="A216" s="86" t="s">
        <v>1404</v>
      </c>
      <c r="B216" s="86" t="s">
        <v>1404</v>
      </c>
      <c r="C216" s="86" t="s">
        <v>1347</v>
      </c>
      <c r="D216" s="86" t="s">
        <v>692</v>
      </c>
      <c r="E216" s="86" t="s">
        <v>1300</v>
      </c>
      <c r="F216" s="87">
        <v>0</v>
      </c>
      <c r="G216" s="87">
        <v>0</v>
      </c>
      <c r="H216" s="87">
        <v>0</v>
      </c>
      <c r="I216" s="87">
        <v>0</v>
      </c>
      <c r="J216" s="87">
        <v>0</v>
      </c>
      <c r="K216" s="87">
        <v>0</v>
      </c>
      <c r="L216" s="87">
        <v>0</v>
      </c>
      <c r="M216" s="87">
        <v>0</v>
      </c>
      <c r="N216" s="87">
        <v>0</v>
      </c>
      <c r="O216" s="87">
        <v>0</v>
      </c>
      <c r="P216" s="87">
        <v>0</v>
      </c>
      <c r="Q216" s="87">
        <v>0</v>
      </c>
      <c r="R216" s="87">
        <v>0</v>
      </c>
      <c r="S216" s="87">
        <v>0</v>
      </c>
      <c r="T216" s="87">
        <v>0</v>
      </c>
      <c r="U216" s="87">
        <v>0</v>
      </c>
      <c r="V216" s="87">
        <f t="shared" si="65"/>
        <v>6.246745422362892</v>
      </c>
      <c r="W216" s="87">
        <f t="shared" si="65"/>
        <v>6.246745422362892</v>
      </c>
      <c r="X216" s="87">
        <f t="shared" si="65"/>
        <v>6.246745422362892</v>
      </c>
      <c r="Y216" s="87">
        <f t="shared" si="65"/>
        <v>6.246745422362892</v>
      </c>
      <c r="Z216" s="87">
        <f t="shared" si="65"/>
        <v>321.2841154223629</v>
      </c>
      <c r="AA216" s="87">
        <f t="shared" si="65"/>
        <v>321.2841154223629</v>
      </c>
      <c r="AB216" s="87">
        <f t="shared" si="65"/>
        <v>588.64654542236281</v>
      </c>
      <c r="AC216" s="87">
        <f t="shared" si="65"/>
        <v>250.64654542236303</v>
      </c>
      <c r="AD216" s="87">
        <f t="shared" si="65"/>
        <v>588.64654542236303</v>
      </c>
      <c r="AE216" s="87">
        <f t="shared" si="65"/>
        <v>588.64654542236303</v>
      </c>
      <c r="AF216" s="87">
        <f t="shared" si="65"/>
        <v>711.64654542236303</v>
      </c>
      <c r="AG216" s="87">
        <f t="shared" si="65"/>
        <v>711.64654542236303</v>
      </c>
      <c r="AH216" s="87">
        <f t="shared" si="65"/>
        <v>711.64654542236303</v>
      </c>
    </row>
    <row r="217" spans="1:34" s="86" customFormat="1" x14ac:dyDescent="0.3">
      <c r="A217" s="86" t="s">
        <v>1405</v>
      </c>
      <c r="B217" s="86" t="s">
        <v>1405</v>
      </c>
      <c r="C217" s="86" t="s">
        <v>1347</v>
      </c>
      <c r="D217" s="86" t="s">
        <v>351</v>
      </c>
      <c r="E217" s="86" t="s">
        <v>1300</v>
      </c>
      <c r="F217" s="87">
        <v>0</v>
      </c>
      <c r="G217" s="87">
        <v>0</v>
      </c>
      <c r="H217" s="87">
        <v>0</v>
      </c>
      <c r="I217" s="87">
        <v>0</v>
      </c>
      <c r="J217" s="87">
        <v>0</v>
      </c>
      <c r="K217" s="87">
        <v>0</v>
      </c>
      <c r="L217" s="87">
        <v>0</v>
      </c>
      <c r="M217" s="87">
        <v>0</v>
      </c>
      <c r="N217" s="87">
        <v>0</v>
      </c>
      <c r="O217" s="87">
        <v>0</v>
      </c>
      <c r="P217" s="87">
        <v>0</v>
      </c>
      <c r="Q217" s="87">
        <v>0</v>
      </c>
      <c r="R217" s="87">
        <v>0</v>
      </c>
      <c r="S217" s="87">
        <v>0</v>
      </c>
      <c r="T217" s="87">
        <v>0</v>
      </c>
      <c r="U217" s="87">
        <v>0</v>
      </c>
      <c r="V217" s="87">
        <f t="shared" si="65"/>
        <v>0</v>
      </c>
      <c r="W217" s="87">
        <f t="shared" si="65"/>
        <v>0</v>
      </c>
      <c r="X217" s="87">
        <f t="shared" si="65"/>
        <v>0</v>
      </c>
      <c r="Y217" s="87">
        <f t="shared" si="65"/>
        <v>0</v>
      </c>
      <c r="Z217" s="87">
        <f t="shared" si="65"/>
        <v>0</v>
      </c>
      <c r="AA217" s="87">
        <f t="shared" si="65"/>
        <v>0</v>
      </c>
      <c r="AB217" s="87">
        <f t="shared" si="65"/>
        <v>0</v>
      </c>
      <c r="AC217" s="87">
        <f t="shared" si="65"/>
        <v>0</v>
      </c>
      <c r="AD217" s="87">
        <f t="shared" si="65"/>
        <v>0</v>
      </c>
      <c r="AE217" s="87">
        <f t="shared" si="65"/>
        <v>0</v>
      </c>
      <c r="AF217" s="87">
        <f t="shared" si="65"/>
        <v>0</v>
      </c>
      <c r="AG217" s="87">
        <f t="shared" si="65"/>
        <v>0</v>
      </c>
      <c r="AH217" s="87">
        <f t="shared" si="65"/>
        <v>0</v>
      </c>
    </row>
    <row r="218" spans="1:34" s="86" customFormat="1" x14ac:dyDescent="0.3">
      <c r="A218" s="86" t="s">
        <v>1406</v>
      </c>
      <c r="B218" s="86" t="s">
        <v>1406</v>
      </c>
      <c r="C218" s="86" t="s">
        <v>1347</v>
      </c>
      <c r="D218" s="86" t="s">
        <v>691</v>
      </c>
      <c r="E218" s="86" t="s">
        <v>1300</v>
      </c>
      <c r="F218" s="87">
        <v>0</v>
      </c>
      <c r="G218" s="87">
        <v>0</v>
      </c>
      <c r="H218" s="87">
        <v>0</v>
      </c>
      <c r="I218" s="87">
        <v>0</v>
      </c>
      <c r="J218" s="87">
        <v>0</v>
      </c>
      <c r="K218" s="87">
        <v>0</v>
      </c>
      <c r="L218" s="87">
        <v>0</v>
      </c>
      <c r="M218" s="87">
        <v>0</v>
      </c>
      <c r="N218" s="87">
        <v>0</v>
      </c>
      <c r="O218" s="87">
        <v>0</v>
      </c>
      <c r="P218" s="87">
        <v>0</v>
      </c>
      <c r="Q218" s="87">
        <v>0</v>
      </c>
      <c r="R218" s="87">
        <v>0</v>
      </c>
      <c r="S218" s="87">
        <v>0</v>
      </c>
      <c r="T218" s="87">
        <v>0</v>
      </c>
      <c r="U218" s="87">
        <v>0</v>
      </c>
      <c r="V218" s="87">
        <f t="shared" si="65"/>
        <v>0</v>
      </c>
      <c r="W218" s="87">
        <f t="shared" si="65"/>
        <v>0</v>
      </c>
      <c r="X218" s="87">
        <f t="shared" si="65"/>
        <v>0</v>
      </c>
      <c r="Y218" s="87">
        <f t="shared" si="65"/>
        <v>0</v>
      </c>
      <c r="Z218" s="87">
        <f t="shared" si="65"/>
        <v>967.33230000000003</v>
      </c>
      <c r="AA218" s="87">
        <f t="shared" si="65"/>
        <v>873.33230000000003</v>
      </c>
      <c r="AB218" s="87">
        <f t="shared" si="65"/>
        <v>1337.3937000000001</v>
      </c>
      <c r="AC218" s="87">
        <f t="shared" si="65"/>
        <v>2317.9259999999999</v>
      </c>
      <c r="AD218" s="87">
        <f t="shared" si="65"/>
        <v>2317.9259999999999</v>
      </c>
      <c r="AE218" s="87">
        <f t="shared" si="65"/>
        <v>2317.9259999999999</v>
      </c>
      <c r="AF218" s="87">
        <f t="shared" si="65"/>
        <v>1733.9259999999999</v>
      </c>
      <c r="AG218" s="87">
        <f t="shared" si="65"/>
        <v>2317.9259999999999</v>
      </c>
      <c r="AH218" s="87">
        <f t="shared" si="65"/>
        <v>3229.7141061228799</v>
      </c>
    </row>
    <row r="221" spans="1:34" x14ac:dyDescent="0.3">
      <c r="A221" s="58" t="s">
        <v>1315</v>
      </c>
    </row>
    <row r="222" spans="1:34" x14ac:dyDescent="0.3">
      <c r="A222" t="s">
        <v>360</v>
      </c>
      <c r="B222" t="s">
        <v>689</v>
      </c>
      <c r="C222" t="str">
        <f>B222&amp;1</f>
        <v>NSW1</v>
      </c>
      <c r="F222">
        <f>SUMIFS(F$255:F$781,$D$255:$D$781,$A222,$E$255:$E$781,$B222)</f>
        <v>440</v>
      </c>
      <c r="G222">
        <f t="shared" ref="G222:AH231" si="66">SUMIFS(G$255:G$781,$D$255:$D$781,$A222,$E$255:$E$781,$B222)</f>
        <v>440</v>
      </c>
      <c r="H222">
        <f t="shared" si="66"/>
        <v>440</v>
      </c>
      <c r="I222">
        <f t="shared" si="66"/>
        <v>440</v>
      </c>
      <c r="J222">
        <f t="shared" si="66"/>
        <v>440</v>
      </c>
      <c r="K222">
        <f t="shared" si="66"/>
        <v>440</v>
      </c>
      <c r="L222">
        <f t="shared" si="66"/>
        <v>440</v>
      </c>
      <c r="M222">
        <f t="shared" si="66"/>
        <v>440</v>
      </c>
      <c r="N222">
        <f t="shared" si="66"/>
        <v>440</v>
      </c>
      <c r="O222">
        <f t="shared" si="66"/>
        <v>440</v>
      </c>
      <c r="P222">
        <f t="shared" si="66"/>
        <v>440</v>
      </c>
      <c r="Q222">
        <f t="shared" si="66"/>
        <v>440</v>
      </c>
      <c r="R222">
        <f t="shared" si="66"/>
        <v>440</v>
      </c>
      <c r="S222">
        <f t="shared" si="66"/>
        <v>440</v>
      </c>
      <c r="T222">
        <f t="shared" si="66"/>
        <v>440</v>
      </c>
      <c r="U222">
        <f t="shared" si="66"/>
        <v>440</v>
      </c>
      <c r="V222">
        <f t="shared" si="66"/>
        <v>440</v>
      </c>
      <c r="W222">
        <f t="shared" si="66"/>
        <v>440</v>
      </c>
      <c r="X222">
        <f t="shared" si="66"/>
        <v>440</v>
      </c>
      <c r="Y222">
        <f t="shared" si="66"/>
        <v>440</v>
      </c>
      <c r="Z222">
        <f t="shared" si="66"/>
        <v>440</v>
      </c>
      <c r="AA222">
        <f t="shared" si="66"/>
        <v>440</v>
      </c>
      <c r="AB222">
        <f t="shared" si="66"/>
        <v>440</v>
      </c>
      <c r="AC222">
        <f t="shared" si="66"/>
        <v>0</v>
      </c>
      <c r="AD222">
        <f t="shared" si="66"/>
        <v>0</v>
      </c>
      <c r="AE222">
        <f t="shared" si="66"/>
        <v>0</v>
      </c>
      <c r="AF222">
        <f t="shared" si="66"/>
        <v>0</v>
      </c>
      <c r="AG222">
        <f t="shared" si="66"/>
        <v>0</v>
      </c>
      <c r="AH222">
        <f t="shared" si="66"/>
        <v>0</v>
      </c>
    </row>
    <row r="223" spans="1:34" x14ac:dyDescent="0.3">
      <c r="A223" t="s">
        <v>610</v>
      </c>
      <c r="B223" t="s">
        <v>689</v>
      </c>
      <c r="C223" t="str">
        <f t="shared" ref="C223:C251" si="67">B223&amp;1</f>
        <v>NSW1</v>
      </c>
      <c r="F223">
        <f t="shared" ref="F223:U251" si="68">SUMIFS(F$255:F$781,$D$255:$D$781,$A223,$E$255:$E$781,$B223)</f>
        <v>0</v>
      </c>
      <c r="G223">
        <f t="shared" si="68"/>
        <v>0</v>
      </c>
      <c r="H223">
        <f t="shared" si="68"/>
        <v>0</v>
      </c>
      <c r="I223">
        <f t="shared" si="68"/>
        <v>0</v>
      </c>
      <c r="J223">
        <f t="shared" si="68"/>
        <v>0</v>
      </c>
      <c r="K223">
        <f t="shared" si="68"/>
        <v>0</v>
      </c>
      <c r="L223">
        <f t="shared" si="68"/>
        <v>0</v>
      </c>
      <c r="M223">
        <f t="shared" si="68"/>
        <v>0</v>
      </c>
      <c r="N223">
        <f t="shared" si="68"/>
        <v>0</v>
      </c>
      <c r="O223">
        <f t="shared" si="68"/>
        <v>0</v>
      </c>
      <c r="P223">
        <f t="shared" si="68"/>
        <v>0</v>
      </c>
      <c r="Q223">
        <f t="shared" si="68"/>
        <v>0</v>
      </c>
      <c r="R223">
        <f t="shared" si="68"/>
        <v>0</v>
      </c>
      <c r="S223">
        <f t="shared" si="68"/>
        <v>0</v>
      </c>
      <c r="T223">
        <f t="shared" si="68"/>
        <v>0</v>
      </c>
      <c r="U223">
        <f t="shared" si="68"/>
        <v>0</v>
      </c>
      <c r="V223">
        <f t="shared" si="66"/>
        <v>0</v>
      </c>
      <c r="W223">
        <f t="shared" si="66"/>
        <v>0</v>
      </c>
      <c r="X223">
        <f t="shared" si="66"/>
        <v>0</v>
      </c>
      <c r="Y223">
        <f t="shared" si="66"/>
        <v>0</v>
      </c>
      <c r="Z223">
        <f t="shared" si="66"/>
        <v>0</v>
      </c>
      <c r="AA223">
        <f t="shared" si="66"/>
        <v>0</v>
      </c>
      <c r="AB223">
        <f t="shared" si="66"/>
        <v>0</v>
      </c>
      <c r="AC223">
        <f t="shared" si="66"/>
        <v>0</v>
      </c>
      <c r="AD223">
        <f t="shared" si="66"/>
        <v>0</v>
      </c>
      <c r="AE223">
        <f t="shared" si="66"/>
        <v>0</v>
      </c>
      <c r="AF223">
        <f t="shared" si="66"/>
        <v>0</v>
      </c>
      <c r="AG223">
        <f t="shared" si="66"/>
        <v>0</v>
      </c>
      <c r="AH223">
        <f t="shared" si="66"/>
        <v>0</v>
      </c>
    </row>
    <row r="224" spans="1:34" x14ac:dyDescent="0.3">
      <c r="A224" t="s">
        <v>359</v>
      </c>
      <c r="B224" t="s">
        <v>689</v>
      </c>
      <c r="C224" t="str">
        <f t="shared" si="67"/>
        <v>NSW1</v>
      </c>
      <c r="F224">
        <f>SUMIFS(F$255:F$781,$D$255:$D$781,$A224,$E$255:$E$781,$B224)</f>
        <v>1583.25</v>
      </c>
      <c r="G224">
        <f t="shared" si="66"/>
        <v>1583.25</v>
      </c>
      <c r="H224">
        <f t="shared" si="66"/>
        <v>2647.25</v>
      </c>
      <c r="I224">
        <f t="shared" si="66"/>
        <v>2647.25</v>
      </c>
      <c r="J224">
        <f t="shared" si="66"/>
        <v>2647.25</v>
      </c>
      <c r="K224">
        <f t="shared" si="66"/>
        <v>2647.25</v>
      </c>
      <c r="L224">
        <f t="shared" si="66"/>
        <v>2647.25</v>
      </c>
      <c r="M224">
        <f t="shared" si="66"/>
        <v>2647.25</v>
      </c>
      <c r="N224">
        <f t="shared" si="66"/>
        <v>2647.25</v>
      </c>
      <c r="O224">
        <f t="shared" si="66"/>
        <v>2647.25</v>
      </c>
      <c r="P224">
        <f t="shared" si="66"/>
        <v>2647.25</v>
      </c>
      <c r="Q224">
        <f t="shared" si="66"/>
        <v>2647.25</v>
      </c>
      <c r="R224">
        <f t="shared" si="66"/>
        <v>2647.25</v>
      </c>
      <c r="S224">
        <f t="shared" si="66"/>
        <v>2647.25</v>
      </c>
      <c r="T224">
        <f t="shared" si="66"/>
        <v>2647.25</v>
      </c>
      <c r="U224">
        <f t="shared" si="66"/>
        <v>2597.25</v>
      </c>
      <c r="V224">
        <f t="shared" si="66"/>
        <v>2597.25</v>
      </c>
      <c r="W224">
        <f t="shared" si="66"/>
        <v>2597.25</v>
      </c>
      <c r="X224">
        <f t="shared" si="66"/>
        <v>2597.25</v>
      </c>
      <c r="Y224">
        <f t="shared" si="66"/>
        <v>2597.25</v>
      </c>
      <c r="Z224">
        <f t="shared" si="66"/>
        <v>2597.25</v>
      </c>
      <c r="AA224">
        <f t="shared" si="66"/>
        <v>2597.25</v>
      </c>
      <c r="AB224">
        <f t="shared" si="66"/>
        <v>2597.25</v>
      </c>
      <c r="AC224">
        <f t="shared" si="66"/>
        <v>2597.25</v>
      </c>
      <c r="AD224">
        <f t="shared" si="66"/>
        <v>1788</v>
      </c>
      <c r="AE224">
        <f t="shared" si="66"/>
        <v>1788</v>
      </c>
      <c r="AF224">
        <f t="shared" si="66"/>
        <v>1788</v>
      </c>
      <c r="AG224">
        <f t="shared" si="66"/>
        <v>1788</v>
      </c>
      <c r="AH224">
        <f t="shared" si="66"/>
        <v>1788</v>
      </c>
    </row>
    <row r="225" spans="1:34" x14ac:dyDescent="0.3">
      <c r="A225" t="s">
        <v>611</v>
      </c>
      <c r="B225" t="s">
        <v>689</v>
      </c>
      <c r="C225" t="str">
        <f t="shared" si="67"/>
        <v>NSW1</v>
      </c>
      <c r="F225">
        <f t="shared" si="68"/>
        <v>0</v>
      </c>
      <c r="G225">
        <f t="shared" si="66"/>
        <v>0</v>
      </c>
      <c r="H225">
        <f t="shared" si="66"/>
        <v>0</v>
      </c>
      <c r="I225">
        <f t="shared" si="66"/>
        <v>0</v>
      </c>
      <c r="J225">
        <f t="shared" si="66"/>
        <v>0</v>
      </c>
      <c r="K225">
        <f t="shared" si="66"/>
        <v>0</v>
      </c>
      <c r="L225">
        <f t="shared" si="66"/>
        <v>0</v>
      </c>
      <c r="M225">
        <f t="shared" si="66"/>
        <v>0</v>
      </c>
      <c r="N225">
        <f t="shared" si="66"/>
        <v>0</v>
      </c>
      <c r="O225">
        <f t="shared" si="66"/>
        <v>0</v>
      </c>
      <c r="P225">
        <f t="shared" si="66"/>
        <v>0</v>
      </c>
      <c r="Q225">
        <f t="shared" si="66"/>
        <v>0</v>
      </c>
      <c r="R225">
        <f t="shared" si="66"/>
        <v>0</v>
      </c>
      <c r="S225">
        <f t="shared" si="66"/>
        <v>0</v>
      </c>
      <c r="T225">
        <f t="shared" si="66"/>
        <v>0</v>
      </c>
      <c r="U225">
        <f t="shared" si="66"/>
        <v>0</v>
      </c>
      <c r="V225">
        <f t="shared" si="66"/>
        <v>0</v>
      </c>
      <c r="W225">
        <f t="shared" si="66"/>
        <v>0</v>
      </c>
      <c r="X225">
        <f t="shared" si="66"/>
        <v>0</v>
      </c>
      <c r="Y225">
        <f t="shared" si="66"/>
        <v>0</v>
      </c>
      <c r="Z225">
        <f t="shared" si="66"/>
        <v>0</v>
      </c>
      <c r="AA225">
        <f t="shared" si="66"/>
        <v>0</v>
      </c>
      <c r="AB225">
        <f t="shared" si="66"/>
        <v>0</v>
      </c>
      <c r="AC225">
        <f t="shared" si="66"/>
        <v>0</v>
      </c>
      <c r="AD225">
        <f t="shared" si="66"/>
        <v>0</v>
      </c>
      <c r="AE225">
        <f t="shared" si="66"/>
        <v>0</v>
      </c>
      <c r="AF225">
        <f t="shared" si="66"/>
        <v>0</v>
      </c>
      <c r="AG225">
        <f t="shared" si="66"/>
        <v>0</v>
      </c>
      <c r="AH225">
        <f t="shared" si="66"/>
        <v>0</v>
      </c>
    </row>
    <row r="226" spans="1:34" x14ac:dyDescent="0.3">
      <c r="A226" t="s">
        <v>607</v>
      </c>
      <c r="B226" t="s">
        <v>689</v>
      </c>
      <c r="C226" t="str">
        <f t="shared" si="67"/>
        <v>NSW1</v>
      </c>
      <c r="F226">
        <f t="shared" si="68"/>
        <v>10255</v>
      </c>
      <c r="G226">
        <f t="shared" si="66"/>
        <v>9755</v>
      </c>
      <c r="H226">
        <f t="shared" si="66"/>
        <v>8255</v>
      </c>
      <c r="I226">
        <f t="shared" si="66"/>
        <v>7535</v>
      </c>
      <c r="J226">
        <f t="shared" si="66"/>
        <v>5495</v>
      </c>
      <c r="K226">
        <f t="shared" si="66"/>
        <v>5495</v>
      </c>
      <c r="L226">
        <f t="shared" si="66"/>
        <v>5495</v>
      </c>
      <c r="M226">
        <f t="shared" si="66"/>
        <v>5495</v>
      </c>
      <c r="N226">
        <f t="shared" si="66"/>
        <v>4055</v>
      </c>
      <c r="O226">
        <f t="shared" si="66"/>
        <v>4055</v>
      </c>
      <c r="P226">
        <f t="shared" si="66"/>
        <v>4055</v>
      </c>
      <c r="Q226">
        <f t="shared" si="66"/>
        <v>2075</v>
      </c>
      <c r="R226">
        <f t="shared" si="66"/>
        <v>2075</v>
      </c>
      <c r="S226">
        <f t="shared" si="66"/>
        <v>2075</v>
      </c>
      <c r="T226">
        <f t="shared" si="66"/>
        <v>1390</v>
      </c>
      <c r="U226">
        <f t="shared" si="66"/>
        <v>1390</v>
      </c>
      <c r="V226">
        <f t="shared" si="66"/>
        <v>1390</v>
      </c>
      <c r="W226">
        <f t="shared" si="66"/>
        <v>1390</v>
      </c>
      <c r="X226">
        <f t="shared" si="66"/>
        <v>1390</v>
      </c>
      <c r="Y226">
        <f t="shared" si="66"/>
        <v>1390</v>
      </c>
      <c r="Z226">
        <f t="shared" si="66"/>
        <v>1390</v>
      </c>
      <c r="AA226">
        <f t="shared" si="66"/>
        <v>1390</v>
      </c>
      <c r="AB226">
        <f t="shared" si="66"/>
        <v>0</v>
      </c>
      <c r="AC226">
        <f t="shared" si="66"/>
        <v>0</v>
      </c>
      <c r="AD226">
        <f t="shared" si="66"/>
        <v>0</v>
      </c>
      <c r="AE226">
        <f t="shared" si="66"/>
        <v>0</v>
      </c>
      <c r="AF226">
        <f t="shared" si="66"/>
        <v>0</v>
      </c>
      <c r="AG226">
        <f t="shared" si="66"/>
        <v>0</v>
      </c>
      <c r="AH226">
        <f t="shared" si="66"/>
        <v>0</v>
      </c>
    </row>
    <row r="227" spans="1:34" x14ac:dyDescent="0.3">
      <c r="A227" t="s">
        <v>608</v>
      </c>
      <c r="B227" t="s">
        <v>689</v>
      </c>
      <c r="C227" t="str">
        <f t="shared" si="67"/>
        <v>NSW1</v>
      </c>
      <c r="F227">
        <f t="shared" si="68"/>
        <v>0</v>
      </c>
      <c r="G227">
        <f t="shared" si="66"/>
        <v>0</v>
      </c>
      <c r="H227">
        <f t="shared" si="66"/>
        <v>0</v>
      </c>
      <c r="I227">
        <f t="shared" si="66"/>
        <v>0</v>
      </c>
      <c r="J227">
        <f t="shared" si="66"/>
        <v>0</v>
      </c>
      <c r="K227">
        <f t="shared" si="66"/>
        <v>0</v>
      </c>
      <c r="L227">
        <f t="shared" si="66"/>
        <v>0</v>
      </c>
      <c r="M227">
        <f t="shared" si="66"/>
        <v>0</v>
      </c>
      <c r="N227">
        <f t="shared" si="66"/>
        <v>0</v>
      </c>
      <c r="O227">
        <f t="shared" si="66"/>
        <v>0</v>
      </c>
      <c r="P227">
        <f t="shared" si="66"/>
        <v>0</v>
      </c>
      <c r="Q227">
        <f t="shared" si="66"/>
        <v>0</v>
      </c>
      <c r="R227">
        <f t="shared" si="66"/>
        <v>0</v>
      </c>
      <c r="S227">
        <f t="shared" si="66"/>
        <v>0</v>
      </c>
      <c r="T227">
        <f t="shared" si="66"/>
        <v>0</v>
      </c>
      <c r="U227">
        <f t="shared" si="66"/>
        <v>0</v>
      </c>
      <c r="V227">
        <f t="shared" si="66"/>
        <v>0</v>
      </c>
      <c r="W227">
        <f t="shared" si="66"/>
        <v>0</v>
      </c>
      <c r="X227">
        <f t="shared" si="66"/>
        <v>0</v>
      </c>
      <c r="Y227">
        <f t="shared" si="66"/>
        <v>0</v>
      </c>
      <c r="Z227">
        <f t="shared" si="66"/>
        <v>0</v>
      </c>
      <c r="AA227">
        <f t="shared" si="66"/>
        <v>0</v>
      </c>
      <c r="AB227">
        <f t="shared" si="66"/>
        <v>0</v>
      </c>
      <c r="AC227">
        <f t="shared" si="66"/>
        <v>0</v>
      </c>
      <c r="AD227">
        <f t="shared" si="66"/>
        <v>0</v>
      </c>
      <c r="AE227">
        <f t="shared" si="66"/>
        <v>0</v>
      </c>
      <c r="AF227">
        <f t="shared" si="66"/>
        <v>0</v>
      </c>
      <c r="AG227">
        <f t="shared" si="66"/>
        <v>0</v>
      </c>
      <c r="AH227">
        <f t="shared" si="66"/>
        <v>0</v>
      </c>
    </row>
    <row r="228" spans="1:34" x14ac:dyDescent="0.3">
      <c r="A228" t="s">
        <v>360</v>
      </c>
      <c r="B228" t="s">
        <v>690</v>
      </c>
      <c r="C228" t="str">
        <f t="shared" si="67"/>
        <v>QLD1</v>
      </c>
      <c r="F228">
        <f t="shared" si="68"/>
        <v>1260.9000000000001</v>
      </c>
      <c r="G228">
        <f t="shared" si="66"/>
        <v>1260.9000000000001</v>
      </c>
      <c r="H228">
        <f t="shared" si="66"/>
        <v>1260.9000000000001</v>
      </c>
      <c r="I228">
        <f t="shared" si="66"/>
        <v>1260.9000000000001</v>
      </c>
      <c r="J228">
        <f t="shared" si="66"/>
        <v>1260.9000000000001</v>
      </c>
      <c r="K228">
        <f t="shared" si="66"/>
        <v>1260.9000000000001</v>
      </c>
      <c r="L228">
        <f t="shared" si="66"/>
        <v>1260.9000000000001</v>
      </c>
      <c r="M228">
        <f t="shared" si="66"/>
        <v>1260.9000000000001</v>
      </c>
      <c r="N228">
        <f t="shared" si="66"/>
        <v>1260.9000000000001</v>
      </c>
      <c r="O228">
        <f t="shared" si="66"/>
        <v>1260.9000000000001</v>
      </c>
      <c r="P228">
        <f t="shared" si="66"/>
        <v>1260.9000000000001</v>
      </c>
      <c r="Q228">
        <f t="shared" si="66"/>
        <v>1260.9000000000001</v>
      </c>
      <c r="R228">
        <f t="shared" si="66"/>
        <v>1260.9000000000001</v>
      </c>
      <c r="S228">
        <f t="shared" si="66"/>
        <v>1260.9000000000001</v>
      </c>
      <c r="T228">
        <f t="shared" si="66"/>
        <v>1260.9000000000001</v>
      </c>
      <c r="U228">
        <f t="shared" si="66"/>
        <v>1260.9000000000001</v>
      </c>
      <c r="V228">
        <f t="shared" si="66"/>
        <v>875.9</v>
      </c>
      <c r="W228">
        <f t="shared" si="66"/>
        <v>875.9</v>
      </c>
      <c r="X228">
        <f t="shared" si="66"/>
        <v>875.9</v>
      </c>
      <c r="Y228">
        <f t="shared" si="66"/>
        <v>788.5</v>
      </c>
      <c r="Z228">
        <f t="shared" si="66"/>
        <v>788.5</v>
      </c>
      <c r="AA228">
        <f t="shared" si="66"/>
        <v>788.5</v>
      </c>
      <c r="AB228">
        <f t="shared" si="66"/>
        <v>788.5</v>
      </c>
      <c r="AC228">
        <f t="shared" si="66"/>
        <v>788.5</v>
      </c>
      <c r="AD228">
        <f t="shared" si="66"/>
        <v>788.5</v>
      </c>
      <c r="AE228">
        <f t="shared" si="66"/>
        <v>424</v>
      </c>
      <c r="AF228">
        <f t="shared" si="66"/>
        <v>180</v>
      </c>
      <c r="AG228">
        <f t="shared" si="66"/>
        <v>180</v>
      </c>
      <c r="AH228">
        <f t="shared" si="66"/>
        <v>180</v>
      </c>
    </row>
    <row r="229" spans="1:34" x14ac:dyDescent="0.3">
      <c r="A229" t="s">
        <v>610</v>
      </c>
      <c r="B229" t="s">
        <v>690</v>
      </c>
      <c r="C229" t="str">
        <f t="shared" si="67"/>
        <v>QLD1</v>
      </c>
      <c r="F229">
        <f t="shared" si="68"/>
        <v>0</v>
      </c>
      <c r="G229">
        <f t="shared" si="66"/>
        <v>0</v>
      </c>
      <c r="H229">
        <f t="shared" si="66"/>
        <v>0</v>
      </c>
      <c r="I229">
        <f t="shared" si="66"/>
        <v>0</v>
      </c>
      <c r="J229">
        <f t="shared" si="66"/>
        <v>0</v>
      </c>
      <c r="K229">
        <f t="shared" si="66"/>
        <v>0</v>
      </c>
      <c r="L229">
        <f t="shared" si="66"/>
        <v>0</v>
      </c>
      <c r="M229">
        <f t="shared" si="66"/>
        <v>0</v>
      </c>
      <c r="N229">
        <f t="shared" si="66"/>
        <v>0</v>
      </c>
      <c r="O229">
        <f t="shared" si="66"/>
        <v>0</v>
      </c>
      <c r="P229">
        <f t="shared" si="66"/>
        <v>0</v>
      </c>
      <c r="Q229">
        <f t="shared" si="66"/>
        <v>0</v>
      </c>
      <c r="R229">
        <f t="shared" si="66"/>
        <v>0</v>
      </c>
      <c r="S229">
        <f t="shared" si="66"/>
        <v>0</v>
      </c>
      <c r="T229">
        <f t="shared" si="66"/>
        <v>0</v>
      </c>
      <c r="U229">
        <f t="shared" si="66"/>
        <v>0</v>
      </c>
      <c r="V229">
        <f t="shared" si="66"/>
        <v>0</v>
      </c>
      <c r="W229">
        <f t="shared" si="66"/>
        <v>0</v>
      </c>
      <c r="X229">
        <f t="shared" si="66"/>
        <v>0</v>
      </c>
      <c r="Y229">
        <f t="shared" si="66"/>
        <v>0</v>
      </c>
      <c r="Z229">
        <f t="shared" si="66"/>
        <v>0</v>
      </c>
      <c r="AA229">
        <f t="shared" si="66"/>
        <v>0</v>
      </c>
      <c r="AB229">
        <f t="shared" si="66"/>
        <v>0</v>
      </c>
      <c r="AC229">
        <f t="shared" si="66"/>
        <v>0</v>
      </c>
      <c r="AD229">
        <f t="shared" si="66"/>
        <v>0</v>
      </c>
      <c r="AE229">
        <f t="shared" si="66"/>
        <v>0</v>
      </c>
      <c r="AF229">
        <f t="shared" si="66"/>
        <v>0</v>
      </c>
      <c r="AG229">
        <f t="shared" si="66"/>
        <v>0</v>
      </c>
      <c r="AH229">
        <f t="shared" si="66"/>
        <v>0</v>
      </c>
    </row>
    <row r="230" spans="1:34" x14ac:dyDescent="0.3">
      <c r="A230" t="s">
        <v>359</v>
      </c>
      <c r="B230" t="s">
        <v>690</v>
      </c>
      <c r="C230" t="str">
        <f t="shared" si="67"/>
        <v>QLD1</v>
      </c>
      <c r="F230">
        <f>SUMIFS(F$255:F$781,$D$255:$D$781,$A230,$E$255:$E$781,$B230)</f>
        <v>1988.5</v>
      </c>
      <c r="G230">
        <f t="shared" si="66"/>
        <v>1954.5</v>
      </c>
      <c r="H230">
        <f t="shared" si="66"/>
        <v>1954.5</v>
      </c>
      <c r="I230">
        <f t="shared" si="66"/>
        <v>1954.5</v>
      </c>
      <c r="J230">
        <f t="shared" si="66"/>
        <v>1954.5</v>
      </c>
      <c r="K230">
        <f t="shared" si="66"/>
        <v>1954.5</v>
      </c>
      <c r="L230">
        <f t="shared" si="66"/>
        <v>1954.5</v>
      </c>
      <c r="M230">
        <f t="shared" si="66"/>
        <v>1954.5</v>
      </c>
      <c r="N230">
        <f t="shared" si="66"/>
        <v>1954.5</v>
      </c>
      <c r="O230">
        <f t="shared" si="66"/>
        <v>1954.5</v>
      </c>
      <c r="P230">
        <f t="shared" si="66"/>
        <v>1954.5</v>
      </c>
      <c r="Q230">
        <f t="shared" si="66"/>
        <v>1954.5</v>
      </c>
      <c r="R230">
        <f t="shared" si="66"/>
        <v>1954.5</v>
      </c>
      <c r="S230">
        <f t="shared" si="66"/>
        <v>1662.5</v>
      </c>
      <c r="T230">
        <f t="shared" si="66"/>
        <v>1545.5</v>
      </c>
      <c r="U230">
        <f t="shared" si="66"/>
        <v>1545.5</v>
      </c>
      <c r="V230">
        <f t="shared" si="66"/>
        <v>1545.5</v>
      </c>
      <c r="W230">
        <f t="shared" si="66"/>
        <v>1545.5</v>
      </c>
      <c r="X230">
        <f t="shared" si="66"/>
        <v>1545.5</v>
      </c>
      <c r="Y230">
        <f t="shared" si="66"/>
        <v>1545.5</v>
      </c>
      <c r="Z230">
        <f t="shared" si="66"/>
        <v>1545.5</v>
      </c>
      <c r="AA230">
        <f t="shared" si="66"/>
        <v>1545.5</v>
      </c>
      <c r="AB230">
        <f t="shared" si="66"/>
        <v>1545.5</v>
      </c>
      <c r="AC230">
        <f t="shared" si="66"/>
        <v>1545.5</v>
      </c>
      <c r="AD230">
        <f t="shared" si="66"/>
        <v>1414</v>
      </c>
      <c r="AE230">
        <f t="shared" si="66"/>
        <v>1414</v>
      </c>
      <c r="AF230">
        <f t="shared" si="66"/>
        <v>865</v>
      </c>
      <c r="AG230">
        <f t="shared" si="66"/>
        <v>865</v>
      </c>
      <c r="AH230">
        <f t="shared" si="66"/>
        <v>865</v>
      </c>
    </row>
    <row r="231" spans="1:34" x14ac:dyDescent="0.3">
      <c r="A231" t="s">
        <v>611</v>
      </c>
      <c r="B231" t="s">
        <v>690</v>
      </c>
      <c r="C231" t="str">
        <f t="shared" si="67"/>
        <v>QLD1</v>
      </c>
      <c r="F231">
        <f t="shared" si="68"/>
        <v>0</v>
      </c>
      <c r="G231">
        <f t="shared" si="66"/>
        <v>0</v>
      </c>
      <c r="H231">
        <f t="shared" si="66"/>
        <v>0</v>
      </c>
      <c r="I231">
        <f t="shared" si="66"/>
        <v>0</v>
      </c>
      <c r="J231">
        <f t="shared" si="66"/>
        <v>0</v>
      </c>
      <c r="K231">
        <f t="shared" si="66"/>
        <v>0</v>
      </c>
      <c r="L231">
        <f t="shared" si="66"/>
        <v>0</v>
      </c>
      <c r="M231">
        <f t="shared" si="66"/>
        <v>0</v>
      </c>
      <c r="N231">
        <f t="shared" si="66"/>
        <v>0</v>
      </c>
      <c r="O231">
        <f t="shared" si="66"/>
        <v>0</v>
      </c>
      <c r="P231">
        <f t="shared" si="66"/>
        <v>0</v>
      </c>
      <c r="Q231">
        <f t="shared" si="66"/>
        <v>0</v>
      </c>
      <c r="R231">
        <f t="shared" si="66"/>
        <v>0</v>
      </c>
      <c r="S231">
        <f t="shared" si="66"/>
        <v>0</v>
      </c>
      <c r="T231">
        <f t="shared" si="66"/>
        <v>0</v>
      </c>
      <c r="U231">
        <f t="shared" si="66"/>
        <v>0</v>
      </c>
      <c r="V231">
        <f t="shared" si="66"/>
        <v>0</v>
      </c>
      <c r="W231">
        <f t="shared" si="66"/>
        <v>0</v>
      </c>
      <c r="X231">
        <f t="shared" si="66"/>
        <v>0</v>
      </c>
      <c r="Y231">
        <f t="shared" ref="G231:AH240" si="69">SUMIFS(Y$255:Y$781,$D$255:$D$781,$A231,$E$255:$E$781,$B231)</f>
        <v>0</v>
      </c>
      <c r="Z231">
        <f t="shared" si="69"/>
        <v>0</v>
      </c>
      <c r="AA231">
        <f t="shared" si="69"/>
        <v>0</v>
      </c>
      <c r="AB231">
        <f t="shared" si="69"/>
        <v>0</v>
      </c>
      <c r="AC231">
        <f t="shared" si="69"/>
        <v>0</v>
      </c>
      <c r="AD231">
        <f t="shared" si="69"/>
        <v>0</v>
      </c>
      <c r="AE231">
        <f t="shared" si="69"/>
        <v>0</v>
      </c>
      <c r="AF231">
        <f t="shared" si="69"/>
        <v>0</v>
      </c>
      <c r="AG231">
        <f t="shared" si="69"/>
        <v>0</v>
      </c>
      <c r="AH231">
        <f t="shared" si="69"/>
        <v>0</v>
      </c>
    </row>
    <row r="232" spans="1:34" x14ac:dyDescent="0.3">
      <c r="A232" t="s">
        <v>607</v>
      </c>
      <c r="B232" t="s">
        <v>690</v>
      </c>
      <c r="C232" t="str">
        <f t="shared" si="67"/>
        <v>QLD1</v>
      </c>
      <c r="F232">
        <f t="shared" si="68"/>
        <v>5240</v>
      </c>
      <c r="G232">
        <f t="shared" si="69"/>
        <v>5240</v>
      </c>
      <c r="H232">
        <f t="shared" si="69"/>
        <v>5240</v>
      </c>
      <c r="I232">
        <f t="shared" si="69"/>
        <v>1810</v>
      </c>
      <c r="J232">
        <f t="shared" si="69"/>
        <v>1810</v>
      </c>
      <c r="K232">
        <f t="shared" si="69"/>
        <v>1460</v>
      </c>
      <c r="L232">
        <f t="shared" si="69"/>
        <v>1460</v>
      </c>
      <c r="M232">
        <f t="shared" si="69"/>
        <v>1460</v>
      </c>
      <c r="N232">
        <f t="shared" si="69"/>
        <v>1460</v>
      </c>
      <c r="O232">
        <f t="shared" si="69"/>
        <v>1460</v>
      </c>
      <c r="P232">
        <f t="shared" si="69"/>
        <v>1460</v>
      </c>
      <c r="Q232">
        <f t="shared" si="69"/>
        <v>1460</v>
      </c>
      <c r="R232">
        <f t="shared" si="69"/>
        <v>1460</v>
      </c>
      <c r="S232">
        <f t="shared" si="69"/>
        <v>1460</v>
      </c>
      <c r="T232">
        <f t="shared" si="69"/>
        <v>1460</v>
      </c>
      <c r="U232">
        <f t="shared" si="69"/>
        <v>1095</v>
      </c>
      <c r="V232">
        <f t="shared" si="69"/>
        <v>1095</v>
      </c>
      <c r="W232">
        <f t="shared" si="69"/>
        <v>1095</v>
      </c>
      <c r="X232">
        <f t="shared" si="69"/>
        <v>1095</v>
      </c>
      <c r="Y232">
        <f t="shared" si="69"/>
        <v>1095</v>
      </c>
      <c r="Z232">
        <f t="shared" si="69"/>
        <v>1095</v>
      </c>
      <c r="AA232">
        <f t="shared" si="69"/>
        <v>1095</v>
      </c>
      <c r="AB232">
        <f t="shared" si="69"/>
        <v>1095</v>
      </c>
      <c r="AC232">
        <f t="shared" si="69"/>
        <v>1095</v>
      </c>
      <c r="AD232">
        <f t="shared" si="69"/>
        <v>730</v>
      </c>
      <c r="AE232">
        <f t="shared" si="69"/>
        <v>365</v>
      </c>
      <c r="AF232">
        <f t="shared" si="69"/>
        <v>0</v>
      </c>
      <c r="AG232">
        <f t="shared" si="69"/>
        <v>0</v>
      </c>
      <c r="AH232">
        <f t="shared" si="69"/>
        <v>0</v>
      </c>
    </row>
    <row r="233" spans="1:34" x14ac:dyDescent="0.3">
      <c r="A233" t="s">
        <v>608</v>
      </c>
      <c r="B233" t="s">
        <v>690</v>
      </c>
      <c r="C233" t="str">
        <f t="shared" si="67"/>
        <v>QLD1</v>
      </c>
      <c r="F233">
        <f t="shared" si="68"/>
        <v>2886</v>
      </c>
      <c r="G233">
        <f t="shared" si="69"/>
        <v>2886</v>
      </c>
      <c r="H233">
        <f t="shared" si="69"/>
        <v>2886</v>
      </c>
      <c r="I233">
        <f t="shared" si="69"/>
        <v>2886</v>
      </c>
      <c r="J233">
        <f t="shared" si="69"/>
        <v>2886</v>
      </c>
      <c r="K233">
        <f t="shared" si="69"/>
        <v>2886</v>
      </c>
      <c r="L233">
        <f t="shared" si="69"/>
        <v>2886</v>
      </c>
      <c r="M233">
        <f t="shared" si="69"/>
        <v>2886</v>
      </c>
      <c r="N233">
        <f t="shared" si="69"/>
        <v>2886</v>
      </c>
      <c r="O233">
        <f t="shared" si="69"/>
        <v>2886</v>
      </c>
      <c r="P233">
        <f t="shared" si="69"/>
        <v>2886</v>
      </c>
      <c r="Q233">
        <f t="shared" si="69"/>
        <v>2886</v>
      </c>
      <c r="R233">
        <f t="shared" si="69"/>
        <v>2436</v>
      </c>
      <c r="S233">
        <f t="shared" si="69"/>
        <v>2436</v>
      </c>
      <c r="T233">
        <f t="shared" si="69"/>
        <v>2436</v>
      </c>
      <c r="U233">
        <f t="shared" si="69"/>
        <v>2436</v>
      </c>
      <c r="V233">
        <f t="shared" si="69"/>
        <v>2436</v>
      </c>
      <c r="W233">
        <f t="shared" si="69"/>
        <v>2436</v>
      </c>
      <c r="X233">
        <f t="shared" si="69"/>
        <v>2436</v>
      </c>
      <c r="Y233">
        <f t="shared" si="69"/>
        <v>2436</v>
      </c>
      <c r="Z233">
        <f t="shared" si="69"/>
        <v>2436</v>
      </c>
      <c r="AA233">
        <f t="shared" si="69"/>
        <v>2436</v>
      </c>
      <c r="AB233">
        <f t="shared" si="69"/>
        <v>1692</v>
      </c>
      <c r="AC233">
        <f t="shared" si="69"/>
        <v>1692</v>
      </c>
      <c r="AD233">
        <f t="shared" si="69"/>
        <v>1692</v>
      </c>
      <c r="AE233">
        <f t="shared" si="69"/>
        <v>1692</v>
      </c>
      <c r="AF233">
        <f t="shared" si="69"/>
        <v>1692</v>
      </c>
      <c r="AG233">
        <f t="shared" si="69"/>
        <v>1692</v>
      </c>
      <c r="AH233">
        <f t="shared" si="69"/>
        <v>1692</v>
      </c>
    </row>
    <row r="234" spans="1:34" x14ac:dyDescent="0.3">
      <c r="A234" t="s">
        <v>360</v>
      </c>
      <c r="B234" t="s">
        <v>692</v>
      </c>
      <c r="C234" t="str">
        <f t="shared" si="67"/>
        <v>SA1</v>
      </c>
      <c r="F234">
        <f t="shared" si="68"/>
        <v>476</v>
      </c>
      <c r="G234">
        <f t="shared" si="69"/>
        <v>476</v>
      </c>
      <c r="H234">
        <f t="shared" si="69"/>
        <v>476</v>
      </c>
      <c r="I234">
        <f t="shared" si="69"/>
        <v>358</v>
      </c>
      <c r="J234">
        <f t="shared" si="69"/>
        <v>358</v>
      </c>
      <c r="K234">
        <f t="shared" si="69"/>
        <v>358</v>
      </c>
      <c r="L234">
        <f t="shared" si="69"/>
        <v>358</v>
      </c>
      <c r="M234">
        <f t="shared" si="69"/>
        <v>358</v>
      </c>
      <c r="N234">
        <f t="shared" si="69"/>
        <v>358</v>
      </c>
      <c r="O234">
        <f t="shared" si="69"/>
        <v>358</v>
      </c>
      <c r="P234">
        <f t="shared" si="69"/>
        <v>358</v>
      </c>
      <c r="Q234">
        <f t="shared" si="69"/>
        <v>358</v>
      </c>
      <c r="R234">
        <f t="shared" si="69"/>
        <v>358</v>
      </c>
      <c r="S234">
        <f t="shared" si="69"/>
        <v>358</v>
      </c>
      <c r="T234">
        <f t="shared" si="69"/>
        <v>358</v>
      </c>
      <c r="U234">
        <f t="shared" si="69"/>
        <v>358</v>
      </c>
      <c r="V234">
        <f t="shared" si="69"/>
        <v>358</v>
      </c>
      <c r="W234">
        <f t="shared" si="69"/>
        <v>0</v>
      </c>
      <c r="X234">
        <f t="shared" si="69"/>
        <v>0</v>
      </c>
      <c r="Y234">
        <f t="shared" si="69"/>
        <v>0</v>
      </c>
      <c r="Z234">
        <f t="shared" si="69"/>
        <v>0</v>
      </c>
      <c r="AA234">
        <f t="shared" si="69"/>
        <v>0</v>
      </c>
      <c r="AB234">
        <f t="shared" si="69"/>
        <v>0</v>
      </c>
      <c r="AC234">
        <f t="shared" si="69"/>
        <v>0</v>
      </c>
      <c r="AD234">
        <f t="shared" si="69"/>
        <v>0</v>
      </c>
      <c r="AE234">
        <f t="shared" si="69"/>
        <v>0</v>
      </c>
      <c r="AF234">
        <f t="shared" si="69"/>
        <v>0</v>
      </c>
      <c r="AG234">
        <f t="shared" si="69"/>
        <v>0</v>
      </c>
      <c r="AH234">
        <f t="shared" si="69"/>
        <v>0</v>
      </c>
    </row>
    <row r="235" spans="1:34" x14ac:dyDescent="0.3">
      <c r="A235" t="s">
        <v>610</v>
      </c>
      <c r="B235" t="s">
        <v>692</v>
      </c>
      <c r="C235" t="str">
        <f t="shared" si="67"/>
        <v>SA1</v>
      </c>
      <c r="F235">
        <f t="shared" si="68"/>
        <v>600</v>
      </c>
      <c r="G235">
        <f t="shared" si="69"/>
        <v>600</v>
      </c>
      <c r="H235">
        <f t="shared" si="69"/>
        <v>600</v>
      </c>
      <c r="I235">
        <f t="shared" si="69"/>
        <v>400</v>
      </c>
      <c r="J235">
        <f t="shared" si="69"/>
        <v>400</v>
      </c>
      <c r="K235">
        <f t="shared" si="69"/>
        <v>400</v>
      </c>
      <c r="L235">
        <f t="shared" si="69"/>
        <v>400</v>
      </c>
      <c r="M235">
        <f t="shared" si="69"/>
        <v>400</v>
      </c>
      <c r="N235">
        <f t="shared" si="69"/>
        <v>400</v>
      </c>
      <c r="O235">
        <f t="shared" si="69"/>
        <v>400</v>
      </c>
      <c r="P235">
        <f t="shared" si="69"/>
        <v>400</v>
      </c>
      <c r="Q235">
        <f t="shared" si="69"/>
        <v>400</v>
      </c>
      <c r="R235">
        <f t="shared" si="69"/>
        <v>400</v>
      </c>
      <c r="S235">
        <f t="shared" si="69"/>
        <v>400</v>
      </c>
      <c r="T235">
        <f t="shared" si="69"/>
        <v>400</v>
      </c>
      <c r="U235">
        <f t="shared" si="69"/>
        <v>0</v>
      </c>
      <c r="V235">
        <f t="shared" si="69"/>
        <v>0</v>
      </c>
      <c r="W235">
        <f t="shared" si="69"/>
        <v>0</v>
      </c>
      <c r="X235">
        <f t="shared" si="69"/>
        <v>0</v>
      </c>
      <c r="Y235">
        <f t="shared" si="69"/>
        <v>0</v>
      </c>
      <c r="Z235">
        <f t="shared" si="69"/>
        <v>0</v>
      </c>
      <c r="AA235">
        <f t="shared" si="69"/>
        <v>0</v>
      </c>
      <c r="AB235">
        <f t="shared" si="69"/>
        <v>0</v>
      </c>
      <c r="AC235">
        <f t="shared" si="69"/>
        <v>0</v>
      </c>
      <c r="AD235">
        <f t="shared" si="69"/>
        <v>0</v>
      </c>
      <c r="AE235">
        <f t="shared" si="69"/>
        <v>0</v>
      </c>
      <c r="AF235">
        <f t="shared" si="69"/>
        <v>0</v>
      </c>
      <c r="AG235">
        <f t="shared" si="69"/>
        <v>0</v>
      </c>
      <c r="AH235">
        <f t="shared" si="69"/>
        <v>0</v>
      </c>
    </row>
    <row r="236" spans="1:34" x14ac:dyDescent="0.3">
      <c r="A236" t="s">
        <v>359</v>
      </c>
      <c r="B236" t="s">
        <v>692</v>
      </c>
      <c r="C236" t="str">
        <f t="shared" si="67"/>
        <v>SA1</v>
      </c>
      <c r="F236">
        <f t="shared" si="68"/>
        <v>882.5</v>
      </c>
      <c r="G236">
        <f t="shared" si="69"/>
        <v>882.5</v>
      </c>
      <c r="H236">
        <f t="shared" si="69"/>
        <v>1005.5</v>
      </c>
      <c r="I236">
        <f t="shared" si="69"/>
        <v>1005.5</v>
      </c>
      <c r="J236">
        <f t="shared" si="69"/>
        <v>1005.5</v>
      </c>
      <c r="K236">
        <f t="shared" si="69"/>
        <v>1005.5</v>
      </c>
      <c r="L236">
        <f t="shared" si="69"/>
        <v>1005.5</v>
      </c>
      <c r="M236">
        <f t="shared" si="69"/>
        <v>1005.5</v>
      </c>
      <c r="N236">
        <f t="shared" si="69"/>
        <v>1005.5</v>
      </c>
      <c r="O236">
        <f t="shared" si="69"/>
        <v>1005.5</v>
      </c>
      <c r="P236">
        <f t="shared" si="69"/>
        <v>623</v>
      </c>
      <c r="Q236">
        <f t="shared" si="69"/>
        <v>623</v>
      </c>
      <c r="R236">
        <f t="shared" si="69"/>
        <v>555</v>
      </c>
      <c r="S236">
        <f t="shared" si="69"/>
        <v>555</v>
      </c>
      <c r="T236">
        <f t="shared" si="69"/>
        <v>555</v>
      </c>
      <c r="U236">
        <f t="shared" si="69"/>
        <v>475</v>
      </c>
      <c r="V236">
        <f t="shared" si="69"/>
        <v>475</v>
      </c>
      <c r="W236">
        <f t="shared" si="69"/>
        <v>475</v>
      </c>
      <c r="X236">
        <f t="shared" si="69"/>
        <v>475</v>
      </c>
      <c r="Y236">
        <f t="shared" si="69"/>
        <v>475</v>
      </c>
      <c r="Z236">
        <f t="shared" si="69"/>
        <v>475</v>
      </c>
      <c r="AA236">
        <f t="shared" si="69"/>
        <v>475</v>
      </c>
      <c r="AB236">
        <f t="shared" si="69"/>
        <v>475</v>
      </c>
      <c r="AC236">
        <f t="shared" si="69"/>
        <v>475</v>
      </c>
      <c r="AD236">
        <f t="shared" si="69"/>
        <v>347</v>
      </c>
      <c r="AE236">
        <f t="shared" si="69"/>
        <v>347</v>
      </c>
      <c r="AF236">
        <f t="shared" si="69"/>
        <v>224</v>
      </c>
      <c r="AG236">
        <f t="shared" si="69"/>
        <v>224</v>
      </c>
      <c r="AH236">
        <f t="shared" si="69"/>
        <v>224</v>
      </c>
    </row>
    <row r="237" spans="1:34" x14ac:dyDescent="0.3">
      <c r="A237" t="s">
        <v>611</v>
      </c>
      <c r="B237" t="s">
        <v>692</v>
      </c>
      <c r="C237" t="str">
        <f t="shared" si="67"/>
        <v>SA1</v>
      </c>
      <c r="F237">
        <f t="shared" si="68"/>
        <v>318.3</v>
      </c>
      <c r="G237">
        <f t="shared" si="69"/>
        <v>318.3</v>
      </c>
      <c r="H237">
        <f t="shared" si="69"/>
        <v>318.3</v>
      </c>
      <c r="I237">
        <f t="shared" si="69"/>
        <v>318.3</v>
      </c>
      <c r="J237">
        <f t="shared" si="69"/>
        <v>318.3</v>
      </c>
      <c r="K237">
        <f t="shared" si="69"/>
        <v>318.3</v>
      </c>
      <c r="L237">
        <f t="shared" si="69"/>
        <v>318.3</v>
      </c>
      <c r="M237">
        <f t="shared" si="69"/>
        <v>318.3</v>
      </c>
      <c r="N237">
        <f t="shared" si="69"/>
        <v>318.3</v>
      </c>
      <c r="O237">
        <f t="shared" si="69"/>
        <v>318.3</v>
      </c>
      <c r="P237">
        <f t="shared" si="69"/>
        <v>318.3</v>
      </c>
      <c r="Q237">
        <f t="shared" si="69"/>
        <v>318.3</v>
      </c>
      <c r="R237">
        <f t="shared" si="69"/>
        <v>318.3</v>
      </c>
      <c r="S237">
        <f t="shared" si="69"/>
        <v>318.3</v>
      </c>
      <c r="T237">
        <f t="shared" si="69"/>
        <v>318.3</v>
      </c>
      <c r="U237">
        <f t="shared" si="69"/>
        <v>318.3</v>
      </c>
      <c r="V237">
        <f t="shared" si="69"/>
        <v>318.3</v>
      </c>
      <c r="W237">
        <f t="shared" si="69"/>
        <v>318.3</v>
      </c>
      <c r="X237">
        <f t="shared" si="69"/>
        <v>318.3</v>
      </c>
      <c r="Y237">
        <f t="shared" si="69"/>
        <v>318.3</v>
      </c>
      <c r="Z237">
        <f t="shared" si="69"/>
        <v>318.3</v>
      </c>
      <c r="AA237">
        <f t="shared" si="69"/>
        <v>318.3</v>
      </c>
      <c r="AB237">
        <f t="shared" si="69"/>
        <v>318.3</v>
      </c>
      <c r="AC237">
        <f t="shared" si="69"/>
        <v>318.3</v>
      </c>
      <c r="AD237">
        <f t="shared" si="69"/>
        <v>108.30000000000001</v>
      </c>
      <c r="AE237">
        <f t="shared" si="69"/>
        <v>108.30000000000001</v>
      </c>
      <c r="AF237">
        <f t="shared" si="69"/>
        <v>108.30000000000001</v>
      </c>
      <c r="AG237">
        <f t="shared" si="69"/>
        <v>108.30000000000001</v>
      </c>
      <c r="AH237">
        <f t="shared" si="69"/>
        <v>108.30000000000001</v>
      </c>
    </row>
    <row r="238" spans="1:34" x14ac:dyDescent="0.3">
      <c r="A238" t="s">
        <v>607</v>
      </c>
      <c r="B238" t="s">
        <v>692</v>
      </c>
      <c r="C238" t="str">
        <f t="shared" si="67"/>
        <v>SA1</v>
      </c>
      <c r="F238">
        <f t="shared" si="68"/>
        <v>0</v>
      </c>
      <c r="G238">
        <f t="shared" si="69"/>
        <v>0</v>
      </c>
      <c r="H238">
        <f t="shared" si="69"/>
        <v>0</v>
      </c>
      <c r="I238">
        <f t="shared" si="69"/>
        <v>0</v>
      </c>
      <c r="J238">
        <f t="shared" si="69"/>
        <v>0</v>
      </c>
      <c r="K238">
        <f t="shared" si="69"/>
        <v>0</v>
      </c>
      <c r="L238">
        <f t="shared" si="69"/>
        <v>0</v>
      </c>
      <c r="M238">
        <f t="shared" si="69"/>
        <v>0</v>
      </c>
      <c r="N238">
        <f t="shared" si="69"/>
        <v>0</v>
      </c>
      <c r="O238">
        <f t="shared" si="69"/>
        <v>0</v>
      </c>
      <c r="P238">
        <f t="shared" si="69"/>
        <v>0</v>
      </c>
      <c r="Q238">
        <f t="shared" si="69"/>
        <v>0</v>
      </c>
      <c r="R238">
        <f t="shared" si="69"/>
        <v>0</v>
      </c>
      <c r="S238">
        <f t="shared" si="69"/>
        <v>0</v>
      </c>
      <c r="T238">
        <f t="shared" si="69"/>
        <v>0</v>
      </c>
      <c r="U238">
        <f t="shared" si="69"/>
        <v>0</v>
      </c>
      <c r="V238">
        <f t="shared" si="69"/>
        <v>0</v>
      </c>
      <c r="W238">
        <f t="shared" si="69"/>
        <v>0</v>
      </c>
      <c r="X238">
        <f t="shared" si="69"/>
        <v>0</v>
      </c>
      <c r="Y238">
        <f t="shared" si="69"/>
        <v>0</v>
      </c>
      <c r="Z238">
        <f t="shared" si="69"/>
        <v>0</v>
      </c>
      <c r="AA238">
        <f t="shared" si="69"/>
        <v>0</v>
      </c>
      <c r="AB238">
        <f t="shared" si="69"/>
        <v>0</v>
      </c>
      <c r="AC238">
        <f t="shared" si="69"/>
        <v>0</v>
      </c>
      <c r="AD238">
        <f t="shared" si="69"/>
        <v>0</v>
      </c>
      <c r="AE238">
        <f t="shared" si="69"/>
        <v>0</v>
      </c>
      <c r="AF238">
        <f t="shared" si="69"/>
        <v>0</v>
      </c>
      <c r="AG238">
        <f t="shared" si="69"/>
        <v>0</v>
      </c>
      <c r="AH238">
        <f t="shared" si="69"/>
        <v>0</v>
      </c>
    </row>
    <row r="239" spans="1:34" x14ac:dyDescent="0.3">
      <c r="A239" t="s">
        <v>608</v>
      </c>
      <c r="B239" t="s">
        <v>692</v>
      </c>
      <c r="C239" t="str">
        <f t="shared" si="67"/>
        <v>SA1</v>
      </c>
      <c r="F239">
        <f t="shared" si="68"/>
        <v>0</v>
      </c>
      <c r="G239">
        <f t="shared" si="69"/>
        <v>0</v>
      </c>
      <c r="H239">
        <f t="shared" si="69"/>
        <v>0</v>
      </c>
      <c r="I239">
        <f t="shared" si="69"/>
        <v>0</v>
      </c>
      <c r="J239">
        <f t="shared" si="69"/>
        <v>0</v>
      </c>
      <c r="K239">
        <f t="shared" si="69"/>
        <v>0</v>
      </c>
      <c r="L239">
        <f t="shared" si="69"/>
        <v>0</v>
      </c>
      <c r="M239">
        <f t="shared" si="69"/>
        <v>0</v>
      </c>
      <c r="N239">
        <f t="shared" si="69"/>
        <v>0</v>
      </c>
      <c r="O239">
        <f t="shared" si="69"/>
        <v>0</v>
      </c>
      <c r="P239">
        <f t="shared" si="69"/>
        <v>0</v>
      </c>
      <c r="Q239">
        <f t="shared" si="69"/>
        <v>0</v>
      </c>
      <c r="R239">
        <f t="shared" si="69"/>
        <v>0</v>
      </c>
      <c r="S239">
        <f t="shared" si="69"/>
        <v>0</v>
      </c>
      <c r="T239">
        <f t="shared" si="69"/>
        <v>0</v>
      </c>
      <c r="U239">
        <f t="shared" si="69"/>
        <v>0</v>
      </c>
      <c r="V239">
        <f t="shared" si="69"/>
        <v>0</v>
      </c>
      <c r="W239">
        <f t="shared" si="69"/>
        <v>0</v>
      </c>
      <c r="X239">
        <f t="shared" si="69"/>
        <v>0</v>
      </c>
      <c r="Y239">
        <f t="shared" si="69"/>
        <v>0</v>
      </c>
      <c r="Z239">
        <f t="shared" si="69"/>
        <v>0</v>
      </c>
      <c r="AA239">
        <f t="shared" si="69"/>
        <v>0</v>
      </c>
      <c r="AB239">
        <f t="shared" si="69"/>
        <v>0</v>
      </c>
      <c r="AC239">
        <f t="shared" si="69"/>
        <v>0</v>
      </c>
      <c r="AD239">
        <f t="shared" si="69"/>
        <v>0</v>
      </c>
      <c r="AE239">
        <f t="shared" si="69"/>
        <v>0</v>
      </c>
      <c r="AF239">
        <f t="shared" si="69"/>
        <v>0</v>
      </c>
      <c r="AG239">
        <f t="shared" si="69"/>
        <v>0</v>
      </c>
      <c r="AH239">
        <f t="shared" si="69"/>
        <v>0</v>
      </c>
    </row>
    <row r="240" spans="1:34" x14ac:dyDescent="0.3">
      <c r="A240" t="s">
        <v>360</v>
      </c>
      <c r="B240" t="s">
        <v>351</v>
      </c>
      <c r="C240" t="str">
        <f t="shared" si="67"/>
        <v>TAS1</v>
      </c>
      <c r="F240">
        <f t="shared" si="68"/>
        <v>140</v>
      </c>
      <c r="G240">
        <f t="shared" si="69"/>
        <v>140</v>
      </c>
      <c r="H240">
        <f t="shared" si="69"/>
        <v>140</v>
      </c>
      <c r="I240">
        <f t="shared" si="69"/>
        <v>140</v>
      </c>
      <c r="J240">
        <f t="shared" si="69"/>
        <v>140</v>
      </c>
      <c r="K240">
        <f t="shared" si="69"/>
        <v>140</v>
      </c>
      <c r="L240">
        <f t="shared" si="69"/>
        <v>140</v>
      </c>
      <c r="M240">
        <f t="shared" si="69"/>
        <v>140</v>
      </c>
      <c r="N240">
        <f t="shared" si="69"/>
        <v>140</v>
      </c>
      <c r="O240">
        <f t="shared" si="69"/>
        <v>140</v>
      </c>
      <c r="P240">
        <f t="shared" si="69"/>
        <v>140</v>
      </c>
      <c r="Q240">
        <f t="shared" si="69"/>
        <v>140</v>
      </c>
      <c r="R240">
        <f t="shared" si="69"/>
        <v>140</v>
      </c>
      <c r="S240">
        <f t="shared" si="69"/>
        <v>140</v>
      </c>
      <c r="T240">
        <f t="shared" si="69"/>
        <v>140</v>
      </c>
      <c r="U240">
        <f t="shared" si="69"/>
        <v>140</v>
      </c>
      <c r="V240">
        <f t="shared" si="69"/>
        <v>140</v>
      </c>
      <c r="W240">
        <f t="shared" si="69"/>
        <v>140</v>
      </c>
      <c r="X240">
        <f t="shared" si="69"/>
        <v>140</v>
      </c>
      <c r="Y240">
        <f t="shared" si="69"/>
        <v>140</v>
      </c>
      <c r="Z240">
        <f t="shared" si="69"/>
        <v>140</v>
      </c>
      <c r="AA240">
        <f t="shared" si="69"/>
        <v>140</v>
      </c>
      <c r="AB240">
        <f t="shared" ref="G240:AH249" si="70">SUMIFS(AB$255:AB$781,$D$255:$D$781,$A240,$E$255:$E$781,$B240)</f>
        <v>140</v>
      </c>
      <c r="AC240">
        <f t="shared" si="70"/>
        <v>140</v>
      </c>
      <c r="AD240">
        <f t="shared" si="70"/>
        <v>140</v>
      </c>
      <c r="AE240">
        <f t="shared" si="70"/>
        <v>140</v>
      </c>
      <c r="AF240">
        <f t="shared" si="70"/>
        <v>140</v>
      </c>
      <c r="AG240">
        <f t="shared" si="70"/>
        <v>140</v>
      </c>
      <c r="AH240">
        <f t="shared" si="70"/>
        <v>140</v>
      </c>
    </row>
    <row r="241" spans="1:34" x14ac:dyDescent="0.3">
      <c r="A241" t="s">
        <v>610</v>
      </c>
      <c r="B241" t="s">
        <v>351</v>
      </c>
      <c r="C241" t="str">
        <f t="shared" si="67"/>
        <v>TAS1</v>
      </c>
      <c r="F241">
        <f t="shared" si="68"/>
        <v>0</v>
      </c>
      <c r="G241">
        <f t="shared" si="70"/>
        <v>0</v>
      </c>
      <c r="H241">
        <f t="shared" si="70"/>
        <v>0</v>
      </c>
      <c r="I241">
        <f t="shared" si="70"/>
        <v>0</v>
      </c>
      <c r="J241">
        <f t="shared" si="70"/>
        <v>0</v>
      </c>
      <c r="K241">
        <f t="shared" si="70"/>
        <v>0</v>
      </c>
      <c r="L241">
        <f t="shared" si="70"/>
        <v>0</v>
      </c>
      <c r="M241">
        <f t="shared" si="70"/>
        <v>0</v>
      </c>
      <c r="N241">
        <f t="shared" si="70"/>
        <v>0</v>
      </c>
      <c r="O241">
        <f t="shared" si="70"/>
        <v>0</v>
      </c>
      <c r="P241">
        <f t="shared" si="70"/>
        <v>0</v>
      </c>
      <c r="Q241">
        <f t="shared" si="70"/>
        <v>0</v>
      </c>
      <c r="R241">
        <f t="shared" si="70"/>
        <v>0</v>
      </c>
      <c r="S241">
        <f t="shared" si="70"/>
        <v>0</v>
      </c>
      <c r="T241">
        <f t="shared" si="70"/>
        <v>0</v>
      </c>
      <c r="U241">
        <f t="shared" si="70"/>
        <v>0</v>
      </c>
      <c r="V241">
        <f t="shared" si="70"/>
        <v>0</v>
      </c>
      <c r="W241">
        <f t="shared" si="70"/>
        <v>0</v>
      </c>
      <c r="X241">
        <f t="shared" si="70"/>
        <v>0</v>
      </c>
      <c r="Y241">
        <f t="shared" si="70"/>
        <v>0</v>
      </c>
      <c r="Z241">
        <f t="shared" si="70"/>
        <v>0</v>
      </c>
      <c r="AA241">
        <f t="shared" si="70"/>
        <v>0</v>
      </c>
      <c r="AB241">
        <f t="shared" si="70"/>
        <v>0</v>
      </c>
      <c r="AC241">
        <f t="shared" si="70"/>
        <v>0</v>
      </c>
      <c r="AD241">
        <f t="shared" si="70"/>
        <v>0</v>
      </c>
      <c r="AE241">
        <f t="shared" si="70"/>
        <v>0</v>
      </c>
      <c r="AF241">
        <f t="shared" si="70"/>
        <v>0</v>
      </c>
      <c r="AG241">
        <f t="shared" si="70"/>
        <v>0</v>
      </c>
      <c r="AH241">
        <f t="shared" si="70"/>
        <v>0</v>
      </c>
    </row>
    <row r="242" spans="1:34" x14ac:dyDescent="0.3">
      <c r="A242" t="s">
        <v>359</v>
      </c>
      <c r="B242" t="s">
        <v>351</v>
      </c>
      <c r="C242" t="str">
        <f t="shared" si="67"/>
        <v>TAS1</v>
      </c>
      <c r="F242">
        <f t="shared" si="68"/>
        <v>178</v>
      </c>
      <c r="G242">
        <f t="shared" si="70"/>
        <v>178</v>
      </c>
      <c r="H242">
        <f t="shared" si="70"/>
        <v>178</v>
      </c>
      <c r="I242">
        <f t="shared" si="70"/>
        <v>178</v>
      </c>
      <c r="J242">
        <f t="shared" si="70"/>
        <v>178</v>
      </c>
      <c r="K242">
        <f t="shared" si="70"/>
        <v>178</v>
      </c>
      <c r="L242">
        <f t="shared" si="70"/>
        <v>178</v>
      </c>
      <c r="M242">
        <f t="shared" si="70"/>
        <v>178</v>
      </c>
      <c r="N242">
        <f t="shared" si="70"/>
        <v>178</v>
      </c>
      <c r="O242">
        <f t="shared" si="70"/>
        <v>178</v>
      </c>
      <c r="P242">
        <f t="shared" si="70"/>
        <v>178</v>
      </c>
      <c r="Q242">
        <f t="shared" si="70"/>
        <v>178</v>
      </c>
      <c r="R242">
        <f t="shared" si="70"/>
        <v>178</v>
      </c>
      <c r="S242">
        <f t="shared" si="70"/>
        <v>178</v>
      </c>
      <c r="T242">
        <f t="shared" si="70"/>
        <v>178</v>
      </c>
      <c r="U242">
        <f t="shared" si="70"/>
        <v>178</v>
      </c>
      <c r="V242">
        <f t="shared" si="70"/>
        <v>178</v>
      </c>
      <c r="W242">
        <f t="shared" si="70"/>
        <v>178</v>
      </c>
      <c r="X242">
        <f t="shared" si="70"/>
        <v>178</v>
      </c>
      <c r="Y242">
        <f t="shared" si="70"/>
        <v>178</v>
      </c>
      <c r="Z242">
        <f t="shared" si="70"/>
        <v>58</v>
      </c>
      <c r="AA242">
        <f t="shared" si="70"/>
        <v>58</v>
      </c>
      <c r="AB242">
        <f t="shared" si="70"/>
        <v>58</v>
      </c>
      <c r="AC242">
        <f t="shared" si="70"/>
        <v>58</v>
      </c>
      <c r="AD242">
        <f t="shared" si="70"/>
        <v>58</v>
      </c>
      <c r="AE242">
        <f t="shared" si="70"/>
        <v>58</v>
      </c>
      <c r="AF242">
        <f t="shared" si="70"/>
        <v>58</v>
      </c>
      <c r="AG242">
        <f t="shared" si="70"/>
        <v>58</v>
      </c>
      <c r="AH242">
        <f t="shared" si="70"/>
        <v>58</v>
      </c>
    </row>
    <row r="243" spans="1:34" x14ac:dyDescent="0.3">
      <c r="A243" t="s">
        <v>611</v>
      </c>
      <c r="B243" t="s">
        <v>351</v>
      </c>
      <c r="C243" t="str">
        <f t="shared" si="67"/>
        <v>TAS1</v>
      </c>
      <c r="F243">
        <f t="shared" si="68"/>
        <v>0</v>
      </c>
      <c r="G243">
        <f t="shared" si="70"/>
        <v>0</v>
      </c>
      <c r="H243">
        <f t="shared" si="70"/>
        <v>0</v>
      </c>
      <c r="I243">
        <f t="shared" si="70"/>
        <v>0</v>
      </c>
      <c r="J243">
        <f t="shared" si="70"/>
        <v>0</v>
      </c>
      <c r="K243">
        <f t="shared" si="70"/>
        <v>0</v>
      </c>
      <c r="L243">
        <f t="shared" si="70"/>
        <v>0</v>
      </c>
      <c r="M243">
        <f t="shared" si="70"/>
        <v>0</v>
      </c>
      <c r="N243">
        <f t="shared" si="70"/>
        <v>0</v>
      </c>
      <c r="O243">
        <f t="shared" si="70"/>
        <v>0</v>
      </c>
      <c r="P243">
        <f t="shared" si="70"/>
        <v>0</v>
      </c>
      <c r="Q243">
        <f t="shared" si="70"/>
        <v>0</v>
      </c>
      <c r="R243">
        <f t="shared" si="70"/>
        <v>0</v>
      </c>
      <c r="S243">
        <f t="shared" si="70"/>
        <v>0</v>
      </c>
      <c r="T243">
        <f t="shared" si="70"/>
        <v>0</v>
      </c>
      <c r="U243">
        <f t="shared" si="70"/>
        <v>0</v>
      </c>
      <c r="V243">
        <f t="shared" si="70"/>
        <v>0</v>
      </c>
      <c r="W243">
        <f t="shared" si="70"/>
        <v>0</v>
      </c>
      <c r="X243">
        <f t="shared" si="70"/>
        <v>0</v>
      </c>
      <c r="Y243">
        <f t="shared" si="70"/>
        <v>0</v>
      </c>
      <c r="Z243">
        <f t="shared" si="70"/>
        <v>0</v>
      </c>
      <c r="AA243">
        <f t="shared" si="70"/>
        <v>0</v>
      </c>
      <c r="AB243">
        <f t="shared" si="70"/>
        <v>0</v>
      </c>
      <c r="AC243">
        <f t="shared" si="70"/>
        <v>0</v>
      </c>
      <c r="AD243">
        <f t="shared" si="70"/>
        <v>0</v>
      </c>
      <c r="AE243">
        <f t="shared" si="70"/>
        <v>0</v>
      </c>
      <c r="AF243">
        <f t="shared" si="70"/>
        <v>0</v>
      </c>
      <c r="AG243">
        <f t="shared" si="70"/>
        <v>0</v>
      </c>
      <c r="AH243">
        <f t="shared" si="70"/>
        <v>0</v>
      </c>
    </row>
    <row r="244" spans="1:34" x14ac:dyDescent="0.3">
      <c r="A244" t="s">
        <v>607</v>
      </c>
      <c r="B244" t="s">
        <v>351</v>
      </c>
      <c r="C244" t="str">
        <f t="shared" si="67"/>
        <v>TAS1</v>
      </c>
      <c r="F244">
        <f t="shared" si="68"/>
        <v>0</v>
      </c>
      <c r="G244">
        <f t="shared" si="70"/>
        <v>0</v>
      </c>
      <c r="H244">
        <f t="shared" si="70"/>
        <v>0</v>
      </c>
      <c r="I244">
        <f t="shared" si="70"/>
        <v>0</v>
      </c>
      <c r="J244">
        <f t="shared" si="70"/>
        <v>0</v>
      </c>
      <c r="K244">
        <f t="shared" si="70"/>
        <v>0</v>
      </c>
      <c r="L244">
        <f t="shared" si="70"/>
        <v>0</v>
      </c>
      <c r="M244">
        <f t="shared" si="70"/>
        <v>0</v>
      </c>
      <c r="N244">
        <f t="shared" si="70"/>
        <v>0</v>
      </c>
      <c r="O244">
        <f t="shared" si="70"/>
        <v>0</v>
      </c>
      <c r="P244">
        <f t="shared" si="70"/>
        <v>0</v>
      </c>
      <c r="Q244">
        <f t="shared" si="70"/>
        <v>0</v>
      </c>
      <c r="R244">
        <f t="shared" si="70"/>
        <v>0</v>
      </c>
      <c r="S244">
        <f t="shared" si="70"/>
        <v>0</v>
      </c>
      <c r="T244">
        <f t="shared" si="70"/>
        <v>0</v>
      </c>
      <c r="U244">
        <f t="shared" si="70"/>
        <v>0</v>
      </c>
      <c r="V244">
        <f t="shared" si="70"/>
        <v>0</v>
      </c>
      <c r="W244">
        <f t="shared" si="70"/>
        <v>0</v>
      </c>
      <c r="X244">
        <f t="shared" si="70"/>
        <v>0</v>
      </c>
      <c r="Y244">
        <f t="shared" si="70"/>
        <v>0</v>
      </c>
      <c r="Z244">
        <f t="shared" si="70"/>
        <v>0</v>
      </c>
      <c r="AA244">
        <f t="shared" si="70"/>
        <v>0</v>
      </c>
      <c r="AB244">
        <f t="shared" si="70"/>
        <v>0</v>
      </c>
      <c r="AC244">
        <f t="shared" si="70"/>
        <v>0</v>
      </c>
      <c r="AD244">
        <f t="shared" si="70"/>
        <v>0</v>
      </c>
      <c r="AE244">
        <f t="shared" si="70"/>
        <v>0</v>
      </c>
      <c r="AF244">
        <f t="shared" si="70"/>
        <v>0</v>
      </c>
      <c r="AG244">
        <f t="shared" si="70"/>
        <v>0</v>
      </c>
      <c r="AH244">
        <f t="shared" si="70"/>
        <v>0</v>
      </c>
    </row>
    <row r="245" spans="1:34" x14ac:dyDescent="0.3">
      <c r="A245" t="s">
        <v>608</v>
      </c>
      <c r="B245" t="s">
        <v>351</v>
      </c>
      <c r="C245" t="str">
        <f t="shared" si="67"/>
        <v>TAS1</v>
      </c>
      <c r="F245">
        <f t="shared" si="68"/>
        <v>0</v>
      </c>
      <c r="G245">
        <f t="shared" si="70"/>
        <v>0</v>
      </c>
      <c r="H245">
        <f t="shared" si="70"/>
        <v>0</v>
      </c>
      <c r="I245">
        <f t="shared" si="70"/>
        <v>0</v>
      </c>
      <c r="J245">
        <f t="shared" si="70"/>
        <v>0</v>
      </c>
      <c r="K245">
        <f t="shared" si="70"/>
        <v>0</v>
      </c>
      <c r="L245">
        <f t="shared" si="70"/>
        <v>0</v>
      </c>
      <c r="M245">
        <f t="shared" si="70"/>
        <v>0</v>
      </c>
      <c r="N245">
        <f t="shared" si="70"/>
        <v>0</v>
      </c>
      <c r="O245">
        <f t="shared" si="70"/>
        <v>0</v>
      </c>
      <c r="P245">
        <f t="shared" si="70"/>
        <v>0</v>
      </c>
      <c r="Q245">
        <f t="shared" si="70"/>
        <v>0</v>
      </c>
      <c r="R245">
        <f t="shared" si="70"/>
        <v>0</v>
      </c>
      <c r="S245">
        <f t="shared" si="70"/>
        <v>0</v>
      </c>
      <c r="T245">
        <f t="shared" si="70"/>
        <v>0</v>
      </c>
      <c r="U245">
        <f t="shared" si="70"/>
        <v>0</v>
      </c>
      <c r="V245">
        <f t="shared" si="70"/>
        <v>0</v>
      </c>
      <c r="W245">
        <f t="shared" si="70"/>
        <v>0</v>
      </c>
      <c r="X245">
        <f t="shared" si="70"/>
        <v>0</v>
      </c>
      <c r="Y245">
        <f t="shared" si="70"/>
        <v>0</v>
      </c>
      <c r="Z245">
        <f t="shared" si="70"/>
        <v>0</v>
      </c>
      <c r="AA245">
        <f t="shared" si="70"/>
        <v>0</v>
      </c>
      <c r="AB245">
        <f t="shared" si="70"/>
        <v>0</v>
      </c>
      <c r="AC245">
        <f t="shared" si="70"/>
        <v>0</v>
      </c>
      <c r="AD245">
        <f t="shared" si="70"/>
        <v>0</v>
      </c>
      <c r="AE245">
        <f t="shared" si="70"/>
        <v>0</v>
      </c>
      <c r="AF245">
        <f t="shared" si="70"/>
        <v>0</v>
      </c>
      <c r="AG245">
        <f t="shared" si="70"/>
        <v>0</v>
      </c>
      <c r="AH245">
        <f t="shared" si="70"/>
        <v>0</v>
      </c>
    </row>
    <row r="246" spans="1:34" x14ac:dyDescent="0.3">
      <c r="A246" t="s">
        <v>360</v>
      </c>
      <c r="B246" t="s">
        <v>691</v>
      </c>
      <c r="C246" t="str">
        <f t="shared" si="67"/>
        <v>VIC1</v>
      </c>
      <c r="F246">
        <f t="shared" si="68"/>
        <v>0</v>
      </c>
      <c r="G246">
        <f t="shared" si="70"/>
        <v>0</v>
      </c>
      <c r="H246">
        <f t="shared" si="70"/>
        <v>0</v>
      </c>
      <c r="I246">
        <f t="shared" si="70"/>
        <v>0</v>
      </c>
      <c r="J246">
        <f t="shared" si="70"/>
        <v>0</v>
      </c>
      <c r="K246">
        <f t="shared" si="70"/>
        <v>0</v>
      </c>
      <c r="L246">
        <f t="shared" si="70"/>
        <v>0</v>
      </c>
      <c r="M246">
        <f t="shared" si="70"/>
        <v>0</v>
      </c>
      <c r="N246">
        <f t="shared" si="70"/>
        <v>0</v>
      </c>
      <c r="O246">
        <f t="shared" si="70"/>
        <v>0</v>
      </c>
      <c r="P246">
        <f t="shared" si="70"/>
        <v>0</v>
      </c>
      <c r="Q246">
        <f t="shared" si="70"/>
        <v>0</v>
      </c>
      <c r="R246">
        <f t="shared" si="70"/>
        <v>0</v>
      </c>
      <c r="S246">
        <f t="shared" si="70"/>
        <v>0</v>
      </c>
      <c r="T246">
        <f t="shared" si="70"/>
        <v>0</v>
      </c>
      <c r="U246">
        <f t="shared" si="70"/>
        <v>0</v>
      </c>
      <c r="V246">
        <f t="shared" si="70"/>
        <v>0</v>
      </c>
      <c r="W246">
        <f t="shared" si="70"/>
        <v>0</v>
      </c>
      <c r="X246">
        <f t="shared" si="70"/>
        <v>0</v>
      </c>
      <c r="Y246">
        <f t="shared" si="70"/>
        <v>0</v>
      </c>
      <c r="Z246">
        <f t="shared" si="70"/>
        <v>0</v>
      </c>
      <c r="AA246">
        <f t="shared" si="70"/>
        <v>0</v>
      </c>
      <c r="AB246">
        <f t="shared" si="70"/>
        <v>0</v>
      </c>
      <c r="AC246">
        <f t="shared" si="70"/>
        <v>0</v>
      </c>
      <c r="AD246">
        <f t="shared" si="70"/>
        <v>0</v>
      </c>
      <c r="AE246">
        <f t="shared" si="70"/>
        <v>0</v>
      </c>
      <c r="AF246">
        <f t="shared" si="70"/>
        <v>0</v>
      </c>
      <c r="AG246">
        <f t="shared" si="70"/>
        <v>0</v>
      </c>
      <c r="AH246">
        <f t="shared" si="70"/>
        <v>0</v>
      </c>
    </row>
    <row r="247" spans="1:34" x14ac:dyDescent="0.3">
      <c r="A247" t="s">
        <v>610</v>
      </c>
      <c r="B247" t="s">
        <v>691</v>
      </c>
      <c r="C247" t="str">
        <f t="shared" si="67"/>
        <v>VIC1</v>
      </c>
      <c r="F247">
        <f t="shared" si="68"/>
        <v>0</v>
      </c>
      <c r="G247">
        <f t="shared" si="70"/>
        <v>0</v>
      </c>
      <c r="H247">
        <f t="shared" si="70"/>
        <v>0</v>
      </c>
      <c r="I247">
        <f t="shared" si="70"/>
        <v>0</v>
      </c>
      <c r="J247">
        <f t="shared" si="70"/>
        <v>0</v>
      </c>
      <c r="K247">
        <f t="shared" si="70"/>
        <v>0</v>
      </c>
      <c r="L247">
        <f t="shared" si="70"/>
        <v>0</v>
      </c>
      <c r="M247">
        <f t="shared" si="70"/>
        <v>0</v>
      </c>
      <c r="N247">
        <f t="shared" si="70"/>
        <v>0</v>
      </c>
      <c r="O247">
        <f t="shared" si="70"/>
        <v>0</v>
      </c>
      <c r="P247">
        <f t="shared" si="70"/>
        <v>0</v>
      </c>
      <c r="Q247">
        <f t="shared" si="70"/>
        <v>0</v>
      </c>
      <c r="R247">
        <f t="shared" si="70"/>
        <v>0</v>
      </c>
      <c r="S247">
        <f t="shared" si="70"/>
        <v>0</v>
      </c>
      <c r="T247">
        <f t="shared" si="70"/>
        <v>0</v>
      </c>
      <c r="U247">
        <f t="shared" si="70"/>
        <v>0</v>
      </c>
      <c r="V247">
        <f t="shared" si="70"/>
        <v>0</v>
      </c>
      <c r="W247">
        <f t="shared" si="70"/>
        <v>0</v>
      </c>
      <c r="X247">
        <f t="shared" si="70"/>
        <v>0</v>
      </c>
      <c r="Y247">
        <f t="shared" si="70"/>
        <v>0</v>
      </c>
      <c r="Z247">
        <f t="shared" si="70"/>
        <v>0</v>
      </c>
      <c r="AA247">
        <f t="shared" si="70"/>
        <v>0</v>
      </c>
      <c r="AB247">
        <f t="shared" si="70"/>
        <v>0</v>
      </c>
      <c r="AC247">
        <f t="shared" si="70"/>
        <v>0</v>
      </c>
      <c r="AD247">
        <f t="shared" si="70"/>
        <v>0</v>
      </c>
      <c r="AE247">
        <f t="shared" si="70"/>
        <v>0</v>
      </c>
      <c r="AF247">
        <f t="shared" si="70"/>
        <v>0</v>
      </c>
      <c r="AG247">
        <f t="shared" si="70"/>
        <v>0</v>
      </c>
      <c r="AH247">
        <f t="shared" si="70"/>
        <v>0</v>
      </c>
    </row>
    <row r="248" spans="1:34" x14ac:dyDescent="0.3">
      <c r="A248" t="s">
        <v>359</v>
      </c>
      <c r="B248" t="s">
        <v>691</v>
      </c>
      <c r="C248" t="str">
        <f t="shared" si="67"/>
        <v>VIC1</v>
      </c>
      <c r="F248">
        <f t="shared" si="68"/>
        <v>1900</v>
      </c>
      <c r="G248">
        <f t="shared" si="70"/>
        <v>1900</v>
      </c>
      <c r="H248">
        <f t="shared" si="70"/>
        <v>1900</v>
      </c>
      <c r="I248">
        <f t="shared" si="70"/>
        <v>1900</v>
      </c>
      <c r="J248">
        <f t="shared" si="70"/>
        <v>1900</v>
      </c>
      <c r="K248">
        <f t="shared" si="70"/>
        <v>1900</v>
      </c>
      <c r="L248">
        <f t="shared" si="70"/>
        <v>1900</v>
      </c>
      <c r="M248">
        <f t="shared" si="70"/>
        <v>1900</v>
      </c>
      <c r="N248">
        <f t="shared" si="70"/>
        <v>1900</v>
      </c>
      <c r="O248">
        <f t="shared" si="70"/>
        <v>1900</v>
      </c>
      <c r="P248">
        <f t="shared" si="70"/>
        <v>1900</v>
      </c>
      <c r="Q248">
        <f t="shared" si="70"/>
        <v>1900</v>
      </c>
      <c r="R248">
        <f t="shared" si="70"/>
        <v>1900</v>
      </c>
      <c r="S248">
        <f t="shared" si="70"/>
        <v>1730</v>
      </c>
      <c r="T248">
        <f t="shared" si="70"/>
        <v>1730</v>
      </c>
      <c r="U248">
        <f t="shared" si="70"/>
        <v>1730</v>
      </c>
      <c r="V248">
        <f t="shared" si="70"/>
        <v>1730</v>
      </c>
      <c r="W248">
        <f t="shared" si="70"/>
        <v>1730</v>
      </c>
      <c r="X248">
        <f t="shared" si="70"/>
        <v>1730</v>
      </c>
      <c r="Y248">
        <f t="shared" si="70"/>
        <v>1290</v>
      </c>
      <c r="Z248">
        <f t="shared" si="70"/>
        <v>1290</v>
      </c>
      <c r="AA248">
        <f t="shared" si="70"/>
        <v>1290</v>
      </c>
      <c r="AB248">
        <f t="shared" si="70"/>
        <v>1196</v>
      </c>
      <c r="AC248">
        <f t="shared" si="70"/>
        <v>1196</v>
      </c>
      <c r="AD248">
        <f t="shared" si="70"/>
        <v>1196</v>
      </c>
      <c r="AE248">
        <f t="shared" si="70"/>
        <v>1196</v>
      </c>
      <c r="AF248">
        <f t="shared" si="70"/>
        <v>1196</v>
      </c>
      <c r="AG248">
        <f t="shared" si="70"/>
        <v>612</v>
      </c>
      <c r="AH248">
        <f t="shared" si="70"/>
        <v>612</v>
      </c>
    </row>
    <row r="249" spans="1:34" x14ac:dyDescent="0.3">
      <c r="A249" t="s">
        <v>611</v>
      </c>
      <c r="B249" t="s">
        <v>691</v>
      </c>
      <c r="C249" t="str">
        <f t="shared" si="67"/>
        <v>VIC1</v>
      </c>
      <c r="F249">
        <f t="shared" si="68"/>
        <v>0</v>
      </c>
      <c r="G249">
        <f t="shared" si="70"/>
        <v>0</v>
      </c>
      <c r="H249">
        <f t="shared" si="70"/>
        <v>0</v>
      </c>
      <c r="I249">
        <f t="shared" si="70"/>
        <v>0</v>
      </c>
      <c r="J249">
        <f t="shared" si="70"/>
        <v>0</v>
      </c>
      <c r="K249">
        <f t="shared" si="70"/>
        <v>0</v>
      </c>
      <c r="L249">
        <f t="shared" si="70"/>
        <v>0</v>
      </c>
      <c r="M249">
        <f t="shared" si="70"/>
        <v>0</v>
      </c>
      <c r="N249">
        <f t="shared" si="70"/>
        <v>0</v>
      </c>
      <c r="O249">
        <f t="shared" si="70"/>
        <v>0</v>
      </c>
      <c r="P249">
        <f t="shared" si="70"/>
        <v>0</v>
      </c>
      <c r="Q249">
        <f t="shared" si="70"/>
        <v>0</v>
      </c>
      <c r="R249">
        <f t="shared" si="70"/>
        <v>0</v>
      </c>
      <c r="S249">
        <f t="shared" si="70"/>
        <v>0</v>
      </c>
      <c r="T249">
        <f t="shared" si="70"/>
        <v>0</v>
      </c>
      <c r="U249">
        <f t="shared" si="70"/>
        <v>0</v>
      </c>
      <c r="V249">
        <f t="shared" si="70"/>
        <v>0</v>
      </c>
      <c r="W249">
        <f t="shared" si="70"/>
        <v>0</v>
      </c>
      <c r="X249">
        <f t="shared" si="70"/>
        <v>0</v>
      </c>
      <c r="Y249">
        <f t="shared" si="70"/>
        <v>0</v>
      </c>
      <c r="Z249">
        <f t="shared" si="70"/>
        <v>0</v>
      </c>
      <c r="AA249">
        <f t="shared" si="70"/>
        <v>0</v>
      </c>
      <c r="AB249">
        <f t="shared" si="70"/>
        <v>0</v>
      </c>
      <c r="AC249">
        <f t="shared" si="70"/>
        <v>0</v>
      </c>
      <c r="AD249">
        <f t="shared" si="70"/>
        <v>0</v>
      </c>
      <c r="AE249">
        <f t="shared" ref="G249:AH251" si="71">SUMIFS(AE$255:AE$781,$D$255:$D$781,$A249,$E$255:$E$781,$B249)</f>
        <v>0</v>
      </c>
      <c r="AF249">
        <f t="shared" si="71"/>
        <v>0</v>
      </c>
      <c r="AG249">
        <f t="shared" si="71"/>
        <v>0</v>
      </c>
      <c r="AH249">
        <f t="shared" si="71"/>
        <v>0</v>
      </c>
    </row>
    <row r="250" spans="1:34" x14ac:dyDescent="0.3">
      <c r="A250" t="s">
        <v>607</v>
      </c>
      <c r="B250" t="s">
        <v>691</v>
      </c>
      <c r="C250" t="str">
        <f t="shared" si="67"/>
        <v>VIC1</v>
      </c>
      <c r="F250">
        <f t="shared" si="68"/>
        <v>4820</v>
      </c>
      <c r="G250">
        <f t="shared" si="71"/>
        <v>4820</v>
      </c>
      <c r="H250">
        <f t="shared" si="71"/>
        <v>4820</v>
      </c>
      <c r="I250">
        <f t="shared" si="71"/>
        <v>2210</v>
      </c>
      <c r="J250">
        <f t="shared" si="71"/>
        <v>2210</v>
      </c>
      <c r="K250">
        <f t="shared" si="71"/>
        <v>2210</v>
      </c>
      <c r="L250">
        <f t="shared" si="71"/>
        <v>0</v>
      </c>
      <c r="M250">
        <f t="shared" si="71"/>
        <v>0</v>
      </c>
      <c r="N250">
        <f t="shared" si="71"/>
        <v>0</v>
      </c>
      <c r="O250">
        <f t="shared" si="71"/>
        <v>0</v>
      </c>
      <c r="P250">
        <f t="shared" si="71"/>
        <v>0</v>
      </c>
      <c r="Q250">
        <f t="shared" si="71"/>
        <v>0</v>
      </c>
      <c r="R250">
        <f t="shared" si="71"/>
        <v>0</v>
      </c>
      <c r="S250">
        <f t="shared" si="71"/>
        <v>0</v>
      </c>
      <c r="T250">
        <f t="shared" si="71"/>
        <v>0</v>
      </c>
      <c r="U250">
        <f t="shared" si="71"/>
        <v>0</v>
      </c>
      <c r="V250">
        <f t="shared" si="71"/>
        <v>0</v>
      </c>
      <c r="W250">
        <f t="shared" si="71"/>
        <v>0</v>
      </c>
      <c r="X250">
        <f t="shared" si="71"/>
        <v>0</v>
      </c>
      <c r="Y250">
        <f t="shared" si="71"/>
        <v>0</v>
      </c>
      <c r="Z250">
        <f t="shared" si="71"/>
        <v>0</v>
      </c>
      <c r="AA250">
        <f t="shared" si="71"/>
        <v>0</v>
      </c>
      <c r="AB250">
        <f t="shared" si="71"/>
        <v>0</v>
      </c>
      <c r="AC250">
        <f t="shared" si="71"/>
        <v>0</v>
      </c>
      <c r="AD250">
        <f t="shared" si="71"/>
        <v>0</v>
      </c>
      <c r="AE250">
        <f t="shared" si="71"/>
        <v>0</v>
      </c>
      <c r="AF250">
        <f t="shared" si="71"/>
        <v>0</v>
      </c>
      <c r="AG250">
        <f t="shared" si="71"/>
        <v>0</v>
      </c>
      <c r="AH250">
        <f t="shared" si="71"/>
        <v>0</v>
      </c>
    </row>
    <row r="251" spans="1:34" x14ac:dyDescent="0.3">
      <c r="A251" t="s">
        <v>608</v>
      </c>
      <c r="B251" t="s">
        <v>691</v>
      </c>
      <c r="C251" t="str">
        <f t="shared" si="67"/>
        <v>VIC1</v>
      </c>
      <c r="F251">
        <f t="shared" si="68"/>
        <v>0</v>
      </c>
      <c r="G251">
        <f t="shared" si="71"/>
        <v>0</v>
      </c>
      <c r="H251">
        <f t="shared" si="71"/>
        <v>0</v>
      </c>
      <c r="I251">
        <f t="shared" si="71"/>
        <v>0</v>
      </c>
      <c r="J251">
        <f t="shared" si="71"/>
        <v>0</v>
      </c>
      <c r="K251">
        <f t="shared" si="71"/>
        <v>0</v>
      </c>
      <c r="L251">
        <f t="shared" si="71"/>
        <v>0</v>
      </c>
      <c r="M251">
        <f t="shared" si="71"/>
        <v>0</v>
      </c>
      <c r="N251">
        <f t="shared" si="71"/>
        <v>0</v>
      </c>
      <c r="O251">
        <f t="shared" si="71"/>
        <v>0</v>
      </c>
      <c r="P251">
        <f t="shared" si="71"/>
        <v>0</v>
      </c>
      <c r="Q251">
        <f t="shared" si="71"/>
        <v>0</v>
      </c>
      <c r="R251">
        <f t="shared" si="71"/>
        <v>0</v>
      </c>
      <c r="S251">
        <f t="shared" si="71"/>
        <v>0</v>
      </c>
      <c r="T251">
        <f t="shared" si="71"/>
        <v>0</v>
      </c>
      <c r="U251">
        <f t="shared" si="71"/>
        <v>0</v>
      </c>
      <c r="V251">
        <f t="shared" si="71"/>
        <v>0</v>
      </c>
      <c r="W251">
        <f t="shared" si="71"/>
        <v>0</v>
      </c>
      <c r="X251">
        <f t="shared" si="71"/>
        <v>0</v>
      </c>
      <c r="Y251">
        <f t="shared" si="71"/>
        <v>0</v>
      </c>
      <c r="Z251">
        <f t="shared" si="71"/>
        <v>0</v>
      </c>
      <c r="AA251">
        <f t="shared" si="71"/>
        <v>0</v>
      </c>
      <c r="AB251">
        <f t="shared" si="71"/>
        <v>0</v>
      </c>
      <c r="AC251">
        <f t="shared" si="71"/>
        <v>0</v>
      </c>
      <c r="AD251">
        <f t="shared" si="71"/>
        <v>0</v>
      </c>
      <c r="AE251">
        <f t="shared" si="71"/>
        <v>0</v>
      </c>
      <c r="AF251">
        <f t="shared" si="71"/>
        <v>0</v>
      </c>
      <c r="AG251">
        <f t="shared" si="71"/>
        <v>0</v>
      </c>
      <c r="AH251">
        <f t="shared" si="71"/>
        <v>0</v>
      </c>
    </row>
    <row r="253" spans="1:34" x14ac:dyDescent="0.3">
      <c r="B253" s="92" t="s">
        <v>1407</v>
      </c>
      <c r="C253" s="92" t="b">
        <f>SUM(C255:C781)=SUM(RawData!E:E)</f>
        <v>0</v>
      </c>
    </row>
    <row r="254" spans="1:34" x14ac:dyDescent="0.3">
      <c r="A254" t="str">
        <f>'E-E'!A1</f>
        <v>Generator</v>
      </c>
      <c r="B254" t="str">
        <f>'E-E'!B1</f>
        <v>DUID</v>
      </c>
      <c r="C254" t="s">
        <v>6</v>
      </c>
      <c r="D254" t="s">
        <v>1315</v>
      </c>
      <c r="E254" t="s">
        <v>1233</v>
      </c>
      <c r="F254">
        <v>2021</v>
      </c>
      <c r="G254">
        <f>F254+1</f>
        <v>2022</v>
      </c>
      <c r="H254">
        <f t="shared" ref="H254:AH254" si="72">G254+1</f>
        <v>2023</v>
      </c>
      <c r="I254">
        <f t="shared" si="72"/>
        <v>2024</v>
      </c>
      <c r="J254">
        <f t="shared" si="72"/>
        <v>2025</v>
      </c>
      <c r="K254">
        <f t="shared" si="72"/>
        <v>2026</v>
      </c>
      <c r="L254">
        <f t="shared" si="72"/>
        <v>2027</v>
      </c>
      <c r="M254">
        <f t="shared" si="72"/>
        <v>2028</v>
      </c>
      <c r="N254">
        <f t="shared" si="72"/>
        <v>2029</v>
      </c>
      <c r="O254">
        <f t="shared" si="72"/>
        <v>2030</v>
      </c>
      <c r="P254">
        <f t="shared" si="72"/>
        <v>2031</v>
      </c>
      <c r="Q254">
        <f t="shared" si="72"/>
        <v>2032</v>
      </c>
      <c r="R254">
        <f t="shared" si="72"/>
        <v>2033</v>
      </c>
      <c r="S254">
        <f t="shared" si="72"/>
        <v>2034</v>
      </c>
      <c r="T254">
        <f t="shared" si="72"/>
        <v>2035</v>
      </c>
      <c r="U254">
        <f t="shared" si="72"/>
        <v>2036</v>
      </c>
      <c r="V254">
        <f t="shared" si="72"/>
        <v>2037</v>
      </c>
      <c r="W254">
        <f t="shared" si="72"/>
        <v>2038</v>
      </c>
      <c r="X254">
        <f t="shared" si="72"/>
        <v>2039</v>
      </c>
      <c r="Y254">
        <f t="shared" si="72"/>
        <v>2040</v>
      </c>
      <c r="Z254">
        <f t="shared" si="72"/>
        <v>2041</v>
      </c>
      <c r="AA254">
        <f t="shared" si="72"/>
        <v>2042</v>
      </c>
      <c r="AB254">
        <f t="shared" si="72"/>
        <v>2043</v>
      </c>
      <c r="AC254">
        <f t="shared" si="72"/>
        <v>2044</v>
      </c>
      <c r="AD254">
        <f t="shared" si="72"/>
        <v>2045</v>
      </c>
      <c r="AE254">
        <f t="shared" si="72"/>
        <v>2046</v>
      </c>
      <c r="AF254">
        <f t="shared" si="72"/>
        <v>2047</v>
      </c>
      <c r="AG254">
        <f t="shared" si="72"/>
        <v>2048</v>
      </c>
      <c r="AH254">
        <f t="shared" si="72"/>
        <v>2049</v>
      </c>
    </row>
    <row r="255" spans="1:34" x14ac:dyDescent="0.3">
      <c r="A255" t="str">
        <f>'E-E'!A2</f>
        <v>Metz Solar Farm</v>
      </c>
      <c r="B255">
        <f>'E-E'!B2</f>
        <v>0</v>
      </c>
      <c r="C255">
        <f>_xlfn.IFNA(VLOOKUP(B255,RawData!$B$1:$E$168,4,FALSE),0)</f>
        <v>0</v>
      </c>
      <c r="D255">
        <f>_xlfn.IFNA(VLOOKUP(B255,RawData!$B$1:$H$168,7,FALSE),0)</f>
        <v>0</v>
      </c>
      <c r="E255">
        <f>_xlfn.IFNA(VLOOKUP(B255,RawData!$B$1:$H$168,2,FALSE),0)</f>
        <v>0</v>
      </c>
      <c r="F255">
        <f>$C255*INDEX('E-E'!$E$2:$AH$516,MATCH(Capacity!$B255,'E-E'!$B$2:$B$516,0), MATCH(Capacity!F$254,'E-E'!$E$1:$AH$1,0))</f>
        <v>0</v>
      </c>
      <c r="G255">
        <f>$C255*INDEX('E-E'!$E$2:$AH$516,MATCH(Capacity!$B255,'E-E'!$B$2:$B$516,0), MATCH(Capacity!G$254,'E-E'!$E$1:$AH$1,0))</f>
        <v>0</v>
      </c>
      <c r="H255">
        <f>$C255*INDEX('E-E'!$E$2:$AH$516,MATCH(Capacity!$B255,'E-E'!$B$2:$B$516,0), MATCH(Capacity!H$254,'E-E'!$E$1:$AH$1,0))</f>
        <v>0</v>
      </c>
      <c r="I255">
        <f>$C255*INDEX('E-E'!$E$2:$AH$516,MATCH(Capacity!$B255,'E-E'!$B$2:$B$516,0), MATCH(Capacity!I$254,'E-E'!$E$1:$AH$1,0))</f>
        <v>0</v>
      </c>
      <c r="J255">
        <f>$C255*INDEX('E-E'!$E$2:$AH$516,MATCH(Capacity!$B255,'E-E'!$B$2:$B$516,0), MATCH(Capacity!J$254,'E-E'!$E$1:$AH$1,0))</f>
        <v>0</v>
      </c>
      <c r="K255">
        <f>$C255*INDEX('E-E'!$E$2:$AH$516,MATCH(Capacity!$B255,'E-E'!$B$2:$B$516,0), MATCH(Capacity!K$254,'E-E'!$E$1:$AH$1,0))</f>
        <v>0</v>
      </c>
      <c r="L255">
        <f>$C255*INDEX('E-E'!$E$2:$AH$516,MATCH(Capacity!$B255,'E-E'!$B$2:$B$516,0), MATCH(Capacity!L$254,'E-E'!$E$1:$AH$1,0))</f>
        <v>0</v>
      </c>
      <c r="M255">
        <f>$C255*INDEX('E-E'!$E$2:$AH$516,MATCH(Capacity!$B255,'E-E'!$B$2:$B$516,0), MATCH(Capacity!M$254,'E-E'!$E$1:$AH$1,0))</f>
        <v>0</v>
      </c>
      <c r="N255">
        <f>$C255*INDEX('E-E'!$E$2:$AH$516,MATCH(Capacity!$B255,'E-E'!$B$2:$B$516,0), MATCH(Capacity!N$254,'E-E'!$E$1:$AH$1,0))</f>
        <v>0</v>
      </c>
      <c r="O255">
        <f>$C255*INDEX('E-E'!$E$2:$AH$516,MATCH(Capacity!$B255,'E-E'!$B$2:$B$516,0), MATCH(Capacity!O$254,'E-E'!$E$1:$AH$1,0))</f>
        <v>0</v>
      </c>
      <c r="P255">
        <f>$C255*INDEX('E-E'!$E$2:$AH$516,MATCH(Capacity!$B255,'E-E'!$B$2:$B$516,0), MATCH(Capacity!P$254,'E-E'!$E$1:$AH$1,0))</f>
        <v>0</v>
      </c>
      <c r="Q255">
        <f>$C255*INDEX('E-E'!$E$2:$AH$516,MATCH(Capacity!$B255,'E-E'!$B$2:$B$516,0), MATCH(Capacity!Q$254,'E-E'!$E$1:$AH$1,0))</f>
        <v>0</v>
      </c>
      <c r="R255">
        <f>$C255*INDEX('E-E'!$E$2:$AH$516,MATCH(Capacity!$B255,'E-E'!$B$2:$B$516,0), MATCH(Capacity!R$254,'E-E'!$E$1:$AH$1,0))</f>
        <v>0</v>
      </c>
      <c r="S255">
        <f>$C255*INDEX('E-E'!$E$2:$AH$516,MATCH(Capacity!$B255,'E-E'!$B$2:$B$516,0), MATCH(Capacity!S$254,'E-E'!$E$1:$AH$1,0))</f>
        <v>0</v>
      </c>
      <c r="T255">
        <f>$C255*INDEX('E-E'!$E$2:$AH$516,MATCH(Capacity!$B255,'E-E'!$B$2:$B$516,0), MATCH(Capacity!T$254,'E-E'!$E$1:$AH$1,0))</f>
        <v>0</v>
      </c>
      <c r="U255">
        <f>$C255*INDEX('E-E'!$E$2:$AH$516,MATCH(Capacity!$B255,'E-E'!$B$2:$B$516,0), MATCH(Capacity!U$254,'E-E'!$E$1:$AH$1,0))</f>
        <v>0</v>
      </c>
      <c r="V255">
        <f>$C255*INDEX('E-E'!$E$2:$AH$516,MATCH(Capacity!$B255,'E-E'!$B$2:$B$516,0), MATCH(Capacity!V$254,'E-E'!$E$1:$AH$1,0))</f>
        <v>0</v>
      </c>
      <c r="W255">
        <f>$C255*INDEX('E-E'!$E$2:$AH$516,MATCH(Capacity!$B255,'E-E'!$B$2:$B$516,0), MATCH(Capacity!W$254,'E-E'!$E$1:$AH$1,0))</f>
        <v>0</v>
      </c>
      <c r="X255">
        <f>$C255*INDEX('E-E'!$E$2:$AH$516,MATCH(Capacity!$B255,'E-E'!$B$2:$B$516,0), MATCH(Capacity!X$254,'E-E'!$E$1:$AH$1,0))</f>
        <v>0</v>
      </c>
      <c r="Y255">
        <f>$C255*INDEX('E-E'!$E$2:$AH$516,MATCH(Capacity!$B255,'E-E'!$B$2:$B$516,0), MATCH(Capacity!Y$254,'E-E'!$E$1:$AH$1,0))</f>
        <v>0</v>
      </c>
      <c r="Z255">
        <f>$C255*INDEX('E-E'!$E$2:$AH$516,MATCH(Capacity!$B255,'E-E'!$B$2:$B$516,0), MATCH(Capacity!Z$254,'E-E'!$E$1:$AH$1,0))</f>
        <v>0</v>
      </c>
      <c r="AA255">
        <f>$C255*INDEX('E-E'!$E$2:$AH$516,MATCH(Capacity!$B255,'E-E'!$B$2:$B$516,0), MATCH(Capacity!AA$254,'E-E'!$E$1:$AH$1,0))</f>
        <v>0</v>
      </c>
      <c r="AB255">
        <f>$C255*INDEX('E-E'!$E$2:$AH$516,MATCH(Capacity!$B255,'E-E'!$B$2:$B$516,0), MATCH(Capacity!AB$254,'E-E'!$E$1:$AH$1,0))</f>
        <v>0</v>
      </c>
      <c r="AC255">
        <f>$C255*INDEX('E-E'!$E$2:$AH$516,MATCH(Capacity!$B255,'E-E'!$B$2:$B$516,0), MATCH(Capacity!AC$254,'E-E'!$E$1:$AH$1,0))</f>
        <v>0</v>
      </c>
      <c r="AD255">
        <f>$C255*INDEX('E-E'!$E$2:$AH$516,MATCH(Capacity!$B255,'E-E'!$B$2:$B$516,0), MATCH(Capacity!AD$254,'E-E'!$E$1:$AH$1,0))</f>
        <v>0</v>
      </c>
      <c r="AE255">
        <f>$C255*INDEX('E-E'!$E$2:$AH$516,MATCH(Capacity!$B255,'E-E'!$B$2:$B$516,0), MATCH(Capacity!AE$254,'E-E'!$E$1:$AH$1,0))</f>
        <v>0</v>
      </c>
      <c r="AF255">
        <f>$C255*INDEX('E-E'!$E$2:$AH$516,MATCH(Capacity!$B255,'E-E'!$B$2:$B$516,0), MATCH(Capacity!AF$254,'E-E'!$E$1:$AH$1,0))</f>
        <v>0</v>
      </c>
      <c r="AG255">
        <f>$C255*INDEX('E-E'!$E$2:$AH$516,MATCH(Capacity!$B255,'E-E'!$B$2:$B$516,0), MATCH(Capacity!AG$254,'E-E'!$E$1:$AH$1,0))</f>
        <v>0</v>
      </c>
      <c r="AH255">
        <f>$C255*INDEX('E-E'!$E$2:$AH$516,MATCH(Capacity!$B255,'E-E'!$B$2:$B$516,0), MATCH(Capacity!AH$254,'E-E'!$E$1:$AH$1,0))</f>
        <v>0</v>
      </c>
    </row>
    <row r="256" spans="1:34" x14ac:dyDescent="0.3">
      <c r="A256" t="str">
        <f>'E-E'!A3</f>
        <v>New England Solar Farm</v>
      </c>
      <c r="B256">
        <f>'E-E'!B3</f>
        <v>0</v>
      </c>
      <c r="C256">
        <f>_xlfn.IFNA(VLOOKUP(B256,RawData!$B$1:$E$168,4,FALSE),0)</f>
        <v>0</v>
      </c>
      <c r="D256">
        <f>_xlfn.IFNA(VLOOKUP(B256,RawData!$B$1:$H$168,7,FALSE),0)</f>
        <v>0</v>
      </c>
      <c r="E256">
        <f>_xlfn.IFNA(VLOOKUP(B256,RawData!$B$1:$H$168,2,FALSE),0)</f>
        <v>0</v>
      </c>
      <c r="F256">
        <f>$C256*INDEX('E-E'!$E$2:$AH$516,MATCH(Capacity!$B256,'E-E'!$B$2:$B$516,0), MATCH(Capacity!F$254,'E-E'!$E$1:$AH$1,0))</f>
        <v>0</v>
      </c>
      <c r="G256">
        <f>$C256*INDEX('E-E'!$E$2:$AH$516,MATCH(Capacity!$B256,'E-E'!$B$2:$B$516,0), MATCH(Capacity!G$254,'E-E'!$E$1:$AH$1,0))</f>
        <v>0</v>
      </c>
      <c r="H256">
        <f>$C256*INDEX('E-E'!$E$2:$AH$516,MATCH(Capacity!$B256,'E-E'!$B$2:$B$516,0), MATCH(Capacity!H$254,'E-E'!$E$1:$AH$1,0))</f>
        <v>0</v>
      </c>
      <c r="I256">
        <f>$C256*INDEX('E-E'!$E$2:$AH$516,MATCH(Capacity!$B256,'E-E'!$B$2:$B$516,0), MATCH(Capacity!I$254,'E-E'!$E$1:$AH$1,0))</f>
        <v>0</v>
      </c>
      <c r="J256">
        <f>$C256*INDEX('E-E'!$E$2:$AH$516,MATCH(Capacity!$B256,'E-E'!$B$2:$B$516,0), MATCH(Capacity!J$254,'E-E'!$E$1:$AH$1,0))</f>
        <v>0</v>
      </c>
      <c r="K256">
        <f>$C256*INDEX('E-E'!$E$2:$AH$516,MATCH(Capacity!$B256,'E-E'!$B$2:$B$516,0), MATCH(Capacity!K$254,'E-E'!$E$1:$AH$1,0))</f>
        <v>0</v>
      </c>
      <c r="L256">
        <f>$C256*INDEX('E-E'!$E$2:$AH$516,MATCH(Capacity!$B256,'E-E'!$B$2:$B$516,0), MATCH(Capacity!L$254,'E-E'!$E$1:$AH$1,0))</f>
        <v>0</v>
      </c>
      <c r="M256">
        <f>$C256*INDEX('E-E'!$E$2:$AH$516,MATCH(Capacity!$B256,'E-E'!$B$2:$B$516,0), MATCH(Capacity!M$254,'E-E'!$E$1:$AH$1,0))</f>
        <v>0</v>
      </c>
      <c r="N256">
        <f>$C256*INDEX('E-E'!$E$2:$AH$516,MATCH(Capacity!$B256,'E-E'!$B$2:$B$516,0), MATCH(Capacity!N$254,'E-E'!$E$1:$AH$1,0))</f>
        <v>0</v>
      </c>
      <c r="O256">
        <f>$C256*INDEX('E-E'!$E$2:$AH$516,MATCH(Capacity!$B256,'E-E'!$B$2:$B$516,0), MATCH(Capacity!O$254,'E-E'!$E$1:$AH$1,0))</f>
        <v>0</v>
      </c>
      <c r="P256">
        <f>$C256*INDEX('E-E'!$E$2:$AH$516,MATCH(Capacity!$B256,'E-E'!$B$2:$B$516,0), MATCH(Capacity!P$254,'E-E'!$E$1:$AH$1,0))</f>
        <v>0</v>
      </c>
      <c r="Q256">
        <f>$C256*INDEX('E-E'!$E$2:$AH$516,MATCH(Capacity!$B256,'E-E'!$B$2:$B$516,0), MATCH(Capacity!Q$254,'E-E'!$E$1:$AH$1,0))</f>
        <v>0</v>
      </c>
      <c r="R256">
        <f>$C256*INDEX('E-E'!$E$2:$AH$516,MATCH(Capacity!$B256,'E-E'!$B$2:$B$516,0), MATCH(Capacity!R$254,'E-E'!$E$1:$AH$1,0))</f>
        <v>0</v>
      </c>
      <c r="S256">
        <f>$C256*INDEX('E-E'!$E$2:$AH$516,MATCH(Capacity!$B256,'E-E'!$B$2:$B$516,0), MATCH(Capacity!S$254,'E-E'!$E$1:$AH$1,0))</f>
        <v>0</v>
      </c>
      <c r="T256">
        <f>$C256*INDEX('E-E'!$E$2:$AH$516,MATCH(Capacity!$B256,'E-E'!$B$2:$B$516,0), MATCH(Capacity!T$254,'E-E'!$E$1:$AH$1,0))</f>
        <v>0</v>
      </c>
      <c r="U256">
        <f>$C256*INDEX('E-E'!$E$2:$AH$516,MATCH(Capacity!$B256,'E-E'!$B$2:$B$516,0), MATCH(Capacity!U$254,'E-E'!$E$1:$AH$1,0))</f>
        <v>0</v>
      </c>
      <c r="V256">
        <f>$C256*INDEX('E-E'!$E$2:$AH$516,MATCH(Capacity!$B256,'E-E'!$B$2:$B$516,0), MATCH(Capacity!V$254,'E-E'!$E$1:$AH$1,0))</f>
        <v>0</v>
      </c>
      <c r="W256">
        <f>$C256*INDEX('E-E'!$E$2:$AH$516,MATCH(Capacity!$B256,'E-E'!$B$2:$B$516,0), MATCH(Capacity!W$254,'E-E'!$E$1:$AH$1,0))</f>
        <v>0</v>
      </c>
      <c r="X256">
        <f>$C256*INDEX('E-E'!$E$2:$AH$516,MATCH(Capacity!$B256,'E-E'!$B$2:$B$516,0), MATCH(Capacity!X$254,'E-E'!$E$1:$AH$1,0))</f>
        <v>0</v>
      </c>
      <c r="Y256">
        <f>$C256*INDEX('E-E'!$E$2:$AH$516,MATCH(Capacity!$B256,'E-E'!$B$2:$B$516,0), MATCH(Capacity!Y$254,'E-E'!$E$1:$AH$1,0))</f>
        <v>0</v>
      </c>
      <c r="Z256">
        <f>$C256*INDEX('E-E'!$E$2:$AH$516,MATCH(Capacity!$B256,'E-E'!$B$2:$B$516,0), MATCH(Capacity!Z$254,'E-E'!$E$1:$AH$1,0))</f>
        <v>0</v>
      </c>
      <c r="AA256">
        <f>$C256*INDEX('E-E'!$E$2:$AH$516,MATCH(Capacity!$B256,'E-E'!$B$2:$B$516,0), MATCH(Capacity!AA$254,'E-E'!$E$1:$AH$1,0))</f>
        <v>0</v>
      </c>
      <c r="AB256">
        <f>$C256*INDEX('E-E'!$E$2:$AH$516,MATCH(Capacity!$B256,'E-E'!$B$2:$B$516,0), MATCH(Capacity!AB$254,'E-E'!$E$1:$AH$1,0))</f>
        <v>0</v>
      </c>
      <c r="AC256">
        <f>$C256*INDEX('E-E'!$E$2:$AH$516,MATCH(Capacity!$B256,'E-E'!$B$2:$B$516,0), MATCH(Capacity!AC$254,'E-E'!$E$1:$AH$1,0))</f>
        <v>0</v>
      </c>
      <c r="AD256">
        <f>$C256*INDEX('E-E'!$E$2:$AH$516,MATCH(Capacity!$B256,'E-E'!$B$2:$B$516,0), MATCH(Capacity!AD$254,'E-E'!$E$1:$AH$1,0))</f>
        <v>0</v>
      </c>
      <c r="AE256">
        <f>$C256*INDEX('E-E'!$E$2:$AH$516,MATCH(Capacity!$B256,'E-E'!$B$2:$B$516,0), MATCH(Capacity!AE$254,'E-E'!$E$1:$AH$1,0))</f>
        <v>0</v>
      </c>
      <c r="AF256">
        <f>$C256*INDEX('E-E'!$E$2:$AH$516,MATCH(Capacity!$B256,'E-E'!$B$2:$B$516,0), MATCH(Capacity!AF$254,'E-E'!$E$1:$AH$1,0))</f>
        <v>0</v>
      </c>
      <c r="AG256">
        <f>$C256*INDEX('E-E'!$E$2:$AH$516,MATCH(Capacity!$B256,'E-E'!$B$2:$B$516,0), MATCH(Capacity!AG$254,'E-E'!$E$1:$AH$1,0))</f>
        <v>0</v>
      </c>
      <c r="AH256">
        <f>$C256*INDEX('E-E'!$E$2:$AH$516,MATCH(Capacity!$B256,'E-E'!$B$2:$B$516,0), MATCH(Capacity!AH$254,'E-E'!$E$1:$AH$1,0))</f>
        <v>0</v>
      </c>
    </row>
    <row r="257" spans="1:34" x14ac:dyDescent="0.3">
      <c r="A257" t="str">
        <f>'E-E'!A4</f>
        <v>Riverina Solar Farm</v>
      </c>
      <c r="B257">
        <f>'E-E'!B4</f>
        <v>0</v>
      </c>
      <c r="C257">
        <f>_xlfn.IFNA(VLOOKUP(B257,RawData!$B$1:$E$168,4,FALSE),0)</f>
        <v>0</v>
      </c>
      <c r="D257">
        <f>_xlfn.IFNA(VLOOKUP(B257,RawData!$B$1:$H$168,7,FALSE),0)</f>
        <v>0</v>
      </c>
      <c r="E257">
        <f>_xlfn.IFNA(VLOOKUP(B257,RawData!$B$1:$H$168,2,FALSE),0)</f>
        <v>0</v>
      </c>
      <c r="F257">
        <f>$C257*INDEX('E-E'!$E$2:$AH$516,MATCH(Capacity!$B257,'E-E'!$B$2:$B$516,0), MATCH(Capacity!F$254,'E-E'!$E$1:$AH$1,0))</f>
        <v>0</v>
      </c>
      <c r="G257">
        <f>$C257*INDEX('E-E'!$E$2:$AH$516,MATCH(Capacity!$B257,'E-E'!$B$2:$B$516,0), MATCH(Capacity!G$254,'E-E'!$E$1:$AH$1,0))</f>
        <v>0</v>
      </c>
      <c r="H257">
        <f>$C257*INDEX('E-E'!$E$2:$AH$516,MATCH(Capacity!$B257,'E-E'!$B$2:$B$516,0), MATCH(Capacity!H$254,'E-E'!$E$1:$AH$1,0))</f>
        <v>0</v>
      </c>
      <c r="I257">
        <f>$C257*INDEX('E-E'!$E$2:$AH$516,MATCH(Capacity!$B257,'E-E'!$B$2:$B$516,0), MATCH(Capacity!I$254,'E-E'!$E$1:$AH$1,0))</f>
        <v>0</v>
      </c>
      <c r="J257">
        <f>$C257*INDEX('E-E'!$E$2:$AH$516,MATCH(Capacity!$B257,'E-E'!$B$2:$B$516,0), MATCH(Capacity!J$254,'E-E'!$E$1:$AH$1,0))</f>
        <v>0</v>
      </c>
      <c r="K257">
        <f>$C257*INDEX('E-E'!$E$2:$AH$516,MATCH(Capacity!$B257,'E-E'!$B$2:$B$516,0), MATCH(Capacity!K$254,'E-E'!$E$1:$AH$1,0))</f>
        <v>0</v>
      </c>
      <c r="L257">
        <f>$C257*INDEX('E-E'!$E$2:$AH$516,MATCH(Capacity!$B257,'E-E'!$B$2:$B$516,0), MATCH(Capacity!L$254,'E-E'!$E$1:$AH$1,0))</f>
        <v>0</v>
      </c>
      <c r="M257">
        <f>$C257*INDEX('E-E'!$E$2:$AH$516,MATCH(Capacity!$B257,'E-E'!$B$2:$B$516,0), MATCH(Capacity!M$254,'E-E'!$E$1:$AH$1,0))</f>
        <v>0</v>
      </c>
      <c r="N257">
        <f>$C257*INDEX('E-E'!$E$2:$AH$516,MATCH(Capacity!$B257,'E-E'!$B$2:$B$516,0), MATCH(Capacity!N$254,'E-E'!$E$1:$AH$1,0))</f>
        <v>0</v>
      </c>
      <c r="O257">
        <f>$C257*INDEX('E-E'!$E$2:$AH$516,MATCH(Capacity!$B257,'E-E'!$B$2:$B$516,0), MATCH(Capacity!O$254,'E-E'!$E$1:$AH$1,0))</f>
        <v>0</v>
      </c>
      <c r="P257">
        <f>$C257*INDEX('E-E'!$E$2:$AH$516,MATCH(Capacity!$B257,'E-E'!$B$2:$B$516,0), MATCH(Capacity!P$254,'E-E'!$E$1:$AH$1,0))</f>
        <v>0</v>
      </c>
      <c r="Q257">
        <f>$C257*INDEX('E-E'!$E$2:$AH$516,MATCH(Capacity!$B257,'E-E'!$B$2:$B$516,0), MATCH(Capacity!Q$254,'E-E'!$E$1:$AH$1,0))</f>
        <v>0</v>
      </c>
      <c r="R257">
        <f>$C257*INDEX('E-E'!$E$2:$AH$516,MATCH(Capacity!$B257,'E-E'!$B$2:$B$516,0), MATCH(Capacity!R$254,'E-E'!$E$1:$AH$1,0))</f>
        <v>0</v>
      </c>
      <c r="S257">
        <f>$C257*INDEX('E-E'!$E$2:$AH$516,MATCH(Capacity!$B257,'E-E'!$B$2:$B$516,0), MATCH(Capacity!S$254,'E-E'!$E$1:$AH$1,0))</f>
        <v>0</v>
      </c>
      <c r="T257">
        <f>$C257*INDEX('E-E'!$E$2:$AH$516,MATCH(Capacity!$B257,'E-E'!$B$2:$B$516,0), MATCH(Capacity!T$254,'E-E'!$E$1:$AH$1,0))</f>
        <v>0</v>
      </c>
      <c r="U257">
        <f>$C257*INDEX('E-E'!$E$2:$AH$516,MATCH(Capacity!$B257,'E-E'!$B$2:$B$516,0), MATCH(Capacity!U$254,'E-E'!$E$1:$AH$1,0))</f>
        <v>0</v>
      </c>
      <c r="V257">
        <f>$C257*INDEX('E-E'!$E$2:$AH$516,MATCH(Capacity!$B257,'E-E'!$B$2:$B$516,0), MATCH(Capacity!V$254,'E-E'!$E$1:$AH$1,0))</f>
        <v>0</v>
      </c>
      <c r="W257">
        <f>$C257*INDEX('E-E'!$E$2:$AH$516,MATCH(Capacity!$B257,'E-E'!$B$2:$B$516,0), MATCH(Capacity!W$254,'E-E'!$E$1:$AH$1,0))</f>
        <v>0</v>
      </c>
      <c r="X257">
        <f>$C257*INDEX('E-E'!$E$2:$AH$516,MATCH(Capacity!$B257,'E-E'!$B$2:$B$516,0), MATCH(Capacity!X$254,'E-E'!$E$1:$AH$1,0))</f>
        <v>0</v>
      </c>
      <c r="Y257">
        <f>$C257*INDEX('E-E'!$E$2:$AH$516,MATCH(Capacity!$B257,'E-E'!$B$2:$B$516,0), MATCH(Capacity!Y$254,'E-E'!$E$1:$AH$1,0))</f>
        <v>0</v>
      </c>
      <c r="Z257">
        <f>$C257*INDEX('E-E'!$E$2:$AH$516,MATCH(Capacity!$B257,'E-E'!$B$2:$B$516,0), MATCH(Capacity!Z$254,'E-E'!$E$1:$AH$1,0))</f>
        <v>0</v>
      </c>
      <c r="AA257">
        <f>$C257*INDEX('E-E'!$E$2:$AH$516,MATCH(Capacity!$B257,'E-E'!$B$2:$B$516,0), MATCH(Capacity!AA$254,'E-E'!$E$1:$AH$1,0))</f>
        <v>0</v>
      </c>
      <c r="AB257">
        <f>$C257*INDEX('E-E'!$E$2:$AH$516,MATCH(Capacity!$B257,'E-E'!$B$2:$B$516,0), MATCH(Capacity!AB$254,'E-E'!$E$1:$AH$1,0))</f>
        <v>0</v>
      </c>
      <c r="AC257">
        <f>$C257*INDEX('E-E'!$E$2:$AH$516,MATCH(Capacity!$B257,'E-E'!$B$2:$B$516,0), MATCH(Capacity!AC$254,'E-E'!$E$1:$AH$1,0))</f>
        <v>0</v>
      </c>
      <c r="AD257">
        <f>$C257*INDEX('E-E'!$E$2:$AH$516,MATCH(Capacity!$B257,'E-E'!$B$2:$B$516,0), MATCH(Capacity!AD$254,'E-E'!$E$1:$AH$1,0))</f>
        <v>0</v>
      </c>
      <c r="AE257">
        <f>$C257*INDEX('E-E'!$E$2:$AH$516,MATCH(Capacity!$B257,'E-E'!$B$2:$B$516,0), MATCH(Capacity!AE$254,'E-E'!$E$1:$AH$1,0))</f>
        <v>0</v>
      </c>
      <c r="AF257">
        <f>$C257*INDEX('E-E'!$E$2:$AH$516,MATCH(Capacity!$B257,'E-E'!$B$2:$B$516,0), MATCH(Capacity!AF$254,'E-E'!$E$1:$AH$1,0))</f>
        <v>0</v>
      </c>
      <c r="AG257">
        <f>$C257*INDEX('E-E'!$E$2:$AH$516,MATCH(Capacity!$B257,'E-E'!$B$2:$B$516,0), MATCH(Capacity!AG$254,'E-E'!$E$1:$AH$1,0))</f>
        <v>0</v>
      </c>
      <c r="AH257">
        <f>$C257*INDEX('E-E'!$E$2:$AH$516,MATCH(Capacity!$B257,'E-E'!$B$2:$B$516,0), MATCH(Capacity!AH$254,'E-E'!$E$1:$AH$1,0))</f>
        <v>0</v>
      </c>
    </row>
    <row r="258" spans="1:34" x14ac:dyDescent="0.3">
      <c r="A258" t="str">
        <f>'E-E'!A5</f>
        <v>Sebastopol Solar Farm</v>
      </c>
      <c r="B258">
        <f>'E-E'!B5</f>
        <v>0</v>
      </c>
      <c r="C258">
        <f>_xlfn.IFNA(VLOOKUP(B258,RawData!$B$1:$E$168,4,FALSE),0)</f>
        <v>0</v>
      </c>
      <c r="D258">
        <f>_xlfn.IFNA(VLOOKUP(B258,RawData!$B$1:$H$168,7,FALSE),0)</f>
        <v>0</v>
      </c>
      <c r="E258">
        <f>_xlfn.IFNA(VLOOKUP(B258,RawData!$B$1:$H$168,2,FALSE),0)</f>
        <v>0</v>
      </c>
      <c r="F258">
        <f>$C258*INDEX('E-E'!$E$2:$AH$516,MATCH(Capacity!$B258,'E-E'!$B$2:$B$516,0), MATCH(Capacity!F$254,'E-E'!$E$1:$AH$1,0))</f>
        <v>0</v>
      </c>
      <c r="G258">
        <f>$C258*INDEX('E-E'!$E$2:$AH$516,MATCH(Capacity!$B258,'E-E'!$B$2:$B$516,0), MATCH(Capacity!G$254,'E-E'!$E$1:$AH$1,0))</f>
        <v>0</v>
      </c>
      <c r="H258">
        <f>$C258*INDEX('E-E'!$E$2:$AH$516,MATCH(Capacity!$B258,'E-E'!$B$2:$B$516,0), MATCH(Capacity!H$254,'E-E'!$E$1:$AH$1,0))</f>
        <v>0</v>
      </c>
      <c r="I258">
        <f>$C258*INDEX('E-E'!$E$2:$AH$516,MATCH(Capacity!$B258,'E-E'!$B$2:$B$516,0), MATCH(Capacity!I$254,'E-E'!$E$1:$AH$1,0))</f>
        <v>0</v>
      </c>
      <c r="J258">
        <f>$C258*INDEX('E-E'!$E$2:$AH$516,MATCH(Capacity!$B258,'E-E'!$B$2:$B$516,0), MATCH(Capacity!J$254,'E-E'!$E$1:$AH$1,0))</f>
        <v>0</v>
      </c>
      <c r="K258">
        <f>$C258*INDEX('E-E'!$E$2:$AH$516,MATCH(Capacity!$B258,'E-E'!$B$2:$B$516,0), MATCH(Capacity!K$254,'E-E'!$E$1:$AH$1,0))</f>
        <v>0</v>
      </c>
      <c r="L258">
        <f>$C258*INDEX('E-E'!$E$2:$AH$516,MATCH(Capacity!$B258,'E-E'!$B$2:$B$516,0), MATCH(Capacity!L$254,'E-E'!$E$1:$AH$1,0))</f>
        <v>0</v>
      </c>
      <c r="M258">
        <f>$C258*INDEX('E-E'!$E$2:$AH$516,MATCH(Capacity!$B258,'E-E'!$B$2:$B$516,0), MATCH(Capacity!M$254,'E-E'!$E$1:$AH$1,0))</f>
        <v>0</v>
      </c>
      <c r="N258">
        <f>$C258*INDEX('E-E'!$E$2:$AH$516,MATCH(Capacity!$B258,'E-E'!$B$2:$B$516,0), MATCH(Capacity!N$254,'E-E'!$E$1:$AH$1,0))</f>
        <v>0</v>
      </c>
      <c r="O258">
        <f>$C258*INDEX('E-E'!$E$2:$AH$516,MATCH(Capacity!$B258,'E-E'!$B$2:$B$516,0), MATCH(Capacity!O$254,'E-E'!$E$1:$AH$1,0))</f>
        <v>0</v>
      </c>
      <c r="P258">
        <f>$C258*INDEX('E-E'!$E$2:$AH$516,MATCH(Capacity!$B258,'E-E'!$B$2:$B$516,0), MATCH(Capacity!P$254,'E-E'!$E$1:$AH$1,0))</f>
        <v>0</v>
      </c>
      <c r="Q258">
        <f>$C258*INDEX('E-E'!$E$2:$AH$516,MATCH(Capacity!$B258,'E-E'!$B$2:$B$516,0), MATCH(Capacity!Q$254,'E-E'!$E$1:$AH$1,0))</f>
        <v>0</v>
      </c>
      <c r="R258">
        <f>$C258*INDEX('E-E'!$E$2:$AH$516,MATCH(Capacity!$B258,'E-E'!$B$2:$B$516,0), MATCH(Capacity!R$254,'E-E'!$E$1:$AH$1,0))</f>
        <v>0</v>
      </c>
      <c r="S258">
        <f>$C258*INDEX('E-E'!$E$2:$AH$516,MATCH(Capacity!$B258,'E-E'!$B$2:$B$516,0), MATCH(Capacity!S$254,'E-E'!$E$1:$AH$1,0))</f>
        <v>0</v>
      </c>
      <c r="T258">
        <f>$C258*INDEX('E-E'!$E$2:$AH$516,MATCH(Capacity!$B258,'E-E'!$B$2:$B$516,0), MATCH(Capacity!T$254,'E-E'!$E$1:$AH$1,0))</f>
        <v>0</v>
      </c>
      <c r="U258">
        <f>$C258*INDEX('E-E'!$E$2:$AH$516,MATCH(Capacity!$B258,'E-E'!$B$2:$B$516,0), MATCH(Capacity!U$254,'E-E'!$E$1:$AH$1,0))</f>
        <v>0</v>
      </c>
      <c r="V258">
        <f>$C258*INDEX('E-E'!$E$2:$AH$516,MATCH(Capacity!$B258,'E-E'!$B$2:$B$516,0), MATCH(Capacity!V$254,'E-E'!$E$1:$AH$1,0))</f>
        <v>0</v>
      </c>
      <c r="W258">
        <f>$C258*INDEX('E-E'!$E$2:$AH$516,MATCH(Capacity!$B258,'E-E'!$B$2:$B$516,0), MATCH(Capacity!W$254,'E-E'!$E$1:$AH$1,0))</f>
        <v>0</v>
      </c>
      <c r="X258">
        <f>$C258*INDEX('E-E'!$E$2:$AH$516,MATCH(Capacity!$B258,'E-E'!$B$2:$B$516,0), MATCH(Capacity!X$254,'E-E'!$E$1:$AH$1,0))</f>
        <v>0</v>
      </c>
      <c r="Y258">
        <f>$C258*INDEX('E-E'!$E$2:$AH$516,MATCH(Capacity!$B258,'E-E'!$B$2:$B$516,0), MATCH(Capacity!Y$254,'E-E'!$E$1:$AH$1,0))</f>
        <v>0</v>
      </c>
      <c r="Z258">
        <f>$C258*INDEX('E-E'!$E$2:$AH$516,MATCH(Capacity!$B258,'E-E'!$B$2:$B$516,0), MATCH(Capacity!Z$254,'E-E'!$E$1:$AH$1,0))</f>
        <v>0</v>
      </c>
      <c r="AA258">
        <f>$C258*INDEX('E-E'!$E$2:$AH$516,MATCH(Capacity!$B258,'E-E'!$B$2:$B$516,0), MATCH(Capacity!AA$254,'E-E'!$E$1:$AH$1,0))</f>
        <v>0</v>
      </c>
      <c r="AB258">
        <f>$C258*INDEX('E-E'!$E$2:$AH$516,MATCH(Capacity!$B258,'E-E'!$B$2:$B$516,0), MATCH(Capacity!AB$254,'E-E'!$E$1:$AH$1,0))</f>
        <v>0</v>
      </c>
      <c r="AC258">
        <f>$C258*INDEX('E-E'!$E$2:$AH$516,MATCH(Capacity!$B258,'E-E'!$B$2:$B$516,0), MATCH(Capacity!AC$254,'E-E'!$E$1:$AH$1,0))</f>
        <v>0</v>
      </c>
      <c r="AD258">
        <f>$C258*INDEX('E-E'!$E$2:$AH$516,MATCH(Capacity!$B258,'E-E'!$B$2:$B$516,0), MATCH(Capacity!AD$254,'E-E'!$E$1:$AH$1,0))</f>
        <v>0</v>
      </c>
      <c r="AE258">
        <f>$C258*INDEX('E-E'!$E$2:$AH$516,MATCH(Capacity!$B258,'E-E'!$B$2:$B$516,0), MATCH(Capacity!AE$254,'E-E'!$E$1:$AH$1,0))</f>
        <v>0</v>
      </c>
      <c r="AF258">
        <f>$C258*INDEX('E-E'!$E$2:$AH$516,MATCH(Capacity!$B258,'E-E'!$B$2:$B$516,0), MATCH(Capacity!AF$254,'E-E'!$E$1:$AH$1,0))</f>
        <v>0</v>
      </c>
      <c r="AG258">
        <f>$C258*INDEX('E-E'!$E$2:$AH$516,MATCH(Capacity!$B258,'E-E'!$B$2:$B$516,0), MATCH(Capacity!AG$254,'E-E'!$E$1:$AH$1,0))</f>
        <v>0</v>
      </c>
      <c r="AH258">
        <f>$C258*INDEX('E-E'!$E$2:$AH$516,MATCH(Capacity!$B258,'E-E'!$B$2:$B$516,0), MATCH(Capacity!AH$254,'E-E'!$E$1:$AH$1,0))</f>
        <v>0</v>
      </c>
    </row>
    <row r="259" spans="1:34" x14ac:dyDescent="0.3">
      <c r="A259" t="str">
        <f>'E-E'!A6</f>
        <v>Suntop Solar Farm</v>
      </c>
      <c r="B259">
        <f>'E-E'!B6</f>
        <v>0</v>
      </c>
      <c r="C259">
        <f>_xlfn.IFNA(VLOOKUP(B259,RawData!$B$1:$E$168,4,FALSE),0)</f>
        <v>0</v>
      </c>
      <c r="D259">
        <f>_xlfn.IFNA(VLOOKUP(B259,RawData!$B$1:$H$168,7,FALSE),0)</f>
        <v>0</v>
      </c>
      <c r="E259">
        <f>_xlfn.IFNA(VLOOKUP(B259,RawData!$B$1:$H$168,2,FALSE),0)</f>
        <v>0</v>
      </c>
      <c r="F259">
        <f>$C259*INDEX('E-E'!$E$2:$AH$516,MATCH(Capacity!$B259,'E-E'!$B$2:$B$516,0), MATCH(Capacity!F$254,'E-E'!$E$1:$AH$1,0))</f>
        <v>0</v>
      </c>
      <c r="G259">
        <f>$C259*INDEX('E-E'!$E$2:$AH$516,MATCH(Capacity!$B259,'E-E'!$B$2:$B$516,0), MATCH(Capacity!G$254,'E-E'!$E$1:$AH$1,0))</f>
        <v>0</v>
      </c>
      <c r="H259">
        <f>$C259*INDEX('E-E'!$E$2:$AH$516,MATCH(Capacity!$B259,'E-E'!$B$2:$B$516,0), MATCH(Capacity!H$254,'E-E'!$E$1:$AH$1,0))</f>
        <v>0</v>
      </c>
      <c r="I259">
        <f>$C259*INDEX('E-E'!$E$2:$AH$516,MATCH(Capacity!$B259,'E-E'!$B$2:$B$516,0), MATCH(Capacity!I$254,'E-E'!$E$1:$AH$1,0))</f>
        <v>0</v>
      </c>
      <c r="J259">
        <f>$C259*INDEX('E-E'!$E$2:$AH$516,MATCH(Capacity!$B259,'E-E'!$B$2:$B$516,0), MATCH(Capacity!J$254,'E-E'!$E$1:$AH$1,0))</f>
        <v>0</v>
      </c>
      <c r="K259">
        <f>$C259*INDEX('E-E'!$E$2:$AH$516,MATCH(Capacity!$B259,'E-E'!$B$2:$B$516,0), MATCH(Capacity!K$254,'E-E'!$E$1:$AH$1,0))</f>
        <v>0</v>
      </c>
      <c r="L259">
        <f>$C259*INDEX('E-E'!$E$2:$AH$516,MATCH(Capacity!$B259,'E-E'!$B$2:$B$516,0), MATCH(Capacity!L$254,'E-E'!$E$1:$AH$1,0))</f>
        <v>0</v>
      </c>
      <c r="M259">
        <f>$C259*INDEX('E-E'!$E$2:$AH$516,MATCH(Capacity!$B259,'E-E'!$B$2:$B$516,0), MATCH(Capacity!M$254,'E-E'!$E$1:$AH$1,0))</f>
        <v>0</v>
      </c>
      <c r="N259">
        <f>$C259*INDEX('E-E'!$E$2:$AH$516,MATCH(Capacity!$B259,'E-E'!$B$2:$B$516,0), MATCH(Capacity!N$254,'E-E'!$E$1:$AH$1,0))</f>
        <v>0</v>
      </c>
      <c r="O259">
        <f>$C259*INDEX('E-E'!$E$2:$AH$516,MATCH(Capacity!$B259,'E-E'!$B$2:$B$516,0), MATCH(Capacity!O$254,'E-E'!$E$1:$AH$1,0))</f>
        <v>0</v>
      </c>
      <c r="P259">
        <f>$C259*INDEX('E-E'!$E$2:$AH$516,MATCH(Capacity!$B259,'E-E'!$B$2:$B$516,0), MATCH(Capacity!P$254,'E-E'!$E$1:$AH$1,0))</f>
        <v>0</v>
      </c>
      <c r="Q259">
        <f>$C259*INDEX('E-E'!$E$2:$AH$516,MATCH(Capacity!$B259,'E-E'!$B$2:$B$516,0), MATCH(Capacity!Q$254,'E-E'!$E$1:$AH$1,0))</f>
        <v>0</v>
      </c>
      <c r="R259">
        <f>$C259*INDEX('E-E'!$E$2:$AH$516,MATCH(Capacity!$B259,'E-E'!$B$2:$B$516,0), MATCH(Capacity!R$254,'E-E'!$E$1:$AH$1,0))</f>
        <v>0</v>
      </c>
      <c r="S259">
        <f>$C259*INDEX('E-E'!$E$2:$AH$516,MATCH(Capacity!$B259,'E-E'!$B$2:$B$516,0), MATCH(Capacity!S$254,'E-E'!$E$1:$AH$1,0))</f>
        <v>0</v>
      </c>
      <c r="T259">
        <f>$C259*INDEX('E-E'!$E$2:$AH$516,MATCH(Capacity!$B259,'E-E'!$B$2:$B$516,0), MATCH(Capacity!T$254,'E-E'!$E$1:$AH$1,0))</f>
        <v>0</v>
      </c>
      <c r="U259">
        <f>$C259*INDEX('E-E'!$E$2:$AH$516,MATCH(Capacity!$B259,'E-E'!$B$2:$B$516,0), MATCH(Capacity!U$254,'E-E'!$E$1:$AH$1,0))</f>
        <v>0</v>
      </c>
      <c r="V259">
        <f>$C259*INDEX('E-E'!$E$2:$AH$516,MATCH(Capacity!$B259,'E-E'!$B$2:$B$516,0), MATCH(Capacity!V$254,'E-E'!$E$1:$AH$1,0))</f>
        <v>0</v>
      </c>
      <c r="W259">
        <f>$C259*INDEX('E-E'!$E$2:$AH$516,MATCH(Capacity!$B259,'E-E'!$B$2:$B$516,0), MATCH(Capacity!W$254,'E-E'!$E$1:$AH$1,0))</f>
        <v>0</v>
      </c>
      <c r="X259">
        <f>$C259*INDEX('E-E'!$E$2:$AH$516,MATCH(Capacity!$B259,'E-E'!$B$2:$B$516,0), MATCH(Capacity!X$254,'E-E'!$E$1:$AH$1,0))</f>
        <v>0</v>
      </c>
      <c r="Y259">
        <f>$C259*INDEX('E-E'!$E$2:$AH$516,MATCH(Capacity!$B259,'E-E'!$B$2:$B$516,0), MATCH(Capacity!Y$254,'E-E'!$E$1:$AH$1,0))</f>
        <v>0</v>
      </c>
      <c r="Z259">
        <f>$C259*INDEX('E-E'!$E$2:$AH$516,MATCH(Capacity!$B259,'E-E'!$B$2:$B$516,0), MATCH(Capacity!Z$254,'E-E'!$E$1:$AH$1,0))</f>
        <v>0</v>
      </c>
      <c r="AA259">
        <f>$C259*INDEX('E-E'!$E$2:$AH$516,MATCH(Capacity!$B259,'E-E'!$B$2:$B$516,0), MATCH(Capacity!AA$254,'E-E'!$E$1:$AH$1,0))</f>
        <v>0</v>
      </c>
      <c r="AB259">
        <f>$C259*INDEX('E-E'!$E$2:$AH$516,MATCH(Capacity!$B259,'E-E'!$B$2:$B$516,0), MATCH(Capacity!AB$254,'E-E'!$E$1:$AH$1,0))</f>
        <v>0</v>
      </c>
      <c r="AC259">
        <f>$C259*INDEX('E-E'!$E$2:$AH$516,MATCH(Capacity!$B259,'E-E'!$B$2:$B$516,0), MATCH(Capacity!AC$254,'E-E'!$E$1:$AH$1,0))</f>
        <v>0</v>
      </c>
      <c r="AD259">
        <f>$C259*INDEX('E-E'!$E$2:$AH$516,MATCH(Capacity!$B259,'E-E'!$B$2:$B$516,0), MATCH(Capacity!AD$254,'E-E'!$E$1:$AH$1,0))</f>
        <v>0</v>
      </c>
      <c r="AE259">
        <f>$C259*INDEX('E-E'!$E$2:$AH$516,MATCH(Capacity!$B259,'E-E'!$B$2:$B$516,0), MATCH(Capacity!AE$254,'E-E'!$E$1:$AH$1,0))</f>
        <v>0</v>
      </c>
      <c r="AF259">
        <f>$C259*INDEX('E-E'!$E$2:$AH$516,MATCH(Capacity!$B259,'E-E'!$B$2:$B$516,0), MATCH(Capacity!AF$254,'E-E'!$E$1:$AH$1,0))</f>
        <v>0</v>
      </c>
      <c r="AG259">
        <f>$C259*INDEX('E-E'!$E$2:$AH$516,MATCH(Capacity!$B259,'E-E'!$B$2:$B$516,0), MATCH(Capacity!AG$254,'E-E'!$E$1:$AH$1,0))</f>
        <v>0</v>
      </c>
      <c r="AH259">
        <f>$C259*INDEX('E-E'!$E$2:$AH$516,MATCH(Capacity!$B259,'E-E'!$B$2:$B$516,0), MATCH(Capacity!AH$254,'E-E'!$E$1:$AH$1,0))</f>
        <v>0</v>
      </c>
    </row>
    <row r="260" spans="1:34" x14ac:dyDescent="0.3">
      <c r="A260" t="str">
        <f>'E-E'!A7</f>
        <v>Wellington Solar Farm</v>
      </c>
      <c r="B260">
        <f>'E-E'!B7</f>
        <v>0</v>
      </c>
      <c r="C260">
        <f>_xlfn.IFNA(VLOOKUP(B260,RawData!$B$1:$E$168,4,FALSE),0)</f>
        <v>0</v>
      </c>
      <c r="D260">
        <f>_xlfn.IFNA(VLOOKUP(B260,RawData!$B$1:$H$168,7,FALSE),0)</f>
        <v>0</v>
      </c>
      <c r="E260">
        <f>_xlfn.IFNA(VLOOKUP(B260,RawData!$B$1:$H$168,2,FALSE),0)</f>
        <v>0</v>
      </c>
      <c r="F260">
        <f>$C260*INDEX('E-E'!$E$2:$AH$516,MATCH(Capacity!$B260,'E-E'!$B$2:$B$516,0), MATCH(Capacity!F$254,'E-E'!$E$1:$AH$1,0))</f>
        <v>0</v>
      </c>
      <c r="G260">
        <f>$C260*INDEX('E-E'!$E$2:$AH$516,MATCH(Capacity!$B260,'E-E'!$B$2:$B$516,0), MATCH(Capacity!G$254,'E-E'!$E$1:$AH$1,0))</f>
        <v>0</v>
      </c>
      <c r="H260">
        <f>$C260*INDEX('E-E'!$E$2:$AH$516,MATCH(Capacity!$B260,'E-E'!$B$2:$B$516,0), MATCH(Capacity!H$254,'E-E'!$E$1:$AH$1,0))</f>
        <v>0</v>
      </c>
      <c r="I260">
        <f>$C260*INDEX('E-E'!$E$2:$AH$516,MATCH(Capacity!$B260,'E-E'!$B$2:$B$516,0), MATCH(Capacity!I$254,'E-E'!$E$1:$AH$1,0))</f>
        <v>0</v>
      </c>
      <c r="J260">
        <f>$C260*INDEX('E-E'!$E$2:$AH$516,MATCH(Capacity!$B260,'E-E'!$B$2:$B$516,0), MATCH(Capacity!J$254,'E-E'!$E$1:$AH$1,0))</f>
        <v>0</v>
      </c>
      <c r="K260">
        <f>$C260*INDEX('E-E'!$E$2:$AH$516,MATCH(Capacity!$B260,'E-E'!$B$2:$B$516,0), MATCH(Capacity!K$254,'E-E'!$E$1:$AH$1,0))</f>
        <v>0</v>
      </c>
      <c r="L260">
        <f>$C260*INDEX('E-E'!$E$2:$AH$516,MATCH(Capacity!$B260,'E-E'!$B$2:$B$516,0), MATCH(Capacity!L$254,'E-E'!$E$1:$AH$1,0))</f>
        <v>0</v>
      </c>
      <c r="M260">
        <f>$C260*INDEX('E-E'!$E$2:$AH$516,MATCH(Capacity!$B260,'E-E'!$B$2:$B$516,0), MATCH(Capacity!M$254,'E-E'!$E$1:$AH$1,0))</f>
        <v>0</v>
      </c>
      <c r="N260">
        <f>$C260*INDEX('E-E'!$E$2:$AH$516,MATCH(Capacity!$B260,'E-E'!$B$2:$B$516,0), MATCH(Capacity!N$254,'E-E'!$E$1:$AH$1,0))</f>
        <v>0</v>
      </c>
      <c r="O260">
        <f>$C260*INDEX('E-E'!$E$2:$AH$516,MATCH(Capacity!$B260,'E-E'!$B$2:$B$516,0), MATCH(Capacity!O$254,'E-E'!$E$1:$AH$1,0))</f>
        <v>0</v>
      </c>
      <c r="P260">
        <f>$C260*INDEX('E-E'!$E$2:$AH$516,MATCH(Capacity!$B260,'E-E'!$B$2:$B$516,0), MATCH(Capacity!P$254,'E-E'!$E$1:$AH$1,0))</f>
        <v>0</v>
      </c>
      <c r="Q260">
        <f>$C260*INDEX('E-E'!$E$2:$AH$516,MATCH(Capacity!$B260,'E-E'!$B$2:$B$516,0), MATCH(Capacity!Q$254,'E-E'!$E$1:$AH$1,0))</f>
        <v>0</v>
      </c>
      <c r="R260">
        <f>$C260*INDEX('E-E'!$E$2:$AH$516,MATCH(Capacity!$B260,'E-E'!$B$2:$B$516,0), MATCH(Capacity!R$254,'E-E'!$E$1:$AH$1,0))</f>
        <v>0</v>
      </c>
      <c r="S260">
        <f>$C260*INDEX('E-E'!$E$2:$AH$516,MATCH(Capacity!$B260,'E-E'!$B$2:$B$516,0), MATCH(Capacity!S$254,'E-E'!$E$1:$AH$1,0))</f>
        <v>0</v>
      </c>
      <c r="T260">
        <f>$C260*INDEX('E-E'!$E$2:$AH$516,MATCH(Capacity!$B260,'E-E'!$B$2:$B$516,0), MATCH(Capacity!T$254,'E-E'!$E$1:$AH$1,0))</f>
        <v>0</v>
      </c>
      <c r="U260">
        <f>$C260*INDEX('E-E'!$E$2:$AH$516,MATCH(Capacity!$B260,'E-E'!$B$2:$B$516,0), MATCH(Capacity!U$254,'E-E'!$E$1:$AH$1,0))</f>
        <v>0</v>
      </c>
      <c r="V260">
        <f>$C260*INDEX('E-E'!$E$2:$AH$516,MATCH(Capacity!$B260,'E-E'!$B$2:$B$516,0), MATCH(Capacity!V$254,'E-E'!$E$1:$AH$1,0))</f>
        <v>0</v>
      </c>
      <c r="W260">
        <f>$C260*INDEX('E-E'!$E$2:$AH$516,MATCH(Capacity!$B260,'E-E'!$B$2:$B$516,0), MATCH(Capacity!W$254,'E-E'!$E$1:$AH$1,0))</f>
        <v>0</v>
      </c>
      <c r="X260">
        <f>$C260*INDEX('E-E'!$E$2:$AH$516,MATCH(Capacity!$B260,'E-E'!$B$2:$B$516,0), MATCH(Capacity!X$254,'E-E'!$E$1:$AH$1,0))</f>
        <v>0</v>
      </c>
      <c r="Y260">
        <f>$C260*INDEX('E-E'!$E$2:$AH$516,MATCH(Capacity!$B260,'E-E'!$B$2:$B$516,0), MATCH(Capacity!Y$254,'E-E'!$E$1:$AH$1,0))</f>
        <v>0</v>
      </c>
      <c r="Z260">
        <f>$C260*INDEX('E-E'!$E$2:$AH$516,MATCH(Capacity!$B260,'E-E'!$B$2:$B$516,0), MATCH(Capacity!Z$254,'E-E'!$E$1:$AH$1,0))</f>
        <v>0</v>
      </c>
      <c r="AA260">
        <f>$C260*INDEX('E-E'!$E$2:$AH$516,MATCH(Capacity!$B260,'E-E'!$B$2:$B$516,0), MATCH(Capacity!AA$254,'E-E'!$E$1:$AH$1,0))</f>
        <v>0</v>
      </c>
      <c r="AB260">
        <f>$C260*INDEX('E-E'!$E$2:$AH$516,MATCH(Capacity!$B260,'E-E'!$B$2:$B$516,0), MATCH(Capacity!AB$254,'E-E'!$E$1:$AH$1,0))</f>
        <v>0</v>
      </c>
      <c r="AC260">
        <f>$C260*INDEX('E-E'!$E$2:$AH$516,MATCH(Capacity!$B260,'E-E'!$B$2:$B$516,0), MATCH(Capacity!AC$254,'E-E'!$E$1:$AH$1,0))</f>
        <v>0</v>
      </c>
      <c r="AD260">
        <f>$C260*INDEX('E-E'!$E$2:$AH$516,MATCH(Capacity!$B260,'E-E'!$B$2:$B$516,0), MATCH(Capacity!AD$254,'E-E'!$E$1:$AH$1,0))</f>
        <v>0</v>
      </c>
      <c r="AE260">
        <f>$C260*INDEX('E-E'!$E$2:$AH$516,MATCH(Capacity!$B260,'E-E'!$B$2:$B$516,0), MATCH(Capacity!AE$254,'E-E'!$E$1:$AH$1,0))</f>
        <v>0</v>
      </c>
      <c r="AF260">
        <f>$C260*INDEX('E-E'!$E$2:$AH$516,MATCH(Capacity!$B260,'E-E'!$B$2:$B$516,0), MATCH(Capacity!AF$254,'E-E'!$E$1:$AH$1,0))</f>
        <v>0</v>
      </c>
      <c r="AG260">
        <f>$C260*INDEX('E-E'!$E$2:$AH$516,MATCH(Capacity!$B260,'E-E'!$B$2:$B$516,0), MATCH(Capacity!AG$254,'E-E'!$E$1:$AH$1,0))</f>
        <v>0</v>
      </c>
      <c r="AH260">
        <f>$C260*INDEX('E-E'!$E$2:$AH$516,MATCH(Capacity!$B260,'E-E'!$B$2:$B$516,0), MATCH(Capacity!AH$254,'E-E'!$E$1:$AH$1,0))</f>
        <v>0</v>
      </c>
    </row>
    <row r="261" spans="1:34" x14ac:dyDescent="0.3">
      <c r="A261" t="str">
        <f>'E-E'!A8</f>
        <v>Bluegrass Solar Farm</v>
      </c>
      <c r="B261">
        <f>'E-E'!B8</f>
        <v>0</v>
      </c>
      <c r="C261">
        <f>_xlfn.IFNA(VLOOKUP(B261,RawData!$B$1:$E$168,4,FALSE),0)</f>
        <v>0</v>
      </c>
      <c r="D261">
        <f>_xlfn.IFNA(VLOOKUP(B261,RawData!$B$1:$H$168,7,FALSE),0)</f>
        <v>0</v>
      </c>
      <c r="E261">
        <f>_xlfn.IFNA(VLOOKUP(B261,RawData!$B$1:$H$168,2,FALSE),0)</f>
        <v>0</v>
      </c>
      <c r="F261">
        <f>$C261*INDEX('E-E'!$E$2:$AH$516,MATCH(Capacity!$B261,'E-E'!$B$2:$B$516,0), MATCH(Capacity!F$254,'E-E'!$E$1:$AH$1,0))</f>
        <v>0</v>
      </c>
      <c r="G261">
        <f>$C261*INDEX('E-E'!$E$2:$AH$516,MATCH(Capacity!$B261,'E-E'!$B$2:$B$516,0), MATCH(Capacity!G$254,'E-E'!$E$1:$AH$1,0))</f>
        <v>0</v>
      </c>
      <c r="H261">
        <f>$C261*INDEX('E-E'!$E$2:$AH$516,MATCH(Capacity!$B261,'E-E'!$B$2:$B$516,0), MATCH(Capacity!H$254,'E-E'!$E$1:$AH$1,0))</f>
        <v>0</v>
      </c>
      <c r="I261">
        <f>$C261*INDEX('E-E'!$E$2:$AH$516,MATCH(Capacity!$B261,'E-E'!$B$2:$B$516,0), MATCH(Capacity!I$254,'E-E'!$E$1:$AH$1,0))</f>
        <v>0</v>
      </c>
      <c r="J261">
        <f>$C261*INDEX('E-E'!$E$2:$AH$516,MATCH(Capacity!$B261,'E-E'!$B$2:$B$516,0), MATCH(Capacity!J$254,'E-E'!$E$1:$AH$1,0))</f>
        <v>0</v>
      </c>
      <c r="K261">
        <f>$C261*INDEX('E-E'!$E$2:$AH$516,MATCH(Capacity!$B261,'E-E'!$B$2:$B$516,0), MATCH(Capacity!K$254,'E-E'!$E$1:$AH$1,0))</f>
        <v>0</v>
      </c>
      <c r="L261">
        <f>$C261*INDEX('E-E'!$E$2:$AH$516,MATCH(Capacity!$B261,'E-E'!$B$2:$B$516,0), MATCH(Capacity!L$254,'E-E'!$E$1:$AH$1,0))</f>
        <v>0</v>
      </c>
      <c r="M261">
        <f>$C261*INDEX('E-E'!$E$2:$AH$516,MATCH(Capacity!$B261,'E-E'!$B$2:$B$516,0), MATCH(Capacity!M$254,'E-E'!$E$1:$AH$1,0))</f>
        <v>0</v>
      </c>
      <c r="N261">
        <f>$C261*INDEX('E-E'!$E$2:$AH$516,MATCH(Capacity!$B261,'E-E'!$B$2:$B$516,0), MATCH(Capacity!N$254,'E-E'!$E$1:$AH$1,0))</f>
        <v>0</v>
      </c>
      <c r="O261">
        <f>$C261*INDEX('E-E'!$E$2:$AH$516,MATCH(Capacity!$B261,'E-E'!$B$2:$B$516,0), MATCH(Capacity!O$254,'E-E'!$E$1:$AH$1,0))</f>
        <v>0</v>
      </c>
      <c r="P261">
        <f>$C261*INDEX('E-E'!$E$2:$AH$516,MATCH(Capacity!$B261,'E-E'!$B$2:$B$516,0), MATCH(Capacity!P$254,'E-E'!$E$1:$AH$1,0))</f>
        <v>0</v>
      </c>
      <c r="Q261">
        <f>$C261*INDEX('E-E'!$E$2:$AH$516,MATCH(Capacity!$B261,'E-E'!$B$2:$B$516,0), MATCH(Capacity!Q$254,'E-E'!$E$1:$AH$1,0))</f>
        <v>0</v>
      </c>
      <c r="R261">
        <f>$C261*INDEX('E-E'!$E$2:$AH$516,MATCH(Capacity!$B261,'E-E'!$B$2:$B$516,0), MATCH(Capacity!R$254,'E-E'!$E$1:$AH$1,0))</f>
        <v>0</v>
      </c>
      <c r="S261">
        <f>$C261*INDEX('E-E'!$E$2:$AH$516,MATCH(Capacity!$B261,'E-E'!$B$2:$B$516,0), MATCH(Capacity!S$254,'E-E'!$E$1:$AH$1,0))</f>
        <v>0</v>
      </c>
      <c r="T261">
        <f>$C261*INDEX('E-E'!$E$2:$AH$516,MATCH(Capacity!$B261,'E-E'!$B$2:$B$516,0), MATCH(Capacity!T$254,'E-E'!$E$1:$AH$1,0))</f>
        <v>0</v>
      </c>
      <c r="U261">
        <f>$C261*INDEX('E-E'!$E$2:$AH$516,MATCH(Capacity!$B261,'E-E'!$B$2:$B$516,0), MATCH(Capacity!U$254,'E-E'!$E$1:$AH$1,0))</f>
        <v>0</v>
      </c>
      <c r="V261">
        <f>$C261*INDEX('E-E'!$E$2:$AH$516,MATCH(Capacity!$B261,'E-E'!$B$2:$B$516,0), MATCH(Capacity!V$254,'E-E'!$E$1:$AH$1,0))</f>
        <v>0</v>
      </c>
      <c r="W261">
        <f>$C261*INDEX('E-E'!$E$2:$AH$516,MATCH(Capacity!$B261,'E-E'!$B$2:$B$516,0), MATCH(Capacity!W$254,'E-E'!$E$1:$AH$1,0))</f>
        <v>0</v>
      </c>
      <c r="X261">
        <f>$C261*INDEX('E-E'!$E$2:$AH$516,MATCH(Capacity!$B261,'E-E'!$B$2:$B$516,0), MATCH(Capacity!X$254,'E-E'!$E$1:$AH$1,0))</f>
        <v>0</v>
      </c>
      <c r="Y261">
        <f>$C261*INDEX('E-E'!$E$2:$AH$516,MATCH(Capacity!$B261,'E-E'!$B$2:$B$516,0), MATCH(Capacity!Y$254,'E-E'!$E$1:$AH$1,0))</f>
        <v>0</v>
      </c>
      <c r="Z261">
        <f>$C261*INDEX('E-E'!$E$2:$AH$516,MATCH(Capacity!$B261,'E-E'!$B$2:$B$516,0), MATCH(Capacity!Z$254,'E-E'!$E$1:$AH$1,0))</f>
        <v>0</v>
      </c>
      <c r="AA261">
        <f>$C261*INDEX('E-E'!$E$2:$AH$516,MATCH(Capacity!$B261,'E-E'!$B$2:$B$516,0), MATCH(Capacity!AA$254,'E-E'!$E$1:$AH$1,0))</f>
        <v>0</v>
      </c>
      <c r="AB261">
        <f>$C261*INDEX('E-E'!$E$2:$AH$516,MATCH(Capacity!$B261,'E-E'!$B$2:$B$516,0), MATCH(Capacity!AB$254,'E-E'!$E$1:$AH$1,0))</f>
        <v>0</v>
      </c>
      <c r="AC261">
        <f>$C261*INDEX('E-E'!$E$2:$AH$516,MATCH(Capacity!$B261,'E-E'!$B$2:$B$516,0), MATCH(Capacity!AC$254,'E-E'!$E$1:$AH$1,0))</f>
        <v>0</v>
      </c>
      <c r="AD261">
        <f>$C261*INDEX('E-E'!$E$2:$AH$516,MATCH(Capacity!$B261,'E-E'!$B$2:$B$516,0), MATCH(Capacity!AD$254,'E-E'!$E$1:$AH$1,0))</f>
        <v>0</v>
      </c>
      <c r="AE261">
        <f>$C261*INDEX('E-E'!$E$2:$AH$516,MATCH(Capacity!$B261,'E-E'!$B$2:$B$516,0), MATCH(Capacity!AE$254,'E-E'!$E$1:$AH$1,0))</f>
        <v>0</v>
      </c>
      <c r="AF261">
        <f>$C261*INDEX('E-E'!$E$2:$AH$516,MATCH(Capacity!$B261,'E-E'!$B$2:$B$516,0), MATCH(Capacity!AF$254,'E-E'!$E$1:$AH$1,0))</f>
        <v>0</v>
      </c>
      <c r="AG261">
        <f>$C261*INDEX('E-E'!$E$2:$AH$516,MATCH(Capacity!$B261,'E-E'!$B$2:$B$516,0), MATCH(Capacity!AG$254,'E-E'!$E$1:$AH$1,0))</f>
        <v>0</v>
      </c>
      <c r="AH261">
        <f>$C261*INDEX('E-E'!$E$2:$AH$516,MATCH(Capacity!$B261,'E-E'!$B$2:$B$516,0), MATCH(Capacity!AH$254,'E-E'!$E$1:$AH$1,0))</f>
        <v>0</v>
      </c>
    </row>
    <row r="262" spans="1:34" x14ac:dyDescent="0.3">
      <c r="A262" t="str">
        <f>'E-E'!A9</f>
        <v>Columboola Solar Farm</v>
      </c>
      <c r="B262">
        <f>'E-E'!B9</f>
        <v>0</v>
      </c>
      <c r="C262">
        <f>_xlfn.IFNA(VLOOKUP(B262,RawData!$B$1:$E$168,4,FALSE),0)</f>
        <v>0</v>
      </c>
      <c r="D262">
        <f>_xlfn.IFNA(VLOOKUP(B262,RawData!$B$1:$H$168,7,FALSE),0)</f>
        <v>0</v>
      </c>
      <c r="E262">
        <f>_xlfn.IFNA(VLOOKUP(B262,RawData!$B$1:$H$168,2,FALSE),0)</f>
        <v>0</v>
      </c>
      <c r="F262">
        <f>$C262*INDEX('E-E'!$E$2:$AH$516,MATCH(Capacity!$B262,'E-E'!$B$2:$B$516,0), MATCH(Capacity!F$254,'E-E'!$E$1:$AH$1,0))</f>
        <v>0</v>
      </c>
      <c r="G262">
        <f>$C262*INDEX('E-E'!$E$2:$AH$516,MATCH(Capacity!$B262,'E-E'!$B$2:$B$516,0), MATCH(Capacity!G$254,'E-E'!$E$1:$AH$1,0))</f>
        <v>0</v>
      </c>
      <c r="H262">
        <f>$C262*INDEX('E-E'!$E$2:$AH$516,MATCH(Capacity!$B262,'E-E'!$B$2:$B$516,0), MATCH(Capacity!H$254,'E-E'!$E$1:$AH$1,0))</f>
        <v>0</v>
      </c>
      <c r="I262">
        <f>$C262*INDEX('E-E'!$E$2:$AH$516,MATCH(Capacity!$B262,'E-E'!$B$2:$B$516,0), MATCH(Capacity!I$254,'E-E'!$E$1:$AH$1,0))</f>
        <v>0</v>
      </c>
      <c r="J262">
        <f>$C262*INDEX('E-E'!$E$2:$AH$516,MATCH(Capacity!$B262,'E-E'!$B$2:$B$516,0), MATCH(Capacity!J$254,'E-E'!$E$1:$AH$1,0))</f>
        <v>0</v>
      </c>
      <c r="K262">
        <f>$C262*INDEX('E-E'!$E$2:$AH$516,MATCH(Capacity!$B262,'E-E'!$B$2:$B$516,0), MATCH(Capacity!K$254,'E-E'!$E$1:$AH$1,0))</f>
        <v>0</v>
      </c>
      <c r="L262">
        <f>$C262*INDEX('E-E'!$E$2:$AH$516,MATCH(Capacity!$B262,'E-E'!$B$2:$B$516,0), MATCH(Capacity!L$254,'E-E'!$E$1:$AH$1,0))</f>
        <v>0</v>
      </c>
      <c r="M262">
        <f>$C262*INDEX('E-E'!$E$2:$AH$516,MATCH(Capacity!$B262,'E-E'!$B$2:$B$516,0), MATCH(Capacity!M$254,'E-E'!$E$1:$AH$1,0))</f>
        <v>0</v>
      </c>
      <c r="N262">
        <f>$C262*INDEX('E-E'!$E$2:$AH$516,MATCH(Capacity!$B262,'E-E'!$B$2:$B$516,0), MATCH(Capacity!N$254,'E-E'!$E$1:$AH$1,0))</f>
        <v>0</v>
      </c>
      <c r="O262">
        <f>$C262*INDEX('E-E'!$E$2:$AH$516,MATCH(Capacity!$B262,'E-E'!$B$2:$B$516,0), MATCH(Capacity!O$254,'E-E'!$E$1:$AH$1,0))</f>
        <v>0</v>
      </c>
      <c r="P262">
        <f>$C262*INDEX('E-E'!$E$2:$AH$516,MATCH(Capacity!$B262,'E-E'!$B$2:$B$516,0), MATCH(Capacity!P$254,'E-E'!$E$1:$AH$1,0))</f>
        <v>0</v>
      </c>
      <c r="Q262">
        <f>$C262*INDEX('E-E'!$E$2:$AH$516,MATCH(Capacity!$B262,'E-E'!$B$2:$B$516,0), MATCH(Capacity!Q$254,'E-E'!$E$1:$AH$1,0))</f>
        <v>0</v>
      </c>
      <c r="R262">
        <f>$C262*INDEX('E-E'!$E$2:$AH$516,MATCH(Capacity!$B262,'E-E'!$B$2:$B$516,0), MATCH(Capacity!R$254,'E-E'!$E$1:$AH$1,0))</f>
        <v>0</v>
      </c>
      <c r="S262">
        <f>$C262*INDEX('E-E'!$E$2:$AH$516,MATCH(Capacity!$B262,'E-E'!$B$2:$B$516,0), MATCH(Capacity!S$254,'E-E'!$E$1:$AH$1,0))</f>
        <v>0</v>
      </c>
      <c r="T262">
        <f>$C262*INDEX('E-E'!$E$2:$AH$516,MATCH(Capacity!$B262,'E-E'!$B$2:$B$516,0), MATCH(Capacity!T$254,'E-E'!$E$1:$AH$1,0))</f>
        <v>0</v>
      </c>
      <c r="U262">
        <f>$C262*INDEX('E-E'!$E$2:$AH$516,MATCH(Capacity!$B262,'E-E'!$B$2:$B$516,0), MATCH(Capacity!U$254,'E-E'!$E$1:$AH$1,0))</f>
        <v>0</v>
      </c>
      <c r="V262">
        <f>$C262*INDEX('E-E'!$E$2:$AH$516,MATCH(Capacity!$B262,'E-E'!$B$2:$B$516,0), MATCH(Capacity!V$254,'E-E'!$E$1:$AH$1,0))</f>
        <v>0</v>
      </c>
      <c r="W262">
        <f>$C262*INDEX('E-E'!$E$2:$AH$516,MATCH(Capacity!$B262,'E-E'!$B$2:$B$516,0), MATCH(Capacity!W$254,'E-E'!$E$1:$AH$1,0))</f>
        <v>0</v>
      </c>
      <c r="X262">
        <f>$C262*INDEX('E-E'!$E$2:$AH$516,MATCH(Capacity!$B262,'E-E'!$B$2:$B$516,0), MATCH(Capacity!X$254,'E-E'!$E$1:$AH$1,0))</f>
        <v>0</v>
      </c>
      <c r="Y262">
        <f>$C262*INDEX('E-E'!$E$2:$AH$516,MATCH(Capacity!$B262,'E-E'!$B$2:$B$516,0), MATCH(Capacity!Y$254,'E-E'!$E$1:$AH$1,0))</f>
        <v>0</v>
      </c>
      <c r="Z262">
        <f>$C262*INDEX('E-E'!$E$2:$AH$516,MATCH(Capacity!$B262,'E-E'!$B$2:$B$516,0), MATCH(Capacity!Z$254,'E-E'!$E$1:$AH$1,0))</f>
        <v>0</v>
      </c>
      <c r="AA262">
        <f>$C262*INDEX('E-E'!$E$2:$AH$516,MATCH(Capacity!$B262,'E-E'!$B$2:$B$516,0), MATCH(Capacity!AA$254,'E-E'!$E$1:$AH$1,0))</f>
        <v>0</v>
      </c>
      <c r="AB262">
        <f>$C262*INDEX('E-E'!$E$2:$AH$516,MATCH(Capacity!$B262,'E-E'!$B$2:$B$516,0), MATCH(Capacity!AB$254,'E-E'!$E$1:$AH$1,0))</f>
        <v>0</v>
      </c>
      <c r="AC262">
        <f>$C262*INDEX('E-E'!$E$2:$AH$516,MATCH(Capacity!$B262,'E-E'!$B$2:$B$516,0), MATCH(Capacity!AC$254,'E-E'!$E$1:$AH$1,0))</f>
        <v>0</v>
      </c>
      <c r="AD262">
        <f>$C262*INDEX('E-E'!$E$2:$AH$516,MATCH(Capacity!$B262,'E-E'!$B$2:$B$516,0), MATCH(Capacity!AD$254,'E-E'!$E$1:$AH$1,0))</f>
        <v>0</v>
      </c>
      <c r="AE262">
        <f>$C262*INDEX('E-E'!$E$2:$AH$516,MATCH(Capacity!$B262,'E-E'!$B$2:$B$516,0), MATCH(Capacity!AE$254,'E-E'!$E$1:$AH$1,0))</f>
        <v>0</v>
      </c>
      <c r="AF262">
        <f>$C262*INDEX('E-E'!$E$2:$AH$516,MATCH(Capacity!$B262,'E-E'!$B$2:$B$516,0), MATCH(Capacity!AF$254,'E-E'!$E$1:$AH$1,0))</f>
        <v>0</v>
      </c>
      <c r="AG262">
        <f>$C262*INDEX('E-E'!$E$2:$AH$516,MATCH(Capacity!$B262,'E-E'!$B$2:$B$516,0), MATCH(Capacity!AG$254,'E-E'!$E$1:$AH$1,0))</f>
        <v>0</v>
      </c>
      <c r="AH262">
        <f>$C262*INDEX('E-E'!$E$2:$AH$516,MATCH(Capacity!$B262,'E-E'!$B$2:$B$516,0), MATCH(Capacity!AH$254,'E-E'!$E$1:$AH$1,0))</f>
        <v>0</v>
      </c>
    </row>
    <row r="263" spans="1:34" x14ac:dyDescent="0.3">
      <c r="A263" t="str">
        <f>'E-E'!A10</f>
        <v>Western Downs Green Power Hub</v>
      </c>
      <c r="B263">
        <f>'E-E'!B10</f>
        <v>0</v>
      </c>
      <c r="C263">
        <f>_xlfn.IFNA(VLOOKUP(B263,RawData!$B$1:$E$168,4,FALSE),0)</f>
        <v>0</v>
      </c>
      <c r="D263">
        <f>_xlfn.IFNA(VLOOKUP(B263,RawData!$B$1:$H$168,7,FALSE),0)</f>
        <v>0</v>
      </c>
      <c r="E263">
        <f>_xlfn.IFNA(VLOOKUP(B263,RawData!$B$1:$H$168,2,FALSE),0)</f>
        <v>0</v>
      </c>
      <c r="F263">
        <f>$C263*INDEX('E-E'!$E$2:$AH$516,MATCH(Capacity!$B263,'E-E'!$B$2:$B$516,0), MATCH(Capacity!F$254,'E-E'!$E$1:$AH$1,0))</f>
        <v>0</v>
      </c>
      <c r="G263">
        <f>$C263*INDEX('E-E'!$E$2:$AH$516,MATCH(Capacity!$B263,'E-E'!$B$2:$B$516,0), MATCH(Capacity!G$254,'E-E'!$E$1:$AH$1,0))</f>
        <v>0</v>
      </c>
      <c r="H263">
        <f>$C263*INDEX('E-E'!$E$2:$AH$516,MATCH(Capacity!$B263,'E-E'!$B$2:$B$516,0), MATCH(Capacity!H$254,'E-E'!$E$1:$AH$1,0))</f>
        <v>0</v>
      </c>
      <c r="I263">
        <f>$C263*INDEX('E-E'!$E$2:$AH$516,MATCH(Capacity!$B263,'E-E'!$B$2:$B$516,0), MATCH(Capacity!I$254,'E-E'!$E$1:$AH$1,0))</f>
        <v>0</v>
      </c>
      <c r="J263">
        <f>$C263*INDEX('E-E'!$E$2:$AH$516,MATCH(Capacity!$B263,'E-E'!$B$2:$B$516,0), MATCH(Capacity!J$254,'E-E'!$E$1:$AH$1,0))</f>
        <v>0</v>
      </c>
      <c r="K263">
        <f>$C263*INDEX('E-E'!$E$2:$AH$516,MATCH(Capacity!$B263,'E-E'!$B$2:$B$516,0), MATCH(Capacity!K$254,'E-E'!$E$1:$AH$1,0))</f>
        <v>0</v>
      </c>
      <c r="L263">
        <f>$C263*INDEX('E-E'!$E$2:$AH$516,MATCH(Capacity!$B263,'E-E'!$B$2:$B$516,0), MATCH(Capacity!L$254,'E-E'!$E$1:$AH$1,0))</f>
        <v>0</v>
      </c>
      <c r="M263">
        <f>$C263*INDEX('E-E'!$E$2:$AH$516,MATCH(Capacity!$B263,'E-E'!$B$2:$B$516,0), MATCH(Capacity!M$254,'E-E'!$E$1:$AH$1,0))</f>
        <v>0</v>
      </c>
      <c r="N263">
        <f>$C263*INDEX('E-E'!$E$2:$AH$516,MATCH(Capacity!$B263,'E-E'!$B$2:$B$516,0), MATCH(Capacity!N$254,'E-E'!$E$1:$AH$1,0))</f>
        <v>0</v>
      </c>
      <c r="O263">
        <f>$C263*INDEX('E-E'!$E$2:$AH$516,MATCH(Capacity!$B263,'E-E'!$B$2:$B$516,0), MATCH(Capacity!O$254,'E-E'!$E$1:$AH$1,0))</f>
        <v>0</v>
      </c>
      <c r="P263">
        <f>$C263*INDEX('E-E'!$E$2:$AH$516,MATCH(Capacity!$B263,'E-E'!$B$2:$B$516,0), MATCH(Capacity!P$254,'E-E'!$E$1:$AH$1,0))</f>
        <v>0</v>
      </c>
      <c r="Q263">
        <f>$C263*INDEX('E-E'!$E$2:$AH$516,MATCH(Capacity!$B263,'E-E'!$B$2:$B$516,0), MATCH(Capacity!Q$254,'E-E'!$E$1:$AH$1,0))</f>
        <v>0</v>
      </c>
      <c r="R263">
        <f>$C263*INDEX('E-E'!$E$2:$AH$516,MATCH(Capacity!$B263,'E-E'!$B$2:$B$516,0), MATCH(Capacity!R$254,'E-E'!$E$1:$AH$1,0))</f>
        <v>0</v>
      </c>
      <c r="S263">
        <f>$C263*INDEX('E-E'!$E$2:$AH$516,MATCH(Capacity!$B263,'E-E'!$B$2:$B$516,0), MATCH(Capacity!S$254,'E-E'!$E$1:$AH$1,0))</f>
        <v>0</v>
      </c>
      <c r="T263">
        <f>$C263*INDEX('E-E'!$E$2:$AH$516,MATCH(Capacity!$B263,'E-E'!$B$2:$B$516,0), MATCH(Capacity!T$254,'E-E'!$E$1:$AH$1,0))</f>
        <v>0</v>
      </c>
      <c r="U263">
        <f>$C263*INDEX('E-E'!$E$2:$AH$516,MATCH(Capacity!$B263,'E-E'!$B$2:$B$516,0), MATCH(Capacity!U$254,'E-E'!$E$1:$AH$1,0))</f>
        <v>0</v>
      </c>
      <c r="V263">
        <f>$C263*INDEX('E-E'!$E$2:$AH$516,MATCH(Capacity!$B263,'E-E'!$B$2:$B$516,0), MATCH(Capacity!V$254,'E-E'!$E$1:$AH$1,0))</f>
        <v>0</v>
      </c>
      <c r="W263">
        <f>$C263*INDEX('E-E'!$E$2:$AH$516,MATCH(Capacity!$B263,'E-E'!$B$2:$B$516,0), MATCH(Capacity!W$254,'E-E'!$E$1:$AH$1,0))</f>
        <v>0</v>
      </c>
      <c r="X263">
        <f>$C263*INDEX('E-E'!$E$2:$AH$516,MATCH(Capacity!$B263,'E-E'!$B$2:$B$516,0), MATCH(Capacity!X$254,'E-E'!$E$1:$AH$1,0))</f>
        <v>0</v>
      </c>
      <c r="Y263">
        <f>$C263*INDEX('E-E'!$E$2:$AH$516,MATCH(Capacity!$B263,'E-E'!$B$2:$B$516,0), MATCH(Capacity!Y$254,'E-E'!$E$1:$AH$1,0))</f>
        <v>0</v>
      </c>
      <c r="Z263">
        <f>$C263*INDEX('E-E'!$E$2:$AH$516,MATCH(Capacity!$B263,'E-E'!$B$2:$B$516,0), MATCH(Capacity!Z$254,'E-E'!$E$1:$AH$1,0))</f>
        <v>0</v>
      </c>
      <c r="AA263">
        <f>$C263*INDEX('E-E'!$E$2:$AH$516,MATCH(Capacity!$B263,'E-E'!$B$2:$B$516,0), MATCH(Capacity!AA$254,'E-E'!$E$1:$AH$1,0))</f>
        <v>0</v>
      </c>
      <c r="AB263">
        <f>$C263*INDEX('E-E'!$E$2:$AH$516,MATCH(Capacity!$B263,'E-E'!$B$2:$B$516,0), MATCH(Capacity!AB$254,'E-E'!$E$1:$AH$1,0))</f>
        <v>0</v>
      </c>
      <c r="AC263">
        <f>$C263*INDEX('E-E'!$E$2:$AH$516,MATCH(Capacity!$B263,'E-E'!$B$2:$B$516,0), MATCH(Capacity!AC$254,'E-E'!$E$1:$AH$1,0))</f>
        <v>0</v>
      </c>
      <c r="AD263">
        <f>$C263*INDEX('E-E'!$E$2:$AH$516,MATCH(Capacity!$B263,'E-E'!$B$2:$B$516,0), MATCH(Capacity!AD$254,'E-E'!$E$1:$AH$1,0))</f>
        <v>0</v>
      </c>
      <c r="AE263">
        <f>$C263*INDEX('E-E'!$E$2:$AH$516,MATCH(Capacity!$B263,'E-E'!$B$2:$B$516,0), MATCH(Capacity!AE$254,'E-E'!$E$1:$AH$1,0))</f>
        <v>0</v>
      </c>
      <c r="AF263">
        <f>$C263*INDEX('E-E'!$E$2:$AH$516,MATCH(Capacity!$B263,'E-E'!$B$2:$B$516,0), MATCH(Capacity!AF$254,'E-E'!$E$1:$AH$1,0))</f>
        <v>0</v>
      </c>
      <c r="AG263">
        <f>$C263*INDEX('E-E'!$E$2:$AH$516,MATCH(Capacity!$B263,'E-E'!$B$2:$B$516,0), MATCH(Capacity!AG$254,'E-E'!$E$1:$AH$1,0))</f>
        <v>0</v>
      </c>
      <c r="AH263">
        <f>$C263*INDEX('E-E'!$E$2:$AH$516,MATCH(Capacity!$B263,'E-E'!$B$2:$B$516,0), MATCH(Capacity!AH$254,'E-E'!$E$1:$AH$1,0))</f>
        <v>0</v>
      </c>
    </row>
    <row r="264" spans="1:34" x14ac:dyDescent="0.3">
      <c r="A264" t="str">
        <f>'E-E'!A11</f>
        <v>Woolooga Solar Farm</v>
      </c>
      <c r="B264">
        <f>'E-E'!B11</f>
        <v>0</v>
      </c>
      <c r="C264">
        <f>_xlfn.IFNA(VLOOKUP(B264,RawData!$B$1:$E$168,4,FALSE),0)</f>
        <v>0</v>
      </c>
      <c r="D264">
        <f>_xlfn.IFNA(VLOOKUP(B264,RawData!$B$1:$H$168,7,FALSE),0)</f>
        <v>0</v>
      </c>
      <c r="E264">
        <f>_xlfn.IFNA(VLOOKUP(B264,RawData!$B$1:$H$168,2,FALSE),0)</f>
        <v>0</v>
      </c>
      <c r="F264">
        <f>$C264*INDEX('E-E'!$E$2:$AH$516,MATCH(Capacity!$B264,'E-E'!$B$2:$B$516,0), MATCH(Capacity!F$254,'E-E'!$E$1:$AH$1,0))</f>
        <v>0</v>
      </c>
      <c r="G264">
        <f>$C264*INDEX('E-E'!$E$2:$AH$516,MATCH(Capacity!$B264,'E-E'!$B$2:$B$516,0), MATCH(Capacity!G$254,'E-E'!$E$1:$AH$1,0))</f>
        <v>0</v>
      </c>
      <c r="H264">
        <f>$C264*INDEX('E-E'!$E$2:$AH$516,MATCH(Capacity!$B264,'E-E'!$B$2:$B$516,0), MATCH(Capacity!H$254,'E-E'!$E$1:$AH$1,0))</f>
        <v>0</v>
      </c>
      <c r="I264">
        <f>$C264*INDEX('E-E'!$E$2:$AH$516,MATCH(Capacity!$B264,'E-E'!$B$2:$B$516,0), MATCH(Capacity!I$254,'E-E'!$E$1:$AH$1,0))</f>
        <v>0</v>
      </c>
      <c r="J264">
        <f>$C264*INDEX('E-E'!$E$2:$AH$516,MATCH(Capacity!$B264,'E-E'!$B$2:$B$516,0), MATCH(Capacity!J$254,'E-E'!$E$1:$AH$1,0))</f>
        <v>0</v>
      </c>
      <c r="K264">
        <f>$C264*INDEX('E-E'!$E$2:$AH$516,MATCH(Capacity!$B264,'E-E'!$B$2:$B$516,0), MATCH(Capacity!K$254,'E-E'!$E$1:$AH$1,0))</f>
        <v>0</v>
      </c>
      <c r="L264">
        <f>$C264*INDEX('E-E'!$E$2:$AH$516,MATCH(Capacity!$B264,'E-E'!$B$2:$B$516,0), MATCH(Capacity!L$254,'E-E'!$E$1:$AH$1,0))</f>
        <v>0</v>
      </c>
      <c r="M264">
        <f>$C264*INDEX('E-E'!$E$2:$AH$516,MATCH(Capacity!$B264,'E-E'!$B$2:$B$516,0), MATCH(Capacity!M$254,'E-E'!$E$1:$AH$1,0))</f>
        <v>0</v>
      </c>
      <c r="N264">
        <f>$C264*INDEX('E-E'!$E$2:$AH$516,MATCH(Capacity!$B264,'E-E'!$B$2:$B$516,0), MATCH(Capacity!N$254,'E-E'!$E$1:$AH$1,0))</f>
        <v>0</v>
      </c>
      <c r="O264">
        <f>$C264*INDEX('E-E'!$E$2:$AH$516,MATCH(Capacity!$B264,'E-E'!$B$2:$B$516,0), MATCH(Capacity!O$254,'E-E'!$E$1:$AH$1,0))</f>
        <v>0</v>
      </c>
      <c r="P264">
        <f>$C264*INDEX('E-E'!$E$2:$AH$516,MATCH(Capacity!$B264,'E-E'!$B$2:$B$516,0), MATCH(Capacity!P$254,'E-E'!$E$1:$AH$1,0))</f>
        <v>0</v>
      </c>
      <c r="Q264">
        <f>$C264*INDEX('E-E'!$E$2:$AH$516,MATCH(Capacity!$B264,'E-E'!$B$2:$B$516,0), MATCH(Capacity!Q$254,'E-E'!$E$1:$AH$1,0))</f>
        <v>0</v>
      </c>
      <c r="R264">
        <f>$C264*INDEX('E-E'!$E$2:$AH$516,MATCH(Capacity!$B264,'E-E'!$B$2:$B$516,0), MATCH(Capacity!R$254,'E-E'!$E$1:$AH$1,0))</f>
        <v>0</v>
      </c>
      <c r="S264">
        <f>$C264*INDEX('E-E'!$E$2:$AH$516,MATCH(Capacity!$B264,'E-E'!$B$2:$B$516,0), MATCH(Capacity!S$254,'E-E'!$E$1:$AH$1,0))</f>
        <v>0</v>
      </c>
      <c r="T264">
        <f>$C264*INDEX('E-E'!$E$2:$AH$516,MATCH(Capacity!$B264,'E-E'!$B$2:$B$516,0), MATCH(Capacity!T$254,'E-E'!$E$1:$AH$1,0))</f>
        <v>0</v>
      </c>
      <c r="U264">
        <f>$C264*INDEX('E-E'!$E$2:$AH$516,MATCH(Capacity!$B264,'E-E'!$B$2:$B$516,0), MATCH(Capacity!U$254,'E-E'!$E$1:$AH$1,0))</f>
        <v>0</v>
      </c>
      <c r="V264">
        <f>$C264*INDEX('E-E'!$E$2:$AH$516,MATCH(Capacity!$B264,'E-E'!$B$2:$B$516,0), MATCH(Capacity!V$254,'E-E'!$E$1:$AH$1,0))</f>
        <v>0</v>
      </c>
      <c r="W264">
        <f>$C264*INDEX('E-E'!$E$2:$AH$516,MATCH(Capacity!$B264,'E-E'!$B$2:$B$516,0), MATCH(Capacity!W$254,'E-E'!$E$1:$AH$1,0))</f>
        <v>0</v>
      </c>
      <c r="X264">
        <f>$C264*INDEX('E-E'!$E$2:$AH$516,MATCH(Capacity!$B264,'E-E'!$B$2:$B$516,0), MATCH(Capacity!X$254,'E-E'!$E$1:$AH$1,0))</f>
        <v>0</v>
      </c>
      <c r="Y264">
        <f>$C264*INDEX('E-E'!$E$2:$AH$516,MATCH(Capacity!$B264,'E-E'!$B$2:$B$516,0), MATCH(Capacity!Y$254,'E-E'!$E$1:$AH$1,0))</f>
        <v>0</v>
      </c>
      <c r="Z264">
        <f>$C264*INDEX('E-E'!$E$2:$AH$516,MATCH(Capacity!$B264,'E-E'!$B$2:$B$516,0), MATCH(Capacity!Z$254,'E-E'!$E$1:$AH$1,0))</f>
        <v>0</v>
      </c>
      <c r="AA264">
        <f>$C264*INDEX('E-E'!$E$2:$AH$516,MATCH(Capacity!$B264,'E-E'!$B$2:$B$516,0), MATCH(Capacity!AA$254,'E-E'!$E$1:$AH$1,0))</f>
        <v>0</v>
      </c>
      <c r="AB264">
        <f>$C264*INDEX('E-E'!$E$2:$AH$516,MATCH(Capacity!$B264,'E-E'!$B$2:$B$516,0), MATCH(Capacity!AB$254,'E-E'!$E$1:$AH$1,0))</f>
        <v>0</v>
      </c>
      <c r="AC264">
        <f>$C264*INDEX('E-E'!$E$2:$AH$516,MATCH(Capacity!$B264,'E-E'!$B$2:$B$516,0), MATCH(Capacity!AC$254,'E-E'!$E$1:$AH$1,0))</f>
        <v>0</v>
      </c>
      <c r="AD264">
        <f>$C264*INDEX('E-E'!$E$2:$AH$516,MATCH(Capacity!$B264,'E-E'!$B$2:$B$516,0), MATCH(Capacity!AD$254,'E-E'!$E$1:$AH$1,0))</f>
        <v>0</v>
      </c>
      <c r="AE264">
        <f>$C264*INDEX('E-E'!$E$2:$AH$516,MATCH(Capacity!$B264,'E-E'!$B$2:$B$516,0), MATCH(Capacity!AE$254,'E-E'!$E$1:$AH$1,0))</f>
        <v>0</v>
      </c>
      <c r="AF264">
        <f>$C264*INDEX('E-E'!$E$2:$AH$516,MATCH(Capacity!$B264,'E-E'!$B$2:$B$516,0), MATCH(Capacity!AF$254,'E-E'!$E$1:$AH$1,0))</f>
        <v>0</v>
      </c>
      <c r="AG264">
        <f>$C264*INDEX('E-E'!$E$2:$AH$516,MATCH(Capacity!$B264,'E-E'!$B$2:$B$516,0), MATCH(Capacity!AG$254,'E-E'!$E$1:$AH$1,0))</f>
        <v>0</v>
      </c>
      <c r="AH264">
        <f>$C264*INDEX('E-E'!$E$2:$AH$516,MATCH(Capacity!$B264,'E-E'!$B$2:$B$516,0), MATCH(Capacity!AH$254,'E-E'!$E$1:$AH$1,0))</f>
        <v>0</v>
      </c>
    </row>
    <row r="265" spans="1:34" x14ac:dyDescent="0.3">
      <c r="A265" t="str">
        <f>'E-E'!A12</f>
        <v>Kaban Green Power Hub - Wind Farm*</v>
      </c>
      <c r="B265">
        <f>'E-E'!B12</f>
        <v>0</v>
      </c>
      <c r="C265">
        <f>_xlfn.IFNA(VLOOKUP(B265,RawData!$B$1:$E$168,4,FALSE),0)</f>
        <v>0</v>
      </c>
      <c r="D265">
        <f>_xlfn.IFNA(VLOOKUP(B265,RawData!$B$1:$H$168,7,FALSE),0)</f>
        <v>0</v>
      </c>
      <c r="E265">
        <f>_xlfn.IFNA(VLOOKUP(B265,RawData!$B$1:$H$168,2,FALSE),0)</f>
        <v>0</v>
      </c>
      <c r="F265">
        <f>$C265*INDEX('E-E'!$E$2:$AH$516,MATCH(Capacity!$B265,'E-E'!$B$2:$B$516,0), MATCH(Capacity!F$254,'E-E'!$E$1:$AH$1,0))</f>
        <v>0</v>
      </c>
      <c r="G265">
        <f>$C265*INDEX('E-E'!$E$2:$AH$516,MATCH(Capacity!$B265,'E-E'!$B$2:$B$516,0), MATCH(Capacity!G$254,'E-E'!$E$1:$AH$1,0))</f>
        <v>0</v>
      </c>
      <c r="H265">
        <f>$C265*INDEX('E-E'!$E$2:$AH$516,MATCH(Capacity!$B265,'E-E'!$B$2:$B$516,0), MATCH(Capacity!H$254,'E-E'!$E$1:$AH$1,0))</f>
        <v>0</v>
      </c>
      <c r="I265">
        <f>$C265*INDEX('E-E'!$E$2:$AH$516,MATCH(Capacity!$B265,'E-E'!$B$2:$B$516,0), MATCH(Capacity!I$254,'E-E'!$E$1:$AH$1,0))</f>
        <v>0</v>
      </c>
      <c r="J265">
        <f>$C265*INDEX('E-E'!$E$2:$AH$516,MATCH(Capacity!$B265,'E-E'!$B$2:$B$516,0), MATCH(Capacity!J$254,'E-E'!$E$1:$AH$1,0))</f>
        <v>0</v>
      </c>
      <c r="K265">
        <f>$C265*INDEX('E-E'!$E$2:$AH$516,MATCH(Capacity!$B265,'E-E'!$B$2:$B$516,0), MATCH(Capacity!K$254,'E-E'!$E$1:$AH$1,0))</f>
        <v>0</v>
      </c>
      <c r="L265">
        <f>$C265*INDEX('E-E'!$E$2:$AH$516,MATCH(Capacity!$B265,'E-E'!$B$2:$B$516,0), MATCH(Capacity!L$254,'E-E'!$E$1:$AH$1,0))</f>
        <v>0</v>
      </c>
      <c r="M265">
        <f>$C265*INDEX('E-E'!$E$2:$AH$516,MATCH(Capacity!$B265,'E-E'!$B$2:$B$516,0), MATCH(Capacity!M$254,'E-E'!$E$1:$AH$1,0))</f>
        <v>0</v>
      </c>
      <c r="N265">
        <f>$C265*INDEX('E-E'!$E$2:$AH$516,MATCH(Capacity!$B265,'E-E'!$B$2:$B$516,0), MATCH(Capacity!N$254,'E-E'!$E$1:$AH$1,0))</f>
        <v>0</v>
      </c>
      <c r="O265">
        <f>$C265*INDEX('E-E'!$E$2:$AH$516,MATCH(Capacity!$B265,'E-E'!$B$2:$B$516,0), MATCH(Capacity!O$254,'E-E'!$E$1:$AH$1,0))</f>
        <v>0</v>
      </c>
      <c r="P265">
        <f>$C265*INDEX('E-E'!$E$2:$AH$516,MATCH(Capacity!$B265,'E-E'!$B$2:$B$516,0), MATCH(Capacity!P$254,'E-E'!$E$1:$AH$1,0))</f>
        <v>0</v>
      </c>
      <c r="Q265">
        <f>$C265*INDEX('E-E'!$E$2:$AH$516,MATCH(Capacity!$B265,'E-E'!$B$2:$B$516,0), MATCH(Capacity!Q$254,'E-E'!$E$1:$AH$1,0))</f>
        <v>0</v>
      </c>
      <c r="R265">
        <f>$C265*INDEX('E-E'!$E$2:$AH$516,MATCH(Capacity!$B265,'E-E'!$B$2:$B$516,0), MATCH(Capacity!R$254,'E-E'!$E$1:$AH$1,0))</f>
        <v>0</v>
      </c>
      <c r="S265">
        <f>$C265*INDEX('E-E'!$E$2:$AH$516,MATCH(Capacity!$B265,'E-E'!$B$2:$B$516,0), MATCH(Capacity!S$254,'E-E'!$E$1:$AH$1,0))</f>
        <v>0</v>
      </c>
      <c r="T265">
        <f>$C265*INDEX('E-E'!$E$2:$AH$516,MATCH(Capacity!$B265,'E-E'!$B$2:$B$516,0), MATCH(Capacity!T$254,'E-E'!$E$1:$AH$1,0))</f>
        <v>0</v>
      </c>
      <c r="U265">
        <f>$C265*INDEX('E-E'!$E$2:$AH$516,MATCH(Capacity!$B265,'E-E'!$B$2:$B$516,0), MATCH(Capacity!U$254,'E-E'!$E$1:$AH$1,0))</f>
        <v>0</v>
      </c>
      <c r="V265">
        <f>$C265*INDEX('E-E'!$E$2:$AH$516,MATCH(Capacity!$B265,'E-E'!$B$2:$B$516,0), MATCH(Capacity!V$254,'E-E'!$E$1:$AH$1,0))</f>
        <v>0</v>
      </c>
      <c r="W265">
        <f>$C265*INDEX('E-E'!$E$2:$AH$516,MATCH(Capacity!$B265,'E-E'!$B$2:$B$516,0), MATCH(Capacity!W$254,'E-E'!$E$1:$AH$1,0))</f>
        <v>0</v>
      </c>
      <c r="X265">
        <f>$C265*INDEX('E-E'!$E$2:$AH$516,MATCH(Capacity!$B265,'E-E'!$B$2:$B$516,0), MATCH(Capacity!X$254,'E-E'!$E$1:$AH$1,0))</f>
        <v>0</v>
      </c>
      <c r="Y265">
        <f>$C265*INDEX('E-E'!$E$2:$AH$516,MATCH(Capacity!$B265,'E-E'!$B$2:$B$516,0), MATCH(Capacity!Y$254,'E-E'!$E$1:$AH$1,0))</f>
        <v>0</v>
      </c>
      <c r="Z265">
        <f>$C265*INDEX('E-E'!$E$2:$AH$516,MATCH(Capacity!$B265,'E-E'!$B$2:$B$516,0), MATCH(Capacity!Z$254,'E-E'!$E$1:$AH$1,0))</f>
        <v>0</v>
      </c>
      <c r="AA265">
        <f>$C265*INDEX('E-E'!$E$2:$AH$516,MATCH(Capacity!$B265,'E-E'!$B$2:$B$516,0), MATCH(Capacity!AA$254,'E-E'!$E$1:$AH$1,0))</f>
        <v>0</v>
      </c>
      <c r="AB265">
        <f>$C265*INDEX('E-E'!$E$2:$AH$516,MATCH(Capacity!$B265,'E-E'!$B$2:$B$516,0), MATCH(Capacity!AB$254,'E-E'!$E$1:$AH$1,0))</f>
        <v>0</v>
      </c>
      <c r="AC265">
        <f>$C265*INDEX('E-E'!$E$2:$AH$516,MATCH(Capacity!$B265,'E-E'!$B$2:$B$516,0), MATCH(Capacity!AC$254,'E-E'!$E$1:$AH$1,0))</f>
        <v>0</v>
      </c>
      <c r="AD265">
        <f>$C265*INDEX('E-E'!$E$2:$AH$516,MATCH(Capacity!$B265,'E-E'!$B$2:$B$516,0), MATCH(Capacity!AD$254,'E-E'!$E$1:$AH$1,0))</f>
        <v>0</v>
      </c>
      <c r="AE265">
        <f>$C265*INDEX('E-E'!$E$2:$AH$516,MATCH(Capacity!$B265,'E-E'!$B$2:$B$516,0), MATCH(Capacity!AE$254,'E-E'!$E$1:$AH$1,0))</f>
        <v>0</v>
      </c>
      <c r="AF265">
        <f>$C265*INDEX('E-E'!$E$2:$AH$516,MATCH(Capacity!$B265,'E-E'!$B$2:$B$516,0), MATCH(Capacity!AF$254,'E-E'!$E$1:$AH$1,0))</f>
        <v>0</v>
      </c>
      <c r="AG265">
        <f>$C265*INDEX('E-E'!$E$2:$AH$516,MATCH(Capacity!$B265,'E-E'!$B$2:$B$516,0), MATCH(Capacity!AG$254,'E-E'!$E$1:$AH$1,0))</f>
        <v>0</v>
      </c>
      <c r="AH265">
        <f>$C265*INDEX('E-E'!$E$2:$AH$516,MATCH(Capacity!$B265,'E-E'!$B$2:$B$516,0), MATCH(Capacity!AH$254,'E-E'!$E$1:$AH$1,0))</f>
        <v>0</v>
      </c>
    </row>
    <row r="266" spans="1:34" x14ac:dyDescent="0.3">
      <c r="A266" t="str">
        <f>'E-E'!A13</f>
        <v>Berrybank Wind Farm</v>
      </c>
      <c r="B266">
        <f>'E-E'!B13</f>
        <v>0</v>
      </c>
      <c r="C266">
        <f>_xlfn.IFNA(VLOOKUP(B266,RawData!$B$1:$E$168,4,FALSE),0)</f>
        <v>0</v>
      </c>
      <c r="D266">
        <f>_xlfn.IFNA(VLOOKUP(B266,RawData!$B$1:$H$168,7,FALSE),0)</f>
        <v>0</v>
      </c>
      <c r="E266">
        <f>_xlfn.IFNA(VLOOKUP(B266,RawData!$B$1:$H$168,2,FALSE),0)</f>
        <v>0</v>
      </c>
      <c r="F266">
        <f>$C266*INDEX('E-E'!$E$2:$AH$516,MATCH(Capacity!$B266,'E-E'!$B$2:$B$516,0), MATCH(Capacity!F$254,'E-E'!$E$1:$AH$1,0))</f>
        <v>0</v>
      </c>
      <c r="G266">
        <f>$C266*INDEX('E-E'!$E$2:$AH$516,MATCH(Capacity!$B266,'E-E'!$B$2:$B$516,0), MATCH(Capacity!G$254,'E-E'!$E$1:$AH$1,0))</f>
        <v>0</v>
      </c>
      <c r="H266">
        <f>$C266*INDEX('E-E'!$E$2:$AH$516,MATCH(Capacity!$B266,'E-E'!$B$2:$B$516,0), MATCH(Capacity!H$254,'E-E'!$E$1:$AH$1,0))</f>
        <v>0</v>
      </c>
      <c r="I266">
        <f>$C266*INDEX('E-E'!$E$2:$AH$516,MATCH(Capacity!$B266,'E-E'!$B$2:$B$516,0), MATCH(Capacity!I$254,'E-E'!$E$1:$AH$1,0))</f>
        <v>0</v>
      </c>
      <c r="J266">
        <f>$C266*INDEX('E-E'!$E$2:$AH$516,MATCH(Capacity!$B266,'E-E'!$B$2:$B$516,0), MATCH(Capacity!J$254,'E-E'!$E$1:$AH$1,0))</f>
        <v>0</v>
      </c>
      <c r="K266">
        <f>$C266*INDEX('E-E'!$E$2:$AH$516,MATCH(Capacity!$B266,'E-E'!$B$2:$B$516,0), MATCH(Capacity!K$254,'E-E'!$E$1:$AH$1,0))</f>
        <v>0</v>
      </c>
      <c r="L266">
        <f>$C266*INDEX('E-E'!$E$2:$AH$516,MATCH(Capacity!$B266,'E-E'!$B$2:$B$516,0), MATCH(Capacity!L$254,'E-E'!$E$1:$AH$1,0))</f>
        <v>0</v>
      </c>
      <c r="M266">
        <f>$C266*INDEX('E-E'!$E$2:$AH$516,MATCH(Capacity!$B266,'E-E'!$B$2:$B$516,0), MATCH(Capacity!M$254,'E-E'!$E$1:$AH$1,0))</f>
        <v>0</v>
      </c>
      <c r="N266">
        <f>$C266*INDEX('E-E'!$E$2:$AH$516,MATCH(Capacity!$B266,'E-E'!$B$2:$B$516,0), MATCH(Capacity!N$254,'E-E'!$E$1:$AH$1,0))</f>
        <v>0</v>
      </c>
      <c r="O266">
        <f>$C266*INDEX('E-E'!$E$2:$AH$516,MATCH(Capacity!$B266,'E-E'!$B$2:$B$516,0), MATCH(Capacity!O$254,'E-E'!$E$1:$AH$1,0))</f>
        <v>0</v>
      </c>
      <c r="P266">
        <f>$C266*INDEX('E-E'!$E$2:$AH$516,MATCH(Capacity!$B266,'E-E'!$B$2:$B$516,0), MATCH(Capacity!P$254,'E-E'!$E$1:$AH$1,0))</f>
        <v>0</v>
      </c>
      <c r="Q266">
        <f>$C266*INDEX('E-E'!$E$2:$AH$516,MATCH(Capacity!$B266,'E-E'!$B$2:$B$516,0), MATCH(Capacity!Q$254,'E-E'!$E$1:$AH$1,0))</f>
        <v>0</v>
      </c>
      <c r="R266">
        <f>$C266*INDEX('E-E'!$E$2:$AH$516,MATCH(Capacity!$B266,'E-E'!$B$2:$B$516,0), MATCH(Capacity!R$254,'E-E'!$E$1:$AH$1,0))</f>
        <v>0</v>
      </c>
      <c r="S266">
        <f>$C266*INDEX('E-E'!$E$2:$AH$516,MATCH(Capacity!$B266,'E-E'!$B$2:$B$516,0), MATCH(Capacity!S$254,'E-E'!$E$1:$AH$1,0))</f>
        <v>0</v>
      </c>
      <c r="T266">
        <f>$C266*INDEX('E-E'!$E$2:$AH$516,MATCH(Capacity!$B266,'E-E'!$B$2:$B$516,0), MATCH(Capacity!T$254,'E-E'!$E$1:$AH$1,0))</f>
        <v>0</v>
      </c>
      <c r="U266">
        <f>$C266*INDEX('E-E'!$E$2:$AH$516,MATCH(Capacity!$B266,'E-E'!$B$2:$B$516,0), MATCH(Capacity!U$254,'E-E'!$E$1:$AH$1,0))</f>
        <v>0</v>
      </c>
      <c r="V266">
        <f>$C266*INDEX('E-E'!$E$2:$AH$516,MATCH(Capacity!$B266,'E-E'!$B$2:$B$516,0), MATCH(Capacity!V$254,'E-E'!$E$1:$AH$1,0))</f>
        <v>0</v>
      </c>
      <c r="W266">
        <f>$C266*INDEX('E-E'!$E$2:$AH$516,MATCH(Capacity!$B266,'E-E'!$B$2:$B$516,0), MATCH(Capacity!W$254,'E-E'!$E$1:$AH$1,0))</f>
        <v>0</v>
      </c>
      <c r="X266">
        <f>$C266*INDEX('E-E'!$E$2:$AH$516,MATCH(Capacity!$B266,'E-E'!$B$2:$B$516,0), MATCH(Capacity!X$254,'E-E'!$E$1:$AH$1,0))</f>
        <v>0</v>
      </c>
      <c r="Y266">
        <f>$C266*INDEX('E-E'!$E$2:$AH$516,MATCH(Capacity!$B266,'E-E'!$B$2:$B$516,0), MATCH(Capacity!Y$254,'E-E'!$E$1:$AH$1,0))</f>
        <v>0</v>
      </c>
      <c r="Z266">
        <f>$C266*INDEX('E-E'!$E$2:$AH$516,MATCH(Capacity!$B266,'E-E'!$B$2:$B$516,0), MATCH(Capacity!Z$254,'E-E'!$E$1:$AH$1,0))</f>
        <v>0</v>
      </c>
      <c r="AA266">
        <f>$C266*INDEX('E-E'!$E$2:$AH$516,MATCH(Capacity!$B266,'E-E'!$B$2:$B$516,0), MATCH(Capacity!AA$254,'E-E'!$E$1:$AH$1,0))</f>
        <v>0</v>
      </c>
      <c r="AB266">
        <f>$C266*INDEX('E-E'!$E$2:$AH$516,MATCH(Capacity!$B266,'E-E'!$B$2:$B$516,0), MATCH(Capacity!AB$254,'E-E'!$E$1:$AH$1,0))</f>
        <v>0</v>
      </c>
      <c r="AC266">
        <f>$C266*INDEX('E-E'!$E$2:$AH$516,MATCH(Capacity!$B266,'E-E'!$B$2:$B$516,0), MATCH(Capacity!AC$254,'E-E'!$E$1:$AH$1,0))</f>
        <v>0</v>
      </c>
      <c r="AD266">
        <f>$C266*INDEX('E-E'!$E$2:$AH$516,MATCH(Capacity!$B266,'E-E'!$B$2:$B$516,0), MATCH(Capacity!AD$254,'E-E'!$E$1:$AH$1,0))</f>
        <v>0</v>
      </c>
      <c r="AE266">
        <f>$C266*INDEX('E-E'!$E$2:$AH$516,MATCH(Capacity!$B266,'E-E'!$B$2:$B$516,0), MATCH(Capacity!AE$254,'E-E'!$E$1:$AH$1,0))</f>
        <v>0</v>
      </c>
      <c r="AF266">
        <f>$C266*INDEX('E-E'!$E$2:$AH$516,MATCH(Capacity!$B266,'E-E'!$B$2:$B$516,0), MATCH(Capacity!AF$254,'E-E'!$E$1:$AH$1,0))</f>
        <v>0</v>
      </c>
      <c r="AG266">
        <f>$C266*INDEX('E-E'!$E$2:$AH$516,MATCH(Capacity!$B266,'E-E'!$B$2:$B$516,0), MATCH(Capacity!AG$254,'E-E'!$E$1:$AH$1,0))</f>
        <v>0</v>
      </c>
      <c r="AH266">
        <f>$C266*INDEX('E-E'!$E$2:$AH$516,MATCH(Capacity!$B266,'E-E'!$B$2:$B$516,0), MATCH(Capacity!AH$254,'E-E'!$E$1:$AH$1,0))</f>
        <v>0</v>
      </c>
    </row>
    <row r="267" spans="1:34" x14ac:dyDescent="0.3">
      <c r="A267" t="str">
        <f>'E-E'!A14</f>
        <v>Murra Warra Wind Farm - stage 2</v>
      </c>
      <c r="B267">
        <f>'E-E'!B14</f>
        <v>0</v>
      </c>
      <c r="C267">
        <f>_xlfn.IFNA(VLOOKUP(B267,RawData!$B$1:$E$168,4,FALSE),0)</f>
        <v>0</v>
      </c>
      <c r="D267">
        <f>_xlfn.IFNA(VLOOKUP(B267,RawData!$B$1:$H$168,7,FALSE),0)</f>
        <v>0</v>
      </c>
      <c r="E267">
        <f>_xlfn.IFNA(VLOOKUP(B267,RawData!$B$1:$H$168,2,FALSE),0)</f>
        <v>0</v>
      </c>
      <c r="F267">
        <f>$C267*INDEX('E-E'!$E$2:$AH$516,MATCH(Capacity!$B267,'E-E'!$B$2:$B$516,0), MATCH(Capacity!F$254,'E-E'!$E$1:$AH$1,0))</f>
        <v>0</v>
      </c>
      <c r="G267">
        <f>$C267*INDEX('E-E'!$E$2:$AH$516,MATCH(Capacity!$B267,'E-E'!$B$2:$B$516,0), MATCH(Capacity!G$254,'E-E'!$E$1:$AH$1,0))</f>
        <v>0</v>
      </c>
      <c r="H267">
        <f>$C267*INDEX('E-E'!$E$2:$AH$516,MATCH(Capacity!$B267,'E-E'!$B$2:$B$516,0), MATCH(Capacity!H$254,'E-E'!$E$1:$AH$1,0))</f>
        <v>0</v>
      </c>
      <c r="I267">
        <f>$C267*INDEX('E-E'!$E$2:$AH$516,MATCH(Capacity!$B267,'E-E'!$B$2:$B$516,0), MATCH(Capacity!I$254,'E-E'!$E$1:$AH$1,0))</f>
        <v>0</v>
      </c>
      <c r="J267">
        <f>$C267*INDEX('E-E'!$E$2:$AH$516,MATCH(Capacity!$B267,'E-E'!$B$2:$B$516,0), MATCH(Capacity!J$254,'E-E'!$E$1:$AH$1,0))</f>
        <v>0</v>
      </c>
      <c r="K267">
        <f>$C267*INDEX('E-E'!$E$2:$AH$516,MATCH(Capacity!$B267,'E-E'!$B$2:$B$516,0), MATCH(Capacity!K$254,'E-E'!$E$1:$AH$1,0))</f>
        <v>0</v>
      </c>
      <c r="L267">
        <f>$C267*INDEX('E-E'!$E$2:$AH$516,MATCH(Capacity!$B267,'E-E'!$B$2:$B$516,0), MATCH(Capacity!L$254,'E-E'!$E$1:$AH$1,0))</f>
        <v>0</v>
      </c>
      <c r="M267">
        <f>$C267*INDEX('E-E'!$E$2:$AH$516,MATCH(Capacity!$B267,'E-E'!$B$2:$B$516,0), MATCH(Capacity!M$254,'E-E'!$E$1:$AH$1,0))</f>
        <v>0</v>
      </c>
      <c r="N267">
        <f>$C267*INDEX('E-E'!$E$2:$AH$516,MATCH(Capacity!$B267,'E-E'!$B$2:$B$516,0), MATCH(Capacity!N$254,'E-E'!$E$1:$AH$1,0))</f>
        <v>0</v>
      </c>
      <c r="O267">
        <f>$C267*INDEX('E-E'!$E$2:$AH$516,MATCH(Capacity!$B267,'E-E'!$B$2:$B$516,0), MATCH(Capacity!O$254,'E-E'!$E$1:$AH$1,0))</f>
        <v>0</v>
      </c>
      <c r="P267">
        <f>$C267*INDEX('E-E'!$E$2:$AH$516,MATCH(Capacity!$B267,'E-E'!$B$2:$B$516,0), MATCH(Capacity!P$254,'E-E'!$E$1:$AH$1,0))</f>
        <v>0</v>
      </c>
      <c r="Q267">
        <f>$C267*INDEX('E-E'!$E$2:$AH$516,MATCH(Capacity!$B267,'E-E'!$B$2:$B$516,0), MATCH(Capacity!Q$254,'E-E'!$E$1:$AH$1,0))</f>
        <v>0</v>
      </c>
      <c r="R267">
        <f>$C267*INDEX('E-E'!$E$2:$AH$516,MATCH(Capacity!$B267,'E-E'!$B$2:$B$516,0), MATCH(Capacity!R$254,'E-E'!$E$1:$AH$1,0))</f>
        <v>0</v>
      </c>
      <c r="S267">
        <f>$C267*INDEX('E-E'!$E$2:$AH$516,MATCH(Capacity!$B267,'E-E'!$B$2:$B$516,0), MATCH(Capacity!S$254,'E-E'!$E$1:$AH$1,0))</f>
        <v>0</v>
      </c>
      <c r="T267">
        <f>$C267*INDEX('E-E'!$E$2:$AH$516,MATCH(Capacity!$B267,'E-E'!$B$2:$B$516,0), MATCH(Capacity!T$254,'E-E'!$E$1:$AH$1,0))</f>
        <v>0</v>
      </c>
      <c r="U267">
        <f>$C267*INDEX('E-E'!$E$2:$AH$516,MATCH(Capacity!$B267,'E-E'!$B$2:$B$516,0), MATCH(Capacity!U$254,'E-E'!$E$1:$AH$1,0))</f>
        <v>0</v>
      </c>
      <c r="V267">
        <f>$C267*INDEX('E-E'!$E$2:$AH$516,MATCH(Capacity!$B267,'E-E'!$B$2:$B$516,0), MATCH(Capacity!V$254,'E-E'!$E$1:$AH$1,0))</f>
        <v>0</v>
      </c>
      <c r="W267">
        <f>$C267*INDEX('E-E'!$E$2:$AH$516,MATCH(Capacity!$B267,'E-E'!$B$2:$B$516,0), MATCH(Capacity!W$254,'E-E'!$E$1:$AH$1,0))</f>
        <v>0</v>
      </c>
      <c r="X267">
        <f>$C267*INDEX('E-E'!$E$2:$AH$516,MATCH(Capacity!$B267,'E-E'!$B$2:$B$516,0), MATCH(Capacity!X$254,'E-E'!$E$1:$AH$1,0))</f>
        <v>0</v>
      </c>
      <c r="Y267">
        <f>$C267*INDEX('E-E'!$E$2:$AH$516,MATCH(Capacity!$B267,'E-E'!$B$2:$B$516,0), MATCH(Capacity!Y$254,'E-E'!$E$1:$AH$1,0))</f>
        <v>0</v>
      </c>
      <c r="Z267">
        <f>$C267*INDEX('E-E'!$E$2:$AH$516,MATCH(Capacity!$B267,'E-E'!$B$2:$B$516,0), MATCH(Capacity!Z$254,'E-E'!$E$1:$AH$1,0))</f>
        <v>0</v>
      </c>
      <c r="AA267">
        <f>$C267*INDEX('E-E'!$E$2:$AH$516,MATCH(Capacity!$B267,'E-E'!$B$2:$B$516,0), MATCH(Capacity!AA$254,'E-E'!$E$1:$AH$1,0))</f>
        <v>0</v>
      </c>
      <c r="AB267">
        <f>$C267*INDEX('E-E'!$E$2:$AH$516,MATCH(Capacity!$B267,'E-E'!$B$2:$B$516,0), MATCH(Capacity!AB$254,'E-E'!$E$1:$AH$1,0))</f>
        <v>0</v>
      </c>
      <c r="AC267">
        <f>$C267*INDEX('E-E'!$E$2:$AH$516,MATCH(Capacity!$B267,'E-E'!$B$2:$B$516,0), MATCH(Capacity!AC$254,'E-E'!$E$1:$AH$1,0))</f>
        <v>0</v>
      </c>
      <c r="AD267">
        <f>$C267*INDEX('E-E'!$E$2:$AH$516,MATCH(Capacity!$B267,'E-E'!$B$2:$B$516,0), MATCH(Capacity!AD$254,'E-E'!$E$1:$AH$1,0))</f>
        <v>0</v>
      </c>
      <c r="AE267">
        <f>$C267*INDEX('E-E'!$E$2:$AH$516,MATCH(Capacity!$B267,'E-E'!$B$2:$B$516,0), MATCH(Capacity!AE$254,'E-E'!$E$1:$AH$1,0))</f>
        <v>0</v>
      </c>
      <c r="AF267">
        <f>$C267*INDEX('E-E'!$E$2:$AH$516,MATCH(Capacity!$B267,'E-E'!$B$2:$B$516,0), MATCH(Capacity!AF$254,'E-E'!$E$1:$AH$1,0))</f>
        <v>0</v>
      </c>
      <c r="AG267">
        <f>$C267*INDEX('E-E'!$E$2:$AH$516,MATCH(Capacity!$B267,'E-E'!$B$2:$B$516,0), MATCH(Capacity!AG$254,'E-E'!$E$1:$AH$1,0))</f>
        <v>0</v>
      </c>
      <c r="AH267">
        <f>$C267*INDEX('E-E'!$E$2:$AH$516,MATCH(Capacity!$B267,'E-E'!$B$2:$B$516,0), MATCH(Capacity!AH$254,'E-E'!$E$1:$AH$1,0))</f>
        <v>0</v>
      </c>
    </row>
    <row r="268" spans="1:34" x14ac:dyDescent="0.3">
      <c r="A268" t="str">
        <f>'E-E'!A15</f>
        <v>Stockyard Hill Wind Farm</v>
      </c>
      <c r="B268">
        <f>'E-E'!B15</f>
        <v>0</v>
      </c>
      <c r="C268">
        <f>_xlfn.IFNA(VLOOKUP(B268,RawData!$B$1:$E$168,4,FALSE),0)</f>
        <v>0</v>
      </c>
      <c r="D268">
        <f>_xlfn.IFNA(VLOOKUP(B268,RawData!$B$1:$H$168,7,FALSE),0)</f>
        <v>0</v>
      </c>
      <c r="E268">
        <f>_xlfn.IFNA(VLOOKUP(B268,RawData!$B$1:$H$168,2,FALSE),0)</f>
        <v>0</v>
      </c>
      <c r="F268">
        <f>$C268*INDEX('E-E'!$E$2:$AH$516,MATCH(Capacity!$B268,'E-E'!$B$2:$B$516,0), MATCH(Capacity!F$254,'E-E'!$E$1:$AH$1,0))</f>
        <v>0</v>
      </c>
      <c r="G268">
        <f>$C268*INDEX('E-E'!$E$2:$AH$516,MATCH(Capacity!$B268,'E-E'!$B$2:$B$516,0), MATCH(Capacity!G$254,'E-E'!$E$1:$AH$1,0))</f>
        <v>0</v>
      </c>
      <c r="H268">
        <f>$C268*INDEX('E-E'!$E$2:$AH$516,MATCH(Capacity!$B268,'E-E'!$B$2:$B$516,0), MATCH(Capacity!H$254,'E-E'!$E$1:$AH$1,0))</f>
        <v>0</v>
      </c>
      <c r="I268">
        <f>$C268*INDEX('E-E'!$E$2:$AH$516,MATCH(Capacity!$B268,'E-E'!$B$2:$B$516,0), MATCH(Capacity!I$254,'E-E'!$E$1:$AH$1,0))</f>
        <v>0</v>
      </c>
      <c r="J268">
        <f>$C268*INDEX('E-E'!$E$2:$AH$516,MATCH(Capacity!$B268,'E-E'!$B$2:$B$516,0), MATCH(Capacity!J$254,'E-E'!$E$1:$AH$1,0))</f>
        <v>0</v>
      </c>
      <c r="K268">
        <f>$C268*INDEX('E-E'!$E$2:$AH$516,MATCH(Capacity!$B268,'E-E'!$B$2:$B$516,0), MATCH(Capacity!K$254,'E-E'!$E$1:$AH$1,0))</f>
        <v>0</v>
      </c>
      <c r="L268">
        <f>$C268*INDEX('E-E'!$E$2:$AH$516,MATCH(Capacity!$B268,'E-E'!$B$2:$B$516,0), MATCH(Capacity!L$254,'E-E'!$E$1:$AH$1,0))</f>
        <v>0</v>
      </c>
      <c r="M268">
        <f>$C268*INDEX('E-E'!$E$2:$AH$516,MATCH(Capacity!$B268,'E-E'!$B$2:$B$516,0), MATCH(Capacity!M$254,'E-E'!$E$1:$AH$1,0))</f>
        <v>0</v>
      </c>
      <c r="N268">
        <f>$C268*INDEX('E-E'!$E$2:$AH$516,MATCH(Capacity!$B268,'E-E'!$B$2:$B$516,0), MATCH(Capacity!N$254,'E-E'!$E$1:$AH$1,0))</f>
        <v>0</v>
      </c>
      <c r="O268">
        <f>$C268*INDEX('E-E'!$E$2:$AH$516,MATCH(Capacity!$B268,'E-E'!$B$2:$B$516,0), MATCH(Capacity!O$254,'E-E'!$E$1:$AH$1,0))</f>
        <v>0</v>
      </c>
      <c r="P268">
        <f>$C268*INDEX('E-E'!$E$2:$AH$516,MATCH(Capacity!$B268,'E-E'!$B$2:$B$516,0), MATCH(Capacity!P$254,'E-E'!$E$1:$AH$1,0))</f>
        <v>0</v>
      </c>
      <c r="Q268">
        <f>$C268*INDEX('E-E'!$E$2:$AH$516,MATCH(Capacity!$B268,'E-E'!$B$2:$B$516,0), MATCH(Capacity!Q$254,'E-E'!$E$1:$AH$1,0))</f>
        <v>0</v>
      </c>
      <c r="R268">
        <f>$C268*INDEX('E-E'!$E$2:$AH$516,MATCH(Capacity!$B268,'E-E'!$B$2:$B$516,0), MATCH(Capacity!R$254,'E-E'!$E$1:$AH$1,0))</f>
        <v>0</v>
      </c>
      <c r="S268">
        <f>$C268*INDEX('E-E'!$E$2:$AH$516,MATCH(Capacity!$B268,'E-E'!$B$2:$B$516,0), MATCH(Capacity!S$254,'E-E'!$E$1:$AH$1,0))</f>
        <v>0</v>
      </c>
      <c r="T268">
        <f>$C268*INDEX('E-E'!$E$2:$AH$516,MATCH(Capacity!$B268,'E-E'!$B$2:$B$516,0), MATCH(Capacity!T$254,'E-E'!$E$1:$AH$1,0))</f>
        <v>0</v>
      </c>
      <c r="U268">
        <f>$C268*INDEX('E-E'!$E$2:$AH$516,MATCH(Capacity!$B268,'E-E'!$B$2:$B$516,0), MATCH(Capacity!U$254,'E-E'!$E$1:$AH$1,0))</f>
        <v>0</v>
      </c>
      <c r="V268">
        <f>$C268*INDEX('E-E'!$E$2:$AH$516,MATCH(Capacity!$B268,'E-E'!$B$2:$B$516,0), MATCH(Capacity!V$254,'E-E'!$E$1:$AH$1,0))</f>
        <v>0</v>
      </c>
      <c r="W268">
        <f>$C268*INDEX('E-E'!$E$2:$AH$516,MATCH(Capacity!$B268,'E-E'!$B$2:$B$516,0), MATCH(Capacity!W$254,'E-E'!$E$1:$AH$1,0))</f>
        <v>0</v>
      </c>
      <c r="X268">
        <f>$C268*INDEX('E-E'!$E$2:$AH$516,MATCH(Capacity!$B268,'E-E'!$B$2:$B$516,0), MATCH(Capacity!X$254,'E-E'!$E$1:$AH$1,0))</f>
        <v>0</v>
      </c>
      <c r="Y268">
        <f>$C268*INDEX('E-E'!$E$2:$AH$516,MATCH(Capacity!$B268,'E-E'!$B$2:$B$516,0), MATCH(Capacity!Y$254,'E-E'!$E$1:$AH$1,0))</f>
        <v>0</v>
      </c>
      <c r="Z268">
        <f>$C268*INDEX('E-E'!$E$2:$AH$516,MATCH(Capacity!$B268,'E-E'!$B$2:$B$516,0), MATCH(Capacity!Z$254,'E-E'!$E$1:$AH$1,0))</f>
        <v>0</v>
      </c>
      <c r="AA268">
        <f>$C268*INDEX('E-E'!$E$2:$AH$516,MATCH(Capacity!$B268,'E-E'!$B$2:$B$516,0), MATCH(Capacity!AA$254,'E-E'!$E$1:$AH$1,0))</f>
        <v>0</v>
      </c>
      <c r="AB268">
        <f>$C268*INDEX('E-E'!$E$2:$AH$516,MATCH(Capacity!$B268,'E-E'!$B$2:$B$516,0), MATCH(Capacity!AB$254,'E-E'!$E$1:$AH$1,0))</f>
        <v>0</v>
      </c>
      <c r="AC268">
        <f>$C268*INDEX('E-E'!$E$2:$AH$516,MATCH(Capacity!$B268,'E-E'!$B$2:$B$516,0), MATCH(Capacity!AC$254,'E-E'!$E$1:$AH$1,0))</f>
        <v>0</v>
      </c>
      <c r="AD268">
        <f>$C268*INDEX('E-E'!$E$2:$AH$516,MATCH(Capacity!$B268,'E-E'!$B$2:$B$516,0), MATCH(Capacity!AD$254,'E-E'!$E$1:$AH$1,0))</f>
        <v>0</v>
      </c>
      <c r="AE268">
        <f>$C268*INDEX('E-E'!$E$2:$AH$516,MATCH(Capacity!$B268,'E-E'!$B$2:$B$516,0), MATCH(Capacity!AE$254,'E-E'!$E$1:$AH$1,0))</f>
        <v>0</v>
      </c>
      <c r="AF268">
        <f>$C268*INDEX('E-E'!$E$2:$AH$516,MATCH(Capacity!$B268,'E-E'!$B$2:$B$516,0), MATCH(Capacity!AF$254,'E-E'!$E$1:$AH$1,0))</f>
        <v>0</v>
      </c>
      <c r="AG268">
        <f>$C268*INDEX('E-E'!$E$2:$AH$516,MATCH(Capacity!$B268,'E-E'!$B$2:$B$516,0), MATCH(Capacity!AG$254,'E-E'!$E$1:$AH$1,0))</f>
        <v>0</v>
      </c>
      <c r="AH268">
        <f>$C268*INDEX('E-E'!$E$2:$AH$516,MATCH(Capacity!$B268,'E-E'!$B$2:$B$516,0), MATCH(Capacity!AH$254,'E-E'!$E$1:$AH$1,0))</f>
        <v>0</v>
      </c>
    </row>
    <row r="269" spans="1:34" x14ac:dyDescent="0.3">
      <c r="A269" t="str">
        <f>'E-E'!A16</f>
        <v>Wallgrove Grid Battery project</v>
      </c>
      <c r="B269">
        <f>'E-E'!B16</f>
        <v>0</v>
      </c>
      <c r="C269">
        <f>_xlfn.IFNA(VLOOKUP(B269,RawData!$B$1:$E$168,4,FALSE),0)</f>
        <v>0</v>
      </c>
      <c r="D269">
        <f>_xlfn.IFNA(VLOOKUP(B269,RawData!$B$1:$H$168,7,FALSE),0)</f>
        <v>0</v>
      </c>
      <c r="E269">
        <f>_xlfn.IFNA(VLOOKUP(B269,RawData!$B$1:$H$168,2,FALSE),0)</f>
        <v>0</v>
      </c>
      <c r="F269">
        <f>$C269*INDEX('E-E'!$E$2:$AH$516,MATCH(Capacity!$B269,'E-E'!$B$2:$B$516,0), MATCH(Capacity!F$254,'E-E'!$E$1:$AH$1,0))</f>
        <v>0</v>
      </c>
      <c r="G269">
        <f>$C269*INDEX('E-E'!$E$2:$AH$516,MATCH(Capacity!$B269,'E-E'!$B$2:$B$516,0), MATCH(Capacity!G$254,'E-E'!$E$1:$AH$1,0))</f>
        <v>0</v>
      </c>
      <c r="H269">
        <f>$C269*INDEX('E-E'!$E$2:$AH$516,MATCH(Capacity!$B269,'E-E'!$B$2:$B$516,0), MATCH(Capacity!H$254,'E-E'!$E$1:$AH$1,0))</f>
        <v>0</v>
      </c>
      <c r="I269">
        <f>$C269*INDEX('E-E'!$E$2:$AH$516,MATCH(Capacity!$B269,'E-E'!$B$2:$B$516,0), MATCH(Capacity!I$254,'E-E'!$E$1:$AH$1,0))</f>
        <v>0</v>
      </c>
      <c r="J269">
        <f>$C269*INDEX('E-E'!$E$2:$AH$516,MATCH(Capacity!$B269,'E-E'!$B$2:$B$516,0), MATCH(Capacity!J$254,'E-E'!$E$1:$AH$1,0))</f>
        <v>0</v>
      </c>
      <c r="K269">
        <f>$C269*INDEX('E-E'!$E$2:$AH$516,MATCH(Capacity!$B269,'E-E'!$B$2:$B$516,0), MATCH(Capacity!K$254,'E-E'!$E$1:$AH$1,0))</f>
        <v>0</v>
      </c>
      <c r="L269">
        <f>$C269*INDEX('E-E'!$E$2:$AH$516,MATCH(Capacity!$B269,'E-E'!$B$2:$B$516,0), MATCH(Capacity!L$254,'E-E'!$E$1:$AH$1,0))</f>
        <v>0</v>
      </c>
      <c r="M269">
        <f>$C269*INDEX('E-E'!$E$2:$AH$516,MATCH(Capacity!$B269,'E-E'!$B$2:$B$516,0), MATCH(Capacity!M$254,'E-E'!$E$1:$AH$1,0))</f>
        <v>0</v>
      </c>
      <c r="N269">
        <f>$C269*INDEX('E-E'!$E$2:$AH$516,MATCH(Capacity!$B269,'E-E'!$B$2:$B$516,0), MATCH(Capacity!N$254,'E-E'!$E$1:$AH$1,0))</f>
        <v>0</v>
      </c>
      <c r="O269">
        <f>$C269*INDEX('E-E'!$E$2:$AH$516,MATCH(Capacity!$B269,'E-E'!$B$2:$B$516,0), MATCH(Capacity!O$254,'E-E'!$E$1:$AH$1,0))</f>
        <v>0</v>
      </c>
      <c r="P269">
        <f>$C269*INDEX('E-E'!$E$2:$AH$516,MATCH(Capacity!$B269,'E-E'!$B$2:$B$516,0), MATCH(Capacity!P$254,'E-E'!$E$1:$AH$1,0))</f>
        <v>0</v>
      </c>
      <c r="Q269">
        <f>$C269*INDEX('E-E'!$E$2:$AH$516,MATCH(Capacity!$B269,'E-E'!$B$2:$B$516,0), MATCH(Capacity!Q$254,'E-E'!$E$1:$AH$1,0))</f>
        <v>0</v>
      </c>
      <c r="R269">
        <f>$C269*INDEX('E-E'!$E$2:$AH$516,MATCH(Capacity!$B269,'E-E'!$B$2:$B$516,0), MATCH(Capacity!R$254,'E-E'!$E$1:$AH$1,0))</f>
        <v>0</v>
      </c>
      <c r="S269">
        <f>$C269*INDEX('E-E'!$E$2:$AH$516,MATCH(Capacity!$B269,'E-E'!$B$2:$B$516,0), MATCH(Capacity!S$254,'E-E'!$E$1:$AH$1,0))</f>
        <v>0</v>
      </c>
      <c r="T269">
        <f>$C269*INDEX('E-E'!$E$2:$AH$516,MATCH(Capacity!$B269,'E-E'!$B$2:$B$516,0), MATCH(Capacity!T$254,'E-E'!$E$1:$AH$1,0))</f>
        <v>0</v>
      </c>
      <c r="U269">
        <f>$C269*INDEX('E-E'!$E$2:$AH$516,MATCH(Capacity!$B269,'E-E'!$B$2:$B$516,0), MATCH(Capacity!U$254,'E-E'!$E$1:$AH$1,0))</f>
        <v>0</v>
      </c>
      <c r="V269">
        <f>$C269*INDEX('E-E'!$E$2:$AH$516,MATCH(Capacity!$B269,'E-E'!$B$2:$B$516,0), MATCH(Capacity!V$254,'E-E'!$E$1:$AH$1,0))</f>
        <v>0</v>
      </c>
      <c r="W269">
        <f>$C269*INDEX('E-E'!$E$2:$AH$516,MATCH(Capacity!$B269,'E-E'!$B$2:$B$516,0), MATCH(Capacity!W$254,'E-E'!$E$1:$AH$1,0))</f>
        <v>0</v>
      </c>
      <c r="X269">
        <f>$C269*INDEX('E-E'!$E$2:$AH$516,MATCH(Capacity!$B269,'E-E'!$B$2:$B$516,0), MATCH(Capacity!X$254,'E-E'!$E$1:$AH$1,0))</f>
        <v>0</v>
      </c>
      <c r="Y269">
        <f>$C269*INDEX('E-E'!$E$2:$AH$516,MATCH(Capacity!$B269,'E-E'!$B$2:$B$516,0), MATCH(Capacity!Y$254,'E-E'!$E$1:$AH$1,0))</f>
        <v>0</v>
      </c>
      <c r="Z269">
        <f>$C269*INDEX('E-E'!$E$2:$AH$516,MATCH(Capacity!$B269,'E-E'!$B$2:$B$516,0), MATCH(Capacity!Z$254,'E-E'!$E$1:$AH$1,0))</f>
        <v>0</v>
      </c>
      <c r="AA269">
        <f>$C269*INDEX('E-E'!$E$2:$AH$516,MATCH(Capacity!$B269,'E-E'!$B$2:$B$516,0), MATCH(Capacity!AA$254,'E-E'!$E$1:$AH$1,0))</f>
        <v>0</v>
      </c>
      <c r="AB269">
        <f>$C269*INDEX('E-E'!$E$2:$AH$516,MATCH(Capacity!$B269,'E-E'!$B$2:$B$516,0), MATCH(Capacity!AB$254,'E-E'!$E$1:$AH$1,0))</f>
        <v>0</v>
      </c>
      <c r="AC269">
        <f>$C269*INDEX('E-E'!$E$2:$AH$516,MATCH(Capacity!$B269,'E-E'!$B$2:$B$516,0), MATCH(Capacity!AC$254,'E-E'!$E$1:$AH$1,0))</f>
        <v>0</v>
      </c>
      <c r="AD269">
        <f>$C269*INDEX('E-E'!$E$2:$AH$516,MATCH(Capacity!$B269,'E-E'!$B$2:$B$516,0), MATCH(Capacity!AD$254,'E-E'!$E$1:$AH$1,0))</f>
        <v>0</v>
      </c>
      <c r="AE269">
        <f>$C269*INDEX('E-E'!$E$2:$AH$516,MATCH(Capacity!$B269,'E-E'!$B$2:$B$516,0), MATCH(Capacity!AE$254,'E-E'!$E$1:$AH$1,0))</f>
        <v>0</v>
      </c>
      <c r="AF269">
        <f>$C269*INDEX('E-E'!$E$2:$AH$516,MATCH(Capacity!$B269,'E-E'!$B$2:$B$516,0), MATCH(Capacity!AF$254,'E-E'!$E$1:$AH$1,0))</f>
        <v>0</v>
      </c>
      <c r="AG269">
        <f>$C269*INDEX('E-E'!$E$2:$AH$516,MATCH(Capacity!$B269,'E-E'!$B$2:$B$516,0), MATCH(Capacity!AG$254,'E-E'!$E$1:$AH$1,0))</f>
        <v>0</v>
      </c>
      <c r="AH269">
        <f>$C269*INDEX('E-E'!$E$2:$AH$516,MATCH(Capacity!$B269,'E-E'!$B$2:$B$516,0), MATCH(Capacity!AH$254,'E-E'!$E$1:$AH$1,0))</f>
        <v>0</v>
      </c>
    </row>
    <row r="270" spans="1:34" x14ac:dyDescent="0.3">
      <c r="A270" t="str">
        <f>'E-E'!A17</f>
        <v>Wandoan South BESS</v>
      </c>
      <c r="B270">
        <f>'E-E'!B17</f>
        <v>0</v>
      </c>
      <c r="C270">
        <f>_xlfn.IFNA(VLOOKUP(B270,RawData!$B$1:$E$168,4,FALSE),0)</f>
        <v>0</v>
      </c>
      <c r="D270">
        <f>_xlfn.IFNA(VLOOKUP(B270,RawData!$B$1:$H$168,7,FALSE),0)</f>
        <v>0</v>
      </c>
      <c r="E270">
        <f>_xlfn.IFNA(VLOOKUP(B270,RawData!$B$1:$H$168,2,FALSE),0)</f>
        <v>0</v>
      </c>
      <c r="F270">
        <f>$C270*INDEX('E-E'!$E$2:$AH$516,MATCH(Capacity!$B270,'E-E'!$B$2:$B$516,0), MATCH(Capacity!F$254,'E-E'!$E$1:$AH$1,0))</f>
        <v>0</v>
      </c>
      <c r="G270">
        <f>$C270*INDEX('E-E'!$E$2:$AH$516,MATCH(Capacity!$B270,'E-E'!$B$2:$B$516,0), MATCH(Capacity!G$254,'E-E'!$E$1:$AH$1,0))</f>
        <v>0</v>
      </c>
      <c r="H270">
        <f>$C270*INDEX('E-E'!$E$2:$AH$516,MATCH(Capacity!$B270,'E-E'!$B$2:$B$516,0), MATCH(Capacity!H$254,'E-E'!$E$1:$AH$1,0))</f>
        <v>0</v>
      </c>
      <c r="I270">
        <f>$C270*INDEX('E-E'!$E$2:$AH$516,MATCH(Capacity!$B270,'E-E'!$B$2:$B$516,0), MATCH(Capacity!I$254,'E-E'!$E$1:$AH$1,0))</f>
        <v>0</v>
      </c>
      <c r="J270">
        <f>$C270*INDEX('E-E'!$E$2:$AH$516,MATCH(Capacity!$B270,'E-E'!$B$2:$B$516,0), MATCH(Capacity!J$254,'E-E'!$E$1:$AH$1,0))</f>
        <v>0</v>
      </c>
      <c r="K270">
        <f>$C270*INDEX('E-E'!$E$2:$AH$516,MATCH(Capacity!$B270,'E-E'!$B$2:$B$516,0), MATCH(Capacity!K$254,'E-E'!$E$1:$AH$1,0))</f>
        <v>0</v>
      </c>
      <c r="L270">
        <f>$C270*INDEX('E-E'!$E$2:$AH$516,MATCH(Capacity!$B270,'E-E'!$B$2:$B$516,0), MATCH(Capacity!L$254,'E-E'!$E$1:$AH$1,0))</f>
        <v>0</v>
      </c>
      <c r="M270">
        <f>$C270*INDEX('E-E'!$E$2:$AH$516,MATCH(Capacity!$B270,'E-E'!$B$2:$B$516,0), MATCH(Capacity!M$254,'E-E'!$E$1:$AH$1,0))</f>
        <v>0</v>
      </c>
      <c r="N270">
        <f>$C270*INDEX('E-E'!$E$2:$AH$516,MATCH(Capacity!$B270,'E-E'!$B$2:$B$516,0), MATCH(Capacity!N$254,'E-E'!$E$1:$AH$1,0))</f>
        <v>0</v>
      </c>
      <c r="O270">
        <f>$C270*INDEX('E-E'!$E$2:$AH$516,MATCH(Capacity!$B270,'E-E'!$B$2:$B$516,0), MATCH(Capacity!O$254,'E-E'!$E$1:$AH$1,0))</f>
        <v>0</v>
      </c>
      <c r="P270">
        <f>$C270*INDEX('E-E'!$E$2:$AH$516,MATCH(Capacity!$B270,'E-E'!$B$2:$B$516,0), MATCH(Capacity!P$254,'E-E'!$E$1:$AH$1,0))</f>
        <v>0</v>
      </c>
      <c r="Q270">
        <f>$C270*INDEX('E-E'!$E$2:$AH$516,MATCH(Capacity!$B270,'E-E'!$B$2:$B$516,0), MATCH(Capacity!Q$254,'E-E'!$E$1:$AH$1,0))</f>
        <v>0</v>
      </c>
      <c r="R270">
        <f>$C270*INDEX('E-E'!$E$2:$AH$516,MATCH(Capacity!$B270,'E-E'!$B$2:$B$516,0), MATCH(Capacity!R$254,'E-E'!$E$1:$AH$1,0))</f>
        <v>0</v>
      </c>
      <c r="S270">
        <f>$C270*INDEX('E-E'!$E$2:$AH$516,MATCH(Capacity!$B270,'E-E'!$B$2:$B$516,0), MATCH(Capacity!S$254,'E-E'!$E$1:$AH$1,0))</f>
        <v>0</v>
      </c>
      <c r="T270">
        <f>$C270*INDEX('E-E'!$E$2:$AH$516,MATCH(Capacity!$B270,'E-E'!$B$2:$B$516,0), MATCH(Capacity!T$254,'E-E'!$E$1:$AH$1,0))</f>
        <v>0</v>
      </c>
      <c r="U270">
        <f>$C270*INDEX('E-E'!$E$2:$AH$516,MATCH(Capacity!$B270,'E-E'!$B$2:$B$516,0), MATCH(Capacity!U$254,'E-E'!$E$1:$AH$1,0))</f>
        <v>0</v>
      </c>
      <c r="V270">
        <f>$C270*INDEX('E-E'!$E$2:$AH$516,MATCH(Capacity!$B270,'E-E'!$B$2:$B$516,0), MATCH(Capacity!V$254,'E-E'!$E$1:$AH$1,0))</f>
        <v>0</v>
      </c>
      <c r="W270">
        <f>$C270*INDEX('E-E'!$E$2:$AH$516,MATCH(Capacity!$B270,'E-E'!$B$2:$B$516,0), MATCH(Capacity!W$254,'E-E'!$E$1:$AH$1,0))</f>
        <v>0</v>
      </c>
      <c r="X270">
        <f>$C270*INDEX('E-E'!$E$2:$AH$516,MATCH(Capacity!$B270,'E-E'!$B$2:$B$516,0), MATCH(Capacity!X$254,'E-E'!$E$1:$AH$1,0))</f>
        <v>0</v>
      </c>
      <c r="Y270">
        <f>$C270*INDEX('E-E'!$E$2:$AH$516,MATCH(Capacity!$B270,'E-E'!$B$2:$B$516,0), MATCH(Capacity!Y$254,'E-E'!$E$1:$AH$1,0))</f>
        <v>0</v>
      </c>
      <c r="Z270">
        <f>$C270*INDEX('E-E'!$E$2:$AH$516,MATCH(Capacity!$B270,'E-E'!$B$2:$B$516,0), MATCH(Capacity!Z$254,'E-E'!$E$1:$AH$1,0))</f>
        <v>0</v>
      </c>
      <c r="AA270">
        <f>$C270*INDEX('E-E'!$E$2:$AH$516,MATCH(Capacity!$B270,'E-E'!$B$2:$B$516,0), MATCH(Capacity!AA$254,'E-E'!$E$1:$AH$1,0))</f>
        <v>0</v>
      </c>
      <c r="AB270">
        <f>$C270*INDEX('E-E'!$E$2:$AH$516,MATCH(Capacity!$B270,'E-E'!$B$2:$B$516,0), MATCH(Capacity!AB$254,'E-E'!$E$1:$AH$1,0))</f>
        <v>0</v>
      </c>
      <c r="AC270">
        <f>$C270*INDEX('E-E'!$E$2:$AH$516,MATCH(Capacity!$B270,'E-E'!$B$2:$B$516,0), MATCH(Capacity!AC$254,'E-E'!$E$1:$AH$1,0))</f>
        <v>0</v>
      </c>
      <c r="AD270">
        <f>$C270*INDEX('E-E'!$E$2:$AH$516,MATCH(Capacity!$B270,'E-E'!$B$2:$B$516,0), MATCH(Capacity!AD$254,'E-E'!$E$1:$AH$1,0))</f>
        <v>0</v>
      </c>
      <c r="AE270">
        <f>$C270*INDEX('E-E'!$E$2:$AH$516,MATCH(Capacity!$B270,'E-E'!$B$2:$B$516,0), MATCH(Capacity!AE$254,'E-E'!$E$1:$AH$1,0))</f>
        <v>0</v>
      </c>
      <c r="AF270">
        <f>$C270*INDEX('E-E'!$E$2:$AH$516,MATCH(Capacity!$B270,'E-E'!$B$2:$B$516,0), MATCH(Capacity!AF$254,'E-E'!$E$1:$AH$1,0))</f>
        <v>0</v>
      </c>
      <c r="AG270">
        <f>$C270*INDEX('E-E'!$E$2:$AH$516,MATCH(Capacity!$B270,'E-E'!$B$2:$B$516,0), MATCH(Capacity!AG$254,'E-E'!$E$1:$AH$1,0))</f>
        <v>0</v>
      </c>
      <c r="AH270">
        <f>$C270*INDEX('E-E'!$E$2:$AH$516,MATCH(Capacity!$B270,'E-E'!$B$2:$B$516,0), MATCH(Capacity!AH$254,'E-E'!$E$1:$AH$1,0))</f>
        <v>0</v>
      </c>
    </row>
    <row r="271" spans="1:34" x14ac:dyDescent="0.3">
      <c r="A271" t="str">
        <f>'E-E'!A18</f>
        <v>Victorian Big Battery</v>
      </c>
      <c r="B271">
        <f>'E-E'!B18</f>
        <v>0</v>
      </c>
      <c r="C271">
        <f>_xlfn.IFNA(VLOOKUP(B271,RawData!$B$1:$E$168,4,FALSE),0)</f>
        <v>0</v>
      </c>
      <c r="D271">
        <f>_xlfn.IFNA(VLOOKUP(B271,RawData!$B$1:$H$168,7,FALSE),0)</f>
        <v>0</v>
      </c>
      <c r="E271">
        <f>_xlfn.IFNA(VLOOKUP(B271,RawData!$B$1:$H$168,2,FALSE),0)</f>
        <v>0</v>
      </c>
      <c r="F271">
        <f>$C271*INDEX('E-E'!$E$2:$AH$516,MATCH(Capacity!$B271,'E-E'!$B$2:$B$516,0), MATCH(Capacity!F$254,'E-E'!$E$1:$AH$1,0))</f>
        <v>0</v>
      </c>
      <c r="G271">
        <f>$C271*INDEX('E-E'!$E$2:$AH$516,MATCH(Capacity!$B271,'E-E'!$B$2:$B$516,0), MATCH(Capacity!G$254,'E-E'!$E$1:$AH$1,0))</f>
        <v>0</v>
      </c>
      <c r="H271">
        <f>$C271*INDEX('E-E'!$E$2:$AH$516,MATCH(Capacity!$B271,'E-E'!$B$2:$B$516,0), MATCH(Capacity!H$254,'E-E'!$E$1:$AH$1,0))</f>
        <v>0</v>
      </c>
      <c r="I271">
        <f>$C271*INDEX('E-E'!$E$2:$AH$516,MATCH(Capacity!$B271,'E-E'!$B$2:$B$516,0), MATCH(Capacity!I$254,'E-E'!$E$1:$AH$1,0))</f>
        <v>0</v>
      </c>
      <c r="J271">
        <f>$C271*INDEX('E-E'!$E$2:$AH$516,MATCH(Capacity!$B271,'E-E'!$B$2:$B$516,0), MATCH(Capacity!J$254,'E-E'!$E$1:$AH$1,0))</f>
        <v>0</v>
      </c>
      <c r="K271">
        <f>$C271*INDEX('E-E'!$E$2:$AH$516,MATCH(Capacity!$B271,'E-E'!$B$2:$B$516,0), MATCH(Capacity!K$254,'E-E'!$E$1:$AH$1,0))</f>
        <v>0</v>
      </c>
      <c r="L271">
        <f>$C271*INDEX('E-E'!$E$2:$AH$516,MATCH(Capacity!$B271,'E-E'!$B$2:$B$516,0), MATCH(Capacity!L$254,'E-E'!$E$1:$AH$1,0))</f>
        <v>0</v>
      </c>
      <c r="M271">
        <f>$C271*INDEX('E-E'!$E$2:$AH$516,MATCH(Capacity!$B271,'E-E'!$B$2:$B$516,0), MATCH(Capacity!M$254,'E-E'!$E$1:$AH$1,0))</f>
        <v>0</v>
      </c>
      <c r="N271">
        <f>$C271*INDEX('E-E'!$E$2:$AH$516,MATCH(Capacity!$B271,'E-E'!$B$2:$B$516,0), MATCH(Capacity!N$254,'E-E'!$E$1:$AH$1,0))</f>
        <v>0</v>
      </c>
      <c r="O271">
        <f>$C271*INDEX('E-E'!$E$2:$AH$516,MATCH(Capacity!$B271,'E-E'!$B$2:$B$516,0), MATCH(Capacity!O$254,'E-E'!$E$1:$AH$1,0))</f>
        <v>0</v>
      </c>
      <c r="P271">
        <f>$C271*INDEX('E-E'!$E$2:$AH$516,MATCH(Capacity!$B271,'E-E'!$B$2:$B$516,0), MATCH(Capacity!P$254,'E-E'!$E$1:$AH$1,0))</f>
        <v>0</v>
      </c>
      <c r="Q271">
        <f>$C271*INDEX('E-E'!$E$2:$AH$516,MATCH(Capacity!$B271,'E-E'!$B$2:$B$516,0), MATCH(Capacity!Q$254,'E-E'!$E$1:$AH$1,0))</f>
        <v>0</v>
      </c>
      <c r="R271">
        <f>$C271*INDEX('E-E'!$E$2:$AH$516,MATCH(Capacity!$B271,'E-E'!$B$2:$B$516,0), MATCH(Capacity!R$254,'E-E'!$E$1:$AH$1,0))</f>
        <v>0</v>
      </c>
      <c r="S271">
        <f>$C271*INDEX('E-E'!$E$2:$AH$516,MATCH(Capacity!$B271,'E-E'!$B$2:$B$516,0), MATCH(Capacity!S$254,'E-E'!$E$1:$AH$1,0))</f>
        <v>0</v>
      </c>
      <c r="T271">
        <f>$C271*INDEX('E-E'!$E$2:$AH$516,MATCH(Capacity!$B271,'E-E'!$B$2:$B$516,0), MATCH(Capacity!T$254,'E-E'!$E$1:$AH$1,0))</f>
        <v>0</v>
      </c>
      <c r="U271">
        <f>$C271*INDEX('E-E'!$E$2:$AH$516,MATCH(Capacity!$B271,'E-E'!$B$2:$B$516,0), MATCH(Capacity!U$254,'E-E'!$E$1:$AH$1,0))</f>
        <v>0</v>
      </c>
      <c r="V271">
        <f>$C271*INDEX('E-E'!$E$2:$AH$516,MATCH(Capacity!$B271,'E-E'!$B$2:$B$516,0), MATCH(Capacity!V$254,'E-E'!$E$1:$AH$1,0))</f>
        <v>0</v>
      </c>
      <c r="W271">
        <f>$C271*INDEX('E-E'!$E$2:$AH$516,MATCH(Capacity!$B271,'E-E'!$B$2:$B$516,0), MATCH(Capacity!W$254,'E-E'!$E$1:$AH$1,0))</f>
        <v>0</v>
      </c>
      <c r="X271">
        <f>$C271*INDEX('E-E'!$E$2:$AH$516,MATCH(Capacity!$B271,'E-E'!$B$2:$B$516,0), MATCH(Capacity!X$254,'E-E'!$E$1:$AH$1,0))</f>
        <v>0</v>
      </c>
      <c r="Y271">
        <f>$C271*INDEX('E-E'!$E$2:$AH$516,MATCH(Capacity!$B271,'E-E'!$B$2:$B$516,0), MATCH(Capacity!Y$254,'E-E'!$E$1:$AH$1,0))</f>
        <v>0</v>
      </c>
      <c r="Z271">
        <f>$C271*INDEX('E-E'!$E$2:$AH$516,MATCH(Capacity!$B271,'E-E'!$B$2:$B$516,0), MATCH(Capacity!Z$254,'E-E'!$E$1:$AH$1,0))</f>
        <v>0</v>
      </c>
      <c r="AA271">
        <f>$C271*INDEX('E-E'!$E$2:$AH$516,MATCH(Capacity!$B271,'E-E'!$B$2:$B$516,0), MATCH(Capacity!AA$254,'E-E'!$E$1:$AH$1,0))</f>
        <v>0</v>
      </c>
      <c r="AB271">
        <f>$C271*INDEX('E-E'!$E$2:$AH$516,MATCH(Capacity!$B271,'E-E'!$B$2:$B$516,0), MATCH(Capacity!AB$254,'E-E'!$E$1:$AH$1,0))</f>
        <v>0</v>
      </c>
      <c r="AC271">
        <f>$C271*INDEX('E-E'!$E$2:$AH$516,MATCH(Capacity!$B271,'E-E'!$B$2:$B$516,0), MATCH(Capacity!AC$254,'E-E'!$E$1:$AH$1,0))</f>
        <v>0</v>
      </c>
      <c r="AD271">
        <f>$C271*INDEX('E-E'!$E$2:$AH$516,MATCH(Capacity!$B271,'E-E'!$B$2:$B$516,0), MATCH(Capacity!AD$254,'E-E'!$E$1:$AH$1,0))</f>
        <v>0</v>
      </c>
      <c r="AE271">
        <f>$C271*INDEX('E-E'!$E$2:$AH$516,MATCH(Capacity!$B271,'E-E'!$B$2:$B$516,0), MATCH(Capacity!AE$254,'E-E'!$E$1:$AH$1,0))</f>
        <v>0</v>
      </c>
      <c r="AF271">
        <f>$C271*INDEX('E-E'!$E$2:$AH$516,MATCH(Capacity!$B271,'E-E'!$B$2:$B$516,0), MATCH(Capacity!AF$254,'E-E'!$E$1:$AH$1,0))</f>
        <v>0</v>
      </c>
      <c r="AG271">
        <f>$C271*INDEX('E-E'!$E$2:$AH$516,MATCH(Capacity!$B271,'E-E'!$B$2:$B$516,0), MATCH(Capacity!AG$254,'E-E'!$E$1:$AH$1,0))</f>
        <v>0</v>
      </c>
      <c r="AH271">
        <f>$C271*INDEX('E-E'!$E$2:$AH$516,MATCH(Capacity!$B271,'E-E'!$B$2:$B$516,0), MATCH(Capacity!AH$254,'E-E'!$E$1:$AH$1,0))</f>
        <v>0</v>
      </c>
    </row>
    <row r="272" spans="1:34" x14ac:dyDescent="0.3">
      <c r="A272" t="str">
        <f>'E-E'!A19</f>
        <v>Adelaide Desalination Plant</v>
      </c>
      <c r="B272" t="str">
        <f>'E-E'!B19</f>
        <v>Adelaide Desalination Plant</v>
      </c>
      <c r="C272">
        <f>_xlfn.IFNA(VLOOKUP(B272,RawData!$B$1:$E$168,4,FALSE),0)</f>
        <v>0</v>
      </c>
      <c r="D272">
        <f>_xlfn.IFNA(VLOOKUP(B272,RawData!$B$1:$H$168,7,FALSE),0)</f>
        <v>0</v>
      </c>
      <c r="E272">
        <f>_xlfn.IFNA(VLOOKUP(B272,RawData!$B$1:$H$168,2,FALSE),0)</f>
        <v>0</v>
      </c>
      <c r="F272">
        <f>$C272*INDEX('E-E'!$E$2:$AH$516,MATCH(Capacity!$B272,'E-E'!$B$2:$B$516,0), MATCH(Capacity!F$254,'E-E'!$E$1:$AH$1,0))</f>
        <v>0</v>
      </c>
      <c r="G272">
        <f>$C272*INDEX('E-E'!$E$2:$AH$516,MATCH(Capacity!$B272,'E-E'!$B$2:$B$516,0), MATCH(Capacity!G$254,'E-E'!$E$1:$AH$1,0))</f>
        <v>0</v>
      </c>
      <c r="H272">
        <f>$C272*INDEX('E-E'!$E$2:$AH$516,MATCH(Capacity!$B272,'E-E'!$B$2:$B$516,0), MATCH(Capacity!H$254,'E-E'!$E$1:$AH$1,0))</f>
        <v>0</v>
      </c>
      <c r="I272">
        <f>$C272*INDEX('E-E'!$E$2:$AH$516,MATCH(Capacity!$B272,'E-E'!$B$2:$B$516,0), MATCH(Capacity!I$254,'E-E'!$E$1:$AH$1,0))</f>
        <v>0</v>
      </c>
      <c r="J272">
        <f>$C272*INDEX('E-E'!$E$2:$AH$516,MATCH(Capacity!$B272,'E-E'!$B$2:$B$516,0), MATCH(Capacity!J$254,'E-E'!$E$1:$AH$1,0))</f>
        <v>0</v>
      </c>
      <c r="K272">
        <f>$C272*INDEX('E-E'!$E$2:$AH$516,MATCH(Capacity!$B272,'E-E'!$B$2:$B$516,0), MATCH(Capacity!K$254,'E-E'!$E$1:$AH$1,0))</f>
        <v>0</v>
      </c>
      <c r="L272">
        <f>$C272*INDEX('E-E'!$E$2:$AH$516,MATCH(Capacity!$B272,'E-E'!$B$2:$B$516,0), MATCH(Capacity!L$254,'E-E'!$E$1:$AH$1,0))</f>
        <v>0</v>
      </c>
      <c r="M272">
        <f>$C272*INDEX('E-E'!$E$2:$AH$516,MATCH(Capacity!$B272,'E-E'!$B$2:$B$516,0), MATCH(Capacity!M$254,'E-E'!$E$1:$AH$1,0))</f>
        <v>0</v>
      </c>
      <c r="N272">
        <f>$C272*INDEX('E-E'!$E$2:$AH$516,MATCH(Capacity!$B272,'E-E'!$B$2:$B$516,0), MATCH(Capacity!N$254,'E-E'!$E$1:$AH$1,0))</f>
        <v>0</v>
      </c>
      <c r="O272">
        <f>$C272*INDEX('E-E'!$E$2:$AH$516,MATCH(Capacity!$B272,'E-E'!$B$2:$B$516,0), MATCH(Capacity!O$254,'E-E'!$E$1:$AH$1,0))</f>
        <v>0</v>
      </c>
      <c r="P272">
        <f>$C272*INDEX('E-E'!$E$2:$AH$516,MATCH(Capacity!$B272,'E-E'!$B$2:$B$516,0), MATCH(Capacity!P$254,'E-E'!$E$1:$AH$1,0))</f>
        <v>0</v>
      </c>
      <c r="Q272">
        <f>$C272*INDEX('E-E'!$E$2:$AH$516,MATCH(Capacity!$B272,'E-E'!$B$2:$B$516,0), MATCH(Capacity!Q$254,'E-E'!$E$1:$AH$1,0))</f>
        <v>0</v>
      </c>
      <c r="R272">
        <f>$C272*INDEX('E-E'!$E$2:$AH$516,MATCH(Capacity!$B272,'E-E'!$B$2:$B$516,0), MATCH(Capacity!R$254,'E-E'!$E$1:$AH$1,0))</f>
        <v>0</v>
      </c>
      <c r="S272">
        <f>$C272*INDEX('E-E'!$E$2:$AH$516,MATCH(Capacity!$B272,'E-E'!$B$2:$B$516,0), MATCH(Capacity!S$254,'E-E'!$E$1:$AH$1,0))</f>
        <v>0</v>
      </c>
      <c r="T272">
        <f>$C272*INDEX('E-E'!$E$2:$AH$516,MATCH(Capacity!$B272,'E-E'!$B$2:$B$516,0), MATCH(Capacity!T$254,'E-E'!$E$1:$AH$1,0))</f>
        <v>0</v>
      </c>
      <c r="U272">
        <f>$C272*INDEX('E-E'!$E$2:$AH$516,MATCH(Capacity!$B272,'E-E'!$B$2:$B$516,0), MATCH(Capacity!U$254,'E-E'!$E$1:$AH$1,0))</f>
        <v>0</v>
      </c>
      <c r="V272">
        <f>$C272*INDEX('E-E'!$E$2:$AH$516,MATCH(Capacity!$B272,'E-E'!$B$2:$B$516,0), MATCH(Capacity!V$254,'E-E'!$E$1:$AH$1,0))</f>
        <v>0</v>
      </c>
      <c r="W272">
        <f>$C272*INDEX('E-E'!$E$2:$AH$516,MATCH(Capacity!$B272,'E-E'!$B$2:$B$516,0), MATCH(Capacity!W$254,'E-E'!$E$1:$AH$1,0))</f>
        <v>0</v>
      </c>
      <c r="X272">
        <f>$C272*INDEX('E-E'!$E$2:$AH$516,MATCH(Capacity!$B272,'E-E'!$B$2:$B$516,0), MATCH(Capacity!X$254,'E-E'!$E$1:$AH$1,0))</f>
        <v>0</v>
      </c>
      <c r="Y272">
        <f>$C272*INDEX('E-E'!$E$2:$AH$516,MATCH(Capacity!$B272,'E-E'!$B$2:$B$516,0), MATCH(Capacity!Y$254,'E-E'!$E$1:$AH$1,0))</f>
        <v>0</v>
      </c>
      <c r="Z272">
        <f>$C272*INDEX('E-E'!$E$2:$AH$516,MATCH(Capacity!$B272,'E-E'!$B$2:$B$516,0), MATCH(Capacity!Z$254,'E-E'!$E$1:$AH$1,0))</f>
        <v>0</v>
      </c>
      <c r="AA272">
        <f>$C272*INDEX('E-E'!$E$2:$AH$516,MATCH(Capacity!$B272,'E-E'!$B$2:$B$516,0), MATCH(Capacity!AA$254,'E-E'!$E$1:$AH$1,0))</f>
        <v>0</v>
      </c>
      <c r="AB272">
        <f>$C272*INDEX('E-E'!$E$2:$AH$516,MATCH(Capacity!$B272,'E-E'!$B$2:$B$516,0), MATCH(Capacity!AB$254,'E-E'!$E$1:$AH$1,0))</f>
        <v>0</v>
      </c>
      <c r="AC272">
        <f>$C272*INDEX('E-E'!$E$2:$AH$516,MATCH(Capacity!$B272,'E-E'!$B$2:$B$516,0), MATCH(Capacity!AC$254,'E-E'!$E$1:$AH$1,0))</f>
        <v>0</v>
      </c>
      <c r="AD272">
        <f>$C272*INDEX('E-E'!$E$2:$AH$516,MATCH(Capacity!$B272,'E-E'!$B$2:$B$516,0), MATCH(Capacity!AD$254,'E-E'!$E$1:$AH$1,0))</f>
        <v>0</v>
      </c>
      <c r="AE272">
        <f>$C272*INDEX('E-E'!$E$2:$AH$516,MATCH(Capacity!$B272,'E-E'!$B$2:$B$516,0), MATCH(Capacity!AE$254,'E-E'!$E$1:$AH$1,0))</f>
        <v>0</v>
      </c>
      <c r="AF272">
        <f>$C272*INDEX('E-E'!$E$2:$AH$516,MATCH(Capacity!$B272,'E-E'!$B$2:$B$516,0), MATCH(Capacity!AF$254,'E-E'!$E$1:$AH$1,0))</f>
        <v>0</v>
      </c>
      <c r="AG272">
        <f>$C272*INDEX('E-E'!$E$2:$AH$516,MATCH(Capacity!$B272,'E-E'!$B$2:$B$516,0), MATCH(Capacity!AG$254,'E-E'!$E$1:$AH$1,0))</f>
        <v>0</v>
      </c>
      <c r="AH272">
        <f>$C272*INDEX('E-E'!$E$2:$AH$516,MATCH(Capacity!$B272,'E-E'!$B$2:$B$516,0), MATCH(Capacity!AH$254,'E-E'!$E$1:$AH$1,0))</f>
        <v>0</v>
      </c>
    </row>
    <row r="273" spans="1:34" x14ac:dyDescent="0.3">
      <c r="A273" t="str">
        <f>'E-E'!A20</f>
        <v>Adelaide Desalination Plant BESS</v>
      </c>
      <c r="B273" t="str">
        <f>'E-E'!B20</f>
        <v>ADPBA1G</v>
      </c>
      <c r="C273">
        <f>_xlfn.IFNA(VLOOKUP(B273,RawData!$B$1:$E$168,4,FALSE),0)</f>
        <v>0</v>
      </c>
      <c r="D273">
        <f>_xlfn.IFNA(VLOOKUP(B273,RawData!$B$1:$H$168,7,FALSE),0)</f>
        <v>0</v>
      </c>
      <c r="E273">
        <f>_xlfn.IFNA(VLOOKUP(B273,RawData!$B$1:$H$168,2,FALSE),0)</f>
        <v>0</v>
      </c>
      <c r="F273">
        <f>$C273*INDEX('E-E'!$E$2:$AH$516,MATCH(Capacity!$B273,'E-E'!$B$2:$B$516,0), MATCH(Capacity!F$254,'E-E'!$E$1:$AH$1,0))</f>
        <v>0</v>
      </c>
      <c r="G273">
        <f>$C273*INDEX('E-E'!$E$2:$AH$516,MATCH(Capacity!$B273,'E-E'!$B$2:$B$516,0), MATCH(Capacity!G$254,'E-E'!$E$1:$AH$1,0))</f>
        <v>0</v>
      </c>
      <c r="H273">
        <f>$C273*INDEX('E-E'!$E$2:$AH$516,MATCH(Capacity!$B273,'E-E'!$B$2:$B$516,0), MATCH(Capacity!H$254,'E-E'!$E$1:$AH$1,0))</f>
        <v>0</v>
      </c>
      <c r="I273">
        <f>$C273*INDEX('E-E'!$E$2:$AH$516,MATCH(Capacity!$B273,'E-E'!$B$2:$B$516,0), MATCH(Capacity!I$254,'E-E'!$E$1:$AH$1,0))</f>
        <v>0</v>
      </c>
      <c r="J273">
        <f>$C273*INDEX('E-E'!$E$2:$AH$516,MATCH(Capacity!$B273,'E-E'!$B$2:$B$516,0), MATCH(Capacity!J$254,'E-E'!$E$1:$AH$1,0))</f>
        <v>0</v>
      </c>
      <c r="K273">
        <f>$C273*INDEX('E-E'!$E$2:$AH$516,MATCH(Capacity!$B273,'E-E'!$B$2:$B$516,0), MATCH(Capacity!K$254,'E-E'!$E$1:$AH$1,0))</f>
        <v>0</v>
      </c>
      <c r="L273">
        <f>$C273*INDEX('E-E'!$E$2:$AH$516,MATCH(Capacity!$B273,'E-E'!$B$2:$B$516,0), MATCH(Capacity!L$254,'E-E'!$E$1:$AH$1,0))</f>
        <v>0</v>
      </c>
      <c r="M273">
        <f>$C273*INDEX('E-E'!$E$2:$AH$516,MATCH(Capacity!$B273,'E-E'!$B$2:$B$516,0), MATCH(Capacity!M$254,'E-E'!$E$1:$AH$1,0))</f>
        <v>0</v>
      </c>
      <c r="N273">
        <f>$C273*INDEX('E-E'!$E$2:$AH$516,MATCH(Capacity!$B273,'E-E'!$B$2:$B$516,0), MATCH(Capacity!N$254,'E-E'!$E$1:$AH$1,0))</f>
        <v>0</v>
      </c>
      <c r="O273">
        <f>$C273*INDEX('E-E'!$E$2:$AH$516,MATCH(Capacity!$B273,'E-E'!$B$2:$B$516,0), MATCH(Capacity!O$254,'E-E'!$E$1:$AH$1,0))</f>
        <v>0</v>
      </c>
      <c r="P273">
        <f>$C273*INDEX('E-E'!$E$2:$AH$516,MATCH(Capacity!$B273,'E-E'!$B$2:$B$516,0), MATCH(Capacity!P$254,'E-E'!$E$1:$AH$1,0))</f>
        <v>0</v>
      </c>
      <c r="Q273">
        <f>$C273*INDEX('E-E'!$E$2:$AH$516,MATCH(Capacity!$B273,'E-E'!$B$2:$B$516,0), MATCH(Capacity!Q$254,'E-E'!$E$1:$AH$1,0))</f>
        <v>0</v>
      </c>
      <c r="R273">
        <f>$C273*INDEX('E-E'!$E$2:$AH$516,MATCH(Capacity!$B273,'E-E'!$B$2:$B$516,0), MATCH(Capacity!R$254,'E-E'!$E$1:$AH$1,0))</f>
        <v>0</v>
      </c>
      <c r="S273">
        <f>$C273*INDEX('E-E'!$E$2:$AH$516,MATCH(Capacity!$B273,'E-E'!$B$2:$B$516,0), MATCH(Capacity!S$254,'E-E'!$E$1:$AH$1,0))</f>
        <v>0</v>
      </c>
      <c r="T273">
        <f>$C273*INDEX('E-E'!$E$2:$AH$516,MATCH(Capacity!$B273,'E-E'!$B$2:$B$516,0), MATCH(Capacity!T$254,'E-E'!$E$1:$AH$1,0))</f>
        <v>0</v>
      </c>
      <c r="U273">
        <f>$C273*INDEX('E-E'!$E$2:$AH$516,MATCH(Capacity!$B273,'E-E'!$B$2:$B$516,0), MATCH(Capacity!U$254,'E-E'!$E$1:$AH$1,0))</f>
        <v>0</v>
      </c>
      <c r="V273">
        <f>$C273*INDEX('E-E'!$E$2:$AH$516,MATCH(Capacity!$B273,'E-E'!$B$2:$B$516,0), MATCH(Capacity!V$254,'E-E'!$E$1:$AH$1,0))</f>
        <v>0</v>
      </c>
      <c r="W273">
        <f>$C273*INDEX('E-E'!$E$2:$AH$516,MATCH(Capacity!$B273,'E-E'!$B$2:$B$516,0), MATCH(Capacity!W$254,'E-E'!$E$1:$AH$1,0))</f>
        <v>0</v>
      </c>
      <c r="X273">
        <f>$C273*INDEX('E-E'!$E$2:$AH$516,MATCH(Capacity!$B273,'E-E'!$B$2:$B$516,0), MATCH(Capacity!X$254,'E-E'!$E$1:$AH$1,0))</f>
        <v>0</v>
      </c>
      <c r="Y273">
        <f>$C273*INDEX('E-E'!$E$2:$AH$516,MATCH(Capacity!$B273,'E-E'!$B$2:$B$516,0), MATCH(Capacity!Y$254,'E-E'!$E$1:$AH$1,0))</f>
        <v>0</v>
      </c>
      <c r="Z273">
        <f>$C273*INDEX('E-E'!$E$2:$AH$516,MATCH(Capacity!$B273,'E-E'!$B$2:$B$516,0), MATCH(Capacity!Z$254,'E-E'!$E$1:$AH$1,0))</f>
        <v>0</v>
      </c>
      <c r="AA273">
        <f>$C273*INDEX('E-E'!$E$2:$AH$516,MATCH(Capacity!$B273,'E-E'!$B$2:$B$516,0), MATCH(Capacity!AA$254,'E-E'!$E$1:$AH$1,0))</f>
        <v>0</v>
      </c>
      <c r="AB273">
        <f>$C273*INDEX('E-E'!$E$2:$AH$516,MATCH(Capacity!$B273,'E-E'!$B$2:$B$516,0), MATCH(Capacity!AB$254,'E-E'!$E$1:$AH$1,0))</f>
        <v>0</v>
      </c>
      <c r="AC273">
        <f>$C273*INDEX('E-E'!$E$2:$AH$516,MATCH(Capacity!$B273,'E-E'!$B$2:$B$516,0), MATCH(Capacity!AC$254,'E-E'!$E$1:$AH$1,0))</f>
        <v>0</v>
      </c>
      <c r="AD273">
        <f>$C273*INDEX('E-E'!$E$2:$AH$516,MATCH(Capacity!$B273,'E-E'!$B$2:$B$516,0), MATCH(Capacity!AD$254,'E-E'!$E$1:$AH$1,0))</f>
        <v>0</v>
      </c>
      <c r="AE273">
        <f>$C273*INDEX('E-E'!$E$2:$AH$516,MATCH(Capacity!$B273,'E-E'!$B$2:$B$516,0), MATCH(Capacity!AE$254,'E-E'!$E$1:$AH$1,0))</f>
        <v>0</v>
      </c>
      <c r="AF273">
        <f>$C273*INDEX('E-E'!$E$2:$AH$516,MATCH(Capacity!$B273,'E-E'!$B$2:$B$516,0), MATCH(Capacity!AF$254,'E-E'!$E$1:$AH$1,0))</f>
        <v>0</v>
      </c>
      <c r="AG273">
        <f>$C273*INDEX('E-E'!$E$2:$AH$516,MATCH(Capacity!$B273,'E-E'!$B$2:$B$516,0), MATCH(Capacity!AG$254,'E-E'!$E$1:$AH$1,0))</f>
        <v>0</v>
      </c>
      <c r="AH273">
        <f>$C273*INDEX('E-E'!$E$2:$AH$516,MATCH(Capacity!$B273,'E-E'!$B$2:$B$516,0), MATCH(Capacity!AH$254,'E-E'!$E$1:$AH$1,0))</f>
        <v>0</v>
      </c>
    </row>
    <row r="274" spans="1:34" x14ac:dyDescent="0.3">
      <c r="A274" t="str">
        <f>'E-E'!A21</f>
        <v>Adelaide Desalination Plant*</v>
      </c>
      <c r="B274" t="str">
        <f>'E-E'!B21</f>
        <v>ADPPV1</v>
      </c>
      <c r="C274">
        <f>_xlfn.IFNA(VLOOKUP(B274,RawData!$B$1:$E$168,4,FALSE),0)</f>
        <v>0</v>
      </c>
      <c r="D274">
        <f>_xlfn.IFNA(VLOOKUP(B274,RawData!$B$1:$H$168,7,FALSE),0)</f>
        <v>0</v>
      </c>
      <c r="E274">
        <f>_xlfn.IFNA(VLOOKUP(B274,RawData!$B$1:$H$168,2,FALSE),0)</f>
        <v>0</v>
      </c>
      <c r="F274">
        <f>$C274*INDEX('E-E'!$E$2:$AH$516,MATCH(Capacity!$B274,'E-E'!$B$2:$B$516,0), MATCH(Capacity!F$254,'E-E'!$E$1:$AH$1,0))</f>
        <v>0</v>
      </c>
      <c r="G274">
        <f>$C274*INDEX('E-E'!$E$2:$AH$516,MATCH(Capacity!$B274,'E-E'!$B$2:$B$516,0), MATCH(Capacity!G$254,'E-E'!$E$1:$AH$1,0))</f>
        <v>0</v>
      </c>
      <c r="H274">
        <f>$C274*INDEX('E-E'!$E$2:$AH$516,MATCH(Capacity!$B274,'E-E'!$B$2:$B$516,0), MATCH(Capacity!H$254,'E-E'!$E$1:$AH$1,0))</f>
        <v>0</v>
      </c>
      <c r="I274">
        <f>$C274*INDEX('E-E'!$E$2:$AH$516,MATCH(Capacity!$B274,'E-E'!$B$2:$B$516,0), MATCH(Capacity!I$254,'E-E'!$E$1:$AH$1,0))</f>
        <v>0</v>
      </c>
      <c r="J274">
        <f>$C274*INDEX('E-E'!$E$2:$AH$516,MATCH(Capacity!$B274,'E-E'!$B$2:$B$516,0), MATCH(Capacity!J$254,'E-E'!$E$1:$AH$1,0))</f>
        <v>0</v>
      </c>
      <c r="K274">
        <f>$C274*INDEX('E-E'!$E$2:$AH$516,MATCH(Capacity!$B274,'E-E'!$B$2:$B$516,0), MATCH(Capacity!K$254,'E-E'!$E$1:$AH$1,0))</f>
        <v>0</v>
      </c>
      <c r="L274">
        <f>$C274*INDEX('E-E'!$E$2:$AH$516,MATCH(Capacity!$B274,'E-E'!$B$2:$B$516,0), MATCH(Capacity!L$254,'E-E'!$E$1:$AH$1,0))</f>
        <v>0</v>
      </c>
      <c r="M274">
        <f>$C274*INDEX('E-E'!$E$2:$AH$516,MATCH(Capacity!$B274,'E-E'!$B$2:$B$516,0), MATCH(Capacity!M$254,'E-E'!$E$1:$AH$1,0))</f>
        <v>0</v>
      </c>
      <c r="N274">
        <f>$C274*INDEX('E-E'!$E$2:$AH$516,MATCH(Capacity!$B274,'E-E'!$B$2:$B$516,0), MATCH(Capacity!N$254,'E-E'!$E$1:$AH$1,0))</f>
        <v>0</v>
      </c>
      <c r="O274">
        <f>$C274*INDEX('E-E'!$E$2:$AH$516,MATCH(Capacity!$B274,'E-E'!$B$2:$B$516,0), MATCH(Capacity!O$254,'E-E'!$E$1:$AH$1,0))</f>
        <v>0</v>
      </c>
      <c r="P274">
        <f>$C274*INDEX('E-E'!$E$2:$AH$516,MATCH(Capacity!$B274,'E-E'!$B$2:$B$516,0), MATCH(Capacity!P$254,'E-E'!$E$1:$AH$1,0))</f>
        <v>0</v>
      </c>
      <c r="Q274">
        <f>$C274*INDEX('E-E'!$E$2:$AH$516,MATCH(Capacity!$B274,'E-E'!$B$2:$B$516,0), MATCH(Capacity!Q$254,'E-E'!$E$1:$AH$1,0))</f>
        <v>0</v>
      </c>
      <c r="R274">
        <f>$C274*INDEX('E-E'!$E$2:$AH$516,MATCH(Capacity!$B274,'E-E'!$B$2:$B$516,0), MATCH(Capacity!R$254,'E-E'!$E$1:$AH$1,0))</f>
        <v>0</v>
      </c>
      <c r="S274">
        <f>$C274*INDEX('E-E'!$E$2:$AH$516,MATCH(Capacity!$B274,'E-E'!$B$2:$B$516,0), MATCH(Capacity!S$254,'E-E'!$E$1:$AH$1,0))</f>
        <v>0</v>
      </c>
      <c r="T274">
        <f>$C274*INDEX('E-E'!$E$2:$AH$516,MATCH(Capacity!$B274,'E-E'!$B$2:$B$516,0), MATCH(Capacity!T$254,'E-E'!$E$1:$AH$1,0))</f>
        <v>0</v>
      </c>
      <c r="U274">
        <f>$C274*INDEX('E-E'!$E$2:$AH$516,MATCH(Capacity!$B274,'E-E'!$B$2:$B$516,0), MATCH(Capacity!U$254,'E-E'!$E$1:$AH$1,0))</f>
        <v>0</v>
      </c>
      <c r="V274">
        <f>$C274*INDEX('E-E'!$E$2:$AH$516,MATCH(Capacity!$B274,'E-E'!$B$2:$B$516,0), MATCH(Capacity!V$254,'E-E'!$E$1:$AH$1,0))</f>
        <v>0</v>
      </c>
      <c r="W274">
        <f>$C274*INDEX('E-E'!$E$2:$AH$516,MATCH(Capacity!$B274,'E-E'!$B$2:$B$516,0), MATCH(Capacity!W$254,'E-E'!$E$1:$AH$1,0))</f>
        <v>0</v>
      </c>
      <c r="X274">
        <f>$C274*INDEX('E-E'!$E$2:$AH$516,MATCH(Capacity!$B274,'E-E'!$B$2:$B$516,0), MATCH(Capacity!X$254,'E-E'!$E$1:$AH$1,0))</f>
        <v>0</v>
      </c>
      <c r="Y274">
        <f>$C274*INDEX('E-E'!$E$2:$AH$516,MATCH(Capacity!$B274,'E-E'!$B$2:$B$516,0), MATCH(Capacity!Y$254,'E-E'!$E$1:$AH$1,0))</f>
        <v>0</v>
      </c>
      <c r="Z274">
        <f>$C274*INDEX('E-E'!$E$2:$AH$516,MATCH(Capacity!$B274,'E-E'!$B$2:$B$516,0), MATCH(Capacity!Z$254,'E-E'!$E$1:$AH$1,0))</f>
        <v>0</v>
      </c>
      <c r="AA274">
        <f>$C274*INDEX('E-E'!$E$2:$AH$516,MATCH(Capacity!$B274,'E-E'!$B$2:$B$516,0), MATCH(Capacity!AA$254,'E-E'!$E$1:$AH$1,0))</f>
        <v>0</v>
      </c>
      <c r="AB274">
        <f>$C274*INDEX('E-E'!$E$2:$AH$516,MATCH(Capacity!$B274,'E-E'!$B$2:$B$516,0), MATCH(Capacity!AB$254,'E-E'!$E$1:$AH$1,0))</f>
        <v>0</v>
      </c>
      <c r="AC274">
        <f>$C274*INDEX('E-E'!$E$2:$AH$516,MATCH(Capacity!$B274,'E-E'!$B$2:$B$516,0), MATCH(Capacity!AC$254,'E-E'!$E$1:$AH$1,0))</f>
        <v>0</v>
      </c>
      <c r="AD274">
        <f>$C274*INDEX('E-E'!$E$2:$AH$516,MATCH(Capacity!$B274,'E-E'!$B$2:$B$516,0), MATCH(Capacity!AD$254,'E-E'!$E$1:$AH$1,0))</f>
        <v>0</v>
      </c>
      <c r="AE274">
        <f>$C274*INDEX('E-E'!$E$2:$AH$516,MATCH(Capacity!$B274,'E-E'!$B$2:$B$516,0), MATCH(Capacity!AE$254,'E-E'!$E$1:$AH$1,0))</f>
        <v>0</v>
      </c>
      <c r="AF274">
        <f>$C274*INDEX('E-E'!$E$2:$AH$516,MATCH(Capacity!$B274,'E-E'!$B$2:$B$516,0), MATCH(Capacity!AF$254,'E-E'!$E$1:$AH$1,0))</f>
        <v>0</v>
      </c>
      <c r="AG274">
        <f>$C274*INDEX('E-E'!$E$2:$AH$516,MATCH(Capacity!$B274,'E-E'!$B$2:$B$516,0), MATCH(Capacity!AG$254,'E-E'!$E$1:$AH$1,0))</f>
        <v>0</v>
      </c>
      <c r="AH274">
        <f>$C274*INDEX('E-E'!$E$2:$AH$516,MATCH(Capacity!$B274,'E-E'!$B$2:$B$516,0), MATCH(Capacity!AH$254,'E-E'!$E$1:$AH$1,0))</f>
        <v>0</v>
      </c>
    </row>
    <row r="275" spans="1:34" x14ac:dyDescent="0.3">
      <c r="A275" t="str">
        <f>'E-E'!A22</f>
        <v>Hallett GT</v>
      </c>
      <c r="B275" t="str">
        <f>'E-E'!B22</f>
        <v>AGLHAL</v>
      </c>
      <c r="C275">
        <f>_xlfn.IFNA(VLOOKUP(B275,RawData!$B$1:$E$168,4,FALSE),0)</f>
        <v>68</v>
      </c>
      <c r="D275" t="str">
        <f>_xlfn.IFNA(VLOOKUP(B275,RawData!$B$1:$H$168,7,FALSE),0)</f>
        <v>OCGT</v>
      </c>
      <c r="E275" t="str">
        <f>_xlfn.IFNA(VLOOKUP(B275,RawData!$B$1:$H$168,2,FALSE),0)</f>
        <v>SA</v>
      </c>
      <c r="F275">
        <f>$C275*INDEX('E-E'!$E$2:$AH$516,MATCH(Capacity!$B275,'E-E'!$B$2:$B$516,0), MATCH(Capacity!F$254,'E-E'!$E$1:$AH$1,0))</f>
        <v>68</v>
      </c>
      <c r="G275">
        <f>$C275*INDEX('E-E'!$E$2:$AH$516,MATCH(Capacity!$B275,'E-E'!$B$2:$B$516,0), MATCH(Capacity!G$254,'E-E'!$E$1:$AH$1,0))</f>
        <v>68</v>
      </c>
      <c r="H275">
        <f>$C275*INDEX('E-E'!$E$2:$AH$516,MATCH(Capacity!$B275,'E-E'!$B$2:$B$516,0), MATCH(Capacity!H$254,'E-E'!$E$1:$AH$1,0))</f>
        <v>68</v>
      </c>
      <c r="I275">
        <f>$C275*INDEX('E-E'!$E$2:$AH$516,MATCH(Capacity!$B275,'E-E'!$B$2:$B$516,0), MATCH(Capacity!I$254,'E-E'!$E$1:$AH$1,0))</f>
        <v>68</v>
      </c>
      <c r="J275">
        <f>$C275*INDEX('E-E'!$E$2:$AH$516,MATCH(Capacity!$B275,'E-E'!$B$2:$B$516,0), MATCH(Capacity!J$254,'E-E'!$E$1:$AH$1,0))</f>
        <v>68</v>
      </c>
      <c r="K275">
        <f>$C275*INDEX('E-E'!$E$2:$AH$516,MATCH(Capacity!$B275,'E-E'!$B$2:$B$516,0), MATCH(Capacity!K$254,'E-E'!$E$1:$AH$1,0))</f>
        <v>68</v>
      </c>
      <c r="L275">
        <f>$C275*INDEX('E-E'!$E$2:$AH$516,MATCH(Capacity!$B275,'E-E'!$B$2:$B$516,0), MATCH(Capacity!L$254,'E-E'!$E$1:$AH$1,0))</f>
        <v>68</v>
      </c>
      <c r="M275">
        <f>$C275*INDEX('E-E'!$E$2:$AH$516,MATCH(Capacity!$B275,'E-E'!$B$2:$B$516,0), MATCH(Capacity!M$254,'E-E'!$E$1:$AH$1,0))</f>
        <v>68</v>
      </c>
      <c r="N275">
        <f>$C275*INDEX('E-E'!$E$2:$AH$516,MATCH(Capacity!$B275,'E-E'!$B$2:$B$516,0), MATCH(Capacity!N$254,'E-E'!$E$1:$AH$1,0))</f>
        <v>68</v>
      </c>
      <c r="O275">
        <f>$C275*INDEX('E-E'!$E$2:$AH$516,MATCH(Capacity!$B275,'E-E'!$B$2:$B$516,0), MATCH(Capacity!O$254,'E-E'!$E$1:$AH$1,0))</f>
        <v>68</v>
      </c>
      <c r="P275">
        <f>$C275*INDEX('E-E'!$E$2:$AH$516,MATCH(Capacity!$B275,'E-E'!$B$2:$B$516,0), MATCH(Capacity!P$254,'E-E'!$E$1:$AH$1,0))</f>
        <v>68</v>
      </c>
      <c r="Q275">
        <f>$C275*INDEX('E-E'!$E$2:$AH$516,MATCH(Capacity!$B275,'E-E'!$B$2:$B$516,0), MATCH(Capacity!Q$254,'E-E'!$E$1:$AH$1,0))</f>
        <v>68</v>
      </c>
      <c r="R275">
        <f>$C275*INDEX('E-E'!$E$2:$AH$516,MATCH(Capacity!$B275,'E-E'!$B$2:$B$516,0), MATCH(Capacity!R$254,'E-E'!$E$1:$AH$1,0))</f>
        <v>0</v>
      </c>
      <c r="S275">
        <f>$C275*INDEX('E-E'!$E$2:$AH$516,MATCH(Capacity!$B275,'E-E'!$B$2:$B$516,0), MATCH(Capacity!S$254,'E-E'!$E$1:$AH$1,0))</f>
        <v>0</v>
      </c>
      <c r="T275">
        <f>$C275*INDEX('E-E'!$E$2:$AH$516,MATCH(Capacity!$B275,'E-E'!$B$2:$B$516,0), MATCH(Capacity!T$254,'E-E'!$E$1:$AH$1,0))</f>
        <v>0</v>
      </c>
      <c r="U275">
        <f>$C275*INDEX('E-E'!$E$2:$AH$516,MATCH(Capacity!$B275,'E-E'!$B$2:$B$516,0), MATCH(Capacity!U$254,'E-E'!$E$1:$AH$1,0))</f>
        <v>0</v>
      </c>
      <c r="V275">
        <f>$C275*INDEX('E-E'!$E$2:$AH$516,MATCH(Capacity!$B275,'E-E'!$B$2:$B$516,0), MATCH(Capacity!V$254,'E-E'!$E$1:$AH$1,0))</f>
        <v>0</v>
      </c>
      <c r="W275">
        <f>$C275*INDEX('E-E'!$E$2:$AH$516,MATCH(Capacity!$B275,'E-E'!$B$2:$B$516,0), MATCH(Capacity!W$254,'E-E'!$E$1:$AH$1,0))</f>
        <v>0</v>
      </c>
      <c r="X275">
        <f>$C275*INDEX('E-E'!$E$2:$AH$516,MATCH(Capacity!$B275,'E-E'!$B$2:$B$516,0), MATCH(Capacity!X$254,'E-E'!$E$1:$AH$1,0))</f>
        <v>0</v>
      </c>
      <c r="Y275">
        <f>$C275*INDEX('E-E'!$E$2:$AH$516,MATCH(Capacity!$B275,'E-E'!$B$2:$B$516,0), MATCH(Capacity!Y$254,'E-E'!$E$1:$AH$1,0))</f>
        <v>0</v>
      </c>
      <c r="Z275">
        <f>$C275*INDEX('E-E'!$E$2:$AH$516,MATCH(Capacity!$B275,'E-E'!$B$2:$B$516,0), MATCH(Capacity!Z$254,'E-E'!$E$1:$AH$1,0))</f>
        <v>0</v>
      </c>
      <c r="AA275">
        <f>$C275*INDEX('E-E'!$E$2:$AH$516,MATCH(Capacity!$B275,'E-E'!$B$2:$B$516,0), MATCH(Capacity!AA$254,'E-E'!$E$1:$AH$1,0))</f>
        <v>0</v>
      </c>
      <c r="AB275">
        <f>$C275*INDEX('E-E'!$E$2:$AH$516,MATCH(Capacity!$B275,'E-E'!$B$2:$B$516,0), MATCH(Capacity!AB$254,'E-E'!$E$1:$AH$1,0))</f>
        <v>0</v>
      </c>
      <c r="AC275">
        <f>$C275*INDEX('E-E'!$E$2:$AH$516,MATCH(Capacity!$B275,'E-E'!$B$2:$B$516,0), MATCH(Capacity!AC$254,'E-E'!$E$1:$AH$1,0))</f>
        <v>0</v>
      </c>
      <c r="AD275">
        <f>$C275*INDEX('E-E'!$E$2:$AH$516,MATCH(Capacity!$B275,'E-E'!$B$2:$B$516,0), MATCH(Capacity!AD$254,'E-E'!$E$1:$AH$1,0))</f>
        <v>0</v>
      </c>
      <c r="AE275">
        <f>$C275*INDEX('E-E'!$E$2:$AH$516,MATCH(Capacity!$B275,'E-E'!$B$2:$B$516,0), MATCH(Capacity!AE$254,'E-E'!$E$1:$AH$1,0))</f>
        <v>0</v>
      </c>
      <c r="AF275">
        <f>$C275*INDEX('E-E'!$E$2:$AH$516,MATCH(Capacity!$B275,'E-E'!$B$2:$B$516,0), MATCH(Capacity!AF$254,'E-E'!$E$1:$AH$1,0))</f>
        <v>0</v>
      </c>
      <c r="AG275">
        <f>$C275*INDEX('E-E'!$E$2:$AH$516,MATCH(Capacity!$B275,'E-E'!$B$2:$B$516,0), MATCH(Capacity!AG$254,'E-E'!$E$1:$AH$1,0))</f>
        <v>0</v>
      </c>
      <c r="AH275">
        <f>$C275*INDEX('E-E'!$E$2:$AH$516,MATCH(Capacity!$B275,'E-E'!$B$2:$B$516,0), MATCH(Capacity!AH$254,'E-E'!$E$1:$AH$1,0))</f>
        <v>0</v>
      </c>
    </row>
    <row r="276" spans="1:34" x14ac:dyDescent="0.3">
      <c r="A276" t="str">
        <f>'E-E'!A23</f>
        <v>Hallett GT</v>
      </c>
      <c r="B276" t="str">
        <f>'E-E'!B23</f>
        <v>AGLHAL01</v>
      </c>
      <c r="C276">
        <f>_xlfn.IFNA(VLOOKUP(B276,RawData!$B$1:$E$168,4,FALSE),0)</f>
        <v>0</v>
      </c>
      <c r="D276">
        <f>_xlfn.IFNA(VLOOKUP(B276,RawData!$B$1:$H$168,7,FALSE),0)</f>
        <v>0</v>
      </c>
      <c r="E276">
        <f>_xlfn.IFNA(VLOOKUP(B276,RawData!$B$1:$H$168,2,FALSE),0)</f>
        <v>0</v>
      </c>
      <c r="F276">
        <f>$C276*INDEX('E-E'!$E$2:$AH$516,MATCH(Capacity!$B276,'E-E'!$B$2:$B$516,0), MATCH(Capacity!F$254,'E-E'!$E$1:$AH$1,0))</f>
        <v>0</v>
      </c>
      <c r="G276">
        <f>$C276*INDEX('E-E'!$E$2:$AH$516,MATCH(Capacity!$B276,'E-E'!$B$2:$B$516,0), MATCH(Capacity!G$254,'E-E'!$E$1:$AH$1,0))</f>
        <v>0</v>
      </c>
      <c r="H276">
        <f>$C276*INDEX('E-E'!$E$2:$AH$516,MATCH(Capacity!$B276,'E-E'!$B$2:$B$516,0), MATCH(Capacity!H$254,'E-E'!$E$1:$AH$1,0))</f>
        <v>0</v>
      </c>
      <c r="I276">
        <f>$C276*INDEX('E-E'!$E$2:$AH$516,MATCH(Capacity!$B276,'E-E'!$B$2:$B$516,0), MATCH(Capacity!I$254,'E-E'!$E$1:$AH$1,0))</f>
        <v>0</v>
      </c>
      <c r="J276">
        <f>$C276*INDEX('E-E'!$E$2:$AH$516,MATCH(Capacity!$B276,'E-E'!$B$2:$B$516,0), MATCH(Capacity!J$254,'E-E'!$E$1:$AH$1,0))</f>
        <v>0</v>
      </c>
      <c r="K276">
        <f>$C276*INDEX('E-E'!$E$2:$AH$516,MATCH(Capacity!$B276,'E-E'!$B$2:$B$516,0), MATCH(Capacity!K$254,'E-E'!$E$1:$AH$1,0))</f>
        <v>0</v>
      </c>
      <c r="L276">
        <f>$C276*INDEX('E-E'!$E$2:$AH$516,MATCH(Capacity!$B276,'E-E'!$B$2:$B$516,0), MATCH(Capacity!L$254,'E-E'!$E$1:$AH$1,0))</f>
        <v>0</v>
      </c>
      <c r="M276">
        <f>$C276*INDEX('E-E'!$E$2:$AH$516,MATCH(Capacity!$B276,'E-E'!$B$2:$B$516,0), MATCH(Capacity!M$254,'E-E'!$E$1:$AH$1,0))</f>
        <v>0</v>
      </c>
      <c r="N276">
        <f>$C276*INDEX('E-E'!$E$2:$AH$516,MATCH(Capacity!$B276,'E-E'!$B$2:$B$516,0), MATCH(Capacity!N$254,'E-E'!$E$1:$AH$1,0))</f>
        <v>0</v>
      </c>
      <c r="O276">
        <f>$C276*INDEX('E-E'!$E$2:$AH$516,MATCH(Capacity!$B276,'E-E'!$B$2:$B$516,0), MATCH(Capacity!O$254,'E-E'!$E$1:$AH$1,0))</f>
        <v>0</v>
      </c>
      <c r="P276">
        <f>$C276*INDEX('E-E'!$E$2:$AH$516,MATCH(Capacity!$B276,'E-E'!$B$2:$B$516,0), MATCH(Capacity!P$254,'E-E'!$E$1:$AH$1,0))</f>
        <v>0</v>
      </c>
      <c r="Q276">
        <f>$C276*INDEX('E-E'!$E$2:$AH$516,MATCH(Capacity!$B276,'E-E'!$B$2:$B$516,0), MATCH(Capacity!Q$254,'E-E'!$E$1:$AH$1,0))</f>
        <v>0</v>
      </c>
      <c r="R276">
        <f>$C276*INDEX('E-E'!$E$2:$AH$516,MATCH(Capacity!$B276,'E-E'!$B$2:$B$516,0), MATCH(Capacity!R$254,'E-E'!$E$1:$AH$1,0))</f>
        <v>0</v>
      </c>
      <c r="S276">
        <f>$C276*INDEX('E-E'!$E$2:$AH$516,MATCH(Capacity!$B276,'E-E'!$B$2:$B$516,0), MATCH(Capacity!S$254,'E-E'!$E$1:$AH$1,0))</f>
        <v>0</v>
      </c>
      <c r="T276">
        <f>$C276*INDEX('E-E'!$E$2:$AH$516,MATCH(Capacity!$B276,'E-E'!$B$2:$B$516,0), MATCH(Capacity!T$254,'E-E'!$E$1:$AH$1,0))</f>
        <v>0</v>
      </c>
      <c r="U276">
        <f>$C276*INDEX('E-E'!$E$2:$AH$516,MATCH(Capacity!$B276,'E-E'!$B$2:$B$516,0), MATCH(Capacity!U$254,'E-E'!$E$1:$AH$1,0))</f>
        <v>0</v>
      </c>
      <c r="V276">
        <f>$C276*INDEX('E-E'!$E$2:$AH$516,MATCH(Capacity!$B276,'E-E'!$B$2:$B$516,0), MATCH(Capacity!V$254,'E-E'!$E$1:$AH$1,0))</f>
        <v>0</v>
      </c>
      <c r="W276">
        <f>$C276*INDEX('E-E'!$E$2:$AH$516,MATCH(Capacity!$B276,'E-E'!$B$2:$B$516,0), MATCH(Capacity!W$254,'E-E'!$E$1:$AH$1,0))</f>
        <v>0</v>
      </c>
      <c r="X276">
        <f>$C276*INDEX('E-E'!$E$2:$AH$516,MATCH(Capacity!$B276,'E-E'!$B$2:$B$516,0), MATCH(Capacity!X$254,'E-E'!$E$1:$AH$1,0))</f>
        <v>0</v>
      </c>
      <c r="Y276">
        <f>$C276*INDEX('E-E'!$E$2:$AH$516,MATCH(Capacity!$B276,'E-E'!$B$2:$B$516,0), MATCH(Capacity!Y$254,'E-E'!$E$1:$AH$1,0))</f>
        <v>0</v>
      </c>
      <c r="Z276">
        <f>$C276*INDEX('E-E'!$E$2:$AH$516,MATCH(Capacity!$B276,'E-E'!$B$2:$B$516,0), MATCH(Capacity!Z$254,'E-E'!$E$1:$AH$1,0))</f>
        <v>0</v>
      </c>
      <c r="AA276">
        <f>$C276*INDEX('E-E'!$E$2:$AH$516,MATCH(Capacity!$B276,'E-E'!$B$2:$B$516,0), MATCH(Capacity!AA$254,'E-E'!$E$1:$AH$1,0))</f>
        <v>0</v>
      </c>
      <c r="AB276">
        <f>$C276*INDEX('E-E'!$E$2:$AH$516,MATCH(Capacity!$B276,'E-E'!$B$2:$B$516,0), MATCH(Capacity!AB$254,'E-E'!$E$1:$AH$1,0))</f>
        <v>0</v>
      </c>
      <c r="AC276">
        <f>$C276*INDEX('E-E'!$E$2:$AH$516,MATCH(Capacity!$B276,'E-E'!$B$2:$B$516,0), MATCH(Capacity!AC$254,'E-E'!$E$1:$AH$1,0))</f>
        <v>0</v>
      </c>
      <c r="AD276">
        <f>$C276*INDEX('E-E'!$E$2:$AH$516,MATCH(Capacity!$B276,'E-E'!$B$2:$B$516,0), MATCH(Capacity!AD$254,'E-E'!$E$1:$AH$1,0))</f>
        <v>0</v>
      </c>
      <c r="AE276">
        <f>$C276*INDEX('E-E'!$E$2:$AH$516,MATCH(Capacity!$B276,'E-E'!$B$2:$B$516,0), MATCH(Capacity!AE$254,'E-E'!$E$1:$AH$1,0))</f>
        <v>0</v>
      </c>
      <c r="AF276">
        <f>$C276*INDEX('E-E'!$E$2:$AH$516,MATCH(Capacity!$B276,'E-E'!$B$2:$B$516,0), MATCH(Capacity!AF$254,'E-E'!$E$1:$AH$1,0))</f>
        <v>0</v>
      </c>
      <c r="AG276">
        <f>$C276*INDEX('E-E'!$E$2:$AH$516,MATCH(Capacity!$B276,'E-E'!$B$2:$B$516,0), MATCH(Capacity!AG$254,'E-E'!$E$1:$AH$1,0))</f>
        <v>0</v>
      </c>
      <c r="AH276">
        <f>$C276*INDEX('E-E'!$E$2:$AH$516,MATCH(Capacity!$B276,'E-E'!$B$2:$B$516,0), MATCH(Capacity!AH$254,'E-E'!$E$1:$AH$1,0))</f>
        <v>0</v>
      </c>
    </row>
    <row r="277" spans="1:34" x14ac:dyDescent="0.3">
      <c r="A277" t="str">
        <f>'E-E'!A24</f>
        <v>Hallett GT</v>
      </c>
      <c r="B277" t="str">
        <f>'E-E'!B24</f>
        <v>AGLHAL02</v>
      </c>
      <c r="C277">
        <f>_xlfn.IFNA(VLOOKUP(B277,RawData!$B$1:$E$168,4,FALSE),0)</f>
        <v>0</v>
      </c>
      <c r="D277">
        <f>_xlfn.IFNA(VLOOKUP(B277,RawData!$B$1:$H$168,7,FALSE),0)</f>
        <v>0</v>
      </c>
      <c r="E277">
        <f>_xlfn.IFNA(VLOOKUP(B277,RawData!$B$1:$H$168,2,FALSE),0)</f>
        <v>0</v>
      </c>
      <c r="F277">
        <f>$C277*INDEX('E-E'!$E$2:$AH$516,MATCH(Capacity!$B277,'E-E'!$B$2:$B$516,0), MATCH(Capacity!F$254,'E-E'!$E$1:$AH$1,0))</f>
        <v>0</v>
      </c>
      <c r="G277">
        <f>$C277*INDEX('E-E'!$E$2:$AH$516,MATCH(Capacity!$B277,'E-E'!$B$2:$B$516,0), MATCH(Capacity!G$254,'E-E'!$E$1:$AH$1,0))</f>
        <v>0</v>
      </c>
      <c r="H277">
        <f>$C277*INDEX('E-E'!$E$2:$AH$516,MATCH(Capacity!$B277,'E-E'!$B$2:$B$516,0), MATCH(Capacity!H$254,'E-E'!$E$1:$AH$1,0))</f>
        <v>0</v>
      </c>
      <c r="I277">
        <f>$C277*INDEX('E-E'!$E$2:$AH$516,MATCH(Capacity!$B277,'E-E'!$B$2:$B$516,0), MATCH(Capacity!I$254,'E-E'!$E$1:$AH$1,0))</f>
        <v>0</v>
      </c>
      <c r="J277">
        <f>$C277*INDEX('E-E'!$E$2:$AH$516,MATCH(Capacity!$B277,'E-E'!$B$2:$B$516,0), MATCH(Capacity!J$254,'E-E'!$E$1:$AH$1,0))</f>
        <v>0</v>
      </c>
      <c r="K277">
        <f>$C277*INDEX('E-E'!$E$2:$AH$516,MATCH(Capacity!$B277,'E-E'!$B$2:$B$516,0), MATCH(Capacity!K$254,'E-E'!$E$1:$AH$1,0))</f>
        <v>0</v>
      </c>
      <c r="L277">
        <f>$C277*INDEX('E-E'!$E$2:$AH$516,MATCH(Capacity!$B277,'E-E'!$B$2:$B$516,0), MATCH(Capacity!L$254,'E-E'!$E$1:$AH$1,0))</f>
        <v>0</v>
      </c>
      <c r="M277">
        <f>$C277*INDEX('E-E'!$E$2:$AH$516,MATCH(Capacity!$B277,'E-E'!$B$2:$B$516,0), MATCH(Capacity!M$254,'E-E'!$E$1:$AH$1,0))</f>
        <v>0</v>
      </c>
      <c r="N277">
        <f>$C277*INDEX('E-E'!$E$2:$AH$516,MATCH(Capacity!$B277,'E-E'!$B$2:$B$516,0), MATCH(Capacity!N$254,'E-E'!$E$1:$AH$1,0))</f>
        <v>0</v>
      </c>
      <c r="O277">
        <f>$C277*INDEX('E-E'!$E$2:$AH$516,MATCH(Capacity!$B277,'E-E'!$B$2:$B$516,0), MATCH(Capacity!O$254,'E-E'!$E$1:$AH$1,0))</f>
        <v>0</v>
      </c>
      <c r="P277">
        <f>$C277*INDEX('E-E'!$E$2:$AH$516,MATCH(Capacity!$B277,'E-E'!$B$2:$B$516,0), MATCH(Capacity!P$254,'E-E'!$E$1:$AH$1,0))</f>
        <v>0</v>
      </c>
      <c r="Q277">
        <f>$C277*INDEX('E-E'!$E$2:$AH$516,MATCH(Capacity!$B277,'E-E'!$B$2:$B$516,0), MATCH(Capacity!Q$254,'E-E'!$E$1:$AH$1,0))</f>
        <v>0</v>
      </c>
      <c r="R277">
        <f>$C277*INDEX('E-E'!$E$2:$AH$516,MATCH(Capacity!$B277,'E-E'!$B$2:$B$516,0), MATCH(Capacity!R$254,'E-E'!$E$1:$AH$1,0))</f>
        <v>0</v>
      </c>
      <c r="S277">
        <f>$C277*INDEX('E-E'!$E$2:$AH$516,MATCH(Capacity!$B277,'E-E'!$B$2:$B$516,0), MATCH(Capacity!S$254,'E-E'!$E$1:$AH$1,0))</f>
        <v>0</v>
      </c>
      <c r="T277">
        <f>$C277*INDEX('E-E'!$E$2:$AH$516,MATCH(Capacity!$B277,'E-E'!$B$2:$B$516,0), MATCH(Capacity!T$254,'E-E'!$E$1:$AH$1,0))</f>
        <v>0</v>
      </c>
      <c r="U277">
        <f>$C277*INDEX('E-E'!$E$2:$AH$516,MATCH(Capacity!$B277,'E-E'!$B$2:$B$516,0), MATCH(Capacity!U$254,'E-E'!$E$1:$AH$1,0))</f>
        <v>0</v>
      </c>
      <c r="V277">
        <f>$C277*INDEX('E-E'!$E$2:$AH$516,MATCH(Capacity!$B277,'E-E'!$B$2:$B$516,0), MATCH(Capacity!V$254,'E-E'!$E$1:$AH$1,0))</f>
        <v>0</v>
      </c>
      <c r="W277">
        <f>$C277*INDEX('E-E'!$E$2:$AH$516,MATCH(Capacity!$B277,'E-E'!$B$2:$B$516,0), MATCH(Capacity!W$254,'E-E'!$E$1:$AH$1,0))</f>
        <v>0</v>
      </c>
      <c r="X277">
        <f>$C277*INDEX('E-E'!$E$2:$AH$516,MATCH(Capacity!$B277,'E-E'!$B$2:$B$516,0), MATCH(Capacity!X$254,'E-E'!$E$1:$AH$1,0))</f>
        <v>0</v>
      </c>
      <c r="Y277">
        <f>$C277*INDEX('E-E'!$E$2:$AH$516,MATCH(Capacity!$B277,'E-E'!$B$2:$B$516,0), MATCH(Capacity!Y$254,'E-E'!$E$1:$AH$1,0))</f>
        <v>0</v>
      </c>
      <c r="Z277">
        <f>$C277*INDEX('E-E'!$E$2:$AH$516,MATCH(Capacity!$B277,'E-E'!$B$2:$B$516,0), MATCH(Capacity!Z$254,'E-E'!$E$1:$AH$1,0))</f>
        <v>0</v>
      </c>
      <c r="AA277">
        <f>$C277*INDEX('E-E'!$E$2:$AH$516,MATCH(Capacity!$B277,'E-E'!$B$2:$B$516,0), MATCH(Capacity!AA$254,'E-E'!$E$1:$AH$1,0))</f>
        <v>0</v>
      </c>
      <c r="AB277">
        <f>$C277*INDEX('E-E'!$E$2:$AH$516,MATCH(Capacity!$B277,'E-E'!$B$2:$B$516,0), MATCH(Capacity!AB$254,'E-E'!$E$1:$AH$1,0))</f>
        <v>0</v>
      </c>
      <c r="AC277">
        <f>$C277*INDEX('E-E'!$E$2:$AH$516,MATCH(Capacity!$B277,'E-E'!$B$2:$B$516,0), MATCH(Capacity!AC$254,'E-E'!$E$1:$AH$1,0))</f>
        <v>0</v>
      </c>
      <c r="AD277">
        <f>$C277*INDEX('E-E'!$E$2:$AH$516,MATCH(Capacity!$B277,'E-E'!$B$2:$B$516,0), MATCH(Capacity!AD$254,'E-E'!$E$1:$AH$1,0))</f>
        <v>0</v>
      </c>
      <c r="AE277">
        <f>$C277*INDEX('E-E'!$E$2:$AH$516,MATCH(Capacity!$B277,'E-E'!$B$2:$B$516,0), MATCH(Capacity!AE$254,'E-E'!$E$1:$AH$1,0))</f>
        <v>0</v>
      </c>
      <c r="AF277">
        <f>$C277*INDEX('E-E'!$E$2:$AH$516,MATCH(Capacity!$B277,'E-E'!$B$2:$B$516,0), MATCH(Capacity!AF$254,'E-E'!$E$1:$AH$1,0))</f>
        <v>0</v>
      </c>
      <c r="AG277">
        <f>$C277*INDEX('E-E'!$E$2:$AH$516,MATCH(Capacity!$B277,'E-E'!$B$2:$B$516,0), MATCH(Capacity!AG$254,'E-E'!$E$1:$AH$1,0))</f>
        <v>0</v>
      </c>
      <c r="AH277">
        <f>$C277*INDEX('E-E'!$E$2:$AH$516,MATCH(Capacity!$B277,'E-E'!$B$2:$B$516,0), MATCH(Capacity!AH$254,'E-E'!$E$1:$AH$1,0))</f>
        <v>0</v>
      </c>
    </row>
    <row r="278" spans="1:34" x14ac:dyDescent="0.3">
      <c r="A278" t="str">
        <f>'E-E'!A25</f>
        <v>Hallett GT</v>
      </c>
      <c r="B278" t="str">
        <f>'E-E'!B25</f>
        <v>AGLHAL03</v>
      </c>
      <c r="C278">
        <f>_xlfn.IFNA(VLOOKUP(B278,RawData!$B$1:$E$168,4,FALSE),0)</f>
        <v>0</v>
      </c>
      <c r="D278">
        <f>_xlfn.IFNA(VLOOKUP(B278,RawData!$B$1:$H$168,7,FALSE),0)</f>
        <v>0</v>
      </c>
      <c r="E278">
        <f>_xlfn.IFNA(VLOOKUP(B278,RawData!$B$1:$H$168,2,FALSE),0)</f>
        <v>0</v>
      </c>
      <c r="F278">
        <f>$C278*INDEX('E-E'!$E$2:$AH$516,MATCH(Capacity!$B278,'E-E'!$B$2:$B$516,0), MATCH(Capacity!F$254,'E-E'!$E$1:$AH$1,0))</f>
        <v>0</v>
      </c>
      <c r="G278">
        <f>$C278*INDEX('E-E'!$E$2:$AH$516,MATCH(Capacity!$B278,'E-E'!$B$2:$B$516,0), MATCH(Capacity!G$254,'E-E'!$E$1:$AH$1,0))</f>
        <v>0</v>
      </c>
      <c r="H278">
        <f>$C278*INDEX('E-E'!$E$2:$AH$516,MATCH(Capacity!$B278,'E-E'!$B$2:$B$516,0), MATCH(Capacity!H$254,'E-E'!$E$1:$AH$1,0))</f>
        <v>0</v>
      </c>
      <c r="I278">
        <f>$C278*INDEX('E-E'!$E$2:$AH$516,MATCH(Capacity!$B278,'E-E'!$B$2:$B$516,0), MATCH(Capacity!I$254,'E-E'!$E$1:$AH$1,0))</f>
        <v>0</v>
      </c>
      <c r="J278">
        <f>$C278*INDEX('E-E'!$E$2:$AH$516,MATCH(Capacity!$B278,'E-E'!$B$2:$B$516,0), MATCH(Capacity!J$254,'E-E'!$E$1:$AH$1,0))</f>
        <v>0</v>
      </c>
      <c r="K278">
        <f>$C278*INDEX('E-E'!$E$2:$AH$516,MATCH(Capacity!$B278,'E-E'!$B$2:$B$516,0), MATCH(Capacity!K$254,'E-E'!$E$1:$AH$1,0))</f>
        <v>0</v>
      </c>
      <c r="L278">
        <f>$C278*INDEX('E-E'!$E$2:$AH$516,MATCH(Capacity!$B278,'E-E'!$B$2:$B$516,0), MATCH(Capacity!L$254,'E-E'!$E$1:$AH$1,0))</f>
        <v>0</v>
      </c>
      <c r="M278">
        <f>$C278*INDEX('E-E'!$E$2:$AH$516,MATCH(Capacity!$B278,'E-E'!$B$2:$B$516,0), MATCH(Capacity!M$254,'E-E'!$E$1:$AH$1,0))</f>
        <v>0</v>
      </c>
      <c r="N278">
        <f>$C278*INDEX('E-E'!$E$2:$AH$516,MATCH(Capacity!$B278,'E-E'!$B$2:$B$516,0), MATCH(Capacity!N$254,'E-E'!$E$1:$AH$1,0))</f>
        <v>0</v>
      </c>
      <c r="O278">
        <f>$C278*INDEX('E-E'!$E$2:$AH$516,MATCH(Capacity!$B278,'E-E'!$B$2:$B$516,0), MATCH(Capacity!O$254,'E-E'!$E$1:$AH$1,0))</f>
        <v>0</v>
      </c>
      <c r="P278">
        <f>$C278*INDEX('E-E'!$E$2:$AH$516,MATCH(Capacity!$B278,'E-E'!$B$2:$B$516,0), MATCH(Capacity!P$254,'E-E'!$E$1:$AH$1,0))</f>
        <v>0</v>
      </c>
      <c r="Q278">
        <f>$C278*INDEX('E-E'!$E$2:$AH$516,MATCH(Capacity!$B278,'E-E'!$B$2:$B$516,0), MATCH(Capacity!Q$254,'E-E'!$E$1:$AH$1,0))</f>
        <v>0</v>
      </c>
      <c r="R278">
        <f>$C278*INDEX('E-E'!$E$2:$AH$516,MATCH(Capacity!$B278,'E-E'!$B$2:$B$516,0), MATCH(Capacity!R$254,'E-E'!$E$1:$AH$1,0))</f>
        <v>0</v>
      </c>
      <c r="S278">
        <f>$C278*INDEX('E-E'!$E$2:$AH$516,MATCH(Capacity!$B278,'E-E'!$B$2:$B$516,0), MATCH(Capacity!S$254,'E-E'!$E$1:$AH$1,0))</f>
        <v>0</v>
      </c>
      <c r="T278">
        <f>$C278*INDEX('E-E'!$E$2:$AH$516,MATCH(Capacity!$B278,'E-E'!$B$2:$B$516,0), MATCH(Capacity!T$254,'E-E'!$E$1:$AH$1,0))</f>
        <v>0</v>
      </c>
      <c r="U278">
        <f>$C278*INDEX('E-E'!$E$2:$AH$516,MATCH(Capacity!$B278,'E-E'!$B$2:$B$516,0), MATCH(Capacity!U$254,'E-E'!$E$1:$AH$1,0))</f>
        <v>0</v>
      </c>
      <c r="V278">
        <f>$C278*INDEX('E-E'!$E$2:$AH$516,MATCH(Capacity!$B278,'E-E'!$B$2:$B$516,0), MATCH(Capacity!V$254,'E-E'!$E$1:$AH$1,0))</f>
        <v>0</v>
      </c>
      <c r="W278">
        <f>$C278*INDEX('E-E'!$E$2:$AH$516,MATCH(Capacity!$B278,'E-E'!$B$2:$B$516,0), MATCH(Capacity!W$254,'E-E'!$E$1:$AH$1,0))</f>
        <v>0</v>
      </c>
      <c r="X278">
        <f>$C278*INDEX('E-E'!$E$2:$AH$516,MATCH(Capacity!$B278,'E-E'!$B$2:$B$516,0), MATCH(Capacity!X$254,'E-E'!$E$1:$AH$1,0))</f>
        <v>0</v>
      </c>
      <c r="Y278">
        <f>$C278*INDEX('E-E'!$E$2:$AH$516,MATCH(Capacity!$B278,'E-E'!$B$2:$B$516,0), MATCH(Capacity!Y$254,'E-E'!$E$1:$AH$1,0))</f>
        <v>0</v>
      </c>
      <c r="Z278">
        <f>$C278*INDEX('E-E'!$E$2:$AH$516,MATCH(Capacity!$B278,'E-E'!$B$2:$B$516,0), MATCH(Capacity!Z$254,'E-E'!$E$1:$AH$1,0))</f>
        <v>0</v>
      </c>
      <c r="AA278">
        <f>$C278*INDEX('E-E'!$E$2:$AH$516,MATCH(Capacity!$B278,'E-E'!$B$2:$B$516,0), MATCH(Capacity!AA$254,'E-E'!$E$1:$AH$1,0))</f>
        <v>0</v>
      </c>
      <c r="AB278">
        <f>$C278*INDEX('E-E'!$E$2:$AH$516,MATCH(Capacity!$B278,'E-E'!$B$2:$B$516,0), MATCH(Capacity!AB$254,'E-E'!$E$1:$AH$1,0))</f>
        <v>0</v>
      </c>
      <c r="AC278">
        <f>$C278*INDEX('E-E'!$E$2:$AH$516,MATCH(Capacity!$B278,'E-E'!$B$2:$B$516,0), MATCH(Capacity!AC$254,'E-E'!$E$1:$AH$1,0))</f>
        <v>0</v>
      </c>
      <c r="AD278">
        <f>$C278*INDEX('E-E'!$E$2:$AH$516,MATCH(Capacity!$B278,'E-E'!$B$2:$B$516,0), MATCH(Capacity!AD$254,'E-E'!$E$1:$AH$1,0))</f>
        <v>0</v>
      </c>
      <c r="AE278">
        <f>$C278*INDEX('E-E'!$E$2:$AH$516,MATCH(Capacity!$B278,'E-E'!$B$2:$B$516,0), MATCH(Capacity!AE$254,'E-E'!$E$1:$AH$1,0))</f>
        <v>0</v>
      </c>
      <c r="AF278">
        <f>$C278*INDEX('E-E'!$E$2:$AH$516,MATCH(Capacity!$B278,'E-E'!$B$2:$B$516,0), MATCH(Capacity!AF$254,'E-E'!$E$1:$AH$1,0))</f>
        <v>0</v>
      </c>
      <c r="AG278">
        <f>$C278*INDEX('E-E'!$E$2:$AH$516,MATCH(Capacity!$B278,'E-E'!$B$2:$B$516,0), MATCH(Capacity!AG$254,'E-E'!$E$1:$AH$1,0))</f>
        <v>0</v>
      </c>
      <c r="AH278">
        <f>$C278*INDEX('E-E'!$E$2:$AH$516,MATCH(Capacity!$B278,'E-E'!$B$2:$B$516,0), MATCH(Capacity!AH$254,'E-E'!$E$1:$AH$1,0))</f>
        <v>0</v>
      </c>
    </row>
    <row r="279" spans="1:34" x14ac:dyDescent="0.3">
      <c r="A279" t="str">
        <f>'E-E'!A26</f>
        <v>Hallett GT</v>
      </c>
      <c r="B279" t="str">
        <f>'E-E'!B26</f>
        <v>AGLHAL04</v>
      </c>
      <c r="C279">
        <f>_xlfn.IFNA(VLOOKUP(B279,RawData!$B$1:$E$168,4,FALSE),0)</f>
        <v>0</v>
      </c>
      <c r="D279">
        <f>_xlfn.IFNA(VLOOKUP(B279,RawData!$B$1:$H$168,7,FALSE),0)</f>
        <v>0</v>
      </c>
      <c r="E279">
        <f>_xlfn.IFNA(VLOOKUP(B279,RawData!$B$1:$H$168,2,FALSE),0)</f>
        <v>0</v>
      </c>
      <c r="F279">
        <f>$C279*INDEX('E-E'!$E$2:$AH$516,MATCH(Capacity!$B279,'E-E'!$B$2:$B$516,0), MATCH(Capacity!F$254,'E-E'!$E$1:$AH$1,0))</f>
        <v>0</v>
      </c>
      <c r="G279">
        <f>$C279*INDEX('E-E'!$E$2:$AH$516,MATCH(Capacity!$B279,'E-E'!$B$2:$B$516,0), MATCH(Capacity!G$254,'E-E'!$E$1:$AH$1,0))</f>
        <v>0</v>
      </c>
      <c r="H279">
        <f>$C279*INDEX('E-E'!$E$2:$AH$516,MATCH(Capacity!$B279,'E-E'!$B$2:$B$516,0), MATCH(Capacity!H$254,'E-E'!$E$1:$AH$1,0))</f>
        <v>0</v>
      </c>
      <c r="I279">
        <f>$C279*INDEX('E-E'!$E$2:$AH$516,MATCH(Capacity!$B279,'E-E'!$B$2:$B$516,0), MATCH(Capacity!I$254,'E-E'!$E$1:$AH$1,0))</f>
        <v>0</v>
      </c>
      <c r="J279">
        <f>$C279*INDEX('E-E'!$E$2:$AH$516,MATCH(Capacity!$B279,'E-E'!$B$2:$B$516,0), MATCH(Capacity!J$254,'E-E'!$E$1:$AH$1,0))</f>
        <v>0</v>
      </c>
      <c r="K279">
        <f>$C279*INDEX('E-E'!$E$2:$AH$516,MATCH(Capacity!$B279,'E-E'!$B$2:$B$516,0), MATCH(Capacity!K$254,'E-E'!$E$1:$AH$1,0))</f>
        <v>0</v>
      </c>
      <c r="L279">
        <f>$C279*INDEX('E-E'!$E$2:$AH$516,MATCH(Capacity!$B279,'E-E'!$B$2:$B$516,0), MATCH(Capacity!L$254,'E-E'!$E$1:$AH$1,0))</f>
        <v>0</v>
      </c>
      <c r="M279">
        <f>$C279*INDEX('E-E'!$E$2:$AH$516,MATCH(Capacity!$B279,'E-E'!$B$2:$B$516,0), MATCH(Capacity!M$254,'E-E'!$E$1:$AH$1,0))</f>
        <v>0</v>
      </c>
      <c r="N279">
        <f>$C279*INDEX('E-E'!$E$2:$AH$516,MATCH(Capacity!$B279,'E-E'!$B$2:$B$516,0), MATCH(Capacity!N$254,'E-E'!$E$1:$AH$1,0))</f>
        <v>0</v>
      </c>
      <c r="O279">
        <f>$C279*INDEX('E-E'!$E$2:$AH$516,MATCH(Capacity!$B279,'E-E'!$B$2:$B$516,0), MATCH(Capacity!O$254,'E-E'!$E$1:$AH$1,0))</f>
        <v>0</v>
      </c>
      <c r="P279">
        <f>$C279*INDEX('E-E'!$E$2:$AH$516,MATCH(Capacity!$B279,'E-E'!$B$2:$B$516,0), MATCH(Capacity!P$254,'E-E'!$E$1:$AH$1,0))</f>
        <v>0</v>
      </c>
      <c r="Q279">
        <f>$C279*INDEX('E-E'!$E$2:$AH$516,MATCH(Capacity!$B279,'E-E'!$B$2:$B$516,0), MATCH(Capacity!Q$254,'E-E'!$E$1:$AH$1,0))</f>
        <v>0</v>
      </c>
      <c r="R279">
        <f>$C279*INDEX('E-E'!$E$2:$AH$516,MATCH(Capacity!$B279,'E-E'!$B$2:$B$516,0), MATCH(Capacity!R$254,'E-E'!$E$1:$AH$1,0))</f>
        <v>0</v>
      </c>
      <c r="S279">
        <f>$C279*INDEX('E-E'!$E$2:$AH$516,MATCH(Capacity!$B279,'E-E'!$B$2:$B$516,0), MATCH(Capacity!S$254,'E-E'!$E$1:$AH$1,0))</f>
        <v>0</v>
      </c>
      <c r="T279">
        <f>$C279*INDEX('E-E'!$E$2:$AH$516,MATCH(Capacity!$B279,'E-E'!$B$2:$B$516,0), MATCH(Capacity!T$254,'E-E'!$E$1:$AH$1,0))</f>
        <v>0</v>
      </c>
      <c r="U279">
        <f>$C279*INDEX('E-E'!$E$2:$AH$516,MATCH(Capacity!$B279,'E-E'!$B$2:$B$516,0), MATCH(Capacity!U$254,'E-E'!$E$1:$AH$1,0))</f>
        <v>0</v>
      </c>
      <c r="V279">
        <f>$C279*INDEX('E-E'!$E$2:$AH$516,MATCH(Capacity!$B279,'E-E'!$B$2:$B$516,0), MATCH(Capacity!V$254,'E-E'!$E$1:$AH$1,0))</f>
        <v>0</v>
      </c>
      <c r="W279">
        <f>$C279*INDEX('E-E'!$E$2:$AH$516,MATCH(Capacity!$B279,'E-E'!$B$2:$B$516,0), MATCH(Capacity!W$254,'E-E'!$E$1:$AH$1,0))</f>
        <v>0</v>
      </c>
      <c r="X279">
        <f>$C279*INDEX('E-E'!$E$2:$AH$516,MATCH(Capacity!$B279,'E-E'!$B$2:$B$516,0), MATCH(Capacity!X$254,'E-E'!$E$1:$AH$1,0))</f>
        <v>0</v>
      </c>
      <c r="Y279">
        <f>$C279*INDEX('E-E'!$E$2:$AH$516,MATCH(Capacity!$B279,'E-E'!$B$2:$B$516,0), MATCH(Capacity!Y$254,'E-E'!$E$1:$AH$1,0))</f>
        <v>0</v>
      </c>
      <c r="Z279">
        <f>$C279*INDEX('E-E'!$E$2:$AH$516,MATCH(Capacity!$B279,'E-E'!$B$2:$B$516,0), MATCH(Capacity!Z$254,'E-E'!$E$1:$AH$1,0))</f>
        <v>0</v>
      </c>
      <c r="AA279">
        <f>$C279*INDEX('E-E'!$E$2:$AH$516,MATCH(Capacity!$B279,'E-E'!$B$2:$B$516,0), MATCH(Capacity!AA$254,'E-E'!$E$1:$AH$1,0))</f>
        <v>0</v>
      </c>
      <c r="AB279">
        <f>$C279*INDEX('E-E'!$E$2:$AH$516,MATCH(Capacity!$B279,'E-E'!$B$2:$B$516,0), MATCH(Capacity!AB$254,'E-E'!$E$1:$AH$1,0))</f>
        <v>0</v>
      </c>
      <c r="AC279">
        <f>$C279*INDEX('E-E'!$E$2:$AH$516,MATCH(Capacity!$B279,'E-E'!$B$2:$B$516,0), MATCH(Capacity!AC$254,'E-E'!$E$1:$AH$1,0))</f>
        <v>0</v>
      </c>
      <c r="AD279">
        <f>$C279*INDEX('E-E'!$E$2:$AH$516,MATCH(Capacity!$B279,'E-E'!$B$2:$B$516,0), MATCH(Capacity!AD$254,'E-E'!$E$1:$AH$1,0))</f>
        <v>0</v>
      </c>
      <c r="AE279">
        <f>$C279*INDEX('E-E'!$E$2:$AH$516,MATCH(Capacity!$B279,'E-E'!$B$2:$B$516,0), MATCH(Capacity!AE$254,'E-E'!$E$1:$AH$1,0))</f>
        <v>0</v>
      </c>
      <c r="AF279">
        <f>$C279*INDEX('E-E'!$E$2:$AH$516,MATCH(Capacity!$B279,'E-E'!$B$2:$B$516,0), MATCH(Capacity!AF$254,'E-E'!$E$1:$AH$1,0))</f>
        <v>0</v>
      </c>
      <c r="AG279">
        <f>$C279*INDEX('E-E'!$E$2:$AH$516,MATCH(Capacity!$B279,'E-E'!$B$2:$B$516,0), MATCH(Capacity!AG$254,'E-E'!$E$1:$AH$1,0))</f>
        <v>0</v>
      </c>
      <c r="AH279">
        <f>$C279*INDEX('E-E'!$E$2:$AH$516,MATCH(Capacity!$B279,'E-E'!$B$2:$B$516,0), MATCH(Capacity!AH$254,'E-E'!$E$1:$AH$1,0))</f>
        <v>0</v>
      </c>
    </row>
    <row r="280" spans="1:34" x14ac:dyDescent="0.3">
      <c r="A280" t="str">
        <f>'E-E'!A27</f>
        <v>Hallett GT</v>
      </c>
      <c r="B280" t="str">
        <f>'E-E'!B27</f>
        <v>AGLHAL05</v>
      </c>
      <c r="C280">
        <f>_xlfn.IFNA(VLOOKUP(B280,RawData!$B$1:$E$168,4,FALSE),0)</f>
        <v>0</v>
      </c>
      <c r="D280">
        <f>_xlfn.IFNA(VLOOKUP(B280,RawData!$B$1:$H$168,7,FALSE),0)</f>
        <v>0</v>
      </c>
      <c r="E280">
        <f>_xlfn.IFNA(VLOOKUP(B280,RawData!$B$1:$H$168,2,FALSE),0)</f>
        <v>0</v>
      </c>
      <c r="F280">
        <f>$C280*INDEX('E-E'!$E$2:$AH$516,MATCH(Capacity!$B280,'E-E'!$B$2:$B$516,0), MATCH(Capacity!F$254,'E-E'!$E$1:$AH$1,0))</f>
        <v>0</v>
      </c>
      <c r="G280">
        <f>$C280*INDEX('E-E'!$E$2:$AH$516,MATCH(Capacity!$B280,'E-E'!$B$2:$B$516,0), MATCH(Capacity!G$254,'E-E'!$E$1:$AH$1,0))</f>
        <v>0</v>
      </c>
      <c r="H280">
        <f>$C280*INDEX('E-E'!$E$2:$AH$516,MATCH(Capacity!$B280,'E-E'!$B$2:$B$516,0), MATCH(Capacity!H$254,'E-E'!$E$1:$AH$1,0))</f>
        <v>0</v>
      </c>
      <c r="I280">
        <f>$C280*INDEX('E-E'!$E$2:$AH$516,MATCH(Capacity!$B280,'E-E'!$B$2:$B$516,0), MATCH(Capacity!I$254,'E-E'!$E$1:$AH$1,0))</f>
        <v>0</v>
      </c>
      <c r="J280">
        <f>$C280*INDEX('E-E'!$E$2:$AH$516,MATCH(Capacity!$B280,'E-E'!$B$2:$B$516,0), MATCH(Capacity!J$254,'E-E'!$E$1:$AH$1,0))</f>
        <v>0</v>
      </c>
      <c r="K280">
        <f>$C280*INDEX('E-E'!$E$2:$AH$516,MATCH(Capacity!$B280,'E-E'!$B$2:$B$516,0), MATCH(Capacity!K$254,'E-E'!$E$1:$AH$1,0))</f>
        <v>0</v>
      </c>
      <c r="L280">
        <f>$C280*INDEX('E-E'!$E$2:$AH$516,MATCH(Capacity!$B280,'E-E'!$B$2:$B$516,0), MATCH(Capacity!L$254,'E-E'!$E$1:$AH$1,0))</f>
        <v>0</v>
      </c>
      <c r="M280">
        <f>$C280*INDEX('E-E'!$E$2:$AH$516,MATCH(Capacity!$B280,'E-E'!$B$2:$B$516,0), MATCH(Capacity!M$254,'E-E'!$E$1:$AH$1,0))</f>
        <v>0</v>
      </c>
      <c r="N280">
        <f>$C280*INDEX('E-E'!$E$2:$AH$516,MATCH(Capacity!$B280,'E-E'!$B$2:$B$516,0), MATCH(Capacity!N$254,'E-E'!$E$1:$AH$1,0))</f>
        <v>0</v>
      </c>
      <c r="O280">
        <f>$C280*INDEX('E-E'!$E$2:$AH$516,MATCH(Capacity!$B280,'E-E'!$B$2:$B$516,0), MATCH(Capacity!O$254,'E-E'!$E$1:$AH$1,0))</f>
        <v>0</v>
      </c>
      <c r="P280">
        <f>$C280*INDEX('E-E'!$E$2:$AH$516,MATCH(Capacity!$B280,'E-E'!$B$2:$B$516,0), MATCH(Capacity!P$254,'E-E'!$E$1:$AH$1,0))</f>
        <v>0</v>
      </c>
      <c r="Q280">
        <f>$C280*INDEX('E-E'!$E$2:$AH$516,MATCH(Capacity!$B280,'E-E'!$B$2:$B$516,0), MATCH(Capacity!Q$254,'E-E'!$E$1:$AH$1,0))</f>
        <v>0</v>
      </c>
      <c r="R280">
        <f>$C280*INDEX('E-E'!$E$2:$AH$516,MATCH(Capacity!$B280,'E-E'!$B$2:$B$516,0), MATCH(Capacity!R$254,'E-E'!$E$1:$AH$1,0))</f>
        <v>0</v>
      </c>
      <c r="S280">
        <f>$C280*INDEX('E-E'!$E$2:$AH$516,MATCH(Capacity!$B280,'E-E'!$B$2:$B$516,0), MATCH(Capacity!S$254,'E-E'!$E$1:$AH$1,0))</f>
        <v>0</v>
      </c>
      <c r="T280">
        <f>$C280*INDEX('E-E'!$E$2:$AH$516,MATCH(Capacity!$B280,'E-E'!$B$2:$B$516,0), MATCH(Capacity!T$254,'E-E'!$E$1:$AH$1,0))</f>
        <v>0</v>
      </c>
      <c r="U280">
        <f>$C280*INDEX('E-E'!$E$2:$AH$516,MATCH(Capacity!$B280,'E-E'!$B$2:$B$516,0), MATCH(Capacity!U$254,'E-E'!$E$1:$AH$1,0))</f>
        <v>0</v>
      </c>
      <c r="V280">
        <f>$C280*INDEX('E-E'!$E$2:$AH$516,MATCH(Capacity!$B280,'E-E'!$B$2:$B$516,0), MATCH(Capacity!V$254,'E-E'!$E$1:$AH$1,0))</f>
        <v>0</v>
      </c>
      <c r="W280">
        <f>$C280*INDEX('E-E'!$E$2:$AH$516,MATCH(Capacity!$B280,'E-E'!$B$2:$B$516,0), MATCH(Capacity!W$254,'E-E'!$E$1:$AH$1,0))</f>
        <v>0</v>
      </c>
      <c r="X280">
        <f>$C280*INDEX('E-E'!$E$2:$AH$516,MATCH(Capacity!$B280,'E-E'!$B$2:$B$516,0), MATCH(Capacity!X$254,'E-E'!$E$1:$AH$1,0))</f>
        <v>0</v>
      </c>
      <c r="Y280">
        <f>$C280*INDEX('E-E'!$E$2:$AH$516,MATCH(Capacity!$B280,'E-E'!$B$2:$B$516,0), MATCH(Capacity!Y$254,'E-E'!$E$1:$AH$1,0))</f>
        <v>0</v>
      </c>
      <c r="Z280">
        <f>$C280*INDEX('E-E'!$E$2:$AH$516,MATCH(Capacity!$B280,'E-E'!$B$2:$B$516,0), MATCH(Capacity!Z$254,'E-E'!$E$1:$AH$1,0))</f>
        <v>0</v>
      </c>
      <c r="AA280">
        <f>$C280*INDEX('E-E'!$E$2:$AH$516,MATCH(Capacity!$B280,'E-E'!$B$2:$B$516,0), MATCH(Capacity!AA$254,'E-E'!$E$1:$AH$1,0))</f>
        <v>0</v>
      </c>
      <c r="AB280">
        <f>$C280*INDEX('E-E'!$E$2:$AH$516,MATCH(Capacity!$B280,'E-E'!$B$2:$B$516,0), MATCH(Capacity!AB$254,'E-E'!$E$1:$AH$1,0))</f>
        <v>0</v>
      </c>
      <c r="AC280">
        <f>$C280*INDEX('E-E'!$E$2:$AH$516,MATCH(Capacity!$B280,'E-E'!$B$2:$B$516,0), MATCH(Capacity!AC$254,'E-E'!$E$1:$AH$1,0))</f>
        <v>0</v>
      </c>
      <c r="AD280">
        <f>$C280*INDEX('E-E'!$E$2:$AH$516,MATCH(Capacity!$B280,'E-E'!$B$2:$B$516,0), MATCH(Capacity!AD$254,'E-E'!$E$1:$AH$1,0))</f>
        <v>0</v>
      </c>
      <c r="AE280">
        <f>$C280*INDEX('E-E'!$E$2:$AH$516,MATCH(Capacity!$B280,'E-E'!$B$2:$B$516,0), MATCH(Capacity!AE$254,'E-E'!$E$1:$AH$1,0))</f>
        <v>0</v>
      </c>
      <c r="AF280">
        <f>$C280*INDEX('E-E'!$E$2:$AH$516,MATCH(Capacity!$B280,'E-E'!$B$2:$B$516,0), MATCH(Capacity!AF$254,'E-E'!$E$1:$AH$1,0))</f>
        <v>0</v>
      </c>
      <c r="AG280">
        <f>$C280*INDEX('E-E'!$E$2:$AH$516,MATCH(Capacity!$B280,'E-E'!$B$2:$B$516,0), MATCH(Capacity!AG$254,'E-E'!$E$1:$AH$1,0))</f>
        <v>0</v>
      </c>
      <c r="AH280">
        <f>$C280*INDEX('E-E'!$E$2:$AH$516,MATCH(Capacity!$B280,'E-E'!$B$2:$B$516,0), MATCH(Capacity!AH$254,'E-E'!$E$1:$AH$1,0))</f>
        <v>0</v>
      </c>
    </row>
    <row r="281" spans="1:34" x14ac:dyDescent="0.3">
      <c r="A281" t="str">
        <f>'E-E'!A28</f>
        <v>Hallett GT</v>
      </c>
      <c r="B281" t="str">
        <f>'E-E'!B28</f>
        <v>AGLHAL06</v>
      </c>
      <c r="C281">
        <f>_xlfn.IFNA(VLOOKUP(B281,RawData!$B$1:$E$168,4,FALSE),0)</f>
        <v>0</v>
      </c>
      <c r="D281">
        <f>_xlfn.IFNA(VLOOKUP(B281,RawData!$B$1:$H$168,7,FALSE),0)</f>
        <v>0</v>
      </c>
      <c r="E281">
        <f>_xlfn.IFNA(VLOOKUP(B281,RawData!$B$1:$H$168,2,FALSE),0)</f>
        <v>0</v>
      </c>
      <c r="F281">
        <f>$C281*INDEX('E-E'!$E$2:$AH$516,MATCH(Capacity!$B281,'E-E'!$B$2:$B$516,0), MATCH(Capacity!F$254,'E-E'!$E$1:$AH$1,0))</f>
        <v>0</v>
      </c>
      <c r="G281">
        <f>$C281*INDEX('E-E'!$E$2:$AH$516,MATCH(Capacity!$B281,'E-E'!$B$2:$B$516,0), MATCH(Capacity!G$254,'E-E'!$E$1:$AH$1,0))</f>
        <v>0</v>
      </c>
      <c r="H281">
        <f>$C281*INDEX('E-E'!$E$2:$AH$516,MATCH(Capacity!$B281,'E-E'!$B$2:$B$516,0), MATCH(Capacity!H$254,'E-E'!$E$1:$AH$1,0))</f>
        <v>0</v>
      </c>
      <c r="I281">
        <f>$C281*INDEX('E-E'!$E$2:$AH$516,MATCH(Capacity!$B281,'E-E'!$B$2:$B$516,0), MATCH(Capacity!I$254,'E-E'!$E$1:$AH$1,0))</f>
        <v>0</v>
      </c>
      <c r="J281">
        <f>$C281*INDEX('E-E'!$E$2:$AH$516,MATCH(Capacity!$B281,'E-E'!$B$2:$B$516,0), MATCH(Capacity!J$254,'E-E'!$E$1:$AH$1,0))</f>
        <v>0</v>
      </c>
      <c r="K281">
        <f>$C281*INDEX('E-E'!$E$2:$AH$516,MATCH(Capacity!$B281,'E-E'!$B$2:$B$516,0), MATCH(Capacity!K$254,'E-E'!$E$1:$AH$1,0))</f>
        <v>0</v>
      </c>
      <c r="L281">
        <f>$C281*INDEX('E-E'!$E$2:$AH$516,MATCH(Capacity!$B281,'E-E'!$B$2:$B$516,0), MATCH(Capacity!L$254,'E-E'!$E$1:$AH$1,0))</f>
        <v>0</v>
      </c>
      <c r="M281">
        <f>$C281*INDEX('E-E'!$E$2:$AH$516,MATCH(Capacity!$B281,'E-E'!$B$2:$B$516,0), MATCH(Capacity!M$254,'E-E'!$E$1:$AH$1,0))</f>
        <v>0</v>
      </c>
      <c r="N281">
        <f>$C281*INDEX('E-E'!$E$2:$AH$516,MATCH(Capacity!$B281,'E-E'!$B$2:$B$516,0), MATCH(Capacity!N$254,'E-E'!$E$1:$AH$1,0))</f>
        <v>0</v>
      </c>
      <c r="O281">
        <f>$C281*INDEX('E-E'!$E$2:$AH$516,MATCH(Capacity!$B281,'E-E'!$B$2:$B$516,0), MATCH(Capacity!O$254,'E-E'!$E$1:$AH$1,0))</f>
        <v>0</v>
      </c>
      <c r="P281">
        <f>$C281*INDEX('E-E'!$E$2:$AH$516,MATCH(Capacity!$B281,'E-E'!$B$2:$B$516,0), MATCH(Capacity!P$254,'E-E'!$E$1:$AH$1,0))</f>
        <v>0</v>
      </c>
      <c r="Q281">
        <f>$C281*INDEX('E-E'!$E$2:$AH$516,MATCH(Capacity!$B281,'E-E'!$B$2:$B$516,0), MATCH(Capacity!Q$254,'E-E'!$E$1:$AH$1,0))</f>
        <v>0</v>
      </c>
      <c r="R281">
        <f>$C281*INDEX('E-E'!$E$2:$AH$516,MATCH(Capacity!$B281,'E-E'!$B$2:$B$516,0), MATCH(Capacity!R$254,'E-E'!$E$1:$AH$1,0))</f>
        <v>0</v>
      </c>
      <c r="S281">
        <f>$C281*INDEX('E-E'!$E$2:$AH$516,MATCH(Capacity!$B281,'E-E'!$B$2:$B$516,0), MATCH(Capacity!S$254,'E-E'!$E$1:$AH$1,0))</f>
        <v>0</v>
      </c>
      <c r="T281">
        <f>$C281*INDEX('E-E'!$E$2:$AH$516,MATCH(Capacity!$B281,'E-E'!$B$2:$B$516,0), MATCH(Capacity!T$254,'E-E'!$E$1:$AH$1,0))</f>
        <v>0</v>
      </c>
      <c r="U281">
        <f>$C281*INDEX('E-E'!$E$2:$AH$516,MATCH(Capacity!$B281,'E-E'!$B$2:$B$516,0), MATCH(Capacity!U$254,'E-E'!$E$1:$AH$1,0))</f>
        <v>0</v>
      </c>
      <c r="V281">
        <f>$C281*INDEX('E-E'!$E$2:$AH$516,MATCH(Capacity!$B281,'E-E'!$B$2:$B$516,0), MATCH(Capacity!V$254,'E-E'!$E$1:$AH$1,0))</f>
        <v>0</v>
      </c>
      <c r="W281">
        <f>$C281*INDEX('E-E'!$E$2:$AH$516,MATCH(Capacity!$B281,'E-E'!$B$2:$B$516,0), MATCH(Capacity!W$254,'E-E'!$E$1:$AH$1,0))</f>
        <v>0</v>
      </c>
      <c r="X281">
        <f>$C281*INDEX('E-E'!$E$2:$AH$516,MATCH(Capacity!$B281,'E-E'!$B$2:$B$516,0), MATCH(Capacity!X$254,'E-E'!$E$1:$AH$1,0))</f>
        <v>0</v>
      </c>
      <c r="Y281">
        <f>$C281*INDEX('E-E'!$E$2:$AH$516,MATCH(Capacity!$B281,'E-E'!$B$2:$B$516,0), MATCH(Capacity!Y$254,'E-E'!$E$1:$AH$1,0))</f>
        <v>0</v>
      </c>
      <c r="Z281">
        <f>$C281*INDEX('E-E'!$E$2:$AH$516,MATCH(Capacity!$B281,'E-E'!$B$2:$B$516,0), MATCH(Capacity!Z$254,'E-E'!$E$1:$AH$1,0))</f>
        <v>0</v>
      </c>
      <c r="AA281">
        <f>$C281*INDEX('E-E'!$E$2:$AH$516,MATCH(Capacity!$B281,'E-E'!$B$2:$B$516,0), MATCH(Capacity!AA$254,'E-E'!$E$1:$AH$1,0))</f>
        <v>0</v>
      </c>
      <c r="AB281">
        <f>$C281*INDEX('E-E'!$E$2:$AH$516,MATCH(Capacity!$B281,'E-E'!$B$2:$B$516,0), MATCH(Capacity!AB$254,'E-E'!$E$1:$AH$1,0))</f>
        <v>0</v>
      </c>
      <c r="AC281">
        <f>$C281*INDEX('E-E'!$E$2:$AH$516,MATCH(Capacity!$B281,'E-E'!$B$2:$B$516,0), MATCH(Capacity!AC$254,'E-E'!$E$1:$AH$1,0))</f>
        <v>0</v>
      </c>
      <c r="AD281">
        <f>$C281*INDEX('E-E'!$E$2:$AH$516,MATCH(Capacity!$B281,'E-E'!$B$2:$B$516,0), MATCH(Capacity!AD$254,'E-E'!$E$1:$AH$1,0))</f>
        <v>0</v>
      </c>
      <c r="AE281">
        <f>$C281*INDEX('E-E'!$E$2:$AH$516,MATCH(Capacity!$B281,'E-E'!$B$2:$B$516,0), MATCH(Capacity!AE$254,'E-E'!$E$1:$AH$1,0))</f>
        <v>0</v>
      </c>
      <c r="AF281">
        <f>$C281*INDEX('E-E'!$E$2:$AH$516,MATCH(Capacity!$B281,'E-E'!$B$2:$B$516,0), MATCH(Capacity!AF$254,'E-E'!$E$1:$AH$1,0))</f>
        <v>0</v>
      </c>
      <c r="AG281">
        <f>$C281*INDEX('E-E'!$E$2:$AH$516,MATCH(Capacity!$B281,'E-E'!$B$2:$B$516,0), MATCH(Capacity!AG$254,'E-E'!$E$1:$AH$1,0))</f>
        <v>0</v>
      </c>
      <c r="AH281">
        <f>$C281*INDEX('E-E'!$E$2:$AH$516,MATCH(Capacity!$B281,'E-E'!$B$2:$B$516,0), MATCH(Capacity!AH$254,'E-E'!$E$1:$AH$1,0))</f>
        <v>0</v>
      </c>
    </row>
    <row r="282" spans="1:34" x14ac:dyDescent="0.3">
      <c r="A282" t="str">
        <f>'E-E'!A29</f>
        <v>Hallett GT</v>
      </c>
      <c r="B282" t="str">
        <f>'E-E'!B29</f>
        <v>AGLHAL07</v>
      </c>
      <c r="C282">
        <f>_xlfn.IFNA(VLOOKUP(B282,RawData!$B$1:$E$168,4,FALSE),0)</f>
        <v>0</v>
      </c>
      <c r="D282">
        <f>_xlfn.IFNA(VLOOKUP(B282,RawData!$B$1:$H$168,7,FALSE),0)</f>
        <v>0</v>
      </c>
      <c r="E282">
        <f>_xlfn.IFNA(VLOOKUP(B282,RawData!$B$1:$H$168,2,FALSE),0)</f>
        <v>0</v>
      </c>
      <c r="F282">
        <f>$C282*INDEX('E-E'!$E$2:$AH$516,MATCH(Capacity!$B282,'E-E'!$B$2:$B$516,0), MATCH(Capacity!F$254,'E-E'!$E$1:$AH$1,0))</f>
        <v>0</v>
      </c>
      <c r="G282">
        <f>$C282*INDEX('E-E'!$E$2:$AH$516,MATCH(Capacity!$B282,'E-E'!$B$2:$B$516,0), MATCH(Capacity!G$254,'E-E'!$E$1:$AH$1,0))</f>
        <v>0</v>
      </c>
      <c r="H282">
        <f>$C282*INDEX('E-E'!$E$2:$AH$516,MATCH(Capacity!$B282,'E-E'!$B$2:$B$516,0), MATCH(Capacity!H$254,'E-E'!$E$1:$AH$1,0))</f>
        <v>0</v>
      </c>
      <c r="I282">
        <f>$C282*INDEX('E-E'!$E$2:$AH$516,MATCH(Capacity!$B282,'E-E'!$B$2:$B$516,0), MATCH(Capacity!I$254,'E-E'!$E$1:$AH$1,0))</f>
        <v>0</v>
      </c>
      <c r="J282">
        <f>$C282*INDEX('E-E'!$E$2:$AH$516,MATCH(Capacity!$B282,'E-E'!$B$2:$B$516,0), MATCH(Capacity!J$254,'E-E'!$E$1:$AH$1,0))</f>
        <v>0</v>
      </c>
      <c r="K282">
        <f>$C282*INDEX('E-E'!$E$2:$AH$516,MATCH(Capacity!$B282,'E-E'!$B$2:$B$516,0), MATCH(Capacity!K$254,'E-E'!$E$1:$AH$1,0))</f>
        <v>0</v>
      </c>
      <c r="L282">
        <f>$C282*INDEX('E-E'!$E$2:$AH$516,MATCH(Capacity!$B282,'E-E'!$B$2:$B$516,0), MATCH(Capacity!L$254,'E-E'!$E$1:$AH$1,0))</f>
        <v>0</v>
      </c>
      <c r="M282">
        <f>$C282*INDEX('E-E'!$E$2:$AH$516,MATCH(Capacity!$B282,'E-E'!$B$2:$B$516,0), MATCH(Capacity!M$254,'E-E'!$E$1:$AH$1,0))</f>
        <v>0</v>
      </c>
      <c r="N282">
        <f>$C282*INDEX('E-E'!$E$2:$AH$516,MATCH(Capacity!$B282,'E-E'!$B$2:$B$516,0), MATCH(Capacity!N$254,'E-E'!$E$1:$AH$1,0))</f>
        <v>0</v>
      </c>
      <c r="O282">
        <f>$C282*INDEX('E-E'!$E$2:$AH$516,MATCH(Capacity!$B282,'E-E'!$B$2:$B$516,0), MATCH(Capacity!O$254,'E-E'!$E$1:$AH$1,0))</f>
        <v>0</v>
      </c>
      <c r="P282">
        <f>$C282*INDEX('E-E'!$E$2:$AH$516,MATCH(Capacity!$B282,'E-E'!$B$2:$B$516,0), MATCH(Capacity!P$254,'E-E'!$E$1:$AH$1,0))</f>
        <v>0</v>
      </c>
      <c r="Q282">
        <f>$C282*INDEX('E-E'!$E$2:$AH$516,MATCH(Capacity!$B282,'E-E'!$B$2:$B$516,0), MATCH(Capacity!Q$254,'E-E'!$E$1:$AH$1,0))</f>
        <v>0</v>
      </c>
      <c r="R282">
        <f>$C282*INDEX('E-E'!$E$2:$AH$516,MATCH(Capacity!$B282,'E-E'!$B$2:$B$516,0), MATCH(Capacity!R$254,'E-E'!$E$1:$AH$1,0))</f>
        <v>0</v>
      </c>
      <c r="S282">
        <f>$C282*INDEX('E-E'!$E$2:$AH$516,MATCH(Capacity!$B282,'E-E'!$B$2:$B$516,0), MATCH(Capacity!S$254,'E-E'!$E$1:$AH$1,0))</f>
        <v>0</v>
      </c>
      <c r="T282">
        <f>$C282*INDEX('E-E'!$E$2:$AH$516,MATCH(Capacity!$B282,'E-E'!$B$2:$B$516,0), MATCH(Capacity!T$254,'E-E'!$E$1:$AH$1,0))</f>
        <v>0</v>
      </c>
      <c r="U282">
        <f>$C282*INDEX('E-E'!$E$2:$AH$516,MATCH(Capacity!$B282,'E-E'!$B$2:$B$516,0), MATCH(Capacity!U$254,'E-E'!$E$1:$AH$1,0))</f>
        <v>0</v>
      </c>
      <c r="V282">
        <f>$C282*INDEX('E-E'!$E$2:$AH$516,MATCH(Capacity!$B282,'E-E'!$B$2:$B$516,0), MATCH(Capacity!V$254,'E-E'!$E$1:$AH$1,0))</f>
        <v>0</v>
      </c>
      <c r="W282">
        <f>$C282*INDEX('E-E'!$E$2:$AH$516,MATCH(Capacity!$B282,'E-E'!$B$2:$B$516,0), MATCH(Capacity!W$254,'E-E'!$E$1:$AH$1,0))</f>
        <v>0</v>
      </c>
      <c r="X282">
        <f>$C282*INDEX('E-E'!$E$2:$AH$516,MATCH(Capacity!$B282,'E-E'!$B$2:$B$516,0), MATCH(Capacity!X$254,'E-E'!$E$1:$AH$1,0))</f>
        <v>0</v>
      </c>
      <c r="Y282">
        <f>$C282*INDEX('E-E'!$E$2:$AH$516,MATCH(Capacity!$B282,'E-E'!$B$2:$B$516,0), MATCH(Capacity!Y$254,'E-E'!$E$1:$AH$1,0))</f>
        <v>0</v>
      </c>
      <c r="Z282">
        <f>$C282*INDEX('E-E'!$E$2:$AH$516,MATCH(Capacity!$B282,'E-E'!$B$2:$B$516,0), MATCH(Capacity!Z$254,'E-E'!$E$1:$AH$1,0))</f>
        <v>0</v>
      </c>
      <c r="AA282">
        <f>$C282*INDEX('E-E'!$E$2:$AH$516,MATCH(Capacity!$B282,'E-E'!$B$2:$B$516,0), MATCH(Capacity!AA$254,'E-E'!$E$1:$AH$1,0))</f>
        <v>0</v>
      </c>
      <c r="AB282">
        <f>$C282*INDEX('E-E'!$E$2:$AH$516,MATCH(Capacity!$B282,'E-E'!$B$2:$B$516,0), MATCH(Capacity!AB$254,'E-E'!$E$1:$AH$1,0))</f>
        <v>0</v>
      </c>
      <c r="AC282">
        <f>$C282*INDEX('E-E'!$E$2:$AH$516,MATCH(Capacity!$B282,'E-E'!$B$2:$B$516,0), MATCH(Capacity!AC$254,'E-E'!$E$1:$AH$1,0))</f>
        <v>0</v>
      </c>
      <c r="AD282">
        <f>$C282*INDEX('E-E'!$E$2:$AH$516,MATCH(Capacity!$B282,'E-E'!$B$2:$B$516,0), MATCH(Capacity!AD$254,'E-E'!$E$1:$AH$1,0))</f>
        <v>0</v>
      </c>
      <c r="AE282">
        <f>$C282*INDEX('E-E'!$E$2:$AH$516,MATCH(Capacity!$B282,'E-E'!$B$2:$B$516,0), MATCH(Capacity!AE$254,'E-E'!$E$1:$AH$1,0))</f>
        <v>0</v>
      </c>
      <c r="AF282">
        <f>$C282*INDEX('E-E'!$E$2:$AH$516,MATCH(Capacity!$B282,'E-E'!$B$2:$B$516,0), MATCH(Capacity!AF$254,'E-E'!$E$1:$AH$1,0))</f>
        <v>0</v>
      </c>
      <c r="AG282">
        <f>$C282*INDEX('E-E'!$E$2:$AH$516,MATCH(Capacity!$B282,'E-E'!$B$2:$B$516,0), MATCH(Capacity!AG$254,'E-E'!$E$1:$AH$1,0))</f>
        <v>0</v>
      </c>
      <c r="AH282">
        <f>$C282*INDEX('E-E'!$E$2:$AH$516,MATCH(Capacity!$B282,'E-E'!$B$2:$B$516,0), MATCH(Capacity!AH$254,'E-E'!$E$1:$AH$1,0))</f>
        <v>0</v>
      </c>
    </row>
    <row r="283" spans="1:34" x14ac:dyDescent="0.3">
      <c r="A283" t="str">
        <f>'E-E'!A30</f>
        <v>Hallett GT</v>
      </c>
      <c r="B283" t="str">
        <f>'E-E'!B30</f>
        <v>AGLHAL08</v>
      </c>
      <c r="C283">
        <f>_xlfn.IFNA(VLOOKUP(B283,RawData!$B$1:$E$168,4,FALSE),0)</f>
        <v>0</v>
      </c>
      <c r="D283">
        <f>_xlfn.IFNA(VLOOKUP(B283,RawData!$B$1:$H$168,7,FALSE),0)</f>
        <v>0</v>
      </c>
      <c r="E283">
        <f>_xlfn.IFNA(VLOOKUP(B283,RawData!$B$1:$H$168,2,FALSE),0)</f>
        <v>0</v>
      </c>
      <c r="F283">
        <f>$C283*INDEX('E-E'!$E$2:$AH$516,MATCH(Capacity!$B283,'E-E'!$B$2:$B$516,0), MATCH(Capacity!F$254,'E-E'!$E$1:$AH$1,0))</f>
        <v>0</v>
      </c>
      <c r="G283">
        <f>$C283*INDEX('E-E'!$E$2:$AH$516,MATCH(Capacity!$B283,'E-E'!$B$2:$B$516,0), MATCH(Capacity!G$254,'E-E'!$E$1:$AH$1,0))</f>
        <v>0</v>
      </c>
      <c r="H283">
        <f>$C283*INDEX('E-E'!$E$2:$AH$516,MATCH(Capacity!$B283,'E-E'!$B$2:$B$516,0), MATCH(Capacity!H$254,'E-E'!$E$1:$AH$1,0))</f>
        <v>0</v>
      </c>
      <c r="I283">
        <f>$C283*INDEX('E-E'!$E$2:$AH$516,MATCH(Capacity!$B283,'E-E'!$B$2:$B$516,0), MATCH(Capacity!I$254,'E-E'!$E$1:$AH$1,0))</f>
        <v>0</v>
      </c>
      <c r="J283">
        <f>$C283*INDEX('E-E'!$E$2:$AH$516,MATCH(Capacity!$B283,'E-E'!$B$2:$B$516,0), MATCH(Capacity!J$254,'E-E'!$E$1:$AH$1,0))</f>
        <v>0</v>
      </c>
      <c r="K283">
        <f>$C283*INDEX('E-E'!$E$2:$AH$516,MATCH(Capacity!$B283,'E-E'!$B$2:$B$516,0), MATCH(Capacity!K$254,'E-E'!$E$1:$AH$1,0))</f>
        <v>0</v>
      </c>
      <c r="L283">
        <f>$C283*INDEX('E-E'!$E$2:$AH$516,MATCH(Capacity!$B283,'E-E'!$B$2:$B$516,0), MATCH(Capacity!L$254,'E-E'!$E$1:$AH$1,0))</f>
        <v>0</v>
      </c>
      <c r="M283">
        <f>$C283*INDEX('E-E'!$E$2:$AH$516,MATCH(Capacity!$B283,'E-E'!$B$2:$B$516,0), MATCH(Capacity!M$254,'E-E'!$E$1:$AH$1,0))</f>
        <v>0</v>
      </c>
      <c r="N283">
        <f>$C283*INDEX('E-E'!$E$2:$AH$516,MATCH(Capacity!$B283,'E-E'!$B$2:$B$516,0), MATCH(Capacity!N$254,'E-E'!$E$1:$AH$1,0))</f>
        <v>0</v>
      </c>
      <c r="O283">
        <f>$C283*INDEX('E-E'!$E$2:$AH$516,MATCH(Capacity!$B283,'E-E'!$B$2:$B$516,0), MATCH(Capacity!O$254,'E-E'!$E$1:$AH$1,0))</f>
        <v>0</v>
      </c>
      <c r="P283">
        <f>$C283*INDEX('E-E'!$E$2:$AH$516,MATCH(Capacity!$B283,'E-E'!$B$2:$B$516,0), MATCH(Capacity!P$254,'E-E'!$E$1:$AH$1,0))</f>
        <v>0</v>
      </c>
      <c r="Q283">
        <f>$C283*INDEX('E-E'!$E$2:$AH$516,MATCH(Capacity!$B283,'E-E'!$B$2:$B$516,0), MATCH(Capacity!Q$254,'E-E'!$E$1:$AH$1,0))</f>
        <v>0</v>
      </c>
      <c r="R283">
        <f>$C283*INDEX('E-E'!$E$2:$AH$516,MATCH(Capacity!$B283,'E-E'!$B$2:$B$516,0), MATCH(Capacity!R$254,'E-E'!$E$1:$AH$1,0))</f>
        <v>0</v>
      </c>
      <c r="S283">
        <f>$C283*INDEX('E-E'!$E$2:$AH$516,MATCH(Capacity!$B283,'E-E'!$B$2:$B$516,0), MATCH(Capacity!S$254,'E-E'!$E$1:$AH$1,0))</f>
        <v>0</v>
      </c>
      <c r="T283">
        <f>$C283*INDEX('E-E'!$E$2:$AH$516,MATCH(Capacity!$B283,'E-E'!$B$2:$B$516,0), MATCH(Capacity!T$254,'E-E'!$E$1:$AH$1,0))</f>
        <v>0</v>
      </c>
      <c r="U283">
        <f>$C283*INDEX('E-E'!$E$2:$AH$516,MATCH(Capacity!$B283,'E-E'!$B$2:$B$516,0), MATCH(Capacity!U$254,'E-E'!$E$1:$AH$1,0))</f>
        <v>0</v>
      </c>
      <c r="V283">
        <f>$C283*INDEX('E-E'!$E$2:$AH$516,MATCH(Capacity!$B283,'E-E'!$B$2:$B$516,0), MATCH(Capacity!V$254,'E-E'!$E$1:$AH$1,0))</f>
        <v>0</v>
      </c>
      <c r="W283">
        <f>$C283*INDEX('E-E'!$E$2:$AH$516,MATCH(Capacity!$B283,'E-E'!$B$2:$B$516,0), MATCH(Capacity!W$254,'E-E'!$E$1:$AH$1,0))</f>
        <v>0</v>
      </c>
      <c r="X283">
        <f>$C283*INDEX('E-E'!$E$2:$AH$516,MATCH(Capacity!$B283,'E-E'!$B$2:$B$516,0), MATCH(Capacity!X$254,'E-E'!$E$1:$AH$1,0))</f>
        <v>0</v>
      </c>
      <c r="Y283">
        <f>$C283*INDEX('E-E'!$E$2:$AH$516,MATCH(Capacity!$B283,'E-E'!$B$2:$B$516,0), MATCH(Capacity!Y$254,'E-E'!$E$1:$AH$1,0))</f>
        <v>0</v>
      </c>
      <c r="Z283">
        <f>$C283*INDEX('E-E'!$E$2:$AH$516,MATCH(Capacity!$B283,'E-E'!$B$2:$B$516,0), MATCH(Capacity!Z$254,'E-E'!$E$1:$AH$1,0))</f>
        <v>0</v>
      </c>
      <c r="AA283">
        <f>$C283*INDEX('E-E'!$E$2:$AH$516,MATCH(Capacity!$B283,'E-E'!$B$2:$B$516,0), MATCH(Capacity!AA$254,'E-E'!$E$1:$AH$1,0))</f>
        <v>0</v>
      </c>
      <c r="AB283">
        <f>$C283*INDEX('E-E'!$E$2:$AH$516,MATCH(Capacity!$B283,'E-E'!$B$2:$B$516,0), MATCH(Capacity!AB$254,'E-E'!$E$1:$AH$1,0))</f>
        <v>0</v>
      </c>
      <c r="AC283">
        <f>$C283*INDEX('E-E'!$E$2:$AH$516,MATCH(Capacity!$B283,'E-E'!$B$2:$B$516,0), MATCH(Capacity!AC$254,'E-E'!$E$1:$AH$1,0))</f>
        <v>0</v>
      </c>
      <c r="AD283">
        <f>$C283*INDEX('E-E'!$E$2:$AH$516,MATCH(Capacity!$B283,'E-E'!$B$2:$B$516,0), MATCH(Capacity!AD$254,'E-E'!$E$1:$AH$1,0))</f>
        <v>0</v>
      </c>
      <c r="AE283">
        <f>$C283*INDEX('E-E'!$E$2:$AH$516,MATCH(Capacity!$B283,'E-E'!$B$2:$B$516,0), MATCH(Capacity!AE$254,'E-E'!$E$1:$AH$1,0))</f>
        <v>0</v>
      </c>
      <c r="AF283">
        <f>$C283*INDEX('E-E'!$E$2:$AH$516,MATCH(Capacity!$B283,'E-E'!$B$2:$B$516,0), MATCH(Capacity!AF$254,'E-E'!$E$1:$AH$1,0))</f>
        <v>0</v>
      </c>
      <c r="AG283">
        <f>$C283*INDEX('E-E'!$E$2:$AH$516,MATCH(Capacity!$B283,'E-E'!$B$2:$B$516,0), MATCH(Capacity!AG$254,'E-E'!$E$1:$AH$1,0))</f>
        <v>0</v>
      </c>
      <c r="AH283">
        <f>$C283*INDEX('E-E'!$E$2:$AH$516,MATCH(Capacity!$B283,'E-E'!$B$2:$B$516,0), MATCH(Capacity!AH$254,'E-E'!$E$1:$AH$1,0))</f>
        <v>0</v>
      </c>
    </row>
    <row r="284" spans="1:34" x14ac:dyDescent="0.3">
      <c r="A284" t="str">
        <f>'E-E'!A31</f>
        <v>Hallett GT</v>
      </c>
      <c r="B284" t="str">
        <f>'E-E'!B31</f>
        <v>AGLHAL09</v>
      </c>
      <c r="C284">
        <f>_xlfn.IFNA(VLOOKUP(B284,RawData!$B$1:$E$168,4,FALSE),0)</f>
        <v>0</v>
      </c>
      <c r="D284">
        <f>_xlfn.IFNA(VLOOKUP(B284,RawData!$B$1:$H$168,7,FALSE),0)</f>
        <v>0</v>
      </c>
      <c r="E284">
        <f>_xlfn.IFNA(VLOOKUP(B284,RawData!$B$1:$H$168,2,FALSE),0)</f>
        <v>0</v>
      </c>
      <c r="F284">
        <f>$C284*INDEX('E-E'!$E$2:$AH$516,MATCH(Capacity!$B284,'E-E'!$B$2:$B$516,0), MATCH(Capacity!F$254,'E-E'!$E$1:$AH$1,0))</f>
        <v>0</v>
      </c>
      <c r="G284">
        <f>$C284*INDEX('E-E'!$E$2:$AH$516,MATCH(Capacity!$B284,'E-E'!$B$2:$B$516,0), MATCH(Capacity!G$254,'E-E'!$E$1:$AH$1,0))</f>
        <v>0</v>
      </c>
      <c r="H284">
        <f>$C284*INDEX('E-E'!$E$2:$AH$516,MATCH(Capacity!$B284,'E-E'!$B$2:$B$516,0), MATCH(Capacity!H$254,'E-E'!$E$1:$AH$1,0))</f>
        <v>0</v>
      </c>
      <c r="I284">
        <f>$C284*INDEX('E-E'!$E$2:$AH$516,MATCH(Capacity!$B284,'E-E'!$B$2:$B$516,0), MATCH(Capacity!I$254,'E-E'!$E$1:$AH$1,0))</f>
        <v>0</v>
      </c>
      <c r="J284">
        <f>$C284*INDEX('E-E'!$E$2:$AH$516,MATCH(Capacity!$B284,'E-E'!$B$2:$B$516,0), MATCH(Capacity!J$254,'E-E'!$E$1:$AH$1,0))</f>
        <v>0</v>
      </c>
      <c r="K284">
        <f>$C284*INDEX('E-E'!$E$2:$AH$516,MATCH(Capacity!$B284,'E-E'!$B$2:$B$516,0), MATCH(Capacity!K$254,'E-E'!$E$1:$AH$1,0))</f>
        <v>0</v>
      </c>
      <c r="L284">
        <f>$C284*INDEX('E-E'!$E$2:$AH$516,MATCH(Capacity!$B284,'E-E'!$B$2:$B$516,0), MATCH(Capacity!L$254,'E-E'!$E$1:$AH$1,0))</f>
        <v>0</v>
      </c>
      <c r="M284">
        <f>$C284*INDEX('E-E'!$E$2:$AH$516,MATCH(Capacity!$B284,'E-E'!$B$2:$B$516,0), MATCH(Capacity!M$254,'E-E'!$E$1:$AH$1,0))</f>
        <v>0</v>
      </c>
      <c r="N284">
        <f>$C284*INDEX('E-E'!$E$2:$AH$516,MATCH(Capacity!$B284,'E-E'!$B$2:$B$516,0), MATCH(Capacity!N$254,'E-E'!$E$1:$AH$1,0))</f>
        <v>0</v>
      </c>
      <c r="O284">
        <f>$C284*INDEX('E-E'!$E$2:$AH$516,MATCH(Capacity!$B284,'E-E'!$B$2:$B$516,0), MATCH(Capacity!O$254,'E-E'!$E$1:$AH$1,0))</f>
        <v>0</v>
      </c>
      <c r="P284">
        <f>$C284*INDEX('E-E'!$E$2:$AH$516,MATCH(Capacity!$B284,'E-E'!$B$2:$B$516,0), MATCH(Capacity!P$254,'E-E'!$E$1:$AH$1,0))</f>
        <v>0</v>
      </c>
      <c r="Q284">
        <f>$C284*INDEX('E-E'!$E$2:$AH$516,MATCH(Capacity!$B284,'E-E'!$B$2:$B$516,0), MATCH(Capacity!Q$254,'E-E'!$E$1:$AH$1,0))</f>
        <v>0</v>
      </c>
      <c r="R284">
        <f>$C284*INDEX('E-E'!$E$2:$AH$516,MATCH(Capacity!$B284,'E-E'!$B$2:$B$516,0), MATCH(Capacity!R$254,'E-E'!$E$1:$AH$1,0))</f>
        <v>0</v>
      </c>
      <c r="S284">
        <f>$C284*INDEX('E-E'!$E$2:$AH$516,MATCH(Capacity!$B284,'E-E'!$B$2:$B$516,0), MATCH(Capacity!S$254,'E-E'!$E$1:$AH$1,0))</f>
        <v>0</v>
      </c>
      <c r="T284">
        <f>$C284*INDEX('E-E'!$E$2:$AH$516,MATCH(Capacity!$B284,'E-E'!$B$2:$B$516,0), MATCH(Capacity!T$254,'E-E'!$E$1:$AH$1,0))</f>
        <v>0</v>
      </c>
      <c r="U284">
        <f>$C284*INDEX('E-E'!$E$2:$AH$516,MATCH(Capacity!$B284,'E-E'!$B$2:$B$516,0), MATCH(Capacity!U$254,'E-E'!$E$1:$AH$1,0))</f>
        <v>0</v>
      </c>
      <c r="V284">
        <f>$C284*INDEX('E-E'!$E$2:$AH$516,MATCH(Capacity!$B284,'E-E'!$B$2:$B$516,0), MATCH(Capacity!V$254,'E-E'!$E$1:$AH$1,0))</f>
        <v>0</v>
      </c>
      <c r="W284">
        <f>$C284*INDEX('E-E'!$E$2:$AH$516,MATCH(Capacity!$B284,'E-E'!$B$2:$B$516,0), MATCH(Capacity!W$254,'E-E'!$E$1:$AH$1,0))</f>
        <v>0</v>
      </c>
      <c r="X284">
        <f>$C284*INDEX('E-E'!$E$2:$AH$516,MATCH(Capacity!$B284,'E-E'!$B$2:$B$516,0), MATCH(Capacity!X$254,'E-E'!$E$1:$AH$1,0))</f>
        <v>0</v>
      </c>
      <c r="Y284">
        <f>$C284*INDEX('E-E'!$E$2:$AH$516,MATCH(Capacity!$B284,'E-E'!$B$2:$B$516,0), MATCH(Capacity!Y$254,'E-E'!$E$1:$AH$1,0))</f>
        <v>0</v>
      </c>
      <c r="Z284">
        <f>$C284*INDEX('E-E'!$E$2:$AH$516,MATCH(Capacity!$B284,'E-E'!$B$2:$B$516,0), MATCH(Capacity!Z$254,'E-E'!$E$1:$AH$1,0))</f>
        <v>0</v>
      </c>
      <c r="AA284">
        <f>$C284*INDEX('E-E'!$E$2:$AH$516,MATCH(Capacity!$B284,'E-E'!$B$2:$B$516,0), MATCH(Capacity!AA$254,'E-E'!$E$1:$AH$1,0))</f>
        <v>0</v>
      </c>
      <c r="AB284">
        <f>$C284*INDEX('E-E'!$E$2:$AH$516,MATCH(Capacity!$B284,'E-E'!$B$2:$B$516,0), MATCH(Capacity!AB$254,'E-E'!$E$1:$AH$1,0))</f>
        <v>0</v>
      </c>
      <c r="AC284">
        <f>$C284*INDEX('E-E'!$E$2:$AH$516,MATCH(Capacity!$B284,'E-E'!$B$2:$B$516,0), MATCH(Capacity!AC$254,'E-E'!$E$1:$AH$1,0))</f>
        <v>0</v>
      </c>
      <c r="AD284">
        <f>$C284*INDEX('E-E'!$E$2:$AH$516,MATCH(Capacity!$B284,'E-E'!$B$2:$B$516,0), MATCH(Capacity!AD$254,'E-E'!$E$1:$AH$1,0))</f>
        <v>0</v>
      </c>
      <c r="AE284">
        <f>$C284*INDEX('E-E'!$E$2:$AH$516,MATCH(Capacity!$B284,'E-E'!$B$2:$B$516,0), MATCH(Capacity!AE$254,'E-E'!$E$1:$AH$1,0))</f>
        <v>0</v>
      </c>
      <c r="AF284">
        <f>$C284*INDEX('E-E'!$E$2:$AH$516,MATCH(Capacity!$B284,'E-E'!$B$2:$B$516,0), MATCH(Capacity!AF$254,'E-E'!$E$1:$AH$1,0))</f>
        <v>0</v>
      </c>
      <c r="AG284">
        <f>$C284*INDEX('E-E'!$E$2:$AH$516,MATCH(Capacity!$B284,'E-E'!$B$2:$B$516,0), MATCH(Capacity!AG$254,'E-E'!$E$1:$AH$1,0))</f>
        <v>0</v>
      </c>
      <c r="AH284">
        <f>$C284*INDEX('E-E'!$E$2:$AH$516,MATCH(Capacity!$B284,'E-E'!$B$2:$B$516,0), MATCH(Capacity!AH$254,'E-E'!$E$1:$AH$1,0))</f>
        <v>0</v>
      </c>
    </row>
    <row r="285" spans="1:34" x14ac:dyDescent="0.3">
      <c r="A285" t="str">
        <f>'E-E'!A32</f>
        <v>Hallett GT</v>
      </c>
      <c r="B285" t="str">
        <f>'E-E'!B32</f>
        <v>AGLHAL10</v>
      </c>
      <c r="C285">
        <f>_xlfn.IFNA(VLOOKUP(B285,RawData!$B$1:$E$168,4,FALSE),0)</f>
        <v>0</v>
      </c>
      <c r="D285">
        <f>_xlfn.IFNA(VLOOKUP(B285,RawData!$B$1:$H$168,7,FALSE),0)</f>
        <v>0</v>
      </c>
      <c r="E285">
        <f>_xlfn.IFNA(VLOOKUP(B285,RawData!$B$1:$H$168,2,FALSE),0)</f>
        <v>0</v>
      </c>
      <c r="F285">
        <f>$C285*INDEX('E-E'!$E$2:$AH$516,MATCH(Capacity!$B285,'E-E'!$B$2:$B$516,0), MATCH(Capacity!F$254,'E-E'!$E$1:$AH$1,0))</f>
        <v>0</v>
      </c>
      <c r="G285">
        <f>$C285*INDEX('E-E'!$E$2:$AH$516,MATCH(Capacity!$B285,'E-E'!$B$2:$B$516,0), MATCH(Capacity!G$254,'E-E'!$E$1:$AH$1,0))</f>
        <v>0</v>
      </c>
      <c r="H285">
        <f>$C285*INDEX('E-E'!$E$2:$AH$516,MATCH(Capacity!$B285,'E-E'!$B$2:$B$516,0), MATCH(Capacity!H$254,'E-E'!$E$1:$AH$1,0))</f>
        <v>0</v>
      </c>
      <c r="I285">
        <f>$C285*INDEX('E-E'!$E$2:$AH$516,MATCH(Capacity!$B285,'E-E'!$B$2:$B$516,0), MATCH(Capacity!I$254,'E-E'!$E$1:$AH$1,0))</f>
        <v>0</v>
      </c>
      <c r="J285">
        <f>$C285*INDEX('E-E'!$E$2:$AH$516,MATCH(Capacity!$B285,'E-E'!$B$2:$B$516,0), MATCH(Capacity!J$254,'E-E'!$E$1:$AH$1,0))</f>
        <v>0</v>
      </c>
      <c r="K285">
        <f>$C285*INDEX('E-E'!$E$2:$AH$516,MATCH(Capacity!$B285,'E-E'!$B$2:$B$516,0), MATCH(Capacity!K$254,'E-E'!$E$1:$AH$1,0))</f>
        <v>0</v>
      </c>
      <c r="L285">
        <f>$C285*INDEX('E-E'!$E$2:$AH$516,MATCH(Capacity!$B285,'E-E'!$B$2:$B$516,0), MATCH(Capacity!L$254,'E-E'!$E$1:$AH$1,0))</f>
        <v>0</v>
      </c>
      <c r="M285">
        <f>$C285*INDEX('E-E'!$E$2:$AH$516,MATCH(Capacity!$B285,'E-E'!$B$2:$B$516,0), MATCH(Capacity!M$254,'E-E'!$E$1:$AH$1,0))</f>
        <v>0</v>
      </c>
      <c r="N285">
        <f>$C285*INDEX('E-E'!$E$2:$AH$516,MATCH(Capacity!$B285,'E-E'!$B$2:$B$516,0), MATCH(Capacity!N$254,'E-E'!$E$1:$AH$1,0))</f>
        <v>0</v>
      </c>
      <c r="O285">
        <f>$C285*INDEX('E-E'!$E$2:$AH$516,MATCH(Capacity!$B285,'E-E'!$B$2:$B$516,0), MATCH(Capacity!O$254,'E-E'!$E$1:$AH$1,0))</f>
        <v>0</v>
      </c>
      <c r="P285">
        <f>$C285*INDEX('E-E'!$E$2:$AH$516,MATCH(Capacity!$B285,'E-E'!$B$2:$B$516,0), MATCH(Capacity!P$254,'E-E'!$E$1:$AH$1,0))</f>
        <v>0</v>
      </c>
      <c r="Q285">
        <f>$C285*INDEX('E-E'!$E$2:$AH$516,MATCH(Capacity!$B285,'E-E'!$B$2:$B$516,0), MATCH(Capacity!Q$254,'E-E'!$E$1:$AH$1,0))</f>
        <v>0</v>
      </c>
      <c r="R285">
        <f>$C285*INDEX('E-E'!$E$2:$AH$516,MATCH(Capacity!$B285,'E-E'!$B$2:$B$516,0), MATCH(Capacity!R$254,'E-E'!$E$1:$AH$1,0))</f>
        <v>0</v>
      </c>
      <c r="S285">
        <f>$C285*INDEX('E-E'!$E$2:$AH$516,MATCH(Capacity!$B285,'E-E'!$B$2:$B$516,0), MATCH(Capacity!S$254,'E-E'!$E$1:$AH$1,0))</f>
        <v>0</v>
      </c>
      <c r="T285">
        <f>$C285*INDEX('E-E'!$E$2:$AH$516,MATCH(Capacity!$B285,'E-E'!$B$2:$B$516,0), MATCH(Capacity!T$254,'E-E'!$E$1:$AH$1,0))</f>
        <v>0</v>
      </c>
      <c r="U285">
        <f>$C285*INDEX('E-E'!$E$2:$AH$516,MATCH(Capacity!$B285,'E-E'!$B$2:$B$516,0), MATCH(Capacity!U$254,'E-E'!$E$1:$AH$1,0))</f>
        <v>0</v>
      </c>
      <c r="V285">
        <f>$C285*INDEX('E-E'!$E$2:$AH$516,MATCH(Capacity!$B285,'E-E'!$B$2:$B$516,0), MATCH(Capacity!V$254,'E-E'!$E$1:$AH$1,0))</f>
        <v>0</v>
      </c>
      <c r="W285">
        <f>$C285*INDEX('E-E'!$E$2:$AH$516,MATCH(Capacity!$B285,'E-E'!$B$2:$B$516,0), MATCH(Capacity!W$254,'E-E'!$E$1:$AH$1,0))</f>
        <v>0</v>
      </c>
      <c r="X285">
        <f>$C285*INDEX('E-E'!$E$2:$AH$516,MATCH(Capacity!$B285,'E-E'!$B$2:$B$516,0), MATCH(Capacity!X$254,'E-E'!$E$1:$AH$1,0))</f>
        <v>0</v>
      </c>
      <c r="Y285">
        <f>$C285*INDEX('E-E'!$E$2:$AH$516,MATCH(Capacity!$B285,'E-E'!$B$2:$B$516,0), MATCH(Capacity!Y$254,'E-E'!$E$1:$AH$1,0))</f>
        <v>0</v>
      </c>
      <c r="Z285">
        <f>$C285*INDEX('E-E'!$E$2:$AH$516,MATCH(Capacity!$B285,'E-E'!$B$2:$B$516,0), MATCH(Capacity!Z$254,'E-E'!$E$1:$AH$1,0))</f>
        <v>0</v>
      </c>
      <c r="AA285">
        <f>$C285*INDEX('E-E'!$E$2:$AH$516,MATCH(Capacity!$B285,'E-E'!$B$2:$B$516,0), MATCH(Capacity!AA$254,'E-E'!$E$1:$AH$1,0))</f>
        <v>0</v>
      </c>
      <c r="AB285">
        <f>$C285*INDEX('E-E'!$E$2:$AH$516,MATCH(Capacity!$B285,'E-E'!$B$2:$B$516,0), MATCH(Capacity!AB$254,'E-E'!$E$1:$AH$1,0))</f>
        <v>0</v>
      </c>
      <c r="AC285">
        <f>$C285*INDEX('E-E'!$E$2:$AH$516,MATCH(Capacity!$B285,'E-E'!$B$2:$B$516,0), MATCH(Capacity!AC$254,'E-E'!$E$1:$AH$1,0))</f>
        <v>0</v>
      </c>
      <c r="AD285">
        <f>$C285*INDEX('E-E'!$E$2:$AH$516,MATCH(Capacity!$B285,'E-E'!$B$2:$B$516,0), MATCH(Capacity!AD$254,'E-E'!$E$1:$AH$1,0))</f>
        <v>0</v>
      </c>
      <c r="AE285">
        <f>$C285*INDEX('E-E'!$E$2:$AH$516,MATCH(Capacity!$B285,'E-E'!$B$2:$B$516,0), MATCH(Capacity!AE$254,'E-E'!$E$1:$AH$1,0))</f>
        <v>0</v>
      </c>
      <c r="AF285">
        <f>$C285*INDEX('E-E'!$E$2:$AH$516,MATCH(Capacity!$B285,'E-E'!$B$2:$B$516,0), MATCH(Capacity!AF$254,'E-E'!$E$1:$AH$1,0))</f>
        <v>0</v>
      </c>
      <c r="AG285">
        <f>$C285*INDEX('E-E'!$E$2:$AH$516,MATCH(Capacity!$B285,'E-E'!$B$2:$B$516,0), MATCH(Capacity!AG$254,'E-E'!$E$1:$AH$1,0))</f>
        <v>0</v>
      </c>
      <c r="AH285">
        <f>$C285*INDEX('E-E'!$E$2:$AH$516,MATCH(Capacity!$B285,'E-E'!$B$2:$B$516,0), MATCH(Capacity!AH$254,'E-E'!$E$1:$AH$1,0))</f>
        <v>0</v>
      </c>
    </row>
    <row r="286" spans="1:34" x14ac:dyDescent="0.3">
      <c r="A286" t="str">
        <f>'E-E'!A33</f>
        <v>Hallett GT</v>
      </c>
      <c r="B286" t="str">
        <f>'E-E'!B33</f>
        <v>AGLHAL11</v>
      </c>
      <c r="C286">
        <f>_xlfn.IFNA(VLOOKUP(B286,RawData!$B$1:$E$168,4,FALSE),0)</f>
        <v>0</v>
      </c>
      <c r="D286">
        <f>_xlfn.IFNA(VLOOKUP(B286,RawData!$B$1:$H$168,7,FALSE),0)</f>
        <v>0</v>
      </c>
      <c r="E286">
        <f>_xlfn.IFNA(VLOOKUP(B286,RawData!$B$1:$H$168,2,FALSE),0)</f>
        <v>0</v>
      </c>
      <c r="F286">
        <f>$C286*INDEX('E-E'!$E$2:$AH$516,MATCH(Capacity!$B286,'E-E'!$B$2:$B$516,0), MATCH(Capacity!F$254,'E-E'!$E$1:$AH$1,0))</f>
        <v>0</v>
      </c>
      <c r="G286">
        <f>$C286*INDEX('E-E'!$E$2:$AH$516,MATCH(Capacity!$B286,'E-E'!$B$2:$B$516,0), MATCH(Capacity!G$254,'E-E'!$E$1:$AH$1,0))</f>
        <v>0</v>
      </c>
      <c r="H286">
        <f>$C286*INDEX('E-E'!$E$2:$AH$516,MATCH(Capacity!$B286,'E-E'!$B$2:$B$516,0), MATCH(Capacity!H$254,'E-E'!$E$1:$AH$1,0))</f>
        <v>0</v>
      </c>
      <c r="I286">
        <f>$C286*INDEX('E-E'!$E$2:$AH$516,MATCH(Capacity!$B286,'E-E'!$B$2:$B$516,0), MATCH(Capacity!I$254,'E-E'!$E$1:$AH$1,0))</f>
        <v>0</v>
      </c>
      <c r="J286">
        <f>$C286*INDEX('E-E'!$E$2:$AH$516,MATCH(Capacity!$B286,'E-E'!$B$2:$B$516,0), MATCH(Capacity!J$254,'E-E'!$E$1:$AH$1,0))</f>
        <v>0</v>
      </c>
      <c r="K286">
        <f>$C286*INDEX('E-E'!$E$2:$AH$516,MATCH(Capacity!$B286,'E-E'!$B$2:$B$516,0), MATCH(Capacity!K$254,'E-E'!$E$1:$AH$1,0))</f>
        <v>0</v>
      </c>
      <c r="L286">
        <f>$C286*INDEX('E-E'!$E$2:$AH$516,MATCH(Capacity!$B286,'E-E'!$B$2:$B$516,0), MATCH(Capacity!L$254,'E-E'!$E$1:$AH$1,0))</f>
        <v>0</v>
      </c>
      <c r="M286">
        <f>$C286*INDEX('E-E'!$E$2:$AH$516,MATCH(Capacity!$B286,'E-E'!$B$2:$B$516,0), MATCH(Capacity!M$254,'E-E'!$E$1:$AH$1,0))</f>
        <v>0</v>
      </c>
      <c r="N286">
        <f>$C286*INDEX('E-E'!$E$2:$AH$516,MATCH(Capacity!$B286,'E-E'!$B$2:$B$516,0), MATCH(Capacity!N$254,'E-E'!$E$1:$AH$1,0))</f>
        <v>0</v>
      </c>
      <c r="O286">
        <f>$C286*INDEX('E-E'!$E$2:$AH$516,MATCH(Capacity!$B286,'E-E'!$B$2:$B$516,0), MATCH(Capacity!O$254,'E-E'!$E$1:$AH$1,0))</f>
        <v>0</v>
      </c>
      <c r="P286">
        <f>$C286*INDEX('E-E'!$E$2:$AH$516,MATCH(Capacity!$B286,'E-E'!$B$2:$B$516,0), MATCH(Capacity!P$254,'E-E'!$E$1:$AH$1,0))</f>
        <v>0</v>
      </c>
      <c r="Q286">
        <f>$C286*INDEX('E-E'!$E$2:$AH$516,MATCH(Capacity!$B286,'E-E'!$B$2:$B$516,0), MATCH(Capacity!Q$254,'E-E'!$E$1:$AH$1,0))</f>
        <v>0</v>
      </c>
      <c r="R286">
        <f>$C286*INDEX('E-E'!$E$2:$AH$516,MATCH(Capacity!$B286,'E-E'!$B$2:$B$516,0), MATCH(Capacity!R$254,'E-E'!$E$1:$AH$1,0))</f>
        <v>0</v>
      </c>
      <c r="S286">
        <f>$C286*INDEX('E-E'!$E$2:$AH$516,MATCH(Capacity!$B286,'E-E'!$B$2:$B$516,0), MATCH(Capacity!S$254,'E-E'!$E$1:$AH$1,0))</f>
        <v>0</v>
      </c>
      <c r="T286">
        <f>$C286*INDEX('E-E'!$E$2:$AH$516,MATCH(Capacity!$B286,'E-E'!$B$2:$B$516,0), MATCH(Capacity!T$254,'E-E'!$E$1:$AH$1,0))</f>
        <v>0</v>
      </c>
      <c r="U286">
        <f>$C286*INDEX('E-E'!$E$2:$AH$516,MATCH(Capacity!$B286,'E-E'!$B$2:$B$516,0), MATCH(Capacity!U$254,'E-E'!$E$1:$AH$1,0))</f>
        <v>0</v>
      </c>
      <c r="V286">
        <f>$C286*INDEX('E-E'!$E$2:$AH$516,MATCH(Capacity!$B286,'E-E'!$B$2:$B$516,0), MATCH(Capacity!V$254,'E-E'!$E$1:$AH$1,0))</f>
        <v>0</v>
      </c>
      <c r="W286">
        <f>$C286*INDEX('E-E'!$E$2:$AH$516,MATCH(Capacity!$B286,'E-E'!$B$2:$B$516,0), MATCH(Capacity!W$254,'E-E'!$E$1:$AH$1,0))</f>
        <v>0</v>
      </c>
      <c r="X286">
        <f>$C286*INDEX('E-E'!$E$2:$AH$516,MATCH(Capacity!$B286,'E-E'!$B$2:$B$516,0), MATCH(Capacity!X$254,'E-E'!$E$1:$AH$1,0))</f>
        <v>0</v>
      </c>
      <c r="Y286">
        <f>$C286*INDEX('E-E'!$E$2:$AH$516,MATCH(Capacity!$B286,'E-E'!$B$2:$B$516,0), MATCH(Capacity!Y$254,'E-E'!$E$1:$AH$1,0))</f>
        <v>0</v>
      </c>
      <c r="Z286">
        <f>$C286*INDEX('E-E'!$E$2:$AH$516,MATCH(Capacity!$B286,'E-E'!$B$2:$B$516,0), MATCH(Capacity!Z$254,'E-E'!$E$1:$AH$1,0))</f>
        <v>0</v>
      </c>
      <c r="AA286">
        <f>$C286*INDEX('E-E'!$E$2:$AH$516,MATCH(Capacity!$B286,'E-E'!$B$2:$B$516,0), MATCH(Capacity!AA$254,'E-E'!$E$1:$AH$1,0))</f>
        <v>0</v>
      </c>
      <c r="AB286">
        <f>$C286*INDEX('E-E'!$E$2:$AH$516,MATCH(Capacity!$B286,'E-E'!$B$2:$B$516,0), MATCH(Capacity!AB$254,'E-E'!$E$1:$AH$1,0))</f>
        <v>0</v>
      </c>
      <c r="AC286">
        <f>$C286*INDEX('E-E'!$E$2:$AH$516,MATCH(Capacity!$B286,'E-E'!$B$2:$B$516,0), MATCH(Capacity!AC$254,'E-E'!$E$1:$AH$1,0))</f>
        <v>0</v>
      </c>
      <c r="AD286">
        <f>$C286*INDEX('E-E'!$E$2:$AH$516,MATCH(Capacity!$B286,'E-E'!$B$2:$B$516,0), MATCH(Capacity!AD$254,'E-E'!$E$1:$AH$1,0))</f>
        <v>0</v>
      </c>
      <c r="AE286">
        <f>$C286*INDEX('E-E'!$E$2:$AH$516,MATCH(Capacity!$B286,'E-E'!$B$2:$B$516,0), MATCH(Capacity!AE$254,'E-E'!$E$1:$AH$1,0))</f>
        <v>0</v>
      </c>
      <c r="AF286">
        <f>$C286*INDEX('E-E'!$E$2:$AH$516,MATCH(Capacity!$B286,'E-E'!$B$2:$B$516,0), MATCH(Capacity!AF$254,'E-E'!$E$1:$AH$1,0))</f>
        <v>0</v>
      </c>
      <c r="AG286">
        <f>$C286*INDEX('E-E'!$E$2:$AH$516,MATCH(Capacity!$B286,'E-E'!$B$2:$B$516,0), MATCH(Capacity!AG$254,'E-E'!$E$1:$AH$1,0))</f>
        <v>0</v>
      </c>
      <c r="AH286">
        <f>$C286*INDEX('E-E'!$E$2:$AH$516,MATCH(Capacity!$B286,'E-E'!$B$2:$B$516,0), MATCH(Capacity!AH$254,'E-E'!$E$1:$AH$1,0))</f>
        <v>0</v>
      </c>
    </row>
    <row r="287" spans="1:34" x14ac:dyDescent="0.3">
      <c r="A287" t="str">
        <f>'E-E'!A34</f>
        <v>Hallett GT</v>
      </c>
      <c r="B287" t="str">
        <f>'E-E'!B34</f>
        <v>AGLHAL12</v>
      </c>
      <c r="C287">
        <f>_xlfn.IFNA(VLOOKUP(B287,RawData!$B$1:$E$168,4,FALSE),0)</f>
        <v>0</v>
      </c>
      <c r="D287">
        <f>_xlfn.IFNA(VLOOKUP(B287,RawData!$B$1:$H$168,7,FALSE),0)</f>
        <v>0</v>
      </c>
      <c r="E287">
        <f>_xlfn.IFNA(VLOOKUP(B287,RawData!$B$1:$H$168,2,FALSE),0)</f>
        <v>0</v>
      </c>
      <c r="F287">
        <f>$C287*INDEX('E-E'!$E$2:$AH$516,MATCH(Capacity!$B287,'E-E'!$B$2:$B$516,0), MATCH(Capacity!F$254,'E-E'!$E$1:$AH$1,0))</f>
        <v>0</v>
      </c>
      <c r="G287">
        <f>$C287*INDEX('E-E'!$E$2:$AH$516,MATCH(Capacity!$B287,'E-E'!$B$2:$B$516,0), MATCH(Capacity!G$254,'E-E'!$E$1:$AH$1,0))</f>
        <v>0</v>
      </c>
      <c r="H287">
        <f>$C287*INDEX('E-E'!$E$2:$AH$516,MATCH(Capacity!$B287,'E-E'!$B$2:$B$516,0), MATCH(Capacity!H$254,'E-E'!$E$1:$AH$1,0))</f>
        <v>0</v>
      </c>
      <c r="I287">
        <f>$C287*INDEX('E-E'!$E$2:$AH$516,MATCH(Capacity!$B287,'E-E'!$B$2:$B$516,0), MATCH(Capacity!I$254,'E-E'!$E$1:$AH$1,0))</f>
        <v>0</v>
      </c>
      <c r="J287">
        <f>$C287*INDEX('E-E'!$E$2:$AH$516,MATCH(Capacity!$B287,'E-E'!$B$2:$B$516,0), MATCH(Capacity!J$254,'E-E'!$E$1:$AH$1,0))</f>
        <v>0</v>
      </c>
      <c r="K287">
        <f>$C287*INDEX('E-E'!$E$2:$AH$516,MATCH(Capacity!$B287,'E-E'!$B$2:$B$516,0), MATCH(Capacity!K$254,'E-E'!$E$1:$AH$1,0))</f>
        <v>0</v>
      </c>
      <c r="L287">
        <f>$C287*INDEX('E-E'!$E$2:$AH$516,MATCH(Capacity!$B287,'E-E'!$B$2:$B$516,0), MATCH(Capacity!L$254,'E-E'!$E$1:$AH$1,0))</f>
        <v>0</v>
      </c>
      <c r="M287">
        <f>$C287*INDEX('E-E'!$E$2:$AH$516,MATCH(Capacity!$B287,'E-E'!$B$2:$B$516,0), MATCH(Capacity!M$254,'E-E'!$E$1:$AH$1,0))</f>
        <v>0</v>
      </c>
      <c r="N287">
        <f>$C287*INDEX('E-E'!$E$2:$AH$516,MATCH(Capacity!$B287,'E-E'!$B$2:$B$516,0), MATCH(Capacity!N$254,'E-E'!$E$1:$AH$1,0))</f>
        <v>0</v>
      </c>
      <c r="O287">
        <f>$C287*INDEX('E-E'!$E$2:$AH$516,MATCH(Capacity!$B287,'E-E'!$B$2:$B$516,0), MATCH(Capacity!O$254,'E-E'!$E$1:$AH$1,0))</f>
        <v>0</v>
      </c>
      <c r="P287">
        <f>$C287*INDEX('E-E'!$E$2:$AH$516,MATCH(Capacity!$B287,'E-E'!$B$2:$B$516,0), MATCH(Capacity!P$254,'E-E'!$E$1:$AH$1,0))</f>
        <v>0</v>
      </c>
      <c r="Q287">
        <f>$C287*INDEX('E-E'!$E$2:$AH$516,MATCH(Capacity!$B287,'E-E'!$B$2:$B$516,0), MATCH(Capacity!Q$254,'E-E'!$E$1:$AH$1,0))</f>
        <v>0</v>
      </c>
      <c r="R287">
        <f>$C287*INDEX('E-E'!$E$2:$AH$516,MATCH(Capacity!$B287,'E-E'!$B$2:$B$516,0), MATCH(Capacity!R$254,'E-E'!$E$1:$AH$1,0))</f>
        <v>0</v>
      </c>
      <c r="S287">
        <f>$C287*INDEX('E-E'!$E$2:$AH$516,MATCH(Capacity!$B287,'E-E'!$B$2:$B$516,0), MATCH(Capacity!S$254,'E-E'!$E$1:$AH$1,0))</f>
        <v>0</v>
      </c>
      <c r="T287">
        <f>$C287*INDEX('E-E'!$E$2:$AH$516,MATCH(Capacity!$B287,'E-E'!$B$2:$B$516,0), MATCH(Capacity!T$254,'E-E'!$E$1:$AH$1,0))</f>
        <v>0</v>
      </c>
      <c r="U287">
        <f>$C287*INDEX('E-E'!$E$2:$AH$516,MATCH(Capacity!$B287,'E-E'!$B$2:$B$516,0), MATCH(Capacity!U$254,'E-E'!$E$1:$AH$1,0))</f>
        <v>0</v>
      </c>
      <c r="V287">
        <f>$C287*INDEX('E-E'!$E$2:$AH$516,MATCH(Capacity!$B287,'E-E'!$B$2:$B$516,0), MATCH(Capacity!V$254,'E-E'!$E$1:$AH$1,0))</f>
        <v>0</v>
      </c>
      <c r="W287">
        <f>$C287*INDEX('E-E'!$E$2:$AH$516,MATCH(Capacity!$B287,'E-E'!$B$2:$B$516,0), MATCH(Capacity!W$254,'E-E'!$E$1:$AH$1,0))</f>
        <v>0</v>
      </c>
      <c r="X287">
        <f>$C287*INDEX('E-E'!$E$2:$AH$516,MATCH(Capacity!$B287,'E-E'!$B$2:$B$516,0), MATCH(Capacity!X$254,'E-E'!$E$1:$AH$1,0))</f>
        <v>0</v>
      </c>
      <c r="Y287">
        <f>$C287*INDEX('E-E'!$E$2:$AH$516,MATCH(Capacity!$B287,'E-E'!$B$2:$B$516,0), MATCH(Capacity!Y$254,'E-E'!$E$1:$AH$1,0))</f>
        <v>0</v>
      </c>
      <c r="Z287">
        <f>$C287*INDEX('E-E'!$E$2:$AH$516,MATCH(Capacity!$B287,'E-E'!$B$2:$B$516,0), MATCH(Capacity!Z$254,'E-E'!$E$1:$AH$1,0))</f>
        <v>0</v>
      </c>
      <c r="AA287">
        <f>$C287*INDEX('E-E'!$E$2:$AH$516,MATCH(Capacity!$B287,'E-E'!$B$2:$B$516,0), MATCH(Capacity!AA$254,'E-E'!$E$1:$AH$1,0))</f>
        <v>0</v>
      </c>
      <c r="AB287">
        <f>$C287*INDEX('E-E'!$E$2:$AH$516,MATCH(Capacity!$B287,'E-E'!$B$2:$B$516,0), MATCH(Capacity!AB$254,'E-E'!$E$1:$AH$1,0))</f>
        <v>0</v>
      </c>
      <c r="AC287">
        <f>$C287*INDEX('E-E'!$E$2:$AH$516,MATCH(Capacity!$B287,'E-E'!$B$2:$B$516,0), MATCH(Capacity!AC$254,'E-E'!$E$1:$AH$1,0))</f>
        <v>0</v>
      </c>
      <c r="AD287">
        <f>$C287*INDEX('E-E'!$E$2:$AH$516,MATCH(Capacity!$B287,'E-E'!$B$2:$B$516,0), MATCH(Capacity!AD$254,'E-E'!$E$1:$AH$1,0))</f>
        <v>0</v>
      </c>
      <c r="AE287">
        <f>$C287*INDEX('E-E'!$E$2:$AH$516,MATCH(Capacity!$B287,'E-E'!$B$2:$B$516,0), MATCH(Capacity!AE$254,'E-E'!$E$1:$AH$1,0))</f>
        <v>0</v>
      </c>
      <c r="AF287">
        <f>$C287*INDEX('E-E'!$E$2:$AH$516,MATCH(Capacity!$B287,'E-E'!$B$2:$B$516,0), MATCH(Capacity!AF$254,'E-E'!$E$1:$AH$1,0))</f>
        <v>0</v>
      </c>
      <c r="AG287">
        <f>$C287*INDEX('E-E'!$E$2:$AH$516,MATCH(Capacity!$B287,'E-E'!$B$2:$B$516,0), MATCH(Capacity!AG$254,'E-E'!$E$1:$AH$1,0))</f>
        <v>0</v>
      </c>
      <c r="AH287">
        <f>$C287*INDEX('E-E'!$E$2:$AH$516,MATCH(Capacity!$B287,'E-E'!$B$2:$B$516,0), MATCH(Capacity!AH$254,'E-E'!$E$1:$AH$1,0))</f>
        <v>0</v>
      </c>
    </row>
    <row r="288" spans="1:34" x14ac:dyDescent="0.3">
      <c r="A288" t="str">
        <f>'E-E'!A35</f>
        <v>Hallett GT</v>
      </c>
      <c r="B288" t="str">
        <f>'E-E'!B35</f>
        <v>AGLHALRE</v>
      </c>
      <c r="C288">
        <f>_xlfn.IFNA(VLOOKUP(B288,RawData!$B$1:$E$168,4,FALSE),0)</f>
        <v>0</v>
      </c>
      <c r="D288">
        <f>_xlfn.IFNA(VLOOKUP(B288,RawData!$B$1:$H$168,7,FALSE),0)</f>
        <v>0</v>
      </c>
      <c r="E288">
        <f>_xlfn.IFNA(VLOOKUP(B288,RawData!$B$1:$H$168,2,FALSE),0)</f>
        <v>0</v>
      </c>
      <c r="F288">
        <f>$C288*INDEX('E-E'!$E$2:$AH$516,MATCH(Capacity!$B288,'E-E'!$B$2:$B$516,0), MATCH(Capacity!F$254,'E-E'!$E$1:$AH$1,0))</f>
        <v>0</v>
      </c>
      <c r="G288">
        <f>$C288*INDEX('E-E'!$E$2:$AH$516,MATCH(Capacity!$B288,'E-E'!$B$2:$B$516,0), MATCH(Capacity!G$254,'E-E'!$E$1:$AH$1,0))</f>
        <v>0</v>
      </c>
      <c r="H288">
        <f>$C288*INDEX('E-E'!$E$2:$AH$516,MATCH(Capacity!$B288,'E-E'!$B$2:$B$516,0), MATCH(Capacity!H$254,'E-E'!$E$1:$AH$1,0))</f>
        <v>0</v>
      </c>
      <c r="I288">
        <f>$C288*INDEX('E-E'!$E$2:$AH$516,MATCH(Capacity!$B288,'E-E'!$B$2:$B$516,0), MATCH(Capacity!I$254,'E-E'!$E$1:$AH$1,0))</f>
        <v>0</v>
      </c>
      <c r="J288">
        <f>$C288*INDEX('E-E'!$E$2:$AH$516,MATCH(Capacity!$B288,'E-E'!$B$2:$B$516,0), MATCH(Capacity!J$254,'E-E'!$E$1:$AH$1,0))</f>
        <v>0</v>
      </c>
      <c r="K288">
        <f>$C288*INDEX('E-E'!$E$2:$AH$516,MATCH(Capacity!$B288,'E-E'!$B$2:$B$516,0), MATCH(Capacity!K$254,'E-E'!$E$1:$AH$1,0))</f>
        <v>0</v>
      </c>
      <c r="L288">
        <f>$C288*INDEX('E-E'!$E$2:$AH$516,MATCH(Capacity!$B288,'E-E'!$B$2:$B$516,0), MATCH(Capacity!L$254,'E-E'!$E$1:$AH$1,0))</f>
        <v>0</v>
      </c>
      <c r="M288">
        <f>$C288*INDEX('E-E'!$E$2:$AH$516,MATCH(Capacity!$B288,'E-E'!$B$2:$B$516,0), MATCH(Capacity!M$254,'E-E'!$E$1:$AH$1,0))</f>
        <v>0</v>
      </c>
      <c r="N288">
        <f>$C288*INDEX('E-E'!$E$2:$AH$516,MATCH(Capacity!$B288,'E-E'!$B$2:$B$516,0), MATCH(Capacity!N$254,'E-E'!$E$1:$AH$1,0))</f>
        <v>0</v>
      </c>
      <c r="O288">
        <f>$C288*INDEX('E-E'!$E$2:$AH$516,MATCH(Capacity!$B288,'E-E'!$B$2:$B$516,0), MATCH(Capacity!O$254,'E-E'!$E$1:$AH$1,0))</f>
        <v>0</v>
      </c>
      <c r="P288">
        <f>$C288*INDEX('E-E'!$E$2:$AH$516,MATCH(Capacity!$B288,'E-E'!$B$2:$B$516,0), MATCH(Capacity!P$254,'E-E'!$E$1:$AH$1,0))</f>
        <v>0</v>
      </c>
      <c r="Q288">
        <f>$C288*INDEX('E-E'!$E$2:$AH$516,MATCH(Capacity!$B288,'E-E'!$B$2:$B$516,0), MATCH(Capacity!Q$254,'E-E'!$E$1:$AH$1,0))</f>
        <v>0</v>
      </c>
      <c r="R288">
        <f>$C288*INDEX('E-E'!$E$2:$AH$516,MATCH(Capacity!$B288,'E-E'!$B$2:$B$516,0), MATCH(Capacity!R$254,'E-E'!$E$1:$AH$1,0))</f>
        <v>0</v>
      </c>
      <c r="S288">
        <f>$C288*INDEX('E-E'!$E$2:$AH$516,MATCH(Capacity!$B288,'E-E'!$B$2:$B$516,0), MATCH(Capacity!S$254,'E-E'!$E$1:$AH$1,0))</f>
        <v>0</v>
      </c>
      <c r="T288">
        <f>$C288*INDEX('E-E'!$E$2:$AH$516,MATCH(Capacity!$B288,'E-E'!$B$2:$B$516,0), MATCH(Capacity!T$254,'E-E'!$E$1:$AH$1,0))</f>
        <v>0</v>
      </c>
      <c r="U288">
        <f>$C288*INDEX('E-E'!$E$2:$AH$516,MATCH(Capacity!$B288,'E-E'!$B$2:$B$516,0), MATCH(Capacity!U$254,'E-E'!$E$1:$AH$1,0))</f>
        <v>0</v>
      </c>
      <c r="V288">
        <f>$C288*INDEX('E-E'!$E$2:$AH$516,MATCH(Capacity!$B288,'E-E'!$B$2:$B$516,0), MATCH(Capacity!V$254,'E-E'!$E$1:$AH$1,0))</f>
        <v>0</v>
      </c>
      <c r="W288">
        <f>$C288*INDEX('E-E'!$E$2:$AH$516,MATCH(Capacity!$B288,'E-E'!$B$2:$B$516,0), MATCH(Capacity!W$254,'E-E'!$E$1:$AH$1,0))</f>
        <v>0</v>
      </c>
      <c r="X288">
        <f>$C288*INDEX('E-E'!$E$2:$AH$516,MATCH(Capacity!$B288,'E-E'!$B$2:$B$516,0), MATCH(Capacity!X$254,'E-E'!$E$1:$AH$1,0))</f>
        <v>0</v>
      </c>
      <c r="Y288">
        <f>$C288*INDEX('E-E'!$E$2:$AH$516,MATCH(Capacity!$B288,'E-E'!$B$2:$B$516,0), MATCH(Capacity!Y$254,'E-E'!$E$1:$AH$1,0))</f>
        <v>0</v>
      </c>
      <c r="Z288">
        <f>$C288*INDEX('E-E'!$E$2:$AH$516,MATCH(Capacity!$B288,'E-E'!$B$2:$B$516,0), MATCH(Capacity!Z$254,'E-E'!$E$1:$AH$1,0))</f>
        <v>0</v>
      </c>
      <c r="AA288">
        <f>$C288*INDEX('E-E'!$E$2:$AH$516,MATCH(Capacity!$B288,'E-E'!$B$2:$B$516,0), MATCH(Capacity!AA$254,'E-E'!$E$1:$AH$1,0))</f>
        <v>0</v>
      </c>
      <c r="AB288">
        <f>$C288*INDEX('E-E'!$E$2:$AH$516,MATCH(Capacity!$B288,'E-E'!$B$2:$B$516,0), MATCH(Capacity!AB$254,'E-E'!$E$1:$AH$1,0))</f>
        <v>0</v>
      </c>
      <c r="AC288">
        <f>$C288*INDEX('E-E'!$E$2:$AH$516,MATCH(Capacity!$B288,'E-E'!$B$2:$B$516,0), MATCH(Capacity!AC$254,'E-E'!$E$1:$AH$1,0))</f>
        <v>0</v>
      </c>
      <c r="AD288">
        <f>$C288*INDEX('E-E'!$E$2:$AH$516,MATCH(Capacity!$B288,'E-E'!$B$2:$B$516,0), MATCH(Capacity!AD$254,'E-E'!$E$1:$AH$1,0))</f>
        <v>0</v>
      </c>
      <c r="AE288">
        <f>$C288*INDEX('E-E'!$E$2:$AH$516,MATCH(Capacity!$B288,'E-E'!$B$2:$B$516,0), MATCH(Capacity!AE$254,'E-E'!$E$1:$AH$1,0))</f>
        <v>0</v>
      </c>
      <c r="AF288">
        <f>$C288*INDEX('E-E'!$E$2:$AH$516,MATCH(Capacity!$B288,'E-E'!$B$2:$B$516,0), MATCH(Capacity!AF$254,'E-E'!$E$1:$AH$1,0))</f>
        <v>0</v>
      </c>
      <c r="AG288">
        <f>$C288*INDEX('E-E'!$E$2:$AH$516,MATCH(Capacity!$B288,'E-E'!$B$2:$B$516,0), MATCH(Capacity!AG$254,'E-E'!$E$1:$AH$1,0))</f>
        <v>0</v>
      </c>
      <c r="AH288">
        <f>$C288*INDEX('E-E'!$E$2:$AH$516,MATCH(Capacity!$B288,'E-E'!$B$2:$B$516,0), MATCH(Capacity!AH$254,'E-E'!$E$1:$AH$1,0))</f>
        <v>0</v>
      </c>
    </row>
    <row r="289" spans="1:34" x14ac:dyDescent="0.3">
      <c r="A289" t="str">
        <f>'E-E'!A36</f>
        <v>Somerton</v>
      </c>
      <c r="B289" t="str">
        <f>'E-E'!B36</f>
        <v>AGLSOM</v>
      </c>
      <c r="C289">
        <f>_xlfn.IFNA(VLOOKUP(B289,RawData!$B$1:$E$168,4,FALSE),0)</f>
        <v>170</v>
      </c>
      <c r="D289" t="str">
        <f>_xlfn.IFNA(VLOOKUP(B289,RawData!$B$1:$H$168,7,FALSE),0)</f>
        <v>OCGT</v>
      </c>
      <c r="E289" t="str">
        <f>_xlfn.IFNA(VLOOKUP(B289,RawData!$B$1:$H$168,2,FALSE),0)</f>
        <v>VIC</v>
      </c>
      <c r="F289">
        <f>$C289*INDEX('E-E'!$E$2:$AH$516,MATCH(Capacity!$B289,'E-E'!$B$2:$B$516,0), MATCH(Capacity!F$254,'E-E'!$E$1:$AH$1,0))</f>
        <v>170</v>
      </c>
      <c r="G289">
        <f>$C289*INDEX('E-E'!$E$2:$AH$516,MATCH(Capacity!$B289,'E-E'!$B$2:$B$516,0), MATCH(Capacity!G$254,'E-E'!$E$1:$AH$1,0))</f>
        <v>170</v>
      </c>
      <c r="H289">
        <f>$C289*INDEX('E-E'!$E$2:$AH$516,MATCH(Capacity!$B289,'E-E'!$B$2:$B$516,0), MATCH(Capacity!H$254,'E-E'!$E$1:$AH$1,0))</f>
        <v>170</v>
      </c>
      <c r="I289">
        <f>$C289*INDEX('E-E'!$E$2:$AH$516,MATCH(Capacity!$B289,'E-E'!$B$2:$B$516,0), MATCH(Capacity!I$254,'E-E'!$E$1:$AH$1,0))</f>
        <v>170</v>
      </c>
      <c r="J289">
        <f>$C289*INDEX('E-E'!$E$2:$AH$516,MATCH(Capacity!$B289,'E-E'!$B$2:$B$516,0), MATCH(Capacity!J$254,'E-E'!$E$1:$AH$1,0))</f>
        <v>170</v>
      </c>
      <c r="K289">
        <f>$C289*INDEX('E-E'!$E$2:$AH$516,MATCH(Capacity!$B289,'E-E'!$B$2:$B$516,0), MATCH(Capacity!K$254,'E-E'!$E$1:$AH$1,0))</f>
        <v>170</v>
      </c>
      <c r="L289">
        <f>$C289*INDEX('E-E'!$E$2:$AH$516,MATCH(Capacity!$B289,'E-E'!$B$2:$B$516,0), MATCH(Capacity!L$254,'E-E'!$E$1:$AH$1,0))</f>
        <v>170</v>
      </c>
      <c r="M289">
        <f>$C289*INDEX('E-E'!$E$2:$AH$516,MATCH(Capacity!$B289,'E-E'!$B$2:$B$516,0), MATCH(Capacity!M$254,'E-E'!$E$1:$AH$1,0))</f>
        <v>170</v>
      </c>
      <c r="N289">
        <f>$C289*INDEX('E-E'!$E$2:$AH$516,MATCH(Capacity!$B289,'E-E'!$B$2:$B$516,0), MATCH(Capacity!N$254,'E-E'!$E$1:$AH$1,0))</f>
        <v>170</v>
      </c>
      <c r="O289">
        <f>$C289*INDEX('E-E'!$E$2:$AH$516,MATCH(Capacity!$B289,'E-E'!$B$2:$B$516,0), MATCH(Capacity!O$254,'E-E'!$E$1:$AH$1,0))</f>
        <v>170</v>
      </c>
      <c r="P289">
        <f>$C289*INDEX('E-E'!$E$2:$AH$516,MATCH(Capacity!$B289,'E-E'!$B$2:$B$516,0), MATCH(Capacity!P$254,'E-E'!$E$1:$AH$1,0))</f>
        <v>170</v>
      </c>
      <c r="Q289">
        <f>$C289*INDEX('E-E'!$E$2:$AH$516,MATCH(Capacity!$B289,'E-E'!$B$2:$B$516,0), MATCH(Capacity!Q$254,'E-E'!$E$1:$AH$1,0))</f>
        <v>170</v>
      </c>
      <c r="R289">
        <f>$C289*INDEX('E-E'!$E$2:$AH$516,MATCH(Capacity!$B289,'E-E'!$B$2:$B$516,0), MATCH(Capacity!R$254,'E-E'!$E$1:$AH$1,0))</f>
        <v>170</v>
      </c>
      <c r="S289">
        <f>$C289*INDEX('E-E'!$E$2:$AH$516,MATCH(Capacity!$B289,'E-E'!$B$2:$B$516,0), MATCH(Capacity!S$254,'E-E'!$E$1:$AH$1,0))</f>
        <v>0</v>
      </c>
      <c r="T289">
        <f>$C289*INDEX('E-E'!$E$2:$AH$516,MATCH(Capacity!$B289,'E-E'!$B$2:$B$516,0), MATCH(Capacity!T$254,'E-E'!$E$1:$AH$1,0))</f>
        <v>0</v>
      </c>
      <c r="U289">
        <f>$C289*INDEX('E-E'!$E$2:$AH$516,MATCH(Capacity!$B289,'E-E'!$B$2:$B$516,0), MATCH(Capacity!U$254,'E-E'!$E$1:$AH$1,0))</f>
        <v>0</v>
      </c>
      <c r="V289">
        <f>$C289*INDEX('E-E'!$E$2:$AH$516,MATCH(Capacity!$B289,'E-E'!$B$2:$B$516,0), MATCH(Capacity!V$254,'E-E'!$E$1:$AH$1,0))</f>
        <v>0</v>
      </c>
      <c r="W289">
        <f>$C289*INDEX('E-E'!$E$2:$AH$516,MATCH(Capacity!$B289,'E-E'!$B$2:$B$516,0), MATCH(Capacity!W$254,'E-E'!$E$1:$AH$1,0))</f>
        <v>0</v>
      </c>
      <c r="X289">
        <f>$C289*INDEX('E-E'!$E$2:$AH$516,MATCH(Capacity!$B289,'E-E'!$B$2:$B$516,0), MATCH(Capacity!X$254,'E-E'!$E$1:$AH$1,0))</f>
        <v>0</v>
      </c>
      <c r="Y289">
        <f>$C289*INDEX('E-E'!$E$2:$AH$516,MATCH(Capacity!$B289,'E-E'!$B$2:$B$516,0), MATCH(Capacity!Y$254,'E-E'!$E$1:$AH$1,0))</f>
        <v>0</v>
      </c>
      <c r="Z289">
        <f>$C289*INDEX('E-E'!$E$2:$AH$516,MATCH(Capacity!$B289,'E-E'!$B$2:$B$516,0), MATCH(Capacity!Z$254,'E-E'!$E$1:$AH$1,0))</f>
        <v>0</v>
      </c>
      <c r="AA289">
        <f>$C289*INDEX('E-E'!$E$2:$AH$516,MATCH(Capacity!$B289,'E-E'!$B$2:$B$516,0), MATCH(Capacity!AA$254,'E-E'!$E$1:$AH$1,0))</f>
        <v>0</v>
      </c>
      <c r="AB289">
        <f>$C289*INDEX('E-E'!$E$2:$AH$516,MATCH(Capacity!$B289,'E-E'!$B$2:$B$516,0), MATCH(Capacity!AB$254,'E-E'!$E$1:$AH$1,0))</f>
        <v>0</v>
      </c>
      <c r="AC289">
        <f>$C289*INDEX('E-E'!$E$2:$AH$516,MATCH(Capacity!$B289,'E-E'!$B$2:$B$516,0), MATCH(Capacity!AC$254,'E-E'!$E$1:$AH$1,0))</f>
        <v>0</v>
      </c>
      <c r="AD289">
        <f>$C289*INDEX('E-E'!$E$2:$AH$516,MATCH(Capacity!$B289,'E-E'!$B$2:$B$516,0), MATCH(Capacity!AD$254,'E-E'!$E$1:$AH$1,0))</f>
        <v>0</v>
      </c>
      <c r="AE289">
        <f>$C289*INDEX('E-E'!$E$2:$AH$516,MATCH(Capacity!$B289,'E-E'!$B$2:$B$516,0), MATCH(Capacity!AE$254,'E-E'!$E$1:$AH$1,0))</f>
        <v>0</v>
      </c>
      <c r="AF289">
        <f>$C289*INDEX('E-E'!$E$2:$AH$516,MATCH(Capacity!$B289,'E-E'!$B$2:$B$516,0), MATCH(Capacity!AF$254,'E-E'!$E$1:$AH$1,0))</f>
        <v>0</v>
      </c>
      <c r="AG289">
        <f>$C289*INDEX('E-E'!$E$2:$AH$516,MATCH(Capacity!$B289,'E-E'!$B$2:$B$516,0), MATCH(Capacity!AG$254,'E-E'!$E$1:$AH$1,0))</f>
        <v>0</v>
      </c>
      <c r="AH289">
        <f>$C289*INDEX('E-E'!$E$2:$AH$516,MATCH(Capacity!$B289,'E-E'!$B$2:$B$516,0), MATCH(Capacity!AH$254,'E-E'!$E$1:$AH$1,0))</f>
        <v>0</v>
      </c>
    </row>
    <row r="290" spans="1:34" x14ac:dyDescent="0.3">
      <c r="A290" t="str">
        <f>'E-E'!A37</f>
        <v>Somerton</v>
      </c>
      <c r="B290" t="str">
        <f>'E-E'!B37</f>
        <v>AGLSOM01</v>
      </c>
      <c r="C290">
        <f>_xlfn.IFNA(VLOOKUP(B290,RawData!$B$1:$E$168,4,FALSE),0)</f>
        <v>0</v>
      </c>
      <c r="D290">
        <f>_xlfn.IFNA(VLOOKUP(B290,RawData!$B$1:$H$168,7,FALSE),0)</f>
        <v>0</v>
      </c>
      <c r="E290">
        <f>_xlfn.IFNA(VLOOKUP(B290,RawData!$B$1:$H$168,2,FALSE),0)</f>
        <v>0</v>
      </c>
      <c r="F290">
        <f>$C290*INDEX('E-E'!$E$2:$AH$516,MATCH(Capacity!$B290,'E-E'!$B$2:$B$516,0), MATCH(Capacity!F$254,'E-E'!$E$1:$AH$1,0))</f>
        <v>0</v>
      </c>
      <c r="G290">
        <f>$C290*INDEX('E-E'!$E$2:$AH$516,MATCH(Capacity!$B290,'E-E'!$B$2:$B$516,0), MATCH(Capacity!G$254,'E-E'!$E$1:$AH$1,0))</f>
        <v>0</v>
      </c>
      <c r="H290">
        <f>$C290*INDEX('E-E'!$E$2:$AH$516,MATCH(Capacity!$B290,'E-E'!$B$2:$B$516,0), MATCH(Capacity!H$254,'E-E'!$E$1:$AH$1,0))</f>
        <v>0</v>
      </c>
      <c r="I290">
        <f>$C290*INDEX('E-E'!$E$2:$AH$516,MATCH(Capacity!$B290,'E-E'!$B$2:$B$516,0), MATCH(Capacity!I$254,'E-E'!$E$1:$AH$1,0))</f>
        <v>0</v>
      </c>
      <c r="J290">
        <f>$C290*INDEX('E-E'!$E$2:$AH$516,MATCH(Capacity!$B290,'E-E'!$B$2:$B$516,0), MATCH(Capacity!J$254,'E-E'!$E$1:$AH$1,0))</f>
        <v>0</v>
      </c>
      <c r="K290">
        <f>$C290*INDEX('E-E'!$E$2:$AH$516,MATCH(Capacity!$B290,'E-E'!$B$2:$B$516,0), MATCH(Capacity!K$254,'E-E'!$E$1:$AH$1,0))</f>
        <v>0</v>
      </c>
      <c r="L290">
        <f>$C290*INDEX('E-E'!$E$2:$AH$516,MATCH(Capacity!$B290,'E-E'!$B$2:$B$516,0), MATCH(Capacity!L$254,'E-E'!$E$1:$AH$1,0))</f>
        <v>0</v>
      </c>
      <c r="M290">
        <f>$C290*INDEX('E-E'!$E$2:$AH$516,MATCH(Capacity!$B290,'E-E'!$B$2:$B$516,0), MATCH(Capacity!M$254,'E-E'!$E$1:$AH$1,0))</f>
        <v>0</v>
      </c>
      <c r="N290">
        <f>$C290*INDEX('E-E'!$E$2:$AH$516,MATCH(Capacity!$B290,'E-E'!$B$2:$B$516,0), MATCH(Capacity!N$254,'E-E'!$E$1:$AH$1,0))</f>
        <v>0</v>
      </c>
      <c r="O290">
        <f>$C290*INDEX('E-E'!$E$2:$AH$516,MATCH(Capacity!$B290,'E-E'!$B$2:$B$516,0), MATCH(Capacity!O$254,'E-E'!$E$1:$AH$1,0))</f>
        <v>0</v>
      </c>
      <c r="P290">
        <f>$C290*INDEX('E-E'!$E$2:$AH$516,MATCH(Capacity!$B290,'E-E'!$B$2:$B$516,0), MATCH(Capacity!P$254,'E-E'!$E$1:$AH$1,0))</f>
        <v>0</v>
      </c>
      <c r="Q290">
        <f>$C290*INDEX('E-E'!$E$2:$AH$516,MATCH(Capacity!$B290,'E-E'!$B$2:$B$516,0), MATCH(Capacity!Q$254,'E-E'!$E$1:$AH$1,0))</f>
        <v>0</v>
      </c>
      <c r="R290">
        <f>$C290*INDEX('E-E'!$E$2:$AH$516,MATCH(Capacity!$B290,'E-E'!$B$2:$B$516,0), MATCH(Capacity!R$254,'E-E'!$E$1:$AH$1,0))</f>
        <v>0</v>
      </c>
      <c r="S290">
        <f>$C290*INDEX('E-E'!$E$2:$AH$516,MATCH(Capacity!$B290,'E-E'!$B$2:$B$516,0), MATCH(Capacity!S$254,'E-E'!$E$1:$AH$1,0))</f>
        <v>0</v>
      </c>
      <c r="T290">
        <f>$C290*INDEX('E-E'!$E$2:$AH$516,MATCH(Capacity!$B290,'E-E'!$B$2:$B$516,0), MATCH(Capacity!T$254,'E-E'!$E$1:$AH$1,0))</f>
        <v>0</v>
      </c>
      <c r="U290">
        <f>$C290*INDEX('E-E'!$E$2:$AH$516,MATCH(Capacity!$B290,'E-E'!$B$2:$B$516,0), MATCH(Capacity!U$254,'E-E'!$E$1:$AH$1,0))</f>
        <v>0</v>
      </c>
      <c r="V290">
        <f>$C290*INDEX('E-E'!$E$2:$AH$516,MATCH(Capacity!$B290,'E-E'!$B$2:$B$516,0), MATCH(Capacity!V$254,'E-E'!$E$1:$AH$1,0))</f>
        <v>0</v>
      </c>
      <c r="W290">
        <f>$C290*INDEX('E-E'!$E$2:$AH$516,MATCH(Capacity!$B290,'E-E'!$B$2:$B$516,0), MATCH(Capacity!W$254,'E-E'!$E$1:$AH$1,0))</f>
        <v>0</v>
      </c>
      <c r="X290">
        <f>$C290*INDEX('E-E'!$E$2:$AH$516,MATCH(Capacity!$B290,'E-E'!$B$2:$B$516,0), MATCH(Capacity!X$254,'E-E'!$E$1:$AH$1,0))</f>
        <v>0</v>
      </c>
      <c r="Y290">
        <f>$C290*INDEX('E-E'!$E$2:$AH$516,MATCH(Capacity!$B290,'E-E'!$B$2:$B$516,0), MATCH(Capacity!Y$254,'E-E'!$E$1:$AH$1,0))</f>
        <v>0</v>
      </c>
      <c r="Z290">
        <f>$C290*INDEX('E-E'!$E$2:$AH$516,MATCH(Capacity!$B290,'E-E'!$B$2:$B$516,0), MATCH(Capacity!Z$254,'E-E'!$E$1:$AH$1,0))</f>
        <v>0</v>
      </c>
      <c r="AA290">
        <f>$C290*INDEX('E-E'!$E$2:$AH$516,MATCH(Capacity!$B290,'E-E'!$B$2:$B$516,0), MATCH(Capacity!AA$254,'E-E'!$E$1:$AH$1,0))</f>
        <v>0</v>
      </c>
      <c r="AB290">
        <f>$C290*INDEX('E-E'!$E$2:$AH$516,MATCH(Capacity!$B290,'E-E'!$B$2:$B$516,0), MATCH(Capacity!AB$254,'E-E'!$E$1:$AH$1,0))</f>
        <v>0</v>
      </c>
      <c r="AC290">
        <f>$C290*INDEX('E-E'!$E$2:$AH$516,MATCH(Capacity!$B290,'E-E'!$B$2:$B$516,0), MATCH(Capacity!AC$254,'E-E'!$E$1:$AH$1,0))</f>
        <v>0</v>
      </c>
      <c r="AD290">
        <f>$C290*INDEX('E-E'!$E$2:$AH$516,MATCH(Capacity!$B290,'E-E'!$B$2:$B$516,0), MATCH(Capacity!AD$254,'E-E'!$E$1:$AH$1,0))</f>
        <v>0</v>
      </c>
      <c r="AE290">
        <f>$C290*INDEX('E-E'!$E$2:$AH$516,MATCH(Capacity!$B290,'E-E'!$B$2:$B$516,0), MATCH(Capacity!AE$254,'E-E'!$E$1:$AH$1,0))</f>
        <v>0</v>
      </c>
      <c r="AF290">
        <f>$C290*INDEX('E-E'!$E$2:$AH$516,MATCH(Capacity!$B290,'E-E'!$B$2:$B$516,0), MATCH(Capacity!AF$254,'E-E'!$E$1:$AH$1,0))</f>
        <v>0</v>
      </c>
      <c r="AG290">
        <f>$C290*INDEX('E-E'!$E$2:$AH$516,MATCH(Capacity!$B290,'E-E'!$B$2:$B$516,0), MATCH(Capacity!AG$254,'E-E'!$E$1:$AH$1,0))</f>
        <v>0</v>
      </c>
      <c r="AH290">
        <f>$C290*INDEX('E-E'!$E$2:$AH$516,MATCH(Capacity!$B290,'E-E'!$B$2:$B$516,0), MATCH(Capacity!AH$254,'E-E'!$E$1:$AH$1,0))</f>
        <v>0</v>
      </c>
    </row>
    <row r="291" spans="1:34" x14ac:dyDescent="0.3">
      <c r="A291" t="str">
        <f>'E-E'!A38</f>
        <v>Somerton</v>
      </c>
      <c r="B291" t="str">
        <f>'E-E'!B38</f>
        <v>AGLSOM02</v>
      </c>
      <c r="C291">
        <f>_xlfn.IFNA(VLOOKUP(B291,RawData!$B$1:$E$168,4,FALSE),0)</f>
        <v>0</v>
      </c>
      <c r="D291">
        <f>_xlfn.IFNA(VLOOKUP(B291,RawData!$B$1:$H$168,7,FALSE),0)</f>
        <v>0</v>
      </c>
      <c r="E291">
        <f>_xlfn.IFNA(VLOOKUP(B291,RawData!$B$1:$H$168,2,FALSE),0)</f>
        <v>0</v>
      </c>
      <c r="F291">
        <f>$C291*INDEX('E-E'!$E$2:$AH$516,MATCH(Capacity!$B291,'E-E'!$B$2:$B$516,0), MATCH(Capacity!F$254,'E-E'!$E$1:$AH$1,0))</f>
        <v>0</v>
      </c>
      <c r="G291">
        <f>$C291*INDEX('E-E'!$E$2:$AH$516,MATCH(Capacity!$B291,'E-E'!$B$2:$B$516,0), MATCH(Capacity!G$254,'E-E'!$E$1:$AH$1,0))</f>
        <v>0</v>
      </c>
      <c r="H291">
        <f>$C291*INDEX('E-E'!$E$2:$AH$516,MATCH(Capacity!$B291,'E-E'!$B$2:$B$516,0), MATCH(Capacity!H$254,'E-E'!$E$1:$AH$1,0))</f>
        <v>0</v>
      </c>
      <c r="I291">
        <f>$C291*INDEX('E-E'!$E$2:$AH$516,MATCH(Capacity!$B291,'E-E'!$B$2:$B$516,0), MATCH(Capacity!I$254,'E-E'!$E$1:$AH$1,0))</f>
        <v>0</v>
      </c>
      <c r="J291">
        <f>$C291*INDEX('E-E'!$E$2:$AH$516,MATCH(Capacity!$B291,'E-E'!$B$2:$B$516,0), MATCH(Capacity!J$254,'E-E'!$E$1:$AH$1,0))</f>
        <v>0</v>
      </c>
      <c r="K291">
        <f>$C291*INDEX('E-E'!$E$2:$AH$516,MATCH(Capacity!$B291,'E-E'!$B$2:$B$516,0), MATCH(Capacity!K$254,'E-E'!$E$1:$AH$1,0))</f>
        <v>0</v>
      </c>
      <c r="L291">
        <f>$C291*INDEX('E-E'!$E$2:$AH$516,MATCH(Capacity!$B291,'E-E'!$B$2:$B$516,0), MATCH(Capacity!L$254,'E-E'!$E$1:$AH$1,0))</f>
        <v>0</v>
      </c>
      <c r="M291">
        <f>$C291*INDEX('E-E'!$E$2:$AH$516,MATCH(Capacity!$B291,'E-E'!$B$2:$B$516,0), MATCH(Capacity!M$254,'E-E'!$E$1:$AH$1,0))</f>
        <v>0</v>
      </c>
      <c r="N291">
        <f>$C291*INDEX('E-E'!$E$2:$AH$516,MATCH(Capacity!$B291,'E-E'!$B$2:$B$516,0), MATCH(Capacity!N$254,'E-E'!$E$1:$AH$1,0))</f>
        <v>0</v>
      </c>
      <c r="O291">
        <f>$C291*INDEX('E-E'!$E$2:$AH$516,MATCH(Capacity!$B291,'E-E'!$B$2:$B$516,0), MATCH(Capacity!O$254,'E-E'!$E$1:$AH$1,0))</f>
        <v>0</v>
      </c>
      <c r="P291">
        <f>$C291*INDEX('E-E'!$E$2:$AH$516,MATCH(Capacity!$B291,'E-E'!$B$2:$B$516,0), MATCH(Capacity!P$254,'E-E'!$E$1:$AH$1,0))</f>
        <v>0</v>
      </c>
      <c r="Q291">
        <f>$C291*INDEX('E-E'!$E$2:$AH$516,MATCH(Capacity!$B291,'E-E'!$B$2:$B$516,0), MATCH(Capacity!Q$254,'E-E'!$E$1:$AH$1,0))</f>
        <v>0</v>
      </c>
      <c r="R291">
        <f>$C291*INDEX('E-E'!$E$2:$AH$516,MATCH(Capacity!$B291,'E-E'!$B$2:$B$516,0), MATCH(Capacity!R$254,'E-E'!$E$1:$AH$1,0))</f>
        <v>0</v>
      </c>
      <c r="S291">
        <f>$C291*INDEX('E-E'!$E$2:$AH$516,MATCH(Capacity!$B291,'E-E'!$B$2:$B$516,0), MATCH(Capacity!S$254,'E-E'!$E$1:$AH$1,0))</f>
        <v>0</v>
      </c>
      <c r="T291">
        <f>$C291*INDEX('E-E'!$E$2:$AH$516,MATCH(Capacity!$B291,'E-E'!$B$2:$B$516,0), MATCH(Capacity!T$254,'E-E'!$E$1:$AH$1,0))</f>
        <v>0</v>
      </c>
      <c r="U291">
        <f>$C291*INDEX('E-E'!$E$2:$AH$516,MATCH(Capacity!$B291,'E-E'!$B$2:$B$516,0), MATCH(Capacity!U$254,'E-E'!$E$1:$AH$1,0))</f>
        <v>0</v>
      </c>
      <c r="V291">
        <f>$C291*INDEX('E-E'!$E$2:$AH$516,MATCH(Capacity!$B291,'E-E'!$B$2:$B$516,0), MATCH(Capacity!V$254,'E-E'!$E$1:$AH$1,0))</f>
        <v>0</v>
      </c>
      <c r="W291">
        <f>$C291*INDEX('E-E'!$E$2:$AH$516,MATCH(Capacity!$B291,'E-E'!$B$2:$B$516,0), MATCH(Capacity!W$254,'E-E'!$E$1:$AH$1,0))</f>
        <v>0</v>
      </c>
      <c r="X291">
        <f>$C291*INDEX('E-E'!$E$2:$AH$516,MATCH(Capacity!$B291,'E-E'!$B$2:$B$516,0), MATCH(Capacity!X$254,'E-E'!$E$1:$AH$1,0))</f>
        <v>0</v>
      </c>
      <c r="Y291">
        <f>$C291*INDEX('E-E'!$E$2:$AH$516,MATCH(Capacity!$B291,'E-E'!$B$2:$B$516,0), MATCH(Capacity!Y$254,'E-E'!$E$1:$AH$1,0))</f>
        <v>0</v>
      </c>
      <c r="Z291">
        <f>$C291*INDEX('E-E'!$E$2:$AH$516,MATCH(Capacity!$B291,'E-E'!$B$2:$B$516,0), MATCH(Capacity!Z$254,'E-E'!$E$1:$AH$1,0))</f>
        <v>0</v>
      </c>
      <c r="AA291">
        <f>$C291*INDEX('E-E'!$E$2:$AH$516,MATCH(Capacity!$B291,'E-E'!$B$2:$B$516,0), MATCH(Capacity!AA$254,'E-E'!$E$1:$AH$1,0))</f>
        <v>0</v>
      </c>
      <c r="AB291">
        <f>$C291*INDEX('E-E'!$E$2:$AH$516,MATCH(Capacity!$B291,'E-E'!$B$2:$B$516,0), MATCH(Capacity!AB$254,'E-E'!$E$1:$AH$1,0))</f>
        <v>0</v>
      </c>
      <c r="AC291">
        <f>$C291*INDEX('E-E'!$E$2:$AH$516,MATCH(Capacity!$B291,'E-E'!$B$2:$B$516,0), MATCH(Capacity!AC$254,'E-E'!$E$1:$AH$1,0))</f>
        <v>0</v>
      </c>
      <c r="AD291">
        <f>$C291*INDEX('E-E'!$E$2:$AH$516,MATCH(Capacity!$B291,'E-E'!$B$2:$B$516,0), MATCH(Capacity!AD$254,'E-E'!$E$1:$AH$1,0))</f>
        <v>0</v>
      </c>
      <c r="AE291">
        <f>$C291*INDEX('E-E'!$E$2:$AH$516,MATCH(Capacity!$B291,'E-E'!$B$2:$B$516,0), MATCH(Capacity!AE$254,'E-E'!$E$1:$AH$1,0))</f>
        <v>0</v>
      </c>
      <c r="AF291">
        <f>$C291*INDEX('E-E'!$E$2:$AH$516,MATCH(Capacity!$B291,'E-E'!$B$2:$B$516,0), MATCH(Capacity!AF$254,'E-E'!$E$1:$AH$1,0))</f>
        <v>0</v>
      </c>
      <c r="AG291">
        <f>$C291*INDEX('E-E'!$E$2:$AH$516,MATCH(Capacity!$B291,'E-E'!$B$2:$B$516,0), MATCH(Capacity!AG$254,'E-E'!$E$1:$AH$1,0))</f>
        <v>0</v>
      </c>
      <c r="AH291">
        <f>$C291*INDEX('E-E'!$E$2:$AH$516,MATCH(Capacity!$B291,'E-E'!$B$2:$B$516,0), MATCH(Capacity!AH$254,'E-E'!$E$1:$AH$1,0))</f>
        <v>0</v>
      </c>
    </row>
    <row r="292" spans="1:34" x14ac:dyDescent="0.3">
      <c r="A292" t="str">
        <f>'E-E'!A39</f>
        <v>Somerton</v>
      </c>
      <c r="B292" t="str">
        <f>'E-E'!B39</f>
        <v>AGLSOM03</v>
      </c>
      <c r="C292">
        <f>_xlfn.IFNA(VLOOKUP(B292,RawData!$B$1:$E$168,4,FALSE),0)</f>
        <v>0</v>
      </c>
      <c r="D292">
        <f>_xlfn.IFNA(VLOOKUP(B292,RawData!$B$1:$H$168,7,FALSE),0)</f>
        <v>0</v>
      </c>
      <c r="E292">
        <f>_xlfn.IFNA(VLOOKUP(B292,RawData!$B$1:$H$168,2,FALSE),0)</f>
        <v>0</v>
      </c>
      <c r="F292">
        <f>$C292*INDEX('E-E'!$E$2:$AH$516,MATCH(Capacity!$B292,'E-E'!$B$2:$B$516,0), MATCH(Capacity!F$254,'E-E'!$E$1:$AH$1,0))</f>
        <v>0</v>
      </c>
      <c r="G292">
        <f>$C292*INDEX('E-E'!$E$2:$AH$516,MATCH(Capacity!$B292,'E-E'!$B$2:$B$516,0), MATCH(Capacity!G$254,'E-E'!$E$1:$AH$1,0))</f>
        <v>0</v>
      </c>
      <c r="H292">
        <f>$C292*INDEX('E-E'!$E$2:$AH$516,MATCH(Capacity!$B292,'E-E'!$B$2:$B$516,0), MATCH(Capacity!H$254,'E-E'!$E$1:$AH$1,0))</f>
        <v>0</v>
      </c>
      <c r="I292">
        <f>$C292*INDEX('E-E'!$E$2:$AH$516,MATCH(Capacity!$B292,'E-E'!$B$2:$B$516,0), MATCH(Capacity!I$254,'E-E'!$E$1:$AH$1,0))</f>
        <v>0</v>
      </c>
      <c r="J292">
        <f>$C292*INDEX('E-E'!$E$2:$AH$516,MATCH(Capacity!$B292,'E-E'!$B$2:$B$516,0), MATCH(Capacity!J$254,'E-E'!$E$1:$AH$1,0))</f>
        <v>0</v>
      </c>
      <c r="K292">
        <f>$C292*INDEX('E-E'!$E$2:$AH$516,MATCH(Capacity!$B292,'E-E'!$B$2:$B$516,0), MATCH(Capacity!K$254,'E-E'!$E$1:$AH$1,0))</f>
        <v>0</v>
      </c>
      <c r="L292">
        <f>$C292*INDEX('E-E'!$E$2:$AH$516,MATCH(Capacity!$B292,'E-E'!$B$2:$B$516,0), MATCH(Capacity!L$254,'E-E'!$E$1:$AH$1,0))</f>
        <v>0</v>
      </c>
      <c r="M292">
        <f>$C292*INDEX('E-E'!$E$2:$AH$516,MATCH(Capacity!$B292,'E-E'!$B$2:$B$516,0), MATCH(Capacity!M$254,'E-E'!$E$1:$AH$1,0))</f>
        <v>0</v>
      </c>
      <c r="N292">
        <f>$C292*INDEX('E-E'!$E$2:$AH$516,MATCH(Capacity!$B292,'E-E'!$B$2:$B$516,0), MATCH(Capacity!N$254,'E-E'!$E$1:$AH$1,0))</f>
        <v>0</v>
      </c>
      <c r="O292">
        <f>$C292*INDEX('E-E'!$E$2:$AH$516,MATCH(Capacity!$B292,'E-E'!$B$2:$B$516,0), MATCH(Capacity!O$254,'E-E'!$E$1:$AH$1,0))</f>
        <v>0</v>
      </c>
      <c r="P292">
        <f>$C292*INDEX('E-E'!$E$2:$AH$516,MATCH(Capacity!$B292,'E-E'!$B$2:$B$516,0), MATCH(Capacity!P$254,'E-E'!$E$1:$AH$1,0))</f>
        <v>0</v>
      </c>
      <c r="Q292">
        <f>$C292*INDEX('E-E'!$E$2:$AH$516,MATCH(Capacity!$B292,'E-E'!$B$2:$B$516,0), MATCH(Capacity!Q$254,'E-E'!$E$1:$AH$1,0))</f>
        <v>0</v>
      </c>
      <c r="R292">
        <f>$C292*INDEX('E-E'!$E$2:$AH$516,MATCH(Capacity!$B292,'E-E'!$B$2:$B$516,0), MATCH(Capacity!R$254,'E-E'!$E$1:$AH$1,0))</f>
        <v>0</v>
      </c>
      <c r="S292">
        <f>$C292*INDEX('E-E'!$E$2:$AH$516,MATCH(Capacity!$B292,'E-E'!$B$2:$B$516,0), MATCH(Capacity!S$254,'E-E'!$E$1:$AH$1,0))</f>
        <v>0</v>
      </c>
      <c r="T292">
        <f>$C292*INDEX('E-E'!$E$2:$AH$516,MATCH(Capacity!$B292,'E-E'!$B$2:$B$516,0), MATCH(Capacity!T$254,'E-E'!$E$1:$AH$1,0))</f>
        <v>0</v>
      </c>
      <c r="U292">
        <f>$C292*INDEX('E-E'!$E$2:$AH$516,MATCH(Capacity!$B292,'E-E'!$B$2:$B$516,0), MATCH(Capacity!U$254,'E-E'!$E$1:$AH$1,0))</f>
        <v>0</v>
      </c>
      <c r="V292">
        <f>$C292*INDEX('E-E'!$E$2:$AH$516,MATCH(Capacity!$B292,'E-E'!$B$2:$B$516,0), MATCH(Capacity!V$254,'E-E'!$E$1:$AH$1,0))</f>
        <v>0</v>
      </c>
      <c r="W292">
        <f>$C292*INDEX('E-E'!$E$2:$AH$516,MATCH(Capacity!$B292,'E-E'!$B$2:$B$516,0), MATCH(Capacity!W$254,'E-E'!$E$1:$AH$1,0))</f>
        <v>0</v>
      </c>
      <c r="X292">
        <f>$C292*INDEX('E-E'!$E$2:$AH$516,MATCH(Capacity!$B292,'E-E'!$B$2:$B$516,0), MATCH(Capacity!X$254,'E-E'!$E$1:$AH$1,0))</f>
        <v>0</v>
      </c>
      <c r="Y292">
        <f>$C292*INDEX('E-E'!$E$2:$AH$516,MATCH(Capacity!$B292,'E-E'!$B$2:$B$516,0), MATCH(Capacity!Y$254,'E-E'!$E$1:$AH$1,0))</f>
        <v>0</v>
      </c>
      <c r="Z292">
        <f>$C292*INDEX('E-E'!$E$2:$AH$516,MATCH(Capacity!$B292,'E-E'!$B$2:$B$516,0), MATCH(Capacity!Z$254,'E-E'!$E$1:$AH$1,0))</f>
        <v>0</v>
      </c>
      <c r="AA292">
        <f>$C292*INDEX('E-E'!$E$2:$AH$516,MATCH(Capacity!$B292,'E-E'!$B$2:$B$516,0), MATCH(Capacity!AA$254,'E-E'!$E$1:$AH$1,0))</f>
        <v>0</v>
      </c>
      <c r="AB292">
        <f>$C292*INDEX('E-E'!$E$2:$AH$516,MATCH(Capacity!$B292,'E-E'!$B$2:$B$516,0), MATCH(Capacity!AB$254,'E-E'!$E$1:$AH$1,0))</f>
        <v>0</v>
      </c>
      <c r="AC292">
        <f>$C292*INDEX('E-E'!$E$2:$AH$516,MATCH(Capacity!$B292,'E-E'!$B$2:$B$516,0), MATCH(Capacity!AC$254,'E-E'!$E$1:$AH$1,0))</f>
        <v>0</v>
      </c>
      <c r="AD292">
        <f>$C292*INDEX('E-E'!$E$2:$AH$516,MATCH(Capacity!$B292,'E-E'!$B$2:$B$516,0), MATCH(Capacity!AD$254,'E-E'!$E$1:$AH$1,0))</f>
        <v>0</v>
      </c>
      <c r="AE292">
        <f>$C292*INDEX('E-E'!$E$2:$AH$516,MATCH(Capacity!$B292,'E-E'!$B$2:$B$516,0), MATCH(Capacity!AE$254,'E-E'!$E$1:$AH$1,0))</f>
        <v>0</v>
      </c>
      <c r="AF292">
        <f>$C292*INDEX('E-E'!$E$2:$AH$516,MATCH(Capacity!$B292,'E-E'!$B$2:$B$516,0), MATCH(Capacity!AF$254,'E-E'!$E$1:$AH$1,0))</f>
        <v>0</v>
      </c>
      <c r="AG292">
        <f>$C292*INDEX('E-E'!$E$2:$AH$516,MATCH(Capacity!$B292,'E-E'!$B$2:$B$516,0), MATCH(Capacity!AG$254,'E-E'!$E$1:$AH$1,0))</f>
        <v>0</v>
      </c>
      <c r="AH292">
        <f>$C292*INDEX('E-E'!$E$2:$AH$516,MATCH(Capacity!$B292,'E-E'!$B$2:$B$516,0), MATCH(Capacity!AH$254,'E-E'!$E$1:$AH$1,0))</f>
        <v>0</v>
      </c>
    </row>
    <row r="293" spans="1:34" x14ac:dyDescent="0.3">
      <c r="A293" t="str">
        <f>'E-E'!A40</f>
        <v>Somerton</v>
      </c>
      <c r="B293" t="str">
        <f>'E-E'!B40</f>
        <v>AGLSOM04</v>
      </c>
      <c r="C293">
        <f>_xlfn.IFNA(VLOOKUP(B293,RawData!$B$1:$E$168,4,FALSE),0)</f>
        <v>0</v>
      </c>
      <c r="D293">
        <f>_xlfn.IFNA(VLOOKUP(B293,RawData!$B$1:$H$168,7,FALSE),0)</f>
        <v>0</v>
      </c>
      <c r="E293">
        <f>_xlfn.IFNA(VLOOKUP(B293,RawData!$B$1:$H$168,2,FALSE),0)</f>
        <v>0</v>
      </c>
      <c r="F293">
        <f>$C293*INDEX('E-E'!$E$2:$AH$516,MATCH(Capacity!$B293,'E-E'!$B$2:$B$516,0), MATCH(Capacity!F$254,'E-E'!$E$1:$AH$1,0))</f>
        <v>0</v>
      </c>
      <c r="G293">
        <f>$C293*INDEX('E-E'!$E$2:$AH$516,MATCH(Capacity!$B293,'E-E'!$B$2:$B$516,0), MATCH(Capacity!G$254,'E-E'!$E$1:$AH$1,0))</f>
        <v>0</v>
      </c>
      <c r="H293">
        <f>$C293*INDEX('E-E'!$E$2:$AH$516,MATCH(Capacity!$B293,'E-E'!$B$2:$B$516,0), MATCH(Capacity!H$254,'E-E'!$E$1:$AH$1,0))</f>
        <v>0</v>
      </c>
      <c r="I293">
        <f>$C293*INDEX('E-E'!$E$2:$AH$516,MATCH(Capacity!$B293,'E-E'!$B$2:$B$516,0), MATCH(Capacity!I$254,'E-E'!$E$1:$AH$1,0))</f>
        <v>0</v>
      </c>
      <c r="J293">
        <f>$C293*INDEX('E-E'!$E$2:$AH$516,MATCH(Capacity!$B293,'E-E'!$B$2:$B$516,0), MATCH(Capacity!J$254,'E-E'!$E$1:$AH$1,0))</f>
        <v>0</v>
      </c>
      <c r="K293">
        <f>$C293*INDEX('E-E'!$E$2:$AH$516,MATCH(Capacity!$B293,'E-E'!$B$2:$B$516,0), MATCH(Capacity!K$254,'E-E'!$E$1:$AH$1,0))</f>
        <v>0</v>
      </c>
      <c r="L293">
        <f>$C293*INDEX('E-E'!$E$2:$AH$516,MATCH(Capacity!$B293,'E-E'!$B$2:$B$516,0), MATCH(Capacity!L$254,'E-E'!$E$1:$AH$1,0))</f>
        <v>0</v>
      </c>
      <c r="M293">
        <f>$C293*INDEX('E-E'!$E$2:$AH$516,MATCH(Capacity!$B293,'E-E'!$B$2:$B$516,0), MATCH(Capacity!M$254,'E-E'!$E$1:$AH$1,0))</f>
        <v>0</v>
      </c>
      <c r="N293">
        <f>$C293*INDEX('E-E'!$E$2:$AH$516,MATCH(Capacity!$B293,'E-E'!$B$2:$B$516,0), MATCH(Capacity!N$254,'E-E'!$E$1:$AH$1,0))</f>
        <v>0</v>
      </c>
      <c r="O293">
        <f>$C293*INDEX('E-E'!$E$2:$AH$516,MATCH(Capacity!$B293,'E-E'!$B$2:$B$516,0), MATCH(Capacity!O$254,'E-E'!$E$1:$AH$1,0))</f>
        <v>0</v>
      </c>
      <c r="P293">
        <f>$C293*INDEX('E-E'!$E$2:$AH$516,MATCH(Capacity!$B293,'E-E'!$B$2:$B$516,0), MATCH(Capacity!P$254,'E-E'!$E$1:$AH$1,0))</f>
        <v>0</v>
      </c>
      <c r="Q293">
        <f>$C293*INDEX('E-E'!$E$2:$AH$516,MATCH(Capacity!$B293,'E-E'!$B$2:$B$516,0), MATCH(Capacity!Q$254,'E-E'!$E$1:$AH$1,0))</f>
        <v>0</v>
      </c>
      <c r="R293">
        <f>$C293*INDEX('E-E'!$E$2:$AH$516,MATCH(Capacity!$B293,'E-E'!$B$2:$B$516,0), MATCH(Capacity!R$254,'E-E'!$E$1:$AH$1,0))</f>
        <v>0</v>
      </c>
      <c r="S293">
        <f>$C293*INDEX('E-E'!$E$2:$AH$516,MATCH(Capacity!$B293,'E-E'!$B$2:$B$516,0), MATCH(Capacity!S$254,'E-E'!$E$1:$AH$1,0))</f>
        <v>0</v>
      </c>
      <c r="T293">
        <f>$C293*INDEX('E-E'!$E$2:$AH$516,MATCH(Capacity!$B293,'E-E'!$B$2:$B$516,0), MATCH(Capacity!T$254,'E-E'!$E$1:$AH$1,0))</f>
        <v>0</v>
      </c>
      <c r="U293">
        <f>$C293*INDEX('E-E'!$E$2:$AH$516,MATCH(Capacity!$B293,'E-E'!$B$2:$B$516,0), MATCH(Capacity!U$254,'E-E'!$E$1:$AH$1,0))</f>
        <v>0</v>
      </c>
      <c r="V293">
        <f>$C293*INDEX('E-E'!$E$2:$AH$516,MATCH(Capacity!$B293,'E-E'!$B$2:$B$516,0), MATCH(Capacity!V$254,'E-E'!$E$1:$AH$1,0))</f>
        <v>0</v>
      </c>
      <c r="W293">
        <f>$C293*INDEX('E-E'!$E$2:$AH$516,MATCH(Capacity!$B293,'E-E'!$B$2:$B$516,0), MATCH(Capacity!W$254,'E-E'!$E$1:$AH$1,0))</f>
        <v>0</v>
      </c>
      <c r="X293">
        <f>$C293*INDEX('E-E'!$E$2:$AH$516,MATCH(Capacity!$B293,'E-E'!$B$2:$B$516,0), MATCH(Capacity!X$254,'E-E'!$E$1:$AH$1,0))</f>
        <v>0</v>
      </c>
      <c r="Y293">
        <f>$C293*INDEX('E-E'!$E$2:$AH$516,MATCH(Capacity!$B293,'E-E'!$B$2:$B$516,0), MATCH(Capacity!Y$254,'E-E'!$E$1:$AH$1,0))</f>
        <v>0</v>
      </c>
      <c r="Z293">
        <f>$C293*INDEX('E-E'!$E$2:$AH$516,MATCH(Capacity!$B293,'E-E'!$B$2:$B$516,0), MATCH(Capacity!Z$254,'E-E'!$E$1:$AH$1,0))</f>
        <v>0</v>
      </c>
      <c r="AA293">
        <f>$C293*INDEX('E-E'!$E$2:$AH$516,MATCH(Capacity!$B293,'E-E'!$B$2:$B$516,0), MATCH(Capacity!AA$254,'E-E'!$E$1:$AH$1,0))</f>
        <v>0</v>
      </c>
      <c r="AB293">
        <f>$C293*INDEX('E-E'!$E$2:$AH$516,MATCH(Capacity!$B293,'E-E'!$B$2:$B$516,0), MATCH(Capacity!AB$254,'E-E'!$E$1:$AH$1,0))</f>
        <v>0</v>
      </c>
      <c r="AC293">
        <f>$C293*INDEX('E-E'!$E$2:$AH$516,MATCH(Capacity!$B293,'E-E'!$B$2:$B$516,0), MATCH(Capacity!AC$254,'E-E'!$E$1:$AH$1,0))</f>
        <v>0</v>
      </c>
      <c r="AD293">
        <f>$C293*INDEX('E-E'!$E$2:$AH$516,MATCH(Capacity!$B293,'E-E'!$B$2:$B$516,0), MATCH(Capacity!AD$254,'E-E'!$E$1:$AH$1,0))</f>
        <v>0</v>
      </c>
      <c r="AE293">
        <f>$C293*INDEX('E-E'!$E$2:$AH$516,MATCH(Capacity!$B293,'E-E'!$B$2:$B$516,0), MATCH(Capacity!AE$254,'E-E'!$E$1:$AH$1,0))</f>
        <v>0</v>
      </c>
      <c r="AF293">
        <f>$C293*INDEX('E-E'!$E$2:$AH$516,MATCH(Capacity!$B293,'E-E'!$B$2:$B$516,0), MATCH(Capacity!AF$254,'E-E'!$E$1:$AH$1,0))</f>
        <v>0</v>
      </c>
      <c r="AG293">
        <f>$C293*INDEX('E-E'!$E$2:$AH$516,MATCH(Capacity!$B293,'E-E'!$B$2:$B$516,0), MATCH(Capacity!AG$254,'E-E'!$E$1:$AH$1,0))</f>
        <v>0</v>
      </c>
      <c r="AH293">
        <f>$C293*INDEX('E-E'!$E$2:$AH$516,MATCH(Capacity!$B293,'E-E'!$B$2:$B$516,0), MATCH(Capacity!AH$254,'E-E'!$E$1:$AH$1,0))</f>
        <v>0</v>
      </c>
    </row>
    <row r="294" spans="1:34" x14ac:dyDescent="0.3">
      <c r="A294" t="str">
        <f>'E-E'!A41</f>
        <v>Angaston</v>
      </c>
      <c r="B294" t="str">
        <f>'E-E'!B41</f>
        <v>ANGAST1</v>
      </c>
      <c r="C294">
        <f>_xlfn.IFNA(VLOOKUP(B294,RawData!$B$1:$E$168,4,FALSE),0)</f>
        <v>30</v>
      </c>
      <c r="D294" t="str">
        <f>_xlfn.IFNA(VLOOKUP(B294,RawData!$B$1:$H$168,7,FALSE),0)</f>
        <v>Reciprocating Engine</v>
      </c>
      <c r="E294" t="str">
        <f>_xlfn.IFNA(VLOOKUP(B294,RawData!$B$1:$H$168,2,FALSE),0)</f>
        <v>SA</v>
      </c>
      <c r="F294">
        <f>$C294*INDEX('E-E'!$E$2:$AH$516,MATCH(Capacity!$B294,'E-E'!$B$2:$B$516,0), MATCH(Capacity!F$254,'E-E'!$E$1:$AH$1,0))</f>
        <v>30</v>
      </c>
      <c r="G294">
        <f>$C294*INDEX('E-E'!$E$2:$AH$516,MATCH(Capacity!$B294,'E-E'!$B$2:$B$516,0), MATCH(Capacity!G$254,'E-E'!$E$1:$AH$1,0))</f>
        <v>30</v>
      </c>
      <c r="H294">
        <f>$C294*INDEX('E-E'!$E$2:$AH$516,MATCH(Capacity!$B294,'E-E'!$B$2:$B$516,0), MATCH(Capacity!H$254,'E-E'!$E$1:$AH$1,0))</f>
        <v>30</v>
      </c>
      <c r="I294">
        <f>$C294*INDEX('E-E'!$E$2:$AH$516,MATCH(Capacity!$B294,'E-E'!$B$2:$B$516,0), MATCH(Capacity!I$254,'E-E'!$E$1:$AH$1,0))</f>
        <v>30</v>
      </c>
      <c r="J294">
        <f>$C294*INDEX('E-E'!$E$2:$AH$516,MATCH(Capacity!$B294,'E-E'!$B$2:$B$516,0), MATCH(Capacity!J$254,'E-E'!$E$1:$AH$1,0))</f>
        <v>30</v>
      </c>
      <c r="K294">
        <f>$C294*INDEX('E-E'!$E$2:$AH$516,MATCH(Capacity!$B294,'E-E'!$B$2:$B$516,0), MATCH(Capacity!K$254,'E-E'!$E$1:$AH$1,0))</f>
        <v>30</v>
      </c>
      <c r="L294">
        <f>$C294*INDEX('E-E'!$E$2:$AH$516,MATCH(Capacity!$B294,'E-E'!$B$2:$B$516,0), MATCH(Capacity!L$254,'E-E'!$E$1:$AH$1,0))</f>
        <v>30</v>
      </c>
      <c r="M294">
        <f>$C294*INDEX('E-E'!$E$2:$AH$516,MATCH(Capacity!$B294,'E-E'!$B$2:$B$516,0), MATCH(Capacity!M$254,'E-E'!$E$1:$AH$1,0))</f>
        <v>30</v>
      </c>
      <c r="N294">
        <f>$C294*INDEX('E-E'!$E$2:$AH$516,MATCH(Capacity!$B294,'E-E'!$B$2:$B$516,0), MATCH(Capacity!N$254,'E-E'!$E$1:$AH$1,0))</f>
        <v>30</v>
      </c>
      <c r="O294">
        <f>$C294*INDEX('E-E'!$E$2:$AH$516,MATCH(Capacity!$B294,'E-E'!$B$2:$B$516,0), MATCH(Capacity!O$254,'E-E'!$E$1:$AH$1,0))</f>
        <v>30</v>
      </c>
      <c r="P294">
        <f>$C294*INDEX('E-E'!$E$2:$AH$516,MATCH(Capacity!$B294,'E-E'!$B$2:$B$516,0), MATCH(Capacity!P$254,'E-E'!$E$1:$AH$1,0))</f>
        <v>30</v>
      </c>
      <c r="Q294">
        <f>$C294*INDEX('E-E'!$E$2:$AH$516,MATCH(Capacity!$B294,'E-E'!$B$2:$B$516,0), MATCH(Capacity!Q$254,'E-E'!$E$1:$AH$1,0))</f>
        <v>30</v>
      </c>
      <c r="R294">
        <f>$C294*INDEX('E-E'!$E$2:$AH$516,MATCH(Capacity!$B294,'E-E'!$B$2:$B$516,0), MATCH(Capacity!R$254,'E-E'!$E$1:$AH$1,0))</f>
        <v>30</v>
      </c>
      <c r="S294">
        <f>$C294*INDEX('E-E'!$E$2:$AH$516,MATCH(Capacity!$B294,'E-E'!$B$2:$B$516,0), MATCH(Capacity!S$254,'E-E'!$E$1:$AH$1,0))</f>
        <v>30</v>
      </c>
      <c r="T294">
        <f>$C294*INDEX('E-E'!$E$2:$AH$516,MATCH(Capacity!$B294,'E-E'!$B$2:$B$516,0), MATCH(Capacity!T$254,'E-E'!$E$1:$AH$1,0))</f>
        <v>30</v>
      </c>
      <c r="U294">
        <f>$C294*INDEX('E-E'!$E$2:$AH$516,MATCH(Capacity!$B294,'E-E'!$B$2:$B$516,0), MATCH(Capacity!U$254,'E-E'!$E$1:$AH$1,0))</f>
        <v>30</v>
      </c>
      <c r="V294">
        <f>$C294*INDEX('E-E'!$E$2:$AH$516,MATCH(Capacity!$B294,'E-E'!$B$2:$B$516,0), MATCH(Capacity!V$254,'E-E'!$E$1:$AH$1,0))</f>
        <v>30</v>
      </c>
      <c r="W294">
        <f>$C294*INDEX('E-E'!$E$2:$AH$516,MATCH(Capacity!$B294,'E-E'!$B$2:$B$516,0), MATCH(Capacity!W$254,'E-E'!$E$1:$AH$1,0))</f>
        <v>30</v>
      </c>
      <c r="X294">
        <f>$C294*INDEX('E-E'!$E$2:$AH$516,MATCH(Capacity!$B294,'E-E'!$B$2:$B$516,0), MATCH(Capacity!X$254,'E-E'!$E$1:$AH$1,0))</f>
        <v>30</v>
      </c>
      <c r="Y294">
        <f>$C294*INDEX('E-E'!$E$2:$AH$516,MATCH(Capacity!$B294,'E-E'!$B$2:$B$516,0), MATCH(Capacity!Y$254,'E-E'!$E$1:$AH$1,0))</f>
        <v>30</v>
      </c>
      <c r="Z294">
        <f>$C294*INDEX('E-E'!$E$2:$AH$516,MATCH(Capacity!$B294,'E-E'!$B$2:$B$516,0), MATCH(Capacity!Z$254,'E-E'!$E$1:$AH$1,0))</f>
        <v>30</v>
      </c>
      <c r="AA294">
        <f>$C294*INDEX('E-E'!$E$2:$AH$516,MATCH(Capacity!$B294,'E-E'!$B$2:$B$516,0), MATCH(Capacity!AA$254,'E-E'!$E$1:$AH$1,0))</f>
        <v>30</v>
      </c>
      <c r="AB294">
        <f>$C294*INDEX('E-E'!$E$2:$AH$516,MATCH(Capacity!$B294,'E-E'!$B$2:$B$516,0), MATCH(Capacity!AB$254,'E-E'!$E$1:$AH$1,0))</f>
        <v>30</v>
      </c>
      <c r="AC294">
        <f>$C294*INDEX('E-E'!$E$2:$AH$516,MATCH(Capacity!$B294,'E-E'!$B$2:$B$516,0), MATCH(Capacity!AC$254,'E-E'!$E$1:$AH$1,0))</f>
        <v>30</v>
      </c>
      <c r="AD294">
        <f>$C294*INDEX('E-E'!$E$2:$AH$516,MATCH(Capacity!$B294,'E-E'!$B$2:$B$516,0), MATCH(Capacity!AD$254,'E-E'!$E$1:$AH$1,0))</f>
        <v>30</v>
      </c>
      <c r="AE294">
        <f>$C294*INDEX('E-E'!$E$2:$AH$516,MATCH(Capacity!$B294,'E-E'!$B$2:$B$516,0), MATCH(Capacity!AE$254,'E-E'!$E$1:$AH$1,0))</f>
        <v>30</v>
      </c>
      <c r="AF294">
        <f>$C294*INDEX('E-E'!$E$2:$AH$516,MATCH(Capacity!$B294,'E-E'!$B$2:$B$516,0), MATCH(Capacity!AF$254,'E-E'!$E$1:$AH$1,0))</f>
        <v>30</v>
      </c>
      <c r="AG294">
        <f>$C294*INDEX('E-E'!$E$2:$AH$516,MATCH(Capacity!$B294,'E-E'!$B$2:$B$516,0), MATCH(Capacity!AG$254,'E-E'!$E$1:$AH$1,0))</f>
        <v>30</v>
      </c>
      <c r="AH294">
        <f>$C294*INDEX('E-E'!$E$2:$AH$516,MATCH(Capacity!$B294,'E-E'!$B$2:$B$516,0), MATCH(Capacity!AH$254,'E-E'!$E$1:$AH$1,0))</f>
        <v>30</v>
      </c>
    </row>
    <row r="295" spans="1:34" x14ac:dyDescent="0.3">
      <c r="A295" t="str">
        <f>'E-E'!A42</f>
        <v>Angaston</v>
      </c>
      <c r="B295" t="str">
        <f>'E-E'!B42</f>
        <v>ANGAS1</v>
      </c>
      <c r="C295">
        <f>_xlfn.IFNA(VLOOKUP(B295,RawData!$B$1:$E$168,4,FALSE),0)</f>
        <v>0</v>
      </c>
      <c r="D295">
        <f>_xlfn.IFNA(VLOOKUP(B295,RawData!$B$1:$H$168,7,FALSE),0)</f>
        <v>0</v>
      </c>
      <c r="E295">
        <f>_xlfn.IFNA(VLOOKUP(B295,RawData!$B$1:$H$168,2,FALSE),0)</f>
        <v>0</v>
      </c>
      <c r="F295">
        <f>$C295*INDEX('E-E'!$E$2:$AH$516,MATCH(Capacity!$B295,'E-E'!$B$2:$B$516,0), MATCH(Capacity!F$254,'E-E'!$E$1:$AH$1,0))</f>
        <v>0</v>
      </c>
      <c r="G295">
        <f>$C295*INDEX('E-E'!$E$2:$AH$516,MATCH(Capacity!$B295,'E-E'!$B$2:$B$516,0), MATCH(Capacity!G$254,'E-E'!$E$1:$AH$1,0))</f>
        <v>0</v>
      </c>
      <c r="H295">
        <f>$C295*INDEX('E-E'!$E$2:$AH$516,MATCH(Capacity!$B295,'E-E'!$B$2:$B$516,0), MATCH(Capacity!H$254,'E-E'!$E$1:$AH$1,0))</f>
        <v>0</v>
      </c>
      <c r="I295">
        <f>$C295*INDEX('E-E'!$E$2:$AH$516,MATCH(Capacity!$B295,'E-E'!$B$2:$B$516,0), MATCH(Capacity!I$254,'E-E'!$E$1:$AH$1,0))</f>
        <v>0</v>
      </c>
      <c r="J295">
        <f>$C295*INDEX('E-E'!$E$2:$AH$516,MATCH(Capacity!$B295,'E-E'!$B$2:$B$516,0), MATCH(Capacity!J$254,'E-E'!$E$1:$AH$1,0))</f>
        <v>0</v>
      </c>
      <c r="K295">
        <f>$C295*INDEX('E-E'!$E$2:$AH$516,MATCH(Capacity!$B295,'E-E'!$B$2:$B$516,0), MATCH(Capacity!K$254,'E-E'!$E$1:$AH$1,0))</f>
        <v>0</v>
      </c>
      <c r="L295">
        <f>$C295*INDEX('E-E'!$E$2:$AH$516,MATCH(Capacity!$B295,'E-E'!$B$2:$B$516,0), MATCH(Capacity!L$254,'E-E'!$E$1:$AH$1,0))</f>
        <v>0</v>
      </c>
      <c r="M295">
        <f>$C295*INDEX('E-E'!$E$2:$AH$516,MATCH(Capacity!$B295,'E-E'!$B$2:$B$516,0), MATCH(Capacity!M$254,'E-E'!$E$1:$AH$1,0))</f>
        <v>0</v>
      </c>
      <c r="N295">
        <f>$C295*INDEX('E-E'!$E$2:$AH$516,MATCH(Capacity!$B295,'E-E'!$B$2:$B$516,0), MATCH(Capacity!N$254,'E-E'!$E$1:$AH$1,0))</f>
        <v>0</v>
      </c>
      <c r="O295">
        <f>$C295*INDEX('E-E'!$E$2:$AH$516,MATCH(Capacity!$B295,'E-E'!$B$2:$B$516,0), MATCH(Capacity!O$254,'E-E'!$E$1:$AH$1,0))</f>
        <v>0</v>
      </c>
      <c r="P295">
        <f>$C295*INDEX('E-E'!$E$2:$AH$516,MATCH(Capacity!$B295,'E-E'!$B$2:$B$516,0), MATCH(Capacity!P$254,'E-E'!$E$1:$AH$1,0))</f>
        <v>0</v>
      </c>
      <c r="Q295">
        <f>$C295*INDEX('E-E'!$E$2:$AH$516,MATCH(Capacity!$B295,'E-E'!$B$2:$B$516,0), MATCH(Capacity!Q$254,'E-E'!$E$1:$AH$1,0))</f>
        <v>0</v>
      </c>
      <c r="R295">
        <f>$C295*INDEX('E-E'!$E$2:$AH$516,MATCH(Capacity!$B295,'E-E'!$B$2:$B$516,0), MATCH(Capacity!R$254,'E-E'!$E$1:$AH$1,0))</f>
        <v>0</v>
      </c>
      <c r="S295">
        <f>$C295*INDEX('E-E'!$E$2:$AH$516,MATCH(Capacity!$B295,'E-E'!$B$2:$B$516,0), MATCH(Capacity!S$254,'E-E'!$E$1:$AH$1,0))</f>
        <v>0</v>
      </c>
      <c r="T295">
        <f>$C295*INDEX('E-E'!$E$2:$AH$516,MATCH(Capacity!$B295,'E-E'!$B$2:$B$516,0), MATCH(Capacity!T$254,'E-E'!$E$1:$AH$1,0))</f>
        <v>0</v>
      </c>
      <c r="U295">
        <f>$C295*INDEX('E-E'!$E$2:$AH$516,MATCH(Capacity!$B295,'E-E'!$B$2:$B$516,0), MATCH(Capacity!U$254,'E-E'!$E$1:$AH$1,0))</f>
        <v>0</v>
      </c>
      <c r="V295">
        <f>$C295*INDEX('E-E'!$E$2:$AH$516,MATCH(Capacity!$B295,'E-E'!$B$2:$B$516,0), MATCH(Capacity!V$254,'E-E'!$E$1:$AH$1,0))</f>
        <v>0</v>
      </c>
      <c r="W295">
        <f>$C295*INDEX('E-E'!$E$2:$AH$516,MATCH(Capacity!$B295,'E-E'!$B$2:$B$516,0), MATCH(Capacity!W$254,'E-E'!$E$1:$AH$1,0))</f>
        <v>0</v>
      </c>
      <c r="X295">
        <f>$C295*INDEX('E-E'!$E$2:$AH$516,MATCH(Capacity!$B295,'E-E'!$B$2:$B$516,0), MATCH(Capacity!X$254,'E-E'!$E$1:$AH$1,0))</f>
        <v>0</v>
      </c>
      <c r="Y295">
        <f>$C295*INDEX('E-E'!$E$2:$AH$516,MATCH(Capacity!$B295,'E-E'!$B$2:$B$516,0), MATCH(Capacity!Y$254,'E-E'!$E$1:$AH$1,0))</f>
        <v>0</v>
      </c>
      <c r="Z295">
        <f>$C295*INDEX('E-E'!$E$2:$AH$516,MATCH(Capacity!$B295,'E-E'!$B$2:$B$516,0), MATCH(Capacity!Z$254,'E-E'!$E$1:$AH$1,0))</f>
        <v>0</v>
      </c>
      <c r="AA295">
        <f>$C295*INDEX('E-E'!$E$2:$AH$516,MATCH(Capacity!$B295,'E-E'!$B$2:$B$516,0), MATCH(Capacity!AA$254,'E-E'!$E$1:$AH$1,0))</f>
        <v>0</v>
      </c>
      <c r="AB295">
        <f>$C295*INDEX('E-E'!$E$2:$AH$516,MATCH(Capacity!$B295,'E-E'!$B$2:$B$516,0), MATCH(Capacity!AB$254,'E-E'!$E$1:$AH$1,0))</f>
        <v>0</v>
      </c>
      <c r="AC295">
        <f>$C295*INDEX('E-E'!$E$2:$AH$516,MATCH(Capacity!$B295,'E-E'!$B$2:$B$516,0), MATCH(Capacity!AC$254,'E-E'!$E$1:$AH$1,0))</f>
        <v>0</v>
      </c>
      <c r="AD295">
        <f>$C295*INDEX('E-E'!$E$2:$AH$516,MATCH(Capacity!$B295,'E-E'!$B$2:$B$516,0), MATCH(Capacity!AD$254,'E-E'!$E$1:$AH$1,0))</f>
        <v>0</v>
      </c>
      <c r="AE295">
        <f>$C295*INDEX('E-E'!$E$2:$AH$516,MATCH(Capacity!$B295,'E-E'!$B$2:$B$516,0), MATCH(Capacity!AE$254,'E-E'!$E$1:$AH$1,0))</f>
        <v>0</v>
      </c>
      <c r="AF295">
        <f>$C295*INDEX('E-E'!$E$2:$AH$516,MATCH(Capacity!$B295,'E-E'!$B$2:$B$516,0), MATCH(Capacity!AF$254,'E-E'!$E$1:$AH$1,0))</f>
        <v>0</v>
      </c>
      <c r="AG295">
        <f>$C295*INDEX('E-E'!$E$2:$AH$516,MATCH(Capacity!$B295,'E-E'!$B$2:$B$516,0), MATCH(Capacity!AG$254,'E-E'!$E$1:$AH$1,0))</f>
        <v>0</v>
      </c>
      <c r="AH295">
        <f>$C295*INDEX('E-E'!$E$2:$AH$516,MATCH(Capacity!$B295,'E-E'!$B$2:$B$516,0), MATCH(Capacity!AH$254,'E-E'!$E$1:$AH$1,0))</f>
        <v>0</v>
      </c>
    </row>
    <row r="296" spans="1:34" x14ac:dyDescent="0.3">
      <c r="A296" t="str">
        <f>'E-E'!A43</f>
        <v>Angaston</v>
      </c>
      <c r="B296" t="str">
        <f>'E-E'!B43</f>
        <v>ANGAS2</v>
      </c>
      <c r="C296">
        <f>_xlfn.IFNA(VLOOKUP(B296,RawData!$B$1:$E$168,4,FALSE),0)</f>
        <v>0</v>
      </c>
      <c r="D296">
        <f>_xlfn.IFNA(VLOOKUP(B296,RawData!$B$1:$H$168,7,FALSE),0)</f>
        <v>0</v>
      </c>
      <c r="E296">
        <f>_xlfn.IFNA(VLOOKUP(B296,RawData!$B$1:$H$168,2,FALSE),0)</f>
        <v>0</v>
      </c>
      <c r="F296">
        <f>$C296*INDEX('E-E'!$E$2:$AH$516,MATCH(Capacity!$B296,'E-E'!$B$2:$B$516,0), MATCH(Capacity!F$254,'E-E'!$E$1:$AH$1,0))</f>
        <v>0</v>
      </c>
      <c r="G296">
        <f>$C296*INDEX('E-E'!$E$2:$AH$516,MATCH(Capacity!$B296,'E-E'!$B$2:$B$516,0), MATCH(Capacity!G$254,'E-E'!$E$1:$AH$1,0))</f>
        <v>0</v>
      </c>
      <c r="H296">
        <f>$C296*INDEX('E-E'!$E$2:$AH$516,MATCH(Capacity!$B296,'E-E'!$B$2:$B$516,0), MATCH(Capacity!H$254,'E-E'!$E$1:$AH$1,0))</f>
        <v>0</v>
      </c>
      <c r="I296">
        <f>$C296*INDEX('E-E'!$E$2:$AH$516,MATCH(Capacity!$B296,'E-E'!$B$2:$B$516,0), MATCH(Capacity!I$254,'E-E'!$E$1:$AH$1,0))</f>
        <v>0</v>
      </c>
      <c r="J296">
        <f>$C296*INDEX('E-E'!$E$2:$AH$516,MATCH(Capacity!$B296,'E-E'!$B$2:$B$516,0), MATCH(Capacity!J$254,'E-E'!$E$1:$AH$1,0))</f>
        <v>0</v>
      </c>
      <c r="K296">
        <f>$C296*INDEX('E-E'!$E$2:$AH$516,MATCH(Capacity!$B296,'E-E'!$B$2:$B$516,0), MATCH(Capacity!K$254,'E-E'!$E$1:$AH$1,0))</f>
        <v>0</v>
      </c>
      <c r="L296">
        <f>$C296*INDEX('E-E'!$E$2:$AH$516,MATCH(Capacity!$B296,'E-E'!$B$2:$B$516,0), MATCH(Capacity!L$254,'E-E'!$E$1:$AH$1,0))</f>
        <v>0</v>
      </c>
      <c r="M296">
        <f>$C296*INDEX('E-E'!$E$2:$AH$516,MATCH(Capacity!$B296,'E-E'!$B$2:$B$516,0), MATCH(Capacity!M$254,'E-E'!$E$1:$AH$1,0))</f>
        <v>0</v>
      </c>
      <c r="N296">
        <f>$C296*INDEX('E-E'!$E$2:$AH$516,MATCH(Capacity!$B296,'E-E'!$B$2:$B$516,0), MATCH(Capacity!N$254,'E-E'!$E$1:$AH$1,0))</f>
        <v>0</v>
      </c>
      <c r="O296">
        <f>$C296*INDEX('E-E'!$E$2:$AH$516,MATCH(Capacity!$B296,'E-E'!$B$2:$B$516,0), MATCH(Capacity!O$254,'E-E'!$E$1:$AH$1,0))</f>
        <v>0</v>
      </c>
      <c r="P296">
        <f>$C296*INDEX('E-E'!$E$2:$AH$516,MATCH(Capacity!$B296,'E-E'!$B$2:$B$516,0), MATCH(Capacity!P$254,'E-E'!$E$1:$AH$1,0))</f>
        <v>0</v>
      </c>
      <c r="Q296">
        <f>$C296*INDEX('E-E'!$E$2:$AH$516,MATCH(Capacity!$B296,'E-E'!$B$2:$B$516,0), MATCH(Capacity!Q$254,'E-E'!$E$1:$AH$1,0))</f>
        <v>0</v>
      </c>
      <c r="R296">
        <f>$C296*INDEX('E-E'!$E$2:$AH$516,MATCH(Capacity!$B296,'E-E'!$B$2:$B$516,0), MATCH(Capacity!R$254,'E-E'!$E$1:$AH$1,0))</f>
        <v>0</v>
      </c>
      <c r="S296">
        <f>$C296*INDEX('E-E'!$E$2:$AH$516,MATCH(Capacity!$B296,'E-E'!$B$2:$B$516,0), MATCH(Capacity!S$254,'E-E'!$E$1:$AH$1,0))</f>
        <v>0</v>
      </c>
      <c r="T296">
        <f>$C296*INDEX('E-E'!$E$2:$AH$516,MATCH(Capacity!$B296,'E-E'!$B$2:$B$516,0), MATCH(Capacity!T$254,'E-E'!$E$1:$AH$1,0))</f>
        <v>0</v>
      </c>
      <c r="U296">
        <f>$C296*INDEX('E-E'!$E$2:$AH$516,MATCH(Capacity!$B296,'E-E'!$B$2:$B$516,0), MATCH(Capacity!U$254,'E-E'!$E$1:$AH$1,0))</f>
        <v>0</v>
      </c>
      <c r="V296">
        <f>$C296*INDEX('E-E'!$E$2:$AH$516,MATCH(Capacity!$B296,'E-E'!$B$2:$B$516,0), MATCH(Capacity!V$254,'E-E'!$E$1:$AH$1,0))</f>
        <v>0</v>
      </c>
      <c r="W296">
        <f>$C296*INDEX('E-E'!$E$2:$AH$516,MATCH(Capacity!$B296,'E-E'!$B$2:$B$516,0), MATCH(Capacity!W$254,'E-E'!$E$1:$AH$1,0))</f>
        <v>0</v>
      </c>
      <c r="X296">
        <f>$C296*INDEX('E-E'!$E$2:$AH$516,MATCH(Capacity!$B296,'E-E'!$B$2:$B$516,0), MATCH(Capacity!X$254,'E-E'!$E$1:$AH$1,0))</f>
        <v>0</v>
      </c>
      <c r="Y296">
        <f>$C296*INDEX('E-E'!$E$2:$AH$516,MATCH(Capacity!$B296,'E-E'!$B$2:$B$516,0), MATCH(Capacity!Y$254,'E-E'!$E$1:$AH$1,0))</f>
        <v>0</v>
      </c>
      <c r="Z296">
        <f>$C296*INDEX('E-E'!$E$2:$AH$516,MATCH(Capacity!$B296,'E-E'!$B$2:$B$516,0), MATCH(Capacity!Z$254,'E-E'!$E$1:$AH$1,0))</f>
        <v>0</v>
      </c>
      <c r="AA296">
        <f>$C296*INDEX('E-E'!$E$2:$AH$516,MATCH(Capacity!$B296,'E-E'!$B$2:$B$516,0), MATCH(Capacity!AA$254,'E-E'!$E$1:$AH$1,0))</f>
        <v>0</v>
      </c>
      <c r="AB296">
        <f>$C296*INDEX('E-E'!$E$2:$AH$516,MATCH(Capacity!$B296,'E-E'!$B$2:$B$516,0), MATCH(Capacity!AB$254,'E-E'!$E$1:$AH$1,0))</f>
        <v>0</v>
      </c>
      <c r="AC296">
        <f>$C296*INDEX('E-E'!$E$2:$AH$516,MATCH(Capacity!$B296,'E-E'!$B$2:$B$516,0), MATCH(Capacity!AC$254,'E-E'!$E$1:$AH$1,0))</f>
        <v>0</v>
      </c>
      <c r="AD296">
        <f>$C296*INDEX('E-E'!$E$2:$AH$516,MATCH(Capacity!$B296,'E-E'!$B$2:$B$516,0), MATCH(Capacity!AD$254,'E-E'!$E$1:$AH$1,0))</f>
        <v>0</v>
      </c>
      <c r="AE296">
        <f>$C296*INDEX('E-E'!$E$2:$AH$516,MATCH(Capacity!$B296,'E-E'!$B$2:$B$516,0), MATCH(Capacity!AE$254,'E-E'!$E$1:$AH$1,0))</f>
        <v>0</v>
      </c>
      <c r="AF296">
        <f>$C296*INDEX('E-E'!$E$2:$AH$516,MATCH(Capacity!$B296,'E-E'!$B$2:$B$516,0), MATCH(Capacity!AF$254,'E-E'!$E$1:$AH$1,0))</f>
        <v>0</v>
      </c>
      <c r="AG296">
        <f>$C296*INDEX('E-E'!$E$2:$AH$516,MATCH(Capacity!$B296,'E-E'!$B$2:$B$516,0), MATCH(Capacity!AG$254,'E-E'!$E$1:$AH$1,0))</f>
        <v>0</v>
      </c>
      <c r="AH296">
        <f>$C296*INDEX('E-E'!$E$2:$AH$516,MATCH(Capacity!$B296,'E-E'!$B$2:$B$516,0), MATCH(Capacity!AH$254,'E-E'!$E$1:$AH$1,0))</f>
        <v>0</v>
      </c>
    </row>
    <row r="297" spans="1:34" x14ac:dyDescent="0.3">
      <c r="A297" t="str">
        <f>'E-E'!A44</f>
        <v>Aramara Solar Farm</v>
      </c>
      <c r="B297" t="str">
        <f>'E-E'!B44</f>
        <v>Aramara Solar Farm</v>
      </c>
      <c r="C297">
        <f>_xlfn.IFNA(VLOOKUP(B297,RawData!$B$1:$E$168,4,FALSE),0)</f>
        <v>0</v>
      </c>
      <c r="D297">
        <f>_xlfn.IFNA(VLOOKUP(B297,RawData!$B$1:$H$168,7,FALSE),0)</f>
        <v>0</v>
      </c>
      <c r="E297">
        <f>_xlfn.IFNA(VLOOKUP(B297,RawData!$B$1:$H$168,2,FALSE),0)</f>
        <v>0</v>
      </c>
      <c r="F297">
        <f>$C297*INDEX('E-E'!$E$2:$AH$516,MATCH(Capacity!$B297,'E-E'!$B$2:$B$516,0), MATCH(Capacity!F$254,'E-E'!$E$1:$AH$1,0))</f>
        <v>0</v>
      </c>
      <c r="G297">
        <f>$C297*INDEX('E-E'!$E$2:$AH$516,MATCH(Capacity!$B297,'E-E'!$B$2:$B$516,0), MATCH(Capacity!G$254,'E-E'!$E$1:$AH$1,0))</f>
        <v>0</v>
      </c>
      <c r="H297">
        <f>$C297*INDEX('E-E'!$E$2:$AH$516,MATCH(Capacity!$B297,'E-E'!$B$2:$B$516,0), MATCH(Capacity!H$254,'E-E'!$E$1:$AH$1,0))</f>
        <v>0</v>
      </c>
      <c r="I297">
        <f>$C297*INDEX('E-E'!$E$2:$AH$516,MATCH(Capacity!$B297,'E-E'!$B$2:$B$516,0), MATCH(Capacity!I$254,'E-E'!$E$1:$AH$1,0))</f>
        <v>0</v>
      </c>
      <c r="J297">
        <f>$C297*INDEX('E-E'!$E$2:$AH$516,MATCH(Capacity!$B297,'E-E'!$B$2:$B$516,0), MATCH(Capacity!J$254,'E-E'!$E$1:$AH$1,0))</f>
        <v>0</v>
      </c>
      <c r="K297">
        <f>$C297*INDEX('E-E'!$E$2:$AH$516,MATCH(Capacity!$B297,'E-E'!$B$2:$B$516,0), MATCH(Capacity!K$254,'E-E'!$E$1:$AH$1,0))</f>
        <v>0</v>
      </c>
      <c r="L297">
        <f>$C297*INDEX('E-E'!$E$2:$AH$516,MATCH(Capacity!$B297,'E-E'!$B$2:$B$516,0), MATCH(Capacity!L$254,'E-E'!$E$1:$AH$1,0))</f>
        <v>0</v>
      </c>
      <c r="M297">
        <f>$C297*INDEX('E-E'!$E$2:$AH$516,MATCH(Capacity!$B297,'E-E'!$B$2:$B$516,0), MATCH(Capacity!M$254,'E-E'!$E$1:$AH$1,0))</f>
        <v>0</v>
      </c>
      <c r="N297">
        <f>$C297*INDEX('E-E'!$E$2:$AH$516,MATCH(Capacity!$B297,'E-E'!$B$2:$B$516,0), MATCH(Capacity!N$254,'E-E'!$E$1:$AH$1,0))</f>
        <v>0</v>
      </c>
      <c r="O297">
        <f>$C297*INDEX('E-E'!$E$2:$AH$516,MATCH(Capacity!$B297,'E-E'!$B$2:$B$516,0), MATCH(Capacity!O$254,'E-E'!$E$1:$AH$1,0))</f>
        <v>0</v>
      </c>
      <c r="P297">
        <f>$C297*INDEX('E-E'!$E$2:$AH$516,MATCH(Capacity!$B297,'E-E'!$B$2:$B$516,0), MATCH(Capacity!P$254,'E-E'!$E$1:$AH$1,0))</f>
        <v>0</v>
      </c>
      <c r="Q297">
        <f>$C297*INDEX('E-E'!$E$2:$AH$516,MATCH(Capacity!$B297,'E-E'!$B$2:$B$516,0), MATCH(Capacity!Q$254,'E-E'!$E$1:$AH$1,0))</f>
        <v>0</v>
      </c>
      <c r="R297">
        <f>$C297*INDEX('E-E'!$E$2:$AH$516,MATCH(Capacity!$B297,'E-E'!$B$2:$B$516,0), MATCH(Capacity!R$254,'E-E'!$E$1:$AH$1,0))</f>
        <v>0</v>
      </c>
      <c r="S297">
        <f>$C297*INDEX('E-E'!$E$2:$AH$516,MATCH(Capacity!$B297,'E-E'!$B$2:$B$516,0), MATCH(Capacity!S$254,'E-E'!$E$1:$AH$1,0))</f>
        <v>0</v>
      </c>
      <c r="T297">
        <f>$C297*INDEX('E-E'!$E$2:$AH$516,MATCH(Capacity!$B297,'E-E'!$B$2:$B$516,0), MATCH(Capacity!T$254,'E-E'!$E$1:$AH$1,0))</f>
        <v>0</v>
      </c>
      <c r="U297">
        <f>$C297*INDEX('E-E'!$E$2:$AH$516,MATCH(Capacity!$B297,'E-E'!$B$2:$B$516,0), MATCH(Capacity!U$254,'E-E'!$E$1:$AH$1,0))</f>
        <v>0</v>
      </c>
      <c r="V297">
        <f>$C297*INDEX('E-E'!$E$2:$AH$516,MATCH(Capacity!$B297,'E-E'!$B$2:$B$516,0), MATCH(Capacity!V$254,'E-E'!$E$1:$AH$1,0))</f>
        <v>0</v>
      </c>
      <c r="W297">
        <f>$C297*INDEX('E-E'!$E$2:$AH$516,MATCH(Capacity!$B297,'E-E'!$B$2:$B$516,0), MATCH(Capacity!W$254,'E-E'!$E$1:$AH$1,0))</f>
        <v>0</v>
      </c>
      <c r="X297">
        <f>$C297*INDEX('E-E'!$E$2:$AH$516,MATCH(Capacity!$B297,'E-E'!$B$2:$B$516,0), MATCH(Capacity!X$254,'E-E'!$E$1:$AH$1,0))</f>
        <v>0</v>
      </c>
      <c r="Y297">
        <f>$C297*INDEX('E-E'!$E$2:$AH$516,MATCH(Capacity!$B297,'E-E'!$B$2:$B$516,0), MATCH(Capacity!Y$254,'E-E'!$E$1:$AH$1,0))</f>
        <v>0</v>
      </c>
      <c r="Z297">
        <f>$C297*INDEX('E-E'!$E$2:$AH$516,MATCH(Capacity!$B297,'E-E'!$B$2:$B$516,0), MATCH(Capacity!Z$254,'E-E'!$E$1:$AH$1,0))</f>
        <v>0</v>
      </c>
      <c r="AA297">
        <f>$C297*INDEX('E-E'!$E$2:$AH$516,MATCH(Capacity!$B297,'E-E'!$B$2:$B$516,0), MATCH(Capacity!AA$254,'E-E'!$E$1:$AH$1,0))</f>
        <v>0</v>
      </c>
      <c r="AB297">
        <f>$C297*INDEX('E-E'!$E$2:$AH$516,MATCH(Capacity!$B297,'E-E'!$B$2:$B$516,0), MATCH(Capacity!AB$254,'E-E'!$E$1:$AH$1,0))</f>
        <v>0</v>
      </c>
      <c r="AC297">
        <f>$C297*INDEX('E-E'!$E$2:$AH$516,MATCH(Capacity!$B297,'E-E'!$B$2:$B$516,0), MATCH(Capacity!AC$254,'E-E'!$E$1:$AH$1,0))</f>
        <v>0</v>
      </c>
      <c r="AD297">
        <f>$C297*INDEX('E-E'!$E$2:$AH$516,MATCH(Capacity!$B297,'E-E'!$B$2:$B$516,0), MATCH(Capacity!AD$254,'E-E'!$E$1:$AH$1,0))</f>
        <v>0</v>
      </c>
      <c r="AE297">
        <f>$C297*INDEX('E-E'!$E$2:$AH$516,MATCH(Capacity!$B297,'E-E'!$B$2:$B$516,0), MATCH(Capacity!AE$254,'E-E'!$E$1:$AH$1,0))</f>
        <v>0</v>
      </c>
      <c r="AF297">
        <f>$C297*INDEX('E-E'!$E$2:$AH$516,MATCH(Capacity!$B297,'E-E'!$B$2:$B$516,0), MATCH(Capacity!AF$254,'E-E'!$E$1:$AH$1,0))</f>
        <v>0</v>
      </c>
      <c r="AG297">
        <f>$C297*INDEX('E-E'!$E$2:$AH$516,MATCH(Capacity!$B297,'E-E'!$B$2:$B$516,0), MATCH(Capacity!AG$254,'E-E'!$E$1:$AH$1,0))</f>
        <v>0</v>
      </c>
      <c r="AH297">
        <f>$C297*INDEX('E-E'!$E$2:$AH$516,MATCH(Capacity!$B297,'E-E'!$B$2:$B$516,0), MATCH(Capacity!AH$254,'E-E'!$E$1:$AH$1,0))</f>
        <v>0</v>
      </c>
    </row>
    <row r="298" spans="1:34" x14ac:dyDescent="0.3">
      <c r="A298" t="str">
        <f>'E-E'!A45</f>
        <v>Ararat Wind Farm</v>
      </c>
      <c r="B298" t="str">
        <f>'E-E'!B45</f>
        <v>ARWF1</v>
      </c>
      <c r="C298">
        <f>_xlfn.IFNA(VLOOKUP(B298,RawData!$B$1:$E$168,4,FALSE),0)</f>
        <v>0</v>
      </c>
      <c r="D298">
        <f>_xlfn.IFNA(VLOOKUP(B298,RawData!$B$1:$H$168,7,FALSE),0)</f>
        <v>0</v>
      </c>
      <c r="E298">
        <f>_xlfn.IFNA(VLOOKUP(B298,RawData!$B$1:$H$168,2,FALSE),0)</f>
        <v>0</v>
      </c>
      <c r="F298">
        <f>$C298*INDEX('E-E'!$E$2:$AH$516,MATCH(Capacity!$B298,'E-E'!$B$2:$B$516,0), MATCH(Capacity!F$254,'E-E'!$E$1:$AH$1,0))</f>
        <v>0</v>
      </c>
      <c r="G298">
        <f>$C298*INDEX('E-E'!$E$2:$AH$516,MATCH(Capacity!$B298,'E-E'!$B$2:$B$516,0), MATCH(Capacity!G$254,'E-E'!$E$1:$AH$1,0))</f>
        <v>0</v>
      </c>
      <c r="H298">
        <f>$C298*INDEX('E-E'!$E$2:$AH$516,MATCH(Capacity!$B298,'E-E'!$B$2:$B$516,0), MATCH(Capacity!H$254,'E-E'!$E$1:$AH$1,0))</f>
        <v>0</v>
      </c>
      <c r="I298">
        <f>$C298*INDEX('E-E'!$E$2:$AH$516,MATCH(Capacity!$B298,'E-E'!$B$2:$B$516,0), MATCH(Capacity!I$254,'E-E'!$E$1:$AH$1,0))</f>
        <v>0</v>
      </c>
      <c r="J298">
        <f>$C298*INDEX('E-E'!$E$2:$AH$516,MATCH(Capacity!$B298,'E-E'!$B$2:$B$516,0), MATCH(Capacity!J$254,'E-E'!$E$1:$AH$1,0))</f>
        <v>0</v>
      </c>
      <c r="K298">
        <f>$C298*INDEX('E-E'!$E$2:$AH$516,MATCH(Capacity!$B298,'E-E'!$B$2:$B$516,0), MATCH(Capacity!K$254,'E-E'!$E$1:$AH$1,0))</f>
        <v>0</v>
      </c>
      <c r="L298">
        <f>$C298*INDEX('E-E'!$E$2:$AH$516,MATCH(Capacity!$B298,'E-E'!$B$2:$B$516,0), MATCH(Capacity!L$254,'E-E'!$E$1:$AH$1,0))</f>
        <v>0</v>
      </c>
      <c r="M298">
        <f>$C298*INDEX('E-E'!$E$2:$AH$516,MATCH(Capacity!$B298,'E-E'!$B$2:$B$516,0), MATCH(Capacity!M$254,'E-E'!$E$1:$AH$1,0))</f>
        <v>0</v>
      </c>
      <c r="N298">
        <f>$C298*INDEX('E-E'!$E$2:$AH$516,MATCH(Capacity!$B298,'E-E'!$B$2:$B$516,0), MATCH(Capacity!N$254,'E-E'!$E$1:$AH$1,0))</f>
        <v>0</v>
      </c>
      <c r="O298">
        <f>$C298*INDEX('E-E'!$E$2:$AH$516,MATCH(Capacity!$B298,'E-E'!$B$2:$B$516,0), MATCH(Capacity!O$254,'E-E'!$E$1:$AH$1,0))</f>
        <v>0</v>
      </c>
      <c r="P298">
        <f>$C298*INDEX('E-E'!$E$2:$AH$516,MATCH(Capacity!$B298,'E-E'!$B$2:$B$516,0), MATCH(Capacity!P$254,'E-E'!$E$1:$AH$1,0))</f>
        <v>0</v>
      </c>
      <c r="Q298">
        <f>$C298*INDEX('E-E'!$E$2:$AH$516,MATCH(Capacity!$B298,'E-E'!$B$2:$B$516,0), MATCH(Capacity!Q$254,'E-E'!$E$1:$AH$1,0))</f>
        <v>0</v>
      </c>
      <c r="R298">
        <f>$C298*INDEX('E-E'!$E$2:$AH$516,MATCH(Capacity!$B298,'E-E'!$B$2:$B$516,0), MATCH(Capacity!R$254,'E-E'!$E$1:$AH$1,0))</f>
        <v>0</v>
      </c>
      <c r="S298">
        <f>$C298*INDEX('E-E'!$E$2:$AH$516,MATCH(Capacity!$B298,'E-E'!$B$2:$B$516,0), MATCH(Capacity!S$254,'E-E'!$E$1:$AH$1,0))</f>
        <v>0</v>
      </c>
      <c r="T298">
        <f>$C298*INDEX('E-E'!$E$2:$AH$516,MATCH(Capacity!$B298,'E-E'!$B$2:$B$516,0), MATCH(Capacity!T$254,'E-E'!$E$1:$AH$1,0))</f>
        <v>0</v>
      </c>
      <c r="U298">
        <f>$C298*INDEX('E-E'!$E$2:$AH$516,MATCH(Capacity!$B298,'E-E'!$B$2:$B$516,0), MATCH(Capacity!U$254,'E-E'!$E$1:$AH$1,0))</f>
        <v>0</v>
      </c>
      <c r="V298">
        <f>$C298*INDEX('E-E'!$E$2:$AH$516,MATCH(Capacity!$B298,'E-E'!$B$2:$B$516,0), MATCH(Capacity!V$254,'E-E'!$E$1:$AH$1,0))</f>
        <v>0</v>
      </c>
      <c r="W298">
        <f>$C298*INDEX('E-E'!$E$2:$AH$516,MATCH(Capacity!$B298,'E-E'!$B$2:$B$516,0), MATCH(Capacity!W$254,'E-E'!$E$1:$AH$1,0))</f>
        <v>0</v>
      </c>
      <c r="X298">
        <f>$C298*INDEX('E-E'!$E$2:$AH$516,MATCH(Capacity!$B298,'E-E'!$B$2:$B$516,0), MATCH(Capacity!X$254,'E-E'!$E$1:$AH$1,0))</f>
        <v>0</v>
      </c>
      <c r="Y298">
        <f>$C298*INDEX('E-E'!$E$2:$AH$516,MATCH(Capacity!$B298,'E-E'!$B$2:$B$516,0), MATCH(Capacity!Y$254,'E-E'!$E$1:$AH$1,0))</f>
        <v>0</v>
      </c>
      <c r="Z298">
        <f>$C298*INDEX('E-E'!$E$2:$AH$516,MATCH(Capacity!$B298,'E-E'!$B$2:$B$516,0), MATCH(Capacity!Z$254,'E-E'!$E$1:$AH$1,0))</f>
        <v>0</v>
      </c>
      <c r="AA298">
        <f>$C298*INDEX('E-E'!$E$2:$AH$516,MATCH(Capacity!$B298,'E-E'!$B$2:$B$516,0), MATCH(Capacity!AA$254,'E-E'!$E$1:$AH$1,0))</f>
        <v>0</v>
      </c>
      <c r="AB298">
        <f>$C298*INDEX('E-E'!$E$2:$AH$516,MATCH(Capacity!$B298,'E-E'!$B$2:$B$516,0), MATCH(Capacity!AB$254,'E-E'!$E$1:$AH$1,0))</f>
        <v>0</v>
      </c>
      <c r="AC298">
        <f>$C298*INDEX('E-E'!$E$2:$AH$516,MATCH(Capacity!$B298,'E-E'!$B$2:$B$516,0), MATCH(Capacity!AC$254,'E-E'!$E$1:$AH$1,0))</f>
        <v>0</v>
      </c>
      <c r="AD298">
        <f>$C298*INDEX('E-E'!$E$2:$AH$516,MATCH(Capacity!$B298,'E-E'!$B$2:$B$516,0), MATCH(Capacity!AD$254,'E-E'!$E$1:$AH$1,0))</f>
        <v>0</v>
      </c>
      <c r="AE298">
        <f>$C298*INDEX('E-E'!$E$2:$AH$516,MATCH(Capacity!$B298,'E-E'!$B$2:$B$516,0), MATCH(Capacity!AE$254,'E-E'!$E$1:$AH$1,0))</f>
        <v>0</v>
      </c>
      <c r="AF298">
        <f>$C298*INDEX('E-E'!$E$2:$AH$516,MATCH(Capacity!$B298,'E-E'!$B$2:$B$516,0), MATCH(Capacity!AF$254,'E-E'!$E$1:$AH$1,0))</f>
        <v>0</v>
      </c>
      <c r="AG298">
        <f>$C298*INDEX('E-E'!$E$2:$AH$516,MATCH(Capacity!$B298,'E-E'!$B$2:$B$516,0), MATCH(Capacity!AG$254,'E-E'!$E$1:$AH$1,0))</f>
        <v>0</v>
      </c>
      <c r="AH298">
        <f>$C298*INDEX('E-E'!$E$2:$AH$516,MATCH(Capacity!$B298,'E-E'!$B$2:$B$516,0), MATCH(Capacity!AH$254,'E-E'!$E$1:$AH$1,0))</f>
        <v>0</v>
      </c>
    </row>
    <row r="299" spans="1:34" x14ac:dyDescent="0.3">
      <c r="A299" t="str">
        <f>'E-E'!A46</f>
        <v>Ballarat Energy Storage System</v>
      </c>
      <c r="B299" t="str">
        <f>'E-E'!B46</f>
        <v>BALBG1</v>
      </c>
      <c r="C299">
        <f>_xlfn.IFNA(VLOOKUP(B299,RawData!$B$1:$E$168,4,FALSE),0)</f>
        <v>0</v>
      </c>
      <c r="D299">
        <f>_xlfn.IFNA(VLOOKUP(B299,RawData!$B$1:$H$168,7,FALSE),0)</f>
        <v>0</v>
      </c>
      <c r="E299">
        <f>_xlfn.IFNA(VLOOKUP(B299,RawData!$B$1:$H$168,2,FALSE),0)</f>
        <v>0</v>
      </c>
      <c r="F299">
        <f>$C299*INDEX('E-E'!$E$2:$AH$516,MATCH(Capacity!$B299,'E-E'!$B$2:$B$516,0), MATCH(Capacity!F$254,'E-E'!$E$1:$AH$1,0))</f>
        <v>0</v>
      </c>
      <c r="G299">
        <f>$C299*INDEX('E-E'!$E$2:$AH$516,MATCH(Capacity!$B299,'E-E'!$B$2:$B$516,0), MATCH(Capacity!G$254,'E-E'!$E$1:$AH$1,0))</f>
        <v>0</v>
      </c>
      <c r="H299">
        <f>$C299*INDEX('E-E'!$E$2:$AH$516,MATCH(Capacity!$B299,'E-E'!$B$2:$B$516,0), MATCH(Capacity!H$254,'E-E'!$E$1:$AH$1,0))</f>
        <v>0</v>
      </c>
      <c r="I299">
        <f>$C299*INDEX('E-E'!$E$2:$AH$516,MATCH(Capacity!$B299,'E-E'!$B$2:$B$516,0), MATCH(Capacity!I$254,'E-E'!$E$1:$AH$1,0))</f>
        <v>0</v>
      </c>
      <c r="J299">
        <f>$C299*INDEX('E-E'!$E$2:$AH$516,MATCH(Capacity!$B299,'E-E'!$B$2:$B$516,0), MATCH(Capacity!J$254,'E-E'!$E$1:$AH$1,0))</f>
        <v>0</v>
      </c>
      <c r="K299">
        <f>$C299*INDEX('E-E'!$E$2:$AH$516,MATCH(Capacity!$B299,'E-E'!$B$2:$B$516,0), MATCH(Capacity!K$254,'E-E'!$E$1:$AH$1,0))</f>
        <v>0</v>
      </c>
      <c r="L299">
        <f>$C299*INDEX('E-E'!$E$2:$AH$516,MATCH(Capacity!$B299,'E-E'!$B$2:$B$516,0), MATCH(Capacity!L$254,'E-E'!$E$1:$AH$1,0))</f>
        <v>0</v>
      </c>
      <c r="M299">
        <f>$C299*INDEX('E-E'!$E$2:$AH$516,MATCH(Capacity!$B299,'E-E'!$B$2:$B$516,0), MATCH(Capacity!M$254,'E-E'!$E$1:$AH$1,0))</f>
        <v>0</v>
      </c>
      <c r="N299">
        <f>$C299*INDEX('E-E'!$E$2:$AH$516,MATCH(Capacity!$B299,'E-E'!$B$2:$B$516,0), MATCH(Capacity!N$254,'E-E'!$E$1:$AH$1,0))</f>
        <v>0</v>
      </c>
      <c r="O299">
        <f>$C299*INDEX('E-E'!$E$2:$AH$516,MATCH(Capacity!$B299,'E-E'!$B$2:$B$516,0), MATCH(Capacity!O$254,'E-E'!$E$1:$AH$1,0))</f>
        <v>0</v>
      </c>
      <c r="P299">
        <f>$C299*INDEX('E-E'!$E$2:$AH$516,MATCH(Capacity!$B299,'E-E'!$B$2:$B$516,0), MATCH(Capacity!P$254,'E-E'!$E$1:$AH$1,0))</f>
        <v>0</v>
      </c>
      <c r="Q299">
        <f>$C299*INDEX('E-E'!$E$2:$AH$516,MATCH(Capacity!$B299,'E-E'!$B$2:$B$516,0), MATCH(Capacity!Q$254,'E-E'!$E$1:$AH$1,0))</f>
        <v>0</v>
      </c>
      <c r="R299">
        <f>$C299*INDEX('E-E'!$E$2:$AH$516,MATCH(Capacity!$B299,'E-E'!$B$2:$B$516,0), MATCH(Capacity!R$254,'E-E'!$E$1:$AH$1,0))</f>
        <v>0</v>
      </c>
      <c r="S299">
        <f>$C299*INDEX('E-E'!$E$2:$AH$516,MATCH(Capacity!$B299,'E-E'!$B$2:$B$516,0), MATCH(Capacity!S$254,'E-E'!$E$1:$AH$1,0))</f>
        <v>0</v>
      </c>
      <c r="T299">
        <f>$C299*INDEX('E-E'!$E$2:$AH$516,MATCH(Capacity!$B299,'E-E'!$B$2:$B$516,0), MATCH(Capacity!T$254,'E-E'!$E$1:$AH$1,0))</f>
        <v>0</v>
      </c>
      <c r="U299">
        <f>$C299*INDEX('E-E'!$E$2:$AH$516,MATCH(Capacity!$B299,'E-E'!$B$2:$B$516,0), MATCH(Capacity!U$254,'E-E'!$E$1:$AH$1,0))</f>
        <v>0</v>
      </c>
      <c r="V299">
        <f>$C299*INDEX('E-E'!$E$2:$AH$516,MATCH(Capacity!$B299,'E-E'!$B$2:$B$516,0), MATCH(Capacity!V$254,'E-E'!$E$1:$AH$1,0))</f>
        <v>0</v>
      </c>
      <c r="W299">
        <f>$C299*INDEX('E-E'!$E$2:$AH$516,MATCH(Capacity!$B299,'E-E'!$B$2:$B$516,0), MATCH(Capacity!W$254,'E-E'!$E$1:$AH$1,0))</f>
        <v>0</v>
      </c>
      <c r="X299">
        <f>$C299*INDEX('E-E'!$E$2:$AH$516,MATCH(Capacity!$B299,'E-E'!$B$2:$B$516,0), MATCH(Capacity!X$254,'E-E'!$E$1:$AH$1,0))</f>
        <v>0</v>
      </c>
      <c r="Y299">
        <f>$C299*INDEX('E-E'!$E$2:$AH$516,MATCH(Capacity!$B299,'E-E'!$B$2:$B$516,0), MATCH(Capacity!Y$254,'E-E'!$E$1:$AH$1,0))</f>
        <v>0</v>
      </c>
      <c r="Z299">
        <f>$C299*INDEX('E-E'!$E$2:$AH$516,MATCH(Capacity!$B299,'E-E'!$B$2:$B$516,0), MATCH(Capacity!Z$254,'E-E'!$E$1:$AH$1,0))</f>
        <v>0</v>
      </c>
      <c r="AA299">
        <f>$C299*INDEX('E-E'!$E$2:$AH$516,MATCH(Capacity!$B299,'E-E'!$B$2:$B$516,0), MATCH(Capacity!AA$254,'E-E'!$E$1:$AH$1,0))</f>
        <v>0</v>
      </c>
      <c r="AB299">
        <f>$C299*INDEX('E-E'!$E$2:$AH$516,MATCH(Capacity!$B299,'E-E'!$B$2:$B$516,0), MATCH(Capacity!AB$254,'E-E'!$E$1:$AH$1,0))</f>
        <v>0</v>
      </c>
      <c r="AC299">
        <f>$C299*INDEX('E-E'!$E$2:$AH$516,MATCH(Capacity!$B299,'E-E'!$B$2:$B$516,0), MATCH(Capacity!AC$254,'E-E'!$E$1:$AH$1,0))</f>
        <v>0</v>
      </c>
      <c r="AD299">
        <f>$C299*INDEX('E-E'!$E$2:$AH$516,MATCH(Capacity!$B299,'E-E'!$B$2:$B$516,0), MATCH(Capacity!AD$254,'E-E'!$E$1:$AH$1,0))</f>
        <v>0</v>
      </c>
      <c r="AE299">
        <f>$C299*INDEX('E-E'!$E$2:$AH$516,MATCH(Capacity!$B299,'E-E'!$B$2:$B$516,0), MATCH(Capacity!AE$254,'E-E'!$E$1:$AH$1,0))</f>
        <v>0</v>
      </c>
      <c r="AF299">
        <f>$C299*INDEX('E-E'!$E$2:$AH$516,MATCH(Capacity!$B299,'E-E'!$B$2:$B$516,0), MATCH(Capacity!AF$254,'E-E'!$E$1:$AH$1,0))</f>
        <v>0</v>
      </c>
      <c r="AG299">
        <f>$C299*INDEX('E-E'!$E$2:$AH$516,MATCH(Capacity!$B299,'E-E'!$B$2:$B$516,0), MATCH(Capacity!AG$254,'E-E'!$E$1:$AH$1,0))</f>
        <v>0</v>
      </c>
      <c r="AH299">
        <f>$C299*INDEX('E-E'!$E$2:$AH$516,MATCH(Capacity!$B299,'E-E'!$B$2:$B$516,0), MATCH(Capacity!AH$254,'E-E'!$E$1:$AH$1,0))</f>
        <v>0</v>
      </c>
    </row>
    <row r="300" spans="1:34" x14ac:dyDescent="0.3">
      <c r="A300" t="str">
        <f>'E-E'!A47</f>
        <v>Bald Hills Wind Farm</v>
      </c>
      <c r="B300" t="str">
        <f>'E-E'!B47</f>
        <v>BALDHWF1</v>
      </c>
      <c r="C300">
        <f>_xlfn.IFNA(VLOOKUP(B300,RawData!$B$1:$E$168,4,FALSE),0)</f>
        <v>0</v>
      </c>
      <c r="D300">
        <f>_xlfn.IFNA(VLOOKUP(B300,RawData!$B$1:$H$168,7,FALSE),0)</f>
        <v>0</v>
      </c>
      <c r="E300">
        <f>_xlfn.IFNA(VLOOKUP(B300,RawData!$B$1:$H$168,2,FALSE),0)</f>
        <v>0</v>
      </c>
      <c r="F300">
        <f>$C300*INDEX('E-E'!$E$2:$AH$516,MATCH(Capacity!$B300,'E-E'!$B$2:$B$516,0), MATCH(Capacity!F$254,'E-E'!$E$1:$AH$1,0))</f>
        <v>0</v>
      </c>
      <c r="G300">
        <f>$C300*INDEX('E-E'!$E$2:$AH$516,MATCH(Capacity!$B300,'E-E'!$B$2:$B$516,0), MATCH(Capacity!G$254,'E-E'!$E$1:$AH$1,0))</f>
        <v>0</v>
      </c>
      <c r="H300">
        <f>$C300*INDEX('E-E'!$E$2:$AH$516,MATCH(Capacity!$B300,'E-E'!$B$2:$B$516,0), MATCH(Capacity!H$254,'E-E'!$E$1:$AH$1,0))</f>
        <v>0</v>
      </c>
      <c r="I300">
        <f>$C300*INDEX('E-E'!$E$2:$AH$516,MATCH(Capacity!$B300,'E-E'!$B$2:$B$516,0), MATCH(Capacity!I$254,'E-E'!$E$1:$AH$1,0))</f>
        <v>0</v>
      </c>
      <c r="J300">
        <f>$C300*INDEX('E-E'!$E$2:$AH$516,MATCH(Capacity!$B300,'E-E'!$B$2:$B$516,0), MATCH(Capacity!J$254,'E-E'!$E$1:$AH$1,0))</f>
        <v>0</v>
      </c>
      <c r="K300">
        <f>$C300*INDEX('E-E'!$E$2:$AH$516,MATCH(Capacity!$B300,'E-E'!$B$2:$B$516,0), MATCH(Capacity!K$254,'E-E'!$E$1:$AH$1,0))</f>
        <v>0</v>
      </c>
      <c r="L300">
        <f>$C300*INDEX('E-E'!$E$2:$AH$516,MATCH(Capacity!$B300,'E-E'!$B$2:$B$516,0), MATCH(Capacity!L$254,'E-E'!$E$1:$AH$1,0))</f>
        <v>0</v>
      </c>
      <c r="M300">
        <f>$C300*INDEX('E-E'!$E$2:$AH$516,MATCH(Capacity!$B300,'E-E'!$B$2:$B$516,0), MATCH(Capacity!M$254,'E-E'!$E$1:$AH$1,0))</f>
        <v>0</v>
      </c>
      <c r="N300">
        <f>$C300*INDEX('E-E'!$E$2:$AH$516,MATCH(Capacity!$B300,'E-E'!$B$2:$B$516,0), MATCH(Capacity!N$254,'E-E'!$E$1:$AH$1,0))</f>
        <v>0</v>
      </c>
      <c r="O300">
        <f>$C300*INDEX('E-E'!$E$2:$AH$516,MATCH(Capacity!$B300,'E-E'!$B$2:$B$516,0), MATCH(Capacity!O$254,'E-E'!$E$1:$AH$1,0))</f>
        <v>0</v>
      </c>
      <c r="P300">
        <f>$C300*INDEX('E-E'!$E$2:$AH$516,MATCH(Capacity!$B300,'E-E'!$B$2:$B$516,0), MATCH(Capacity!P$254,'E-E'!$E$1:$AH$1,0))</f>
        <v>0</v>
      </c>
      <c r="Q300">
        <f>$C300*INDEX('E-E'!$E$2:$AH$516,MATCH(Capacity!$B300,'E-E'!$B$2:$B$516,0), MATCH(Capacity!Q$254,'E-E'!$E$1:$AH$1,0))</f>
        <v>0</v>
      </c>
      <c r="R300">
        <f>$C300*INDEX('E-E'!$E$2:$AH$516,MATCH(Capacity!$B300,'E-E'!$B$2:$B$516,0), MATCH(Capacity!R$254,'E-E'!$E$1:$AH$1,0))</f>
        <v>0</v>
      </c>
      <c r="S300">
        <f>$C300*INDEX('E-E'!$E$2:$AH$516,MATCH(Capacity!$B300,'E-E'!$B$2:$B$516,0), MATCH(Capacity!S$254,'E-E'!$E$1:$AH$1,0))</f>
        <v>0</v>
      </c>
      <c r="T300">
        <f>$C300*INDEX('E-E'!$E$2:$AH$516,MATCH(Capacity!$B300,'E-E'!$B$2:$B$516,0), MATCH(Capacity!T$254,'E-E'!$E$1:$AH$1,0))</f>
        <v>0</v>
      </c>
      <c r="U300">
        <f>$C300*INDEX('E-E'!$E$2:$AH$516,MATCH(Capacity!$B300,'E-E'!$B$2:$B$516,0), MATCH(Capacity!U$254,'E-E'!$E$1:$AH$1,0))</f>
        <v>0</v>
      </c>
      <c r="V300">
        <f>$C300*INDEX('E-E'!$E$2:$AH$516,MATCH(Capacity!$B300,'E-E'!$B$2:$B$516,0), MATCH(Capacity!V$254,'E-E'!$E$1:$AH$1,0))</f>
        <v>0</v>
      </c>
      <c r="W300">
        <f>$C300*INDEX('E-E'!$E$2:$AH$516,MATCH(Capacity!$B300,'E-E'!$B$2:$B$516,0), MATCH(Capacity!W$254,'E-E'!$E$1:$AH$1,0))</f>
        <v>0</v>
      </c>
      <c r="X300">
        <f>$C300*INDEX('E-E'!$E$2:$AH$516,MATCH(Capacity!$B300,'E-E'!$B$2:$B$516,0), MATCH(Capacity!X$254,'E-E'!$E$1:$AH$1,0))</f>
        <v>0</v>
      </c>
      <c r="Y300">
        <f>$C300*INDEX('E-E'!$E$2:$AH$516,MATCH(Capacity!$B300,'E-E'!$B$2:$B$516,0), MATCH(Capacity!Y$254,'E-E'!$E$1:$AH$1,0))</f>
        <v>0</v>
      </c>
      <c r="Z300">
        <f>$C300*INDEX('E-E'!$E$2:$AH$516,MATCH(Capacity!$B300,'E-E'!$B$2:$B$516,0), MATCH(Capacity!Z$254,'E-E'!$E$1:$AH$1,0))</f>
        <v>0</v>
      </c>
      <c r="AA300">
        <f>$C300*INDEX('E-E'!$E$2:$AH$516,MATCH(Capacity!$B300,'E-E'!$B$2:$B$516,0), MATCH(Capacity!AA$254,'E-E'!$E$1:$AH$1,0))</f>
        <v>0</v>
      </c>
      <c r="AB300">
        <f>$C300*INDEX('E-E'!$E$2:$AH$516,MATCH(Capacity!$B300,'E-E'!$B$2:$B$516,0), MATCH(Capacity!AB$254,'E-E'!$E$1:$AH$1,0))</f>
        <v>0</v>
      </c>
      <c r="AC300">
        <f>$C300*INDEX('E-E'!$E$2:$AH$516,MATCH(Capacity!$B300,'E-E'!$B$2:$B$516,0), MATCH(Capacity!AC$254,'E-E'!$E$1:$AH$1,0))</f>
        <v>0</v>
      </c>
      <c r="AD300">
        <f>$C300*INDEX('E-E'!$E$2:$AH$516,MATCH(Capacity!$B300,'E-E'!$B$2:$B$516,0), MATCH(Capacity!AD$254,'E-E'!$E$1:$AH$1,0))</f>
        <v>0</v>
      </c>
      <c r="AE300">
        <f>$C300*INDEX('E-E'!$E$2:$AH$516,MATCH(Capacity!$B300,'E-E'!$B$2:$B$516,0), MATCH(Capacity!AE$254,'E-E'!$E$1:$AH$1,0))</f>
        <v>0</v>
      </c>
      <c r="AF300">
        <f>$C300*INDEX('E-E'!$E$2:$AH$516,MATCH(Capacity!$B300,'E-E'!$B$2:$B$516,0), MATCH(Capacity!AF$254,'E-E'!$E$1:$AH$1,0))</f>
        <v>0</v>
      </c>
      <c r="AG300">
        <f>$C300*INDEX('E-E'!$E$2:$AH$516,MATCH(Capacity!$B300,'E-E'!$B$2:$B$516,0), MATCH(Capacity!AG$254,'E-E'!$E$1:$AH$1,0))</f>
        <v>0</v>
      </c>
      <c r="AH300">
        <f>$C300*INDEX('E-E'!$E$2:$AH$516,MATCH(Capacity!$B300,'E-E'!$B$2:$B$516,0), MATCH(Capacity!AH$254,'E-E'!$E$1:$AH$1,0))</f>
        <v>0</v>
      </c>
    </row>
    <row r="301" spans="1:34" x14ac:dyDescent="0.3">
      <c r="A301" t="str">
        <f>'E-E'!A48</f>
        <v>Bango 973 Wind Farm</v>
      </c>
      <c r="B301" t="str">
        <f>'E-E'!B48</f>
        <v>BANGOWF1</v>
      </c>
      <c r="C301">
        <f>_xlfn.IFNA(VLOOKUP(B301,RawData!$B$1:$E$168,4,FALSE),0)</f>
        <v>0</v>
      </c>
      <c r="D301">
        <f>_xlfn.IFNA(VLOOKUP(B301,RawData!$B$1:$H$168,7,FALSE),0)</f>
        <v>0</v>
      </c>
      <c r="E301">
        <f>_xlfn.IFNA(VLOOKUP(B301,RawData!$B$1:$H$168,2,FALSE),0)</f>
        <v>0</v>
      </c>
      <c r="F301">
        <f>$C301*INDEX('E-E'!$E$2:$AH$516,MATCH(Capacity!$B301,'E-E'!$B$2:$B$516,0), MATCH(Capacity!F$254,'E-E'!$E$1:$AH$1,0))</f>
        <v>0</v>
      </c>
      <c r="G301">
        <f>$C301*INDEX('E-E'!$E$2:$AH$516,MATCH(Capacity!$B301,'E-E'!$B$2:$B$516,0), MATCH(Capacity!G$254,'E-E'!$E$1:$AH$1,0))</f>
        <v>0</v>
      </c>
      <c r="H301">
        <f>$C301*INDEX('E-E'!$E$2:$AH$516,MATCH(Capacity!$B301,'E-E'!$B$2:$B$516,0), MATCH(Capacity!H$254,'E-E'!$E$1:$AH$1,0))</f>
        <v>0</v>
      </c>
      <c r="I301">
        <f>$C301*INDEX('E-E'!$E$2:$AH$516,MATCH(Capacity!$B301,'E-E'!$B$2:$B$516,0), MATCH(Capacity!I$254,'E-E'!$E$1:$AH$1,0))</f>
        <v>0</v>
      </c>
      <c r="J301">
        <f>$C301*INDEX('E-E'!$E$2:$AH$516,MATCH(Capacity!$B301,'E-E'!$B$2:$B$516,0), MATCH(Capacity!J$254,'E-E'!$E$1:$AH$1,0))</f>
        <v>0</v>
      </c>
      <c r="K301">
        <f>$C301*INDEX('E-E'!$E$2:$AH$516,MATCH(Capacity!$B301,'E-E'!$B$2:$B$516,0), MATCH(Capacity!K$254,'E-E'!$E$1:$AH$1,0))</f>
        <v>0</v>
      </c>
      <c r="L301">
        <f>$C301*INDEX('E-E'!$E$2:$AH$516,MATCH(Capacity!$B301,'E-E'!$B$2:$B$516,0), MATCH(Capacity!L$254,'E-E'!$E$1:$AH$1,0))</f>
        <v>0</v>
      </c>
      <c r="M301">
        <f>$C301*INDEX('E-E'!$E$2:$AH$516,MATCH(Capacity!$B301,'E-E'!$B$2:$B$516,0), MATCH(Capacity!M$254,'E-E'!$E$1:$AH$1,0))</f>
        <v>0</v>
      </c>
      <c r="N301">
        <f>$C301*INDEX('E-E'!$E$2:$AH$516,MATCH(Capacity!$B301,'E-E'!$B$2:$B$516,0), MATCH(Capacity!N$254,'E-E'!$E$1:$AH$1,0))</f>
        <v>0</v>
      </c>
      <c r="O301">
        <f>$C301*INDEX('E-E'!$E$2:$AH$516,MATCH(Capacity!$B301,'E-E'!$B$2:$B$516,0), MATCH(Capacity!O$254,'E-E'!$E$1:$AH$1,0))</f>
        <v>0</v>
      </c>
      <c r="P301">
        <f>$C301*INDEX('E-E'!$E$2:$AH$516,MATCH(Capacity!$B301,'E-E'!$B$2:$B$516,0), MATCH(Capacity!P$254,'E-E'!$E$1:$AH$1,0))</f>
        <v>0</v>
      </c>
      <c r="Q301">
        <f>$C301*INDEX('E-E'!$E$2:$AH$516,MATCH(Capacity!$B301,'E-E'!$B$2:$B$516,0), MATCH(Capacity!Q$254,'E-E'!$E$1:$AH$1,0))</f>
        <v>0</v>
      </c>
      <c r="R301">
        <f>$C301*INDEX('E-E'!$E$2:$AH$516,MATCH(Capacity!$B301,'E-E'!$B$2:$B$516,0), MATCH(Capacity!R$254,'E-E'!$E$1:$AH$1,0))</f>
        <v>0</v>
      </c>
      <c r="S301">
        <f>$C301*INDEX('E-E'!$E$2:$AH$516,MATCH(Capacity!$B301,'E-E'!$B$2:$B$516,0), MATCH(Capacity!S$254,'E-E'!$E$1:$AH$1,0))</f>
        <v>0</v>
      </c>
      <c r="T301">
        <f>$C301*INDEX('E-E'!$E$2:$AH$516,MATCH(Capacity!$B301,'E-E'!$B$2:$B$516,0), MATCH(Capacity!T$254,'E-E'!$E$1:$AH$1,0))</f>
        <v>0</v>
      </c>
      <c r="U301">
        <f>$C301*INDEX('E-E'!$E$2:$AH$516,MATCH(Capacity!$B301,'E-E'!$B$2:$B$516,0), MATCH(Capacity!U$254,'E-E'!$E$1:$AH$1,0))</f>
        <v>0</v>
      </c>
      <c r="V301">
        <f>$C301*INDEX('E-E'!$E$2:$AH$516,MATCH(Capacity!$B301,'E-E'!$B$2:$B$516,0), MATCH(Capacity!V$254,'E-E'!$E$1:$AH$1,0))</f>
        <v>0</v>
      </c>
      <c r="W301">
        <f>$C301*INDEX('E-E'!$E$2:$AH$516,MATCH(Capacity!$B301,'E-E'!$B$2:$B$516,0), MATCH(Capacity!W$254,'E-E'!$E$1:$AH$1,0))</f>
        <v>0</v>
      </c>
      <c r="X301">
        <f>$C301*INDEX('E-E'!$E$2:$AH$516,MATCH(Capacity!$B301,'E-E'!$B$2:$B$516,0), MATCH(Capacity!X$254,'E-E'!$E$1:$AH$1,0))</f>
        <v>0</v>
      </c>
      <c r="Y301">
        <f>$C301*INDEX('E-E'!$E$2:$AH$516,MATCH(Capacity!$B301,'E-E'!$B$2:$B$516,0), MATCH(Capacity!Y$254,'E-E'!$E$1:$AH$1,0))</f>
        <v>0</v>
      </c>
      <c r="Z301">
        <f>$C301*INDEX('E-E'!$E$2:$AH$516,MATCH(Capacity!$B301,'E-E'!$B$2:$B$516,0), MATCH(Capacity!Z$254,'E-E'!$E$1:$AH$1,0))</f>
        <v>0</v>
      </c>
      <c r="AA301">
        <f>$C301*INDEX('E-E'!$E$2:$AH$516,MATCH(Capacity!$B301,'E-E'!$B$2:$B$516,0), MATCH(Capacity!AA$254,'E-E'!$E$1:$AH$1,0))</f>
        <v>0</v>
      </c>
      <c r="AB301">
        <f>$C301*INDEX('E-E'!$E$2:$AH$516,MATCH(Capacity!$B301,'E-E'!$B$2:$B$516,0), MATCH(Capacity!AB$254,'E-E'!$E$1:$AH$1,0))</f>
        <v>0</v>
      </c>
      <c r="AC301">
        <f>$C301*INDEX('E-E'!$E$2:$AH$516,MATCH(Capacity!$B301,'E-E'!$B$2:$B$516,0), MATCH(Capacity!AC$254,'E-E'!$E$1:$AH$1,0))</f>
        <v>0</v>
      </c>
      <c r="AD301">
        <f>$C301*INDEX('E-E'!$E$2:$AH$516,MATCH(Capacity!$B301,'E-E'!$B$2:$B$516,0), MATCH(Capacity!AD$254,'E-E'!$E$1:$AH$1,0))</f>
        <v>0</v>
      </c>
      <c r="AE301">
        <f>$C301*INDEX('E-E'!$E$2:$AH$516,MATCH(Capacity!$B301,'E-E'!$B$2:$B$516,0), MATCH(Capacity!AE$254,'E-E'!$E$1:$AH$1,0))</f>
        <v>0</v>
      </c>
      <c r="AF301">
        <f>$C301*INDEX('E-E'!$E$2:$AH$516,MATCH(Capacity!$B301,'E-E'!$B$2:$B$516,0), MATCH(Capacity!AF$254,'E-E'!$E$1:$AH$1,0))</f>
        <v>0</v>
      </c>
      <c r="AG301">
        <f>$C301*INDEX('E-E'!$E$2:$AH$516,MATCH(Capacity!$B301,'E-E'!$B$2:$B$516,0), MATCH(Capacity!AG$254,'E-E'!$E$1:$AH$1,0))</f>
        <v>0</v>
      </c>
      <c r="AH301">
        <f>$C301*INDEX('E-E'!$E$2:$AH$516,MATCH(Capacity!$B301,'E-E'!$B$2:$B$516,0), MATCH(Capacity!AH$254,'E-E'!$E$1:$AH$1,0))</f>
        <v>0</v>
      </c>
    </row>
    <row r="302" spans="1:34" x14ac:dyDescent="0.3">
      <c r="A302" t="str">
        <f>'E-E'!A49</f>
        <v>Bango 999 Wind Farm</v>
      </c>
      <c r="B302" t="str">
        <f>'E-E'!B49</f>
        <v>BANGOWF2</v>
      </c>
      <c r="C302">
        <f>_xlfn.IFNA(VLOOKUP(B302,RawData!$B$1:$E$168,4,FALSE),0)</f>
        <v>0</v>
      </c>
      <c r="D302">
        <f>_xlfn.IFNA(VLOOKUP(B302,RawData!$B$1:$H$168,7,FALSE),0)</f>
        <v>0</v>
      </c>
      <c r="E302">
        <f>_xlfn.IFNA(VLOOKUP(B302,RawData!$B$1:$H$168,2,FALSE),0)</f>
        <v>0</v>
      </c>
      <c r="F302">
        <f>$C302*INDEX('E-E'!$E$2:$AH$516,MATCH(Capacity!$B302,'E-E'!$B$2:$B$516,0), MATCH(Capacity!F$254,'E-E'!$E$1:$AH$1,0))</f>
        <v>0</v>
      </c>
      <c r="G302">
        <f>$C302*INDEX('E-E'!$E$2:$AH$516,MATCH(Capacity!$B302,'E-E'!$B$2:$B$516,0), MATCH(Capacity!G$254,'E-E'!$E$1:$AH$1,0))</f>
        <v>0</v>
      </c>
      <c r="H302">
        <f>$C302*INDEX('E-E'!$E$2:$AH$516,MATCH(Capacity!$B302,'E-E'!$B$2:$B$516,0), MATCH(Capacity!H$254,'E-E'!$E$1:$AH$1,0))</f>
        <v>0</v>
      </c>
      <c r="I302">
        <f>$C302*INDEX('E-E'!$E$2:$AH$516,MATCH(Capacity!$B302,'E-E'!$B$2:$B$516,0), MATCH(Capacity!I$254,'E-E'!$E$1:$AH$1,0))</f>
        <v>0</v>
      </c>
      <c r="J302">
        <f>$C302*INDEX('E-E'!$E$2:$AH$516,MATCH(Capacity!$B302,'E-E'!$B$2:$B$516,0), MATCH(Capacity!J$254,'E-E'!$E$1:$AH$1,0))</f>
        <v>0</v>
      </c>
      <c r="K302">
        <f>$C302*INDEX('E-E'!$E$2:$AH$516,MATCH(Capacity!$B302,'E-E'!$B$2:$B$516,0), MATCH(Capacity!K$254,'E-E'!$E$1:$AH$1,0))</f>
        <v>0</v>
      </c>
      <c r="L302">
        <f>$C302*INDEX('E-E'!$E$2:$AH$516,MATCH(Capacity!$B302,'E-E'!$B$2:$B$516,0), MATCH(Capacity!L$254,'E-E'!$E$1:$AH$1,0))</f>
        <v>0</v>
      </c>
      <c r="M302">
        <f>$C302*INDEX('E-E'!$E$2:$AH$516,MATCH(Capacity!$B302,'E-E'!$B$2:$B$516,0), MATCH(Capacity!M$254,'E-E'!$E$1:$AH$1,0))</f>
        <v>0</v>
      </c>
      <c r="N302">
        <f>$C302*INDEX('E-E'!$E$2:$AH$516,MATCH(Capacity!$B302,'E-E'!$B$2:$B$516,0), MATCH(Capacity!N$254,'E-E'!$E$1:$AH$1,0))</f>
        <v>0</v>
      </c>
      <c r="O302">
        <f>$C302*INDEX('E-E'!$E$2:$AH$516,MATCH(Capacity!$B302,'E-E'!$B$2:$B$516,0), MATCH(Capacity!O$254,'E-E'!$E$1:$AH$1,0))</f>
        <v>0</v>
      </c>
      <c r="P302">
        <f>$C302*INDEX('E-E'!$E$2:$AH$516,MATCH(Capacity!$B302,'E-E'!$B$2:$B$516,0), MATCH(Capacity!P$254,'E-E'!$E$1:$AH$1,0))</f>
        <v>0</v>
      </c>
      <c r="Q302">
        <f>$C302*INDEX('E-E'!$E$2:$AH$516,MATCH(Capacity!$B302,'E-E'!$B$2:$B$516,0), MATCH(Capacity!Q$254,'E-E'!$E$1:$AH$1,0))</f>
        <v>0</v>
      </c>
      <c r="R302">
        <f>$C302*INDEX('E-E'!$E$2:$AH$516,MATCH(Capacity!$B302,'E-E'!$B$2:$B$516,0), MATCH(Capacity!R$254,'E-E'!$E$1:$AH$1,0))</f>
        <v>0</v>
      </c>
      <c r="S302">
        <f>$C302*INDEX('E-E'!$E$2:$AH$516,MATCH(Capacity!$B302,'E-E'!$B$2:$B$516,0), MATCH(Capacity!S$254,'E-E'!$E$1:$AH$1,0))</f>
        <v>0</v>
      </c>
      <c r="T302">
        <f>$C302*INDEX('E-E'!$E$2:$AH$516,MATCH(Capacity!$B302,'E-E'!$B$2:$B$516,0), MATCH(Capacity!T$254,'E-E'!$E$1:$AH$1,0))</f>
        <v>0</v>
      </c>
      <c r="U302">
        <f>$C302*INDEX('E-E'!$E$2:$AH$516,MATCH(Capacity!$B302,'E-E'!$B$2:$B$516,0), MATCH(Capacity!U$254,'E-E'!$E$1:$AH$1,0))</f>
        <v>0</v>
      </c>
      <c r="V302">
        <f>$C302*INDEX('E-E'!$E$2:$AH$516,MATCH(Capacity!$B302,'E-E'!$B$2:$B$516,0), MATCH(Capacity!V$254,'E-E'!$E$1:$AH$1,0))</f>
        <v>0</v>
      </c>
      <c r="W302">
        <f>$C302*INDEX('E-E'!$E$2:$AH$516,MATCH(Capacity!$B302,'E-E'!$B$2:$B$516,0), MATCH(Capacity!W$254,'E-E'!$E$1:$AH$1,0))</f>
        <v>0</v>
      </c>
      <c r="X302">
        <f>$C302*INDEX('E-E'!$E$2:$AH$516,MATCH(Capacity!$B302,'E-E'!$B$2:$B$516,0), MATCH(Capacity!X$254,'E-E'!$E$1:$AH$1,0))</f>
        <v>0</v>
      </c>
      <c r="Y302">
        <f>$C302*INDEX('E-E'!$E$2:$AH$516,MATCH(Capacity!$B302,'E-E'!$B$2:$B$516,0), MATCH(Capacity!Y$254,'E-E'!$E$1:$AH$1,0))</f>
        <v>0</v>
      </c>
      <c r="Z302">
        <f>$C302*INDEX('E-E'!$E$2:$AH$516,MATCH(Capacity!$B302,'E-E'!$B$2:$B$516,0), MATCH(Capacity!Z$254,'E-E'!$E$1:$AH$1,0))</f>
        <v>0</v>
      </c>
      <c r="AA302">
        <f>$C302*INDEX('E-E'!$E$2:$AH$516,MATCH(Capacity!$B302,'E-E'!$B$2:$B$516,0), MATCH(Capacity!AA$254,'E-E'!$E$1:$AH$1,0))</f>
        <v>0</v>
      </c>
      <c r="AB302">
        <f>$C302*INDEX('E-E'!$E$2:$AH$516,MATCH(Capacity!$B302,'E-E'!$B$2:$B$516,0), MATCH(Capacity!AB$254,'E-E'!$E$1:$AH$1,0))</f>
        <v>0</v>
      </c>
      <c r="AC302">
        <f>$C302*INDEX('E-E'!$E$2:$AH$516,MATCH(Capacity!$B302,'E-E'!$B$2:$B$516,0), MATCH(Capacity!AC$254,'E-E'!$E$1:$AH$1,0))</f>
        <v>0</v>
      </c>
      <c r="AD302">
        <f>$C302*INDEX('E-E'!$E$2:$AH$516,MATCH(Capacity!$B302,'E-E'!$B$2:$B$516,0), MATCH(Capacity!AD$254,'E-E'!$E$1:$AH$1,0))</f>
        <v>0</v>
      </c>
      <c r="AE302">
        <f>$C302*INDEX('E-E'!$E$2:$AH$516,MATCH(Capacity!$B302,'E-E'!$B$2:$B$516,0), MATCH(Capacity!AE$254,'E-E'!$E$1:$AH$1,0))</f>
        <v>0</v>
      </c>
      <c r="AF302">
        <f>$C302*INDEX('E-E'!$E$2:$AH$516,MATCH(Capacity!$B302,'E-E'!$B$2:$B$516,0), MATCH(Capacity!AF$254,'E-E'!$E$1:$AH$1,0))</f>
        <v>0</v>
      </c>
      <c r="AG302">
        <f>$C302*INDEX('E-E'!$E$2:$AH$516,MATCH(Capacity!$B302,'E-E'!$B$2:$B$516,0), MATCH(Capacity!AG$254,'E-E'!$E$1:$AH$1,0))</f>
        <v>0</v>
      </c>
      <c r="AH302">
        <f>$C302*INDEX('E-E'!$E$2:$AH$516,MATCH(Capacity!$B302,'E-E'!$B$2:$B$516,0), MATCH(Capacity!AH$254,'E-E'!$E$1:$AH$1,0))</f>
        <v>0</v>
      </c>
    </row>
    <row r="303" spans="1:34" x14ac:dyDescent="0.3">
      <c r="A303" t="str">
        <f>'E-E'!A50</f>
        <v>Bannerton Solar Farm</v>
      </c>
      <c r="B303" t="str">
        <f>'E-E'!B50</f>
        <v>BANN1</v>
      </c>
      <c r="C303">
        <f>_xlfn.IFNA(VLOOKUP(B303,RawData!$B$1:$E$168,4,FALSE),0)</f>
        <v>0</v>
      </c>
      <c r="D303">
        <f>_xlfn.IFNA(VLOOKUP(B303,RawData!$B$1:$H$168,7,FALSE),0)</f>
        <v>0</v>
      </c>
      <c r="E303">
        <f>_xlfn.IFNA(VLOOKUP(B303,RawData!$B$1:$H$168,2,FALSE),0)</f>
        <v>0</v>
      </c>
      <c r="F303">
        <f>$C303*INDEX('E-E'!$E$2:$AH$516,MATCH(Capacity!$B303,'E-E'!$B$2:$B$516,0), MATCH(Capacity!F$254,'E-E'!$E$1:$AH$1,0))</f>
        <v>0</v>
      </c>
      <c r="G303">
        <f>$C303*INDEX('E-E'!$E$2:$AH$516,MATCH(Capacity!$B303,'E-E'!$B$2:$B$516,0), MATCH(Capacity!G$254,'E-E'!$E$1:$AH$1,0))</f>
        <v>0</v>
      </c>
      <c r="H303">
        <f>$C303*INDEX('E-E'!$E$2:$AH$516,MATCH(Capacity!$B303,'E-E'!$B$2:$B$516,0), MATCH(Capacity!H$254,'E-E'!$E$1:$AH$1,0))</f>
        <v>0</v>
      </c>
      <c r="I303">
        <f>$C303*INDEX('E-E'!$E$2:$AH$516,MATCH(Capacity!$B303,'E-E'!$B$2:$B$516,0), MATCH(Capacity!I$254,'E-E'!$E$1:$AH$1,0))</f>
        <v>0</v>
      </c>
      <c r="J303">
        <f>$C303*INDEX('E-E'!$E$2:$AH$516,MATCH(Capacity!$B303,'E-E'!$B$2:$B$516,0), MATCH(Capacity!J$254,'E-E'!$E$1:$AH$1,0))</f>
        <v>0</v>
      </c>
      <c r="K303">
        <f>$C303*INDEX('E-E'!$E$2:$AH$516,MATCH(Capacity!$B303,'E-E'!$B$2:$B$516,0), MATCH(Capacity!K$254,'E-E'!$E$1:$AH$1,0))</f>
        <v>0</v>
      </c>
      <c r="L303">
        <f>$C303*INDEX('E-E'!$E$2:$AH$516,MATCH(Capacity!$B303,'E-E'!$B$2:$B$516,0), MATCH(Capacity!L$254,'E-E'!$E$1:$AH$1,0))</f>
        <v>0</v>
      </c>
      <c r="M303">
        <f>$C303*INDEX('E-E'!$E$2:$AH$516,MATCH(Capacity!$B303,'E-E'!$B$2:$B$516,0), MATCH(Capacity!M$254,'E-E'!$E$1:$AH$1,0))</f>
        <v>0</v>
      </c>
      <c r="N303">
        <f>$C303*INDEX('E-E'!$E$2:$AH$516,MATCH(Capacity!$B303,'E-E'!$B$2:$B$516,0), MATCH(Capacity!N$254,'E-E'!$E$1:$AH$1,0))</f>
        <v>0</v>
      </c>
      <c r="O303">
        <f>$C303*INDEX('E-E'!$E$2:$AH$516,MATCH(Capacity!$B303,'E-E'!$B$2:$B$516,0), MATCH(Capacity!O$254,'E-E'!$E$1:$AH$1,0))</f>
        <v>0</v>
      </c>
      <c r="P303">
        <f>$C303*INDEX('E-E'!$E$2:$AH$516,MATCH(Capacity!$B303,'E-E'!$B$2:$B$516,0), MATCH(Capacity!P$254,'E-E'!$E$1:$AH$1,0))</f>
        <v>0</v>
      </c>
      <c r="Q303">
        <f>$C303*INDEX('E-E'!$E$2:$AH$516,MATCH(Capacity!$B303,'E-E'!$B$2:$B$516,0), MATCH(Capacity!Q$254,'E-E'!$E$1:$AH$1,0))</f>
        <v>0</v>
      </c>
      <c r="R303">
        <f>$C303*INDEX('E-E'!$E$2:$AH$516,MATCH(Capacity!$B303,'E-E'!$B$2:$B$516,0), MATCH(Capacity!R$254,'E-E'!$E$1:$AH$1,0))</f>
        <v>0</v>
      </c>
      <c r="S303">
        <f>$C303*INDEX('E-E'!$E$2:$AH$516,MATCH(Capacity!$B303,'E-E'!$B$2:$B$516,0), MATCH(Capacity!S$254,'E-E'!$E$1:$AH$1,0))</f>
        <v>0</v>
      </c>
      <c r="T303">
        <f>$C303*INDEX('E-E'!$E$2:$AH$516,MATCH(Capacity!$B303,'E-E'!$B$2:$B$516,0), MATCH(Capacity!T$254,'E-E'!$E$1:$AH$1,0))</f>
        <v>0</v>
      </c>
      <c r="U303">
        <f>$C303*INDEX('E-E'!$E$2:$AH$516,MATCH(Capacity!$B303,'E-E'!$B$2:$B$516,0), MATCH(Capacity!U$254,'E-E'!$E$1:$AH$1,0))</f>
        <v>0</v>
      </c>
      <c r="V303">
        <f>$C303*INDEX('E-E'!$E$2:$AH$516,MATCH(Capacity!$B303,'E-E'!$B$2:$B$516,0), MATCH(Capacity!V$254,'E-E'!$E$1:$AH$1,0))</f>
        <v>0</v>
      </c>
      <c r="W303">
        <f>$C303*INDEX('E-E'!$E$2:$AH$516,MATCH(Capacity!$B303,'E-E'!$B$2:$B$516,0), MATCH(Capacity!W$254,'E-E'!$E$1:$AH$1,0))</f>
        <v>0</v>
      </c>
      <c r="X303">
        <f>$C303*INDEX('E-E'!$E$2:$AH$516,MATCH(Capacity!$B303,'E-E'!$B$2:$B$516,0), MATCH(Capacity!X$254,'E-E'!$E$1:$AH$1,0))</f>
        <v>0</v>
      </c>
      <c r="Y303">
        <f>$C303*INDEX('E-E'!$E$2:$AH$516,MATCH(Capacity!$B303,'E-E'!$B$2:$B$516,0), MATCH(Capacity!Y$254,'E-E'!$E$1:$AH$1,0))</f>
        <v>0</v>
      </c>
      <c r="Z303">
        <f>$C303*INDEX('E-E'!$E$2:$AH$516,MATCH(Capacity!$B303,'E-E'!$B$2:$B$516,0), MATCH(Capacity!Z$254,'E-E'!$E$1:$AH$1,0))</f>
        <v>0</v>
      </c>
      <c r="AA303">
        <f>$C303*INDEX('E-E'!$E$2:$AH$516,MATCH(Capacity!$B303,'E-E'!$B$2:$B$516,0), MATCH(Capacity!AA$254,'E-E'!$E$1:$AH$1,0))</f>
        <v>0</v>
      </c>
      <c r="AB303">
        <f>$C303*INDEX('E-E'!$E$2:$AH$516,MATCH(Capacity!$B303,'E-E'!$B$2:$B$516,0), MATCH(Capacity!AB$254,'E-E'!$E$1:$AH$1,0))</f>
        <v>0</v>
      </c>
      <c r="AC303">
        <f>$C303*INDEX('E-E'!$E$2:$AH$516,MATCH(Capacity!$B303,'E-E'!$B$2:$B$516,0), MATCH(Capacity!AC$254,'E-E'!$E$1:$AH$1,0))</f>
        <v>0</v>
      </c>
      <c r="AD303">
        <f>$C303*INDEX('E-E'!$E$2:$AH$516,MATCH(Capacity!$B303,'E-E'!$B$2:$B$516,0), MATCH(Capacity!AD$254,'E-E'!$E$1:$AH$1,0))</f>
        <v>0</v>
      </c>
      <c r="AE303">
        <f>$C303*INDEX('E-E'!$E$2:$AH$516,MATCH(Capacity!$B303,'E-E'!$B$2:$B$516,0), MATCH(Capacity!AE$254,'E-E'!$E$1:$AH$1,0))</f>
        <v>0</v>
      </c>
      <c r="AF303">
        <f>$C303*INDEX('E-E'!$E$2:$AH$516,MATCH(Capacity!$B303,'E-E'!$B$2:$B$516,0), MATCH(Capacity!AF$254,'E-E'!$E$1:$AH$1,0))</f>
        <v>0</v>
      </c>
      <c r="AG303">
        <f>$C303*INDEX('E-E'!$E$2:$AH$516,MATCH(Capacity!$B303,'E-E'!$B$2:$B$516,0), MATCH(Capacity!AG$254,'E-E'!$E$1:$AH$1,0))</f>
        <v>0</v>
      </c>
      <c r="AH303">
        <f>$C303*INDEX('E-E'!$E$2:$AH$516,MATCH(Capacity!$B303,'E-E'!$B$2:$B$516,0), MATCH(Capacity!AH$254,'E-E'!$E$1:$AH$1,0))</f>
        <v>0</v>
      </c>
    </row>
    <row r="304" spans="1:34" x14ac:dyDescent="0.3">
      <c r="A304" t="str">
        <f>'E-E'!A51</f>
        <v>Barcaldine Power Station</v>
      </c>
      <c r="B304" t="str">
        <f>'E-E'!B51</f>
        <v>BARCALDN</v>
      </c>
      <c r="C304">
        <f>_xlfn.IFNA(VLOOKUP(B304,RawData!$B$1:$E$168,4,FALSE),0)</f>
        <v>37</v>
      </c>
      <c r="D304" t="str">
        <f>_xlfn.IFNA(VLOOKUP(B304,RawData!$B$1:$H$168,7,FALSE),0)</f>
        <v>OCGT</v>
      </c>
      <c r="E304" t="str">
        <f>_xlfn.IFNA(VLOOKUP(B304,RawData!$B$1:$H$168,2,FALSE),0)</f>
        <v>QLD</v>
      </c>
      <c r="F304">
        <f>$C304*INDEX('E-E'!$E$2:$AH$516,MATCH(Capacity!$B304,'E-E'!$B$2:$B$516,0), MATCH(Capacity!F$254,'E-E'!$E$1:$AH$1,0))</f>
        <v>37</v>
      </c>
      <c r="G304">
        <f>$C304*INDEX('E-E'!$E$2:$AH$516,MATCH(Capacity!$B304,'E-E'!$B$2:$B$516,0), MATCH(Capacity!G$254,'E-E'!$E$1:$AH$1,0))</f>
        <v>37</v>
      </c>
      <c r="H304">
        <f>$C304*INDEX('E-E'!$E$2:$AH$516,MATCH(Capacity!$B304,'E-E'!$B$2:$B$516,0), MATCH(Capacity!H$254,'E-E'!$E$1:$AH$1,0))</f>
        <v>37</v>
      </c>
      <c r="I304">
        <f>$C304*INDEX('E-E'!$E$2:$AH$516,MATCH(Capacity!$B304,'E-E'!$B$2:$B$516,0), MATCH(Capacity!I$254,'E-E'!$E$1:$AH$1,0))</f>
        <v>37</v>
      </c>
      <c r="J304">
        <f>$C304*INDEX('E-E'!$E$2:$AH$516,MATCH(Capacity!$B304,'E-E'!$B$2:$B$516,0), MATCH(Capacity!J$254,'E-E'!$E$1:$AH$1,0))</f>
        <v>37</v>
      </c>
      <c r="K304">
        <f>$C304*INDEX('E-E'!$E$2:$AH$516,MATCH(Capacity!$B304,'E-E'!$B$2:$B$516,0), MATCH(Capacity!K$254,'E-E'!$E$1:$AH$1,0))</f>
        <v>37</v>
      </c>
      <c r="L304">
        <f>$C304*INDEX('E-E'!$E$2:$AH$516,MATCH(Capacity!$B304,'E-E'!$B$2:$B$516,0), MATCH(Capacity!L$254,'E-E'!$E$1:$AH$1,0))</f>
        <v>37</v>
      </c>
      <c r="M304">
        <f>$C304*INDEX('E-E'!$E$2:$AH$516,MATCH(Capacity!$B304,'E-E'!$B$2:$B$516,0), MATCH(Capacity!M$254,'E-E'!$E$1:$AH$1,0))</f>
        <v>37</v>
      </c>
      <c r="N304">
        <f>$C304*INDEX('E-E'!$E$2:$AH$516,MATCH(Capacity!$B304,'E-E'!$B$2:$B$516,0), MATCH(Capacity!N$254,'E-E'!$E$1:$AH$1,0))</f>
        <v>37</v>
      </c>
      <c r="O304">
        <f>$C304*INDEX('E-E'!$E$2:$AH$516,MATCH(Capacity!$B304,'E-E'!$B$2:$B$516,0), MATCH(Capacity!O$254,'E-E'!$E$1:$AH$1,0))</f>
        <v>37</v>
      </c>
      <c r="P304">
        <f>$C304*INDEX('E-E'!$E$2:$AH$516,MATCH(Capacity!$B304,'E-E'!$B$2:$B$516,0), MATCH(Capacity!P$254,'E-E'!$E$1:$AH$1,0))</f>
        <v>37</v>
      </c>
      <c r="Q304">
        <f>$C304*INDEX('E-E'!$E$2:$AH$516,MATCH(Capacity!$B304,'E-E'!$B$2:$B$516,0), MATCH(Capacity!Q$254,'E-E'!$E$1:$AH$1,0))</f>
        <v>37</v>
      </c>
      <c r="R304">
        <f>$C304*INDEX('E-E'!$E$2:$AH$516,MATCH(Capacity!$B304,'E-E'!$B$2:$B$516,0), MATCH(Capacity!R$254,'E-E'!$E$1:$AH$1,0))</f>
        <v>37</v>
      </c>
      <c r="S304">
        <f>$C304*INDEX('E-E'!$E$2:$AH$516,MATCH(Capacity!$B304,'E-E'!$B$2:$B$516,0), MATCH(Capacity!S$254,'E-E'!$E$1:$AH$1,0))</f>
        <v>37</v>
      </c>
      <c r="T304">
        <f>$C304*INDEX('E-E'!$E$2:$AH$516,MATCH(Capacity!$B304,'E-E'!$B$2:$B$516,0), MATCH(Capacity!T$254,'E-E'!$E$1:$AH$1,0))</f>
        <v>0</v>
      </c>
      <c r="U304">
        <f>$C304*INDEX('E-E'!$E$2:$AH$516,MATCH(Capacity!$B304,'E-E'!$B$2:$B$516,0), MATCH(Capacity!U$254,'E-E'!$E$1:$AH$1,0))</f>
        <v>0</v>
      </c>
      <c r="V304">
        <f>$C304*INDEX('E-E'!$E$2:$AH$516,MATCH(Capacity!$B304,'E-E'!$B$2:$B$516,0), MATCH(Capacity!V$254,'E-E'!$E$1:$AH$1,0))</f>
        <v>0</v>
      </c>
      <c r="W304">
        <f>$C304*INDEX('E-E'!$E$2:$AH$516,MATCH(Capacity!$B304,'E-E'!$B$2:$B$516,0), MATCH(Capacity!W$254,'E-E'!$E$1:$AH$1,0))</f>
        <v>0</v>
      </c>
      <c r="X304">
        <f>$C304*INDEX('E-E'!$E$2:$AH$516,MATCH(Capacity!$B304,'E-E'!$B$2:$B$516,0), MATCH(Capacity!X$254,'E-E'!$E$1:$AH$1,0))</f>
        <v>0</v>
      </c>
      <c r="Y304">
        <f>$C304*INDEX('E-E'!$E$2:$AH$516,MATCH(Capacity!$B304,'E-E'!$B$2:$B$516,0), MATCH(Capacity!Y$254,'E-E'!$E$1:$AH$1,0))</f>
        <v>0</v>
      </c>
      <c r="Z304">
        <f>$C304*INDEX('E-E'!$E$2:$AH$516,MATCH(Capacity!$B304,'E-E'!$B$2:$B$516,0), MATCH(Capacity!Z$254,'E-E'!$E$1:$AH$1,0))</f>
        <v>0</v>
      </c>
      <c r="AA304">
        <f>$C304*INDEX('E-E'!$E$2:$AH$516,MATCH(Capacity!$B304,'E-E'!$B$2:$B$516,0), MATCH(Capacity!AA$254,'E-E'!$E$1:$AH$1,0))</f>
        <v>0</v>
      </c>
      <c r="AB304">
        <f>$C304*INDEX('E-E'!$E$2:$AH$516,MATCH(Capacity!$B304,'E-E'!$B$2:$B$516,0), MATCH(Capacity!AB$254,'E-E'!$E$1:$AH$1,0))</f>
        <v>0</v>
      </c>
      <c r="AC304">
        <f>$C304*INDEX('E-E'!$E$2:$AH$516,MATCH(Capacity!$B304,'E-E'!$B$2:$B$516,0), MATCH(Capacity!AC$254,'E-E'!$E$1:$AH$1,0))</f>
        <v>0</v>
      </c>
      <c r="AD304">
        <f>$C304*INDEX('E-E'!$E$2:$AH$516,MATCH(Capacity!$B304,'E-E'!$B$2:$B$516,0), MATCH(Capacity!AD$254,'E-E'!$E$1:$AH$1,0))</f>
        <v>0</v>
      </c>
      <c r="AE304">
        <f>$C304*INDEX('E-E'!$E$2:$AH$516,MATCH(Capacity!$B304,'E-E'!$B$2:$B$516,0), MATCH(Capacity!AE$254,'E-E'!$E$1:$AH$1,0))</f>
        <v>0</v>
      </c>
      <c r="AF304">
        <f>$C304*INDEX('E-E'!$E$2:$AH$516,MATCH(Capacity!$B304,'E-E'!$B$2:$B$516,0), MATCH(Capacity!AF$254,'E-E'!$E$1:$AH$1,0))</f>
        <v>0</v>
      </c>
      <c r="AG304">
        <f>$C304*INDEX('E-E'!$E$2:$AH$516,MATCH(Capacity!$B304,'E-E'!$B$2:$B$516,0), MATCH(Capacity!AG$254,'E-E'!$E$1:$AH$1,0))</f>
        <v>0</v>
      </c>
      <c r="AH304">
        <f>$C304*INDEX('E-E'!$E$2:$AH$516,MATCH(Capacity!$B304,'E-E'!$B$2:$B$516,0), MATCH(Capacity!AH$254,'E-E'!$E$1:$AH$1,0))</f>
        <v>0</v>
      </c>
    </row>
    <row r="305" spans="1:34" x14ac:dyDescent="0.3">
      <c r="A305" t="str">
        <f>'E-E'!A52</f>
        <v>Barron Gorge</v>
      </c>
      <c r="B305" t="str">
        <f>'E-E'!B52</f>
        <v>BARRON-1</v>
      </c>
      <c r="C305">
        <f>_xlfn.IFNA(VLOOKUP(B305,RawData!$B$1:$E$168,4,FALSE),0)</f>
        <v>0</v>
      </c>
      <c r="D305">
        <f>_xlfn.IFNA(VLOOKUP(B305,RawData!$B$1:$H$168,7,FALSE),0)</f>
        <v>0</v>
      </c>
      <c r="E305">
        <f>_xlfn.IFNA(VLOOKUP(B305,RawData!$B$1:$H$168,2,FALSE),0)</f>
        <v>0</v>
      </c>
      <c r="F305">
        <f>$C305*INDEX('E-E'!$E$2:$AH$516,MATCH(Capacity!$B305,'E-E'!$B$2:$B$516,0), MATCH(Capacity!F$254,'E-E'!$E$1:$AH$1,0))</f>
        <v>0</v>
      </c>
      <c r="G305">
        <f>$C305*INDEX('E-E'!$E$2:$AH$516,MATCH(Capacity!$B305,'E-E'!$B$2:$B$516,0), MATCH(Capacity!G$254,'E-E'!$E$1:$AH$1,0))</f>
        <v>0</v>
      </c>
      <c r="H305">
        <f>$C305*INDEX('E-E'!$E$2:$AH$516,MATCH(Capacity!$B305,'E-E'!$B$2:$B$516,0), MATCH(Capacity!H$254,'E-E'!$E$1:$AH$1,0))</f>
        <v>0</v>
      </c>
      <c r="I305">
        <f>$C305*INDEX('E-E'!$E$2:$AH$516,MATCH(Capacity!$B305,'E-E'!$B$2:$B$516,0), MATCH(Capacity!I$254,'E-E'!$E$1:$AH$1,0))</f>
        <v>0</v>
      </c>
      <c r="J305">
        <f>$C305*INDEX('E-E'!$E$2:$AH$516,MATCH(Capacity!$B305,'E-E'!$B$2:$B$516,0), MATCH(Capacity!J$254,'E-E'!$E$1:$AH$1,0))</f>
        <v>0</v>
      </c>
      <c r="K305">
        <f>$C305*INDEX('E-E'!$E$2:$AH$516,MATCH(Capacity!$B305,'E-E'!$B$2:$B$516,0), MATCH(Capacity!K$254,'E-E'!$E$1:$AH$1,0))</f>
        <v>0</v>
      </c>
      <c r="L305">
        <f>$C305*INDEX('E-E'!$E$2:$AH$516,MATCH(Capacity!$B305,'E-E'!$B$2:$B$516,0), MATCH(Capacity!L$254,'E-E'!$E$1:$AH$1,0))</f>
        <v>0</v>
      </c>
      <c r="M305">
        <f>$C305*INDEX('E-E'!$E$2:$AH$516,MATCH(Capacity!$B305,'E-E'!$B$2:$B$516,0), MATCH(Capacity!M$254,'E-E'!$E$1:$AH$1,0))</f>
        <v>0</v>
      </c>
      <c r="N305">
        <f>$C305*INDEX('E-E'!$E$2:$AH$516,MATCH(Capacity!$B305,'E-E'!$B$2:$B$516,0), MATCH(Capacity!N$254,'E-E'!$E$1:$AH$1,0))</f>
        <v>0</v>
      </c>
      <c r="O305">
        <f>$C305*INDEX('E-E'!$E$2:$AH$516,MATCH(Capacity!$B305,'E-E'!$B$2:$B$516,0), MATCH(Capacity!O$254,'E-E'!$E$1:$AH$1,0))</f>
        <v>0</v>
      </c>
      <c r="P305">
        <f>$C305*INDEX('E-E'!$E$2:$AH$516,MATCH(Capacity!$B305,'E-E'!$B$2:$B$516,0), MATCH(Capacity!P$254,'E-E'!$E$1:$AH$1,0))</f>
        <v>0</v>
      </c>
      <c r="Q305">
        <f>$C305*INDEX('E-E'!$E$2:$AH$516,MATCH(Capacity!$B305,'E-E'!$B$2:$B$516,0), MATCH(Capacity!Q$254,'E-E'!$E$1:$AH$1,0))</f>
        <v>0</v>
      </c>
      <c r="R305">
        <f>$C305*INDEX('E-E'!$E$2:$AH$516,MATCH(Capacity!$B305,'E-E'!$B$2:$B$516,0), MATCH(Capacity!R$254,'E-E'!$E$1:$AH$1,0))</f>
        <v>0</v>
      </c>
      <c r="S305">
        <f>$C305*INDEX('E-E'!$E$2:$AH$516,MATCH(Capacity!$B305,'E-E'!$B$2:$B$516,0), MATCH(Capacity!S$254,'E-E'!$E$1:$AH$1,0))</f>
        <v>0</v>
      </c>
      <c r="T305">
        <f>$C305*INDEX('E-E'!$E$2:$AH$516,MATCH(Capacity!$B305,'E-E'!$B$2:$B$516,0), MATCH(Capacity!T$254,'E-E'!$E$1:$AH$1,0))</f>
        <v>0</v>
      </c>
      <c r="U305">
        <f>$C305*INDEX('E-E'!$E$2:$AH$516,MATCH(Capacity!$B305,'E-E'!$B$2:$B$516,0), MATCH(Capacity!U$254,'E-E'!$E$1:$AH$1,0))</f>
        <v>0</v>
      </c>
      <c r="V305">
        <f>$C305*INDEX('E-E'!$E$2:$AH$516,MATCH(Capacity!$B305,'E-E'!$B$2:$B$516,0), MATCH(Capacity!V$254,'E-E'!$E$1:$AH$1,0))</f>
        <v>0</v>
      </c>
      <c r="W305">
        <f>$C305*INDEX('E-E'!$E$2:$AH$516,MATCH(Capacity!$B305,'E-E'!$B$2:$B$516,0), MATCH(Capacity!W$254,'E-E'!$E$1:$AH$1,0))</f>
        <v>0</v>
      </c>
      <c r="X305">
        <f>$C305*INDEX('E-E'!$E$2:$AH$516,MATCH(Capacity!$B305,'E-E'!$B$2:$B$516,0), MATCH(Capacity!X$254,'E-E'!$E$1:$AH$1,0))</f>
        <v>0</v>
      </c>
      <c r="Y305">
        <f>$C305*INDEX('E-E'!$E$2:$AH$516,MATCH(Capacity!$B305,'E-E'!$B$2:$B$516,0), MATCH(Capacity!Y$254,'E-E'!$E$1:$AH$1,0))</f>
        <v>0</v>
      </c>
      <c r="Z305">
        <f>$C305*INDEX('E-E'!$E$2:$AH$516,MATCH(Capacity!$B305,'E-E'!$B$2:$B$516,0), MATCH(Capacity!Z$254,'E-E'!$E$1:$AH$1,0))</f>
        <v>0</v>
      </c>
      <c r="AA305">
        <f>$C305*INDEX('E-E'!$E$2:$AH$516,MATCH(Capacity!$B305,'E-E'!$B$2:$B$516,0), MATCH(Capacity!AA$254,'E-E'!$E$1:$AH$1,0))</f>
        <v>0</v>
      </c>
      <c r="AB305">
        <f>$C305*INDEX('E-E'!$E$2:$AH$516,MATCH(Capacity!$B305,'E-E'!$B$2:$B$516,0), MATCH(Capacity!AB$254,'E-E'!$E$1:$AH$1,0))</f>
        <v>0</v>
      </c>
      <c r="AC305">
        <f>$C305*INDEX('E-E'!$E$2:$AH$516,MATCH(Capacity!$B305,'E-E'!$B$2:$B$516,0), MATCH(Capacity!AC$254,'E-E'!$E$1:$AH$1,0))</f>
        <v>0</v>
      </c>
      <c r="AD305">
        <f>$C305*INDEX('E-E'!$E$2:$AH$516,MATCH(Capacity!$B305,'E-E'!$B$2:$B$516,0), MATCH(Capacity!AD$254,'E-E'!$E$1:$AH$1,0))</f>
        <v>0</v>
      </c>
      <c r="AE305">
        <f>$C305*INDEX('E-E'!$E$2:$AH$516,MATCH(Capacity!$B305,'E-E'!$B$2:$B$516,0), MATCH(Capacity!AE$254,'E-E'!$E$1:$AH$1,0))</f>
        <v>0</v>
      </c>
      <c r="AF305">
        <f>$C305*INDEX('E-E'!$E$2:$AH$516,MATCH(Capacity!$B305,'E-E'!$B$2:$B$516,0), MATCH(Capacity!AF$254,'E-E'!$E$1:$AH$1,0))</f>
        <v>0</v>
      </c>
      <c r="AG305">
        <f>$C305*INDEX('E-E'!$E$2:$AH$516,MATCH(Capacity!$B305,'E-E'!$B$2:$B$516,0), MATCH(Capacity!AG$254,'E-E'!$E$1:$AH$1,0))</f>
        <v>0</v>
      </c>
      <c r="AH305">
        <f>$C305*INDEX('E-E'!$E$2:$AH$516,MATCH(Capacity!$B305,'E-E'!$B$2:$B$516,0), MATCH(Capacity!AH$254,'E-E'!$E$1:$AH$1,0))</f>
        <v>0</v>
      </c>
    </row>
    <row r="306" spans="1:34" x14ac:dyDescent="0.3">
      <c r="A306" t="str">
        <f>'E-E'!A53</f>
        <v>Barron Gorge</v>
      </c>
      <c r="B306" t="str">
        <f>'E-E'!B53</f>
        <v>BARRON-2</v>
      </c>
      <c r="C306">
        <f>_xlfn.IFNA(VLOOKUP(B306,RawData!$B$1:$E$168,4,FALSE),0)</f>
        <v>0</v>
      </c>
      <c r="D306">
        <f>_xlfn.IFNA(VLOOKUP(B306,RawData!$B$1:$H$168,7,FALSE),0)</f>
        <v>0</v>
      </c>
      <c r="E306">
        <f>_xlfn.IFNA(VLOOKUP(B306,RawData!$B$1:$H$168,2,FALSE),0)</f>
        <v>0</v>
      </c>
      <c r="F306">
        <f>$C306*INDEX('E-E'!$E$2:$AH$516,MATCH(Capacity!$B306,'E-E'!$B$2:$B$516,0), MATCH(Capacity!F$254,'E-E'!$E$1:$AH$1,0))</f>
        <v>0</v>
      </c>
      <c r="G306">
        <f>$C306*INDEX('E-E'!$E$2:$AH$516,MATCH(Capacity!$B306,'E-E'!$B$2:$B$516,0), MATCH(Capacity!G$254,'E-E'!$E$1:$AH$1,0))</f>
        <v>0</v>
      </c>
      <c r="H306">
        <f>$C306*INDEX('E-E'!$E$2:$AH$516,MATCH(Capacity!$B306,'E-E'!$B$2:$B$516,0), MATCH(Capacity!H$254,'E-E'!$E$1:$AH$1,0))</f>
        <v>0</v>
      </c>
      <c r="I306">
        <f>$C306*INDEX('E-E'!$E$2:$AH$516,MATCH(Capacity!$B306,'E-E'!$B$2:$B$516,0), MATCH(Capacity!I$254,'E-E'!$E$1:$AH$1,0))</f>
        <v>0</v>
      </c>
      <c r="J306">
        <f>$C306*INDEX('E-E'!$E$2:$AH$516,MATCH(Capacity!$B306,'E-E'!$B$2:$B$516,0), MATCH(Capacity!J$254,'E-E'!$E$1:$AH$1,0))</f>
        <v>0</v>
      </c>
      <c r="K306">
        <f>$C306*INDEX('E-E'!$E$2:$AH$516,MATCH(Capacity!$B306,'E-E'!$B$2:$B$516,0), MATCH(Capacity!K$254,'E-E'!$E$1:$AH$1,0))</f>
        <v>0</v>
      </c>
      <c r="L306">
        <f>$C306*INDEX('E-E'!$E$2:$AH$516,MATCH(Capacity!$B306,'E-E'!$B$2:$B$516,0), MATCH(Capacity!L$254,'E-E'!$E$1:$AH$1,0))</f>
        <v>0</v>
      </c>
      <c r="M306">
        <f>$C306*INDEX('E-E'!$E$2:$AH$516,MATCH(Capacity!$B306,'E-E'!$B$2:$B$516,0), MATCH(Capacity!M$254,'E-E'!$E$1:$AH$1,0))</f>
        <v>0</v>
      </c>
      <c r="N306">
        <f>$C306*INDEX('E-E'!$E$2:$AH$516,MATCH(Capacity!$B306,'E-E'!$B$2:$B$516,0), MATCH(Capacity!N$254,'E-E'!$E$1:$AH$1,0))</f>
        <v>0</v>
      </c>
      <c r="O306">
        <f>$C306*INDEX('E-E'!$E$2:$AH$516,MATCH(Capacity!$B306,'E-E'!$B$2:$B$516,0), MATCH(Capacity!O$254,'E-E'!$E$1:$AH$1,0))</f>
        <v>0</v>
      </c>
      <c r="P306">
        <f>$C306*INDEX('E-E'!$E$2:$AH$516,MATCH(Capacity!$B306,'E-E'!$B$2:$B$516,0), MATCH(Capacity!P$254,'E-E'!$E$1:$AH$1,0))</f>
        <v>0</v>
      </c>
      <c r="Q306">
        <f>$C306*INDEX('E-E'!$E$2:$AH$516,MATCH(Capacity!$B306,'E-E'!$B$2:$B$516,0), MATCH(Capacity!Q$254,'E-E'!$E$1:$AH$1,0))</f>
        <v>0</v>
      </c>
      <c r="R306">
        <f>$C306*INDEX('E-E'!$E$2:$AH$516,MATCH(Capacity!$B306,'E-E'!$B$2:$B$516,0), MATCH(Capacity!R$254,'E-E'!$E$1:$AH$1,0))</f>
        <v>0</v>
      </c>
      <c r="S306">
        <f>$C306*INDEX('E-E'!$E$2:$AH$516,MATCH(Capacity!$B306,'E-E'!$B$2:$B$516,0), MATCH(Capacity!S$254,'E-E'!$E$1:$AH$1,0))</f>
        <v>0</v>
      </c>
      <c r="T306">
        <f>$C306*INDEX('E-E'!$E$2:$AH$516,MATCH(Capacity!$B306,'E-E'!$B$2:$B$516,0), MATCH(Capacity!T$254,'E-E'!$E$1:$AH$1,0))</f>
        <v>0</v>
      </c>
      <c r="U306">
        <f>$C306*INDEX('E-E'!$E$2:$AH$516,MATCH(Capacity!$B306,'E-E'!$B$2:$B$516,0), MATCH(Capacity!U$254,'E-E'!$E$1:$AH$1,0))</f>
        <v>0</v>
      </c>
      <c r="V306">
        <f>$C306*INDEX('E-E'!$E$2:$AH$516,MATCH(Capacity!$B306,'E-E'!$B$2:$B$516,0), MATCH(Capacity!V$254,'E-E'!$E$1:$AH$1,0))</f>
        <v>0</v>
      </c>
      <c r="W306">
        <f>$C306*INDEX('E-E'!$E$2:$AH$516,MATCH(Capacity!$B306,'E-E'!$B$2:$B$516,0), MATCH(Capacity!W$254,'E-E'!$E$1:$AH$1,0))</f>
        <v>0</v>
      </c>
      <c r="X306">
        <f>$C306*INDEX('E-E'!$E$2:$AH$516,MATCH(Capacity!$B306,'E-E'!$B$2:$B$516,0), MATCH(Capacity!X$254,'E-E'!$E$1:$AH$1,0))</f>
        <v>0</v>
      </c>
      <c r="Y306">
        <f>$C306*INDEX('E-E'!$E$2:$AH$516,MATCH(Capacity!$B306,'E-E'!$B$2:$B$516,0), MATCH(Capacity!Y$254,'E-E'!$E$1:$AH$1,0))</f>
        <v>0</v>
      </c>
      <c r="Z306">
        <f>$C306*INDEX('E-E'!$E$2:$AH$516,MATCH(Capacity!$B306,'E-E'!$B$2:$B$516,0), MATCH(Capacity!Z$254,'E-E'!$E$1:$AH$1,0))</f>
        <v>0</v>
      </c>
      <c r="AA306">
        <f>$C306*INDEX('E-E'!$E$2:$AH$516,MATCH(Capacity!$B306,'E-E'!$B$2:$B$516,0), MATCH(Capacity!AA$254,'E-E'!$E$1:$AH$1,0))</f>
        <v>0</v>
      </c>
      <c r="AB306">
        <f>$C306*INDEX('E-E'!$E$2:$AH$516,MATCH(Capacity!$B306,'E-E'!$B$2:$B$516,0), MATCH(Capacity!AB$254,'E-E'!$E$1:$AH$1,0))</f>
        <v>0</v>
      </c>
      <c r="AC306">
        <f>$C306*INDEX('E-E'!$E$2:$AH$516,MATCH(Capacity!$B306,'E-E'!$B$2:$B$516,0), MATCH(Capacity!AC$254,'E-E'!$E$1:$AH$1,0))</f>
        <v>0</v>
      </c>
      <c r="AD306">
        <f>$C306*INDEX('E-E'!$E$2:$AH$516,MATCH(Capacity!$B306,'E-E'!$B$2:$B$516,0), MATCH(Capacity!AD$254,'E-E'!$E$1:$AH$1,0))</f>
        <v>0</v>
      </c>
      <c r="AE306">
        <f>$C306*INDEX('E-E'!$E$2:$AH$516,MATCH(Capacity!$B306,'E-E'!$B$2:$B$516,0), MATCH(Capacity!AE$254,'E-E'!$E$1:$AH$1,0))</f>
        <v>0</v>
      </c>
      <c r="AF306">
        <f>$C306*INDEX('E-E'!$E$2:$AH$516,MATCH(Capacity!$B306,'E-E'!$B$2:$B$516,0), MATCH(Capacity!AF$254,'E-E'!$E$1:$AH$1,0))</f>
        <v>0</v>
      </c>
      <c r="AG306">
        <f>$C306*INDEX('E-E'!$E$2:$AH$516,MATCH(Capacity!$B306,'E-E'!$B$2:$B$516,0), MATCH(Capacity!AG$254,'E-E'!$E$1:$AH$1,0))</f>
        <v>0</v>
      </c>
      <c r="AH306">
        <f>$C306*INDEX('E-E'!$E$2:$AH$516,MATCH(Capacity!$B306,'E-E'!$B$2:$B$516,0), MATCH(Capacity!AH$254,'E-E'!$E$1:$AH$1,0))</f>
        <v>0</v>
      </c>
    </row>
    <row r="307" spans="1:34" x14ac:dyDescent="0.3">
      <c r="A307" t="str">
        <f>'E-E'!A54</f>
        <v>Bastyan</v>
      </c>
      <c r="B307" t="str">
        <f>'E-E'!B54</f>
        <v>BASTYAN</v>
      </c>
      <c r="C307">
        <f>_xlfn.IFNA(VLOOKUP(B307,RawData!$B$1:$E$168,4,FALSE),0)</f>
        <v>0</v>
      </c>
      <c r="D307">
        <f>_xlfn.IFNA(VLOOKUP(B307,RawData!$B$1:$H$168,7,FALSE),0)</f>
        <v>0</v>
      </c>
      <c r="E307">
        <f>_xlfn.IFNA(VLOOKUP(B307,RawData!$B$1:$H$168,2,FALSE),0)</f>
        <v>0</v>
      </c>
      <c r="F307">
        <f>$C307*INDEX('E-E'!$E$2:$AH$516,MATCH(Capacity!$B307,'E-E'!$B$2:$B$516,0), MATCH(Capacity!F$254,'E-E'!$E$1:$AH$1,0))</f>
        <v>0</v>
      </c>
      <c r="G307">
        <f>$C307*INDEX('E-E'!$E$2:$AH$516,MATCH(Capacity!$B307,'E-E'!$B$2:$B$516,0), MATCH(Capacity!G$254,'E-E'!$E$1:$AH$1,0))</f>
        <v>0</v>
      </c>
      <c r="H307">
        <f>$C307*INDEX('E-E'!$E$2:$AH$516,MATCH(Capacity!$B307,'E-E'!$B$2:$B$516,0), MATCH(Capacity!H$254,'E-E'!$E$1:$AH$1,0))</f>
        <v>0</v>
      </c>
      <c r="I307">
        <f>$C307*INDEX('E-E'!$E$2:$AH$516,MATCH(Capacity!$B307,'E-E'!$B$2:$B$516,0), MATCH(Capacity!I$254,'E-E'!$E$1:$AH$1,0))</f>
        <v>0</v>
      </c>
      <c r="J307">
        <f>$C307*INDEX('E-E'!$E$2:$AH$516,MATCH(Capacity!$B307,'E-E'!$B$2:$B$516,0), MATCH(Capacity!J$254,'E-E'!$E$1:$AH$1,0))</f>
        <v>0</v>
      </c>
      <c r="K307">
        <f>$C307*INDEX('E-E'!$E$2:$AH$516,MATCH(Capacity!$B307,'E-E'!$B$2:$B$516,0), MATCH(Capacity!K$254,'E-E'!$E$1:$AH$1,0))</f>
        <v>0</v>
      </c>
      <c r="L307">
        <f>$C307*INDEX('E-E'!$E$2:$AH$516,MATCH(Capacity!$B307,'E-E'!$B$2:$B$516,0), MATCH(Capacity!L$254,'E-E'!$E$1:$AH$1,0))</f>
        <v>0</v>
      </c>
      <c r="M307">
        <f>$C307*INDEX('E-E'!$E$2:$AH$516,MATCH(Capacity!$B307,'E-E'!$B$2:$B$516,0), MATCH(Capacity!M$254,'E-E'!$E$1:$AH$1,0))</f>
        <v>0</v>
      </c>
      <c r="N307">
        <f>$C307*INDEX('E-E'!$E$2:$AH$516,MATCH(Capacity!$B307,'E-E'!$B$2:$B$516,0), MATCH(Capacity!N$254,'E-E'!$E$1:$AH$1,0))</f>
        <v>0</v>
      </c>
      <c r="O307">
        <f>$C307*INDEX('E-E'!$E$2:$AH$516,MATCH(Capacity!$B307,'E-E'!$B$2:$B$516,0), MATCH(Capacity!O$254,'E-E'!$E$1:$AH$1,0))</f>
        <v>0</v>
      </c>
      <c r="P307">
        <f>$C307*INDEX('E-E'!$E$2:$AH$516,MATCH(Capacity!$B307,'E-E'!$B$2:$B$516,0), MATCH(Capacity!P$254,'E-E'!$E$1:$AH$1,0))</f>
        <v>0</v>
      </c>
      <c r="Q307">
        <f>$C307*INDEX('E-E'!$E$2:$AH$516,MATCH(Capacity!$B307,'E-E'!$B$2:$B$516,0), MATCH(Capacity!Q$254,'E-E'!$E$1:$AH$1,0))</f>
        <v>0</v>
      </c>
      <c r="R307">
        <f>$C307*INDEX('E-E'!$E$2:$AH$516,MATCH(Capacity!$B307,'E-E'!$B$2:$B$516,0), MATCH(Capacity!R$254,'E-E'!$E$1:$AH$1,0))</f>
        <v>0</v>
      </c>
      <c r="S307">
        <f>$C307*INDEX('E-E'!$E$2:$AH$516,MATCH(Capacity!$B307,'E-E'!$B$2:$B$516,0), MATCH(Capacity!S$254,'E-E'!$E$1:$AH$1,0))</f>
        <v>0</v>
      </c>
      <c r="T307">
        <f>$C307*INDEX('E-E'!$E$2:$AH$516,MATCH(Capacity!$B307,'E-E'!$B$2:$B$516,0), MATCH(Capacity!T$254,'E-E'!$E$1:$AH$1,0))</f>
        <v>0</v>
      </c>
      <c r="U307">
        <f>$C307*INDEX('E-E'!$E$2:$AH$516,MATCH(Capacity!$B307,'E-E'!$B$2:$B$516,0), MATCH(Capacity!U$254,'E-E'!$E$1:$AH$1,0))</f>
        <v>0</v>
      </c>
      <c r="V307">
        <f>$C307*INDEX('E-E'!$E$2:$AH$516,MATCH(Capacity!$B307,'E-E'!$B$2:$B$516,0), MATCH(Capacity!V$254,'E-E'!$E$1:$AH$1,0))</f>
        <v>0</v>
      </c>
      <c r="W307">
        <f>$C307*INDEX('E-E'!$E$2:$AH$516,MATCH(Capacity!$B307,'E-E'!$B$2:$B$516,0), MATCH(Capacity!W$254,'E-E'!$E$1:$AH$1,0))</f>
        <v>0</v>
      </c>
      <c r="X307">
        <f>$C307*INDEX('E-E'!$E$2:$AH$516,MATCH(Capacity!$B307,'E-E'!$B$2:$B$516,0), MATCH(Capacity!X$254,'E-E'!$E$1:$AH$1,0))</f>
        <v>0</v>
      </c>
      <c r="Y307">
        <f>$C307*INDEX('E-E'!$E$2:$AH$516,MATCH(Capacity!$B307,'E-E'!$B$2:$B$516,0), MATCH(Capacity!Y$254,'E-E'!$E$1:$AH$1,0))</f>
        <v>0</v>
      </c>
      <c r="Z307">
        <f>$C307*INDEX('E-E'!$E$2:$AH$516,MATCH(Capacity!$B307,'E-E'!$B$2:$B$516,0), MATCH(Capacity!Z$254,'E-E'!$E$1:$AH$1,0))</f>
        <v>0</v>
      </c>
      <c r="AA307">
        <f>$C307*INDEX('E-E'!$E$2:$AH$516,MATCH(Capacity!$B307,'E-E'!$B$2:$B$516,0), MATCH(Capacity!AA$254,'E-E'!$E$1:$AH$1,0))</f>
        <v>0</v>
      </c>
      <c r="AB307">
        <f>$C307*INDEX('E-E'!$E$2:$AH$516,MATCH(Capacity!$B307,'E-E'!$B$2:$B$516,0), MATCH(Capacity!AB$254,'E-E'!$E$1:$AH$1,0))</f>
        <v>0</v>
      </c>
      <c r="AC307">
        <f>$C307*INDEX('E-E'!$E$2:$AH$516,MATCH(Capacity!$B307,'E-E'!$B$2:$B$516,0), MATCH(Capacity!AC$254,'E-E'!$E$1:$AH$1,0))</f>
        <v>0</v>
      </c>
      <c r="AD307">
        <f>$C307*INDEX('E-E'!$E$2:$AH$516,MATCH(Capacity!$B307,'E-E'!$B$2:$B$516,0), MATCH(Capacity!AD$254,'E-E'!$E$1:$AH$1,0))</f>
        <v>0</v>
      </c>
      <c r="AE307">
        <f>$C307*INDEX('E-E'!$E$2:$AH$516,MATCH(Capacity!$B307,'E-E'!$B$2:$B$516,0), MATCH(Capacity!AE$254,'E-E'!$E$1:$AH$1,0))</f>
        <v>0</v>
      </c>
      <c r="AF307">
        <f>$C307*INDEX('E-E'!$E$2:$AH$516,MATCH(Capacity!$B307,'E-E'!$B$2:$B$516,0), MATCH(Capacity!AF$254,'E-E'!$E$1:$AH$1,0))</f>
        <v>0</v>
      </c>
      <c r="AG307">
        <f>$C307*INDEX('E-E'!$E$2:$AH$516,MATCH(Capacity!$B307,'E-E'!$B$2:$B$516,0), MATCH(Capacity!AG$254,'E-E'!$E$1:$AH$1,0))</f>
        <v>0</v>
      </c>
      <c r="AH307">
        <f>$C307*INDEX('E-E'!$E$2:$AH$516,MATCH(Capacity!$B307,'E-E'!$B$2:$B$516,0), MATCH(Capacity!AH$254,'E-E'!$E$1:$AH$1,0))</f>
        <v>0</v>
      </c>
    </row>
    <row r="308" spans="1:34" x14ac:dyDescent="0.3">
      <c r="A308" t="str">
        <f>'E-E'!A55</f>
        <v>Bell Bay Three</v>
      </c>
      <c r="B308" t="str">
        <f>'E-E'!B55</f>
        <v>BBTHREE1</v>
      </c>
      <c r="C308">
        <f>_xlfn.IFNA(VLOOKUP(B308,RawData!$B$1:$E$168,4,FALSE),0)</f>
        <v>40</v>
      </c>
      <c r="D308" t="str">
        <f>_xlfn.IFNA(VLOOKUP(B308,RawData!$B$1:$H$168,7,FALSE),0)</f>
        <v>OCGT</v>
      </c>
      <c r="E308" t="str">
        <f>_xlfn.IFNA(VLOOKUP(B308,RawData!$B$1:$H$168,2,FALSE),0)</f>
        <v>TAS</v>
      </c>
      <c r="F308">
        <f>$C308*INDEX('E-E'!$E$2:$AH$516,MATCH(Capacity!$B308,'E-E'!$B$2:$B$516,0), MATCH(Capacity!F$254,'E-E'!$E$1:$AH$1,0))</f>
        <v>40</v>
      </c>
      <c r="G308">
        <f>$C308*INDEX('E-E'!$E$2:$AH$516,MATCH(Capacity!$B308,'E-E'!$B$2:$B$516,0), MATCH(Capacity!G$254,'E-E'!$E$1:$AH$1,0))</f>
        <v>40</v>
      </c>
      <c r="H308">
        <f>$C308*INDEX('E-E'!$E$2:$AH$516,MATCH(Capacity!$B308,'E-E'!$B$2:$B$516,0), MATCH(Capacity!H$254,'E-E'!$E$1:$AH$1,0))</f>
        <v>40</v>
      </c>
      <c r="I308">
        <f>$C308*INDEX('E-E'!$E$2:$AH$516,MATCH(Capacity!$B308,'E-E'!$B$2:$B$516,0), MATCH(Capacity!I$254,'E-E'!$E$1:$AH$1,0))</f>
        <v>40</v>
      </c>
      <c r="J308">
        <f>$C308*INDEX('E-E'!$E$2:$AH$516,MATCH(Capacity!$B308,'E-E'!$B$2:$B$516,0), MATCH(Capacity!J$254,'E-E'!$E$1:$AH$1,0))</f>
        <v>40</v>
      </c>
      <c r="K308">
        <f>$C308*INDEX('E-E'!$E$2:$AH$516,MATCH(Capacity!$B308,'E-E'!$B$2:$B$516,0), MATCH(Capacity!K$254,'E-E'!$E$1:$AH$1,0))</f>
        <v>40</v>
      </c>
      <c r="L308">
        <f>$C308*INDEX('E-E'!$E$2:$AH$516,MATCH(Capacity!$B308,'E-E'!$B$2:$B$516,0), MATCH(Capacity!L$254,'E-E'!$E$1:$AH$1,0))</f>
        <v>40</v>
      </c>
      <c r="M308">
        <f>$C308*INDEX('E-E'!$E$2:$AH$516,MATCH(Capacity!$B308,'E-E'!$B$2:$B$516,0), MATCH(Capacity!M$254,'E-E'!$E$1:$AH$1,0))</f>
        <v>40</v>
      </c>
      <c r="N308">
        <f>$C308*INDEX('E-E'!$E$2:$AH$516,MATCH(Capacity!$B308,'E-E'!$B$2:$B$516,0), MATCH(Capacity!N$254,'E-E'!$E$1:$AH$1,0))</f>
        <v>40</v>
      </c>
      <c r="O308">
        <f>$C308*INDEX('E-E'!$E$2:$AH$516,MATCH(Capacity!$B308,'E-E'!$B$2:$B$516,0), MATCH(Capacity!O$254,'E-E'!$E$1:$AH$1,0))</f>
        <v>40</v>
      </c>
      <c r="P308">
        <f>$C308*INDEX('E-E'!$E$2:$AH$516,MATCH(Capacity!$B308,'E-E'!$B$2:$B$516,0), MATCH(Capacity!P$254,'E-E'!$E$1:$AH$1,0))</f>
        <v>40</v>
      </c>
      <c r="Q308">
        <f>$C308*INDEX('E-E'!$E$2:$AH$516,MATCH(Capacity!$B308,'E-E'!$B$2:$B$516,0), MATCH(Capacity!Q$254,'E-E'!$E$1:$AH$1,0))</f>
        <v>40</v>
      </c>
      <c r="R308">
        <f>$C308*INDEX('E-E'!$E$2:$AH$516,MATCH(Capacity!$B308,'E-E'!$B$2:$B$516,0), MATCH(Capacity!R$254,'E-E'!$E$1:$AH$1,0))</f>
        <v>40</v>
      </c>
      <c r="S308">
        <f>$C308*INDEX('E-E'!$E$2:$AH$516,MATCH(Capacity!$B308,'E-E'!$B$2:$B$516,0), MATCH(Capacity!S$254,'E-E'!$E$1:$AH$1,0))</f>
        <v>40</v>
      </c>
      <c r="T308">
        <f>$C308*INDEX('E-E'!$E$2:$AH$516,MATCH(Capacity!$B308,'E-E'!$B$2:$B$516,0), MATCH(Capacity!T$254,'E-E'!$E$1:$AH$1,0))</f>
        <v>40</v>
      </c>
      <c r="U308">
        <f>$C308*INDEX('E-E'!$E$2:$AH$516,MATCH(Capacity!$B308,'E-E'!$B$2:$B$516,0), MATCH(Capacity!U$254,'E-E'!$E$1:$AH$1,0))</f>
        <v>40</v>
      </c>
      <c r="V308">
        <f>$C308*INDEX('E-E'!$E$2:$AH$516,MATCH(Capacity!$B308,'E-E'!$B$2:$B$516,0), MATCH(Capacity!V$254,'E-E'!$E$1:$AH$1,0))</f>
        <v>40</v>
      </c>
      <c r="W308">
        <f>$C308*INDEX('E-E'!$E$2:$AH$516,MATCH(Capacity!$B308,'E-E'!$B$2:$B$516,0), MATCH(Capacity!W$254,'E-E'!$E$1:$AH$1,0))</f>
        <v>40</v>
      </c>
      <c r="X308">
        <f>$C308*INDEX('E-E'!$E$2:$AH$516,MATCH(Capacity!$B308,'E-E'!$B$2:$B$516,0), MATCH(Capacity!X$254,'E-E'!$E$1:$AH$1,0))</f>
        <v>40</v>
      </c>
      <c r="Y308">
        <f>$C308*INDEX('E-E'!$E$2:$AH$516,MATCH(Capacity!$B308,'E-E'!$B$2:$B$516,0), MATCH(Capacity!Y$254,'E-E'!$E$1:$AH$1,0))</f>
        <v>40</v>
      </c>
      <c r="Z308">
        <f>$C308*INDEX('E-E'!$E$2:$AH$516,MATCH(Capacity!$B308,'E-E'!$B$2:$B$516,0), MATCH(Capacity!Z$254,'E-E'!$E$1:$AH$1,0))</f>
        <v>0</v>
      </c>
      <c r="AA308">
        <f>$C308*INDEX('E-E'!$E$2:$AH$516,MATCH(Capacity!$B308,'E-E'!$B$2:$B$516,0), MATCH(Capacity!AA$254,'E-E'!$E$1:$AH$1,0))</f>
        <v>0</v>
      </c>
      <c r="AB308">
        <f>$C308*INDEX('E-E'!$E$2:$AH$516,MATCH(Capacity!$B308,'E-E'!$B$2:$B$516,0), MATCH(Capacity!AB$254,'E-E'!$E$1:$AH$1,0))</f>
        <v>0</v>
      </c>
      <c r="AC308">
        <f>$C308*INDEX('E-E'!$E$2:$AH$516,MATCH(Capacity!$B308,'E-E'!$B$2:$B$516,0), MATCH(Capacity!AC$254,'E-E'!$E$1:$AH$1,0))</f>
        <v>0</v>
      </c>
      <c r="AD308">
        <f>$C308*INDEX('E-E'!$E$2:$AH$516,MATCH(Capacity!$B308,'E-E'!$B$2:$B$516,0), MATCH(Capacity!AD$254,'E-E'!$E$1:$AH$1,0))</f>
        <v>0</v>
      </c>
      <c r="AE308">
        <f>$C308*INDEX('E-E'!$E$2:$AH$516,MATCH(Capacity!$B308,'E-E'!$B$2:$B$516,0), MATCH(Capacity!AE$254,'E-E'!$E$1:$AH$1,0))</f>
        <v>0</v>
      </c>
      <c r="AF308">
        <f>$C308*INDEX('E-E'!$E$2:$AH$516,MATCH(Capacity!$B308,'E-E'!$B$2:$B$516,0), MATCH(Capacity!AF$254,'E-E'!$E$1:$AH$1,0))</f>
        <v>0</v>
      </c>
      <c r="AG308">
        <f>$C308*INDEX('E-E'!$E$2:$AH$516,MATCH(Capacity!$B308,'E-E'!$B$2:$B$516,0), MATCH(Capacity!AG$254,'E-E'!$E$1:$AH$1,0))</f>
        <v>0</v>
      </c>
      <c r="AH308">
        <f>$C308*INDEX('E-E'!$E$2:$AH$516,MATCH(Capacity!$B308,'E-E'!$B$2:$B$516,0), MATCH(Capacity!AH$254,'E-E'!$E$1:$AH$1,0))</f>
        <v>0</v>
      </c>
    </row>
    <row r="309" spans="1:34" x14ac:dyDescent="0.3">
      <c r="A309" t="str">
        <f>'E-E'!A56</f>
        <v>Bell Bay Three</v>
      </c>
      <c r="B309" t="str">
        <f>'E-E'!B56</f>
        <v>BBTHREE2</v>
      </c>
      <c r="C309">
        <f>_xlfn.IFNA(VLOOKUP(B309,RawData!$B$1:$E$168,4,FALSE),0)</f>
        <v>40</v>
      </c>
      <c r="D309" t="str">
        <f>_xlfn.IFNA(VLOOKUP(B309,RawData!$B$1:$H$168,7,FALSE),0)</f>
        <v>OCGT</v>
      </c>
      <c r="E309" t="str">
        <f>_xlfn.IFNA(VLOOKUP(B309,RawData!$B$1:$H$168,2,FALSE),0)</f>
        <v>TAS</v>
      </c>
      <c r="F309">
        <f>$C309*INDEX('E-E'!$E$2:$AH$516,MATCH(Capacity!$B309,'E-E'!$B$2:$B$516,0), MATCH(Capacity!F$254,'E-E'!$E$1:$AH$1,0))</f>
        <v>40</v>
      </c>
      <c r="G309">
        <f>$C309*INDEX('E-E'!$E$2:$AH$516,MATCH(Capacity!$B309,'E-E'!$B$2:$B$516,0), MATCH(Capacity!G$254,'E-E'!$E$1:$AH$1,0))</f>
        <v>40</v>
      </c>
      <c r="H309">
        <f>$C309*INDEX('E-E'!$E$2:$AH$516,MATCH(Capacity!$B309,'E-E'!$B$2:$B$516,0), MATCH(Capacity!H$254,'E-E'!$E$1:$AH$1,0))</f>
        <v>40</v>
      </c>
      <c r="I309">
        <f>$C309*INDEX('E-E'!$E$2:$AH$516,MATCH(Capacity!$B309,'E-E'!$B$2:$B$516,0), MATCH(Capacity!I$254,'E-E'!$E$1:$AH$1,0))</f>
        <v>40</v>
      </c>
      <c r="J309">
        <f>$C309*INDEX('E-E'!$E$2:$AH$516,MATCH(Capacity!$B309,'E-E'!$B$2:$B$516,0), MATCH(Capacity!J$254,'E-E'!$E$1:$AH$1,0))</f>
        <v>40</v>
      </c>
      <c r="K309">
        <f>$C309*INDEX('E-E'!$E$2:$AH$516,MATCH(Capacity!$B309,'E-E'!$B$2:$B$516,0), MATCH(Capacity!K$254,'E-E'!$E$1:$AH$1,0))</f>
        <v>40</v>
      </c>
      <c r="L309">
        <f>$C309*INDEX('E-E'!$E$2:$AH$516,MATCH(Capacity!$B309,'E-E'!$B$2:$B$516,0), MATCH(Capacity!L$254,'E-E'!$E$1:$AH$1,0))</f>
        <v>40</v>
      </c>
      <c r="M309">
        <f>$C309*INDEX('E-E'!$E$2:$AH$516,MATCH(Capacity!$B309,'E-E'!$B$2:$B$516,0), MATCH(Capacity!M$254,'E-E'!$E$1:$AH$1,0))</f>
        <v>40</v>
      </c>
      <c r="N309">
        <f>$C309*INDEX('E-E'!$E$2:$AH$516,MATCH(Capacity!$B309,'E-E'!$B$2:$B$516,0), MATCH(Capacity!N$254,'E-E'!$E$1:$AH$1,0))</f>
        <v>40</v>
      </c>
      <c r="O309">
        <f>$C309*INDEX('E-E'!$E$2:$AH$516,MATCH(Capacity!$B309,'E-E'!$B$2:$B$516,0), MATCH(Capacity!O$254,'E-E'!$E$1:$AH$1,0))</f>
        <v>40</v>
      </c>
      <c r="P309">
        <f>$C309*INDEX('E-E'!$E$2:$AH$516,MATCH(Capacity!$B309,'E-E'!$B$2:$B$516,0), MATCH(Capacity!P$254,'E-E'!$E$1:$AH$1,0))</f>
        <v>40</v>
      </c>
      <c r="Q309">
        <f>$C309*INDEX('E-E'!$E$2:$AH$516,MATCH(Capacity!$B309,'E-E'!$B$2:$B$516,0), MATCH(Capacity!Q$254,'E-E'!$E$1:$AH$1,0))</f>
        <v>40</v>
      </c>
      <c r="R309">
        <f>$C309*INDEX('E-E'!$E$2:$AH$516,MATCH(Capacity!$B309,'E-E'!$B$2:$B$516,0), MATCH(Capacity!R$254,'E-E'!$E$1:$AH$1,0))</f>
        <v>40</v>
      </c>
      <c r="S309">
        <f>$C309*INDEX('E-E'!$E$2:$AH$516,MATCH(Capacity!$B309,'E-E'!$B$2:$B$516,0), MATCH(Capacity!S$254,'E-E'!$E$1:$AH$1,0))</f>
        <v>40</v>
      </c>
      <c r="T309">
        <f>$C309*INDEX('E-E'!$E$2:$AH$516,MATCH(Capacity!$B309,'E-E'!$B$2:$B$516,0), MATCH(Capacity!T$254,'E-E'!$E$1:$AH$1,0))</f>
        <v>40</v>
      </c>
      <c r="U309">
        <f>$C309*INDEX('E-E'!$E$2:$AH$516,MATCH(Capacity!$B309,'E-E'!$B$2:$B$516,0), MATCH(Capacity!U$254,'E-E'!$E$1:$AH$1,0))</f>
        <v>40</v>
      </c>
      <c r="V309">
        <f>$C309*INDEX('E-E'!$E$2:$AH$516,MATCH(Capacity!$B309,'E-E'!$B$2:$B$516,0), MATCH(Capacity!V$254,'E-E'!$E$1:$AH$1,0))</f>
        <v>40</v>
      </c>
      <c r="W309">
        <f>$C309*INDEX('E-E'!$E$2:$AH$516,MATCH(Capacity!$B309,'E-E'!$B$2:$B$516,0), MATCH(Capacity!W$254,'E-E'!$E$1:$AH$1,0))</f>
        <v>40</v>
      </c>
      <c r="X309">
        <f>$C309*INDEX('E-E'!$E$2:$AH$516,MATCH(Capacity!$B309,'E-E'!$B$2:$B$516,0), MATCH(Capacity!X$254,'E-E'!$E$1:$AH$1,0))</f>
        <v>40</v>
      </c>
      <c r="Y309">
        <f>$C309*INDEX('E-E'!$E$2:$AH$516,MATCH(Capacity!$B309,'E-E'!$B$2:$B$516,0), MATCH(Capacity!Y$254,'E-E'!$E$1:$AH$1,0))</f>
        <v>40</v>
      </c>
      <c r="Z309">
        <f>$C309*INDEX('E-E'!$E$2:$AH$516,MATCH(Capacity!$B309,'E-E'!$B$2:$B$516,0), MATCH(Capacity!Z$254,'E-E'!$E$1:$AH$1,0))</f>
        <v>0</v>
      </c>
      <c r="AA309">
        <f>$C309*INDEX('E-E'!$E$2:$AH$516,MATCH(Capacity!$B309,'E-E'!$B$2:$B$516,0), MATCH(Capacity!AA$254,'E-E'!$E$1:$AH$1,0))</f>
        <v>0</v>
      </c>
      <c r="AB309">
        <f>$C309*INDEX('E-E'!$E$2:$AH$516,MATCH(Capacity!$B309,'E-E'!$B$2:$B$516,0), MATCH(Capacity!AB$254,'E-E'!$E$1:$AH$1,0))</f>
        <v>0</v>
      </c>
      <c r="AC309">
        <f>$C309*INDEX('E-E'!$E$2:$AH$516,MATCH(Capacity!$B309,'E-E'!$B$2:$B$516,0), MATCH(Capacity!AC$254,'E-E'!$E$1:$AH$1,0))</f>
        <v>0</v>
      </c>
      <c r="AD309">
        <f>$C309*INDEX('E-E'!$E$2:$AH$516,MATCH(Capacity!$B309,'E-E'!$B$2:$B$516,0), MATCH(Capacity!AD$254,'E-E'!$E$1:$AH$1,0))</f>
        <v>0</v>
      </c>
      <c r="AE309">
        <f>$C309*INDEX('E-E'!$E$2:$AH$516,MATCH(Capacity!$B309,'E-E'!$B$2:$B$516,0), MATCH(Capacity!AE$254,'E-E'!$E$1:$AH$1,0))</f>
        <v>0</v>
      </c>
      <c r="AF309">
        <f>$C309*INDEX('E-E'!$E$2:$AH$516,MATCH(Capacity!$B309,'E-E'!$B$2:$B$516,0), MATCH(Capacity!AF$254,'E-E'!$E$1:$AH$1,0))</f>
        <v>0</v>
      </c>
      <c r="AG309">
        <f>$C309*INDEX('E-E'!$E$2:$AH$516,MATCH(Capacity!$B309,'E-E'!$B$2:$B$516,0), MATCH(Capacity!AG$254,'E-E'!$E$1:$AH$1,0))</f>
        <v>0</v>
      </c>
      <c r="AH309">
        <f>$C309*INDEX('E-E'!$E$2:$AH$516,MATCH(Capacity!$B309,'E-E'!$B$2:$B$516,0), MATCH(Capacity!AH$254,'E-E'!$E$1:$AH$1,0))</f>
        <v>0</v>
      </c>
    </row>
    <row r="310" spans="1:34" x14ac:dyDescent="0.3">
      <c r="A310" t="str">
        <f>'E-E'!A57</f>
        <v>Bell Bay Three</v>
      </c>
      <c r="B310" t="str">
        <f>'E-E'!B57</f>
        <v>BBTHREE3</v>
      </c>
      <c r="C310">
        <f>_xlfn.IFNA(VLOOKUP(B310,RawData!$B$1:$E$168,4,FALSE),0)</f>
        <v>40</v>
      </c>
      <c r="D310" t="str">
        <f>_xlfn.IFNA(VLOOKUP(B310,RawData!$B$1:$H$168,7,FALSE),0)</f>
        <v>OCGT</v>
      </c>
      <c r="E310" t="str">
        <f>_xlfn.IFNA(VLOOKUP(B310,RawData!$B$1:$H$168,2,FALSE),0)</f>
        <v>TAS</v>
      </c>
      <c r="F310">
        <f>$C310*INDEX('E-E'!$E$2:$AH$516,MATCH(Capacity!$B310,'E-E'!$B$2:$B$516,0), MATCH(Capacity!F$254,'E-E'!$E$1:$AH$1,0))</f>
        <v>40</v>
      </c>
      <c r="G310">
        <f>$C310*INDEX('E-E'!$E$2:$AH$516,MATCH(Capacity!$B310,'E-E'!$B$2:$B$516,0), MATCH(Capacity!G$254,'E-E'!$E$1:$AH$1,0))</f>
        <v>40</v>
      </c>
      <c r="H310">
        <f>$C310*INDEX('E-E'!$E$2:$AH$516,MATCH(Capacity!$B310,'E-E'!$B$2:$B$516,0), MATCH(Capacity!H$254,'E-E'!$E$1:$AH$1,0))</f>
        <v>40</v>
      </c>
      <c r="I310">
        <f>$C310*INDEX('E-E'!$E$2:$AH$516,MATCH(Capacity!$B310,'E-E'!$B$2:$B$516,0), MATCH(Capacity!I$254,'E-E'!$E$1:$AH$1,0))</f>
        <v>40</v>
      </c>
      <c r="J310">
        <f>$C310*INDEX('E-E'!$E$2:$AH$516,MATCH(Capacity!$B310,'E-E'!$B$2:$B$516,0), MATCH(Capacity!J$254,'E-E'!$E$1:$AH$1,0))</f>
        <v>40</v>
      </c>
      <c r="K310">
        <f>$C310*INDEX('E-E'!$E$2:$AH$516,MATCH(Capacity!$B310,'E-E'!$B$2:$B$516,0), MATCH(Capacity!K$254,'E-E'!$E$1:$AH$1,0))</f>
        <v>40</v>
      </c>
      <c r="L310">
        <f>$C310*INDEX('E-E'!$E$2:$AH$516,MATCH(Capacity!$B310,'E-E'!$B$2:$B$516,0), MATCH(Capacity!L$254,'E-E'!$E$1:$AH$1,0))</f>
        <v>40</v>
      </c>
      <c r="M310">
        <f>$C310*INDEX('E-E'!$E$2:$AH$516,MATCH(Capacity!$B310,'E-E'!$B$2:$B$516,0), MATCH(Capacity!M$254,'E-E'!$E$1:$AH$1,0))</f>
        <v>40</v>
      </c>
      <c r="N310">
        <f>$C310*INDEX('E-E'!$E$2:$AH$516,MATCH(Capacity!$B310,'E-E'!$B$2:$B$516,0), MATCH(Capacity!N$254,'E-E'!$E$1:$AH$1,0))</f>
        <v>40</v>
      </c>
      <c r="O310">
        <f>$C310*INDEX('E-E'!$E$2:$AH$516,MATCH(Capacity!$B310,'E-E'!$B$2:$B$516,0), MATCH(Capacity!O$254,'E-E'!$E$1:$AH$1,0))</f>
        <v>40</v>
      </c>
      <c r="P310">
        <f>$C310*INDEX('E-E'!$E$2:$AH$516,MATCH(Capacity!$B310,'E-E'!$B$2:$B$516,0), MATCH(Capacity!P$254,'E-E'!$E$1:$AH$1,0))</f>
        <v>40</v>
      </c>
      <c r="Q310">
        <f>$C310*INDEX('E-E'!$E$2:$AH$516,MATCH(Capacity!$B310,'E-E'!$B$2:$B$516,0), MATCH(Capacity!Q$254,'E-E'!$E$1:$AH$1,0))</f>
        <v>40</v>
      </c>
      <c r="R310">
        <f>$C310*INDEX('E-E'!$E$2:$AH$516,MATCH(Capacity!$B310,'E-E'!$B$2:$B$516,0), MATCH(Capacity!R$254,'E-E'!$E$1:$AH$1,0))</f>
        <v>40</v>
      </c>
      <c r="S310">
        <f>$C310*INDEX('E-E'!$E$2:$AH$516,MATCH(Capacity!$B310,'E-E'!$B$2:$B$516,0), MATCH(Capacity!S$254,'E-E'!$E$1:$AH$1,0))</f>
        <v>40</v>
      </c>
      <c r="T310">
        <f>$C310*INDEX('E-E'!$E$2:$AH$516,MATCH(Capacity!$B310,'E-E'!$B$2:$B$516,0), MATCH(Capacity!T$254,'E-E'!$E$1:$AH$1,0))</f>
        <v>40</v>
      </c>
      <c r="U310">
        <f>$C310*INDEX('E-E'!$E$2:$AH$516,MATCH(Capacity!$B310,'E-E'!$B$2:$B$516,0), MATCH(Capacity!U$254,'E-E'!$E$1:$AH$1,0))</f>
        <v>40</v>
      </c>
      <c r="V310">
        <f>$C310*INDEX('E-E'!$E$2:$AH$516,MATCH(Capacity!$B310,'E-E'!$B$2:$B$516,0), MATCH(Capacity!V$254,'E-E'!$E$1:$AH$1,0))</f>
        <v>40</v>
      </c>
      <c r="W310">
        <f>$C310*INDEX('E-E'!$E$2:$AH$516,MATCH(Capacity!$B310,'E-E'!$B$2:$B$516,0), MATCH(Capacity!W$254,'E-E'!$E$1:$AH$1,0))</f>
        <v>40</v>
      </c>
      <c r="X310">
        <f>$C310*INDEX('E-E'!$E$2:$AH$516,MATCH(Capacity!$B310,'E-E'!$B$2:$B$516,0), MATCH(Capacity!X$254,'E-E'!$E$1:$AH$1,0))</f>
        <v>40</v>
      </c>
      <c r="Y310">
        <f>$C310*INDEX('E-E'!$E$2:$AH$516,MATCH(Capacity!$B310,'E-E'!$B$2:$B$516,0), MATCH(Capacity!Y$254,'E-E'!$E$1:$AH$1,0))</f>
        <v>40</v>
      </c>
      <c r="Z310">
        <f>$C310*INDEX('E-E'!$E$2:$AH$516,MATCH(Capacity!$B310,'E-E'!$B$2:$B$516,0), MATCH(Capacity!Z$254,'E-E'!$E$1:$AH$1,0))</f>
        <v>0</v>
      </c>
      <c r="AA310">
        <f>$C310*INDEX('E-E'!$E$2:$AH$516,MATCH(Capacity!$B310,'E-E'!$B$2:$B$516,0), MATCH(Capacity!AA$254,'E-E'!$E$1:$AH$1,0))</f>
        <v>0</v>
      </c>
      <c r="AB310">
        <f>$C310*INDEX('E-E'!$E$2:$AH$516,MATCH(Capacity!$B310,'E-E'!$B$2:$B$516,0), MATCH(Capacity!AB$254,'E-E'!$E$1:$AH$1,0))</f>
        <v>0</v>
      </c>
      <c r="AC310">
        <f>$C310*INDEX('E-E'!$E$2:$AH$516,MATCH(Capacity!$B310,'E-E'!$B$2:$B$516,0), MATCH(Capacity!AC$254,'E-E'!$E$1:$AH$1,0))</f>
        <v>0</v>
      </c>
      <c r="AD310">
        <f>$C310*INDEX('E-E'!$E$2:$AH$516,MATCH(Capacity!$B310,'E-E'!$B$2:$B$516,0), MATCH(Capacity!AD$254,'E-E'!$E$1:$AH$1,0))</f>
        <v>0</v>
      </c>
      <c r="AE310">
        <f>$C310*INDEX('E-E'!$E$2:$AH$516,MATCH(Capacity!$B310,'E-E'!$B$2:$B$516,0), MATCH(Capacity!AE$254,'E-E'!$E$1:$AH$1,0))</f>
        <v>0</v>
      </c>
      <c r="AF310">
        <f>$C310*INDEX('E-E'!$E$2:$AH$516,MATCH(Capacity!$B310,'E-E'!$B$2:$B$516,0), MATCH(Capacity!AF$254,'E-E'!$E$1:$AH$1,0))</f>
        <v>0</v>
      </c>
      <c r="AG310">
        <f>$C310*INDEX('E-E'!$E$2:$AH$516,MATCH(Capacity!$B310,'E-E'!$B$2:$B$516,0), MATCH(Capacity!AG$254,'E-E'!$E$1:$AH$1,0))</f>
        <v>0</v>
      </c>
      <c r="AH310">
        <f>$C310*INDEX('E-E'!$E$2:$AH$516,MATCH(Capacity!$B310,'E-E'!$B$2:$B$516,0), MATCH(Capacity!AH$254,'E-E'!$E$1:$AH$1,0))</f>
        <v>0</v>
      </c>
    </row>
    <row r="311" spans="1:34" x14ac:dyDescent="0.3">
      <c r="A311" t="str">
        <f>'E-E'!A58</f>
        <v>Bairnsdale</v>
      </c>
      <c r="B311" t="str">
        <f>'E-E'!B58</f>
        <v>BDL01</v>
      </c>
      <c r="C311">
        <f>_xlfn.IFNA(VLOOKUP(B311,RawData!$B$1:$E$168,4,FALSE),0)</f>
        <v>47</v>
      </c>
      <c r="D311" t="str">
        <f>_xlfn.IFNA(VLOOKUP(B311,RawData!$B$1:$H$168,7,FALSE),0)</f>
        <v>OCGT</v>
      </c>
      <c r="E311" t="str">
        <f>_xlfn.IFNA(VLOOKUP(B311,RawData!$B$1:$H$168,2,FALSE),0)</f>
        <v>VIC</v>
      </c>
      <c r="F311">
        <f>$C311*INDEX('E-E'!$E$2:$AH$516,MATCH(Capacity!$B311,'E-E'!$B$2:$B$516,0), MATCH(Capacity!F$254,'E-E'!$E$1:$AH$1,0))</f>
        <v>47</v>
      </c>
      <c r="G311">
        <f>$C311*INDEX('E-E'!$E$2:$AH$516,MATCH(Capacity!$B311,'E-E'!$B$2:$B$516,0), MATCH(Capacity!G$254,'E-E'!$E$1:$AH$1,0))</f>
        <v>47</v>
      </c>
      <c r="H311">
        <f>$C311*INDEX('E-E'!$E$2:$AH$516,MATCH(Capacity!$B311,'E-E'!$B$2:$B$516,0), MATCH(Capacity!H$254,'E-E'!$E$1:$AH$1,0))</f>
        <v>47</v>
      </c>
      <c r="I311">
        <f>$C311*INDEX('E-E'!$E$2:$AH$516,MATCH(Capacity!$B311,'E-E'!$B$2:$B$516,0), MATCH(Capacity!I$254,'E-E'!$E$1:$AH$1,0))</f>
        <v>47</v>
      </c>
      <c r="J311">
        <f>$C311*INDEX('E-E'!$E$2:$AH$516,MATCH(Capacity!$B311,'E-E'!$B$2:$B$516,0), MATCH(Capacity!J$254,'E-E'!$E$1:$AH$1,0))</f>
        <v>47</v>
      </c>
      <c r="K311">
        <f>$C311*INDEX('E-E'!$E$2:$AH$516,MATCH(Capacity!$B311,'E-E'!$B$2:$B$516,0), MATCH(Capacity!K$254,'E-E'!$E$1:$AH$1,0))</f>
        <v>47</v>
      </c>
      <c r="L311">
        <f>$C311*INDEX('E-E'!$E$2:$AH$516,MATCH(Capacity!$B311,'E-E'!$B$2:$B$516,0), MATCH(Capacity!L$254,'E-E'!$E$1:$AH$1,0))</f>
        <v>47</v>
      </c>
      <c r="M311">
        <f>$C311*INDEX('E-E'!$E$2:$AH$516,MATCH(Capacity!$B311,'E-E'!$B$2:$B$516,0), MATCH(Capacity!M$254,'E-E'!$E$1:$AH$1,0))</f>
        <v>47</v>
      </c>
      <c r="N311">
        <f>$C311*INDEX('E-E'!$E$2:$AH$516,MATCH(Capacity!$B311,'E-E'!$B$2:$B$516,0), MATCH(Capacity!N$254,'E-E'!$E$1:$AH$1,0))</f>
        <v>47</v>
      </c>
      <c r="O311">
        <f>$C311*INDEX('E-E'!$E$2:$AH$516,MATCH(Capacity!$B311,'E-E'!$B$2:$B$516,0), MATCH(Capacity!O$254,'E-E'!$E$1:$AH$1,0))</f>
        <v>47</v>
      </c>
      <c r="P311">
        <f>$C311*INDEX('E-E'!$E$2:$AH$516,MATCH(Capacity!$B311,'E-E'!$B$2:$B$516,0), MATCH(Capacity!P$254,'E-E'!$E$1:$AH$1,0))</f>
        <v>47</v>
      </c>
      <c r="Q311">
        <f>$C311*INDEX('E-E'!$E$2:$AH$516,MATCH(Capacity!$B311,'E-E'!$B$2:$B$516,0), MATCH(Capacity!Q$254,'E-E'!$E$1:$AH$1,0))</f>
        <v>47</v>
      </c>
      <c r="R311">
        <f>$C311*INDEX('E-E'!$E$2:$AH$516,MATCH(Capacity!$B311,'E-E'!$B$2:$B$516,0), MATCH(Capacity!R$254,'E-E'!$E$1:$AH$1,0))</f>
        <v>47</v>
      </c>
      <c r="S311">
        <f>$C311*INDEX('E-E'!$E$2:$AH$516,MATCH(Capacity!$B311,'E-E'!$B$2:$B$516,0), MATCH(Capacity!S$254,'E-E'!$E$1:$AH$1,0))</f>
        <v>47</v>
      </c>
      <c r="T311">
        <f>$C311*INDEX('E-E'!$E$2:$AH$516,MATCH(Capacity!$B311,'E-E'!$B$2:$B$516,0), MATCH(Capacity!T$254,'E-E'!$E$1:$AH$1,0))</f>
        <v>47</v>
      </c>
      <c r="U311">
        <f>$C311*INDEX('E-E'!$E$2:$AH$516,MATCH(Capacity!$B311,'E-E'!$B$2:$B$516,0), MATCH(Capacity!U$254,'E-E'!$E$1:$AH$1,0))</f>
        <v>47</v>
      </c>
      <c r="V311">
        <f>$C311*INDEX('E-E'!$E$2:$AH$516,MATCH(Capacity!$B311,'E-E'!$B$2:$B$516,0), MATCH(Capacity!V$254,'E-E'!$E$1:$AH$1,0))</f>
        <v>47</v>
      </c>
      <c r="W311">
        <f>$C311*INDEX('E-E'!$E$2:$AH$516,MATCH(Capacity!$B311,'E-E'!$B$2:$B$516,0), MATCH(Capacity!W$254,'E-E'!$E$1:$AH$1,0))</f>
        <v>47</v>
      </c>
      <c r="X311">
        <f>$C311*INDEX('E-E'!$E$2:$AH$516,MATCH(Capacity!$B311,'E-E'!$B$2:$B$516,0), MATCH(Capacity!X$254,'E-E'!$E$1:$AH$1,0))</f>
        <v>47</v>
      </c>
      <c r="Y311">
        <f>$C311*INDEX('E-E'!$E$2:$AH$516,MATCH(Capacity!$B311,'E-E'!$B$2:$B$516,0), MATCH(Capacity!Y$254,'E-E'!$E$1:$AH$1,0))</f>
        <v>47</v>
      </c>
      <c r="Z311">
        <f>$C311*INDEX('E-E'!$E$2:$AH$516,MATCH(Capacity!$B311,'E-E'!$B$2:$B$516,0), MATCH(Capacity!Z$254,'E-E'!$E$1:$AH$1,0))</f>
        <v>47</v>
      </c>
      <c r="AA311">
        <f>$C311*INDEX('E-E'!$E$2:$AH$516,MATCH(Capacity!$B311,'E-E'!$B$2:$B$516,0), MATCH(Capacity!AA$254,'E-E'!$E$1:$AH$1,0))</f>
        <v>47</v>
      </c>
      <c r="AB311">
        <f>$C311*INDEX('E-E'!$E$2:$AH$516,MATCH(Capacity!$B311,'E-E'!$B$2:$B$516,0), MATCH(Capacity!AB$254,'E-E'!$E$1:$AH$1,0))</f>
        <v>0</v>
      </c>
      <c r="AC311">
        <f>$C311*INDEX('E-E'!$E$2:$AH$516,MATCH(Capacity!$B311,'E-E'!$B$2:$B$516,0), MATCH(Capacity!AC$254,'E-E'!$E$1:$AH$1,0))</f>
        <v>0</v>
      </c>
      <c r="AD311">
        <f>$C311*INDEX('E-E'!$E$2:$AH$516,MATCH(Capacity!$B311,'E-E'!$B$2:$B$516,0), MATCH(Capacity!AD$254,'E-E'!$E$1:$AH$1,0))</f>
        <v>0</v>
      </c>
      <c r="AE311">
        <f>$C311*INDEX('E-E'!$E$2:$AH$516,MATCH(Capacity!$B311,'E-E'!$B$2:$B$516,0), MATCH(Capacity!AE$254,'E-E'!$E$1:$AH$1,0))</f>
        <v>0</v>
      </c>
      <c r="AF311">
        <f>$C311*INDEX('E-E'!$E$2:$AH$516,MATCH(Capacity!$B311,'E-E'!$B$2:$B$516,0), MATCH(Capacity!AF$254,'E-E'!$E$1:$AH$1,0))</f>
        <v>0</v>
      </c>
      <c r="AG311">
        <f>$C311*INDEX('E-E'!$E$2:$AH$516,MATCH(Capacity!$B311,'E-E'!$B$2:$B$516,0), MATCH(Capacity!AG$254,'E-E'!$E$1:$AH$1,0))</f>
        <v>0</v>
      </c>
      <c r="AH311">
        <f>$C311*INDEX('E-E'!$E$2:$AH$516,MATCH(Capacity!$B311,'E-E'!$B$2:$B$516,0), MATCH(Capacity!AH$254,'E-E'!$E$1:$AH$1,0))</f>
        <v>0</v>
      </c>
    </row>
    <row r="312" spans="1:34" x14ac:dyDescent="0.3">
      <c r="A312" t="str">
        <f>'E-E'!A59</f>
        <v>Bairnsdale</v>
      </c>
      <c r="B312" t="str">
        <f>'E-E'!B59</f>
        <v>BDL02</v>
      </c>
      <c r="C312">
        <f>_xlfn.IFNA(VLOOKUP(B312,RawData!$B$1:$E$168,4,FALSE),0)</f>
        <v>47</v>
      </c>
      <c r="D312" t="str">
        <f>_xlfn.IFNA(VLOOKUP(B312,RawData!$B$1:$H$168,7,FALSE),0)</f>
        <v>OCGT</v>
      </c>
      <c r="E312" t="str">
        <f>_xlfn.IFNA(VLOOKUP(B312,RawData!$B$1:$H$168,2,FALSE),0)</f>
        <v>VIC</v>
      </c>
      <c r="F312">
        <f>$C312*INDEX('E-E'!$E$2:$AH$516,MATCH(Capacity!$B312,'E-E'!$B$2:$B$516,0), MATCH(Capacity!F$254,'E-E'!$E$1:$AH$1,0))</f>
        <v>47</v>
      </c>
      <c r="G312">
        <f>$C312*INDEX('E-E'!$E$2:$AH$516,MATCH(Capacity!$B312,'E-E'!$B$2:$B$516,0), MATCH(Capacity!G$254,'E-E'!$E$1:$AH$1,0))</f>
        <v>47</v>
      </c>
      <c r="H312">
        <f>$C312*INDEX('E-E'!$E$2:$AH$516,MATCH(Capacity!$B312,'E-E'!$B$2:$B$516,0), MATCH(Capacity!H$254,'E-E'!$E$1:$AH$1,0))</f>
        <v>47</v>
      </c>
      <c r="I312">
        <f>$C312*INDEX('E-E'!$E$2:$AH$516,MATCH(Capacity!$B312,'E-E'!$B$2:$B$516,0), MATCH(Capacity!I$254,'E-E'!$E$1:$AH$1,0))</f>
        <v>47</v>
      </c>
      <c r="J312">
        <f>$C312*INDEX('E-E'!$E$2:$AH$516,MATCH(Capacity!$B312,'E-E'!$B$2:$B$516,0), MATCH(Capacity!J$254,'E-E'!$E$1:$AH$1,0))</f>
        <v>47</v>
      </c>
      <c r="K312">
        <f>$C312*INDEX('E-E'!$E$2:$AH$516,MATCH(Capacity!$B312,'E-E'!$B$2:$B$516,0), MATCH(Capacity!K$254,'E-E'!$E$1:$AH$1,0))</f>
        <v>47</v>
      </c>
      <c r="L312">
        <f>$C312*INDEX('E-E'!$E$2:$AH$516,MATCH(Capacity!$B312,'E-E'!$B$2:$B$516,0), MATCH(Capacity!L$254,'E-E'!$E$1:$AH$1,0))</f>
        <v>47</v>
      </c>
      <c r="M312">
        <f>$C312*INDEX('E-E'!$E$2:$AH$516,MATCH(Capacity!$B312,'E-E'!$B$2:$B$516,0), MATCH(Capacity!M$254,'E-E'!$E$1:$AH$1,0))</f>
        <v>47</v>
      </c>
      <c r="N312">
        <f>$C312*INDEX('E-E'!$E$2:$AH$516,MATCH(Capacity!$B312,'E-E'!$B$2:$B$516,0), MATCH(Capacity!N$254,'E-E'!$E$1:$AH$1,0))</f>
        <v>47</v>
      </c>
      <c r="O312">
        <f>$C312*INDEX('E-E'!$E$2:$AH$516,MATCH(Capacity!$B312,'E-E'!$B$2:$B$516,0), MATCH(Capacity!O$254,'E-E'!$E$1:$AH$1,0))</f>
        <v>47</v>
      </c>
      <c r="P312">
        <f>$C312*INDEX('E-E'!$E$2:$AH$516,MATCH(Capacity!$B312,'E-E'!$B$2:$B$516,0), MATCH(Capacity!P$254,'E-E'!$E$1:$AH$1,0))</f>
        <v>47</v>
      </c>
      <c r="Q312">
        <f>$C312*INDEX('E-E'!$E$2:$AH$516,MATCH(Capacity!$B312,'E-E'!$B$2:$B$516,0), MATCH(Capacity!Q$254,'E-E'!$E$1:$AH$1,0))</f>
        <v>47</v>
      </c>
      <c r="R312">
        <f>$C312*INDEX('E-E'!$E$2:$AH$516,MATCH(Capacity!$B312,'E-E'!$B$2:$B$516,0), MATCH(Capacity!R$254,'E-E'!$E$1:$AH$1,0))</f>
        <v>47</v>
      </c>
      <c r="S312">
        <f>$C312*INDEX('E-E'!$E$2:$AH$516,MATCH(Capacity!$B312,'E-E'!$B$2:$B$516,0), MATCH(Capacity!S$254,'E-E'!$E$1:$AH$1,0))</f>
        <v>47</v>
      </c>
      <c r="T312">
        <f>$C312*INDEX('E-E'!$E$2:$AH$516,MATCH(Capacity!$B312,'E-E'!$B$2:$B$516,0), MATCH(Capacity!T$254,'E-E'!$E$1:$AH$1,0))</f>
        <v>47</v>
      </c>
      <c r="U312">
        <f>$C312*INDEX('E-E'!$E$2:$AH$516,MATCH(Capacity!$B312,'E-E'!$B$2:$B$516,0), MATCH(Capacity!U$254,'E-E'!$E$1:$AH$1,0))</f>
        <v>47</v>
      </c>
      <c r="V312">
        <f>$C312*INDEX('E-E'!$E$2:$AH$516,MATCH(Capacity!$B312,'E-E'!$B$2:$B$516,0), MATCH(Capacity!V$254,'E-E'!$E$1:$AH$1,0))</f>
        <v>47</v>
      </c>
      <c r="W312">
        <f>$C312*INDEX('E-E'!$E$2:$AH$516,MATCH(Capacity!$B312,'E-E'!$B$2:$B$516,0), MATCH(Capacity!W$254,'E-E'!$E$1:$AH$1,0))</f>
        <v>47</v>
      </c>
      <c r="X312">
        <f>$C312*INDEX('E-E'!$E$2:$AH$516,MATCH(Capacity!$B312,'E-E'!$B$2:$B$516,0), MATCH(Capacity!X$254,'E-E'!$E$1:$AH$1,0))</f>
        <v>47</v>
      </c>
      <c r="Y312">
        <f>$C312*INDEX('E-E'!$E$2:$AH$516,MATCH(Capacity!$B312,'E-E'!$B$2:$B$516,0), MATCH(Capacity!Y$254,'E-E'!$E$1:$AH$1,0))</f>
        <v>47</v>
      </c>
      <c r="Z312">
        <f>$C312*INDEX('E-E'!$E$2:$AH$516,MATCH(Capacity!$B312,'E-E'!$B$2:$B$516,0), MATCH(Capacity!Z$254,'E-E'!$E$1:$AH$1,0))</f>
        <v>47</v>
      </c>
      <c r="AA312">
        <f>$C312*INDEX('E-E'!$E$2:$AH$516,MATCH(Capacity!$B312,'E-E'!$B$2:$B$516,0), MATCH(Capacity!AA$254,'E-E'!$E$1:$AH$1,0))</f>
        <v>47</v>
      </c>
      <c r="AB312">
        <f>$C312*INDEX('E-E'!$E$2:$AH$516,MATCH(Capacity!$B312,'E-E'!$B$2:$B$516,0), MATCH(Capacity!AB$254,'E-E'!$E$1:$AH$1,0))</f>
        <v>0</v>
      </c>
      <c r="AC312">
        <f>$C312*INDEX('E-E'!$E$2:$AH$516,MATCH(Capacity!$B312,'E-E'!$B$2:$B$516,0), MATCH(Capacity!AC$254,'E-E'!$E$1:$AH$1,0))</f>
        <v>0</v>
      </c>
      <c r="AD312">
        <f>$C312*INDEX('E-E'!$E$2:$AH$516,MATCH(Capacity!$B312,'E-E'!$B$2:$B$516,0), MATCH(Capacity!AD$254,'E-E'!$E$1:$AH$1,0))</f>
        <v>0</v>
      </c>
      <c r="AE312">
        <f>$C312*INDEX('E-E'!$E$2:$AH$516,MATCH(Capacity!$B312,'E-E'!$B$2:$B$516,0), MATCH(Capacity!AE$254,'E-E'!$E$1:$AH$1,0))</f>
        <v>0</v>
      </c>
      <c r="AF312">
        <f>$C312*INDEX('E-E'!$E$2:$AH$516,MATCH(Capacity!$B312,'E-E'!$B$2:$B$516,0), MATCH(Capacity!AF$254,'E-E'!$E$1:$AH$1,0))</f>
        <v>0</v>
      </c>
      <c r="AG312">
        <f>$C312*INDEX('E-E'!$E$2:$AH$516,MATCH(Capacity!$B312,'E-E'!$B$2:$B$516,0), MATCH(Capacity!AG$254,'E-E'!$E$1:$AH$1,0))</f>
        <v>0</v>
      </c>
      <c r="AH312">
        <f>$C312*INDEX('E-E'!$E$2:$AH$516,MATCH(Capacity!$B312,'E-E'!$B$2:$B$516,0), MATCH(Capacity!AH$254,'E-E'!$E$1:$AH$1,0))</f>
        <v>0</v>
      </c>
    </row>
    <row r="313" spans="1:34" x14ac:dyDescent="0.3">
      <c r="A313" t="str">
        <f>'E-E'!A60</f>
        <v>Beryl Solar Farm</v>
      </c>
      <c r="B313" t="str">
        <f>'E-E'!B60</f>
        <v>BERYLSF1</v>
      </c>
      <c r="C313">
        <f>_xlfn.IFNA(VLOOKUP(B313,RawData!$B$1:$E$168,4,FALSE),0)</f>
        <v>0</v>
      </c>
      <c r="D313">
        <f>_xlfn.IFNA(VLOOKUP(B313,RawData!$B$1:$H$168,7,FALSE),0)</f>
        <v>0</v>
      </c>
      <c r="E313">
        <f>_xlfn.IFNA(VLOOKUP(B313,RawData!$B$1:$H$168,2,FALSE),0)</f>
        <v>0</v>
      </c>
      <c r="F313">
        <f>$C313*INDEX('E-E'!$E$2:$AH$516,MATCH(Capacity!$B313,'E-E'!$B$2:$B$516,0), MATCH(Capacity!F$254,'E-E'!$E$1:$AH$1,0))</f>
        <v>0</v>
      </c>
      <c r="G313">
        <f>$C313*INDEX('E-E'!$E$2:$AH$516,MATCH(Capacity!$B313,'E-E'!$B$2:$B$516,0), MATCH(Capacity!G$254,'E-E'!$E$1:$AH$1,0))</f>
        <v>0</v>
      </c>
      <c r="H313">
        <f>$C313*INDEX('E-E'!$E$2:$AH$516,MATCH(Capacity!$B313,'E-E'!$B$2:$B$516,0), MATCH(Capacity!H$254,'E-E'!$E$1:$AH$1,0))</f>
        <v>0</v>
      </c>
      <c r="I313">
        <f>$C313*INDEX('E-E'!$E$2:$AH$516,MATCH(Capacity!$B313,'E-E'!$B$2:$B$516,0), MATCH(Capacity!I$254,'E-E'!$E$1:$AH$1,0))</f>
        <v>0</v>
      </c>
      <c r="J313">
        <f>$C313*INDEX('E-E'!$E$2:$AH$516,MATCH(Capacity!$B313,'E-E'!$B$2:$B$516,0), MATCH(Capacity!J$254,'E-E'!$E$1:$AH$1,0))</f>
        <v>0</v>
      </c>
      <c r="K313">
        <f>$C313*INDEX('E-E'!$E$2:$AH$516,MATCH(Capacity!$B313,'E-E'!$B$2:$B$516,0), MATCH(Capacity!K$254,'E-E'!$E$1:$AH$1,0))</f>
        <v>0</v>
      </c>
      <c r="L313">
        <f>$C313*INDEX('E-E'!$E$2:$AH$516,MATCH(Capacity!$B313,'E-E'!$B$2:$B$516,0), MATCH(Capacity!L$254,'E-E'!$E$1:$AH$1,0))</f>
        <v>0</v>
      </c>
      <c r="M313">
        <f>$C313*INDEX('E-E'!$E$2:$AH$516,MATCH(Capacity!$B313,'E-E'!$B$2:$B$516,0), MATCH(Capacity!M$254,'E-E'!$E$1:$AH$1,0))</f>
        <v>0</v>
      </c>
      <c r="N313">
        <f>$C313*INDEX('E-E'!$E$2:$AH$516,MATCH(Capacity!$B313,'E-E'!$B$2:$B$516,0), MATCH(Capacity!N$254,'E-E'!$E$1:$AH$1,0))</f>
        <v>0</v>
      </c>
      <c r="O313">
        <f>$C313*INDEX('E-E'!$E$2:$AH$516,MATCH(Capacity!$B313,'E-E'!$B$2:$B$516,0), MATCH(Capacity!O$254,'E-E'!$E$1:$AH$1,0))</f>
        <v>0</v>
      </c>
      <c r="P313">
        <f>$C313*INDEX('E-E'!$E$2:$AH$516,MATCH(Capacity!$B313,'E-E'!$B$2:$B$516,0), MATCH(Capacity!P$254,'E-E'!$E$1:$AH$1,0))</f>
        <v>0</v>
      </c>
      <c r="Q313">
        <f>$C313*INDEX('E-E'!$E$2:$AH$516,MATCH(Capacity!$B313,'E-E'!$B$2:$B$516,0), MATCH(Capacity!Q$254,'E-E'!$E$1:$AH$1,0))</f>
        <v>0</v>
      </c>
      <c r="R313">
        <f>$C313*INDEX('E-E'!$E$2:$AH$516,MATCH(Capacity!$B313,'E-E'!$B$2:$B$516,0), MATCH(Capacity!R$254,'E-E'!$E$1:$AH$1,0))</f>
        <v>0</v>
      </c>
      <c r="S313">
        <f>$C313*INDEX('E-E'!$E$2:$AH$516,MATCH(Capacity!$B313,'E-E'!$B$2:$B$516,0), MATCH(Capacity!S$254,'E-E'!$E$1:$AH$1,0))</f>
        <v>0</v>
      </c>
      <c r="T313">
        <f>$C313*INDEX('E-E'!$E$2:$AH$516,MATCH(Capacity!$B313,'E-E'!$B$2:$B$516,0), MATCH(Capacity!T$254,'E-E'!$E$1:$AH$1,0))</f>
        <v>0</v>
      </c>
      <c r="U313">
        <f>$C313*INDEX('E-E'!$E$2:$AH$516,MATCH(Capacity!$B313,'E-E'!$B$2:$B$516,0), MATCH(Capacity!U$254,'E-E'!$E$1:$AH$1,0))</f>
        <v>0</v>
      </c>
      <c r="V313">
        <f>$C313*INDEX('E-E'!$E$2:$AH$516,MATCH(Capacity!$B313,'E-E'!$B$2:$B$516,0), MATCH(Capacity!V$254,'E-E'!$E$1:$AH$1,0))</f>
        <v>0</v>
      </c>
      <c r="W313">
        <f>$C313*INDEX('E-E'!$E$2:$AH$516,MATCH(Capacity!$B313,'E-E'!$B$2:$B$516,0), MATCH(Capacity!W$254,'E-E'!$E$1:$AH$1,0))</f>
        <v>0</v>
      </c>
      <c r="X313">
        <f>$C313*INDEX('E-E'!$E$2:$AH$516,MATCH(Capacity!$B313,'E-E'!$B$2:$B$516,0), MATCH(Capacity!X$254,'E-E'!$E$1:$AH$1,0))</f>
        <v>0</v>
      </c>
      <c r="Y313">
        <f>$C313*INDEX('E-E'!$E$2:$AH$516,MATCH(Capacity!$B313,'E-E'!$B$2:$B$516,0), MATCH(Capacity!Y$254,'E-E'!$E$1:$AH$1,0))</f>
        <v>0</v>
      </c>
      <c r="Z313">
        <f>$C313*INDEX('E-E'!$E$2:$AH$516,MATCH(Capacity!$B313,'E-E'!$B$2:$B$516,0), MATCH(Capacity!Z$254,'E-E'!$E$1:$AH$1,0))</f>
        <v>0</v>
      </c>
      <c r="AA313">
        <f>$C313*INDEX('E-E'!$E$2:$AH$516,MATCH(Capacity!$B313,'E-E'!$B$2:$B$516,0), MATCH(Capacity!AA$254,'E-E'!$E$1:$AH$1,0))</f>
        <v>0</v>
      </c>
      <c r="AB313">
        <f>$C313*INDEX('E-E'!$E$2:$AH$516,MATCH(Capacity!$B313,'E-E'!$B$2:$B$516,0), MATCH(Capacity!AB$254,'E-E'!$E$1:$AH$1,0))</f>
        <v>0</v>
      </c>
      <c r="AC313">
        <f>$C313*INDEX('E-E'!$E$2:$AH$516,MATCH(Capacity!$B313,'E-E'!$B$2:$B$516,0), MATCH(Capacity!AC$254,'E-E'!$E$1:$AH$1,0))</f>
        <v>0</v>
      </c>
      <c r="AD313">
        <f>$C313*INDEX('E-E'!$E$2:$AH$516,MATCH(Capacity!$B313,'E-E'!$B$2:$B$516,0), MATCH(Capacity!AD$254,'E-E'!$E$1:$AH$1,0))</f>
        <v>0</v>
      </c>
      <c r="AE313">
        <f>$C313*INDEX('E-E'!$E$2:$AH$516,MATCH(Capacity!$B313,'E-E'!$B$2:$B$516,0), MATCH(Capacity!AE$254,'E-E'!$E$1:$AH$1,0))</f>
        <v>0</v>
      </c>
      <c r="AF313">
        <f>$C313*INDEX('E-E'!$E$2:$AH$516,MATCH(Capacity!$B313,'E-E'!$B$2:$B$516,0), MATCH(Capacity!AF$254,'E-E'!$E$1:$AH$1,0))</f>
        <v>0</v>
      </c>
      <c r="AG313">
        <f>$C313*INDEX('E-E'!$E$2:$AH$516,MATCH(Capacity!$B313,'E-E'!$B$2:$B$516,0), MATCH(Capacity!AG$254,'E-E'!$E$1:$AH$1,0))</f>
        <v>0</v>
      </c>
      <c r="AH313">
        <f>$C313*INDEX('E-E'!$E$2:$AH$516,MATCH(Capacity!$B313,'E-E'!$B$2:$B$516,0), MATCH(Capacity!AH$254,'E-E'!$E$1:$AH$1,0))</f>
        <v>0</v>
      </c>
    </row>
    <row r="314" spans="1:34" x14ac:dyDescent="0.3">
      <c r="A314" t="str">
        <f>'E-E'!A61</f>
        <v>Barker Inlet Power Station</v>
      </c>
      <c r="B314" t="str">
        <f>'E-E'!B61</f>
        <v>BARKIPS1</v>
      </c>
      <c r="C314">
        <f>_xlfn.IFNA(VLOOKUP(B314,RawData!$B$1:$E$168,4,FALSE),0)</f>
        <v>210</v>
      </c>
      <c r="D314" t="str">
        <f>_xlfn.IFNA(VLOOKUP(B314,RawData!$B$1:$H$168,7,FALSE),0)</f>
        <v>Reciprocating Engine</v>
      </c>
      <c r="E314" t="str">
        <f>_xlfn.IFNA(VLOOKUP(B314,RawData!$B$1:$H$168,2,FALSE),0)</f>
        <v>SA</v>
      </c>
      <c r="F314">
        <f>$C314*INDEX('E-E'!$E$2:$AH$516,MATCH(Capacity!$B314,'E-E'!$B$2:$B$516,0), MATCH(Capacity!F$254,'E-E'!$E$1:$AH$1,0))</f>
        <v>210</v>
      </c>
      <c r="G314">
        <f>$C314*INDEX('E-E'!$E$2:$AH$516,MATCH(Capacity!$B314,'E-E'!$B$2:$B$516,0), MATCH(Capacity!G$254,'E-E'!$E$1:$AH$1,0))</f>
        <v>210</v>
      </c>
      <c r="H314">
        <f>$C314*INDEX('E-E'!$E$2:$AH$516,MATCH(Capacity!$B314,'E-E'!$B$2:$B$516,0), MATCH(Capacity!H$254,'E-E'!$E$1:$AH$1,0))</f>
        <v>210</v>
      </c>
      <c r="I314">
        <f>$C314*INDEX('E-E'!$E$2:$AH$516,MATCH(Capacity!$B314,'E-E'!$B$2:$B$516,0), MATCH(Capacity!I$254,'E-E'!$E$1:$AH$1,0))</f>
        <v>210</v>
      </c>
      <c r="J314">
        <f>$C314*INDEX('E-E'!$E$2:$AH$516,MATCH(Capacity!$B314,'E-E'!$B$2:$B$516,0), MATCH(Capacity!J$254,'E-E'!$E$1:$AH$1,0))</f>
        <v>210</v>
      </c>
      <c r="K314">
        <f>$C314*INDEX('E-E'!$E$2:$AH$516,MATCH(Capacity!$B314,'E-E'!$B$2:$B$516,0), MATCH(Capacity!K$254,'E-E'!$E$1:$AH$1,0))</f>
        <v>210</v>
      </c>
      <c r="L314">
        <f>$C314*INDEX('E-E'!$E$2:$AH$516,MATCH(Capacity!$B314,'E-E'!$B$2:$B$516,0), MATCH(Capacity!L$254,'E-E'!$E$1:$AH$1,0))</f>
        <v>210</v>
      </c>
      <c r="M314">
        <f>$C314*INDEX('E-E'!$E$2:$AH$516,MATCH(Capacity!$B314,'E-E'!$B$2:$B$516,0), MATCH(Capacity!M$254,'E-E'!$E$1:$AH$1,0))</f>
        <v>210</v>
      </c>
      <c r="N314">
        <f>$C314*INDEX('E-E'!$E$2:$AH$516,MATCH(Capacity!$B314,'E-E'!$B$2:$B$516,0), MATCH(Capacity!N$254,'E-E'!$E$1:$AH$1,0))</f>
        <v>210</v>
      </c>
      <c r="O314">
        <f>$C314*INDEX('E-E'!$E$2:$AH$516,MATCH(Capacity!$B314,'E-E'!$B$2:$B$516,0), MATCH(Capacity!O$254,'E-E'!$E$1:$AH$1,0))</f>
        <v>210</v>
      </c>
      <c r="P314">
        <f>$C314*INDEX('E-E'!$E$2:$AH$516,MATCH(Capacity!$B314,'E-E'!$B$2:$B$516,0), MATCH(Capacity!P$254,'E-E'!$E$1:$AH$1,0))</f>
        <v>210</v>
      </c>
      <c r="Q314">
        <f>$C314*INDEX('E-E'!$E$2:$AH$516,MATCH(Capacity!$B314,'E-E'!$B$2:$B$516,0), MATCH(Capacity!Q$254,'E-E'!$E$1:$AH$1,0))</f>
        <v>210</v>
      </c>
      <c r="R314">
        <f>$C314*INDEX('E-E'!$E$2:$AH$516,MATCH(Capacity!$B314,'E-E'!$B$2:$B$516,0), MATCH(Capacity!R$254,'E-E'!$E$1:$AH$1,0))</f>
        <v>210</v>
      </c>
      <c r="S314">
        <f>$C314*INDEX('E-E'!$E$2:$AH$516,MATCH(Capacity!$B314,'E-E'!$B$2:$B$516,0), MATCH(Capacity!S$254,'E-E'!$E$1:$AH$1,0))</f>
        <v>210</v>
      </c>
      <c r="T314">
        <f>$C314*INDEX('E-E'!$E$2:$AH$516,MATCH(Capacity!$B314,'E-E'!$B$2:$B$516,0), MATCH(Capacity!T$254,'E-E'!$E$1:$AH$1,0))</f>
        <v>210</v>
      </c>
      <c r="U314">
        <f>$C314*INDEX('E-E'!$E$2:$AH$516,MATCH(Capacity!$B314,'E-E'!$B$2:$B$516,0), MATCH(Capacity!U$254,'E-E'!$E$1:$AH$1,0))</f>
        <v>210</v>
      </c>
      <c r="V314">
        <f>$C314*INDEX('E-E'!$E$2:$AH$516,MATCH(Capacity!$B314,'E-E'!$B$2:$B$516,0), MATCH(Capacity!V$254,'E-E'!$E$1:$AH$1,0))</f>
        <v>210</v>
      </c>
      <c r="W314">
        <f>$C314*INDEX('E-E'!$E$2:$AH$516,MATCH(Capacity!$B314,'E-E'!$B$2:$B$516,0), MATCH(Capacity!W$254,'E-E'!$E$1:$AH$1,0))</f>
        <v>210</v>
      </c>
      <c r="X314">
        <f>$C314*INDEX('E-E'!$E$2:$AH$516,MATCH(Capacity!$B314,'E-E'!$B$2:$B$516,0), MATCH(Capacity!X$254,'E-E'!$E$1:$AH$1,0))</f>
        <v>210</v>
      </c>
      <c r="Y314">
        <f>$C314*INDEX('E-E'!$E$2:$AH$516,MATCH(Capacity!$B314,'E-E'!$B$2:$B$516,0), MATCH(Capacity!Y$254,'E-E'!$E$1:$AH$1,0))</f>
        <v>210</v>
      </c>
      <c r="Z314">
        <f>$C314*INDEX('E-E'!$E$2:$AH$516,MATCH(Capacity!$B314,'E-E'!$B$2:$B$516,0), MATCH(Capacity!Z$254,'E-E'!$E$1:$AH$1,0))</f>
        <v>210</v>
      </c>
      <c r="AA314">
        <f>$C314*INDEX('E-E'!$E$2:$AH$516,MATCH(Capacity!$B314,'E-E'!$B$2:$B$516,0), MATCH(Capacity!AA$254,'E-E'!$E$1:$AH$1,0))</f>
        <v>210</v>
      </c>
      <c r="AB314">
        <f>$C314*INDEX('E-E'!$E$2:$AH$516,MATCH(Capacity!$B314,'E-E'!$B$2:$B$516,0), MATCH(Capacity!AB$254,'E-E'!$E$1:$AH$1,0))</f>
        <v>210</v>
      </c>
      <c r="AC314">
        <f>$C314*INDEX('E-E'!$E$2:$AH$516,MATCH(Capacity!$B314,'E-E'!$B$2:$B$516,0), MATCH(Capacity!AC$254,'E-E'!$E$1:$AH$1,0))</f>
        <v>210</v>
      </c>
      <c r="AD314">
        <f>$C314*INDEX('E-E'!$E$2:$AH$516,MATCH(Capacity!$B314,'E-E'!$B$2:$B$516,0), MATCH(Capacity!AD$254,'E-E'!$E$1:$AH$1,0))</f>
        <v>0</v>
      </c>
      <c r="AE314">
        <f>$C314*INDEX('E-E'!$E$2:$AH$516,MATCH(Capacity!$B314,'E-E'!$B$2:$B$516,0), MATCH(Capacity!AE$254,'E-E'!$E$1:$AH$1,0))</f>
        <v>0</v>
      </c>
      <c r="AF314">
        <f>$C314*INDEX('E-E'!$E$2:$AH$516,MATCH(Capacity!$B314,'E-E'!$B$2:$B$516,0), MATCH(Capacity!AF$254,'E-E'!$E$1:$AH$1,0))</f>
        <v>0</v>
      </c>
      <c r="AG314">
        <f>$C314*INDEX('E-E'!$E$2:$AH$516,MATCH(Capacity!$B314,'E-E'!$B$2:$B$516,0), MATCH(Capacity!AG$254,'E-E'!$E$1:$AH$1,0))</f>
        <v>0</v>
      </c>
      <c r="AH314">
        <f>$C314*INDEX('E-E'!$E$2:$AH$516,MATCH(Capacity!$B314,'E-E'!$B$2:$B$516,0), MATCH(Capacity!AH$254,'E-E'!$E$1:$AH$1,0))</f>
        <v>0</v>
      </c>
    </row>
    <row r="315" spans="1:34" x14ac:dyDescent="0.3">
      <c r="A315" t="str">
        <f>'E-E'!A62</f>
        <v>Barker Inlet Power Station</v>
      </c>
      <c r="B315" t="str">
        <f>'E-E'!B62</f>
        <v>BIPS1_01</v>
      </c>
      <c r="C315">
        <f>_xlfn.IFNA(VLOOKUP(B315,RawData!$B$1:$E$168,4,FALSE),0)</f>
        <v>0</v>
      </c>
      <c r="D315">
        <f>_xlfn.IFNA(VLOOKUP(B315,RawData!$B$1:$H$168,7,FALSE),0)</f>
        <v>0</v>
      </c>
      <c r="E315">
        <f>_xlfn.IFNA(VLOOKUP(B315,RawData!$B$1:$H$168,2,FALSE),0)</f>
        <v>0</v>
      </c>
      <c r="F315">
        <f>$C315*INDEX('E-E'!$E$2:$AH$516,MATCH(Capacity!$B315,'E-E'!$B$2:$B$516,0), MATCH(Capacity!F$254,'E-E'!$E$1:$AH$1,0))</f>
        <v>0</v>
      </c>
      <c r="G315">
        <f>$C315*INDEX('E-E'!$E$2:$AH$516,MATCH(Capacity!$B315,'E-E'!$B$2:$B$516,0), MATCH(Capacity!G$254,'E-E'!$E$1:$AH$1,0))</f>
        <v>0</v>
      </c>
      <c r="H315">
        <f>$C315*INDEX('E-E'!$E$2:$AH$516,MATCH(Capacity!$B315,'E-E'!$B$2:$B$516,0), MATCH(Capacity!H$254,'E-E'!$E$1:$AH$1,0))</f>
        <v>0</v>
      </c>
      <c r="I315">
        <f>$C315*INDEX('E-E'!$E$2:$AH$516,MATCH(Capacity!$B315,'E-E'!$B$2:$B$516,0), MATCH(Capacity!I$254,'E-E'!$E$1:$AH$1,0))</f>
        <v>0</v>
      </c>
      <c r="J315">
        <f>$C315*INDEX('E-E'!$E$2:$AH$516,MATCH(Capacity!$B315,'E-E'!$B$2:$B$516,0), MATCH(Capacity!J$254,'E-E'!$E$1:$AH$1,0))</f>
        <v>0</v>
      </c>
      <c r="K315">
        <f>$C315*INDEX('E-E'!$E$2:$AH$516,MATCH(Capacity!$B315,'E-E'!$B$2:$B$516,0), MATCH(Capacity!K$254,'E-E'!$E$1:$AH$1,0))</f>
        <v>0</v>
      </c>
      <c r="L315">
        <f>$C315*INDEX('E-E'!$E$2:$AH$516,MATCH(Capacity!$B315,'E-E'!$B$2:$B$516,0), MATCH(Capacity!L$254,'E-E'!$E$1:$AH$1,0))</f>
        <v>0</v>
      </c>
      <c r="M315">
        <f>$C315*INDEX('E-E'!$E$2:$AH$516,MATCH(Capacity!$B315,'E-E'!$B$2:$B$516,0), MATCH(Capacity!M$254,'E-E'!$E$1:$AH$1,0))</f>
        <v>0</v>
      </c>
      <c r="N315">
        <f>$C315*INDEX('E-E'!$E$2:$AH$516,MATCH(Capacity!$B315,'E-E'!$B$2:$B$516,0), MATCH(Capacity!N$254,'E-E'!$E$1:$AH$1,0))</f>
        <v>0</v>
      </c>
      <c r="O315">
        <f>$C315*INDEX('E-E'!$E$2:$AH$516,MATCH(Capacity!$B315,'E-E'!$B$2:$B$516,0), MATCH(Capacity!O$254,'E-E'!$E$1:$AH$1,0))</f>
        <v>0</v>
      </c>
      <c r="P315">
        <f>$C315*INDEX('E-E'!$E$2:$AH$516,MATCH(Capacity!$B315,'E-E'!$B$2:$B$516,0), MATCH(Capacity!P$254,'E-E'!$E$1:$AH$1,0))</f>
        <v>0</v>
      </c>
      <c r="Q315">
        <f>$C315*INDEX('E-E'!$E$2:$AH$516,MATCH(Capacity!$B315,'E-E'!$B$2:$B$516,0), MATCH(Capacity!Q$254,'E-E'!$E$1:$AH$1,0))</f>
        <v>0</v>
      </c>
      <c r="R315">
        <f>$C315*INDEX('E-E'!$E$2:$AH$516,MATCH(Capacity!$B315,'E-E'!$B$2:$B$516,0), MATCH(Capacity!R$254,'E-E'!$E$1:$AH$1,0))</f>
        <v>0</v>
      </c>
      <c r="S315">
        <f>$C315*INDEX('E-E'!$E$2:$AH$516,MATCH(Capacity!$B315,'E-E'!$B$2:$B$516,0), MATCH(Capacity!S$254,'E-E'!$E$1:$AH$1,0))</f>
        <v>0</v>
      </c>
      <c r="T315">
        <f>$C315*INDEX('E-E'!$E$2:$AH$516,MATCH(Capacity!$B315,'E-E'!$B$2:$B$516,0), MATCH(Capacity!T$254,'E-E'!$E$1:$AH$1,0))</f>
        <v>0</v>
      </c>
      <c r="U315">
        <f>$C315*INDEX('E-E'!$E$2:$AH$516,MATCH(Capacity!$B315,'E-E'!$B$2:$B$516,0), MATCH(Capacity!U$254,'E-E'!$E$1:$AH$1,0))</f>
        <v>0</v>
      </c>
      <c r="V315">
        <f>$C315*INDEX('E-E'!$E$2:$AH$516,MATCH(Capacity!$B315,'E-E'!$B$2:$B$516,0), MATCH(Capacity!V$254,'E-E'!$E$1:$AH$1,0))</f>
        <v>0</v>
      </c>
      <c r="W315">
        <f>$C315*INDEX('E-E'!$E$2:$AH$516,MATCH(Capacity!$B315,'E-E'!$B$2:$B$516,0), MATCH(Capacity!W$254,'E-E'!$E$1:$AH$1,0))</f>
        <v>0</v>
      </c>
      <c r="X315">
        <f>$C315*INDEX('E-E'!$E$2:$AH$516,MATCH(Capacity!$B315,'E-E'!$B$2:$B$516,0), MATCH(Capacity!X$254,'E-E'!$E$1:$AH$1,0))</f>
        <v>0</v>
      </c>
      <c r="Y315">
        <f>$C315*INDEX('E-E'!$E$2:$AH$516,MATCH(Capacity!$B315,'E-E'!$B$2:$B$516,0), MATCH(Capacity!Y$254,'E-E'!$E$1:$AH$1,0))</f>
        <v>0</v>
      </c>
      <c r="Z315">
        <f>$C315*INDEX('E-E'!$E$2:$AH$516,MATCH(Capacity!$B315,'E-E'!$B$2:$B$516,0), MATCH(Capacity!Z$254,'E-E'!$E$1:$AH$1,0))</f>
        <v>0</v>
      </c>
      <c r="AA315">
        <f>$C315*INDEX('E-E'!$E$2:$AH$516,MATCH(Capacity!$B315,'E-E'!$B$2:$B$516,0), MATCH(Capacity!AA$254,'E-E'!$E$1:$AH$1,0))</f>
        <v>0</v>
      </c>
      <c r="AB315">
        <f>$C315*INDEX('E-E'!$E$2:$AH$516,MATCH(Capacity!$B315,'E-E'!$B$2:$B$516,0), MATCH(Capacity!AB$254,'E-E'!$E$1:$AH$1,0))</f>
        <v>0</v>
      </c>
      <c r="AC315">
        <f>$C315*INDEX('E-E'!$E$2:$AH$516,MATCH(Capacity!$B315,'E-E'!$B$2:$B$516,0), MATCH(Capacity!AC$254,'E-E'!$E$1:$AH$1,0))</f>
        <v>0</v>
      </c>
      <c r="AD315">
        <f>$C315*INDEX('E-E'!$E$2:$AH$516,MATCH(Capacity!$B315,'E-E'!$B$2:$B$516,0), MATCH(Capacity!AD$254,'E-E'!$E$1:$AH$1,0))</f>
        <v>0</v>
      </c>
      <c r="AE315">
        <f>$C315*INDEX('E-E'!$E$2:$AH$516,MATCH(Capacity!$B315,'E-E'!$B$2:$B$516,0), MATCH(Capacity!AE$254,'E-E'!$E$1:$AH$1,0))</f>
        <v>0</v>
      </c>
      <c r="AF315">
        <f>$C315*INDEX('E-E'!$E$2:$AH$516,MATCH(Capacity!$B315,'E-E'!$B$2:$B$516,0), MATCH(Capacity!AF$254,'E-E'!$E$1:$AH$1,0))</f>
        <v>0</v>
      </c>
      <c r="AG315">
        <f>$C315*INDEX('E-E'!$E$2:$AH$516,MATCH(Capacity!$B315,'E-E'!$B$2:$B$516,0), MATCH(Capacity!AG$254,'E-E'!$E$1:$AH$1,0))</f>
        <v>0</v>
      </c>
      <c r="AH315">
        <f>$C315*INDEX('E-E'!$E$2:$AH$516,MATCH(Capacity!$B315,'E-E'!$B$2:$B$516,0), MATCH(Capacity!AH$254,'E-E'!$E$1:$AH$1,0))</f>
        <v>0</v>
      </c>
    </row>
    <row r="316" spans="1:34" x14ac:dyDescent="0.3">
      <c r="A316" t="str">
        <f>'E-E'!A63</f>
        <v>Barker Inlet Power Station</v>
      </c>
      <c r="B316" t="str">
        <f>'E-E'!B63</f>
        <v>BIPS1_02</v>
      </c>
      <c r="C316">
        <f>_xlfn.IFNA(VLOOKUP(B316,RawData!$B$1:$E$168,4,FALSE),0)</f>
        <v>0</v>
      </c>
      <c r="D316">
        <f>_xlfn.IFNA(VLOOKUP(B316,RawData!$B$1:$H$168,7,FALSE),0)</f>
        <v>0</v>
      </c>
      <c r="E316">
        <f>_xlfn.IFNA(VLOOKUP(B316,RawData!$B$1:$H$168,2,FALSE),0)</f>
        <v>0</v>
      </c>
      <c r="F316">
        <f>$C316*INDEX('E-E'!$E$2:$AH$516,MATCH(Capacity!$B316,'E-E'!$B$2:$B$516,0), MATCH(Capacity!F$254,'E-E'!$E$1:$AH$1,0))</f>
        <v>0</v>
      </c>
      <c r="G316">
        <f>$C316*INDEX('E-E'!$E$2:$AH$516,MATCH(Capacity!$B316,'E-E'!$B$2:$B$516,0), MATCH(Capacity!G$254,'E-E'!$E$1:$AH$1,0))</f>
        <v>0</v>
      </c>
      <c r="H316">
        <f>$C316*INDEX('E-E'!$E$2:$AH$516,MATCH(Capacity!$B316,'E-E'!$B$2:$B$516,0), MATCH(Capacity!H$254,'E-E'!$E$1:$AH$1,0))</f>
        <v>0</v>
      </c>
      <c r="I316">
        <f>$C316*INDEX('E-E'!$E$2:$AH$516,MATCH(Capacity!$B316,'E-E'!$B$2:$B$516,0), MATCH(Capacity!I$254,'E-E'!$E$1:$AH$1,0))</f>
        <v>0</v>
      </c>
      <c r="J316">
        <f>$C316*INDEX('E-E'!$E$2:$AH$516,MATCH(Capacity!$B316,'E-E'!$B$2:$B$516,0), MATCH(Capacity!J$254,'E-E'!$E$1:$AH$1,0))</f>
        <v>0</v>
      </c>
      <c r="K316">
        <f>$C316*INDEX('E-E'!$E$2:$AH$516,MATCH(Capacity!$B316,'E-E'!$B$2:$B$516,0), MATCH(Capacity!K$254,'E-E'!$E$1:$AH$1,0))</f>
        <v>0</v>
      </c>
      <c r="L316">
        <f>$C316*INDEX('E-E'!$E$2:$AH$516,MATCH(Capacity!$B316,'E-E'!$B$2:$B$516,0), MATCH(Capacity!L$254,'E-E'!$E$1:$AH$1,0))</f>
        <v>0</v>
      </c>
      <c r="M316">
        <f>$C316*INDEX('E-E'!$E$2:$AH$516,MATCH(Capacity!$B316,'E-E'!$B$2:$B$516,0), MATCH(Capacity!M$254,'E-E'!$E$1:$AH$1,0))</f>
        <v>0</v>
      </c>
      <c r="N316">
        <f>$C316*INDEX('E-E'!$E$2:$AH$516,MATCH(Capacity!$B316,'E-E'!$B$2:$B$516,0), MATCH(Capacity!N$254,'E-E'!$E$1:$AH$1,0))</f>
        <v>0</v>
      </c>
      <c r="O316">
        <f>$C316*INDEX('E-E'!$E$2:$AH$516,MATCH(Capacity!$B316,'E-E'!$B$2:$B$516,0), MATCH(Capacity!O$254,'E-E'!$E$1:$AH$1,0))</f>
        <v>0</v>
      </c>
      <c r="P316">
        <f>$C316*INDEX('E-E'!$E$2:$AH$516,MATCH(Capacity!$B316,'E-E'!$B$2:$B$516,0), MATCH(Capacity!P$254,'E-E'!$E$1:$AH$1,0))</f>
        <v>0</v>
      </c>
      <c r="Q316">
        <f>$C316*INDEX('E-E'!$E$2:$AH$516,MATCH(Capacity!$B316,'E-E'!$B$2:$B$516,0), MATCH(Capacity!Q$254,'E-E'!$E$1:$AH$1,0))</f>
        <v>0</v>
      </c>
      <c r="R316">
        <f>$C316*INDEX('E-E'!$E$2:$AH$516,MATCH(Capacity!$B316,'E-E'!$B$2:$B$516,0), MATCH(Capacity!R$254,'E-E'!$E$1:$AH$1,0))</f>
        <v>0</v>
      </c>
      <c r="S316">
        <f>$C316*INDEX('E-E'!$E$2:$AH$516,MATCH(Capacity!$B316,'E-E'!$B$2:$B$516,0), MATCH(Capacity!S$254,'E-E'!$E$1:$AH$1,0))</f>
        <v>0</v>
      </c>
      <c r="T316">
        <f>$C316*INDEX('E-E'!$E$2:$AH$516,MATCH(Capacity!$B316,'E-E'!$B$2:$B$516,0), MATCH(Capacity!T$254,'E-E'!$E$1:$AH$1,0))</f>
        <v>0</v>
      </c>
      <c r="U316">
        <f>$C316*INDEX('E-E'!$E$2:$AH$516,MATCH(Capacity!$B316,'E-E'!$B$2:$B$516,0), MATCH(Capacity!U$254,'E-E'!$E$1:$AH$1,0))</f>
        <v>0</v>
      </c>
      <c r="V316">
        <f>$C316*INDEX('E-E'!$E$2:$AH$516,MATCH(Capacity!$B316,'E-E'!$B$2:$B$516,0), MATCH(Capacity!V$254,'E-E'!$E$1:$AH$1,0))</f>
        <v>0</v>
      </c>
      <c r="W316">
        <f>$C316*INDEX('E-E'!$E$2:$AH$516,MATCH(Capacity!$B316,'E-E'!$B$2:$B$516,0), MATCH(Capacity!W$254,'E-E'!$E$1:$AH$1,0))</f>
        <v>0</v>
      </c>
      <c r="X316">
        <f>$C316*INDEX('E-E'!$E$2:$AH$516,MATCH(Capacity!$B316,'E-E'!$B$2:$B$516,0), MATCH(Capacity!X$254,'E-E'!$E$1:$AH$1,0))</f>
        <v>0</v>
      </c>
      <c r="Y316">
        <f>$C316*INDEX('E-E'!$E$2:$AH$516,MATCH(Capacity!$B316,'E-E'!$B$2:$B$516,0), MATCH(Capacity!Y$254,'E-E'!$E$1:$AH$1,0))</f>
        <v>0</v>
      </c>
      <c r="Z316">
        <f>$C316*INDEX('E-E'!$E$2:$AH$516,MATCH(Capacity!$B316,'E-E'!$B$2:$B$516,0), MATCH(Capacity!Z$254,'E-E'!$E$1:$AH$1,0))</f>
        <v>0</v>
      </c>
      <c r="AA316">
        <f>$C316*INDEX('E-E'!$E$2:$AH$516,MATCH(Capacity!$B316,'E-E'!$B$2:$B$516,0), MATCH(Capacity!AA$254,'E-E'!$E$1:$AH$1,0))</f>
        <v>0</v>
      </c>
      <c r="AB316">
        <f>$C316*INDEX('E-E'!$E$2:$AH$516,MATCH(Capacity!$B316,'E-E'!$B$2:$B$516,0), MATCH(Capacity!AB$254,'E-E'!$E$1:$AH$1,0))</f>
        <v>0</v>
      </c>
      <c r="AC316">
        <f>$C316*INDEX('E-E'!$E$2:$AH$516,MATCH(Capacity!$B316,'E-E'!$B$2:$B$516,0), MATCH(Capacity!AC$254,'E-E'!$E$1:$AH$1,0))</f>
        <v>0</v>
      </c>
      <c r="AD316">
        <f>$C316*INDEX('E-E'!$E$2:$AH$516,MATCH(Capacity!$B316,'E-E'!$B$2:$B$516,0), MATCH(Capacity!AD$254,'E-E'!$E$1:$AH$1,0))</f>
        <v>0</v>
      </c>
      <c r="AE316">
        <f>$C316*INDEX('E-E'!$E$2:$AH$516,MATCH(Capacity!$B316,'E-E'!$B$2:$B$516,0), MATCH(Capacity!AE$254,'E-E'!$E$1:$AH$1,0))</f>
        <v>0</v>
      </c>
      <c r="AF316">
        <f>$C316*INDEX('E-E'!$E$2:$AH$516,MATCH(Capacity!$B316,'E-E'!$B$2:$B$516,0), MATCH(Capacity!AF$254,'E-E'!$E$1:$AH$1,0))</f>
        <v>0</v>
      </c>
      <c r="AG316">
        <f>$C316*INDEX('E-E'!$E$2:$AH$516,MATCH(Capacity!$B316,'E-E'!$B$2:$B$516,0), MATCH(Capacity!AG$254,'E-E'!$E$1:$AH$1,0))</f>
        <v>0</v>
      </c>
      <c r="AH316">
        <f>$C316*INDEX('E-E'!$E$2:$AH$516,MATCH(Capacity!$B316,'E-E'!$B$2:$B$516,0), MATCH(Capacity!AH$254,'E-E'!$E$1:$AH$1,0))</f>
        <v>0</v>
      </c>
    </row>
    <row r="317" spans="1:34" x14ac:dyDescent="0.3">
      <c r="A317" t="str">
        <f>'E-E'!A64</f>
        <v>Barker Inlet Power Station</v>
      </c>
      <c r="B317" t="str">
        <f>'E-E'!B64</f>
        <v>BIPS1_03</v>
      </c>
      <c r="C317">
        <f>_xlfn.IFNA(VLOOKUP(B317,RawData!$B$1:$E$168,4,FALSE),0)</f>
        <v>0</v>
      </c>
      <c r="D317">
        <f>_xlfn.IFNA(VLOOKUP(B317,RawData!$B$1:$H$168,7,FALSE),0)</f>
        <v>0</v>
      </c>
      <c r="E317">
        <f>_xlfn.IFNA(VLOOKUP(B317,RawData!$B$1:$H$168,2,FALSE),0)</f>
        <v>0</v>
      </c>
      <c r="F317">
        <f>$C317*INDEX('E-E'!$E$2:$AH$516,MATCH(Capacity!$B317,'E-E'!$B$2:$B$516,0), MATCH(Capacity!F$254,'E-E'!$E$1:$AH$1,0))</f>
        <v>0</v>
      </c>
      <c r="G317">
        <f>$C317*INDEX('E-E'!$E$2:$AH$516,MATCH(Capacity!$B317,'E-E'!$B$2:$B$516,0), MATCH(Capacity!G$254,'E-E'!$E$1:$AH$1,0))</f>
        <v>0</v>
      </c>
      <c r="H317">
        <f>$C317*INDEX('E-E'!$E$2:$AH$516,MATCH(Capacity!$B317,'E-E'!$B$2:$B$516,0), MATCH(Capacity!H$254,'E-E'!$E$1:$AH$1,0))</f>
        <v>0</v>
      </c>
      <c r="I317">
        <f>$C317*INDEX('E-E'!$E$2:$AH$516,MATCH(Capacity!$B317,'E-E'!$B$2:$B$516,0), MATCH(Capacity!I$254,'E-E'!$E$1:$AH$1,0))</f>
        <v>0</v>
      </c>
      <c r="J317">
        <f>$C317*INDEX('E-E'!$E$2:$AH$516,MATCH(Capacity!$B317,'E-E'!$B$2:$B$516,0), MATCH(Capacity!J$254,'E-E'!$E$1:$AH$1,0))</f>
        <v>0</v>
      </c>
      <c r="K317">
        <f>$C317*INDEX('E-E'!$E$2:$AH$516,MATCH(Capacity!$B317,'E-E'!$B$2:$B$516,0), MATCH(Capacity!K$254,'E-E'!$E$1:$AH$1,0))</f>
        <v>0</v>
      </c>
      <c r="L317">
        <f>$C317*INDEX('E-E'!$E$2:$AH$516,MATCH(Capacity!$B317,'E-E'!$B$2:$B$516,0), MATCH(Capacity!L$254,'E-E'!$E$1:$AH$1,0))</f>
        <v>0</v>
      </c>
      <c r="M317">
        <f>$C317*INDEX('E-E'!$E$2:$AH$516,MATCH(Capacity!$B317,'E-E'!$B$2:$B$516,0), MATCH(Capacity!M$254,'E-E'!$E$1:$AH$1,0))</f>
        <v>0</v>
      </c>
      <c r="N317">
        <f>$C317*INDEX('E-E'!$E$2:$AH$516,MATCH(Capacity!$B317,'E-E'!$B$2:$B$516,0), MATCH(Capacity!N$254,'E-E'!$E$1:$AH$1,0))</f>
        <v>0</v>
      </c>
      <c r="O317">
        <f>$C317*INDEX('E-E'!$E$2:$AH$516,MATCH(Capacity!$B317,'E-E'!$B$2:$B$516,0), MATCH(Capacity!O$254,'E-E'!$E$1:$AH$1,0))</f>
        <v>0</v>
      </c>
      <c r="P317">
        <f>$C317*INDEX('E-E'!$E$2:$AH$516,MATCH(Capacity!$B317,'E-E'!$B$2:$B$516,0), MATCH(Capacity!P$254,'E-E'!$E$1:$AH$1,0))</f>
        <v>0</v>
      </c>
      <c r="Q317">
        <f>$C317*INDEX('E-E'!$E$2:$AH$516,MATCH(Capacity!$B317,'E-E'!$B$2:$B$516,0), MATCH(Capacity!Q$254,'E-E'!$E$1:$AH$1,0))</f>
        <v>0</v>
      </c>
      <c r="R317">
        <f>$C317*INDEX('E-E'!$E$2:$AH$516,MATCH(Capacity!$B317,'E-E'!$B$2:$B$516,0), MATCH(Capacity!R$254,'E-E'!$E$1:$AH$1,0))</f>
        <v>0</v>
      </c>
      <c r="S317">
        <f>$C317*INDEX('E-E'!$E$2:$AH$516,MATCH(Capacity!$B317,'E-E'!$B$2:$B$516,0), MATCH(Capacity!S$254,'E-E'!$E$1:$AH$1,0))</f>
        <v>0</v>
      </c>
      <c r="T317">
        <f>$C317*INDEX('E-E'!$E$2:$AH$516,MATCH(Capacity!$B317,'E-E'!$B$2:$B$516,0), MATCH(Capacity!T$254,'E-E'!$E$1:$AH$1,0))</f>
        <v>0</v>
      </c>
      <c r="U317">
        <f>$C317*INDEX('E-E'!$E$2:$AH$516,MATCH(Capacity!$B317,'E-E'!$B$2:$B$516,0), MATCH(Capacity!U$254,'E-E'!$E$1:$AH$1,0))</f>
        <v>0</v>
      </c>
      <c r="V317">
        <f>$C317*INDEX('E-E'!$E$2:$AH$516,MATCH(Capacity!$B317,'E-E'!$B$2:$B$516,0), MATCH(Capacity!V$254,'E-E'!$E$1:$AH$1,0))</f>
        <v>0</v>
      </c>
      <c r="W317">
        <f>$C317*INDEX('E-E'!$E$2:$AH$516,MATCH(Capacity!$B317,'E-E'!$B$2:$B$516,0), MATCH(Capacity!W$254,'E-E'!$E$1:$AH$1,0))</f>
        <v>0</v>
      </c>
      <c r="X317">
        <f>$C317*INDEX('E-E'!$E$2:$AH$516,MATCH(Capacity!$B317,'E-E'!$B$2:$B$516,0), MATCH(Capacity!X$254,'E-E'!$E$1:$AH$1,0))</f>
        <v>0</v>
      </c>
      <c r="Y317">
        <f>$C317*INDEX('E-E'!$E$2:$AH$516,MATCH(Capacity!$B317,'E-E'!$B$2:$B$516,0), MATCH(Capacity!Y$254,'E-E'!$E$1:$AH$1,0))</f>
        <v>0</v>
      </c>
      <c r="Z317">
        <f>$C317*INDEX('E-E'!$E$2:$AH$516,MATCH(Capacity!$B317,'E-E'!$B$2:$B$516,0), MATCH(Capacity!Z$254,'E-E'!$E$1:$AH$1,0))</f>
        <v>0</v>
      </c>
      <c r="AA317">
        <f>$C317*INDEX('E-E'!$E$2:$AH$516,MATCH(Capacity!$B317,'E-E'!$B$2:$B$516,0), MATCH(Capacity!AA$254,'E-E'!$E$1:$AH$1,0))</f>
        <v>0</v>
      </c>
      <c r="AB317">
        <f>$C317*INDEX('E-E'!$E$2:$AH$516,MATCH(Capacity!$B317,'E-E'!$B$2:$B$516,0), MATCH(Capacity!AB$254,'E-E'!$E$1:$AH$1,0))</f>
        <v>0</v>
      </c>
      <c r="AC317">
        <f>$C317*INDEX('E-E'!$E$2:$AH$516,MATCH(Capacity!$B317,'E-E'!$B$2:$B$516,0), MATCH(Capacity!AC$254,'E-E'!$E$1:$AH$1,0))</f>
        <v>0</v>
      </c>
      <c r="AD317">
        <f>$C317*INDEX('E-E'!$E$2:$AH$516,MATCH(Capacity!$B317,'E-E'!$B$2:$B$516,0), MATCH(Capacity!AD$254,'E-E'!$E$1:$AH$1,0))</f>
        <v>0</v>
      </c>
      <c r="AE317">
        <f>$C317*INDEX('E-E'!$E$2:$AH$516,MATCH(Capacity!$B317,'E-E'!$B$2:$B$516,0), MATCH(Capacity!AE$254,'E-E'!$E$1:$AH$1,0))</f>
        <v>0</v>
      </c>
      <c r="AF317">
        <f>$C317*INDEX('E-E'!$E$2:$AH$516,MATCH(Capacity!$B317,'E-E'!$B$2:$B$516,0), MATCH(Capacity!AF$254,'E-E'!$E$1:$AH$1,0))</f>
        <v>0</v>
      </c>
      <c r="AG317">
        <f>$C317*INDEX('E-E'!$E$2:$AH$516,MATCH(Capacity!$B317,'E-E'!$B$2:$B$516,0), MATCH(Capacity!AG$254,'E-E'!$E$1:$AH$1,0))</f>
        <v>0</v>
      </c>
      <c r="AH317">
        <f>$C317*INDEX('E-E'!$E$2:$AH$516,MATCH(Capacity!$B317,'E-E'!$B$2:$B$516,0), MATCH(Capacity!AH$254,'E-E'!$E$1:$AH$1,0))</f>
        <v>0</v>
      </c>
    </row>
    <row r="318" spans="1:34" x14ac:dyDescent="0.3">
      <c r="A318" t="str">
        <f>'E-E'!A65</f>
        <v>Barker Inlet Power Station</v>
      </c>
      <c r="B318" t="str">
        <f>'E-E'!B65</f>
        <v>BIPS1_04</v>
      </c>
      <c r="C318">
        <f>_xlfn.IFNA(VLOOKUP(B318,RawData!$B$1:$E$168,4,FALSE),0)</f>
        <v>0</v>
      </c>
      <c r="D318">
        <f>_xlfn.IFNA(VLOOKUP(B318,RawData!$B$1:$H$168,7,FALSE),0)</f>
        <v>0</v>
      </c>
      <c r="E318">
        <f>_xlfn.IFNA(VLOOKUP(B318,RawData!$B$1:$H$168,2,FALSE),0)</f>
        <v>0</v>
      </c>
      <c r="F318">
        <f>$C318*INDEX('E-E'!$E$2:$AH$516,MATCH(Capacity!$B318,'E-E'!$B$2:$B$516,0), MATCH(Capacity!F$254,'E-E'!$E$1:$AH$1,0))</f>
        <v>0</v>
      </c>
      <c r="G318">
        <f>$C318*INDEX('E-E'!$E$2:$AH$516,MATCH(Capacity!$B318,'E-E'!$B$2:$B$516,0), MATCH(Capacity!G$254,'E-E'!$E$1:$AH$1,0))</f>
        <v>0</v>
      </c>
      <c r="H318">
        <f>$C318*INDEX('E-E'!$E$2:$AH$516,MATCH(Capacity!$B318,'E-E'!$B$2:$B$516,0), MATCH(Capacity!H$254,'E-E'!$E$1:$AH$1,0))</f>
        <v>0</v>
      </c>
      <c r="I318">
        <f>$C318*INDEX('E-E'!$E$2:$AH$516,MATCH(Capacity!$B318,'E-E'!$B$2:$B$516,0), MATCH(Capacity!I$254,'E-E'!$E$1:$AH$1,0))</f>
        <v>0</v>
      </c>
      <c r="J318">
        <f>$C318*INDEX('E-E'!$E$2:$AH$516,MATCH(Capacity!$B318,'E-E'!$B$2:$B$516,0), MATCH(Capacity!J$254,'E-E'!$E$1:$AH$1,0))</f>
        <v>0</v>
      </c>
      <c r="K318">
        <f>$C318*INDEX('E-E'!$E$2:$AH$516,MATCH(Capacity!$B318,'E-E'!$B$2:$B$516,0), MATCH(Capacity!K$254,'E-E'!$E$1:$AH$1,0))</f>
        <v>0</v>
      </c>
      <c r="L318">
        <f>$C318*INDEX('E-E'!$E$2:$AH$516,MATCH(Capacity!$B318,'E-E'!$B$2:$B$516,0), MATCH(Capacity!L$254,'E-E'!$E$1:$AH$1,0))</f>
        <v>0</v>
      </c>
      <c r="M318">
        <f>$C318*INDEX('E-E'!$E$2:$AH$516,MATCH(Capacity!$B318,'E-E'!$B$2:$B$516,0), MATCH(Capacity!M$254,'E-E'!$E$1:$AH$1,0))</f>
        <v>0</v>
      </c>
      <c r="N318">
        <f>$C318*INDEX('E-E'!$E$2:$AH$516,MATCH(Capacity!$B318,'E-E'!$B$2:$B$516,0), MATCH(Capacity!N$254,'E-E'!$E$1:$AH$1,0))</f>
        <v>0</v>
      </c>
      <c r="O318">
        <f>$C318*INDEX('E-E'!$E$2:$AH$516,MATCH(Capacity!$B318,'E-E'!$B$2:$B$516,0), MATCH(Capacity!O$254,'E-E'!$E$1:$AH$1,0))</f>
        <v>0</v>
      </c>
      <c r="P318">
        <f>$C318*INDEX('E-E'!$E$2:$AH$516,MATCH(Capacity!$B318,'E-E'!$B$2:$B$516,0), MATCH(Capacity!P$254,'E-E'!$E$1:$AH$1,0))</f>
        <v>0</v>
      </c>
      <c r="Q318">
        <f>$C318*INDEX('E-E'!$E$2:$AH$516,MATCH(Capacity!$B318,'E-E'!$B$2:$B$516,0), MATCH(Capacity!Q$254,'E-E'!$E$1:$AH$1,0))</f>
        <v>0</v>
      </c>
      <c r="R318">
        <f>$C318*INDEX('E-E'!$E$2:$AH$516,MATCH(Capacity!$B318,'E-E'!$B$2:$B$516,0), MATCH(Capacity!R$254,'E-E'!$E$1:$AH$1,0))</f>
        <v>0</v>
      </c>
      <c r="S318">
        <f>$C318*INDEX('E-E'!$E$2:$AH$516,MATCH(Capacity!$B318,'E-E'!$B$2:$B$516,0), MATCH(Capacity!S$254,'E-E'!$E$1:$AH$1,0))</f>
        <v>0</v>
      </c>
      <c r="T318">
        <f>$C318*INDEX('E-E'!$E$2:$AH$516,MATCH(Capacity!$B318,'E-E'!$B$2:$B$516,0), MATCH(Capacity!T$254,'E-E'!$E$1:$AH$1,0))</f>
        <v>0</v>
      </c>
      <c r="U318">
        <f>$C318*INDEX('E-E'!$E$2:$AH$516,MATCH(Capacity!$B318,'E-E'!$B$2:$B$516,0), MATCH(Capacity!U$254,'E-E'!$E$1:$AH$1,0))</f>
        <v>0</v>
      </c>
      <c r="V318">
        <f>$C318*INDEX('E-E'!$E$2:$AH$516,MATCH(Capacity!$B318,'E-E'!$B$2:$B$516,0), MATCH(Capacity!V$254,'E-E'!$E$1:$AH$1,0))</f>
        <v>0</v>
      </c>
      <c r="W318">
        <f>$C318*INDEX('E-E'!$E$2:$AH$516,MATCH(Capacity!$B318,'E-E'!$B$2:$B$516,0), MATCH(Capacity!W$254,'E-E'!$E$1:$AH$1,0))</f>
        <v>0</v>
      </c>
      <c r="X318">
        <f>$C318*INDEX('E-E'!$E$2:$AH$516,MATCH(Capacity!$B318,'E-E'!$B$2:$B$516,0), MATCH(Capacity!X$254,'E-E'!$E$1:$AH$1,0))</f>
        <v>0</v>
      </c>
      <c r="Y318">
        <f>$C318*INDEX('E-E'!$E$2:$AH$516,MATCH(Capacity!$B318,'E-E'!$B$2:$B$516,0), MATCH(Capacity!Y$254,'E-E'!$E$1:$AH$1,0))</f>
        <v>0</v>
      </c>
      <c r="Z318">
        <f>$C318*INDEX('E-E'!$E$2:$AH$516,MATCH(Capacity!$B318,'E-E'!$B$2:$B$516,0), MATCH(Capacity!Z$254,'E-E'!$E$1:$AH$1,0))</f>
        <v>0</v>
      </c>
      <c r="AA318">
        <f>$C318*INDEX('E-E'!$E$2:$AH$516,MATCH(Capacity!$B318,'E-E'!$B$2:$B$516,0), MATCH(Capacity!AA$254,'E-E'!$E$1:$AH$1,0))</f>
        <v>0</v>
      </c>
      <c r="AB318">
        <f>$C318*INDEX('E-E'!$E$2:$AH$516,MATCH(Capacity!$B318,'E-E'!$B$2:$B$516,0), MATCH(Capacity!AB$254,'E-E'!$E$1:$AH$1,0))</f>
        <v>0</v>
      </c>
      <c r="AC318">
        <f>$C318*INDEX('E-E'!$E$2:$AH$516,MATCH(Capacity!$B318,'E-E'!$B$2:$B$516,0), MATCH(Capacity!AC$254,'E-E'!$E$1:$AH$1,0))</f>
        <v>0</v>
      </c>
      <c r="AD318">
        <f>$C318*INDEX('E-E'!$E$2:$AH$516,MATCH(Capacity!$B318,'E-E'!$B$2:$B$516,0), MATCH(Capacity!AD$254,'E-E'!$E$1:$AH$1,0))</f>
        <v>0</v>
      </c>
      <c r="AE318">
        <f>$C318*INDEX('E-E'!$E$2:$AH$516,MATCH(Capacity!$B318,'E-E'!$B$2:$B$516,0), MATCH(Capacity!AE$254,'E-E'!$E$1:$AH$1,0))</f>
        <v>0</v>
      </c>
      <c r="AF318">
        <f>$C318*INDEX('E-E'!$E$2:$AH$516,MATCH(Capacity!$B318,'E-E'!$B$2:$B$516,0), MATCH(Capacity!AF$254,'E-E'!$E$1:$AH$1,0))</f>
        <v>0</v>
      </c>
      <c r="AG318">
        <f>$C318*INDEX('E-E'!$E$2:$AH$516,MATCH(Capacity!$B318,'E-E'!$B$2:$B$516,0), MATCH(Capacity!AG$254,'E-E'!$E$1:$AH$1,0))</f>
        <v>0</v>
      </c>
      <c r="AH318">
        <f>$C318*INDEX('E-E'!$E$2:$AH$516,MATCH(Capacity!$B318,'E-E'!$B$2:$B$516,0), MATCH(Capacity!AH$254,'E-E'!$E$1:$AH$1,0))</f>
        <v>0</v>
      </c>
    </row>
    <row r="319" spans="1:34" x14ac:dyDescent="0.3">
      <c r="A319" t="str">
        <f>'E-E'!A66</f>
        <v>Barker Inlet Power Station</v>
      </c>
      <c r="B319" t="str">
        <f>'E-E'!B66</f>
        <v>BIPS1_05</v>
      </c>
      <c r="C319">
        <f>_xlfn.IFNA(VLOOKUP(B319,RawData!$B$1:$E$168,4,FALSE),0)</f>
        <v>0</v>
      </c>
      <c r="D319">
        <f>_xlfn.IFNA(VLOOKUP(B319,RawData!$B$1:$H$168,7,FALSE),0)</f>
        <v>0</v>
      </c>
      <c r="E319">
        <f>_xlfn.IFNA(VLOOKUP(B319,RawData!$B$1:$H$168,2,FALSE),0)</f>
        <v>0</v>
      </c>
      <c r="F319">
        <f>$C319*INDEX('E-E'!$E$2:$AH$516,MATCH(Capacity!$B319,'E-E'!$B$2:$B$516,0), MATCH(Capacity!F$254,'E-E'!$E$1:$AH$1,0))</f>
        <v>0</v>
      </c>
      <c r="G319">
        <f>$C319*INDEX('E-E'!$E$2:$AH$516,MATCH(Capacity!$B319,'E-E'!$B$2:$B$516,0), MATCH(Capacity!G$254,'E-E'!$E$1:$AH$1,0))</f>
        <v>0</v>
      </c>
      <c r="H319">
        <f>$C319*INDEX('E-E'!$E$2:$AH$516,MATCH(Capacity!$B319,'E-E'!$B$2:$B$516,0), MATCH(Capacity!H$254,'E-E'!$E$1:$AH$1,0))</f>
        <v>0</v>
      </c>
      <c r="I319">
        <f>$C319*INDEX('E-E'!$E$2:$AH$516,MATCH(Capacity!$B319,'E-E'!$B$2:$B$516,0), MATCH(Capacity!I$254,'E-E'!$E$1:$AH$1,0))</f>
        <v>0</v>
      </c>
      <c r="J319">
        <f>$C319*INDEX('E-E'!$E$2:$AH$516,MATCH(Capacity!$B319,'E-E'!$B$2:$B$516,0), MATCH(Capacity!J$254,'E-E'!$E$1:$AH$1,0))</f>
        <v>0</v>
      </c>
      <c r="K319">
        <f>$C319*INDEX('E-E'!$E$2:$AH$516,MATCH(Capacity!$B319,'E-E'!$B$2:$B$516,0), MATCH(Capacity!K$254,'E-E'!$E$1:$AH$1,0))</f>
        <v>0</v>
      </c>
      <c r="L319">
        <f>$C319*INDEX('E-E'!$E$2:$AH$516,MATCH(Capacity!$B319,'E-E'!$B$2:$B$516,0), MATCH(Capacity!L$254,'E-E'!$E$1:$AH$1,0))</f>
        <v>0</v>
      </c>
      <c r="M319">
        <f>$C319*INDEX('E-E'!$E$2:$AH$516,MATCH(Capacity!$B319,'E-E'!$B$2:$B$516,0), MATCH(Capacity!M$254,'E-E'!$E$1:$AH$1,0))</f>
        <v>0</v>
      </c>
      <c r="N319">
        <f>$C319*INDEX('E-E'!$E$2:$AH$516,MATCH(Capacity!$B319,'E-E'!$B$2:$B$516,0), MATCH(Capacity!N$254,'E-E'!$E$1:$AH$1,0))</f>
        <v>0</v>
      </c>
      <c r="O319">
        <f>$C319*INDEX('E-E'!$E$2:$AH$516,MATCH(Capacity!$B319,'E-E'!$B$2:$B$516,0), MATCH(Capacity!O$254,'E-E'!$E$1:$AH$1,0))</f>
        <v>0</v>
      </c>
      <c r="P319">
        <f>$C319*INDEX('E-E'!$E$2:$AH$516,MATCH(Capacity!$B319,'E-E'!$B$2:$B$516,0), MATCH(Capacity!P$254,'E-E'!$E$1:$AH$1,0))</f>
        <v>0</v>
      </c>
      <c r="Q319">
        <f>$C319*INDEX('E-E'!$E$2:$AH$516,MATCH(Capacity!$B319,'E-E'!$B$2:$B$516,0), MATCH(Capacity!Q$254,'E-E'!$E$1:$AH$1,0))</f>
        <v>0</v>
      </c>
      <c r="R319">
        <f>$C319*INDEX('E-E'!$E$2:$AH$516,MATCH(Capacity!$B319,'E-E'!$B$2:$B$516,0), MATCH(Capacity!R$254,'E-E'!$E$1:$AH$1,0))</f>
        <v>0</v>
      </c>
      <c r="S319">
        <f>$C319*INDEX('E-E'!$E$2:$AH$516,MATCH(Capacity!$B319,'E-E'!$B$2:$B$516,0), MATCH(Capacity!S$254,'E-E'!$E$1:$AH$1,0))</f>
        <v>0</v>
      </c>
      <c r="T319">
        <f>$C319*INDEX('E-E'!$E$2:$AH$516,MATCH(Capacity!$B319,'E-E'!$B$2:$B$516,0), MATCH(Capacity!T$254,'E-E'!$E$1:$AH$1,0))</f>
        <v>0</v>
      </c>
      <c r="U319">
        <f>$C319*INDEX('E-E'!$E$2:$AH$516,MATCH(Capacity!$B319,'E-E'!$B$2:$B$516,0), MATCH(Capacity!U$254,'E-E'!$E$1:$AH$1,0))</f>
        <v>0</v>
      </c>
      <c r="V319">
        <f>$C319*INDEX('E-E'!$E$2:$AH$516,MATCH(Capacity!$B319,'E-E'!$B$2:$B$516,0), MATCH(Capacity!V$254,'E-E'!$E$1:$AH$1,0))</f>
        <v>0</v>
      </c>
      <c r="W319">
        <f>$C319*INDEX('E-E'!$E$2:$AH$516,MATCH(Capacity!$B319,'E-E'!$B$2:$B$516,0), MATCH(Capacity!W$254,'E-E'!$E$1:$AH$1,0))</f>
        <v>0</v>
      </c>
      <c r="X319">
        <f>$C319*INDEX('E-E'!$E$2:$AH$516,MATCH(Capacity!$B319,'E-E'!$B$2:$B$516,0), MATCH(Capacity!X$254,'E-E'!$E$1:$AH$1,0))</f>
        <v>0</v>
      </c>
      <c r="Y319">
        <f>$C319*INDEX('E-E'!$E$2:$AH$516,MATCH(Capacity!$B319,'E-E'!$B$2:$B$516,0), MATCH(Capacity!Y$254,'E-E'!$E$1:$AH$1,0))</f>
        <v>0</v>
      </c>
      <c r="Z319">
        <f>$C319*INDEX('E-E'!$E$2:$AH$516,MATCH(Capacity!$B319,'E-E'!$B$2:$B$516,0), MATCH(Capacity!Z$254,'E-E'!$E$1:$AH$1,0))</f>
        <v>0</v>
      </c>
      <c r="AA319">
        <f>$C319*INDEX('E-E'!$E$2:$AH$516,MATCH(Capacity!$B319,'E-E'!$B$2:$B$516,0), MATCH(Capacity!AA$254,'E-E'!$E$1:$AH$1,0))</f>
        <v>0</v>
      </c>
      <c r="AB319">
        <f>$C319*INDEX('E-E'!$E$2:$AH$516,MATCH(Capacity!$B319,'E-E'!$B$2:$B$516,0), MATCH(Capacity!AB$254,'E-E'!$E$1:$AH$1,0))</f>
        <v>0</v>
      </c>
      <c r="AC319">
        <f>$C319*INDEX('E-E'!$E$2:$AH$516,MATCH(Capacity!$B319,'E-E'!$B$2:$B$516,0), MATCH(Capacity!AC$254,'E-E'!$E$1:$AH$1,0))</f>
        <v>0</v>
      </c>
      <c r="AD319">
        <f>$C319*INDEX('E-E'!$E$2:$AH$516,MATCH(Capacity!$B319,'E-E'!$B$2:$B$516,0), MATCH(Capacity!AD$254,'E-E'!$E$1:$AH$1,0))</f>
        <v>0</v>
      </c>
      <c r="AE319">
        <f>$C319*INDEX('E-E'!$E$2:$AH$516,MATCH(Capacity!$B319,'E-E'!$B$2:$B$516,0), MATCH(Capacity!AE$254,'E-E'!$E$1:$AH$1,0))</f>
        <v>0</v>
      </c>
      <c r="AF319">
        <f>$C319*INDEX('E-E'!$E$2:$AH$516,MATCH(Capacity!$B319,'E-E'!$B$2:$B$516,0), MATCH(Capacity!AF$254,'E-E'!$E$1:$AH$1,0))</f>
        <v>0</v>
      </c>
      <c r="AG319">
        <f>$C319*INDEX('E-E'!$E$2:$AH$516,MATCH(Capacity!$B319,'E-E'!$B$2:$B$516,0), MATCH(Capacity!AG$254,'E-E'!$E$1:$AH$1,0))</f>
        <v>0</v>
      </c>
      <c r="AH319">
        <f>$C319*INDEX('E-E'!$E$2:$AH$516,MATCH(Capacity!$B319,'E-E'!$B$2:$B$516,0), MATCH(Capacity!AH$254,'E-E'!$E$1:$AH$1,0))</f>
        <v>0</v>
      </c>
    </row>
    <row r="320" spans="1:34" x14ac:dyDescent="0.3">
      <c r="A320" t="str">
        <f>'E-E'!A67</f>
        <v>Barker Inlet Power Station</v>
      </c>
      <c r="B320" t="str">
        <f>'E-E'!B67</f>
        <v>BIPS1_06</v>
      </c>
      <c r="C320">
        <f>_xlfn.IFNA(VLOOKUP(B320,RawData!$B$1:$E$168,4,FALSE),0)</f>
        <v>0</v>
      </c>
      <c r="D320">
        <f>_xlfn.IFNA(VLOOKUP(B320,RawData!$B$1:$H$168,7,FALSE),0)</f>
        <v>0</v>
      </c>
      <c r="E320">
        <f>_xlfn.IFNA(VLOOKUP(B320,RawData!$B$1:$H$168,2,FALSE),0)</f>
        <v>0</v>
      </c>
      <c r="F320">
        <f>$C320*INDEX('E-E'!$E$2:$AH$516,MATCH(Capacity!$B320,'E-E'!$B$2:$B$516,0), MATCH(Capacity!F$254,'E-E'!$E$1:$AH$1,0))</f>
        <v>0</v>
      </c>
      <c r="G320">
        <f>$C320*INDEX('E-E'!$E$2:$AH$516,MATCH(Capacity!$B320,'E-E'!$B$2:$B$516,0), MATCH(Capacity!G$254,'E-E'!$E$1:$AH$1,0))</f>
        <v>0</v>
      </c>
      <c r="H320">
        <f>$C320*INDEX('E-E'!$E$2:$AH$516,MATCH(Capacity!$B320,'E-E'!$B$2:$B$516,0), MATCH(Capacity!H$254,'E-E'!$E$1:$AH$1,0))</f>
        <v>0</v>
      </c>
      <c r="I320">
        <f>$C320*INDEX('E-E'!$E$2:$AH$516,MATCH(Capacity!$B320,'E-E'!$B$2:$B$516,0), MATCH(Capacity!I$254,'E-E'!$E$1:$AH$1,0))</f>
        <v>0</v>
      </c>
      <c r="J320">
        <f>$C320*INDEX('E-E'!$E$2:$AH$516,MATCH(Capacity!$B320,'E-E'!$B$2:$B$516,0), MATCH(Capacity!J$254,'E-E'!$E$1:$AH$1,0))</f>
        <v>0</v>
      </c>
      <c r="K320">
        <f>$C320*INDEX('E-E'!$E$2:$AH$516,MATCH(Capacity!$B320,'E-E'!$B$2:$B$516,0), MATCH(Capacity!K$254,'E-E'!$E$1:$AH$1,0))</f>
        <v>0</v>
      </c>
      <c r="L320">
        <f>$C320*INDEX('E-E'!$E$2:$AH$516,MATCH(Capacity!$B320,'E-E'!$B$2:$B$516,0), MATCH(Capacity!L$254,'E-E'!$E$1:$AH$1,0))</f>
        <v>0</v>
      </c>
      <c r="M320">
        <f>$C320*INDEX('E-E'!$E$2:$AH$516,MATCH(Capacity!$B320,'E-E'!$B$2:$B$516,0), MATCH(Capacity!M$254,'E-E'!$E$1:$AH$1,0))</f>
        <v>0</v>
      </c>
      <c r="N320">
        <f>$C320*INDEX('E-E'!$E$2:$AH$516,MATCH(Capacity!$B320,'E-E'!$B$2:$B$516,0), MATCH(Capacity!N$254,'E-E'!$E$1:$AH$1,0))</f>
        <v>0</v>
      </c>
      <c r="O320">
        <f>$C320*INDEX('E-E'!$E$2:$AH$516,MATCH(Capacity!$B320,'E-E'!$B$2:$B$516,0), MATCH(Capacity!O$254,'E-E'!$E$1:$AH$1,0))</f>
        <v>0</v>
      </c>
      <c r="P320">
        <f>$C320*INDEX('E-E'!$E$2:$AH$516,MATCH(Capacity!$B320,'E-E'!$B$2:$B$516,0), MATCH(Capacity!P$254,'E-E'!$E$1:$AH$1,0))</f>
        <v>0</v>
      </c>
      <c r="Q320">
        <f>$C320*INDEX('E-E'!$E$2:$AH$516,MATCH(Capacity!$B320,'E-E'!$B$2:$B$516,0), MATCH(Capacity!Q$254,'E-E'!$E$1:$AH$1,0))</f>
        <v>0</v>
      </c>
      <c r="R320">
        <f>$C320*INDEX('E-E'!$E$2:$AH$516,MATCH(Capacity!$B320,'E-E'!$B$2:$B$516,0), MATCH(Capacity!R$254,'E-E'!$E$1:$AH$1,0))</f>
        <v>0</v>
      </c>
      <c r="S320">
        <f>$C320*INDEX('E-E'!$E$2:$AH$516,MATCH(Capacity!$B320,'E-E'!$B$2:$B$516,0), MATCH(Capacity!S$254,'E-E'!$E$1:$AH$1,0))</f>
        <v>0</v>
      </c>
      <c r="T320">
        <f>$C320*INDEX('E-E'!$E$2:$AH$516,MATCH(Capacity!$B320,'E-E'!$B$2:$B$516,0), MATCH(Capacity!T$254,'E-E'!$E$1:$AH$1,0))</f>
        <v>0</v>
      </c>
      <c r="U320">
        <f>$C320*INDEX('E-E'!$E$2:$AH$516,MATCH(Capacity!$B320,'E-E'!$B$2:$B$516,0), MATCH(Capacity!U$254,'E-E'!$E$1:$AH$1,0))</f>
        <v>0</v>
      </c>
      <c r="V320">
        <f>$C320*INDEX('E-E'!$E$2:$AH$516,MATCH(Capacity!$B320,'E-E'!$B$2:$B$516,0), MATCH(Capacity!V$254,'E-E'!$E$1:$AH$1,0))</f>
        <v>0</v>
      </c>
      <c r="W320">
        <f>$C320*INDEX('E-E'!$E$2:$AH$516,MATCH(Capacity!$B320,'E-E'!$B$2:$B$516,0), MATCH(Capacity!W$254,'E-E'!$E$1:$AH$1,0))</f>
        <v>0</v>
      </c>
      <c r="X320">
        <f>$C320*INDEX('E-E'!$E$2:$AH$516,MATCH(Capacity!$B320,'E-E'!$B$2:$B$516,0), MATCH(Capacity!X$254,'E-E'!$E$1:$AH$1,0))</f>
        <v>0</v>
      </c>
      <c r="Y320">
        <f>$C320*INDEX('E-E'!$E$2:$AH$516,MATCH(Capacity!$B320,'E-E'!$B$2:$B$516,0), MATCH(Capacity!Y$254,'E-E'!$E$1:$AH$1,0))</f>
        <v>0</v>
      </c>
      <c r="Z320">
        <f>$C320*INDEX('E-E'!$E$2:$AH$516,MATCH(Capacity!$B320,'E-E'!$B$2:$B$516,0), MATCH(Capacity!Z$254,'E-E'!$E$1:$AH$1,0))</f>
        <v>0</v>
      </c>
      <c r="AA320">
        <f>$C320*INDEX('E-E'!$E$2:$AH$516,MATCH(Capacity!$B320,'E-E'!$B$2:$B$516,0), MATCH(Capacity!AA$254,'E-E'!$E$1:$AH$1,0))</f>
        <v>0</v>
      </c>
      <c r="AB320">
        <f>$C320*INDEX('E-E'!$E$2:$AH$516,MATCH(Capacity!$B320,'E-E'!$B$2:$B$516,0), MATCH(Capacity!AB$254,'E-E'!$E$1:$AH$1,0))</f>
        <v>0</v>
      </c>
      <c r="AC320">
        <f>$C320*INDEX('E-E'!$E$2:$AH$516,MATCH(Capacity!$B320,'E-E'!$B$2:$B$516,0), MATCH(Capacity!AC$254,'E-E'!$E$1:$AH$1,0))</f>
        <v>0</v>
      </c>
      <c r="AD320">
        <f>$C320*INDEX('E-E'!$E$2:$AH$516,MATCH(Capacity!$B320,'E-E'!$B$2:$B$516,0), MATCH(Capacity!AD$254,'E-E'!$E$1:$AH$1,0))</f>
        <v>0</v>
      </c>
      <c r="AE320">
        <f>$C320*INDEX('E-E'!$E$2:$AH$516,MATCH(Capacity!$B320,'E-E'!$B$2:$B$516,0), MATCH(Capacity!AE$254,'E-E'!$E$1:$AH$1,0))</f>
        <v>0</v>
      </c>
      <c r="AF320">
        <f>$C320*INDEX('E-E'!$E$2:$AH$516,MATCH(Capacity!$B320,'E-E'!$B$2:$B$516,0), MATCH(Capacity!AF$254,'E-E'!$E$1:$AH$1,0))</f>
        <v>0</v>
      </c>
      <c r="AG320">
        <f>$C320*INDEX('E-E'!$E$2:$AH$516,MATCH(Capacity!$B320,'E-E'!$B$2:$B$516,0), MATCH(Capacity!AG$254,'E-E'!$E$1:$AH$1,0))</f>
        <v>0</v>
      </c>
      <c r="AH320">
        <f>$C320*INDEX('E-E'!$E$2:$AH$516,MATCH(Capacity!$B320,'E-E'!$B$2:$B$516,0), MATCH(Capacity!AH$254,'E-E'!$E$1:$AH$1,0))</f>
        <v>0</v>
      </c>
    </row>
    <row r="321" spans="1:34" x14ac:dyDescent="0.3">
      <c r="A321" t="str">
        <f>'E-E'!A68</f>
        <v>Barker Inlet Power Station</v>
      </c>
      <c r="B321" t="str">
        <f>'E-E'!B68</f>
        <v>BIPS1_07</v>
      </c>
      <c r="C321">
        <f>_xlfn.IFNA(VLOOKUP(B321,RawData!$B$1:$E$168,4,FALSE),0)</f>
        <v>0</v>
      </c>
      <c r="D321">
        <f>_xlfn.IFNA(VLOOKUP(B321,RawData!$B$1:$H$168,7,FALSE),0)</f>
        <v>0</v>
      </c>
      <c r="E321">
        <f>_xlfn.IFNA(VLOOKUP(B321,RawData!$B$1:$H$168,2,FALSE),0)</f>
        <v>0</v>
      </c>
      <c r="F321">
        <f>$C321*INDEX('E-E'!$E$2:$AH$516,MATCH(Capacity!$B321,'E-E'!$B$2:$B$516,0), MATCH(Capacity!F$254,'E-E'!$E$1:$AH$1,0))</f>
        <v>0</v>
      </c>
      <c r="G321">
        <f>$C321*INDEX('E-E'!$E$2:$AH$516,MATCH(Capacity!$B321,'E-E'!$B$2:$B$516,0), MATCH(Capacity!G$254,'E-E'!$E$1:$AH$1,0))</f>
        <v>0</v>
      </c>
      <c r="H321">
        <f>$C321*INDEX('E-E'!$E$2:$AH$516,MATCH(Capacity!$B321,'E-E'!$B$2:$B$516,0), MATCH(Capacity!H$254,'E-E'!$E$1:$AH$1,0))</f>
        <v>0</v>
      </c>
      <c r="I321">
        <f>$C321*INDEX('E-E'!$E$2:$AH$516,MATCH(Capacity!$B321,'E-E'!$B$2:$B$516,0), MATCH(Capacity!I$254,'E-E'!$E$1:$AH$1,0))</f>
        <v>0</v>
      </c>
      <c r="J321">
        <f>$C321*INDEX('E-E'!$E$2:$AH$516,MATCH(Capacity!$B321,'E-E'!$B$2:$B$516,0), MATCH(Capacity!J$254,'E-E'!$E$1:$AH$1,0))</f>
        <v>0</v>
      </c>
      <c r="K321">
        <f>$C321*INDEX('E-E'!$E$2:$AH$516,MATCH(Capacity!$B321,'E-E'!$B$2:$B$516,0), MATCH(Capacity!K$254,'E-E'!$E$1:$AH$1,0))</f>
        <v>0</v>
      </c>
      <c r="L321">
        <f>$C321*INDEX('E-E'!$E$2:$AH$516,MATCH(Capacity!$B321,'E-E'!$B$2:$B$516,0), MATCH(Capacity!L$254,'E-E'!$E$1:$AH$1,0))</f>
        <v>0</v>
      </c>
      <c r="M321">
        <f>$C321*INDEX('E-E'!$E$2:$AH$516,MATCH(Capacity!$B321,'E-E'!$B$2:$B$516,0), MATCH(Capacity!M$254,'E-E'!$E$1:$AH$1,0))</f>
        <v>0</v>
      </c>
      <c r="N321">
        <f>$C321*INDEX('E-E'!$E$2:$AH$516,MATCH(Capacity!$B321,'E-E'!$B$2:$B$516,0), MATCH(Capacity!N$254,'E-E'!$E$1:$AH$1,0))</f>
        <v>0</v>
      </c>
      <c r="O321">
        <f>$C321*INDEX('E-E'!$E$2:$AH$516,MATCH(Capacity!$B321,'E-E'!$B$2:$B$516,0), MATCH(Capacity!O$254,'E-E'!$E$1:$AH$1,0))</f>
        <v>0</v>
      </c>
      <c r="P321">
        <f>$C321*INDEX('E-E'!$E$2:$AH$516,MATCH(Capacity!$B321,'E-E'!$B$2:$B$516,0), MATCH(Capacity!P$254,'E-E'!$E$1:$AH$1,0))</f>
        <v>0</v>
      </c>
      <c r="Q321">
        <f>$C321*INDEX('E-E'!$E$2:$AH$516,MATCH(Capacity!$B321,'E-E'!$B$2:$B$516,0), MATCH(Capacity!Q$254,'E-E'!$E$1:$AH$1,0))</f>
        <v>0</v>
      </c>
      <c r="R321">
        <f>$C321*INDEX('E-E'!$E$2:$AH$516,MATCH(Capacity!$B321,'E-E'!$B$2:$B$516,0), MATCH(Capacity!R$254,'E-E'!$E$1:$AH$1,0))</f>
        <v>0</v>
      </c>
      <c r="S321">
        <f>$C321*INDEX('E-E'!$E$2:$AH$516,MATCH(Capacity!$B321,'E-E'!$B$2:$B$516,0), MATCH(Capacity!S$254,'E-E'!$E$1:$AH$1,0))</f>
        <v>0</v>
      </c>
      <c r="T321">
        <f>$C321*INDEX('E-E'!$E$2:$AH$516,MATCH(Capacity!$B321,'E-E'!$B$2:$B$516,0), MATCH(Capacity!T$254,'E-E'!$E$1:$AH$1,0))</f>
        <v>0</v>
      </c>
      <c r="U321">
        <f>$C321*INDEX('E-E'!$E$2:$AH$516,MATCH(Capacity!$B321,'E-E'!$B$2:$B$516,0), MATCH(Capacity!U$254,'E-E'!$E$1:$AH$1,0))</f>
        <v>0</v>
      </c>
      <c r="V321">
        <f>$C321*INDEX('E-E'!$E$2:$AH$516,MATCH(Capacity!$B321,'E-E'!$B$2:$B$516,0), MATCH(Capacity!V$254,'E-E'!$E$1:$AH$1,0))</f>
        <v>0</v>
      </c>
      <c r="W321">
        <f>$C321*INDEX('E-E'!$E$2:$AH$516,MATCH(Capacity!$B321,'E-E'!$B$2:$B$516,0), MATCH(Capacity!W$254,'E-E'!$E$1:$AH$1,0))</f>
        <v>0</v>
      </c>
      <c r="X321">
        <f>$C321*INDEX('E-E'!$E$2:$AH$516,MATCH(Capacity!$B321,'E-E'!$B$2:$B$516,0), MATCH(Capacity!X$254,'E-E'!$E$1:$AH$1,0))</f>
        <v>0</v>
      </c>
      <c r="Y321">
        <f>$C321*INDEX('E-E'!$E$2:$AH$516,MATCH(Capacity!$B321,'E-E'!$B$2:$B$516,0), MATCH(Capacity!Y$254,'E-E'!$E$1:$AH$1,0))</f>
        <v>0</v>
      </c>
      <c r="Z321">
        <f>$C321*INDEX('E-E'!$E$2:$AH$516,MATCH(Capacity!$B321,'E-E'!$B$2:$B$516,0), MATCH(Capacity!Z$254,'E-E'!$E$1:$AH$1,0))</f>
        <v>0</v>
      </c>
      <c r="AA321">
        <f>$C321*INDEX('E-E'!$E$2:$AH$516,MATCH(Capacity!$B321,'E-E'!$B$2:$B$516,0), MATCH(Capacity!AA$254,'E-E'!$E$1:$AH$1,0))</f>
        <v>0</v>
      </c>
      <c r="AB321">
        <f>$C321*INDEX('E-E'!$E$2:$AH$516,MATCH(Capacity!$B321,'E-E'!$B$2:$B$516,0), MATCH(Capacity!AB$254,'E-E'!$E$1:$AH$1,0))</f>
        <v>0</v>
      </c>
      <c r="AC321">
        <f>$C321*INDEX('E-E'!$E$2:$AH$516,MATCH(Capacity!$B321,'E-E'!$B$2:$B$516,0), MATCH(Capacity!AC$254,'E-E'!$E$1:$AH$1,0))</f>
        <v>0</v>
      </c>
      <c r="AD321">
        <f>$C321*INDEX('E-E'!$E$2:$AH$516,MATCH(Capacity!$B321,'E-E'!$B$2:$B$516,0), MATCH(Capacity!AD$254,'E-E'!$E$1:$AH$1,0))</f>
        <v>0</v>
      </c>
      <c r="AE321">
        <f>$C321*INDEX('E-E'!$E$2:$AH$516,MATCH(Capacity!$B321,'E-E'!$B$2:$B$516,0), MATCH(Capacity!AE$254,'E-E'!$E$1:$AH$1,0))</f>
        <v>0</v>
      </c>
      <c r="AF321">
        <f>$C321*INDEX('E-E'!$E$2:$AH$516,MATCH(Capacity!$B321,'E-E'!$B$2:$B$516,0), MATCH(Capacity!AF$254,'E-E'!$E$1:$AH$1,0))</f>
        <v>0</v>
      </c>
      <c r="AG321">
        <f>$C321*INDEX('E-E'!$E$2:$AH$516,MATCH(Capacity!$B321,'E-E'!$B$2:$B$516,0), MATCH(Capacity!AG$254,'E-E'!$E$1:$AH$1,0))</f>
        <v>0</v>
      </c>
      <c r="AH321">
        <f>$C321*INDEX('E-E'!$E$2:$AH$516,MATCH(Capacity!$B321,'E-E'!$B$2:$B$516,0), MATCH(Capacity!AH$254,'E-E'!$E$1:$AH$1,0))</f>
        <v>0</v>
      </c>
    </row>
    <row r="322" spans="1:34" x14ac:dyDescent="0.3">
      <c r="A322" t="str">
        <f>'E-E'!A69</f>
        <v>Barker Inlet Power Station</v>
      </c>
      <c r="B322" t="str">
        <f>'E-E'!B69</f>
        <v>BIPS1_08</v>
      </c>
      <c r="C322">
        <f>_xlfn.IFNA(VLOOKUP(B322,RawData!$B$1:$E$168,4,FALSE),0)</f>
        <v>0</v>
      </c>
      <c r="D322">
        <f>_xlfn.IFNA(VLOOKUP(B322,RawData!$B$1:$H$168,7,FALSE),0)</f>
        <v>0</v>
      </c>
      <c r="E322">
        <f>_xlfn.IFNA(VLOOKUP(B322,RawData!$B$1:$H$168,2,FALSE),0)</f>
        <v>0</v>
      </c>
      <c r="F322">
        <f>$C322*INDEX('E-E'!$E$2:$AH$516,MATCH(Capacity!$B322,'E-E'!$B$2:$B$516,0), MATCH(Capacity!F$254,'E-E'!$E$1:$AH$1,0))</f>
        <v>0</v>
      </c>
      <c r="G322">
        <f>$C322*INDEX('E-E'!$E$2:$AH$516,MATCH(Capacity!$B322,'E-E'!$B$2:$B$516,0), MATCH(Capacity!G$254,'E-E'!$E$1:$AH$1,0))</f>
        <v>0</v>
      </c>
      <c r="H322">
        <f>$C322*INDEX('E-E'!$E$2:$AH$516,MATCH(Capacity!$B322,'E-E'!$B$2:$B$516,0), MATCH(Capacity!H$254,'E-E'!$E$1:$AH$1,0))</f>
        <v>0</v>
      </c>
      <c r="I322">
        <f>$C322*INDEX('E-E'!$E$2:$AH$516,MATCH(Capacity!$B322,'E-E'!$B$2:$B$516,0), MATCH(Capacity!I$254,'E-E'!$E$1:$AH$1,0))</f>
        <v>0</v>
      </c>
      <c r="J322">
        <f>$C322*INDEX('E-E'!$E$2:$AH$516,MATCH(Capacity!$B322,'E-E'!$B$2:$B$516,0), MATCH(Capacity!J$254,'E-E'!$E$1:$AH$1,0))</f>
        <v>0</v>
      </c>
      <c r="K322">
        <f>$C322*INDEX('E-E'!$E$2:$AH$516,MATCH(Capacity!$B322,'E-E'!$B$2:$B$516,0), MATCH(Capacity!K$254,'E-E'!$E$1:$AH$1,0))</f>
        <v>0</v>
      </c>
      <c r="L322">
        <f>$C322*INDEX('E-E'!$E$2:$AH$516,MATCH(Capacity!$B322,'E-E'!$B$2:$B$516,0), MATCH(Capacity!L$254,'E-E'!$E$1:$AH$1,0))</f>
        <v>0</v>
      </c>
      <c r="M322">
        <f>$C322*INDEX('E-E'!$E$2:$AH$516,MATCH(Capacity!$B322,'E-E'!$B$2:$B$516,0), MATCH(Capacity!M$254,'E-E'!$E$1:$AH$1,0))</f>
        <v>0</v>
      </c>
      <c r="N322">
        <f>$C322*INDEX('E-E'!$E$2:$AH$516,MATCH(Capacity!$B322,'E-E'!$B$2:$B$516,0), MATCH(Capacity!N$254,'E-E'!$E$1:$AH$1,0))</f>
        <v>0</v>
      </c>
      <c r="O322">
        <f>$C322*INDEX('E-E'!$E$2:$AH$516,MATCH(Capacity!$B322,'E-E'!$B$2:$B$516,0), MATCH(Capacity!O$254,'E-E'!$E$1:$AH$1,0))</f>
        <v>0</v>
      </c>
      <c r="P322">
        <f>$C322*INDEX('E-E'!$E$2:$AH$516,MATCH(Capacity!$B322,'E-E'!$B$2:$B$516,0), MATCH(Capacity!P$254,'E-E'!$E$1:$AH$1,0))</f>
        <v>0</v>
      </c>
      <c r="Q322">
        <f>$C322*INDEX('E-E'!$E$2:$AH$516,MATCH(Capacity!$B322,'E-E'!$B$2:$B$516,0), MATCH(Capacity!Q$254,'E-E'!$E$1:$AH$1,0))</f>
        <v>0</v>
      </c>
      <c r="R322">
        <f>$C322*INDEX('E-E'!$E$2:$AH$516,MATCH(Capacity!$B322,'E-E'!$B$2:$B$516,0), MATCH(Capacity!R$254,'E-E'!$E$1:$AH$1,0))</f>
        <v>0</v>
      </c>
      <c r="S322">
        <f>$C322*INDEX('E-E'!$E$2:$AH$516,MATCH(Capacity!$B322,'E-E'!$B$2:$B$516,0), MATCH(Capacity!S$254,'E-E'!$E$1:$AH$1,0))</f>
        <v>0</v>
      </c>
      <c r="T322">
        <f>$C322*INDEX('E-E'!$E$2:$AH$516,MATCH(Capacity!$B322,'E-E'!$B$2:$B$516,0), MATCH(Capacity!T$254,'E-E'!$E$1:$AH$1,0))</f>
        <v>0</v>
      </c>
      <c r="U322">
        <f>$C322*INDEX('E-E'!$E$2:$AH$516,MATCH(Capacity!$B322,'E-E'!$B$2:$B$516,0), MATCH(Capacity!U$254,'E-E'!$E$1:$AH$1,0))</f>
        <v>0</v>
      </c>
      <c r="V322">
        <f>$C322*INDEX('E-E'!$E$2:$AH$516,MATCH(Capacity!$B322,'E-E'!$B$2:$B$516,0), MATCH(Capacity!V$254,'E-E'!$E$1:$AH$1,0))</f>
        <v>0</v>
      </c>
      <c r="W322">
        <f>$C322*INDEX('E-E'!$E$2:$AH$516,MATCH(Capacity!$B322,'E-E'!$B$2:$B$516,0), MATCH(Capacity!W$254,'E-E'!$E$1:$AH$1,0))</f>
        <v>0</v>
      </c>
      <c r="X322">
        <f>$C322*INDEX('E-E'!$E$2:$AH$516,MATCH(Capacity!$B322,'E-E'!$B$2:$B$516,0), MATCH(Capacity!X$254,'E-E'!$E$1:$AH$1,0))</f>
        <v>0</v>
      </c>
      <c r="Y322">
        <f>$C322*INDEX('E-E'!$E$2:$AH$516,MATCH(Capacity!$B322,'E-E'!$B$2:$B$516,0), MATCH(Capacity!Y$254,'E-E'!$E$1:$AH$1,0))</f>
        <v>0</v>
      </c>
      <c r="Z322">
        <f>$C322*INDEX('E-E'!$E$2:$AH$516,MATCH(Capacity!$B322,'E-E'!$B$2:$B$516,0), MATCH(Capacity!Z$254,'E-E'!$E$1:$AH$1,0))</f>
        <v>0</v>
      </c>
      <c r="AA322">
        <f>$C322*INDEX('E-E'!$E$2:$AH$516,MATCH(Capacity!$B322,'E-E'!$B$2:$B$516,0), MATCH(Capacity!AA$254,'E-E'!$E$1:$AH$1,0))</f>
        <v>0</v>
      </c>
      <c r="AB322">
        <f>$C322*INDEX('E-E'!$E$2:$AH$516,MATCH(Capacity!$B322,'E-E'!$B$2:$B$516,0), MATCH(Capacity!AB$254,'E-E'!$E$1:$AH$1,0))</f>
        <v>0</v>
      </c>
      <c r="AC322">
        <f>$C322*INDEX('E-E'!$E$2:$AH$516,MATCH(Capacity!$B322,'E-E'!$B$2:$B$516,0), MATCH(Capacity!AC$254,'E-E'!$E$1:$AH$1,0))</f>
        <v>0</v>
      </c>
      <c r="AD322">
        <f>$C322*INDEX('E-E'!$E$2:$AH$516,MATCH(Capacity!$B322,'E-E'!$B$2:$B$516,0), MATCH(Capacity!AD$254,'E-E'!$E$1:$AH$1,0))</f>
        <v>0</v>
      </c>
      <c r="AE322">
        <f>$C322*INDEX('E-E'!$E$2:$AH$516,MATCH(Capacity!$B322,'E-E'!$B$2:$B$516,0), MATCH(Capacity!AE$254,'E-E'!$E$1:$AH$1,0))</f>
        <v>0</v>
      </c>
      <c r="AF322">
        <f>$C322*INDEX('E-E'!$E$2:$AH$516,MATCH(Capacity!$B322,'E-E'!$B$2:$B$516,0), MATCH(Capacity!AF$254,'E-E'!$E$1:$AH$1,0))</f>
        <v>0</v>
      </c>
      <c r="AG322">
        <f>$C322*INDEX('E-E'!$E$2:$AH$516,MATCH(Capacity!$B322,'E-E'!$B$2:$B$516,0), MATCH(Capacity!AG$254,'E-E'!$E$1:$AH$1,0))</f>
        <v>0</v>
      </c>
      <c r="AH322">
        <f>$C322*INDEX('E-E'!$E$2:$AH$516,MATCH(Capacity!$B322,'E-E'!$B$2:$B$516,0), MATCH(Capacity!AH$254,'E-E'!$E$1:$AH$1,0))</f>
        <v>0</v>
      </c>
    </row>
    <row r="323" spans="1:34" x14ac:dyDescent="0.3">
      <c r="A323" t="str">
        <f>'E-E'!A70</f>
        <v>Barker Inlet Power Station</v>
      </c>
      <c r="B323" t="str">
        <f>'E-E'!B70</f>
        <v>BIPS1_09</v>
      </c>
      <c r="C323">
        <f>_xlfn.IFNA(VLOOKUP(B323,RawData!$B$1:$E$168,4,FALSE),0)</f>
        <v>0</v>
      </c>
      <c r="D323">
        <f>_xlfn.IFNA(VLOOKUP(B323,RawData!$B$1:$H$168,7,FALSE),0)</f>
        <v>0</v>
      </c>
      <c r="E323">
        <f>_xlfn.IFNA(VLOOKUP(B323,RawData!$B$1:$H$168,2,FALSE),0)</f>
        <v>0</v>
      </c>
      <c r="F323">
        <f>$C323*INDEX('E-E'!$E$2:$AH$516,MATCH(Capacity!$B323,'E-E'!$B$2:$B$516,0), MATCH(Capacity!F$254,'E-E'!$E$1:$AH$1,0))</f>
        <v>0</v>
      </c>
      <c r="G323">
        <f>$C323*INDEX('E-E'!$E$2:$AH$516,MATCH(Capacity!$B323,'E-E'!$B$2:$B$516,0), MATCH(Capacity!G$254,'E-E'!$E$1:$AH$1,0))</f>
        <v>0</v>
      </c>
      <c r="H323">
        <f>$C323*INDEX('E-E'!$E$2:$AH$516,MATCH(Capacity!$B323,'E-E'!$B$2:$B$516,0), MATCH(Capacity!H$254,'E-E'!$E$1:$AH$1,0))</f>
        <v>0</v>
      </c>
      <c r="I323">
        <f>$C323*INDEX('E-E'!$E$2:$AH$516,MATCH(Capacity!$B323,'E-E'!$B$2:$B$516,0), MATCH(Capacity!I$254,'E-E'!$E$1:$AH$1,0))</f>
        <v>0</v>
      </c>
      <c r="J323">
        <f>$C323*INDEX('E-E'!$E$2:$AH$516,MATCH(Capacity!$B323,'E-E'!$B$2:$B$516,0), MATCH(Capacity!J$254,'E-E'!$E$1:$AH$1,0))</f>
        <v>0</v>
      </c>
      <c r="K323">
        <f>$C323*INDEX('E-E'!$E$2:$AH$516,MATCH(Capacity!$B323,'E-E'!$B$2:$B$516,0), MATCH(Capacity!K$254,'E-E'!$E$1:$AH$1,0))</f>
        <v>0</v>
      </c>
      <c r="L323">
        <f>$C323*INDEX('E-E'!$E$2:$AH$516,MATCH(Capacity!$B323,'E-E'!$B$2:$B$516,0), MATCH(Capacity!L$254,'E-E'!$E$1:$AH$1,0))</f>
        <v>0</v>
      </c>
      <c r="M323">
        <f>$C323*INDEX('E-E'!$E$2:$AH$516,MATCH(Capacity!$B323,'E-E'!$B$2:$B$516,0), MATCH(Capacity!M$254,'E-E'!$E$1:$AH$1,0))</f>
        <v>0</v>
      </c>
      <c r="N323">
        <f>$C323*INDEX('E-E'!$E$2:$AH$516,MATCH(Capacity!$B323,'E-E'!$B$2:$B$516,0), MATCH(Capacity!N$254,'E-E'!$E$1:$AH$1,0))</f>
        <v>0</v>
      </c>
      <c r="O323">
        <f>$C323*INDEX('E-E'!$E$2:$AH$516,MATCH(Capacity!$B323,'E-E'!$B$2:$B$516,0), MATCH(Capacity!O$254,'E-E'!$E$1:$AH$1,0))</f>
        <v>0</v>
      </c>
      <c r="P323">
        <f>$C323*INDEX('E-E'!$E$2:$AH$516,MATCH(Capacity!$B323,'E-E'!$B$2:$B$516,0), MATCH(Capacity!P$254,'E-E'!$E$1:$AH$1,0))</f>
        <v>0</v>
      </c>
      <c r="Q323">
        <f>$C323*INDEX('E-E'!$E$2:$AH$516,MATCH(Capacity!$B323,'E-E'!$B$2:$B$516,0), MATCH(Capacity!Q$254,'E-E'!$E$1:$AH$1,0))</f>
        <v>0</v>
      </c>
      <c r="R323">
        <f>$C323*INDEX('E-E'!$E$2:$AH$516,MATCH(Capacity!$B323,'E-E'!$B$2:$B$516,0), MATCH(Capacity!R$254,'E-E'!$E$1:$AH$1,0))</f>
        <v>0</v>
      </c>
      <c r="S323">
        <f>$C323*INDEX('E-E'!$E$2:$AH$516,MATCH(Capacity!$B323,'E-E'!$B$2:$B$516,0), MATCH(Capacity!S$254,'E-E'!$E$1:$AH$1,0))</f>
        <v>0</v>
      </c>
      <c r="T323">
        <f>$C323*INDEX('E-E'!$E$2:$AH$516,MATCH(Capacity!$B323,'E-E'!$B$2:$B$516,0), MATCH(Capacity!T$254,'E-E'!$E$1:$AH$1,0))</f>
        <v>0</v>
      </c>
      <c r="U323">
        <f>$C323*INDEX('E-E'!$E$2:$AH$516,MATCH(Capacity!$B323,'E-E'!$B$2:$B$516,0), MATCH(Capacity!U$254,'E-E'!$E$1:$AH$1,0))</f>
        <v>0</v>
      </c>
      <c r="V323">
        <f>$C323*INDEX('E-E'!$E$2:$AH$516,MATCH(Capacity!$B323,'E-E'!$B$2:$B$516,0), MATCH(Capacity!V$254,'E-E'!$E$1:$AH$1,0))</f>
        <v>0</v>
      </c>
      <c r="W323">
        <f>$C323*INDEX('E-E'!$E$2:$AH$516,MATCH(Capacity!$B323,'E-E'!$B$2:$B$516,0), MATCH(Capacity!W$254,'E-E'!$E$1:$AH$1,0))</f>
        <v>0</v>
      </c>
      <c r="X323">
        <f>$C323*INDEX('E-E'!$E$2:$AH$516,MATCH(Capacity!$B323,'E-E'!$B$2:$B$516,0), MATCH(Capacity!X$254,'E-E'!$E$1:$AH$1,0))</f>
        <v>0</v>
      </c>
      <c r="Y323">
        <f>$C323*INDEX('E-E'!$E$2:$AH$516,MATCH(Capacity!$B323,'E-E'!$B$2:$B$516,0), MATCH(Capacity!Y$254,'E-E'!$E$1:$AH$1,0))</f>
        <v>0</v>
      </c>
      <c r="Z323">
        <f>$C323*INDEX('E-E'!$E$2:$AH$516,MATCH(Capacity!$B323,'E-E'!$B$2:$B$516,0), MATCH(Capacity!Z$254,'E-E'!$E$1:$AH$1,0))</f>
        <v>0</v>
      </c>
      <c r="AA323">
        <f>$C323*INDEX('E-E'!$E$2:$AH$516,MATCH(Capacity!$B323,'E-E'!$B$2:$B$516,0), MATCH(Capacity!AA$254,'E-E'!$E$1:$AH$1,0))</f>
        <v>0</v>
      </c>
      <c r="AB323">
        <f>$C323*INDEX('E-E'!$E$2:$AH$516,MATCH(Capacity!$B323,'E-E'!$B$2:$B$516,0), MATCH(Capacity!AB$254,'E-E'!$E$1:$AH$1,0))</f>
        <v>0</v>
      </c>
      <c r="AC323">
        <f>$C323*INDEX('E-E'!$E$2:$AH$516,MATCH(Capacity!$B323,'E-E'!$B$2:$B$516,0), MATCH(Capacity!AC$254,'E-E'!$E$1:$AH$1,0))</f>
        <v>0</v>
      </c>
      <c r="AD323">
        <f>$C323*INDEX('E-E'!$E$2:$AH$516,MATCH(Capacity!$B323,'E-E'!$B$2:$B$516,0), MATCH(Capacity!AD$254,'E-E'!$E$1:$AH$1,0))</f>
        <v>0</v>
      </c>
      <c r="AE323">
        <f>$C323*INDEX('E-E'!$E$2:$AH$516,MATCH(Capacity!$B323,'E-E'!$B$2:$B$516,0), MATCH(Capacity!AE$254,'E-E'!$E$1:$AH$1,0))</f>
        <v>0</v>
      </c>
      <c r="AF323">
        <f>$C323*INDEX('E-E'!$E$2:$AH$516,MATCH(Capacity!$B323,'E-E'!$B$2:$B$516,0), MATCH(Capacity!AF$254,'E-E'!$E$1:$AH$1,0))</f>
        <v>0</v>
      </c>
      <c r="AG323">
        <f>$C323*INDEX('E-E'!$E$2:$AH$516,MATCH(Capacity!$B323,'E-E'!$B$2:$B$516,0), MATCH(Capacity!AG$254,'E-E'!$E$1:$AH$1,0))</f>
        <v>0</v>
      </c>
      <c r="AH323">
        <f>$C323*INDEX('E-E'!$E$2:$AH$516,MATCH(Capacity!$B323,'E-E'!$B$2:$B$516,0), MATCH(Capacity!AH$254,'E-E'!$E$1:$AH$1,0))</f>
        <v>0</v>
      </c>
    </row>
    <row r="324" spans="1:34" x14ac:dyDescent="0.3">
      <c r="A324" t="str">
        <f>'E-E'!A71</f>
        <v>Barker Inlet Power Station</v>
      </c>
      <c r="B324" t="str">
        <f>'E-E'!B71</f>
        <v>BIPS1_10</v>
      </c>
      <c r="C324">
        <f>_xlfn.IFNA(VLOOKUP(B324,RawData!$B$1:$E$168,4,FALSE),0)</f>
        <v>0</v>
      </c>
      <c r="D324">
        <f>_xlfn.IFNA(VLOOKUP(B324,RawData!$B$1:$H$168,7,FALSE),0)</f>
        <v>0</v>
      </c>
      <c r="E324">
        <f>_xlfn.IFNA(VLOOKUP(B324,RawData!$B$1:$H$168,2,FALSE),0)</f>
        <v>0</v>
      </c>
      <c r="F324">
        <f>$C324*INDEX('E-E'!$E$2:$AH$516,MATCH(Capacity!$B324,'E-E'!$B$2:$B$516,0), MATCH(Capacity!F$254,'E-E'!$E$1:$AH$1,0))</f>
        <v>0</v>
      </c>
      <c r="G324">
        <f>$C324*INDEX('E-E'!$E$2:$AH$516,MATCH(Capacity!$B324,'E-E'!$B$2:$B$516,0), MATCH(Capacity!G$254,'E-E'!$E$1:$AH$1,0))</f>
        <v>0</v>
      </c>
      <c r="H324">
        <f>$C324*INDEX('E-E'!$E$2:$AH$516,MATCH(Capacity!$B324,'E-E'!$B$2:$B$516,0), MATCH(Capacity!H$254,'E-E'!$E$1:$AH$1,0))</f>
        <v>0</v>
      </c>
      <c r="I324">
        <f>$C324*INDEX('E-E'!$E$2:$AH$516,MATCH(Capacity!$B324,'E-E'!$B$2:$B$516,0), MATCH(Capacity!I$254,'E-E'!$E$1:$AH$1,0))</f>
        <v>0</v>
      </c>
      <c r="J324">
        <f>$C324*INDEX('E-E'!$E$2:$AH$516,MATCH(Capacity!$B324,'E-E'!$B$2:$B$516,0), MATCH(Capacity!J$254,'E-E'!$E$1:$AH$1,0))</f>
        <v>0</v>
      </c>
      <c r="K324">
        <f>$C324*INDEX('E-E'!$E$2:$AH$516,MATCH(Capacity!$B324,'E-E'!$B$2:$B$516,0), MATCH(Capacity!K$254,'E-E'!$E$1:$AH$1,0))</f>
        <v>0</v>
      </c>
      <c r="L324">
        <f>$C324*INDEX('E-E'!$E$2:$AH$516,MATCH(Capacity!$B324,'E-E'!$B$2:$B$516,0), MATCH(Capacity!L$254,'E-E'!$E$1:$AH$1,0))</f>
        <v>0</v>
      </c>
      <c r="M324">
        <f>$C324*INDEX('E-E'!$E$2:$AH$516,MATCH(Capacity!$B324,'E-E'!$B$2:$B$516,0), MATCH(Capacity!M$254,'E-E'!$E$1:$AH$1,0))</f>
        <v>0</v>
      </c>
      <c r="N324">
        <f>$C324*INDEX('E-E'!$E$2:$AH$516,MATCH(Capacity!$B324,'E-E'!$B$2:$B$516,0), MATCH(Capacity!N$254,'E-E'!$E$1:$AH$1,0))</f>
        <v>0</v>
      </c>
      <c r="O324">
        <f>$C324*INDEX('E-E'!$E$2:$AH$516,MATCH(Capacity!$B324,'E-E'!$B$2:$B$516,0), MATCH(Capacity!O$254,'E-E'!$E$1:$AH$1,0))</f>
        <v>0</v>
      </c>
      <c r="P324">
        <f>$C324*INDEX('E-E'!$E$2:$AH$516,MATCH(Capacity!$B324,'E-E'!$B$2:$B$516,0), MATCH(Capacity!P$254,'E-E'!$E$1:$AH$1,0))</f>
        <v>0</v>
      </c>
      <c r="Q324">
        <f>$C324*INDEX('E-E'!$E$2:$AH$516,MATCH(Capacity!$B324,'E-E'!$B$2:$B$516,0), MATCH(Capacity!Q$254,'E-E'!$E$1:$AH$1,0))</f>
        <v>0</v>
      </c>
      <c r="R324">
        <f>$C324*INDEX('E-E'!$E$2:$AH$516,MATCH(Capacity!$B324,'E-E'!$B$2:$B$516,0), MATCH(Capacity!R$254,'E-E'!$E$1:$AH$1,0))</f>
        <v>0</v>
      </c>
      <c r="S324">
        <f>$C324*INDEX('E-E'!$E$2:$AH$516,MATCH(Capacity!$B324,'E-E'!$B$2:$B$516,0), MATCH(Capacity!S$254,'E-E'!$E$1:$AH$1,0))</f>
        <v>0</v>
      </c>
      <c r="T324">
        <f>$C324*INDEX('E-E'!$E$2:$AH$516,MATCH(Capacity!$B324,'E-E'!$B$2:$B$516,0), MATCH(Capacity!T$254,'E-E'!$E$1:$AH$1,0))</f>
        <v>0</v>
      </c>
      <c r="U324">
        <f>$C324*INDEX('E-E'!$E$2:$AH$516,MATCH(Capacity!$B324,'E-E'!$B$2:$B$516,0), MATCH(Capacity!U$254,'E-E'!$E$1:$AH$1,0))</f>
        <v>0</v>
      </c>
      <c r="V324">
        <f>$C324*INDEX('E-E'!$E$2:$AH$516,MATCH(Capacity!$B324,'E-E'!$B$2:$B$516,0), MATCH(Capacity!V$254,'E-E'!$E$1:$AH$1,0))</f>
        <v>0</v>
      </c>
      <c r="W324">
        <f>$C324*INDEX('E-E'!$E$2:$AH$516,MATCH(Capacity!$B324,'E-E'!$B$2:$B$516,0), MATCH(Capacity!W$254,'E-E'!$E$1:$AH$1,0))</f>
        <v>0</v>
      </c>
      <c r="X324">
        <f>$C324*INDEX('E-E'!$E$2:$AH$516,MATCH(Capacity!$B324,'E-E'!$B$2:$B$516,0), MATCH(Capacity!X$254,'E-E'!$E$1:$AH$1,0))</f>
        <v>0</v>
      </c>
      <c r="Y324">
        <f>$C324*INDEX('E-E'!$E$2:$AH$516,MATCH(Capacity!$B324,'E-E'!$B$2:$B$516,0), MATCH(Capacity!Y$254,'E-E'!$E$1:$AH$1,0))</f>
        <v>0</v>
      </c>
      <c r="Z324">
        <f>$C324*INDEX('E-E'!$E$2:$AH$516,MATCH(Capacity!$B324,'E-E'!$B$2:$B$516,0), MATCH(Capacity!Z$254,'E-E'!$E$1:$AH$1,0))</f>
        <v>0</v>
      </c>
      <c r="AA324">
        <f>$C324*INDEX('E-E'!$E$2:$AH$516,MATCH(Capacity!$B324,'E-E'!$B$2:$B$516,0), MATCH(Capacity!AA$254,'E-E'!$E$1:$AH$1,0))</f>
        <v>0</v>
      </c>
      <c r="AB324">
        <f>$C324*INDEX('E-E'!$E$2:$AH$516,MATCH(Capacity!$B324,'E-E'!$B$2:$B$516,0), MATCH(Capacity!AB$254,'E-E'!$E$1:$AH$1,0))</f>
        <v>0</v>
      </c>
      <c r="AC324">
        <f>$C324*INDEX('E-E'!$E$2:$AH$516,MATCH(Capacity!$B324,'E-E'!$B$2:$B$516,0), MATCH(Capacity!AC$254,'E-E'!$E$1:$AH$1,0))</f>
        <v>0</v>
      </c>
      <c r="AD324">
        <f>$C324*INDEX('E-E'!$E$2:$AH$516,MATCH(Capacity!$B324,'E-E'!$B$2:$B$516,0), MATCH(Capacity!AD$254,'E-E'!$E$1:$AH$1,0))</f>
        <v>0</v>
      </c>
      <c r="AE324">
        <f>$C324*INDEX('E-E'!$E$2:$AH$516,MATCH(Capacity!$B324,'E-E'!$B$2:$B$516,0), MATCH(Capacity!AE$254,'E-E'!$E$1:$AH$1,0))</f>
        <v>0</v>
      </c>
      <c r="AF324">
        <f>$C324*INDEX('E-E'!$E$2:$AH$516,MATCH(Capacity!$B324,'E-E'!$B$2:$B$516,0), MATCH(Capacity!AF$254,'E-E'!$E$1:$AH$1,0))</f>
        <v>0</v>
      </c>
      <c r="AG324">
        <f>$C324*INDEX('E-E'!$E$2:$AH$516,MATCH(Capacity!$B324,'E-E'!$B$2:$B$516,0), MATCH(Capacity!AG$254,'E-E'!$E$1:$AH$1,0))</f>
        <v>0</v>
      </c>
      <c r="AH324">
        <f>$C324*INDEX('E-E'!$E$2:$AH$516,MATCH(Capacity!$B324,'E-E'!$B$2:$B$516,0), MATCH(Capacity!AH$254,'E-E'!$E$1:$AH$1,0))</f>
        <v>0</v>
      </c>
    </row>
    <row r="325" spans="1:34" x14ac:dyDescent="0.3">
      <c r="A325" t="str">
        <f>'E-E'!A72</f>
        <v>Barker Inlet Power Station</v>
      </c>
      <c r="B325" t="str">
        <f>'E-E'!B72</f>
        <v>BIPS1_11</v>
      </c>
      <c r="C325">
        <f>_xlfn.IFNA(VLOOKUP(B325,RawData!$B$1:$E$168,4,FALSE),0)</f>
        <v>0</v>
      </c>
      <c r="D325">
        <f>_xlfn.IFNA(VLOOKUP(B325,RawData!$B$1:$H$168,7,FALSE),0)</f>
        <v>0</v>
      </c>
      <c r="E325">
        <f>_xlfn.IFNA(VLOOKUP(B325,RawData!$B$1:$H$168,2,FALSE),0)</f>
        <v>0</v>
      </c>
      <c r="F325">
        <f>$C325*INDEX('E-E'!$E$2:$AH$516,MATCH(Capacity!$B325,'E-E'!$B$2:$B$516,0), MATCH(Capacity!F$254,'E-E'!$E$1:$AH$1,0))</f>
        <v>0</v>
      </c>
      <c r="G325">
        <f>$C325*INDEX('E-E'!$E$2:$AH$516,MATCH(Capacity!$B325,'E-E'!$B$2:$B$516,0), MATCH(Capacity!G$254,'E-E'!$E$1:$AH$1,0))</f>
        <v>0</v>
      </c>
      <c r="H325">
        <f>$C325*INDEX('E-E'!$E$2:$AH$516,MATCH(Capacity!$B325,'E-E'!$B$2:$B$516,0), MATCH(Capacity!H$254,'E-E'!$E$1:$AH$1,0))</f>
        <v>0</v>
      </c>
      <c r="I325">
        <f>$C325*INDEX('E-E'!$E$2:$AH$516,MATCH(Capacity!$B325,'E-E'!$B$2:$B$516,0), MATCH(Capacity!I$254,'E-E'!$E$1:$AH$1,0))</f>
        <v>0</v>
      </c>
      <c r="J325">
        <f>$C325*INDEX('E-E'!$E$2:$AH$516,MATCH(Capacity!$B325,'E-E'!$B$2:$B$516,0), MATCH(Capacity!J$254,'E-E'!$E$1:$AH$1,0))</f>
        <v>0</v>
      </c>
      <c r="K325">
        <f>$C325*INDEX('E-E'!$E$2:$AH$516,MATCH(Capacity!$B325,'E-E'!$B$2:$B$516,0), MATCH(Capacity!K$254,'E-E'!$E$1:$AH$1,0))</f>
        <v>0</v>
      </c>
      <c r="L325">
        <f>$C325*INDEX('E-E'!$E$2:$AH$516,MATCH(Capacity!$B325,'E-E'!$B$2:$B$516,0), MATCH(Capacity!L$254,'E-E'!$E$1:$AH$1,0))</f>
        <v>0</v>
      </c>
      <c r="M325">
        <f>$C325*INDEX('E-E'!$E$2:$AH$516,MATCH(Capacity!$B325,'E-E'!$B$2:$B$516,0), MATCH(Capacity!M$254,'E-E'!$E$1:$AH$1,0))</f>
        <v>0</v>
      </c>
      <c r="N325">
        <f>$C325*INDEX('E-E'!$E$2:$AH$516,MATCH(Capacity!$B325,'E-E'!$B$2:$B$516,0), MATCH(Capacity!N$254,'E-E'!$E$1:$AH$1,0))</f>
        <v>0</v>
      </c>
      <c r="O325">
        <f>$C325*INDEX('E-E'!$E$2:$AH$516,MATCH(Capacity!$B325,'E-E'!$B$2:$B$516,0), MATCH(Capacity!O$254,'E-E'!$E$1:$AH$1,0))</f>
        <v>0</v>
      </c>
      <c r="P325">
        <f>$C325*INDEX('E-E'!$E$2:$AH$516,MATCH(Capacity!$B325,'E-E'!$B$2:$B$516,0), MATCH(Capacity!P$254,'E-E'!$E$1:$AH$1,0))</f>
        <v>0</v>
      </c>
      <c r="Q325">
        <f>$C325*INDEX('E-E'!$E$2:$AH$516,MATCH(Capacity!$B325,'E-E'!$B$2:$B$516,0), MATCH(Capacity!Q$254,'E-E'!$E$1:$AH$1,0))</f>
        <v>0</v>
      </c>
      <c r="R325">
        <f>$C325*INDEX('E-E'!$E$2:$AH$516,MATCH(Capacity!$B325,'E-E'!$B$2:$B$516,0), MATCH(Capacity!R$254,'E-E'!$E$1:$AH$1,0))</f>
        <v>0</v>
      </c>
      <c r="S325">
        <f>$C325*INDEX('E-E'!$E$2:$AH$516,MATCH(Capacity!$B325,'E-E'!$B$2:$B$516,0), MATCH(Capacity!S$254,'E-E'!$E$1:$AH$1,0))</f>
        <v>0</v>
      </c>
      <c r="T325">
        <f>$C325*INDEX('E-E'!$E$2:$AH$516,MATCH(Capacity!$B325,'E-E'!$B$2:$B$516,0), MATCH(Capacity!T$254,'E-E'!$E$1:$AH$1,0))</f>
        <v>0</v>
      </c>
      <c r="U325">
        <f>$C325*INDEX('E-E'!$E$2:$AH$516,MATCH(Capacity!$B325,'E-E'!$B$2:$B$516,0), MATCH(Capacity!U$254,'E-E'!$E$1:$AH$1,0))</f>
        <v>0</v>
      </c>
      <c r="V325">
        <f>$C325*INDEX('E-E'!$E$2:$AH$516,MATCH(Capacity!$B325,'E-E'!$B$2:$B$516,0), MATCH(Capacity!V$254,'E-E'!$E$1:$AH$1,0))</f>
        <v>0</v>
      </c>
      <c r="W325">
        <f>$C325*INDEX('E-E'!$E$2:$AH$516,MATCH(Capacity!$B325,'E-E'!$B$2:$B$516,0), MATCH(Capacity!W$254,'E-E'!$E$1:$AH$1,0))</f>
        <v>0</v>
      </c>
      <c r="X325">
        <f>$C325*INDEX('E-E'!$E$2:$AH$516,MATCH(Capacity!$B325,'E-E'!$B$2:$B$516,0), MATCH(Capacity!X$254,'E-E'!$E$1:$AH$1,0))</f>
        <v>0</v>
      </c>
      <c r="Y325">
        <f>$C325*INDEX('E-E'!$E$2:$AH$516,MATCH(Capacity!$B325,'E-E'!$B$2:$B$516,0), MATCH(Capacity!Y$254,'E-E'!$E$1:$AH$1,0))</f>
        <v>0</v>
      </c>
      <c r="Z325">
        <f>$C325*INDEX('E-E'!$E$2:$AH$516,MATCH(Capacity!$B325,'E-E'!$B$2:$B$516,0), MATCH(Capacity!Z$254,'E-E'!$E$1:$AH$1,0))</f>
        <v>0</v>
      </c>
      <c r="AA325">
        <f>$C325*INDEX('E-E'!$E$2:$AH$516,MATCH(Capacity!$B325,'E-E'!$B$2:$B$516,0), MATCH(Capacity!AA$254,'E-E'!$E$1:$AH$1,0))</f>
        <v>0</v>
      </c>
      <c r="AB325">
        <f>$C325*INDEX('E-E'!$E$2:$AH$516,MATCH(Capacity!$B325,'E-E'!$B$2:$B$516,0), MATCH(Capacity!AB$254,'E-E'!$E$1:$AH$1,0))</f>
        <v>0</v>
      </c>
      <c r="AC325">
        <f>$C325*INDEX('E-E'!$E$2:$AH$516,MATCH(Capacity!$B325,'E-E'!$B$2:$B$516,0), MATCH(Capacity!AC$254,'E-E'!$E$1:$AH$1,0))</f>
        <v>0</v>
      </c>
      <c r="AD325">
        <f>$C325*INDEX('E-E'!$E$2:$AH$516,MATCH(Capacity!$B325,'E-E'!$B$2:$B$516,0), MATCH(Capacity!AD$254,'E-E'!$E$1:$AH$1,0))</f>
        <v>0</v>
      </c>
      <c r="AE325">
        <f>$C325*INDEX('E-E'!$E$2:$AH$516,MATCH(Capacity!$B325,'E-E'!$B$2:$B$516,0), MATCH(Capacity!AE$254,'E-E'!$E$1:$AH$1,0))</f>
        <v>0</v>
      </c>
      <c r="AF325">
        <f>$C325*INDEX('E-E'!$E$2:$AH$516,MATCH(Capacity!$B325,'E-E'!$B$2:$B$516,0), MATCH(Capacity!AF$254,'E-E'!$E$1:$AH$1,0))</f>
        <v>0</v>
      </c>
      <c r="AG325">
        <f>$C325*INDEX('E-E'!$E$2:$AH$516,MATCH(Capacity!$B325,'E-E'!$B$2:$B$516,0), MATCH(Capacity!AG$254,'E-E'!$E$1:$AH$1,0))</f>
        <v>0</v>
      </c>
      <c r="AH325">
        <f>$C325*INDEX('E-E'!$E$2:$AH$516,MATCH(Capacity!$B325,'E-E'!$B$2:$B$516,0), MATCH(Capacity!AH$254,'E-E'!$E$1:$AH$1,0))</f>
        <v>0</v>
      </c>
    </row>
    <row r="326" spans="1:34" x14ac:dyDescent="0.3">
      <c r="A326" t="str">
        <f>'E-E'!A73</f>
        <v>Barker Inlet Power Station</v>
      </c>
      <c r="B326" t="str">
        <f>'E-E'!B73</f>
        <v>BIPS1_12</v>
      </c>
      <c r="C326">
        <f>_xlfn.IFNA(VLOOKUP(B326,RawData!$B$1:$E$168,4,FALSE),0)</f>
        <v>0</v>
      </c>
      <c r="D326">
        <f>_xlfn.IFNA(VLOOKUP(B326,RawData!$B$1:$H$168,7,FALSE),0)</f>
        <v>0</v>
      </c>
      <c r="E326">
        <f>_xlfn.IFNA(VLOOKUP(B326,RawData!$B$1:$H$168,2,FALSE),0)</f>
        <v>0</v>
      </c>
      <c r="F326">
        <f>$C326*INDEX('E-E'!$E$2:$AH$516,MATCH(Capacity!$B326,'E-E'!$B$2:$B$516,0), MATCH(Capacity!F$254,'E-E'!$E$1:$AH$1,0))</f>
        <v>0</v>
      </c>
      <c r="G326">
        <f>$C326*INDEX('E-E'!$E$2:$AH$516,MATCH(Capacity!$B326,'E-E'!$B$2:$B$516,0), MATCH(Capacity!G$254,'E-E'!$E$1:$AH$1,0))</f>
        <v>0</v>
      </c>
      <c r="H326">
        <f>$C326*INDEX('E-E'!$E$2:$AH$516,MATCH(Capacity!$B326,'E-E'!$B$2:$B$516,0), MATCH(Capacity!H$254,'E-E'!$E$1:$AH$1,0))</f>
        <v>0</v>
      </c>
      <c r="I326">
        <f>$C326*INDEX('E-E'!$E$2:$AH$516,MATCH(Capacity!$B326,'E-E'!$B$2:$B$516,0), MATCH(Capacity!I$254,'E-E'!$E$1:$AH$1,0))</f>
        <v>0</v>
      </c>
      <c r="J326">
        <f>$C326*INDEX('E-E'!$E$2:$AH$516,MATCH(Capacity!$B326,'E-E'!$B$2:$B$516,0), MATCH(Capacity!J$254,'E-E'!$E$1:$AH$1,0))</f>
        <v>0</v>
      </c>
      <c r="K326">
        <f>$C326*INDEX('E-E'!$E$2:$AH$516,MATCH(Capacity!$B326,'E-E'!$B$2:$B$516,0), MATCH(Capacity!K$254,'E-E'!$E$1:$AH$1,0))</f>
        <v>0</v>
      </c>
      <c r="L326">
        <f>$C326*INDEX('E-E'!$E$2:$AH$516,MATCH(Capacity!$B326,'E-E'!$B$2:$B$516,0), MATCH(Capacity!L$254,'E-E'!$E$1:$AH$1,0))</f>
        <v>0</v>
      </c>
      <c r="M326">
        <f>$C326*INDEX('E-E'!$E$2:$AH$516,MATCH(Capacity!$B326,'E-E'!$B$2:$B$516,0), MATCH(Capacity!M$254,'E-E'!$E$1:$AH$1,0))</f>
        <v>0</v>
      </c>
      <c r="N326">
        <f>$C326*INDEX('E-E'!$E$2:$AH$516,MATCH(Capacity!$B326,'E-E'!$B$2:$B$516,0), MATCH(Capacity!N$254,'E-E'!$E$1:$AH$1,0))</f>
        <v>0</v>
      </c>
      <c r="O326">
        <f>$C326*INDEX('E-E'!$E$2:$AH$516,MATCH(Capacity!$B326,'E-E'!$B$2:$B$516,0), MATCH(Capacity!O$254,'E-E'!$E$1:$AH$1,0))</f>
        <v>0</v>
      </c>
      <c r="P326">
        <f>$C326*INDEX('E-E'!$E$2:$AH$516,MATCH(Capacity!$B326,'E-E'!$B$2:$B$516,0), MATCH(Capacity!P$254,'E-E'!$E$1:$AH$1,0))</f>
        <v>0</v>
      </c>
      <c r="Q326">
        <f>$C326*INDEX('E-E'!$E$2:$AH$516,MATCH(Capacity!$B326,'E-E'!$B$2:$B$516,0), MATCH(Capacity!Q$254,'E-E'!$E$1:$AH$1,0))</f>
        <v>0</v>
      </c>
      <c r="R326">
        <f>$C326*INDEX('E-E'!$E$2:$AH$516,MATCH(Capacity!$B326,'E-E'!$B$2:$B$516,0), MATCH(Capacity!R$254,'E-E'!$E$1:$AH$1,0))</f>
        <v>0</v>
      </c>
      <c r="S326">
        <f>$C326*INDEX('E-E'!$E$2:$AH$516,MATCH(Capacity!$B326,'E-E'!$B$2:$B$516,0), MATCH(Capacity!S$254,'E-E'!$E$1:$AH$1,0))</f>
        <v>0</v>
      </c>
      <c r="T326">
        <f>$C326*INDEX('E-E'!$E$2:$AH$516,MATCH(Capacity!$B326,'E-E'!$B$2:$B$516,0), MATCH(Capacity!T$254,'E-E'!$E$1:$AH$1,0))</f>
        <v>0</v>
      </c>
      <c r="U326">
        <f>$C326*INDEX('E-E'!$E$2:$AH$516,MATCH(Capacity!$B326,'E-E'!$B$2:$B$516,0), MATCH(Capacity!U$254,'E-E'!$E$1:$AH$1,0))</f>
        <v>0</v>
      </c>
      <c r="V326">
        <f>$C326*INDEX('E-E'!$E$2:$AH$516,MATCH(Capacity!$B326,'E-E'!$B$2:$B$516,0), MATCH(Capacity!V$254,'E-E'!$E$1:$AH$1,0))</f>
        <v>0</v>
      </c>
      <c r="W326">
        <f>$C326*INDEX('E-E'!$E$2:$AH$516,MATCH(Capacity!$B326,'E-E'!$B$2:$B$516,0), MATCH(Capacity!W$254,'E-E'!$E$1:$AH$1,0))</f>
        <v>0</v>
      </c>
      <c r="X326">
        <f>$C326*INDEX('E-E'!$E$2:$AH$516,MATCH(Capacity!$B326,'E-E'!$B$2:$B$516,0), MATCH(Capacity!X$254,'E-E'!$E$1:$AH$1,0))</f>
        <v>0</v>
      </c>
      <c r="Y326">
        <f>$C326*INDEX('E-E'!$E$2:$AH$516,MATCH(Capacity!$B326,'E-E'!$B$2:$B$516,0), MATCH(Capacity!Y$254,'E-E'!$E$1:$AH$1,0))</f>
        <v>0</v>
      </c>
      <c r="Z326">
        <f>$C326*INDEX('E-E'!$E$2:$AH$516,MATCH(Capacity!$B326,'E-E'!$B$2:$B$516,0), MATCH(Capacity!Z$254,'E-E'!$E$1:$AH$1,0))</f>
        <v>0</v>
      </c>
      <c r="AA326">
        <f>$C326*INDEX('E-E'!$E$2:$AH$516,MATCH(Capacity!$B326,'E-E'!$B$2:$B$516,0), MATCH(Capacity!AA$254,'E-E'!$E$1:$AH$1,0))</f>
        <v>0</v>
      </c>
      <c r="AB326">
        <f>$C326*INDEX('E-E'!$E$2:$AH$516,MATCH(Capacity!$B326,'E-E'!$B$2:$B$516,0), MATCH(Capacity!AB$254,'E-E'!$E$1:$AH$1,0))</f>
        <v>0</v>
      </c>
      <c r="AC326">
        <f>$C326*INDEX('E-E'!$E$2:$AH$516,MATCH(Capacity!$B326,'E-E'!$B$2:$B$516,0), MATCH(Capacity!AC$254,'E-E'!$E$1:$AH$1,0))</f>
        <v>0</v>
      </c>
      <c r="AD326">
        <f>$C326*INDEX('E-E'!$E$2:$AH$516,MATCH(Capacity!$B326,'E-E'!$B$2:$B$516,0), MATCH(Capacity!AD$254,'E-E'!$E$1:$AH$1,0))</f>
        <v>0</v>
      </c>
      <c r="AE326">
        <f>$C326*INDEX('E-E'!$E$2:$AH$516,MATCH(Capacity!$B326,'E-E'!$B$2:$B$516,0), MATCH(Capacity!AE$254,'E-E'!$E$1:$AH$1,0))</f>
        <v>0</v>
      </c>
      <c r="AF326">
        <f>$C326*INDEX('E-E'!$E$2:$AH$516,MATCH(Capacity!$B326,'E-E'!$B$2:$B$516,0), MATCH(Capacity!AF$254,'E-E'!$E$1:$AH$1,0))</f>
        <v>0</v>
      </c>
      <c r="AG326">
        <f>$C326*INDEX('E-E'!$E$2:$AH$516,MATCH(Capacity!$B326,'E-E'!$B$2:$B$516,0), MATCH(Capacity!AG$254,'E-E'!$E$1:$AH$1,0))</f>
        <v>0</v>
      </c>
      <c r="AH326">
        <f>$C326*INDEX('E-E'!$E$2:$AH$516,MATCH(Capacity!$B326,'E-E'!$B$2:$B$516,0), MATCH(Capacity!AH$254,'E-E'!$E$1:$AH$1,0))</f>
        <v>0</v>
      </c>
    </row>
    <row r="327" spans="1:34" x14ac:dyDescent="0.3">
      <c r="A327" t="str">
        <f>'E-E'!A74</f>
        <v>Blowering</v>
      </c>
      <c r="B327" t="str">
        <f>'E-E'!B74</f>
        <v>BLOWERNG</v>
      </c>
      <c r="C327">
        <f>_xlfn.IFNA(VLOOKUP(B327,RawData!$B$1:$E$168,4,FALSE),0)</f>
        <v>0</v>
      </c>
      <c r="D327">
        <f>_xlfn.IFNA(VLOOKUP(B327,RawData!$B$1:$H$168,7,FALSE),0)</f>
        <v>0</v>
      </c>
      <c r="E327">
        <f>_xlfn.IFNA(VLOOKUP(B327,RawData!$B$1:$H$168,2,FALSE),0)</f>
        <v>0</v>
      </c>
      <c r="F327">
        <f>$C327*INDEX('E-E'!$E$2:$AH$516,MATCH(Capacity!$B327,'E-E'!$B$2:$B$516,0), MATCH(Capacity!F$254,'E-E'!$E$1:$AH$1,0))</f>
        <v>0</v>
      </c>
      <c r="G327">
        <f>$C327*INDEX('E-E'!$E$2:$AH$516,MATCH(Capacity!$B327,'E-E'!$B$2:$B$516,0), MATCH(Capacity!G$254,'E-E'!$E$1:$AH$1,0))</f>
        <v>0</v>
      </c>
      <c r="H327">
        <f>$C327*INDEX('E-E'!$E$2:$AH$516,MATCH(Capacity!$B327,'E-E'!$B$2:$B$516,0), MATCH(Capacity!H$254,'E-E'!$E$1:$AH$1,0))</f>
        <v>0</v>
      </c>
      <c r="I327">
        <f>$C327*INDEX('E-E'!$E$2:$AH$516,MATCH(Capacity!$B327,'E-E'!$B$2:$B$516,0), MATCH(Capacity!I$254,'E-E'!$E$1:$AH$1,0))</f>
        <v>0</v>
      </c>
      <c r="J327">
        <f>$C327*INDEX('E-E'!$E$2:$AH$516,MATCH(Capacity!$B327,'E-E'!$B$2:$B$516,0), MATCH(Capacity!J$254,'E-E'!$E$1:$AH$1,0))</f>
        <v>0</v>
      </c>
      <c r="K327">
        <f>$C327*INDEX('E-E'!$E$2:$AH$516,MATCH(Capacity!$B327,'E-E'!$B$2:$B$516,0), MATCH(Capacity!K$254,'E-E'!$E$1:$AH$1,0))</f>
        <v>0</v>
      </c>
      <c r="L327">
        <f>$C327*INDEX('E-E'!$E$2:$AH$516,MATCH(Capacity!$B327,'E-E'!$B$2:$B$516,0), MATCH(Capacity!L$254,'E-E'!$E$1:$AH$1,0))</f>
        <v>0</v>
      </c>
      <c r="M327">
        <f>$C327*INDEX('E-E'!$E$2:$AH$516,MATCH(Capacity!$B327,'E-E'!$B$2:$B$516,0), MATCH(Capacity!M$254,'E-E'!$E$1:$AH$1,0))</f>
        <v>0</v>
      </c>
      <c r="N327">
        <f>$C327*INDEX('E-E'!$E$2:$AH$516,MATCH(Capacity!$B327,'E-E'!$B$2:$B$516,0), MATCH(Capacity!N$254,'E-E'!$E$1:$AH$1,0))</f>
        <v>0</v>
      </c>
      <c r="O327">
        <f>$C327*INDEX('E-E'!$E$2:$AH$516,MATCH(Capacity!$B327,'E-E'!$B$2:$B$516,0), MATCH(Capacity!O$254,'E-E'!$E$1:$AH$1,0))</f>
        <v>0</v>
      </c>
      <c r="P327">
        <f>$C327*INDEX('E-E'!$E$2:$AH$516,MATCH(Capacity!$B327,'E-E'!$B$2:$B$516,0), MATCH(Capacity!P$254,'E-E'!$E$1:$AH$1,0))</f>
        <v>0</v>
      </c>
      <c r="Q327">
        <f>$C327*INDEX('E-E'!$E$2:$AH$516,MATCH(Capacity!$B327,'E-E'!$B$2:$B$516,0), MATCH(Capacity!Q$254,'E-E'!$E$1:$AH$1,0))</f>
        <v>0</v>
      </c>
      <c r="R327">
        <f>$C327*INDEX('E-E'!$E$2:$AH$516,MATCH(Capacity!$B327,'E-E'!$B$2:$B$516,0), MATCH(Capacity!R$254,'E-E'!$E$1:$AH$1,0))</f>
        <v>0</v>
      </c>
      <c r="S327">
        <f>$C327*INDEX('E-E'!$E$2:$AH$516,MATCH(Capacity!$B327,'E-E'!$B$2:$B$516,0), MATCH(Capacity!S$254,'E-E'!$E$1:$AH$1,0))</f>
        <v>0</v>
      </c>
      <c r="T327">
        <f>$C327*INDEX('E-E'!$E$2:$AH$516,MATCH(Capacity!$B327,'E-E'!$B$2:$B$516,0), MATCH(Capacity!T$254,'E-E'!$E$1:$AH$1,0))</f>
        <v>0</v>
      </c>
      <c r="U327">
        <f>$C327*INDEX('E-E'!$E$2:$AH$516,MATCH(Capacity!$B327,'E-E'!$B$2:$B$516,0), MATCH(Capacity!U$254,'E-E'!$E$1:$AH$1,0))</f>
        <v>0</v>
      </c>
      <c r="V327">
        <f>$C327*INDEX('E-E'!$E$2:$AH$516,MATCH(Capacity!$B327,'E-E'!$B$2:$B$516,0), MATCH(Capacity!V$254,'E-E'!$E$1:$AH$1,0))</f>
        <v>0</v>
      </c>
      <c r="W327">
        <f>$C327*INDEX('E-E'!$E$2:$AH$516,MATCH(Capacity!$B327,'E-E'!$B$2:$B$516,0), MATCH(Capacity!W$254,'E-E'!$E$1:$AH$1,0))</f>
        <v>0</v>
      </c>
      <c r="X327">
        <f>$C327*INDEX('E-E'!$E$2:$AH$516,MATCH(Capacity!$B327,'E-E'!$B$2:$B$516,0), MATCH(Capacity!X$254,'E-E'!$E$1:$AH$1,0))</f>
        <v>0</v>
      </c>
      <c r="Y327">
        <f>$C327*INDEX('E-E'!$E$2:$AH$516,MATCH(Capacity!$B327,'E-E'!$B$2:$B$516,0), MATCH(Capacity!Y$254,'E-E'!$E$1:$AH$1,0))</f>
        <v>0</v>
      </c>
      <c r="Z327">
        <f>$C327*INDEX('E-E'!$E$2:$AH$516,MATCH(Capacity!$B327,'E-E'!$B$2:$B$516,0), MATCH(Capacity!Z$254,'E-E'!$E$1:$AH$1,0))</f>
        <v>0</v>
      </c>
      <c r="AA327">
        <f>$C327*INDEX('E-E'!$E$2:$AH$516,MATCH(Capacity!$B327,'E-E'!$B$2:$B$516,0), MATCH(Capacity!AA$254,'E-E'!$E$1:$AH$1,0))</f>
        <v>0</v>
      </c>
      <c r="AB327">
        <f>$C327*INDEX('E-E'!$E$2:$AH$516,MATCH(Capacity!$B327,'E-E'!$B$2:$B$516,0), MATCH(Capacity!AB$254,'E-E'!$E$1:$AH$1,0))</f>
        <v>0</v>
      </c>
      <c r="AC327">
        <f>$C327*INDEX('E-E'!$E$2:$AH$516,MATCH(Capacity!$B327,'E-E'!$B$2:$B$516,0), MATCH(Capacity!AC$254,'E-E'!$E$1:$AH$1,0))</f>
        <v>0</v>
      </c>
      <c r="AD327">
        <f>$C327*INDEX('E-E'!$E$2:$AH$516,MATCH(Capacity!$B327,'E-E'!$B$2:$B$516,0), MATCH(Capacity!AD$254,'E-E'!$E$1:$AH$1,0))</f>
        <v>0</v>
      </c>
      <c r="AE327">
        <f>$C327*INDEX('E-E'!$E$2:$AH$516,MATCH(Capacity!$B327,'E-E'!$B$2:$B$516,0), MATCH(Capacity!AE$254,'E-E'!$E$1:$AH$1,0))</f>
        <v>0</v>
      </c>
      <c r="AF327">
        <f>$C327*INDEX('E-E'!$E$2:$AH$516,MATCH(Capacity!$B327,'E-E'!$B$2:$B$516,0), MATCH(Capacity!AF$254,'E-E'!$E$1:$AH$1,0))</f>
        <v>0</v>
      </c>
      <c r="AG327">
        <f>$C327*INDEX('E-E'!$E$2:$AH$516,MATCH(Capacity!$B327,'E-E'!$B$2:$B$516,0), MATCH(Capacity!AG$254,'E-E'!$E$1:$AH$1,0))</f>
        <v>0</v>
      </c>
      <c r="AH327">
        <f>$C327*INDEX('E-E'!$E$2:$AH$516,MATCH(Capacity!$B327,'E-E'!$B$2:$B$516,0), MATCH(Capacity!AH$254,'E-E'!$E$1:$AH$1,0))</f>
        <v>0</v>
      </c>
    </row>
    <row r="328" spans="1:34" x14ac:dyDescent="0.3">
      <c r="A328" t="str">
        <f>'E-E'!A75</f>
        <v>Hallett 5 The Bluff Wind Farm</v>
      </c>
      <c r="B328" t="str">
        <f>'E-E'!B75</f>
        <v>BLUFF1</v>
      </c>
      <c r="C328">
        <f>_xlfn.IFNA(VLOOKUP(B328,RawData!$B$1:$E$168,4,FALSE),0)</f>
        <v>0</v>
      </c>
      <c r="D328">
        <f>_xlfn.IFNA(VLOOKUP(B328,RawData!$B$1:$H$168,7,FALSE),0)</f>
        <v>0</v>
      </c>
      <c r="E328">
        <f>_xlfn.IFNA(VLOOKUP(B328,RawData!$B$1:$H$168,2,FALSE),0)</f>
        <v>0</v>
      </c>
      <c r="F328">
        <f>$C328*INDEX('E-E'!$E$2:$AH$516,MATCH(Capacity!$B328,'E-E'!$B$2:$B$516,0), MATCH(Capacity!F$254,'E-E'!$E$1:$AH$1,0))</f>
        <v>0</v>
      </c>
      <c r="G328">
        <f>$C328*INDEX('E-E'!$E$2:$AH$516,MATCH(Capacity!$B328,'E-E'!$B$2:$B$516,0), MATCH(Capacity!G$254,'E-E'!$E$1:$AH$1,0))</f>
        <v>0</v>
      </c>
      <c r="H328">
        <f>$C328*INDEX('E-E'!$E$2:$AH$516,MATCH(Capacity!$B328,'E-E'!$B$2:$B$516,0), MATCH(Capacity!H$254,'E-E'!$E$1:$AH$1,0))</f>
        <v>0</v>
      </c>
      <c r="I328">
        <f>$C328*INDEX('E-E'!$E$2:$AH$516,MATCH(Capacity!$B328,'E-E'!$B$2:$B$516,0), MATCH(Capacity!I$254,'E-E'!$E$1:$AH$1,0))</f>
        <v>0</v>
      </c>
      <c r="J328">
        <f>$C328*INDEX('E-E'!$E$2:$AH$516,MATCH(Capacity!$B328,'E-E'!$B$2:$B$516,0), MATCH(Capacity!J$254,'E-E'!$E$1:$AH$1,0))</f>
        <v>0</v>
      </c>
      <c r="K328">
        <f>$C328*INDEX('E-E'!$E$2:$AH$516,MATCH(Capacity!$B328,'E-E'!$B$2:$B$516,0), MATCH(Capacity!K$254,'E-E'!$E$1:$AH$1,0))</f>
        <v>0</v>
      </c>
      <c r="L328">
        <f>$C328*INDEX('E-E'!$E$2:$AH$516,MATCH(Capacity!$B328,'E-E'!$B$2:$B$516,0), MATCH(Capacity!L$254,'E-E'!$E$1:$AH$1,0))</f>
        <v>0</v>
      </c>
      <c r="M328">
        <f>$C328*INDEX('E-E'!$E$2:$AH$516,MATCH(Capacity!$B328,'E-E'!$B$2:$B$516,0), MATCH(Capacity!M$254,'E-E'!$E$1:$AH$1,0))</f>
        <v>0</v>
      </c>
      <c r="N328">
        <f>$C328*INDEX('E-E'!$E$2:$AH$516,MATCH(Capacity!$B328,'E-E'!$B$2:$B$516,0), MATCH(Capacity!N$254,'E-E'!$E$1:$AH$1,0))</f>
        <v>0</v>
      </c>
      <c r="O328">
        <f>$C328*INDEX('E-E'!$E$2:$AH$516,MATCH(Capacity!$B328,'E-E'!$B$2:$B$516,0), MATCH(Capacity!O$254,'E-E'!$E$1:$AH$1,0))</f>
        <v>0</v>
      </c>
      <c r="P328">
        <f>$C328*INDEX('E-E'!$E$2:$AH$516,MATCH(Capacity!$B328,'E-E'!$B$2:$B$516,0), MATCH(Capacity!P$254,'E-E'!$E$1:$AH$1,0))</f>
        <v>0</v>
      </c>
      <c r="Q328">
        <f>$C328*INDEX('E-E'!$E$2:$AH$516,MATCH(Capacity!$B328,'E-E'!$B$2:$B$516,0), MATCH(Capacity!Q$254,'E-E'!$E$1:$AH$1,0))</f>
        <v>0</v>
      </c>
      <c r="R328">
        <f>$C328*INDEX('E-E'!$E$2:$AH$516,MATCH(Capacity!$B328,'E-E'!$B$2:$B$516,0), MATCH(Capacity!R$254,'E-E'!$E$1:$AH$1,0))</f>
        <v>0</v>
      </c>
      <c r="S328">
        <f>$C328*INDEX('E-E'!$E$2:$AH$516,MATCH(Capacity!$B328,'E-E'!$B$2:$B$516,0), MATCH(Capacity!S$254,'E-E'!$E$1:$AH$1,0))</f>
        <v>0</v>
      </c>
      <c r="T328">
        <f>$C328*INDEX('E-E'!$E$2:$AH$516,MATCH(Capacity!$B328,'E-E'!$B$2:$B$516,0), MATCH(Capacity!T$254,'E-E'!$E$1:$AH$1,0))</f>
        <v>0</v>
      </c>
      <c r="U328">
        <f>$C328*INDEX('E-E'!$E$2:$AH$516,MATCH(Capacity!$B328,'E-E'!$B$2:$B$516,0), MATCH(Capacity!U$254,'E-E'!$E$1:$AH$1,0))</f>
        <v>0</v>
      </c>
      <c r="V328">
        <f>$C328*INDEX('E-E'!$E$2:$AH$516,MATCH(Capacity!$B328,'E-E'!$B$2:$B$516,0), MATCH(Capacity!V$254,'E-E'!$E$1:$AH$1,0))</f>
        <v>0</v>
      </c>
      <c r="W328">
        <f>$C328*INDEX('E-E'!$E$2:$AH$516,MATCH(Capacity!$B328,'E-E'!$B$2:$B$516,0), MATCH(Capacity!W$254,'E-E'!$E$1:$AH$1,0))</f>
        <v>0</v>
      </c>
      <c r="X328">
        <f>$C328*INDEX('E-E'!$E$2:$AH$516,MATCH(Capacity!$B328,'E-E'!$B$2:$B$516,0), MATCH(Capacity!X$254,'E-E'!$E$1:$AH$1,0))</f>
        <v>0</v>
      </c>
      <c r="Y328">
        <f>$C328*INDEX('E-E'!$E$2:$AH$516,MATCH(Capacity!$B328,'E-E'!$B$2:$B$516,0), MATCH(Capacity!Y$254,'E-E'!$E$1:$AH$1,0))</f>
        <v>0</v>
      </c>
      <c r="Z328">
        <f>$C328*INDEX('E-E'!$E$2:$AH$516,MATCH(Capacity!$B328,'E-E'!$B$2:$B$516,0), MATCH(Capacity!Z$254,'E-E'!$E$1:$AH$1,0))</f>
        <v>0</v>
      </c>
      <c r="AA328">
        <f>$C328*INDEX('E-E'!$E$2:$AH$516,MATCH(Capacity!$B328,'E-E'!$B$2:$B$516,0), MATCH(Capacity!AA$254,'E-E'!$E$1:$AH$1,0))</f>
        <v>0</v>
      </c>
      <c r="AB328">
        <f>$C328*INDEX('E-E'!$E$2:$AH$516,MATCH(Capacity!$B328,'E-E'!$B$2:$B$516,0), MATCH(Capacity!AB$254,'E-E'!$E$1:$AH$1,0))</f>
        <v>0</v>
      </c>
      <c r="AC328">
        <f>$C328*INDEX('E-E'!$E$2:$AH$516,MATCH(Capacity!$B328,'E-E'!$B$2:$B$516,0), MATCH(Capacity!AC$254,'E-E'!$E$1:$AH$1,0))</f>
        <v>0</v>
      </c>
      <c r="AD328">
        <f>$C328*INDEX('E-E'!$E$2:$AH$516,MATCH(Capacity!$B328,'E-E'!$B$2:$B$516,0), MATCH(Capacity!AD$254,'E-E'!$E$1:$AH$1,0))</f>
        <v>0</v>
      </c>
      <c r="AE328">
        <f>$C328*INDEX('E-E'!$E$2:$AH$516,MATCH(Capacity!$B328,'E-E'!$B$2:$B$516,0), MATCH(Capacity!AE$254,'E-E'!$E$1:$AH$1,0))</f>
        <v>0</v>
      </c>
      <c r="AF328">
        <f>$C328*INDEX('E-E'!$E$2:$AH$516,MATCH(Capacity!$B328,'E-E'!$B$2:$B$516,0), MATCH(Capacity!AF$254,'E-E'!$E$1:$AH$1,0))</f>
        <v>0</v>
      </c>
      <c r="AG328">
        <f>$C328*INDEX('E-E'!$E$2:$AH$516,MATCH(Capacity!$B328,'E-E'!$B$2:$B$516,0), MATCH(Capacity!AG$254,'E-E'!$E$1:$AH$1,0))</f>
        <v>0</v>
      </c>
      <c r="AH328">
        <f>$C328*INDEX('E-E'!$E$2:$AH$516,MATCH(Capacity!$B328,'E-E'!$B$2:$B$516,0), MATCH(Capacity!AH$254,'E-E'!$E$1:$AH$1,0))</f>
        <v>0</v>
      </c>
    </row>
    <row r="329" spans="1:34" x14ac:dyDescent="0.3">
      <c r="A329" t="str">
        <f>'E-E'!A76</f>
        <v>Bungala one Solar Farm</v>
      </c>
      <c r="B329" t="str">
        <f>'E-E'!B76</f>
        <v>BNGSF1</v>
      </c>
      <c r="C329">
        <f>_xlfn.IFNA(VLOOKUP(B329,RawData!$B$1:$E$168,4,FALSE),0)</f>
        <v>0</v>
      </c>
      <c r="D329">
        <f>_xlfn.IFNA(VLOOKUP(B329,RawData!$B$1:$H$168,7,FALSE),0)</f>
        <v>0</v>
      </c>
      <c r="E329">
        <f>_xlfn.IFNA(VLOOKUP(B329,RawData!$B$1:$H$168,2,FALSE),0)</f>
        <v>0</v>
      </c>
      <c r="F329">
        <f>$C329*INDEX('E-E'!$E$2:$AH$516,MATCH(Capacity!$B329,'E-E'!$B$2:$B$516,0), MATCH(Capacity!F$254,'E-E'!$E$1:$AH$1,0))</f>
        <v>0</v>
      </c>
      <c r="G329">
        <f>$C329*INDEX('E-E'!$E$2:$AH$516,MATCH(Capacity!$B329,'E-E'!$B$2:$B$516,0), MATCH(Capacity!G$254,'E-E'!$E$1:$AH$1,0))</f>
        <v>0</v>
      </c>
      <c r="H329">
        <f>$C329*INDEX('E-E'!$E$2:$AH$516,MATCH(Capacity!$B329,'E-E'!$B$2:$B$516,0), MATCH(Capacity!H$254,'E-E'!$E$1:$AH$1,0))</f>
        <v>0</v>
      </c>
      <c r="I329">
        <f>$C329*INDEX('E-E'!$E$2:$AH$516,MATCH(Capacity!$B329,'E-E'!$B$2:$B$516,0), MATCH(Capacity!I$254,'E-E'!$E$1:$AH$1,0))</f>
        <v>0</v>
      </c>
      <c r="J329">
        <f>$C329*INDEX('E-E'!$E$2:$AH$516,MATCH(Capacity!$B329,'E-E'!$B$2:$B$516,0), MATCH(Capacity!J$254,'E-E'!$E$1:$AH$1,0))</f>
        <v>0</v>
      </c>
      <c r="K329">
        <f>$C329*INDEX('E-E'!$E$2:$AH$516,MATCH(Capacity!$B329,'E-E'!$B$2:$B$516,0), MATCH(Capacity!K$254,'E-E'!$E$1:$AH$1,0))</f>
        <v>0</v>
      </c>
      <c r="L329">
        <f>$C329*INDEX('E-E'!$E$2:$AH$516,MATCH(Capacity!$B329,'E-E'!$B$2:$B$516,0), MATCH(Capacity!L$254,'E-E'!$E$1:$AH$1,0))</f>
        <v>0</v>
      </c>
      <c r="M329">
        <f>$C329*INDEX('E-E'!$E$2:$AH$516,MATCH(Capacity!$B329,'E-E'!$B$2:$B$516,0), MATCH(Capacity!M$254,'E-E'!$E$1:$AH$1,0))</f>
        <v>0</v>
      </c>
      <c r="N329">
        <f>$C329*INDEX('E-E'!$E$2:$AH$516,MATCH(Capacity!$B329,'E-E'!$B$2:$B$516,0), MATCH(Capacity!N$254,'E-E'!$E$1:$AH$1,0))</f>
        <v>0</v>
      </c>
      <c r="O329">
        <f>$C329*INDEX('E-E'!$E$2:$AH$516,MATCH(Capacity!$B329,'E-E'!$B$2:$B$516,0), MATCH(Capacity!O$254,'E-E'!$E$1:$AH$1,0))</f>
        <v>0</v>
      </c>
      <c r="P329">
        <f>$C329*INDEX('E-E'!$E$2:$AH$516,MATCH(Capacity!$B329,'E-E'!$B$2:$B$516,0), MATCH(Capacity!P$254,'E-E'!$E$1:$AH$1,0))</f>
        <v>0</v>
      </c>
      <c r="Q329">
        <f>$C329*INDEX('E-E'!$E$2:$AH$516,MATCH(Capacity!$B329,'E-E'!$B$2:$B$516,0), MATCH(Capacity!Q$254,'E-E'!$E$1:$AH$1,0))</f>
        <v>0</v>
      </c>
      <c r="R329">
        <f>$C329*INDEX('E-E'!$E$2:$AH$516,MATCH(Capacity!$B329,'E-E'!$B$2:$B$516,0), MATCH(Capacity!R$254,'E-E'!$E$1:$AH$1,0))</f>
        <v>0</v>
      </c>
      <c r="S329">
        <f>$C329*INDEX('E-E'!$E$2:$AH$516,MATCH(Capacity!$B329,'E-E'!$B$2:$B$516,0), MATCH(Capacity!S$254,'E-E'!$E$1:$AH$1,0))</f>
        <v>0</v>
      </c>
      <c r="T329">
        <f>$C329*INDEX('E-E'!$E$2:$AH$516,MATCH(Capacity!$B329,'E-E'!$B$2:$B$516,0), MATCH(Capacity!T$254,'E-E'!$E$1:$AH$1,0))</f>
        <v>0</v>
      </c>
      <c r="U329">
        <f>$C329*INDEX('E-E'!$E$2:$AH$516,MATCH(Capacity!$B329,'E-E'!$B$2:$B$516,0), MATCH(Capacity!U$254,'E-E'!$E$1:$AH$1,0))</f>
        <v>0</v>
      </c>
      <c r="V329">
        <f>$C329*INDEX('E-E'!$E$2:$AH$516,MATCH(Capacity!$B329,'E-E'!$B$2:$B$516,0), MATCH(Capacity!V$254,'E-E'!$E$1:$AH$1,0))</f>
        <v>0</v>
      </c>
      <c r="W329">
        <f>$C329*INDEX('E-E'!$E$2:$AH$516,MATCH(Capacity!$B329,'E-E'!$B$2:$B$516,0), MATCH(Capacity!W$254,'E-E'!$E$1:$AH$1,0))</f>
        <v>0</v>
      </c>
      <c r="X329">
        <f>$C329*INDEX('E-E'!$E$2:$AH$516,MATCH(Capacity!$B329,'E-E'!$B$2:$B$516,0), MATCH(Capacity!X$254,'E-E'!$E$1:$AH$1,0))</f>
        <v>0</v>
      </c>
      <c r="Y329">
        <f>$C329*INDEX('E-E'!$E$2:$AH$516,MATCH(Capacity!$B329,'E-E'!$B$2:$B$516,0), MATCH(Capacity!Y$254,'E-E'!$E$1:$AH$1,0))</f>
        <v>0</v>
      </c>
      <c r="Z329">
        <f>$C329*INDEX('E-E'!$E$2:$AH$516,MATCH(Capacity!$B329,'E-E'!$B$2:$B$516,0), MATCH(Capacity!Z$254,'E-E'!$E$1:$AH$1,0))</f>
        <v>0</v>
      </c>
      <c r="AA329">
        <f>$C329*INDEX('E-E'!$E$2:$AH$516,MATCH(Capacity!$B329,'E-E'!$B$2:$B$516,0), MATCH(Capacity!AA$254,'E-E'!$E$1:$AH$1,0))</f>
        <v>0</v>
      </c>
      <c r="AB329">
        <f>$C329*INDEX('E-E'!$E$2:$AH$516,MATCH(Capacity!$B329,'E-E'!$B$2:$B$516,0), MATCH(Capacity!AB$254,'E-E'!$E$1:$AH$1,0))</f>
        <v>0</v>
      </c>
      <c r="AC329">
        <f>$C329*INDEX('E-E'!$E$2:$AH$516,MATCH(Capacity!$B329,'E-E'!$B$2:$B$516,0), MATCH(Capacity!AC$254,'E-E'!$E$1:$AH$1,0))</f>
        <v>0</v>
      </c>
      <c r="AD329">
        <f>$C329*INDEX('E-E'!$E$2:$AH$516,MATCH(Capacity!$B329,'E-E'!$B$2:$B$516,0), MATCH(Capacity!AD$254,'E-E'!$E$1:$AH$1,0))</f>
        <v>0</v>
      </c>
      <c r="AE329">
        <f>$C329*INDEX('E-E'!$E$2:$AH$516,MATCH(Capacity!$B329,'E-E'!$B$2:$B$516,0), MATCH(Capacity!AE$254,'E-E'!$E$1:$AH$1,0))</f>
        <v>0</v>
      </c>
      <c r="AF329">
        <f>$C329*INDEX('E-E'!$E$2:$AH$516,MATCH(Capacity!$B329,'E-E'!$B$2:$B$516,0), MATCH(Capacity!AF$254,'E-E'!$E$1:$AH$1,0))</f>
        <v>0</v>
      </c>
      <c r="AG329">
        <f>$C329*INDEX('E-E'!$E$2:$AH$516,MATCH(Capacity!$B329,'E-E'!$B$2:$B$516,0), MATCH(Capacity!AG$254,'E-E'!$E$1:$AH$1,0))</f>
        <v>0</v>
      </c>
      <c r="AH329">
        <f>$C329*INDEX('E-E'!$E$2:$AH$516,MATCH(Capacity!$B329,'E-E'!$B$2:$B$516,0), MATCH(Capacity!AH$254,'E-E'!$E$1:$AH$1,0))</f>
        <v>0</v>
      </c>
    </row>
    <row r="330" spans="1:34" x14ac:dyDescent="0.3">
      <c r="A330" t="str">
        <f>'E-E'!A77</f>
        <v>Bungala Two Solar Farm</v>
      </c>
      <c r="B330" t="str">
        <f>'E-E'!B77</f>
        <v>BNGSF2</v>
      </c>
      <c r="C330">
        <f>_xlfn.IFNA(VLOOKUP(B330,RawData!$B$1:$E$168,4,FALSE),0)</f>
        <v>0</v>
      </c>
      <c r="D330">
        <f>_xlfn.IFNA(VLOOKUP(B330,RawData!$B$1:$H$168,7,FALSE),0)</f>
        <v>0</v>
      </c>
      <c r="E330">
        <f>_xlfn.IFNA(VLOOKUP(B330,RawData!$B$1:$H$168,2,FALSE),0)</f>
        <v>0</v>
      </c>
      <c r="F330">
        <f>$C330*INDEX('E-E'!$E$2:$AH$516,MATCH(Capacity!$B330,'E-E'!$B$2:$B$516,0), MATCH(Capacity!F$254,'E-E'!$E$1:$AH$1,0))</f>
        <v>0</v>
      </c>
      <c r="G330">
        <f>$C330*INDEX('E-E'!$E$2:$AH$516,MATCH(Capacity!$B330,'E-E'!$B$2:$B$516,0), MATCH(Capacity!G$254,'E-E'!$E$1:$AH$1,0))</f>
        <v>0</v>
      </c>
      <c r="H330">
        <f>$C330*INDEX('E-E'!$E$2:$AH$516,MATCH(Capacity!$B330,'E-E'!$B$2:$B$516,0), MATCH(Capacity!H$254,'E-E'!$E$1:$AH$1,0))</f>
        <v>0</v>
      </c>
      <c r="I330">
        <f>$C330*INDEX('E-E'!$E$2:$AH$516,MATCH(Capacity!$B330,'E-E'!$B$2:$B$516,0), MATCH(Capacity!I$254,'E-E'!$E$1:$AH$1,0))</f>
        <v>0</v>
      </c>
      <c r="J330">
        <f>$C330*INDEX('E-E'!$E$2:$AH$516,MATCH(Capacity!$B330,'E-E'!$B$2:$B$516,0), MATCH(Capacity!J$254,'E-E'!$E$1:$AH$1,0))</f>
        <v>0</v>
      </c>
      <c r="K330">
        <f>$C330*INDEX('E-E'!$E$2:$AH$516,MATCH(Capacity!$B330,'E-E'!$B$2:$B$516,0), MATCH(Capacity!K$254,'E-E'!$E$1:$AH$1,0))</f>
        <v>0</v>
      </c>
      <c r="L330">
        <f>$C330*INDEX('E-E'!$E$2:$AH$516,MATCH(Capacity!$B330,'E-E'!$B$2:$B$516,0), MATCH(Capacity!L$254,'E-E'!$E$1:$AH$1,0))</f>
        <v>0</v>
      </c>
      <c r="M330">
        <f>$C330*INDEX('E-E'!$E$2:$AH$516,MATCH(Capacity!$B330,'E-E'!$B$2:$B$516,0), MATCH(Capacity!M$254,'E-E'!$E$1:$AH$1,0))</f>
        <v>0</v>
      </c>
      <c r="N330">
        <f>$C330*INDEX('E-E'!$E$2:$AH$516,MATCH(Capacity!$B330,'E-E'!$B$2:$B$516,0), MATCH(Capacity!N$254,'E-E'!$E$1:$AH$1,0))</f>
        <v>0</v>
      </c>
      <c r="O330">
        <f>$C330*INDEX('E-E'!$E$2:$AH$516,MATCH(Capacity!$B330,'E-E'!$B$2:$B$516,0), MATCH(Capacity!O$254,'E-E'!$E$1:$AH$1,0))</f>
        <v>0</v>
      </c>
      <c r="P330">
        <f>$C330*INDEX('E-E'!$E$2:$AH$516,MATCH(Capacity!$B330,'E-E'!$B$2:$B$516,0), MATCH(Capacity!P$254,'E-E'!$E$1:$AH$1,0))</f>
        <v>0</v>
      </c>
      <c r="Q330">
        <f>$C330*INDEX('E-E'!$E$2:$AH$516,MATCH(Capacity!$B330,'E-E'!$B$2:$B$516,0), MATCH(Capacity!Q$254,'E-E'!$E$1:$AH$1,0))</f>
        <v>0</v>
      </c>
      <c r="R330">
        <f>$C330*INDEX('E-E'!$E$2:$AH$516,MATCH(Capacity!$B330,'E-E'!$B$2:$B$516,0), MATCH(Capacity!R$254,'E-E'!$E$1:$AH$1,0))</f>
        <v>0</v>
      </c>
      <c r="S330">
        <f>$C330*INDEX('E-E'!$E$2:$AH$516,MATCH(Capacity!$B330,'E-E'!$B$2:$B$516,0), MATCH(Capacity!S$254,'E-E'!$E$1:$AH$1,0))</f>
        <v>0</v>
      </c>
      <c r="T330">
        <f>$C330*INDEX('E-E'!$E$2:$AH$516,MATCH(Capacity!$B330,'E-E'!$B$2:$B$516,0), MATCH(Capacity!T$254,'E-E'!$E$1:$AH$1,0))</f>
        <v>0</v>
      </c>
      <c r="U330">
        <f>$C330*INDEX('E-E'!$E$2:$AH$516,MATCH(Capacity!$B330,'E-E'!$B$2:$B$516,0), MATCH(Capacity!U$254,'E-E'!$E$1:$AH$1,0))</f>
        <v>0</v>
      </c>
      <c r="V330">
        <f>$C330*INDEX('E-E'!$E$2:$AH$516,MATCH(Capacity!$B330,'E-E'!$B$2:$B$516,0), MATCH(Capacity!V$254,'E-E'!$E$1:$AH$1,0))</f>
        <v>0</v>
      </c>
      <c r="W330">
        <f>$C330*INDEX('E-E'!$E$2:$AH$516,MATCH(Capacity!$B330,'E-E'!$B$2:$B$516,0), MATCH(Capacity!W$254,'E-E'!$E$1:$AH$1,0))</f>
        <v>0</v>
      </c>
      <c r="X330">
        <f>$C330*INDEX('E-E'!$E$2:$AH$516,MATCH(Capacity!$B330,'E-E'!$B$2:$B$516,0), MATCH(Capacity!X$254,'E-E'!$E$1:$AH$1,0))</f>
        <v>0</v>
      </c>
      <c r="Y330">
        <f>$C330*INDEX('E-E'!$E$2:$AH$516,MATCH(Capacity!$B330,'E-E'!$B$2:$B$516,0), MATCH(Capacity!Y$254,'E-E'!$E$1:$AH$1,0))</f>
        <v>0</v>
      </c>
      <c r="Z330">
        <f>$C330*INDEX('E-E'!$E$2:$AH$516,MATCH(Capacity!$B330,'E-E'!$B$2:$B$516,0), MATCH(Capacity!Z$254,'E-E'!$E$1:$AH$1,0))</f>
        <v>0</v>
      </c>
      <c r="AA330">
        <f>$C330*INDEX('E-E'!$E$2:$AH$516,MATCH(Capacity!$B330,'E-E'!$B$2:$B$516,0), MATCH(Capacity!AA$254,'E-E'!$E$1:$AH$1,0))</f>
        <v>0</v>
      </c>
      <c r="AB330">
        <f>$C330*INDEX('E-E'!$E$2:$AH$516,MATCH(Capacity!$B330,'E-E'!$B$2:$B$516,0), MATCH(Capacity!AB$254,'E-E'!$E$1:$AH$1,0))</f>
        <v>0</v>
      </c>
      <c r="AC330">
        <f>$C330*INDEX('E-E'!$E$2:$AH$516,MATCH(Capacity!$B330,'E-E'!$B$2:$B$516,0), MATCH(Capacity!AC$254,'E-E'!$E$1:$AH$1,0))</f>
        <v>0</v>
      </c>
      <c r="AD330">
        <f>$C330*INDEX('E-E'!$E$2:$AH$516,MATCH(Capacity!$B330,'E-E'!$B$2:$B$516,0), MATCH(Capacity!AD$254,'E-E'!$E$1:$AH$1,0))</f>
        <v>0</v>
      </c>
      <c r="AE330">
        <f>$C330*INDEX('E-E'!$E$2:$AH$516,MATCH(Capacity!$B330,'E-E'!$B$2:$B$516,0), MATCH(Capacity!AE$254,'E-E'!$E$1:$AH$1,0))</f>
        <v>0</v>
      </c>
      <c r="AF330">
        <f>$C330*INDEX('E-E'!$E$2:$AH$516,MATCH(Capacity!$B330,'E-E'!$B$2:$B$516,0), MATCH(Capacity!AF$254,'E-E'!$E$1:$AH$1,0))</f>
        <v>0</v>
      </c>
      <c r="AG330">
        <f>$C330*INDEX('E-E'!$E$2:$AH$516,MATCH(Capacity!$B330,'E-E'!$B$2:$B$516,0), MATCH(Capacity!AG$254,'E-E'!$E$1:$AH$1,0))</f>
        <v>0</v>
      </c>
      <c r="AH330">
        <f>$C330*INDEX('E-E'!$E$2:$AH$516,MATCH(Capacity!$B330,'E-E'!$B$2:$B$516,0), MATCH(Capacity!AH$254,'E-E'!$E$1:$AH$1,0))</f>
        <v>0</v>
      </c>
    </row>
    <row r="331" spans="1:34" x14ac:dyDescent="0.3">
      <c r="A331" t="str">
        <f>'E-E'!A78</f>
        <v>Boco Rock Wind Farm</v>
      </c>
      <c r="B331" t="str">
        <f>'E-E'!B78</f>
        <v>BOCORWF1</v>
      </c>
      <c r="C331">
        <f>_xlfn.IFNA(VLOOKUP(B331,RawData!$B$1:$E$168,4,FALSE),0)</f>
        <v>0</v>
      </c>
      <c r="D331">
        <f>_xlfn.IFNA(VLOOKUP(B331,RawData!$B$1:$H$168,7,FALSE),0)</f>
        <v>0</v>
      </c>
      <c r="E331">
        <f>_xlfn.IFNA(VLOOKUP(B331,RawData!$B$1:$H$168,2,FALSE),0)</f>
        <v>0</v>
      </c>
      <c r="F331">
        <f>$C331*INDEX('E-E'!$E$2:$AH$516,MATCH(Capacity!$B331,'E-E'!$B$2:$B$516,0), MATCH(Capacity!F$254,'E-E'!$E$1:$AH$1,0))</f>
        <v>0</v>
      </c>
      <c r="G331">
        <f>$C331*INDEX('E-E'!$E$2:$AH$516,MATCH(Capacity!$B331,'E-E'!$B$2:$B$516,0), MATCH(Capacity!G$254,'E-E'!$E$1:$AH$1,0))</f>
        <v>0</v>
      </c>
      <c r="H331">
        <f>$C331*INDEX('E-E'!$E$2:$AH$516,MATCH(Capacity!$B331,'E-E'!$B$2:$B$516,0), MATCH(Capacity!H$254,'E-E'!$E$1:$AH$1,0))</f>
        <v>0</v>
      </c>
      <c r="I331">
        <f>$C331*INDEX('E-E'!$E$2:$AH$516,MATCH(Capacity!$B331,'E-E'!$B$2:$B$516,0), MATCH(Capacity!I$254,'E-E'!$E$1:$AH$1,0))</f>
        <v>0</v>
      </c>
      <c r="J331">
        <f>$C331*INDEX('E-E'!$E$2:$AH$516,MATCH(Capacity!$B331,'E-E'!$B$2:$B$516,0), MATCH(Capacity!J$254,'E-E'!$E$1:$AH$1,0))</f>
        <v>0</v>
      </c>
      <c r="K331">
        <f>$C331*INDEX('E-E'!$E$2:$AH$516,MATCH(Capacity!$B331,'E-E'!$B$2:$B$516,0), MATCH(Capacity!K$254,'E-E'!$E$1:$AH$1,0))</f>
        <v>0</v>
      </c>
      <c r="L331">
        <f>$C331*INDEX('E-E'!$E$2:$AH$516,MATCH(Capacity!$B331,'E-E'!$B$2:$B$516,0), MATCH(Capacity!L$254,'E-E'!$E$1:$AH$1,0))</f>
        <v>0</v>
      </c>
      <c r="M331">
        <f>$C331*INDEX('E-E'!$E$2:$AH$516,MATCH(Capacity!$B331,'E-E'!$B$2:$B$516,0), MATCH(Capacity!M$254,'E-E'!$E$1:$AH$1,0))</f>
        <v>0</v>
      </c>
      <c r="N331">
        <f>$C331*INDEX('E-E'!$E$2:$AH$516,MATCH(Capacity!$B331,'E-E'!$B$2:$B$516,0), MATCH(Capacity!N$254,'E-E'!$E$1:$AH$1,0))</f>
        <v>0</v>
      </c>
      <c r="O331">
        <f>$C331*INDEX('E-E'!$E$2:$AH$516,MATCH(Capacity!$B331,'E-E'!$B$2:$B$516,0), MATCH(Capacity!O$254,'E-E'!$E$1:$AH$1,0))</f>
        <v>0</v>
      </c>
      <c r="P331">
        <f>$C331*INDEX('E-E'!$E$2:$AH$516,MATCH(Capacity!$B331,'E-E'!$B$2:$B$516,0), MATCH(Capacity!P$254,'E-E'!$E$1:$AH$1,0))</f>
        <v>0</v>
      </c>
      <c r="Q331">
        <f>$C331*INDEX('E-E'!$E$2:$AH$516,MATCH(Capacity!$B331,'E-E'!$B$2:$B$516,0), MATCH(Capacity!Q$254,'E-E'!$E$1:$AH$1,0))</f>
        <v>0</v>
      </c>
      <c r="R331">
        <f>$C331*INDEX('E-E'!$E$2:$AH$516,MATCH(Capacity!$B331,'E-E'!$B$2:$B$516,0), MATCH(Capacity!R$254,'E-E'!$E$1:$AH$1,0))</f>
        <v>0</v>
      </c>
      <c r="S331">
        <f>$C331*INDEX('E-E'!$E$2:$AH$516,MATCH(Capacity!$B331,'E-E'!$B$2:$B$516,0), MATCH(Capacity!S$254,'E-E'!$E$1:$AH$1,0))</f>
        <v>0</v>
      </c>
      <c r="T331">
        <f>$C331*INDEX('E-E'!$E$2:$AH$516,MATCH(Capacity!$B331,'E-E'!$B$2:$B$516,0), MATCH(Capacity!T$254,'E-E'!$E$1:$AH$1,0))</f>
        <v>0</v>
      </c>
      <c r="U331">
        <f>$C331*INDEX('E-E'!$E$2:$AH$516,MATCH(Capacity!$B331,'E-E'!$B$2:$B$516,0), MATCH(Capacity!U$254,'E-E'!$E$1:$AH$1,0))</f>
        <v>0</v>
      </c>
      <c r="V331">
        <f>$C331*INDEX('E-E'!$E$2:$AH$516,MATCH(Capacity!$B331,'E-E'!$B$2:$B$516,0), MATCH(Capacity!V$254,'E-E'!$E$1:$AH$1,0))</f>
        <v>0</v>
      </c>
      <c r="W331">
        <f>$C331*INDEX('E-E'!$E$2:$AH$516,MATCH(Capacity!$B331,'E-E'!$B$2:$B$516,0), MATCH(Capacity!W$254,'E-E'!$E$1:$AH$1,0))</f>
        <v>0</v>
      </c>
      <c r="X331">
        <f>$C331*INDEX('E-E'!$E$2:$AH$516,MATCH(Capacity!$B331,'E-E'!$B$2:$B$516,0), MATCH(Capacity!X$254,'E-E'!$E$1:$AH$1,0))</f>
        <v>0</v>
      </c>
      <c r="Y331">
        <f>$C331*INDEX('E-E'!$E$2:$AH$516,MATCH(Capacity!$B331,'E-E'!$B$2:$B$516,0), MATCH(Capacity!Y$254,'E-E'!$E$1:$AH$1,0))</f>
        <v>0</v>
      </c>
      <c r="Z331">
        <f>$C331*INDEX('E-E'!$E$2:$AH$516,MATCH(Capacity!$B331,'E-E'!$B$2:$B$516,0), MATCH(Capacity!Z$254,'E-E'!$E$1:$AH$1,0))</f>
        <v>0</v>
      </c>
      <c r="AA331">
        <f>$C331*INDEX('E-E'!$E$2:$AH$516,MATCH(Capacity!$B331,'E-E'!$B$2:$B$516,0), MATCH(Capacity!AA$254,'E-E'!$E$1:$AH$1,0))</f>
        <v>0</v>
      </c>
      <c r="AB331">
        <f>$C331*INDEX('E-E'!$E$2:$AH$516,MATCH(Capacity!$B331,'E-E'!$B$2:$B$516,0), MATCH(Capacity!AB$254,'E-E'!$E$1:$AH$1,0))</f>
        <v>0</v>
      </c>
      <c r="AC331">
        <f>$C331*INDEX('E-E'!$E$2:$AH$516,MATCH(Capacity!$B331,'E-E'!$B$2:$B$516,0), MATCH(Capacity!AC$254,'E-E'!$E$1:$AH$1,0))</f>
        <v>0</v>
      </c>
      <c r="AD331">
        <f>$C331*INDEX('E-E'!$E$2:$AH$516,MATCH(Capacity!$B331,'E-E'!$B$2:$B$516,0), MATCH(Capacity!AD$254,'E-E'!$E$1:$AH$1,0))</f>
        <v>0</v>
      </c>
      <c r="AE331">
        <f>$C331*INDEX('E-E'!$E$2:$AH$516,MATCH(Capacity!$B331,'E-E'!$B$2:$B$516,0), MATCH(Capacity!AE$254,'E-E'!$E$1:$AH$1,0))</f>
        <v>0</v>
      </c>
      <c r="AF331">
        <f>$C331*INDEX('E-E'!$E$2:$AH$516,MATCH(Capacity!$B331,'E-E'!$B$2:$B$516,0), MATCH(Capacity!AF$254,'E-E'!$E$1:$AH$1,0))</f>
        <v>0</v>
      </c>
      <c r="AG331">
        <f>$C331*INDEX('E-E'!$E$2:$AH$516,MATCH(Capacity!$B331,'E-E'!$B$2:$B$516,0), MATCH(Capacity!AG$254,'E-E'!$E$1:$AH$1,0))</f>
        <v>0</v>
      </c>
      <c r="AH331">
        <f>$C331*INDEX('E-E'!$E$2:$AH$516,MATCH(Capacity!$B331,'E-E'!$B$2:$B$516,0), MATCH(Capacity!AH$254,'E-E'!$E$1:$AH$1,0))</f>
        <v>0</v>
      </c>
    </row>
    <row r="332" spans="1:34" x14ac:dyDescent="0.3">
      <c r="A332" t="str">
        <f>'E-E'!A79</f>
        <v>Bodangora Wind Farm</v>
      </c>
      <c r="B332" t="str">
        <f>'E-E'!B79</f>
        <v>BODWF1</v>
      </c>
      <c r="C332">
        <f>_xlfn.IFNA(VLOOKUP(B332,RawData!$B$1:$E$168,4,FALSE),0)</f>
        <v>0</v>
      </c>
      <c r="D332">
        <f>_xlfn.IFNA(VLOOKUP(B332,RawData!$B$1:$H$168,7,FALSE),0)</f>
        <v>0</v>
      </c>
      <c r="E332">
        <f>_xlfn.IFNA(VLOOKUP(B332,RawData!$B$1:$H$168,2,FALSE),0)</f>
        <v>0</v>
      </c>
      <c r="F332">
        <f>$C332*INDEX('E-E'!$E$2:$AH$516,MATCH(Capacity!$B332,'E-E'!$B$2:$B$516,0), MATCH(Capacity!F$254,'E-E'!$E$1:$AH$1,0))</f>
        <v>0</v>
      </c>
      <c r="G332">
        <f>$C332*INDEX('E-E'!$E$2:$AH$516,MATCH(Capacity!$B332,'E-E'!$B$2:$B$516,0), MATCH(Capacity!G$254,'E-E'!$E$1:$AH$1,0))</f>
        <v>0</v>
      </c>
      <c r="H332">
        <f>$C332*INDEX('E-E'!$E$2:$AH$516,MATCH(Capacity!$B332,'E-E'!$B$2:$B$516,0), MATCH(Capacity!H$254,'E-E'!$E$1:$AH$1,0))</f>
        <v>0</v>
      </c>
      <c r="I332">
        <f>$C332*INDEX('E-E'!$E$2:$AH$516,MATCH(Capacity!$B332,'E-E'!$B$2:$B$516,0), MATCH(Capacity!I$254,'E-E'!$E$1:$AH$1,0))</f>
        <v>0</v>
      </c>
      <c r="J332">
        <f>$C332*INDEX('E-E'!$E$2:$AH$516,MATCH(Capacity!$B332,'E-E'!$B$2:$B$516,0), MATCH(Capacity!J$254,'E-E'!$E$1:$AH$1,0))</f>
        <v>0</v>
      </c>
      <c r="K332">
        <f>$C332*INDEX('E-E'!$E$2:$AH$516,MATCH(Capacity!$B332,'E-E'!$B$2:$B$516,0), MATCH(Capacity!K$254,'E-E'!$E$1:$AH$1,0))</f>
        <v>0</v>
      </c>
      <c r="L332">
        <f>$C332*INDEX('E-E'!$E$2:$AH$516,MATCH(Capacity!$B332,'E-E'!$B$2:$B$516,0), MATCH(Capacity!L$254,'E-E'!$E$1:$AH$1,0))</f>
        <v>0</v>
      </c>
      <c r="M332">
        <f>$C332*INDEX('E-E'!$E$2:$AH$516,MATCH(Capacity!$B332,'E-E'!$B$2:$B$516,0), MATCH(Capacity!M$254,'E-E'!$E$1:$AH$1,0))</f>
        <v>0</v>
      </c>
      <c r="N332">
        <f>$C332*INDEX('E-E'!$E$2:$AH$516,MATCH(Capacity!$B332,'E-E'!$B$2:$B$516,0), MATCH(Capacity!N$254,'E-E'!$E$1:$AH$1,0))</f>
        <v>0</v>
      </c>
      <c r="O332">
        <f>$C332*INDEX('E-E'!$E$2:$AH$516,MATCH(Capacity!$B332,'E-E'!$B$2:$B$516,0), MATCH(Capacity!O$254,'E-E'!$E$1:$AH$1,0))</f>
        <v>0</v>
      </c>
      <c r="P332">
        <f>$C332*INDEX('E-E'!$E$2:$AH$516,MATCH(Capacity!$B332,'E-E'!$B$2:$B$516,0), MATCH(Capacity!P$254,'E-E'!$E$1:$AH$1,0))</f>
        <v>0</v>
      </c>
      <c r="Q332">
        <f>$C332*INDEX('E-E'!$E$2:$AH$516,MATCH(Capacity!$B332,'E-E'!$B$2:$B$516,0), MATCH(Capacity!Q$254,'E-E'!$E$1:$AH$1,0))</f>
        <v>0</v>
      </c>
      <c r="R332">
        <f>$C332*INDEX('E-E'!$E$2:$AH$516,MATCH(Capacity!$B332,'E-E'!$B$2:$B$516,0), MATCH(Capacity!R$254,'E-E'!$E$1:$AH$1,0))</f>
        <v>0</v>
      </c>
      <c r="S332">
        <f>$C332*INDEX('E-E'!$E$2:$AH$516,MATCH(Capacity!$B332,'E-E'!$B$2:$B$516,0), MATCH(Capacity!S$254,'E-E'!$E$1:$AH$1,0))</f>
        <v>0</v>
      </c>
      <c r="T332">
        <f>$C332*INDEX('E-E'!$E$2:$AH$516,MATCH(Capacity!$B332,'E-E'!$B$2:$B$516,0), MATCH(Capacity!T$254,'E-E'!$E$1:$AH$1,0))</f>
        <v>0</v>
      </c>
      <c r="U332">
        <f>$C332*INDEX('E-E'!$E$2:$AH$516,MATCH(Capacity!$B332,'E-E'!$B$2:$B$516,0), MATCH(Capacity!U$254,'E-E'!$E$1:$AH$1,0))</f>
        <v>0</v>
      </c>
      <c r="V332">
        <f>$C332*INDEX('E-E'!$E$2:$AH$516,MATCH(Capacity!$B332,'E-E'!$B$2:$B$516,0), MATCH(Capacity!V$254,'E-E'!$E$1:$AH$1,0))</f>
        <v>0</v>
      </c>
      <c r="W332">
        <f>$C332*INDEX('E-E'!$E$2:$AH$516,MATCH(Capacity!$B332,'E-E'!$B$2:$B$516,0), MATCH(Capacity!W$254,'E-E'!$E$1:$AH$1,0))</f>
        <v>0</v>
      </c>
      <c r="X332">
        <f>$C332*INDEX('E-E'!$E$2:$AH$516,MATCH(Capacity!$B332,'E-E'!$B$2:$B$516,0), MATCH(Capacity!X$254,'E-E'!$E$1:$AH$1,0))</f>
        <v>0</v>
      </c>
      <c r="Y332">
        <f>$C332*INDEX('E-E'!$E$2:$AH$516,MATCH(Capacity!$B332,'E-E'!$B$2:$B$516,0), MATCH(Capacity!Y$254,'E-E'!$E$1:$AH$1,0))</f>
        <v>0</v>
      </c>
      <c r="Z332">
        <f>$C332*INDEX('E-E'!$E$2:$AH$516,MATCH(Capacity!$B332,'E-E'!$B$2:$B$516,0), MATCH(Capacity!Z$254,'E-E'!$E$1:$AH$1,0))</f>
        <v>0</v>
      </c>
      <c r="AA332">
        <f>$C332*INDEX('E-E'!$E$2:$AH$516,MATCH(Capacity!$B332,'E-E'!$B$2:$B$516,0), MATCH(Capacity!AA$254,'E-E'!$E$1:$AH$1,0))</f>
        <v>0</v>
      </c>
      <c r="AB332">
        <f>$C332*INDEX('E-E'!$E$2:$AH$516,MATCH(Capacity!$B332,'E-E'!$B$2:$B$516,0), MATCH(Capacity!AB$254,'E-E'!$E$1:$AH$1,0))</f>
        <v>0</v>
      </c>
      <c r="AC332">
        <f>$C332*INDEX('E-E'!$E$2:$AH$516,MATCH(Capacity!$B332,'E-E'!$B$2:$B$516,0), MATCH(Capacity!AC$254,'E-E'!$E$1:$AH$1,0))</f>
        <v>0</v>
      </c>
      <c r="AD332">
        <f>$C332*INDEX('E-E'!$E$2:$AH$516,MATCH(Capacity!$B332,'E-E'!$B$2:$B$516,0), MATCH(Capacity!AD$254,'E-E'!$E$1:$AH$1,0))</f>
        <v>0</v>
      </c>
      <c r="AE332">
        <f>$C332*INDEX('E-E'!$E$2:$AH$516,MATCH(Capacity!$B332,'E-E'!$B$2:$B$516,0), MATCH(Capacity!AE$254,'E-E'!$E$1:$AH$1,0))</f>
        <v>0</v>
      </c>
      <c r="AF332">
        <f>$C332*INDEX('E-E'!$E$2:$AH$516,MATCH(Capacity!$B332,'E-E'!$B$2:$B$516,0), MATCH(Capacity!AF$254,'E-E'!$E$1:$AH$1,0))</f>
        <v>0</v>
      </c>
      <c r="AG332">
        <f>$C332*INDEX('E-E'!$E$2:$AH$516,MATCH(Capacity!$B332,'E-E'!$B$2:$B$516,0), MATCH(Capacity!AG$254,'E-E'!$E$1:$AH$1,0))</f>
        <v>0</v>
      </c>
      <c r="AH332">
        <f>$C332*INDEX('E-E'!$E$2:$AH$516,MATCH(Capacity!$B332,'E-E'!$B$2:$B$516,0), MATCH(Capacity!AH$254,'E-E'!$E$1:$AH$1,0))</f>
        <v>0</v>
      </c>
    </row>
    <row r="333" spans="1:34" x14ac:dyDescent="0.3">
      <c r="A333" t="str">
        <f>'E-E'!A80</f>
        <v>Bogong / MacKay</v>
      </c>
      <c r="B333" t="str">
        <f>'E-E'!B80</f>
        <v>BOGONG1</v>
      </c>
      <c r="C333">
        <f>_xlfn.IFNA(VLOOKUP(B333,RawData!$B$1:$E$168,4,FALSE),0)</f>
        <v>0</v>
      </c>
      <c r="D333">
        <f>_xlfn.IFNA(VLOOKUP(B333,RawData!$B$1:$H$168,7,FALSE),0)</f>
        <v>0</v>
      </c>
      <c r="E333">
        <f>_xlfn.IFNA(VLOOKUP(B333,RawData!$B$1:$H$168,2,FALSE),0)</f>
        <v>0</v>
      </c>
      <c r="F333">
        <f>$C333*INDEX('E-E'!$E$2:$AH$516,MATCH(Capacity!$B333,'E-E'!$B$2:$B$516,0), MATCH(Capacity!F$254,'E-E'!$E$1:$AH$1,0))</f>
        <v>0</v>
      </c>
      <c r="G333">
        <f>$C333*INDEX('E-E'!$E$2:$AH$516,MATCH(Capacity!$B333,'E-E'!$B$2:$B$516,0), MATCH(Capacity!G$254,'E-E'!$E$1:$AH$1,0))</f>
        <v>0</v>
      </c>
      <c r="H333">
        <f>$C333*INDEX('E-E'!$E$2:$AH$516,MATCH(Capacity!$B333,'E-E'!$B$2:$B$516,0), MATCH(Capacity!H$254,'E-E'!$E$1:$AH$1,0))</f>
        <v>0</v>
      </c>
      <c r="I333">
        <f>$C333*INDEX('E-E'!$E$2:$AH$516,MATCH(Capacity!$B333,'E-E'!$B$2:$B$516,0), MATCH(Capacity!I$254,'E-E'!$E$1:$AH$1,0))</f>
        <v>0</v>
      </c>
      <c r="J333">
        <f>$C333*INDEX('E-E'!$E$2:$AH$516,MATCH(Capacity!$B333,'E-E'!$B$2:$B$516,0), MATCH(Capacity!J$254,'E-E'!$E$1:$AH$1,0))</f>
        <v>0</v>
      </c>
      <c r="K333">
        <f>$C333*INDEX('E-E'!$E$2:$AH$516,MATCH(Capacity!$B333,'E-E'!$B$2:$B$516,0), MATCH(Capacity!K$254,'E-E'!$E$1:$AH$1,0))</f>
        <v>0</v>
      </c>
      <c r="L333">
        <f>$C333*INDEX('E-E'!$E$2:$AH$516,MATCH(Capacity!$B333,'E-E'!$B$2:$B$516,0), MATCH(Capacity!L$254,'E-E'!$E$1:$AH$1,0))</f>
        <v>0</v>
      </c>
      <c r="M333">
        <f>$C333*INDEX('E-E'!$E$2:$AH$516,MATCH(Capacity!$B333,'E-E'!$B$2:$B$516,0), MATCH(Capacity!M$254,'E-E'!$E$1:$AH$1,0))</f>
        <v>0</v>
      </c>
      <c r="N333">
        <f>$C333*INDEX('E-E'!$E$2:$AH$516,MATCH(Capacity!$B333,'E-E'!$B$2:$B$516,0), MATCH(Capacity!N$254,'E-E'!$E$1:$AH$1,0))</f>
        <v>0</v>
      </c>
      <c r="O333">
        <f>$C333*INDEX('E-E'!$E$2:$AH$516,MATCH(Capacity!$B333,'E-E'!$B$2:$B$516,0), MATCH(Capacity!O$254,'E-E'!$E$1:$AH$1,0))</f>
        <v>0</v>
      </c>
      <c r="P333">
        <f>$C333*INDEX('E-E'!$E$2:$AH$516,MATCH(Capacity!$B333,'E-E'!$B$2:$B$516,0), MATCH(Capacity!P$254,'E-E'!$E$1:$AH$1,0))</f>
        <v>0</v>
      </c>
      <c r="Q333">
        <f>$C333*INDEX('E-E'!$E$2:$AH$516,MATCH(Capacity!$B333,'E-E'!$B$2:$B$516,0), MATCH(Capacity!Q$254,'E-E'!$E$1:$AH$1,0))</f>
        <v>0</v>
      </c>
      <c r="R333">
        <f>$C333*INDEX('E-E'!$E$2:$AH$516,MATCH(Capacity!$B333,'E-E'!$B$2:$B$516,0), MATCH(Capacity!R$254,'E-E'!$E$1:$AH$1,0))</f>
        <v>0</v>
      </c>
      <c r="S333">
        <f>$C333*INDEX('E-E'!$E$2:$AH$516,MATCH(Capacity!$B333,'E-E'!$B$2:$B$516,0), MATCH(Capacity!S$254,'E-E'!$E$1:$AH$1,0))</f>
        <v>0</v>
      </c>
      <c r="T333">
        <f>$C333*INDEX('E-E'!$E$2:$AH$516,MATCH(Capacity!$B333,'E-E'!$B$2:$B$516,0), MATCH(Capacity!T$254,'E-E'!$E$1:$AH$1,0))</f>
        <v>0</v>
      </c>
      <c r="U333">
        <f>$C333*INDEX('E-E'!$E$2:$AH$516,MATCH(Capacity!$B333,'E-E'!$B$2:$B$516,0), MATCH(Capacity!U$254,'E-E'!$E$1:$AH$1,0))</f>
        <v>0</v>
      </c>
      <c r="V333">
        <f>$C333*INDEX('E-E'!$E$2:$AH$516,MATCH(Capacity!$B333,'E-E'!$B$2:$B$516,0), MATCH(Capacity!V$254,'E-E'!$E$1:$AH$1,0))</f>
        <v>0</v>
      </c>
      <c r="W333">
        <f>$C333*INDEX('E-E'!$E$2:$AH$516,MATCH(Capacity!$B333,'E-E'!$B$2:$B$516,0), MATCH(Capacity!W$254,'E-E'!$E$1:$AH$1,0))</f>
        <v>0</v>
      </c>
      <c r="X333">
        <f>$C333*INDEX('E-E'!$E$2:$AH$516,MATCH(Capacity!$B333,'E-E'!$B$2:$B$516,0), MATCH(Capacity!X$254,'E-E'!$E$1:$AH$1,0))</f>
        <v>0</v>
      </c>
      <c r="Y333">
        <f>$C333*INDEX('E-E'!$E$2:$AH$516,MATCH(Capacity!$B333,'E-E'!$B$2:$B$516,0), MATCH(Capacity!Y$254,'E-E'!$E$1:$AH$1,0))</f>
        <v>0</v>
      </c>
      <c r="Z333">
        <f>$C333*INDEX('E-E'!$E$2:$AH$516,MATCH(Capacity!$B333,'E-E'!$B$2:$B$516,0), MATCH(Capacity!Z$254,'E-E'!$E$1:$AH$1,0))</f>
        <v>0</v>
      </c>
      <c r="AA333">
        <f>$C333*INDEX('E-E'!$E$2:$AH$516,MATCH(Capacity!$B333,'E-E'!$B$2:$B$516,0), MATCH(Capacity!AA$254,'E-E'!$E$1:$AH$1,0))</f>
        <v>0</v>
      </c>
      <c r="AB333">
        <f>$C333*INDEX('E-E'!$E$2:$AH$516,MATCH(Capacity!$B333,'E-E'!$B$2:$B$516,0), MATCH(Capacity!AB$254,'E-E'!$E$1:$AH$1,0))</f>
        <v>0</v>
      </c>
      <c r="AC333">
        <f>$C333*INDEX('E-E'!$E$2:$AH$516,MATCH(Capacity!$B333,'E-E'!$B$2:$B$516,0), MATCH(Capacity!AC$254,'E-E'!$E$1:$AH$1,0))</f>
        <v>0</v>
      </c>
      <c r="AD333">
        <f>$C333*INDEX('E-E'!$E$2:$AH$516,MATCH(Capacity!$B333,'E-E'!$B$2:$B$516,0), MATCH(Capacity!AD$254,'E-E'!$E$1:$AH$1,0))</f>
        <v>0</v>
      </c>
      <c r="AE333">
        <f>$C333*INDEX('E-E'!$E$2:$AH$516,MATCH(Capacity!$B333,'E-E'!$B$2:$B$516,0), MATCH(Capacity!AE$254,'E-E'!$E$1:$AH$1,0))</f>
        <v>0</v>
      </c>
      <c r="AF333">
        <f>$C333*INDEX('E-E'!$E$2:$AH$516,MATCH(Capacity!$B333,'E-E'!$B$2:$B$516,0), MATCH(Capacity!AF$254,'E-E'!$E$1:$AH$1,0))</f>
        <v>0</v>
      </c>
      <c r="AG333">
        <f>$C333*INDEX('E-E'!$E$2:$AH$516,MATCH(Capacity!$B333,'E-E'!$B$2:$B$516,0), MATCH(Capacity!AG$254,'E-E'!$E$1:$AH$1,0))</f>
        <v>0</v>
      </c>
      <c r="AH333">
        <f>$C333*INDEX('E-E'!$E$2:$AH$516,MATCH(Capacity!$B333,'E-E'!$B$2:$B$516,0), MATCH(Capacity!AH$254,'E-E'!$E$1:$AH$1,0))</f>
        <v>0</v>
      </c>
    </row>
    <row r="334" spans="1:34" x14ac:dyDescent="0.3">
      <c r="A334" t="str">
        <f>'E-E'!A81</f>
        <v>Bogong / MacKay</v>
      </c>
      <c r="B334" t="str">
        <f>'E-E'!B81</f>
        <v>BOGONG2</v>
      </c>
      <c r="C334">
        <f>_xlfn.IFNA(VLOOKUP(B334,RawData!$B$1:$E$168,4,FALSE),0)</f>
        <v>0</v>
      </c>
      <c r="D334">
        <f>_xlfn.IFNA(VLOOKUP(B334,RawData!$B$1:$H$168,7,FALSE),0)</f>
        <v>0</v>
      </c>
      <c r="E334">
        <f>_xlfn.IFNA(VLOOKUP(B334,RawData!$B$1:$H$168,2,FALSE),0)</f>
        <v>0</v>
      </c>
      <c r="F334">
        <f>$C334*INDEX('E-E'!$E$2:$AH$516,MATCH(Capacity!$B334,'E-E'!$B$2:$B$516,0), MATCH(Capacity!F$254,'E-E'!$E$1:$AH$1,0))</f>
        <v>0</v>
      </c>
      <c r="G334">
        <f>$C334*INDEX('E-E'!$E$2:$AH$516,MATCH(Capacity!$B334,'E-E'!$B$2:$B$516,0), MATCH(Capacity!G$254,'E-E'!$E$1:$AH$1,0))</f>
        <v>0</v>
      </c>
      <c r="H334">
        <f>$C334*INDEX('E-E'!$E$2:$AH$516,MATCH(Capacity!$B334,'E-E'!$B$2:$B$516,0), MATCH(Capacity!H$254,'E-E'!$E$1:$AH$1,0))</f>
        <v>0</v>
      </c>
      <c r="I334">
        <f>$C334*INDEX('E-E'!$E$2:$AH$516,MATCH(Capacity!$B334,'E-E'!$B$2:$B$516,0), MATCH(Capacity!I$254,'E-E'!$E$1:$AH$1,0))</f>
        <v>0</v>
      </c>
      <c r="J334">
        <f>$C334*INDEX('E-E'!$E$2:$AH$516,MATCH(Capacity!$B334,'E-E'!$B$2:$B$516,0), MATCH(Capacity!J$254,'E-E'!$E$1:$AH$1,0))</f>
        <v>0</v>
      </c>
      <c r="K334">
        <f>$C334*INDEX('E-E'!$E$2:$AH$516,MATCH(Capacity!$B334,'E-E'!$B$2:$B$516,0), MATCH(Capacity!K$254,'E-E'!$E$1:$AH$1,0))</f>
        <v>0</v>
      </c>
      <c r="L334">
        <f>$C334*INDEX('E-E'!$E$2:$AH$516,MATCH(Capacity!$B334,'E-E'!$B$2:$B$516,0), MATCH(Capacity!L$254,'E-E'!$E$1:$AH$1,0))</f>
        <v>0</v>
      </c>
      <c r="M334">
        <f>$C334*INDEX('E-E'!$E$2:$AH$516,MATCH(Capacity!$B334,'E-E'!$B$2:$B$516,0), MATCH(Capacity!M$254,'E-E'!$E$1:$AH$1,0))</f>
        <v>0</v>
      </c>
      <c r="N334">
        <f>$C334*INDEX('E-E'!$E$2:$AH$516,MATCH(Capacity!$B334,'E-E'!$B$2:$B$516,0), MATCH(Capacity!N$254,'E-E'!$E$1:$AH$1,0))</f>
        <v>0</v>
      </c>
      <c r="O334">
        <f>$C334*INDEX('E-E'!$E$2:$AH$516,MATCH(Capacity!$B334,'E-E'!$B$2:$B$516,0), MATCH(Capacity!O$254,'E-E'!$E$1:$AH$1,0))</f>
        <v>0</v>
      </c>
      <c r="P334">
        <f>$C334*INDEX('E-E'!$E$2:$AH$516,MATCH(Capacity!$B334,'E-E'!$B$2:$B$516,0), MATCH(Capacity!P$254,'E-E'!$E$1:$AH$1,0))</f>
        <v>0</v>
      </c>
      <c r="Q334">
        <f>$C334*INDEX('E-E'!$E$2:$AH$516,MATCH(Capacity!$B334,'E-E'!$B$2:$B$516,0), MATCH(Capacity!Q$254,'E-E'!$E$1:$AH$1,0))</f>
        <v>0</v>
      </c>
      <c r="R334">
        <f>$C334*INDEX('E-E'!$E$2:$AH$516,MATCH(Capacity!$B334,'E-E'!$B$2:$B$516,0), MATCH(Capacity!R$254,'E-E'!$E$1:$AH$1,0))</f>
        <v>0</v>
      </c>
      <c r="S334">
        <f>$C334*INDEX('E-E'!$E$2:$AH$516,MATCH(Capacity!$B334,'E-E'!$B$2:$B$516,0), MATCH(Capacity!S$254,'E-E'!$E$1:$AH$1,0))</f>
        <v>0</v>
      </c>
      <c r="T334">
        <f>$C334*INDEX('E-E'!$E$2:$AH$516,MATCH(Capacity!$B334,'E-E'!$B$2:$B$516,0), MATCH(Capacity!T$254,'E-E'!$E$1:$AH$1,0))</f>
        <v>0</v>
      </c>
      <c r="U334">
        <f>$C334*INDEX('E-E'!$E$2:$AH$516,MATCH(Capacity!$B334,'E-E'!$B$2:$B$516,0), MATCH(Capacity!U$254,'E-E'!$E$1:$AH$1,0))</f>
        <v>0</v>
      </c>
      <c r="V334">
        <f>$C334*INDEX('E-E'!$E$2:$AH$516,MATCH(Capacity!$B334,'E-E'!$B$2:$B$516,0), MATCH(Capacity!V$254,'E-E'!$E$1:$AH$1,0))</f>
        <v>0</v>
      </c>
      <c r="W334">
        <f>$C334*INDEX('E-E'!$E$2:$AH$516,MATCH(Capacity!$B334,'E-E'!$B$2:$B$516,0), MATCH(Capacity!W$254,'E-E'!$E$1:$AH$1,0))</f>
        <v>0</v>
      </c>
      <c r="X334">
        <f>$C334*INDEX('E-E'!$E$2:$AH$516,MATCH(Capacity!$B334,'E-E'!$B$2:$B$516,0), MATCH(Capacity!X$254,'E-E'!$E$1:$AH$1,0))</f>
        <v>0</v>
      </c>
      <c r="Y334">
        <f>$C334*INDEX('E-E'!$E$2:$AH$516,MATCH(Capacity!$B334,'E-E'!$B$2:$B$516,0), MATCH(Capacity!Y$254,'E-E'!$E$1:$AH$1,0))</f>
        <v>0</v>
      </c>
      <c r="Z334">
        <f>$C334*INDEX('E-E'!$E$2:$AH$516,MATCH(Capacity!$B334,'E-E'!$B$2:$B$516,0), MATCH(Capacity!Z$254,'E-E'!$E$1:$AH$1,0))</f>
        <v>0</v>
      </c>
      <c r="AA334">
        <f>$C334*INDEX('E-E'!$E$2:$AH$516,MATCH(Capacity!$B334,'E-E'!$B$2:$B$516,0), MATCH(Capacity!AA$254,'E-E'!$E$1:$AH$1,0))</f>
        <v>0</v>
      </c>
      <c r="AB334">
        <f>$C334*INDEX('E-E'!$E$2:$AH$516,MATCH(Capacity!$B334,'E-E'!$B$2:$B$516,0), MATCH(Capacity!AB$254,'E-E'!$E$1:$AH$1,0))</f>
        <v>0</v>
      </c>
      <c r="AC334">
        <f>$C334*INDEX('E-E'!$E$2:$AH$516,MATCH(Capacity!$B334,'E-E'!$B$2:$B$516,0), MATCH(Capacity!AC$254,'E-E'!$E$1:$AH$1,0))</f>
        <v>0</v>
      </c>
      <c r="AD334">
        <f>$C334*INDEX('E-E'!$E$2:$AH$516,MATCH(Capacity!$B334,'E-E'!$B$2:$B$516,0), MATCH(Capacity!AD$254,'E-E'!$E$1:$AH$1,0))</f>
        <v>0</v>
      </c>
      <c r="AE334">
        <f>$C334*INDEX('E-E'!$E$2:$AH$516,MATCH(Capacity!$B334,'E-E'!$B$2:$B$516,0), MATCH(Capacity!AE$254,'E-E'!$E$1:$AH$1,0))</f>
        <v>0</v>
      </c>
      <c r="AF334">
        <f>$C334*INDEX('E-E'!$E$2:$AH$516,MATCH(Capacity!$B334,'E-E'!$B$2:$B$516,0), MATCH(Capacity!AF$254,'E-E'!$E$1:$AH$1,0))</f>
        <v>0</v>
      </c>
      <c r="AG334">
        <f>$C334*INDEX('E-E'!$E$2:$AH$516,MATCH(Capacity!$B334,'E-E'!$B$2:$B$516,0), MATCH(Capacity!AG$254,'E-E'!$E$1:$AH$1,0))</f>
        <v>0</v>
      </c>
      <c r="AH334">
        <f>$C334*INDEX('E-E'!$E$2:$AH$516,MATCH(Capacity!$B334,'E-E'!$B$2:$B$516,0), MATCH(Capacity!AH$254,'E-E'!$E$1:$AH$1,0))</f>
        <v>0</v>
      </c>
    </row>
    <row r="335" spans="1:34" x14ac:dyDescent="0.3">
      <c r="A335" t="str">
        <f>'E-E'!A82</f>
        <v>Bolivar Waste Water Treatment</v>
      </c>
      <c r="B335" t="str">
        <f>'E-E'!B82</f>
        <v>Bolivar Waste Water Treatment</v>
      </c>
      <c r="C335">
        <f>_xlfn.IFNA(VLOOKUP(B335,RawData!$B$1:$E$168,4,FALSE),0)</f>
        <v>0</v>
      </c>
      <c r="D335">
        <f>_xlfn.IFNA(VLOOKUP(B335,RawData!$B$1:$H$168,7,FALSE),0)</f>
        <v>0</v>
      </c>
      <c r="E335">
        <f>_xlfn.IFNA(VLOOKUP(B335,RawData!$B$1:$H$168,2,FALSE),0)</f>
        <v>0</v>
      </c>
      <c r="F335">
        <f>$C335*INDEX('E-E'!$E$2:$AH$516,MATCH(Capacity!$B335,'E-E'!$B$2:$B$516,0), MATCH(Capacity!F$254,'E-E'!$E$1:$AH$1,0))</f>
        <v>0</v>
      </c>
      <c r="G335">
        <f>$C335*INDEX('E-E'!$E$2:$AH$516,MATCH(Capacity!$B335,'E-E'!$B$2:$B$516,0), MATCH(Capacity!G$254,'E-E'!$E$1:$AH$1,0))</f>
        <v>0</v>
      </c>
      <c r="H335">
        <f>$C335*INDEX('E-E'!$E$2:$AH$516,MATCH(Capacity!$B335,'E-E'!$B$2:$B$516,0), MATCH(Capacity!H$254,'E-E'!$E$1:$AH$1,0))</f>
        <v>0</v>
      </c>
      <c r="I335">
        <f>$C335*INDEX('E-E'!$E$2:$AH$516,MATCH(Capacity!$B335,'E-E'!$B$2:$B$516,0), MATCH(Capacity!I$254,'E-E'!$E$1:$AH$1,0))</f>
        <v>0</v>
      </c>
      <c r="J335">
        <f>$C335*INDEX('E-E'!$E$2:$AH$516,MATCH(Capacity!$B335,'E-E'!$B$2:$B$516,0), MATCH(Capacity!J$254,'E-E'!$E$1:$AH$1,0))</f>
        <v>0</v>
      </c>
      <c r="K335">
        <f>$C335*INDEX('E-E'!$E$2:$AH$516,MATCH(Capacity!$B335,'E-E'!$B$2:$B$516,0), MATCH(Capacity!K$254,'E-E'!$E$1:$AH$1,0))</f>
        <v>0</v>
      </c>
      <c r="L335">
        <f>$C335*INDEX('E-E'!$E$2:$AH$516,MATCH(Capacity!$B335,'E-E'!$B$2:$B$516,0), MATCH(Capacity!L$254,'E-E'!$E$1:$AH$1,0))</f>
        <v>0</v>
      </c>
      <c r="M335">
        <f>$C335*INDEX('E-E'!$E$2:$AH$516,MATCH(Capacity!$B335,'E-E'!$B$2:$B$516,0), MATCH(Capacity!M$254,'E-E'!$E$1:$AH$1,0))</f>
        <v>0</v>
      </c>
      <c r="N335">
        <f>$C335*INDEX('E-E'!$E$2:$AH$516,MATCH(Capacity!$B335,'E-E'!$B$2:$B$516,0), MATCH(Capacity!N$254,'E-E'!$E$1:$AH$1,0))</f>
        <v>0</v>
      </c>
      <c r="O335">
        <f>$C335*INDEX('E-E'!$E$2:$AH$516,MATCH(Capacity!$B335,'E-E'!$B$2:$B$516,0), MATCH(Capacity!O$254,'E-E'!$E$1:$AH$1,0))</f>
        <v>0</v>
      </c>
      <c r="P335">
        <f>$C335*INDEX('E-E'!$E$2:$AH$516,MATCH(Capacity!$B335,'E-E'!$B$2:$B$516,0), MATCH(Capacity!P$254,'E-E'!$E$1:$AH$1,0))</f>
        <v>0</v>
      </c>
      <c r="Q335">
        <f>$C335*INDEX('E-E'!$E$2:$AH$516,MATCH(Capacity!$B335,'E-E'!$B$2:$B$516,0), MATCH(Capacity!Q$254,'E-E'!$E$1:$AH$1,0))</f>
        <v>0</v>
      </c>
      <c r="R335">
        <f>$C335*INDEX('E-E'!$E$2:$AH$516,MATCH(Capacity!$B335,'E-E'!$B$2:$B$516,0), MATCH(Capacity!R$254,'E-E'!$E$1:$AH$1,0))</f>
        <v>0</v>
      </c>
      <c r="S335">
        <f>$C335*INDEX('E-E'!$E$2:$AH$516,MATCH(Capacity!$B335,'E-E'!$B$2:$B$516,0), MATCH(Capacity!S$254,'E-E'!$E$1:$AH$1,0))</f>
        <v>0</v>
      </c>
      <c r="T335">
        <f>$C335*INDEX('E-E'!$E$2:$AH$516,MATCH(Capacity!$B335,'E-E'!$B$2:$B$516,0), MATCH(Capacity!T$254,'E-E'!$E$1:$AH$1,0))</f>
        <v>0</v>
      </c>
      <c r="U335">
        <f>$C335*INDEX('E-E'!$E$2:$AH$516,MATCH(Capacity!$B335,'E-E'!$B$2:$B$516,0), MATCH(Capacity!U$254,'E-E'!$E$1:$AH$1,0))</f>
        <v>0</v>
      </c>
      <c r="V335">
        <f>$C335*INDEX('E-E'!$E$2:$AH$516,MATCH(Capacity!$B335,'E-E'!$B$2:$B$516,0), MATCH(Capacity!V$254,'E-E'!$E$1:$AH$1,0))</f>
        <v>0</v>
      </c>
      <c r="W335">
        <f>$C335*INDEX('E-E'!$E$2:$AH$516,MATCH(Capacity!$B335,'E-E'!$B$2:$B$516,0), MATCH(Capacity!W$254,'E-E'!$E$1:$AH$1,0))</f>
        <v>0</v>
      </c>
      <c r="X335">
        <f>$C335*INDEX('E-E'!$E$2:$AH$516,MATCH(Capacity!$B335,'E-E'!$B$2:$B$516,0), MATCH(Capacity!X$254,'E-E'!$E$1:$AH$1,0))</f>
        <v>0</v>
      </c>
      <c r="Y335">
        <f>$C335*INDEX('E-E'!$E$2:$AH$516,MATCH(Capacity!$B335,'E-E'!$B$2:$B$516,0), MATCH(Capacity!Y$254,'E-E'!$E$1:$AH$1,0))</f>
        <v>0</v>
      </c>
      <c r="Z335">
        <f>$C335*INDEX('E-E'!$E$2:$AH$516,MATCH(Capacity!$B335,'E-E'!$B$2:$B$516,0), MATCH(Capacity!Z$254,'E-E'!$E$1:$AH$1,0))</f>
        <v>0</v>
      </c>
      <c r="AA335">
        <f>$C335*INDEX('E-E'!$E$2:$AH$516,MATCH(Capacity!$B335,'E-E'!$B$2:$B$516,0), MATCH(Capacity!AA$254,'E-E'!$E$1:$AH$1,0))</f>
        <v>0</v>
      </c>
      <c r="AB335">
        <f>$C335*INDEX('E-E'!$E$2:$AH$516,MATCH(Capacity!$B335,'E-E'!$B$2:$B$516,0), MATCH(Capacity!AB$254,'E-E'!$E$1:$AH$1,0))</f>
        <v>0</v>
      </c>
      <c r="AC335">
        <f>$C335*INDEX('E-E'!$E$2:$AH$516,MATCH(Capacity!$B335,'E-E'!$B$2:$B$516,0), MATCH(Capacity!AC$254,'E-E'!$E$1:$AH$1,0))</f>
        <v>0</v>
      </c>
      <c r="AD335">
        <f>$C335*INDEX('E-E'!$E$2:$AH$516,MATCH(Capacity!$B335,'E-E'!$B$2:$B$516,0), MATCH(Capacity!AD$254,'E-E'!$E$1:$AH$1,0))</f>
        <v>0</v>
      </c>
      <c r="AE335">
        <f>$C335*INDEX('E-E'!$E$2:$AH$516,MATCH(Capacity!$B335,'E-E'!$B$2:$B$516,0), MATCH(Capacity!AE$254,'E-E'!$E$1:$AH$1,0))</f>
        <v>0</v>
      </c>
      <c r="AF335">
        <f>$C335*INDEX('E-E'!$E$2:$AH$516,MATCH(Capacity!$B335,'E-E'!$B$2:$B$516,0), MATCH(Capacity!AF$254,'E-E'!$E$1:$AH$1,0))</f>
        <v>0</v>
      </c>
      <c r="AG335">
        <f>$C335*INDEX('E-E'!$E$2:$AH$516,MATCH(Capacity!$B335,'E-E'!$B$2:$B$516,0), MATCH(Capacity!AG$254,'E-E'!$E$1:$AH$1,0))</f>
        <v>0</v>
      </c>
      <c r="AH335">
        <f>$C335*INDEX('E-E'!$E$2:$AH$516,MATCH(Capacity!$B335,'E-E'!$B$2:$B$516,0), MATCH(Capacity!AH$254,'E-E'!$E$1:$AH$1,0))</f>
        <v>0</v>
      </c>
    </row>
    <row r="336" spans="1:34" x14ac:dyDescent="0.3">
      <c r="A336" t="str">
        <f>'E-E'!A83</f>
        <v>Bomen Solar Farm</v>
      </c>
      <c r="B336" t="str">
        <f>'E-E'!B83</f>
        <v>BOMENSF1</v>
      </c>
      <c r="C336">
        <f>_xlfn.IFNA(VLOOKUP(B336,RawData!$B$1:$E$168,4,FALSE),0)</f>
        <v>0</v>
      </c>
      <c r="D336">
        <f>_xlfn.IFNA(VLOOKUP(B336,RawData!$B$1:$H$168,7,FALSE),0)</f>
        <v>0</v>
      </c>
      <c r="E336">
        <f>_xlfn.IFNA(VLOOKUP(B336,RawData!$B$1:$H$168,2,FALSE),0)</f>
        <v>0</v>
      </c>
      <c r="F336">
        <f>$C336*INDEX('E-E'!$E$2:$AH$516,MATCH(Capacity!$B336,'E-E'!$B$2:$B$516,0), MATCH(Capacity!F$254,'E-E'!$E$1:$AH$1,0))</f>
        <v>0</v>
      </c>
      <c r="G336">
        <f>$C336*INDEX('E-E'!$E$2:$AH$516,MATCH(Capacity!$B336,'E-E'!$B$2:$B$516,0), MATCH(Capacity!G$254,'E-E'!$E$1:$AH$1,0))</f>
        <v>0</v>
      </c>
      <c r="H336">
        <f>$C336*INDEX('E-E'!$E$2:$AH$516,MATCH(Capacity!$B336,'E-E'!$B$2:$B$516,0), MATCH(Capacity!H$254,'E-E'!$E$1:$AH$1,0))</f>
        <v>0</v>
      </c>
      <c r="I336">
        <f>$C336*INDEX('E-E'!$E$2:$AH$516,MATCH(Capacity!$B336,'E-E'!$B$2:$B$516,0), MATCH(Capacity!I$254,'E-E'!$E$1:$AH$1,0))</f>
        <v>0</v>
      </c>
      <c r="J336">
        <f>$C336*INDEX('E-E'!$E$2:$AH$516,MATCH(Capacity!$B336,'E-E'!$B$2:$B$516,0), MATCH(Capacity!J$254,'E-E'!$E$1:$AH$1,0))</f>
        <v>0</v>
      </c>
      <c r="K336">
        <f>$C336*INDEX('E-E'!$E$2:$AH$516,MATCH(Capacity!$B336,'E-E'!$B$2:$B$516,0), MATCH(Capacity!K$254,'E-E'!$E$1:$AH$1,0))</f>
        <v>0</v>
      </c>
      <c r="L336">
        <f>$C336*INDEX('E-E'!$E$2:$AH$516,MATCH(Capacity!$B336,'E-E'!$B$2:$B$516,0), MATCH(Capacity!L$254,'E-E'!$E$1:$AH$1,0))</f>
        <v>0</v>
      </c>
      <c r="M336">
        <f>$C336*INDEX('E-E'!$E$2:$AH$516,MATCH(Capacity!$B336,'E-E'!$B$2:$B$516,0), MATCH(Capacity!M$254,'E-E'!$E$1:$AH$1,0))</f>
        <v>0</v>
      </c>
      <c r="N336">
        <f>$C336*INDEX('E-E'!$E$2:$AH$516,MATCH(Capacity!$B336,'E-E'!$B$2:$B$516,0), MATCH(Capacity!N$254,'E-E'!$E$1:$AH$1,0))</f>
        <v>0</v>
      </c>
      <c r="O336">
        <f>$C336*INDEX('E-E'!$E$2:$AH$516,MATCH(Capacity!$B336,'E-E'!$B$2:$B$516,0), MATCH(Capacity!O$254,'E-E'!$E$1:$AH$1,0))</f>
        <v>0</v>
      </c>
      <c r="P336">
        <f>$C336*INDEX('E-E'!$E$2:$AH$516,MATCH(Capacity!$B336,'E-E'!$B$2:$B$516,0), MATCH(Capacity!P$254,'E-E'!$E$1:$AH$1,0))</f>
        <v>0</v>
      </c>
      <c r="Q336">
        <f>$C336*INDEX('E-E'!$E$2:$AH$516,MATCH(Capacity!$B336,'E-E'!$B$2:$B$516,0), MATCH(Capacity!Q$254,'E-E'!$E$1:$AH$1,0))</f>
        <v>0</v>
      </c>
      <c r="R336">
        <f>$C336*INDEX('E-E'!$E$2:$AH$516,MATCH(Capacity!$B336,'E-E'!$B$2:$B$516,0), MATCH(Capacity!R$254,'E-E'!$E$1:$AH$1,0))</f>
        <v>0</v>
      </c>
      <c r="S336">
        <f>$C336*INDEX('E-E'!$E$2:$AH$516,MATCH(Capacity!$B336,'E-E'!$B$2:$B$516,0), MATCH(Capacity!S$254,'E-E'!$E$1:$AH$1,0))</f>
        <v>0</v>
      </c>
      <c r="T336">
        <f>$C336*INDEX('E-E'!$E$2:$AH$516,MATCH(Capacity!$B336,'E-E'!$B$2:$B$516,0), MATCH(Capacity!T$254,'E-E'!$E$1:$AH$1,0))</f>
        <v>0</v>
      </c>
      <c r="U336">
        <f>$C336*INDEX('E-E'!$E$2:$AH$516,MATCH(Capacity!$B336,'E-E'!$B$2:$B$516,0), MATCH(Capacity!U$254,'E-E'!$E$1:$AH$1,0))</f>
        <v>0</v>
      </c>
      <c r="V336">
        <f>$C336*INDEX('E-E'!$E$2:$AH$516,MATCH(Capacity!$B336,'E-E'!$B$2:$B$516,0), MATCH(Capacity!V$254,'E-E'!$E$1:$AH$1,0))</f>
        <v>0</v>
      </c>
      <c r="W336">
        <f>$C336*INDEX('E-E'!$E$2:$AH$516,MATCH(Capacity!$B336,'E-E'!$B$2:$B$516,0), MATCH(Capacity!W$254,'E-E'!$E$1:$AH$1,0))</f>
        <v>0</v>
      </c>
      <c r="X336">
        <f>$C336*INDEX('E-E'!$E$2:$AH$516,MATCH(Capacity!$B336,'E-E'!$B$2:$B$516,0), MATCH(Capacity!X$254,'E-E'!$E$1:$AH$1,0))</f>
        <v>0</v>
      </c>
      <c r="Y336">
        <f>$C336*INDEX('E-E'!$E$2:$AH$516,MATCH(Capacity!$B336,'E-E'!$B$2:$B$516,0), MATCH(Capacity!Y$254,'E-E'!$E$1:$AH$1,0))</f>
        <v>0</v>
      </c>
      <c r="Z336">
        <f>$C336*INDEX('E-E'!$E$2:$AH$516,MATCH(Capacity!$B336,'E-E'!$B$2:$B$516,0), MATCH(Capacity!Z$254,'E-E'!$E$1:$AH$1,0))</f>
        <v>0</v>
      </c>
      <c r="AA336">
        <f>$C336*INDEX('E-E'!$E$2:$AH$516,MATCH(Capacity!$B336,'E-E'!$B$2:$B$516,0), MATCH(Capacity!AA$254,'E-E'!$E$1:$AH$1,0))</f>
        <v>0</v>
      </c>
      <c r="AB336">
        <f>$C336*INDEX('E-E'!$E$2:$AH$516,MATCH(Capacity!$B336,'E-E'!$B$2:$B$516,0), MATCH(Capacity!AB$254,'E-E'!$E$1:$AH$1,0))</f>
        <v>0</v>
      </c>
      <c r="AC336">
        <f>$C336*INDEX('E-E'!$E$2:$AH$516,MATCH(Capacity!$B336,'E-E'!$B$2:$B$516,0), MATCH(Capacity!AC$254,'E-E'!$E$1:$AH$1,0))</f>
        <v>0</v>
      </c>
      <c r="AD336">
        <f>$C336*INDEX('E-E'!$E$2:$AH$516,MATCH(Capacity!$B336,'E-E'!$B$2:$B$516,0), MATCH(Capacity!AD$254,'E-E'!$E$1:$AH$1,0))</f>
        <v>0</v>
      </c>
      <c r="AE336">
        <f>$C336*INDEX('E-E'!$E$2:$AH$516,MATCH(Capacity!$B336,'E-E'!$B$2:$B$516,0), MATCH(Capacity!AE$254,'E-E'!$E$1:$AH$1,0))</f>
        <v>0</v>
      </c>
      <c r="AF336">
        <f>$C336*INDEX('E-E'!$E$2:$AH$516,MATCH(Capacity!$B336,'E-E'!$B$2:$B$516,0), MATCH(Capacity!AF$254,'E-E'!$E$1:$AH$1,0))</f>
        <v>0</v>
      </c>
      <c r="AG336">
        <f>$C336*INDEX('E-E'!$E$2:$AH$516,MATCH(Capacity!$B336,'E-E'!$B$2:$B$516,0), MATCH(Capacity!AG$254,'E-E'!$E$1:$AH$1,0))</f>
        <v>0</v>
      </c>
      <c r="AH336">
        <f>$C336*INDEX('E-E'!$E$2:$AH$516,MATCH(Capacity!$B336,'E-E'!$B$2:$B$516,0), MATCH(Capacity!AH$254,'E-E'!$E$1:$AH$1,0))</f>
        <v>0</v>
      </c>
    </row>
    <row r="337" spans="1:34" x14ac:dyDescent="0.3">
      <c r="A337" t="str">
        <f>'E-E'!A84</f>
        <v>Bolivar Waste Water Treatment BESS</v>
      </c>
      <c r="B337" t="str">
        <f>'E-E'!B84</f>
        <v>BOWWBA1G</v>
      </c>
      <c r="C337">
        <f>_xlfn.IFNA(VLOOKUP(B337,RawData!$B$1:$E$168,4,FALSE),0)</f>
        <v>0</v>
      </c>
      <c r="D337">
        <f>_xlfn.IFNA(VLOOKUP(B337,RawData!$B$1:$H$168,7,FALSE),0)</f>
        <v>0</v>
      </c>
      <c r="E337">
        <f>_xlfn.IFNA(VLOOKUP(B337,RawData!$B$1:$H$168,2,FALSE),0)</f>
        <v>0</v>
      </c>
      <c r="F337">
        <f>$C337*INDEX('E-E'!$E$2:$AH$516,MATCH(Capacity!$B337,'E-E'!$B$2:$B$516,0), MATCH(Capacity!F$254,'E-E'!$E$1:$AH$1,0))</f>
        <v>0</v>
      </c>
      <c r="G337">
        <f>$C337*INDEX('E-E'!$E$2:$AH$516,MATCH(Capacity!$B337,'E-E'!$B$2:$B$516,0), MATCH(Capacity!G$254,'E-E'!$E$1:$AH$1,0))</f>
        <v>0</v>
      </c>
      <c r="H337">
        <f>$C337*INDEX('E-E'!$E$2:$AH$516,MATCH(Capacity!$B337,'E-E'!$B$2:$B$516,0), MATCH(Capacity!H$254,'E-E'!$E$1:$AH$1,0))</f>
        <v>0</v>
      </c>
      <c r="I337">
        <f>$C337*INDEX('E-E'!$E$2:$AH$516,MATCH(Capacity!$B337,'E-E'!$B$2:$B$516,0), MATCH(Capacity!I$254,'E-E'!$E$1:$AH$1,0))</f>
        <v>0</v>
      </c>
      <c r="J337">
        <f>$C337*INDEX('E-E'!$E$2:$AH$516,MATCH(Capacity!$B337,'E-E'!$B$2:$B$516,0), MATCH(Capacity!J$254,'E-E'!$E$1:$AH$1,0))</f>
        <v>0</v>
      </c>
      <c r="K337">
        <f>$C337*INDEX('E-E'!$E$2:$AH$516,MATCH(Capacity!$B337,'E-E'!$B$2:$B$516,0), MATCH(Capacity!K$254,'E-E'!$E$1:$AH$1,0))</f>
        <v>0</v>
      </c>
      <c r="L337">
        <f>$C337*INDEX('E-E'!$E$2:$AH$516,MATCH(Capacity!$B337,'E-E'!$B$2:$B$516,0), MATCH(Capacity!L$254,'E-E'!$E$1:$AH$1,0))</f>
        <v>0</v>
      </c>
      <c r="M337">
        <f>$C337*INDEX('E-E'!$E$2:$AH$516,MATCH(Capacity!$B337,'E-E'!$B$2:$B$516,0), MATCH(Capacity!M$254,'E-E'!$E$1:$AH$1,0))</f>
        <v>0</v>
      </c>
      <c r="N337">
        <f>$C337*INDEX('E-E'!$E$2:$AH$516,MATCH(Capacity!$B337,'E-E'!$B$2:$B$516,0), MATCH(Capacity!N$254,'E-E'!$E$1:$AH$1,0))</f>
        <v>0</v>
      </c>
      <c r="O337">
        <f>$C337*INDEX('E-E'!$E$2:$AH$516,MATCH(Capacity!$B337,'E-E'!$B$2:$B$516,0), MATCH(Capacity!O$254,'E-E'!$E$1:$AH$1,0))</f>
        <v>0</v>
      </c>
      <c r="P337">
        <f>$C337*INDEX('E-E'!$E$2:$AH$516,MATCH(Capacity!$B337,'E-E'!$B$2:$B$516,0), MATCH(Capacity!P$254,'E-E'!$E$1:$AH$1,0))</f>
        <v>0</v>
      </c>
      <c r="Q337">
        <f>$C337*INDEX('E-E'!$E$2:$AH$516,MATCH(Capacity!$B337,'E-E'!$B$2:$B$516,0), MATCH(Capacity!Q$254,'E-E'!$E$1:$AH$1,0))</f>
        <v>0</v>
      </c>
      <c r="R337">
        <f>$C337*INDEX('E-E'!$E$2:$AH$516,MATCH(Capacity!$B337,'E-E'!$B$2:$B$516,0), MATCH(Capacity!R$254,'E-E'!$E$1:$AH$1,0))</f>
        <v>0</v>
      </c>
      <c r="S337">
        <f>$C337*INDEX('E-E'!$E$2:$AH$516,MATCH(Capacity!$B337,'E-E'!$B$2:$B$516,0), MATCH(Capacity!S$254,'E-E'!$E$1:$AH$1,0))</f>
        <v>0</v>
      </c>
      <c r="T337">
        <f>$C337*INDEX('E-E'!$E$2:$AH$516,MATCH(Capacity!$B337,'E-E'!$B$2:$B$516,0), MATCH(Capacity!T$254,'E-E'!$E$1:$AH$1,0))</f>
        <v>0</v>
      </c>
      <c r="U337">
        <f>$C337*INDEX('E-E'!$E$2:$AH$516,MATCH(Capacity!$B337,'E-E'!$B$2:$B$516,0), MATCH(Capacity!U$254,'E-E'!$E$1:$AH$1,0))</f>
        <v>0</v>
      </c>
      <c r="V337">
        <f>$C337*INDEX('E-E'!$E$2:$AH$516,MATCH(Capacity!$B337,'E-E'!$B$2:$B$516,0), MATCH(Capacity!V$254,'E-E'!$E$1:$AH$1,0))</f>
        <v>0</v>
      </c>
      <c r="W337">
        <f>$C337*INDEX('E-E'!$E$2:$AH$516,MATCH(Capacity!$B337,'E-E'!$B$2:$B$516,0), MATCH(Capacity!W$254,'E-E'!$E$1:$AH$1,0))</f>
        <v>0</v>
      </c>
      <c r="X337">
        <f>$C337*INDEX('E-E'!$E$2:$AH$516,MATCH(Capacity!$B337,'E-E'!$B$2:$B$516,0), MATCH(Capacity!X$254,'E-E'!$E$1:$AH$1,0))</f>
        <v>0</v>
      </c>
      <c r="Y337">
        <f>$C337*INDEX('E-E'!$E$2:$AH$516,MATCH(Capacity!$B337,'E-E'!$B$2:$B$516,0), MATCH(Capacity!Y$254,'E-E'!$E$1:$AH$1,0))</f>
        <v>0</v>
      </c>
      <c r="Z337">
        <f>$C337*INDEX('E-E'!$E$2:$AH$516,MATCH(Capacity!$B337,'E-E'!$B$2:$B$516,0), MATCH(Capacity!Z$254,'E-E'!$E$1:$AH$1,0))</f>
        <v>0</v>
      </c>
      <c r="AA337">
        <f>$C337*INDEX('E-E'!$E$2:$AH$516,MATCH(Capacity!$B337,'E-E'!$B$2:$B$516,0), MATCH(Capacity!AA$254,'E-E'!$E$1:$AH$1,0))</f>
        <v>0</v>
      </c>
      <c r="AB337">
        <f>$C337*INDEX('E-E'!$E$2:$AH$516,MATCH(Capacity!$B337,'E-E'!$B$2:$B$516,0), MATCH(Capacity!AB$254,'E-E'!$E$1:$AH$1,0))</f>
        <v>0</v>
      </c>
      <c r="AC337">
        <f>$C337*INDEX('E-E'!$E$2:$AH$516,MATCH(Capacity!$B337,'E-E'!$B$2:$B$516,0), MATCH(Capacity!AC$254,'E-E'!$E$1:$AH$1,0))</f>
        <v>0</v>
      </c>
      <c r="AD337">
        <f>$C337*INDEX('E-E'!$E$2:$AH$516,MATCH(Capacity!$B337,'E-E'!$B$2:$B$516,0), MATCH(Capacity!AD$254,'E-E'!$E$1:$AH$1,0))</f>
        <v>0</v>
      </c>
      <c r="AE337">
        <f>$C337*INDEX('E-E'!$E$2:$AH$516,MATCH(Capacity!$B337,'E-E'!$B$2:$B$516,0), MATCH(Capacity!AE$254,'E-E'!$E$1:$AH$1,0))</f>
        <v>0</v>
      </c>
      <c r="AF337">
        <f>$C337*INDEX('E-E'!$E$2:$AH$516,MATCH(Capacity!$B337,'E-E'!$B$2:$B$516,0), MATCH(Capacity!AF$254,'E-E'!$E$1:$AH$1,0))</f>
        <v>0</v>
      </c>
      <c r="AG337">
        <f>$C337*INDEX('E-E'!$E$2:$AH$516,MATCH(Capacity!$B337,'E-E'!$B$2:$B$516,0), MATCH(Capacity!AG$254,'E-E'!$E$1:$AH$1,0))</f>
        <v>0</v>
      </c>
      <c r="AH337">
        <f>$C337*INDEX('E-E'!$E$2:$AH$516,MATCH(Capacity!$B337,'E-E'!$B$2:$B$516,0), MATCH(Capacity!AH$254,'E-E'!$E$1:$AH$1,0))</f>
        <v>0</v>
      </c>
    </row>
    <row r="338" spans="1:34" x14ac:dyDescent="0.3">
      <c r="A338" t="str">
        <f>'E-E'!A85</f>
        <v>Braemar</v>
      </c>
      <c r="B338" t="str">
        <f>'E-E'!B85</f>
        <v>BRAEMAR1</v>
      </c>
      <c r="C338">
        <f>_xlfn.IFNA(VLOOKUP(B338,RawData!$B$1:$E$168,4,FALSE),0)</f>
        <v>173</v>
      </c>
      <c r="D338" t="str">
        <f>_xlfn.IFNA(VLOOKUP(B338,RawData!$B$1:$H$168,7,FALSE),0)</f>
        <v>OCGT</v>
      </c>
      <c r="E338" t="str">
        <f>_xlfn.IFNA(VLOOKUP(B338,RawData!$B$1:$H$168,2,FALSE),0)</f>
        <v>QLD</v>
      </c>
      <c r="F338">
        <f>$C338*INDEX('E-E'!$E$2:$AH$516,MATCH(Capacity!$B338,'E-E'!$B$2:$B$516,0), MATCH(Capacity!F$254,'E-E'!$E$1:$AH$1,0))</f>
        <v>173</v>
      </c>
      <c r="G338">
        <f>$C338*INDEX('E-E'!$E$2:$AH$516,MATCH(Capacity!$B338,'E-E'!$B$2:$B$516,0), MATCH(Capacity!G$254,'E-E'!$E$1:$AH$1,0))</f>
        <v>173</v>
      </c>
      <c r="H338">
        <f>$C338*INDEX('E-E'!$E$2:$AH$516,MATCH(Capacity!$B338,'E-E'!$B$2:$B$516,0), MATCH(Capacity!H$254,'E-E'!$E$1:$AH$1,0))</f>
        <v>173</v>
      </c>
      <c r="I338">
        <f>$C338*INDEX('E-E'!$E$2:$AH$516,MATCH(Capacity!$B338,'E-E'!$B$2:$B$516,0), MATCH(Capacity!I$254,'E-E'!$E$1:$AH$1,0))</f>
        <v>173</v>
      </c>
      <c r="J338">
        <f>$C338*INDEX('E-E'!$E$2:$AH$516,MATCH(Capacity!$B338,'E-E'!$B$2:$B$516,0), MATCH(Capacity!J$254,'E-E'!$E$1:$AH$1,0))</f>
        <v>173</v>
      </c>
      <c r="K338">
        <f>$C338*INDEX('E-E'!$E$2:$AH$516,MATCH(Capacity!$B338,'E-E'!$B$2:$B$516,0), MATCH(Capacity!K$254,'E-E'!$E$1:$AH$1,0))</f>
        <v>173</v>
      </c>
      <c r="L338">
        <f>$C338*INDEX('E-E'!$E$2:$AH$516,MATCH(Capacity!$B338,'E-E'!$B$2:$B$516,0), MATCH(Capacity!L$254,'E-E'!$E$1:$AH$1,0))</f>
        <v>173</v>
      </c>
      <c r="M338">
        <f>$C338*INDEX('E-E'!$E$2:$AH$516,MATCH(Capacity!$B338,'E-E'!$B$2:$B$516,0), MATCH(Capacity!M$254,'E-E'!$E$1:$AH$1,0))</f>
        <v>173</v>
      </c>
      <c r="N338">
        <f>$C338*INDEX('E-E'!$E$2:$AH$516,MATCH(Capacity!$B338,'E-E'!$B$2:$B$516,0), MATCH(Capacity!N$254,'E-E'!$E$1:$AH$1,0))</f>
        <v>173</v>
      </c>
      <c r="O338">
        <f>$C338*INDEX('E-E'!$E$2:$AH$516,MATCH(Capacity!$B338,'E-E'!$B$2:$B$516,0), MATCH(Capacity!O$254,'E-E'!$E$1:$AH$1,0))</f>
        <v>173</v>
      </c>
      <c r="P338">
        <f>$C338*INDEX('E-E'!$E$2:$AH$516,MATCH(Capacity!$B338,'E-E'!$B$2:$B$516,0), MATCH(Capacity!P$254,'E-E'!$E$1:$AH$1,0))</f>
        <v>173</v>
      </c>
      <c r="Q338">
        <f>$C338*INDEX('E-E'!$E$2:$AH$516,MATCH(Capacity!$B338,'E-E'!$B$2:$B$516,0), MATCH(Capacity!Q$254,'E-E'!$E$1:$AH$1,0))</f>
        <v>173</v>
      </c>
      <c r="R338">
        <f>$C338*INDEX('E-E'!$E$2:$AH$516,MATCH(Capacity!$B338,'E-E'!$B$2:$B$516,0), MATCH(Capacity!R$254,'E-E'!$E$1:$AH$1,0))</f>
        <v>173</v>
      </c>
      <c r="S338">
        <f>$C338*INDEX('E-E'!$E$2:$AH$516,MATCH(Capacity!$B338,'E-E'!$B$2:$B$516,0), MATCH(Capacity!S$254,'E-E'!$E$1:$AH$1,0))</f>
        <v>173</v>
      </c>
      <c r="T338">
        <f>$C338*INDEX('E-E'!$E$2:$AH$516,MATCH(Capacity!$B338,'E-E'!$B$2:$B$516,0), MATCH(Capacity!T$254,'E-E'!$E$1:$AH$1,0))</f>
        <v>173</v>
      </c>
      <c r="U338">
        <f>$C338*INDEX('E-E'!$E$2:$AH$516,MATCH(Capacity!$B338,'E-E'!$B$2:$B$516,0), MATCH(Capacity!U$254,'E-E'!$E$1:$AH$1,0))</f>
        <v>173</v>
      </c>
      <c r="V338">
        <f>$C338*INDEX('E-E'!$E$2:$AH$516,MATCH(Capacity!$B338,'E-E'!$B$2:$B$516,0), MATCH(Capacity!V$254,'E-E'!$E$1:$AH$1,0))</f>
        <v>173</v>
      </c>
      <c r="W338">
        <f>$C338*INDEX('E-E'!$E$2:$AH$516,MATCH(Capacity!$B338,'E-E'!$B$2:$B$516,0), MATCH(Capacity!W$254,'E-E'!$E$1:$AH$1,0))</f>
        <v>173</v>
      </c>
      <c r="X338">
        <f>$C338*INDEX('E-E'!$E$2:$AH$516,MATCH(Capacity!$B338,'E-E'!$B$2:$B$516,0), MATCH(Capacity!X$254,'E-E'!$E$1:$AH$1,0))</f>
        <v>173</v>
      </c>
      <c r="Y338">
        <f>$C338*INDEX('E-E'!$E$2:$AH$516,MATCH(Capacity!$B338,'E-E'!$B$2:$B$516,0), MATCH(Capacity!Y$254,'E-E'!$E$1:$AH$1,0))</f>
        <v>173</v>
      </c>
      <c r="Z338">
        <f>$C338*INDEX('E-E'!$E$2:$AH$516,MATCH(Capacity!$B338,'E-E'!$B$2:$B$516,0), MATCH(Capacity!Z$254,'E-E'!$E$1:$AH$1,0))</f>
        <v>173</v>
      </c>
      <c r="AA338">
        <f>$C338*INDEX('E-E'!$E$2:$AH$516,MATCH(Capacity!$B338,'E-E'!$B$2:$B$516,0), MATCH(Capacity!AA$254,'E-E'!$E$1:$AH$1,0))</f>
        <v>173</v>
      </c>
      <c r="AB338">
        <f>$C338*INDEX('E-E'!$E$2:$AH$516,MATCH(Capacity!$B338,'E-E'!$B$2:$B$516,0), MATCH(Capacity!AB$254,'E-E'!$E$1:$AH$1,0))</f>
        <v>173</v>
      </c>
      <c r="AC338">
        <f>$C338*INDEX('E-E'!$E$2:$AH$516,MATCH(Capacity!$B338,'E-E'!$B$2:$B$516,0), MATCH(Capacity!AC$254,'E-E'!$E$1:$AH$1,0))</f>
        <v>173</v>
      </c>
      <c r="AD338">
        <f>$C338*INDEX('E-E'!$E$2:$AH$516,MATCH(Capacity!$B338,'E-E'!$B$2:$B$516,0), MATCH(Capacity!AD$254,'E-E'!$E$1:$AH$1,0))</f>
        <v>173</v>
      </c>
      <c r="AE338">
        <f>$C338*INDEX('E-E'!$E$2:$AH$516,MATCH(Capacity!$B338,'E-E'!$B$2:$B$516,0), MATCH(Capacity!AE$254,'E-E'!$E$1:$AH$1,0))</f>
        <v>173</v>
      </c>
      <c r="AF338">
        <f>$C338*INDEX('E-E'!$E$2:$AH$516,MATCH(Capacity!$B338,'E-E'!$B$2:$B$516,0), MATCH(Capacity!AF$254,'E-E'!$E$1:$AH$1,0))</f>
        <v>0</v>
      </c>
      <c r="AG338">
        <f>$C338*INDEX('E-E'!$E$2:$AH$516,MATCH(Capacity!$B338,'E-E'!$B$2:$B$516,0), MATCH(Capacity!AG$254,'E-E'!$E$1:$AH$1,0))</f>
        <v>0</v>
      </c>
      <c r="AH338">
        <f>$C338*INDEX('E-E'!$E$2:$AH$516,MATCH(Capacity!$B338,'E-E'!$B$2:$B$516,0), MATCH(Capacity!AH$254,'E-E'!$E$1:$AH$1,0))</f>
        <v>0</v>
      </c>
    </row>
    <row r="339" spans="1:34" x14ac:dyDescent="0.3">
      <c r="A339" t="str">
        <f>'E-E'!A86</f>
        <v>Braemar</v>
      </c>
      <c r="B339" t="str">
        <f>'E-E'!B86</f>
        <v>BRAEMAR2</v>
      </c>
      <c r="C339">
        <f>_xlfn.IFNA(VLOOKUP(B339,RawData!$B$1:$E$168,4,FALSE),0)</f>
        <v>188</v>
      </c>
      <c r="D339" t="str">
        <f>_xlfn.IFNA(VLOOKUP(B339,RawData!$B$1:$H$168,7,FALSE),0)</f>
        <v>OCGT</v>
      </c>
      <c r="E339" t="str">
        <f>_xlfn.IFNA(VLOOKUP(B339,RawData!$B$1:$H$168,2,FALSE),0)</f>
        <v>QLD</v>
      </c>
      <c r="F339">
        <f>$C339*INDEX('E-E'!$E$2:$AH$516,MATCH(Capacity!$B339,'E-E'!$B$2:$B$516,0), MATCH(Capacity!F$254,'E-E'!$E$1:$AH$1,0))</f>
        <v>188</v>
      </c>
      <c r="G339">
        <f>$C339*INDEX('E-E'!$E$2:$AH$516,MATCH(Capacity!$B339,'E-E'!$B$2:$B$516,0), MATCH(Capacity!G$254,'E-E'!$E$1:$AH$1,0))</f>
        <v>188</v>
      </c>
      <c r="H339">
        <f>$C339*INDEX('E-E'!$E$2:$AH$516,MATCH(Capacity!$B339,'E-E'!$B$2:$B$516,0), MATCH(Capacity!H$254,'E-E'!$E$1:$AH$1,0))</f>
        <v>188</v>
      </c>
      <c r="I339">
        <f>$C339*INDEX('E-E'!$E$2:$AH$516,MATCH(Capacity!$B339,'E-E'!$B$2:$B$516,0), MATCH(Capacity!I$254,'E-E'!$E$1:$AH$1,0))</f>
        <v>188</v>
      </c>
      <c r="J339">
        <f>$C339*INDEX('E-E'!$E$2:$AH$516,MATCH(Capacity!$B339,'E-E'!$B$2:$B$516,0), MATCH(Capacity!J$254,'E-E'!$E$1:$AH$1,0))</f>
        <v>188</v>
      </c>
      <c r="K339">
        <f>$C339*INDEX('E-E'!$E$2:$AH$516,MATCH(Capacity!$B339,'E-E'!$B$2:$B$516,0), MATCH(Capacity!K$254,'E-E'!$E$1:$AH$1,0))</f>
        <v>188</v>
      </c>
      <c r="L339">
        <f>$C339*INDEX('E-E'!$E$2:$AH$516,MATCH(Capacity!$B339,'E-E'!$B$2:$B$516,0), MATCH(Capacity!L$254,'E-E'!$E$1:$AH$1,0))</f>
        <v>188</v>
      </c>
      <c r="M339">
        <f>$C339*INDEX('E-E'!$E$2:$AH$516,MATCH(Capacity!$B339,'E-E'!$B$2:$B$516,0), MATCH(Capacity!M$254,'E-E'!$E$1:$AH$1,0))</f>
        <v>188</v>
      </c>
      <c r="N339">
        <f>$C339*INDEX('E-E'!$E$2:$AH$516,MATCH(Capacity!$B339,'E-E'!$B$2:$B$516,0), MATCH(Capacity!N$254,'E-E'!$E$1:$AH$1,0))</f>
        <v>188</v>
      </c>
      <c r="O339">
        <f>$C339*INDEX('E-E'!$E$2:$AH$516,MATCH(Capacity!$B339,'E-E'!$B$2:$B$516,0), MATCH(Capacity!O$254,'E-E'!$E$1:$AH$1,0))</f>
        <v>188</v>
      </c>
      <c r="P339">
        <f>$C339*INDEX('E-E'!$E$2:$AH$516,MATCH(Capacity!$B339,'E-E'!$B$2:$B$516,0), MATCH(Capacity!P$254,'E-E'!$E$1:$AH$1,0))</f>
        <v>188</v>
      </c>
      <c r="Q339">
        <f>$C339*INDEX('E-E'!$E$2:$AH$516,MATCH(Capacity!$B339,'E-E'!$B$2:$B$516,0), MATCH(Capacity!Q$254,'E-E'!$E$1:$AH$1,0))</f>
        <v>188</v>
      </c>
      <c r="R339">
        <f>$C339*INDEX('E-E'!$E$2:$AH$516,MATCH(Capacity!$B339,'E-E'!$B$2:$B$516,0), MATCH(Capacity!R$254,'E-E'!$E$1:$AH$1,0))</f>
        <v>188</v>
      </c>
      <c r="S339">
        <f>$C339*INDEX('E-E'!$E$2:$AH$516,MATCH(Capacity!$B339,'E-E'!$B$2:$B$516,0), MATCH(Capacity!S$254,'E-E'!$E$1:$AH$1,0))</f>
        <v>188</v>
      </c>
      <c r="T339">
        <f>$C339*INDEX('E-E'!$E$2:$AH$516,MATCH(Capacity!$B339,'E-E'!$B$2:$B$516,0), MATCH(Capacity!T$254,'E-E'!$E$1:$AH$1,0))</f>
        <v>188</v>
      </c>
      <c r="U339">
        <f>$C339*INDEX('E-E'!$E$2:$AH$516,MATCH(Capacity!$B339,'E-E'!$B$2:$B$516,0), MATCH(Capacity!U$254,'E-E'!$E$1:$AH$1,0))</f>
        <v>188</v>
      </c>
      <c r="V339">
        <f>$C339*INDEX('E-E'!$E$2:$AH$516,MATCH(Capacity!$B339,'E-E'!$B$2:$B$516,0), MATCH(Capacity!V$254,'E-E'!$E$1:$AH$1,0))</f>
        <v>188</v>
      </c>
      <c r="W339">
        <f>$C339*INDEX('E-E'!$E$2:$AH$516,MATCH(Capacity!$B339,'E-E'!$B$2:$B$516,0), MATCH(Capacity!W$254,'E-E'!$E$1:$AH$1,0))</f>
        <v>188</v>
      </c>
      <c r="X339">
        <f>$C339*INDEX('E-E'!$E$2:$AH$516,MATCH(Capacity!$B339,'E-E'!$B$2:$B$516,0), MATCH(Capacity!X$254,'E-E'!$E$1:$AH$1,0))</f>
        <v>188</v>
      </c>
      <c r="Y339">
        <f>$C339*INDEX('E-E'!$E$2:$AH$516,MATCH(Capacity!$B339,'E-E'!$B$2:$B$516,0), MATCH(Capacity!Y$254,'E-E'!$E$1:$AH$1,0))</f>
        <v>188</v>
      </c>
      <c r="Z339">
        <f>$C339*INDEX('E-E'!$E$2:$AH$516,MATCH(Capacity!$B339,'E-E'!$B$2:$B$516,0), MATCH(Capacity!Z$254,'E-E'!$E$1:$AH$1,0))</f>
        <v>188</v>
      </c>
      <c r="AA339">
        <f>$C339*INDEX('E-E'!$E$2:$AH$516,MATCH(Capacity!$B339,'E-E'!$B$2:$B$516,0), MATCH(Capacity!AA$254,'E-E'!$E$1:$AH$1,0))</f>
        <v>188</v>
      </c>
      <c r="AB339">
        <f>$C339*INDEX('E-E'!$E$2:$AH$516,MATCH(Capacity!$B339,'E-E'!$B$2:$B$516,0), MATCH(Capacity!AB$254,'E-E'!$E$1:$AH$1,0))</f>
        <v>188</v>
      </c>
      <c r="AC339">
        <f>$C339*INDEX('E-E'!$E$2:$AH$516,MATCH(Capacity!$B339,'E-E'!$B$2:$B$516,0), MATCH(Capacity!AC$254,'E-E'!$E$1:$AH$1,0))</f>
        <v>188</v>
      </c>
      <c r="AD339">
        <f>$C339*INDEX('E-E'!$E$2:$AH$516,MATCH(Capacity!$B339,'E-E'!$B$2:$B$516,0), MATCH(Capacity!AD$254,'E-E'!$E$1:$AH$1,0))</f>
        <v>188</v>
      </c>
      <c r="AE339">
        <f>$C339*INDEX('E-E'!$E$2:$AH$516,MATCH(Capacity!$B339,'E-E'!$B$2:$B$516,0), MATCH(Capacity!AE$254,'E-E'!$E$1:$AH$1,0))</f>
        <v>188</v>
      </c>
      <c r="AF339">
        <f>$C339*INDEX('E-E'!$E$2:$AH$516,MATCH(Capacity!$B339,'E-E'!$B$2:$B$516,0), MATCH(Capacity!AF$254,'E-E'!$E$1:$AH$1,0))</f>
        <v>0</v>
      </c>
      <c r="AG339">
        <f>$C339*INDEX('E-E'!$E$2:$AH$516,MATCH(Capacity!$B339,'E-E'!$B$2:$B$516,0), MATCH(Capacity!AG$254,'E-E'!$E$1:$AH$1,0))</f>
        <v>0</v>
      </c>
      <c r="AH339">
        <f>$C339*INDEX('E-E'!$E$2:$AH$516,MATCH(Capacity!$B339,'E-E'!$B$2:$B$516,0), MATCH(Capacity!AH$254,'E-E'!$E$1:$AH$1,0))</f>
        <v>0</v>
      </c>
    </row>
    <row r="340" spans="1:34" x14ac:dyDescent="0.3">
      <c r="A340" t="str">
        <f>'E-E'!A87</f>
        <v>Braemar</v>
      </c>
      <c r="B340" t="str">
        <f>'E-E'!B87</f>
        <v>BRAEMAR3</v>
      </c>
      <c r="C340">
        <f>_xlfn.IFNA(VLOOKUP(B340,RawData!$B$1:$E$168,4,FALSE),0)</f>
        <v>188</v>
      </c>
      <c r="D340" t="str">
        <f>_xlfn.IFNA(VLOOKUP(B340,RawData!$B$1:$H$168,7,FALSE),0)</f>
        <v>OCGT</v>
      </c>
      <c r="E340" t="str">
        <f>_xlfn.IFNA(VLOOKUP(B340,RawData!$B$1:$H$168,2,FALSE),0)</f>
        <v>QLD</v>
      </c>
      <c r="F340">
        <f>$C340*INDEX('E-E'!$E$2:$AH$516,MATCH(Capacity!$B340,'E-E'!$B$2:$B$516,0), MATCH(Capacity!F$254,'E-E'!$E$1:$AH$1,0))</f>
        <v>188</v>
      </c>
      <c r="G340">
        <f>$C340*INDEX('E-E'!$E$2:$AH$516,MATCH(Capacity!$B340,'E-E'!$B$2:$B$516,0), MATCH(Capacity!G$254,'E-E'!$E$1:$AH$1,0))</f>
        <v>188</v>
      </c>
      <c r="H340">
        <f>$C340*INDEX('E-E'!$E$2:$AH$516,MATCH(Capacity!$B340,'E-E'!$B$2:$B$516,0), MATCH(Capacity!H$254,'E-E'!$E$1:$AH$1,0))</f>
        <v>188</v>
      </c>
      <c r="I340">
        <f>$C340*INDEX('E-E'!$E$2:$AH$516,MATCH(Capacity!$B340,'E-E'!$B$2:$B$516,0), MATCH(Capacity!I$254,'E-E'!$E$1:$AH$1,0))</f>
        <v>188</v>
      </c>
      <c r="J340">
        <f>$C340*INDEX('E-E'!$E$2:$AH$516,MATCH(Capacity!$B340,'E-E'!$B$2:$B$516,0), MATCH(Capacity!J$254,'E-E'!$E$1:$AH$1,0))</f>
        <v>188</v>
      </c>
      <c r="K340">
        <f>$C340*INDEX('E-E'!$E$2:$AH$516,MATCH(Capacity!$B340,'E-E'!$B$2:$B$516,0), MATCH(Capacity!K$254,'E-E'!$E$1:$AH$1,0))</f>
        <v>188</v>
      </c>
      <c r="L340">
        <f>$C340*INDEX('E-E'!$E$2:$AH$516,MATCH(Capacity!$B340,'E-E'!$B$2:$B$516,0), MATCH(Capacity!L$254,'E-E'!$E$1:$AH$1,0))</f>
        <v>188</v>
      </c>
      <c r="M340">
        <f>$C340*INDEX('E-E'!$E$2:$AH$516,MATCH(Capacity!$B340,'E-E'!$B$2:$B$516,0), MATCH(Capacity!M$254,'E-E'!$E$1:$AH$1,0))</f>
        <v>188</v>
      </c>
      <c r="N340">
        <f>$C340*INDEX('E-E'!$E$2:$AH$516,MATCH(Capacity!$B340,'E-E'!$B$2:$B$516,0), MATCH(Capacity!N$254,'E-E'!$E$1:$AH$1,0))</f>
        <v>188</v>
      </c>
      <c r="O340">
        <f>$C340*INDEX('E-E'!$E$2:$AH$516,MATCH(Capacity!$B340,'E-E'!$B$2:$B$516,0), MATCH(Capacity!O$254,'E-E'!$E$1:$AH$1,0))</f>
        <v>188</v>
      </c>
      <c r="P340">
        <f>$C340*INDEX('E-E'!$E$2:$AH$516,MATCH(Capacity!$B340,'E-E'!$B$2:$B$516,0), MATCH(Capacity!P$254,'E-E'!$E$1:$AH$1,0))</f>
        <v>188</v>
      </c>
      <c r="Q340">
        <f>$C340*INDEX('E-E'!$E$2:$AH$516,MATCH(Capacity!$B340,'E-E'!$B$2:$B$516,0), MATCH(Capacity!Q$254,'E-E'!$E$1:$AH$1,0))</f>
        <v>188</v>
      </c>
      <c r="R340">
        <f>$C340*INDEX('E-E'!$E$2:$AH$516,MATCH(Capacity!$B340,'E-E'!$B$2:$B$516,0), MATCH(Capacity!R$254,'E-E'!$E$1:$AH$1,0))</f>
        <v>188</v>
      </c>
      <c r="S340">
        <f>$C340*INDEX('E-E'!$E$2:$AH$516,MATCH(Capacity!$B340,'E-E'!$B$2:$B$516,0), MATCH(Capacity!S$254,'E-E'!$E$1:$AH$1,0))</f>
        <v>188</v>
      </c>
      <c r="T340">
        <f>$C340*INDEX('E-E'!$E$2:$AH$516,MATCH(Capacity!$B340,'E-E'!$B$2:$B$516,0), MATCH(Capacity!T$254,'E-E'!$E$1:$AH$1,0))</f>
        <v>188</v>
      </c>
      <c r="U340">
        <f>$C340*INDEX('E-E'!$E$2:$AH$516,MATCH(Capacity!$B340,'E-E'!$B$2:$B$516,0), MATCH(Capacity!U$254,'E-E'!$E$1:$AH$1,0))</f>
        <v>188</v>
      </c>
      <c r="V340">
        <f>$C340*INDEX('E-E'!$E$2:$AH$516,MATCH(Capacity!$B340,'E-E'!$B$2:$B$516,0), MATCH(Capacity!V$254,'E-E'!$E$1:$AH$1,0))</f>
        <v>188</v>
      </c>
      <c r="W340">
        <f>$C340*INDEX('E-E'!$E$2:$AH$516,MATCH(Capacity!$B340,'E-E'!$B$2:$B$516,0), MATCH(Capacity!W$254,'E-E'!$E$1:$AH$1,0))</f>
        <v>188</v>
      </c>
      <c r="X340">
        <f>$C340*INDEX('E-E'!$E$2:$AH$516,MATCH(Capacity!$B340,'E-E'!$B$2:$B$516,0), MATCH(Capacity!X$254,'E-E'!$E$1:$AH$1,0))</f>
        <v>188</v>
      </c>
      <c r="Y340">
        <f>$C340*INDEX('E-E'!$E$2:$AH$516,MATCH(Capacity!$B340,'E-E'!$B$2:$B$516,0), MATCH(Capacity!Y$254,'E-E'!$E$1:$AH$1,0))</f>
        <v>188</v>
      </c>
      <c r="Z340">
        <f>$C340*INDEX('E-E'!$E$2:$AH$516,MATCH(Capacity!$B340,'E-E'!$B$2:$B$516,0), MATCH(Capacity!Z$254,'E-E'!$E$1:$AH$1,0))</f>
        <v>188</v>
      </c>
      <c r="AA340">
        <f>$C340*INDEX('E-E'!$E$2:$AH$516,MATCH(Capacity!$B340,'E-E'!$B$2:$B$516,0), MATCH(Capacity!AA$254,'E-E'!$E$1:$AH$1,0))</f>
        <v>188</v>
      </c>
      <c r="AB340">
        <f>$C340*INDEX('E-E'!$E$2:$AH$516,MATCH(Capacity!$B340,'E-E'!$B$2:$B$516,0), MATCH(Capacity!AB$254,'E-E'!$E$1:$AH$1,0))</f>
        <v>188</v>
      </c>
      <c r="AC340">
        <f>$C340*INDEX('E-E'!$E$2:$AH$516,MATCH(Capacity!$B340,'E-E'!$B$2:$B$516,0), MATCH(Capacity!AC$254,'E-E'!$E$1:$AH$1,0))</f>
        <v>188</v>
      </c>
      <c r="AD340">
        <f>$C340*INDEX('E-E'!$E$2:$AH$516,MATCH(Capacity!$B340,'E-E'!$B$2:$B$516,0), MATCH(Capacity!AD$254,'E-E'!$E$1:$AH$1,0))</f>
        <v>188</v>
      </c>
      <c r="AE340">
        <f>$C340*INDEX('E-E'!$E$2:$AH$516,MATCH(Capacity!$B340,'E-E'!$B$2:$B$516,0), MATCH(Capacity!AE$254,'E-E'!$E$1:$AH$1,0))</f>
        <v>188</v>
      </c>
      <c r="AF340">
        <f>$C340*INDEX('E-E'!$E$2:$AH$516,MATCH(Capacity!$B340,'E-E'!$B$2:$B$516,0), MATCH(Capacity!AF$254,'E-E'!$E$1:$AH$1,0))</f>
        <v>0</v>
      </c>
      <c r="AG340">
        <f>$C340*INDEX('E-E'!$E$2:$AH$516,MATCH(Capacity!$B340,'E-E'!$B$2:$B$516,0), MATCH(Capacity!AG$254,'E-E'!$E$1:$AH$1,0))</f>
        <v>0</v>
      </c>
      <c r="AH340">
        <f>$C340*INDEX('E-E'!$E$2:$AH$516,MATCH(Capacity!$B340,'E-E'!$B$2:$B$516,0), MATCH(Capacity!AH$254,'E-E'!$E$1:$AH$1,0))</f>
        <v>0</v>
      </c>
    </row>
    <row r="341" spans="1:34" x14ac:dyDescent="0.3">
      <c r="A341" t="str">
        <f>'E-E'!A88</f>
        <v>Braemar 2 Power Station</v>
      </c>
      <c r="B341" t="str">
        <f>'E-E'!B88</f>
        <v>BRAEMAR5</v>
      </c>
      <c r="C341">
        <f>_xlfn.IFNA(VLOOKUP(B341,RawData!$B$1:$E$168,4,FALSE),0)</f>
        <v>173</v>
      </c>
      <c r="D341" t="str">
        <f>_xlfn.IFNA(VLOOKUP(B341,RawData!$B$1:$H$168,7,FALSE),0)</f>
        <v>OCGT</v>
      </c>
      <c r="E341" t="str">
        <f>_xlfn.IFNA(VLOOKUP(B341,RawData!$B$1:$H$168,2,FALSE),0)</f>
        <v>QLD</v>
      </c>
      <c r="F341">
        <f>$C341*INDEX('E-E'!$E$2:$AH$516,MATCH(Capacity!$B341,'E-E'!$B$2:$B$516,0), MATCH(Capacity!F$254,'E-E'!$E$1:$AH$1,0))</f>
        <v>173</v>
      </c>
      <c r="G341">
        <f>$C341*INDEX('E-E'!$E$2:$AH$516,MATCH(Capacity!$B341,'E-E'!$B$2:$B$516,0), MATCH(Capacity!G$254,'E-E'!$E$1:$AH$1,0))</f>
        <v>173</v>
      </c>
      <c r="H341">
        <f>$C341*INDEX('E-E'!$E$2:$AH$516,MATCH(Capacity!$B341,'E-E'!$B$2:$B$516,0), MATCH(Capacity!H$254,'E-E'!$E$1:$AH$1,0))</f>
        <v>173</v>
      </c>
      <c r="I341">
        <f>$C341*INDEX('E-E'!$E$2:$AH$516,MATCH(Capacity!$B341,'E-E'!$B$2:$B$516,0), MATCH(Capacity!I$254,'E-E'!$E$1:$AH$1,0))</f>
        <v>173</v>
      </c>
      <c r="J341">
        <f>$C341*INDEX('E-E'!$E$2:$AH$516,MATCH(Capacity!$B341,'E-E'!$B$2:$B$516,0), MATCH(Capacity!J$254,'E-E'!$E$1:$AH$1,0))</f>
        <v>173</v>
      </c>
      <c r="K341">
        <f>$C341*INDEX('E-E'!$E$2:$AH$516,MATCH(Capacity!$B341,'E-E'!$B$2:$B$516,0), MATCH(Capacity!K$254,'E-E'!$E$1:$AH$1,0))</f>
        <v>173</v>
      </c>
      <c r="L341">
        <f>$C341*INDEX('E-E'!$E$2:$AH$516,MATCH(Capacity!$B341,'E-E'!$B$2:$B$516,0), MATCH(Capacity!L$254,'E-E'!$E$1:$AH$1,0))</f>
        <v>173</v>
      </c>
      <c r="M341">
        <f>$C341*INDEX('E-E'!$E$2:$AH$516,MATCH(Capacity!$B341,'E-E'!$B$2:$B$516,0), MATCH(Capacity!M$254,'E-E'!$E$1:$AH$1,0))</f>
        <v>173</v>
      </c>
      <c r="N341">
        <f>$C341*INDEX('E-E'!$E$2:$AH$516,MATCH(Capacity!$B341,'E-E'!$B$2:$B$516,0), MATCH(Capacity!N$254,'E-E'!$E$1:$AH$1,0))</f>
        <v>173</v>
      </c>
      <c r="O341">
        <f>$C341*INDEX('E-E'!$E$2:$AH$516,MATCH(Capacity!$B341,'E-E'!$B$2:$B$516,0), MATCH(Capacity!O$254,'E-E'!$E$1:$AH$1,0))</f>
        <v>173</v>
      </c>
      <c r="P341">
        <f>$C341*INDEX('E-E'!$E$2:$AH$516,MATCH(Capacity!$B341,'E-E'!$B$2:$B$516,0), MATCH(Capacity!P$254,'E-E'!$E$1:$AH$1,0))</f>
        <v>173</v>
      </c>
      <c r="Q341">
        <f>$C341*INDEX('E-E'!$E$2:$AH$516,MATCH(Capacity!$B341,'E-E'!$B$2:$B$516,0), MATCH(Capacity!Q$254,'E-E'!$E$1:$AH$1,0))</f>
        <v>173</v>
      </c>
      <c r="R341">
        <f>$C341*INDEX('E-E'!$E$2:$AH$516,MATCH(Capacity!$B341,'E-E'!$B$2:$B$516,0), MATCH(Capacity!R$254,'E-E'!$E$1:$AH$1,0))</f>
        <v>173</v>
      </c>
      <c r="S341">
        <f>$C341*INDEX('E-E'!$E$2:$AH$516,MATCH(Capacity!$B341,'E-E'!$B$2:$B$516,0), MATCH(Capacity!S$254,'E-E'!$E$1:$AH$1,0))</f>
        <v>173</v>
      </c>
      <c r="T341">
        <f>$C341*INDEX('E-E'!$E$2:$AH$516,MATCH(Capacity!$B341,'E-E'!$B$2:$B$516,0), MATCH(Capacity!T$254,'E-E'!$E$1:$AH$1,0))</f>
        <v>173</v>
      </c>
      <c r="U341">
        <f>$C341*INDEX('E-E'!$E$2:$AH$516,MATCH(Capacity!$B341,'E-E'!$B$2:$B$516,0), MATCH(Capacity!U$254,'E-E'!$E$1:$AH$1,0))</f>
        <v>173</v>
      </c>
      <c r="V341">
        <f>$C341*INDEX('E-E'!$E$2:$AH$516,MATCH(Capacity!$B341,'E-E'!$B$2:$B$516,0), MATCH(Capacity!V$254,'E-E'!$E$1:$AH$1,0))</f>
        <v>173</v>
      </c>
      <c r="W341">
        <f>$C341*INDEX('E-E'!$E$2:$AH$516,MATCH(Capacity!$B341,'E-E'!$B$2:$B$516,0), MATCH(Capacity!W$254,'E-E'!$E$1:$AH$1,0))</f>
        <v>173</v>
      </c>
      <c r="X341">
        <f>$C341*INDEX('E-E'!$E$2:$AH$516,MATCH(Capacity!$B341,'E-E'!$B$2:$B$516,0), MATCH(Capacity!X$254,'E-E'!$E$1:$AH$1,0))</f>
        <v>173</v>
      </c>
      <c r="Y341">
        <f>$C341*INDEX('E-E'!$E$2:$AH$516,MATCH(Capacity!$B341,'E-E'!$B$2:$B$516,0), MATCH(Capacity!Y$254,'E-E'!$E$1:$AH$1,0))</f>
        <v>173</v>
      </c>
      <c r="Z341">
        <f>$C341*INDEX('E-E'!$E$2:$AH$516,MATCH(Capacity!$B341,'E-E'!$B$2:$B$516,0), MATCH(Capacity!Z$254,'E-E'!$E$1:$AH$1,0))</f>
        <v>173</v>
      </c>
      <c r="AA341">
        <f>$C341*INDEX('E-E'!$E$2:$AH$516,MATCH(Capacity!$B341,'E-E'!$B$2:$B$516,0), MATCH(Capacity!AA$254,'E-E'!$E$1:$AH$1,0))</f>
        <v>173</v>
      </c>
      <c r="AB341">
        <f>$C341*INDEX('E-E'!$E$2:$AH$516,MATCH(Capacity!$B341,'E-E'!$B$2:$B$516,0), MATCH(Capacity!AB$254,'E-E'!$E$1:$AH$1,0))</f>
        <v>173</v>
      </c>
      <c r="AC341">
        <f>$C341*INDEX('E-E'!$E$2:$AH$516,MATCH(Capacity!$B341,'E-E'!$B$2:$B$516,0), MATCH(Capacity!AC$254,'E-E'!$E$1:$AH$1,0))</f>
        <v>173</v>
      </c>
      <c r="AD341">
        <f>$C341*INDEX('E-E'!$E$2:$AH$516,MATCH(Capacity!$B341,'E-E'!$B$2:$B$516,0), MATCH(Capacity!AD$254,'E-E'!$E$1:$AH$1,0))</f>
        <v>173</v>
      </c>
      <c r="AE341">
        <f>$C341*INDEX('E-E'!$E$2:$AH$516,MATCH(Capacity!$B341,'E-E'!$B$2:$B$516,0), MATCH(Capacity!AE$254,'E-E'!$E$1:$AH$1,0))</f>
        <v>173</v>
      </c>
      <c r="AF341">
        <f>$C341*INDEX('E-E'!$E$2:$AH$516,MATCH(Capacity!$B341,'E-E'!$B$2:$B$516,0), MATCH(Capacity!AF$254,'E-E'!$E$1:$AH$1,0))</f>
        <v>173</v>
      </c>
      <c r="AG341">
        <f>$C341*INDEX('E-E'!$E$2:$AH$516,MATCH(Capacity!$B341,'E-E'!$B$2:$B$516,0), MATCH(Capacity!AG$254,'E-E'!$E$1:$AH$1,0))</f>
        <v>173</v>
      </c>
      <c r="AH341">
        <f>$C341*INDEX('E-E'!$E$2:$AH$516,MATCH(Capacity!$B341,'E-E'!$B$2:$B$516,0), MATCH(Capacity!AH$254,'E-E'!$E$1:$AH$1,0))</f>
        <v>173</v>
      </c>
    </row>
    <row r="342" spans="1:34" x14ac:dyDescent="0.3">
      <c r="A342" t="str">
        <f>'E-E'!A89</f>
        <v>Braemar 2 Power Station</v>
      </c>
      <c r="B342" t="str">
        <f>'E-E'!B89</f>
        <v>BRAEMAR6</v>
      </c>
      <c r="C342">
        <f>_xlfn.IFNA(VLOOKUP(B342,RawData!$B$1:$E$168,4,FALSE),0)</f>
        <v>173</v>
      </c>
      <c r="D342" t="str">
        <f>_xlfn.IFNA(VLOOKUP(B342,RawData!$B$1:$H$168,7,FALSE),0)</f>
        <v>OCGT</v>
      </c>
      <c r="E342" t="str">
        <f>_xlfn.IFNA(VLOOKUP(B342,RawData!$B$1:$H$168,2,FALSE),0)</f>
        <v>QLD</v>
      </c>
      <c r="F342">
        <f>$C342*INDEX('E-E'!$E$2:$AH$516,MATCH(Capacity!$B342,'E-E'!$B$2:$B$516,0), MATCH(Capacity!F$254,'E-E'!$E$1:$AH$1,0))</f>
        <v>173</v>
      </c>
      <c r="G342">
        <f>$C342*INDEX('E-E'!$E$2:$AH$516,MATCH(Capacity!$B342,'E-E'!$B$2:$B$516,0), MATCH(Capacity!G$254,'E-E'!$E$1:$AH$1,0))</f>
        <v>173</v>
      </c>
      <c r="H342">
        <f>$C342*INDEX('E-E'!$E$2:$AH$516,MATCH(Capacity!$B342,'E-E'!$B$2:$B$516,0), MATCH(Capacity!H$254,'E-E'!$E$1:$AH$1,0))</f>
        <v>173</v>
      </c>
      <c r="I342">
        <f>$C342*INDEX('E-E'!$E$2:$AH$516,MATCH(Capacity!$B342,'E-E'!$B$2:$B$516,0), MATCH(Capacity!I$254,'E-E'!$E$1:$AH$1,0))</f>
        <v>173</v>
      </c>
      <c r="J342">
        <f>$C342*INDEX('E-E'!$E$2:$AH$516,MATCH(Capacity!$B342,'E-E'!$B$2:$B$516,0), MATCH(Capacity!J$254,'E-E'!$E$1:$AH$1,0))</f>
        <v>173</v>
      </c>
      <c r="K342">
        <f>$C342*INDEX('E-E'!$E$2:$AH$516,MATCH(Capacity!$B342,'E-E'!$B$2:$B$516,0), MATCH(Capacity!K$254,'E-E'!$E$1:$AH$1,0))</f>
        <v>173</v>
      </c>
      <c r="L342">
        <f>$C342*INDEX('E-E'!$E$2:$AH$516,MATCH(Capacity!$B342,'E-E'!$B$2:$B$516,0), MATCH(Capacity!L$254,'E-E'!$E$1:$AH$1,0))</f>
        <v>173</v>
      </c>
      <c r="M342">
        <f>$C342*INDEX('E-E'!$E$2:$AH$516,MATCH(Capacity!$B342,'E-E'!$B$2:$B$516,0), MATCH(Capacity!M$254,'E-E'!$E$1:$AH$1,0))</f>
        <v>173</v>
      </c>
      <c r="N342">
        <f>$C342*INDEX('E-E'!$E$2:$AH$516,MATCH(Capacity!$B342,'E-E'!$B$2:$B$516,0), MATCH(Capacity!N$254,'E-E'!$E$1:$AH$1,0))</f>
        <v>173</v>
      </c>
      <c r="O342">
        <f>$C342*INDEX('E-E'!$E$2:$AH$516,MATCH(Capacity!$B342,'E-E'!$B$2:$B$516,0), MATCH(Capacity!O$254,'E-E'!$E$1:$AH$1,0))</f>
        <v>173</v>
      </c>
      <c r="P342">
        <f>$C342*INDEX('E-E'!$E$2:$AH$516,MATCH(Capacity!$B342,'E-E'!$B$2:$B$516,0), MATCH(Capacity!P$254,'E-E'!$E$1:$AH$1,0))</f>
        <v>173</v>
      </c>
      <c r="Q342">
        <f>$C342*INDEX('E-E'!$E$2:$AH$516,MATCH(Capacity!$B342,'E-E'!$B$2:$B$516,0), MATCH(Capacity!Q$254,'E-E'!$E$1:$AH$1,0))</f>
        <v>173</v>
      </c>
      <c r="R342">
        <f>$C342*INDEX('E-E'!$E$2:$AH$516,MATCH(Capacity!$B342,'E-E'!$B$2:$B$516,0), MATCH(Capacity!R$254,'E-E'!$E$1:$AH$1,0))</f>
        <v>173</v>
      </c>
      <c r="S342">
        <f>$C342*INDEX('E-E'!$E$2:$AH$516,MATCH(Capacity!$B342,'E-E'!$B$2:$B$516,0), MATCH(Capacity!S$254,'E-E'!$E$1:$AH$1,0))</f>
        <v>173</v>
      </c>
      <c r="T342">
        <f>$C342*INDEX('E-E'!$E$2:$AH$516,MATCH(Capacity!$B342,'E-E'!$B$2:$B$516,0), MATCH(Capacity!T$254,'E-E'!$E$1:$AH$1,0))</f>
        <v>173</v>
      </c>
      <c r="U342">
        <f>$C342*INDEX('E-E'!$E$2:$AH$516,MATCH(Capacity!$B342,'E-E'!$B$2:$B$516,0), MATCH(Capacity!U$254,'E-E'!$E$1:$AH$1,0))</f>
        <v>173</v>
      </c>
      <c r="V342">
        <f>$C342*INDEX('E-E'!$E$2:$AH$516,MATCH(Capacity!$B342,'E-E'!$B$2:$B$516,0), MATCH(Capacity!V$254,'E-E'!$E$1:$AH$1,0))</f>
        <v>173</v>
      </c>
      <c r="W342">
        <f>$C342*INDEX('E-E'!$E$2:$AH$516,MATCH(Capacity!$B342,'E-E'!$B$2:$B$516,0), MATCH(Capacity!W$254,'E-E'!$E$1:$AH$1,0))</f>
        <v>173</v>
      </c>
      <c r="X342">
        <f>$C342*INDEX('E-E'!$E$2:$AH$516,MATCH(Capacity!$B342,'E-E'!$B$2:$B$516,0), MATCH(Capacity!X$254,'E-E'!$E$1:$AH$1,0))</f>
        <v>173</v>
      </c>
      <c r="Y342">
        <f>$C342*INDEX('E-E'!$E$2:$AH$516,MATCH(Capacity!$B342,'E-E'!$B$2:$B$516,0), MATCH(Capacity!Y$254,'E-E'!$E$1:$AH$1,0))</f>
        <v>173</v>
      </c>
      <c r="Z342">
        <f>$C342*INDEX('E-E'!$E$2:$AH$516,MATCH(Capacity!$B342,'E-E'!$B$2:$B$516,0), MATCH(Capacity!Z$254,'E-E'!$E$1:$AH$1,0))</f>
        <v>173</v>
      </c>
      <c r="AA342">
        <f>$C342*INDEX('E-E'!$E$2:$AH$516,MATCH(Capacity!$B342,'E-E'!$B$2:$B$516,0), MATCH(Capacity!AA$254,'E-E'!$E$1:$AH$1,0))</f>
        <v>173</v>
      </c>
      <c r="AB342">
        <f>$C342*INDEX('E-E'!$E$2:$AH$516,MATCH(Capacity!$B342,'E-E'!$B$2:$B$516,0), MATCH(Capacity!AB$254,'E-E'!$E$1:$AH$1,0))</f>
        <v>173</v>
      </c>
      <c r="AC342">
        <f>$C342*INDEX('E-E'!$E$2:$AH$516,MATCH(Capacity!$B342,'E-E'!$B$2:$B$516,0), MATCH(Capacity!AC$254,'E-E'!$E$1:$AH$1,0))</f>
        <v>173</v>
      </c>
      <c r="AD342">
        <f>$C342*INDEX('E-E'!$E$2:$AH$516,MATCH(Capacity!$B342,'E-E'!$B$2:$B$516,0), MATCH(Capacity!AD$254,'E-E'!$E$1:$AH$1,0))</f>
        <v>173</v>
      </c>
      <c r="AE342">
        <f>$C342*INDEX('E-E'!$E$2:$AH$516,MATCH(Capacity!$B342,'E-E'!$B$2:$B$516,0), MATCH(Capacity!AE$254,'E-E'!$E$1:$AH$1,0))</f>
        <v>173</v>
      </c>
      <c r="AF342">
        <f>$C342*INDEX('E-E'!$E$2:$AH$516,MATCH(Capacity!$B342,'E-E'!$B$2:$B$516,0), MATCH(Capacity!AF$254,'E-E'!$E$1:$AH$1,0))</f>
        <v>173</v>
      </c>
      <c r="AG342">
        <f>$C342*INDEX('E-E'!$E$2:$AH$516,MATCH(Capacity!$B342,'E-E'!$B$2:$B$516,0), MATCH(Capacity!AG$254,'E-E'!$E$1:$AH$1,0))</f>
        <v>173</v>
      </c>
      <c r="AH342">
        <f>$C342*INDEX('E-E'!$E$2:$AH$516,MATCH(Capacity!$B342,'E-E'!$B$2:$B$516,0), MATCH(Capacity!AH$254,'E-E'!$E$1:$AH$1,0))</f>
        <v>173</v>
      </c>
    </row>
    <row r="343" spans="1:34" x14ac:dyDescent="0.3">
      <c r="A343" t="str">
        <f>'E-E'!A90</f>
        <v>Braemar 2 Power Station</v>
      </c>
      <c r="B343" t="str">
        <f>'E-E'!B90</f>
        <v>BRAEMAR7</v>
      </c>
      <c r="C343">
        <f>_xlfn.IFNA(VLOOKUP(B343,RawData!$B$1:$E$168,4,FALSE),0)</f>
        <v>173</v>
      </c>
      <c r="D343" t="str">
        <f>_xlfn.IFNA(VLOOKUP(B343,RawData!$B$1:$H$168,7,FALSE),0)</f>
        <v>OCGT</v>
      </c>
      <c r="E343" t="str">
        <f>_xlfn.IFNA(VLOOKUP(B343,RawData!$B$1:$H$168,2,FALSE),0)</f>
        <v>QLD</v>
      </c>
      <c r="F343">
        <f>$C343*INDEX('E-E'!$E$2:$AH$516,MATCH(Capacity!$B343,'E-E'!$B$2:$B$516,0), MATCH(Capacity!F$254,'E-E'!$E$1:$AH$1,0))</f>
        <v>173</v>
      </c>
      <c r="G343">
        <f>$C343*INDEX('E-E'!$E$2:$AH$516,MATCH(Capacity!$B343,'E-E'!$B$2:$B$516,0), MATCH(Capacity!G$254,'E-E'!$E$1:$AH$1,0))</f>
        <v>173</v>
      </c>
      <c r="H343">
        <f>$C343*INDEX('E-E'!$E$2:$AH$516,MATCH(Capacity!$B343,'E-E'!$B$2:$B$516,0), MATCH(Capacity!H$254,'E-E'!$E$1:$AH$1,0))</f>
        <v>173</v>
      </c>
      <c r="I343">
        <f>$C343*INDEX('E-E'!$E$2:$AH$516,MATCH(Capacity!$B343,'E-E'!$B$2:$B$516,0), MATCH(Capacity!I$254,'E-E'!$E$1:$AH$1,0))</f>
        <v>173</v>
      </c>
      <c r="J343">
        <f>$C343*INDEX('E-E'!$E$2:$AH$516,MATCH(Capacity!$B343,'E-E'!$B$2:$B$516,0), MATCH(Capacity!J$254,'E-E'!$E$1:$AH$1,0))</f>
        <v>173</v>
      </c>
      <c r="K343">
        <f>$C343*INDEX('E-E'!$E$2:$AH$516,MATCH(Capacity!$B343,'E-E'!$B$2:$B$516,0), MATCH(Capacity!K$254,'E-E'!$E$1:$AH$1,0))</f>
        <v>173</v>
      </c>
      <c r="L343">
        <f>$C343*INDEX('E-E'!$E$2:$AH$516,MATCH(Capacity!$B343,'E-E'!$B$2:$B$516,0), MATCH(Capacity!L$254,'E-E'!$E$1:$AH$1,0))</f>
        <v>173</v>
      </c>
      <c r="M343">
        <f>$C343*INDEX('E-E'!$E$2:$AH$516,MATCH(Capacity!$B343,'E-E'!$B$2:$B$516,0), MATCH(Capacity!M$254,'E-E'!$E$1:$AH$1,0))</f>
        <v>173</v>
      </c>
      <c r="N343">
        <f>$C343*INDEX('E-E'!$E$2:$AH$516,MATCH(Capacity!$B343,'E-E'!$B$2:$B$516,0), MATCH(Capacity!N$254,'E-E'!$E$1:$AH$1,0))</f>
        <v>173</v>
      </c>
      <c r="O343">
        <f>$C343*INDEX('E-E'!$E$2:$AH$516,MATCH(Capacity!$B343,'E-E'!$B$2:$B$516,0), MATCH(Capacity!O$254,'E-E'!$E$1:$AH$1,0))</f>
        <v>173</v>
      </c>
      <c r="P343">
        <f>$C343*INDEX('E-E'!$E$2:$AH$516,MATCH(Capacity!$B343,'E-E'!$B$2:$B$516,0), MATCH(Capacity!P$254,'E-E'!$E$1:$AH$1,0))</f>
        <v>173</v>
      </c>
      <c r="Q343">
        <f>$C343*INDEX('E-E'!$E$2:$AH$516,MATCH(Capacity!$B343,'E-E'!$B$2:$B$516,0), MATCH(Capacity!Q$254,'E-E'!$E$1:$AH$1,0))</f>
        <v>173</v>
      </c>
      <c r="R343">
        <f>$C343*INDEX('E-E'!$E$2:$AH$516,MATCH(Capacity!$B343,'E-E'!$B$2:$B$516,0), MATCH(Capacity!R$254,'E-E'!$E$1:$AH$1,0))</f>
        <v>173</v>
      </c>
      <c r="S343">
        <f>$C343*INDEX('E-E'!$E$2:$AH$516,MATCH(Capacity!$B343,'E-E'!$B$2:$B$516,0), MATCH(Capacity!S$254,'E-E'!$E$1:$AH$1,0))</f>
        <v>173</v>
      </c>
      <c r="T343">
        <f>$C343*INDEX('E-E'!$E$2:$AH$516,MATCH(Capacity!$B343,'E-E'!$B$2:$B$516,0), MATCH(Capacity!T$254,'E-E'!$E$1:$AH$1,0))</f>
        <v>173</v>
      </c>
      <c r="U343">
        <f>$C343*INDEX('E-E'!$E$2:$AH$516,MATCH(Capacity!$B343,'E-E'!$B$2:$B$516,0), MATCH(Capacity!U$254,'E-E'!$E$1:$AH$1,0))</f>
        <v>173</v>
      </c>
      <c r="V343">
        <f>$C343*INDEX('E-E'!$E$2:$AH$516,MATCH(Capacity!$B343,'E-E'!$B$2:$B$516,0), MATCH(Capacity!V$254,'E-E'!$E$1:$AH$1,0))</f>
        <v>173</v>
      </c>
      <c r="W343">
        <f>$C343*INDEX('E-E'!$E$2:$AH$516,MATCH(Capacity!$B343,'E-E'!$B$2:$B$516,0), MATCH(Capacity!W$254,'E-E'!$E$1:$AH$1,0))</f>
        <v>173</v>
      </c>
      <c r="X343">
        <f>$C343*INDEX('E-E'!$E$2:$AH$516,MATCH(Capacity!$B343,'E-E'!$B$2:$B$516,0), MATCH(Capacity!X$254,'E-E'!$E$1:$AH$1,0))</f>
        <v>173</v>
      </c>
      <c r="Y343">
        <f>$C343*INDEX('E-E'!$E$2:$AH$516,MATCH(Capacity!$B343,'E-E'!$B$2:$B$516,0), MATCH(Capacity!Y$254,'E-E'!$E$1:$AH$1,0))</f>
        <v>173</v>
      </c>
      <c r="Z343">
        <f>$C343*INDEX('E-E'!$E$2:$AH$516,MATCH(Capacity!$B343,'E-E'!$B$2:$B$516,0), MATCH(Capacity!Z$254,'E-E'!$E$1:$AH$1,0))</f>
        <v>173</v>
      </c>
      <c r="AA343">
        <f>$C343*INDEX('E-E'!$E$2:$AH$516,MATCH(Capacity!$B343,'E-E'!$B$2:$B$516,0), MATCH(Capacity!AA$254,'E-E'!$E$1:$AH$1,0))</f>
        <v>173</v>
      </c>
      <c r="AB343">
        <f>$C343*INDEX('E-E'!$E$2:$AH$516,MATCH(Capacity!$B343,'E-E'!$B$2:$B$516,0), MATCH(Capacity!AB$254,'E-E'!$E$1:$AH$1,0))</f>
        <v>173</v>
      </c>
      <c r="AC343">
        <f>$C343*INDEX('E-E'!$E$2:$AH$516,MATCH(Capacity!$B343,'E-E'!$B$2:$B$516,0), MATCH(Capacity!AC$254,'E-E'!$E$1:$AH$1,0))</f>
        <v>173</v>
      </c>
      <c r="AD343">
        <f>$C343*INDEX('E-E'!$E$2:$AH$516,MATCH(Capacity!$B343,'E-E'!$B$2:$B$516,0), MATCH(Capacity!AD$254,'E-E'!$E$1:$AH$1,0))</f>
        <v>173</v>
      </c>
      <c r="AE343">
        <f>$C343*INDEX('E-E'!$E$2:$AH$516,MATCH(Capacity!$B343,'E-E'!$B$2:$B$516,0), MATCH(Capacity!AE$254,'E-E'!$E$1:$AH$1,0))</f>
        <v>173</v>
      </c>
      <c r="AF343">
        <f>$C343*INDEX('E-E'!$E$2:$AH$516,MATCH(Capacity!$B343,'E-E'!$B$2:$B$516,0), MATCH(Capacity!AF$254,'E-E'!$E$1:$AH$1,0))</f>
        <v>173</v>
      </c>
      <c r="AG343">
        <f>$C343*INDEX('E-E'!$E$2:$AH$516,MATCH(Capacity!$B343,'E-E'!$B$2:$B$516,0), MATCH(Capacity!AG$254,'E-E'!$E$1:$AH$1,0))</f>
        <v>173</v>
      </c>
      <c r="AH343">
        <f>$C343*INDEX('E-E'!$E$2:$AH$516,MATCH(Capacity!$B343,'E-E'!$B$2:$B$516,0), MATCH(Capacity!AH$254,'E-E'!$E$1:$AH$1,0))</f>
        <v>173</v>
      </c>
    </row>
    <row r="344" spans="1:34" x14ac:dyDescent="0.3">
      <c r="A344" t="str">
        <f>'E-E'!A91</f>
        <v>Broken Hill Solar Farm</v>
      </c>
      <c r="B344" t="str">
        <f>'E-E'!B91</f>
        <v>BROKENH1</v>
      </c>
      <c r="C344">
        <f>_xlfn.IFNA(VLOOKUP(B344,RawData!$B$1:$E$168,4,FALSE),0)</f>
        <v>0</v>
      </c>
      <c r="D344">
        <f>_xlfn.IFNA(VLOOKUP(B344,RawData!$B$1:$H$168,7,FALSE),0)</f>
        <v>0</v>
      </c>
      <c r="E344">
        <f>_xlfn.IFNA(VLOOKUP(B344,RawData!$B$1:$H$168,2,FALSE),0)</f>
        <v>0</v>
      </c>
      <c r="F344">
        <f>$C344*INDEX('E-E'!$E$2:$AH$516,MATCH(Capacity!$B344,'E-E'!$B$2:$B$516,0), MATCH(Capacity!F$254,'E-E'!$E$1:$AH$1,0))</f>
        <v>0</v>
      </c>
      <c r="G344">
        <f>$C344*INDEX('E-E'!$E$2:$AH$516,MATCH(Capacity!$B344,'E-E'!$B$2:$B$516,0), MATCH(Capacity!G$254,'E-E'!$E$1:$AH$1,0))</f>
        <v>0</v>
      </c>
      <c r="H344">
        <f>$C344*INDEX('E-E'!$E$2:$AH$516,MATCH(Capacity!$B344,'E-E'!$B$2:$B$516,0), MATCH(Capacity!H$254,'E-E'!$E$1:$AH$1,0))</f>
        <v>0</v>
      </c>
      <c r="I344">
        <f>$C344*INDEX('E-E'!$E$2:$AH$516,MATCH(Capacity!$B344,'E-E'!$B$2:$B$516,0), MATCH(Capacity!I$254,'E-E'!$E$1:$AH$1,0))</f>
        <v>0</v>
      </c>
      <c r="J344">
        <f>$C344*INDEX('E-E'!$E$2:$AH$516,MATCH(Capacity!$B344,'E-E'!$B$2:$B$516,0), MATCH(Capacity!J$254,'E-E'!$E$1:$AH$1,0))</f>
        <v>0</v>
      </c>
      <c r="K344">
        <f>$C344*INDEX('E-E'!$E$2:$AH$516,MATCH(Capacity!$B344,'E-E'!$B$2:$B$516,0), MATCH(Capacity!K$254,'E-E'!$E$1:$AH$1,0))</f>
        <v>0</v>
      </c>
      <c r="L344">
        <f>$C344*INDEX('E-E'!$E$2:$AH$516,MATCH(Capacity!$B344,'E-E'!$B$2:$B$516,0), MATCH(Capacity!L$254,'E-E'!$E$1:$AH$1,0))</f>
        <v>0</v>
      </c>
      <c r="M344">
        <f>$C344*INDEX('E-E'!$E$2:$AH$516,MATCH(Capacity!$B344,'E-E'!$B$2:$B$516,0), MATCH(Capacity!M$254,'E-E'!$E$1:$AH$1,0))</f>
        <v>0</v>
      </c>
      <c r="N344">
        <f>$C344*INDEX('E-E'!$E$2:$AH$516,MATCH(Capacity!$B344,'E-E'!$B$2:$B$516,0), MATCH(Capacity!N$254,'E-E'!$E$1:$AH$1,0))</f>
        <v>0</v>
      </c>
      <c r="O344">
        <f>$C344*INDEX('E-E'!$E$2:$AH$516,MATCH(Capacity!$B344,'E-E'!$B$2:$B$516,0), MATCH(Capacity!O$254,'E-E'!$E$1:$AH$1,0))</f>
        <v>0</v>
      </c>
      <c r="P344">
        <f>$C344*INDEX('E-E'!$E$2:$AH$516,MATCH(Capacity!$B344,'E-E'!$B$2:$B$516,0), MATCH(Capacity!P$254,'E-E'!$E$1:$AH$1,0))</f>
        <v>0</v>
      </c>
      <c r="Q344">
        <f>$C344*INDEX('E-E'!$E$2:$AH$516,MATCH(Capacity!$B344,'E-E'!$B$2:$B$516,0), MATCH(Capacity!Q$254,'E-E'!$E$1:$AH$1,0))</f>
        <v>0</v>
      </c>
      <c r="R344">
        <f>$C344*INDEX('E-E'!$E$2:$AH$516,MATCH(Capacity!$B344,'E-E'!$B$2:$B$516,0), MATCH(Capacity!R$254,'E-E'!$E$1:$AH$1,0))</f>
        <v>0</v>
      </c>
      <c r="S344">
        <f>$C344*INDEX('E-E'!$E$2:$AH$516,MATCH(Capacity!$B344,'E-E'!$B$2:$B$516,0), MATCH(Capacity!S$254,'E-E'!$E$1:$AH$1,0))</f>
        <v>0</v>
      </c>
      <c r="T344">
        <f>$C344*INDEX('E-E'!$E$2:$AH$516,MATCH(Capacity!$B344,'E-E'!$B$2:$B$516,0), MATCH(Capacity!T$254,'E-E'!$E$1:$AH$1,0))</f>
        <v>0</v>
      </c>
      <c r="U344">
        <f>$C344*INDEX('E-E'!$E$2:$AH$516,MATCH(Capacity!$B344,'E-E'!$B$2:$B$516,0), MATCH(Capacity!U$254,'E-E'!$E$1:$AH$1,0))</f>
        <v>0</v>
      </c>
      <c r="V344">
        <f>$C344*INDEX('E-E'!$E$2:$AH$516,MATCH(Capacity!$B344,'E-E'!$B$2:$B$516,0), MATCH(Capacity!V$254,'E-E'!$E$1:$AH$1,0))</f>
        <v>0</v>
      </c>
      <c r="W344">
        <f>$C344*INDEX('E-E'!$E$2:$AH$516,MATCH(Capacity!$B344,'E-E'!$B$2:$B$516,0), MATCH(Capacity!W$254,'E-E'!$E$1:$AH$1,0))</f>
        <v>0</v>
      </c>
      <c r="X344">
        <f>$C344*INDEX('E-E'!$E$2:$AH$516,MATCH(Capacity!$B344,'E-E'!$B$2:$B$516,0), MATCH(Capacity!X$254,'E-E'!$E$1:$AH$1,0))</f>
        <v>0</v>
      </c>
      <c r="Y344">
        <f>$C344*INDEX('E-E'!$E$2:$AH$516,MATCH(Capacity!$B344,'E-E'!$B$2:$B$516,0), MATCH(Capacity!Y$254,'E-E'!$E$1:$AH$1,0))</f>
        <v>0</v>
      </c>
      <c r="Z344">
        <f>$C344*INDEX('E-E'!$E$2:$AH$516,MATCH(Capacity!$B344,'E-E'!$B$2:$B$516,0), MATCH(Capacity!Z$254,'E-E'!$E$1:$AH$1,0))</f>
        <v>0</v>
      </c>
      <c r="AA344">
        <f>$C344*INDEX('E-E'!$E$2:$AH$516,MATCH(Capacity!$B344,'E-E'!$B$2:$B$516,0), MATCH(Capacity!AA$254,'E-E'!$E$1:$AH$1,0))</f>
        <v>0</v>
      </c>
      <c r="AB344">
        <f>$C344*INDEX('E-E'!$E$2:$AH$516,MATCH(Capacity!$B344,'E-E'!$B$2:$B$516,0), MATCH(Capacity!AB$254,'E-E'!$E$1:$AH$1,0))</f>
        <v>0</v>
      </c>
      <c r="AC344">
        <f>$C344*INDEX('E-E'!$E$2:$AH$516,MATCH(Capacity!$B344,'E-E'!$B$2:$B$516,0), MATCH(Capacity!AC$254,'E-E'!$E$1:$AH$1,0))</f>
        <v>0</v>
      </c>
      <c r="AD344">
        <f>$C344*INDEX('E-E'!$E$2:$AH$516,MATCH(Capacity!$B344,'E-E'!$B$2:$B$516,0), MATCH(Capacity!AD$254,'E-E'!$E$1:$AH$1,0))</f>
        <v>0</v>
      </c>
      <c r="AE344">
        <f>$C344*INDEX('E-E'!$E$2:$AH$516,MATCH(Capacity!$B344,'E-E'!$B$2:$B$516,0), MATCH(Capacity!AE$254,'E-E'!$E$1:$AH$1,0))</f>
        <v>0</v>
      </c>
      <c r="AF344">
        <f>$C344*INDEX('E-E'!$E$2:$AH$516,MATCH(Capacity!$B344,'E-E'!$B$2:$B$516,0), MATCH(Capacity!AF$254,'E-E'!$E$1:$AH$1,0))</f>
        <v>0</v>
      </c>
      <c r="AG344">
        <f>$C344*INDEX('E-E'!$E$2:$AH$516,MATCH(Capacity!$B344,'E-E'!$B$2:$B$516,0), MATCH(Capacity!AG$254,'E-E'!$E$1:$AH$1,0))</f>
        <v>0</v>
      </c>
      <c r="AH344">
        <f>$C344*INDEX('E-E'!$E$2:$AH$516,MATCH(Capacity!$B344,'E-E'!$B$2:$B$516,0), MATCH(Capacity!AH$254,'E-E'!$E$1:$AH$1,0))</f>
        <v>0</v>
      </c>
    </row>
    <row r="345" spans="1:34" x14ac:dyDescent="0.3">
      <c r="A345" t="str">
        <f>'E-E'!A92</f>
        <v>Bulgana Green Power Hub - Wind Farm</v>
      </c>
      <c r="B345" t="str">
        <f>'E-E'!B92</f>
        <v>BULGANA1</v>
      </c>
      <c r="C345">
        <f>_xlfn.IFNA(VLOOKUP(B345,RawData!$B$1:$E$168,4,FALSE),0)</f>
        <v>0</v>
      </c>
      <c r="D345">
        <f>_xlfn.IFNA(VLOOKUP(B345,RawData!$B$1:$H$168,7,FALSE),0)</f>
        <v>0</v>
      </c>
      <c r="E345">
        <f>_xlfn.IFNA(VLOOKUP(B345,RawData!$B$1:$H$168,2,FALSE),0)</f>
        <v>0</v>
      </c>
      <c r="F345">
        <f>$C345*INDEX('E-E'!$E$2:$AH$516,MATCH(Capacity!$B345,'E-E'!$B$2:$B$516,0), MATCH(Capacity!F$254,'E-E'!$E$1:$AH$1,0))</f>
        <v>0</v>
      </c>
      <c r="G345">
        <f>$C345*INDEX('E-E'!$E$2:$AH$516,MATCH(Capacity!$B345,'E-E'!$B$2:$B$516,0), MATCH(Capacity!G$254,'E-E'!$E$1:$AH$1,0))</f>
        <v>0</v>
      </c>
      <c r="H345">
        <f>$C345*INDEX('E-E'!$E$2:$AH$516,MATCH(Capacity!$B345,'E-E'!$B$2:$B$516,0), MATCH(Capacity!H$254,'E-E'!$E$1:$AH$1,0))</f>
        <v>0</v>
      </c>
      <c r="I345">
        <f>$C345*INDEX('E-E'!$E$2:$AH$516,MATCH(Capacity!$B345,'E-E'!$B$2:$B$516,0), MATCH(Capacity!I$254,'E-E'!$E$1:$AH$1,0))</f>
        <v>0</v>
      </c>
      <c r="J345">
        <f>$C345*INDEX('E-E'!$E$2:$AH$516,MATCH(Capacity!$B345,'E-E'!$B$2:$B$516,0), MATCH(Capacity!J$254,'E-E'!$E$1:$AH$1,0))</f>
        <v>0</v>
      </c>
      <c r="K345">
        <f>$C345*INDEX('E-E'!$E$2:$AH$516,MATCH(Capacity!$B345,'E-E'!$B$2:$B$516,0), MATCH(Capacity!K$254,'E-E'!$E$1:$AH$1,0))</f>
        <v>0</v>
      </c>
      <c r="L345">
        <f>$C345*INDEX('E-E'!$E$2:$AH$516,MATCH(Capacity!$B345,'E-E'!$B$2:$B$516,0), MATCH(Capacity!L$254,'E-E'!$E$1:$AH$1,0))</f>
        <v>0</v>
      </c>
      <c r="M345">
        <f>$C345*INDEX('E-E'!$E$2:$AH$516,MATCH(Capacity!$B345,'E-E'!$B$2:$B$516,0), MATCH(Capacity!M$254,'E-E'!$E$1:$AH$1,0))</f>
        <v>0</v>
      </c>
      <c r="N345">
        <f>$C345*INDEX('E-E'!$E$2:$AH$516,MATCH(Capacity!$B345,'E-E'!$B$2:$B$516,0), MATCH(Capacity!N$254,'E-E'!$E$1:$AH$1,0))</f>
        <v>0</v>
      </c>
      <c r="O345">
        <f>$C345*INDEX('E-E'!$E$2:$AH$516,MATCH(Capacity!$B345,'E-E'!$B$2:$B$516,0), MATCH(Capacity!O$254,'E-E'!$E$1:$AH$1,0))</f>
        <v>0</v>
      </c>
      <c r="P345">
        <f>$C345*INDEX('E-E'!$E$2:$AH$516,MATCH(Capacity!$B345,'E-E'!$B$2:$B$516,0), MATCH(Capacity!P$254,'E-E'!$E$1:$AH$1,0))</f>
        <v>0</v>
      </c>
      <c r="Q345">
        <f>$C345*INDEX('E-E'!$E$2:$AH$516,MATCH(Capacity!$B345,'E-E'!$B$2:$B$516,0), MATCH(Capacity!Q$254,'E-E'!$E$1:$AH$1,0))</f>
        <v>0</v>
      </c>
      <c r="R345">
        <f>$C345*INDEX('E-E'!$E$2:$AH$516,MATCH(Capacity!$B345,'E-E'!$B$2:$B$516,0), MATCH(Capacity!R$254,'E-E'!$E$1:$AH$1,0))</f>
        <v>0</v>
      </c>
      <c r="S345">
        <f>$C345*INDEX('E-E'!$E$2:$AH$516,MATCH(Capacity!$B345,'E-E'!$B$2:$B$516,0), MATCH(Capacity!S$254,'E-E'!$E$1:$AH$1,0))</f>
        <v>0</v>
      </c>
      <c r="T345">
        <f>$C345*INDEX('E-E'!$E$2:$AH$516,MATCH(Capacity!$B345,'E-E'!$B$2:$B$516,0), MATCH(Capacity!T$254,'E-E'!$E$1:$AH$1,0))</f>
        <v>0</v>
      </c>
      <c r="U345">
        <f>$C345*INDEX('E-E'!$E$2:$AH$516,MATCH(Capacity!$B345,'E-E'!$B$2:$B$516,0), MATCH(Capacity!U$254,'E-E'!$E$1:$AH$1,0))</f>
        <v>0</v>
      </c>
      <c r="V345">
        <f>$C345*INDEX('E-E'!$E$2:$AH$516,MATCH(Capacity!$B345,'E-E'!$B$2:$B$516,0), MATCH(Capacity!V$254,'E-E'!$E$1:$AH$1,0))</f>
        <v>0</v>
      </c>
      <c r="W345">
        <f>$C345*INDEX('E-E'!$E$2:$AH$516,MATCH(Capacity!$B345,'E-E'!$B$2:$B$516,0), MATCH(Capacity!W$254,'E-E'!$E$1:$AH$1,0))</f>
        <v>0</v>
      </c>
      <c r="X345">
        <f>$C345*INDEX('E-E'!$E$2:$AH$516,MATCH(Capacity!$B345,'E-E'!$B$2:$B$516,0), MATCH(Capacity!X$254,'E-E'!$E$1:$AH$1,0))</f>
        <v>0</v>
      </c>
      <c r="Y345">
        <f>$C345*INDEX('E-E'!$E$2:$AH$516,MATCH(Capacity!$B345,'E-E'!$B$2:$B$516,0), MATCH(Capacity!Y$254,'E-E'!$E$1:$AH$1,0))</f>
        <v>0</v>
      </c>
      <c r="Z345">
        <f>$C345*INDEX('E-E'!$E$2:$AH$516,MATCH(Capacity!$B345,'E-E'!$B$2:$B$516,0), MATCH(Capacity!Z$254,'E-E'!$E$1:$AH$1,0))</f>
        <v>0</v>
      </c>
      <c r="AA345">
        <f>$C345*INDEX('E-E'!$E$2:$AH$516,MATCH(Capacity!$B345,'E-E'!$B$2:$B$516,0), MATCH(Capacity!AA$254,'E-E'!$E$1:$AH$1,0))</f>
        <v>0</v>
      </c>
      <c r="AB345">
        <f>$C345*INDEX('E-E'!$E$2:$AH$516,MATCH(Capacity!$B345,'E-E'!$B$2:$B$516,0), MATCH(Capacity!AB$254,'E-E'!$E$1:$AH$1,0))</f>
        <v>0</v>
      </c>
      <c r="AC345">
        <f>$C345*INDEX('E-E'!$E$2:$AH$516,MATCH(Capacity!$B345,'E-E'!$B$2:$B$516,0), MATCH(Capacity!AC$254,'E-E'!$E$1:$AH$1,0))</f>
        <v>0</v>
      </c>
      <c r="AD345">
        <f>$C345*INDEX('E-E'!$E$2:$AH$516,MATCH(Capacity!$B345,'E-E'!$B$2:$B$516,0), MATCH(Capacity!AD$254,'E-E'!$E$1:$AH$1,0))</f>
        <v>0</v>
      </c>
      <c r="AE345">
        <f>$C345*INDEX('E-E'!$E$2:$AH$516,MATCH(Capacity!$B345,'E-E'!$B$2:$B$516,0), MATCH(Capacity!AE$254,'E-E'!$E$1:$AH$1,0))</f>
        <v>0</v>
      </c>
      <c r="AF345">
        <f>$C345*INDEX('E-E'!$E$2:$AH$516,MATCH(Capacity!$B345,'E-E'!$B$2:$B$516,0), MATCH(Capacity!AF$254,'E-E'!$E$1:$AH$1,0))</f>
        <v>0</v>
      </c>
      <c r="AG345">
        <f>$C345*INDEX('E-E'!$E$2:$AH$516,MATCH(Capacity!$B345,'E-E'!$B$2:$B$516,0), MATCH(Capacity!AG$254,'E-E'!$E$1:$AH$1,0))</f>
        <v>0</v>
      </c>
      <c r="AH345">
        <f>$C345*INDEX('E-E'!$E$2:$AH$516,MATCH(Capacity!$B345,'E-E'!$B$2:$B$516,0), MATCH(Capacity!AH$254,'E-E'!$E$1:$AH$1,0))</f>
        <v>0</v>
      </c>
    </row>
    <row r="346" spans="1:34" x14ac:dyDescent="0.3">
      <c r="A346" t="str">
        <f>'E-E'!A93</f>
        <v>Bulgana Green Power Hub - BESS</v>
      </c>
      <c r="B346" t="str">
        <f>'E-E'!B93</f>
        <v>BULGANA1</v>
      </c>
      <c r="C346">
        <f>_xlfn.IFNA(VLOOKUP(B346,RawData!$B$1:$E$168,4,FALSE),0)</f>
        <v>0</v>
      </c>
      <c r="D346">
        <f>_xlfn.IFNA(VLOOKUP(B346,RawData!$B$1:$H$168,7,FALSE),0)</f>
        <v>0</v>
      </c>
      <c r="E346">
        <f>_xlfn.IFNA(VLOOKUP(B346,RawData!$B$1:$H$168,2,FALSE),0)</f>
        <v>0</v>
      </c>
      <c r="F346">
        <f>$C346*INDEX('E-E'!$E$2:$AH$516,MATCH(Capacity!$B346,'E-E'!$B$2:$B$516,0), MATCH(Capacity!F$254,'E-E'!$E$1:$AH$1,0))</f>
        <v>0</v>
      </c>
      <c r="G346">
        <f>$C346*INDEX('E-E'!$E$2:$AH$516,MATCH(Capacity!$B346,'E-E'!$B$2:$B$516,0), MATCH(Capacity!G$254,'E-E'!$E$1:$AH$1,0))</f>
        <v>0</v>
      </c>
      <c r="H346">
        <f>$C346*INDEX('E-E'!$E$2:$AH$516,MATCH(Capacity!$B346,'E-E'!$B$2:$B$516,0), MATCH(Capacity!H$254,'E-E'!$E$1:$AH$1,0))</f>
        <v>0</v>
      </c>
      <c r="I346">
        <f>$C346*INDEX('E-E'!$E$2:$AH$516,MATCH(Capacity!$B346,'E-E'!$B$2:$B$516,0), MATCH(Capacity!I$254,'E-E'!$E$1:$AH$1,0))</f>
        <v>0</v>
      </c>
      <c r="J346">
        <f>$C346*INDEX('E-E'!$E$2:$AH$516,MATCH(Capacity!$B346,'E-E'!$B$2:$B$516,0), MATCH(Capacity!J$254,'E-E'!$E$1:$AH$1,0))</f>
        <v>0</v>
      </c>
      <c r="K346">
        <f>$C346*INDEX('E-E'!$E$2:$AH$516,MATCH(Capacity!$B346,'E-E'!$B$2:$B$516,0), MATCH(Capacity!K$254,'E-E'!$E$1:$AH$1,0))</f>
        <v>0</v>
      </c>
      <c r="L346">
        <f>$C346*INDEX('E-E'!$E$2:$AH$516,MATCH(Capacity!$B346,'E-E'!$B$2:$B$516,0), MATCH(Capacity!L$254,'E-E'!$E$1:$AH$1,0))</f>
        <v>0</v>
      </c>
      <c r="M346">
        <f>$C346*INDEX('E-E'!$E$2:$AH$516,MATCH(Capacity!$B346,'E-E'!$B$2:$B$516,0), MATCH(Capacity!M$254,'E-E'!$E$1:$AH$1,0))</f>
        <v>0</v>
      </c>
      <c r="N346">
        <f>$C346*INDEX('E-E'!$E$2:$AH$516,MATCH(Capacity!$B346,'E-E'!$B$2:$B$516,0), MATCH(Capacity!N$254,'E-E'!$E$1:$AH$1,0))</f>
        <v>0</v>
      </c>
      <c r="O346">
        <f>$C346*INDEX('E-E'!$E$2:$AH$516,MATCH(Capacity!$B346,'E-E'!$B$2:$B$516,0), MATCH(Capacity!O$254,'E-E'!$E$1:$AH$1,0))</f>
        <v>0</v>
      </c>
      <c r="P346">
        <f>$C346*INDEX('E-E'!$E$2:$AH$516,MATCH(Capacity!$B346,'E-E'!$B$2:$B$516,0), MATCH(Capacity!P$254,'E-E'!$E$1:$AH$1,0))</f>
        <v>0</v>
      </c>
      <c r="Q346">
        <f>$C346*INDEX('E-E'!$E$2:$AH$516,MATCH(Capacity!$B346,'E-E'!$B$2:$B$516,0), MATCH(Capacity!Q$254,'E-E'!$E$1:$AH$1,0))</f>
        <v>0</v>
      </c>
      <c r="R346">
        <f>$C346*INDEX('E-E'!$E$2:$AH$516,MATCH(Capacity!$B346,'E-E'!$B$2:$B$516,0), MATCH(Capacity!R$254,'E-E'!$E$1:$AH$1,0))</f>
        <v>0</v>
      </c>
      <c r="S346">
        <f>$C346*INDEX('E-E'!$E$2:$AH$516,MATCH(Capacity!$B346,'E-E'!$B$2:$B$516,0), MATCH(Capacity!S$254,'E-E'!$E$1:$AH$1,0))</f>
        <v>0</v>
      </c>
      <c r="T346">
        <f>$C346*INDEX('E-E'!$E$2:$AH$516,MATCH(Capacity!$B346,'E-E'!$B$2:$B$516,0), MATCH(Capacity!T$254,'E-E'!$E$1:$AH$1,0))</f>
        <v>0</v>
      </c>
      <c r="U346">
        <f>$C346*INDEX('E-E'!$E$2:$AH$516,MATCH(Capacity!$B346,'E-E'!$B$2:$B$516,0), MATCH(Capacity!U$254,'E-E'!$E$1:$AH$1,0))</f>
        <v>0</v>
      </c>
      <c r="V346">
        <f>$C346*INDEX('E-E'!$E$2:$AH$516,MATCH(Capacity!$B346,'E-E'!$B$2:$B$516,0), MATCH(Capacity!V$254,'E-E'!$E$1:$AH$1,0))</f>
        <v>0</v>
      </c>
      <c r="W346">
        <f>$C346*INDEX('E-E'!$E$2:$AH$516,MATCH(Capacity!$B346,'E-E'!$B$2:$B$516,0), MATCH(Capacity!W$254,'E-E'!$E$1:$AH$1,0))</f>
        <v>0</v>
      </c>
      <c r="X346">
        <f>$C346*INDEX('E-E'!$E$2:$AH$516,MATCH(Capacity!$B346,'E-E'!$B$2:$B$516,0), MATCH(Capacity!X$254,'E-E'!$E$1:$AH$1,0))</f>
        <v>0</v>
      </c>
      <c r="Y346">
        <f>$C346*INDEX('E-E'!$E$2:$AH$516,MATCH(Capacity!$B346,'E-E'!$B$2:$B$516,0), MATCH(Capacity!Y$254,'E-E'!$E$1:$AH$1,0))</f>
        <v>0</v>
      </c>
      <c r="Z346">
        <f>$C346*INDEX('E-E'!$E$2:$AH$516,MATCH(Capacity!$B346,'E-E'!$B$2:$B$516,0), MATCH(Capacity!Z$254,'E-E'!$E$1:$AH$1,0))</f>
        <v>0</v>
      </c>
      <c r="AA346">
        <f>$C346*INDEX('E-E'!$E$2:$AH$516,MATCH(Capacity!$B346,'E-E'!$B$2:$B$516,0), MATCH(Capacity!AA$254,'E-E'!$E$1:$AH$1,0))</f>
        <v>0</v>
      </c>
      <c r="AB346">
        <f>$C346*INDEX('E-E'!$E$2:$AH$516,MATCH(Capacity!$B346,'E-E'!$B$2:$B$516,0), MATCH(Capacity!AB$254,'E-E'!$E$1:$AH$1,0))</f>
        <v>0</v>
      </c>
      <c r="AC346">
        <f>$C346*INDEX('E-E'!$E$2:$AH$516,MATCH(Capacity!$B346,'E-E'!$B$2:$B$516,0), MATCH(Capacity!AC$254,'E-E'!$E$1:$AH$1,0))</f>
        <v>0</v>
      </c>
      <c r="AD346">
        <f>$C346*INDEX('E-E'!$E$2:$AH$516,MATCH(Capacity!$B346,'E-E'!$B$2:$B$516,0), MATCH(Capacity!AD$254,'E-E'!$E$1:$AH$1,0))</f>
        <v>0</v>
      </c>
      <c r="AE346">
        <f>$C346*INDEX('E-E'!$E$2:$AH$516,MATCH(Capacity!$B346,'E-E'!$B$2:$B$516,0), MATCH(Capacity!AE$254,'E-E'!$E$1:$AH$1,0))</f>
        <v>0</v>
      </c>
      <c r="AF346">
        <f>$C346*INDEX('E-E'!$E$2:$AH$516,MATCH(Capacity!$B346,'E-E'!$B$2:$B$516,0), MATCH(Capacity!AF$254,'E-E'!$E$1:$AH$1,0))</f>
        <v>0</v>
      </c>
      <c r="AG346">
        <f>$C346*INDEX('E-E'!$E$2:$AH$516,MATCH(Capacity!$B346,'E-E'!$B$2:$B$516,0), MATCH(Capacity!AG$254,'E-E'!$E$1:$AH$1,0))</f>
        <v>0</v>
      </c>
      <c r="AH346">
        <f>$C346*INDEX('E-E'!$E$2:$AH$516,MATCH(Capacity!$B346,'E-E'!$B$2:$B$516,0), MATCH(Capacity!AH$254,'E-E'!$E$1:$AH$1,0))</f>
        <v>0</v>
      </c>
    </row>
    <row r="347" spans="1:34" x14ac:dyDescent="0.3">
      <c r="A347" t="str">
        <f>'E-E'!A94</f>
        <v>Bayswater</v>
      </c>
      <c r="B347" t="str">
        <f>'E-E'!B94</f>
        <v>BW01</v>
      </c>
      <c r="C347">
        <f>_xlfn.IFNA(VLOOKUP(B347,RawData!$B$1:$E$168,4,FALSE),0)</f>
        <v>660</v>
      </c>
      <c r="D347" t="str">
        <f>_xlfn.IFNA(VLOOKUP(B347,RawData!$B$1:$H$168,7,FALSE),0)</f>
        <v>Steam Sub Critical</v>
      </c>
      <c r="E347" t="str">
        <f>_xlfn.IFNA(VLOOKUP(B347,RawData!$B$1:$H$168,2,FALSE),0)</f>
        <v>NSW</v>
      </c>
      <c r="F347">
        <f>$C347*INDEX('E-E'!$E$2:$AH$516,MATCH(Capacity!$B347,'E-E'!$B$2:$B$516,0), MATCH(Capacity!F$254,'E-E'!$E$1:$AH$1,0))</f>
        <v>660</v>
      </c>
      <c r="G347">
        <f>$C347*INDEX('E-E'!$E$2:$AH$516,MATCH(Capacity!$B347,'E-E'!$B$2:$B$516,0), MATCH(Capacity!G$254,'E-E'!$E$1:$AH$1,0))</f>
        <v>660</v>
      </c>
      <c r="H347">
        <f>$C347*INDEX('E-E'!$E$2:$AH$516,MATCH(Capacity!$B347,'E-E'!$B$2:$B$516,0), MATCH(Capacity!H$254,'E-E'!$E$1:$AH$1,0))</f>
        <v>660</v>
      </c>
      <c r="I347">
        <f>$C347*INDEX('E-E'!$E$2:$AH$516,MATCH(Capacity!$B347,'E-E'!$B$2:$B$516,0), MATCH(Capacity!I$254,'E-E'!$E$1:$AH$1,0))</f>
        <v>660</v>
      </c>
      <c r="J347">
        <f>$C347*INDEX('E-E'!$E$2:$AH$516,MATCH(Capacity!$B347,'E-E'!$B$2:$B$516,0), MATCH(Capacity!J$254,'E-E'!$E$1:$AH$1,0))</f>
        <v>660</v>
      </c>
      <c r="K347">
        <f>$C347*INDEX('E-E'!$E$2:$AH$516,MATCH(Capacity!$B347,'E-E'!$B$2:$B$516,0), MATCH(Capacity!K$254,'E-E'!$E$1:$AH$1,0))</f>
        <v>660</v>
      </c>
      <c r="L347">
        <f>$C347*INDEX('E-E'!$E$2:$AH$516,MATCH(Capacity!$B347,'E-E'!$B$2:$B$516,0), MATCH(Capacity!L$254,'E-E'!$E$1:$AH$1,0))</f>
        <v>660</v>
      </c>
      <c r="M347">
        <f>$C347*INDEX('E-E'!$E$2:$AH$516,MATCH(Capacity!$B347,'E-E'!$B$2:$B$516,0), MATCH(Capacity!M$254,'E-E'!$E$1:$AH$1,0))</f>
        <v>660</v>
      </c>
      <c r="N347">
        <f>$C347*INDEX('E-E'!$E$2:$AH$516,MATCH(Capacity!$B347,'E-E'!$B$2:$B$516,0), MATCH(Capacity!N$254,'E-E'!$E$1:$AH$1,0))</f>
        <v>660</v>
      </c>
      <c r="O347">
        <f>$C347*INDEX('E-E'!$E$2:$AH$516,MATCH(Capacity!$B347,'E-E'!$B$2:$B$516,0), MATCH(Capacity!O$254,'E-E'!$E$1:$AH$1,0))</f>
        <v>660</v>
      </c>
      <c r="P347">
        <f>$C347*INDEX('E-E'!$E$2:$AH$516,MATCH(Capacity!$B347,'E-E'!$B$2:$B$516,0), MATCH(Capacity!P$254,'E-E'!$E$1:$AH$1,0))</f>
        <v>660</v>
      </c>
      <c r="Q347">
        <f>$C347*INDEX('E-E'!$E$2:$AH$516,MATCH(Capacity!$B347,'E-E'!$B$2:$B$516,0), MATCH(Capacity!Q$254,'E-E'!$E$1:$AH$1,0))</f>
        <v>0</v>
      </c>
      <c r="R347">
        <f>$C347*INDEX('E-E'!$E$2:$AH$516,MATCH(Capacity!$B347,'E-E'!$B$2:$B$516,0), MATCH(Capacity!R$254,'E-E'!$E$1:$AH$1,0))</f>
        <v>0</v>
      </c>
      <c r="S347">
        <f>$C347*INDEX('E-E'!$E$2:$AH$516,MATCH(Capacity!$B347,'E-E'!$B$2:$B$516,0), MATCH(Capacity!S$254,'E-E'!$E$1:$AH$1,0))</f>
        <v>0</v>
      </c>
      <c r="T347">
        <f>$C347*INDEX('E-E'!$E$2:$AH$516,MATCH(Capacity!$B347,'E-E'!$B$2:$B$516,0), MATCH(Capacity!T$254,'E-E'!$E$1:$AH$1,0))</f>
        <v>0</v>
      </c>
      <c r="U347">
        <f>$C347*INDEX('E-E'!$E$2:$AH$516,MATCH(Capacity!$B347,'E-E'!$B$2:$B$516,0), MATCH(Capacity!U$254,'E-E'!$E$1:$AH$1,0))</f>
        <v>0</v>
      </c>
      <c r="V347">
        <f>$C347*INDEX('E-E'!$E$2:$AH$516,MATCH(Capacity!$B347,'E-E'!$B$2:$B$516,0), MATCH(Capacity!V$254,'E-E'!$E$1:$AH$1,0))</f>
        <v>0</v>
      </c>
      <c r="W347">
        <f>$C347*INDEX('E-E'!$E$2:$AH$516,MATCH(Capacity!$B347,'E-E'!$B$2:$B$516,0), MATCH(Capacity!W$254,'E-E'!$E$1:$AH$1,0))</f>
        <v>0</v>
      </c>
      <c r="X347">
        <f>$C347*INDEX('E-E'!$E$2:$AH$516,MATCH(Capacity!$B347,'E-E'!$B$2:$B$516,0), MATCH(Capacity!X$254,'E-E'!$E$1:$AH$1,0))</f>
        <v>0</v>
      </c>
      <c r="Y347">
        <f>$C347*INDEX('E-E'!$E$2:$AH$516,MATCH(Capacity!$B347,'E-E'!$B$2:$B$516,0), MATCH(Capacity!Y$254,'E-E'!$E$1:$AH$1,0))</f>
        <v>0</v>
      </c>
      <c r="Z347">
        <f>$C347*INDEX('E-E'!$E$2:$AH$516,MATCH(Capacity!$B347,'E-E'!$B$2:$B$516,0), MATCH(Capacity!Z$254,'E-E'!$E$1:$AH$1,0))</f>
        <v>0</v>
      </c>
      <c r="AA347">
        <f>$C347*INDEX('E-E'!$E$2:$AH$516,MATCH(Capacity!$B347,'E-E'!$B$2:$B$516,0), MATCH(Capacity!AA$254,'E-E'!$E$1:$AH$1,0))</f>
        <v>0</v>
      </c>
      <c r="AB347">
        <f>$C347*INDEX('E-E'!$E$2:$AH$516,MATCH(Capacity!$B347,'E-E'!$B$2:$B$516,0), MATCH(Capacity!AB$254,'E-E'!$E$1:$AH$1,0))</f>
        <v>0</v>
      </c>
      <c r="AC347">
        <f>$C347*INDEX('E-E'!$E$2:$AH$516,MATCH(Capacity!$B347,'E-E'!$B$2:$B$516,0), MATCH(Capacity!AC$254,'E-E'!$E$1:$AH$1,0))</f>
        <v>0</v>
      </c>
      <c r="AD347">
        <f>$C347*INDEX('E-E'!$E$2:$AH$516,MATCH(Capacity!$B347,'E-E'!$B$2:$B$516,0), MATCH(Capacity!AD$254,'E-E'!$E$1:$AH$1,0))</f>
        <v>0</v>
      </c>
      <c r="AE347">
        <f>$C347*INDEX('E-E'!$E$2:$AH$516,MATCH(Capacity!$B347,'E-E'!$B$2:$B$516,0), MATCH(Capacity!AE$254,'E-E'!$E$1:$AH$1,0))</f>
        <v>0</v>
      </c>
      <c r="AF347">
        <f>$C347*INDEX('E-E'!$E$2:$AH$516,MATCH(Capacity!$B347,'E-E'!$B$2:$B$516,0), MATCH(Capacity!AF$254,'E-E'!$E$1:$AH$1,0))</f>
        <v>0</v>
      </c>
      <c r="AG347">
        <f>$C347*INDEX('E-E'!$E$2:$AH$516,MATCH(Capacity!$B347,'E-E'!$B$2:$B$516,0), MATCH(Capacity!AG$254,'E-E'!$E$1:$AH$1,0))</f>
        <v>0</v>
      </c>
      <c r="AH347">
        <f>$C347*INDEX('E-E'!$E$2:$AH$516,MATCH(Capacity!$B347,'E-E'!$B$2:$B$516,0), MATCH(Capacity!AH$254,'E-E'!$E$1:$AH$1,0))</f>
        <v>0</v>
      </c>
    </row>
    <row r="348" spans="1:34" x14ac:dyDescent="0.3">
      <c r="A348" t="str">
        <f>'E-E'!A95</f>
        <v>Bayswater</v>
      </c>
      <c r="B348" t="str">
        <f>'E-E'!B95</f>
        <v>BW02</v>
      </c>
      <c r="C348">
        <f>_xlfn.IFNA(VLOOKUP(B348,RawData!$B$1:$E$168,4,FALSE),0)</f>
        <v>660</v>
      </c>
      <c r="D348" t="str">
        <f>_xlfn.IFNA(VLOOKUP(B348,RawData!$B$1:$H$168,7,FALSE),0)</f>
        <v>Steam Sub Critical</v>
      </c>
      <c r="E348" t="str">
        <f>_xlfn.IFNA(VLOOKUP(B348,RawData!$B$1:$H$168,2,FALSE),0)</f>
        <v>NSW</v>
      </c>
      <c r="F348">
        <f>$C348*INDEX('E-E'!$E$2:$AH$516,MATCH(Capacity!$B348,'E-E'!$B$2:$B$516,0), MATCH(Capacity!F$254,'E-E'!$E$1:$AH$1,0))</f>
        <v>660</v>
      </c>
      <c r="G348">
        <f>$C348*INDEX('E-E'!$E$2:$AH$516,MATCH(Capacity!$B348,'E-E'!$B$2:$B$516,0), MATCH(Capacity!G$254,'E-E'!$E$1:$AH$1,0))</f>
        <v>660</v>
      </c>
      <c r="H348">
        <f>$C348*INDEX('E-E'!$E$2:$AH$516,MATCH(Capacity!$B348,'E-E'!$B$2:$B$516,0), MATCH(Capacity!H$254,'E-E'!$E$1:$AH$1,0))</f>
        <v>660</v>
      </c>
      <c r="I348">
        <f>$C348*INDEX('E-E'!$E$2:$AH$516,MATCH(Capacity!$B348,'E-E'!$B$2:$B$516,0), MATCH(Capacity!I$254,'E-E'!$E$1:$AH$1,0))</f>
        <v>660</v>
      </c>
      <c r="J348">
        <f>$C348*INDEX('E-E'!$E$2:$AH$516,MATCH(Capacity!$B348,'E-E'!$B$2:$B$516,0), MATCH(Capacity!J$254,'E-E'!$E$1:$AH$1,0))</f>
        <v>660</v>
      </c>
      <c r="K348">
        <f>$C348*INDEX('E-E'!$E$2:$AH$516,MATCH(Capacity!$B348,'E-E'!$B$2:$B$516,0), MATCH(Capacity!K$254,'E-E'!$E$1:$AH$1,0))</f>
        <v>660</v>
      </c>
      <c r="L348">
        <f>$C348*INDEX('E-E'!$E$2:$AH$516,MATCH(Capacity!$B348,'E-E'!$B$2:$B$516,0), MATCH(Capacity!L$254,'E-E'!$E$1:$AH$1,0))</f>
        <v>660</v>
      </c>
      <c r="M348">
        <f>$C348*INDEX('E-E'!$E$2:$AH$516,MATCH(Capacity!$B348,'E-E'!$B$2:$B$516,0), MATCH(Capacity!M$254,'E-E'!$E$1:$AH$1,0))</f>
        <v>660</v>
      </c>
      <c r="N348">
        <f>$C348*INDEX('E-E'!$E$2:$AH$516,MATCH(Capacity!$B348,'E-E'!$B$2:$B$516,0), MATCH(Capacity!N$254,'E-E'!$E$1:$AH$1,0))</f>
        <v>660</v>
      </c>
      <c r="O348">
        <f>$C348*INDEX('E-E'!$E$2:$AH$516,MATCH(Capacity!$B348,'E-E'!$B$2:$B$516,0), MATCH(Capacity!O$254,'E-E'!$E$1:$AH$1,0))</f>
        <v>660</v>
      </c>
      <c r="P348">
        <f>$C348*INDEX('E-E'!$E$2:$AH$516,MATCH(Capacity!$B348,'E-E'!$B$2:$B$516,0), MATCH(Capacity!P$254,'E-E'!$E$1:$AH$1,0))</f>
        <v>660</v>
      </c>
      <c r="Q348">
        <f>$C348*INDEX('E-E'!$E$2:$AH$516,MATCH(Capacity!$B348,'E-E'!$B$2:$B$516,0), MATCH(Capacity!Q$254,'E-E'!$E$1:$AH$1,0))</f>
        <v>0</v>
      </c>
      <c r="R348">
        <f>$C348*INDEX('E-E'!$E$2:$AH$516,MATCH(Capacity!$B348,'E-E'!$B$2:$B$516,0), MATCH(Capacity!R$254,'E-E'!$E$1:$AH$1,0))</f>
        <v>0</v>
      </c>
      <c r="S348">
        <f>$C348*INDEX('E-E'!$E$2:$AH$516,MATCH(Capacity!$B348,'E-E'!$B$2:$B$516,0), MATCH(Capacity!S$254,'E-E'!$E$1:$AH$1,0))</f>
        <v>0</v>
      </c>
      <c r="T348">
        <f>$C348*INDEX('E-E'!$E$2:$AH$516,MATCH(Capacity!$B348,'E-E'!$B$2:$B$516,0), MATCH(Capacity!T$254,'E-E'!$E$1:$AH$1,0))</f>
        <v>0</v>
      </c>
      <c r="U348">
        <f>$C348*INDEX('E-E'!$E$2:$AH$516,MATCH(Capacity!$B348,'E-E'!$B$2:$B$516,0), MATCH(Capacity!U$254,'E-E'!$E$1:$AH$1,0))</f>
        <v>0</v>
      </c>
      <c r="V348">
        <f>$C348*INDEX('E-E'!$E$2:$AH$516,MATCH(Capacity!$B348,'E-E'!$B$2:$B$516,0), MATCH(Capacity!V$254,'E-E'!$E$1:$AH$1,0))</f>
        <v>0</v>
      </c>
      <c r="W348">
        <f>$C348*INDEX('E-E'!$E$2:$AH$516,MATCH(Capacity!$B348,'E-E'!$B$2:$B$516,0), MATCH(Capacity!W$254,'E-E'!$E$1:$AH$1,0))</f>
        <v>0</v>
      </c>
      <c r="X348">
        <f>$C348*INDEX('E-E'!$E$2:$AH$516,MATCH(Capacity!$B348,'E-E'!$B$2:$B$516,0), MATCH(Capacity!X$254,'E-E'!$E$1:$AH$1,0))</f>
        <v>0</v>
      </c>
      <c r="Y348">
        <f>$C348*INDEX('E-E'!$E$2:$AH$516,MATCH(Capacity!$B348,'E-E'!$B$2:$B$516,0), MATCH(Capacity!Y$254,'E-E'!$E$1:$AH$1,0))</f>
        <v>0</v>
      </c>
      <c r="Z348">
        <f>$C348*INDEX('E-E'!$E$2:$AH$516,MATCH(Capacity!$B348,'E-E'!$B$2:$B$516,0), MATCH(Capacity!Z$254,'E-E'!$E$1:$AH$1,0))</f>
        <v>0</v>
      </c>
      <c r="AA348">
        <f>$C348*INDEX('E-E'!$E$2:$AH$516,MATCH(Capacity!$B348,'E-E'!$B$2:$B$516,0), MATCH(Capacity!AA$254,'E-E'!$E$1:$AH$1,0))</f>
        <v>0</v>
      </c>
      <c r="AB348">
        <f>$C348*INDEX('E-E'!$E$2:$AH$516,MATCH(Capacity!$B348,'E-E'!$B$2:$B$516,0), MATCH(Capacity!AB$254,'E-E'!$E$1:$AH$1,0))</f>
        <v>0</v>
      </c>
      <c r="AC348">
        <f>$C348*INDEX('E-E'!$E$2:$AH$516,MATCH(Capacity!$B348,'E-E'!$B$2:$B$516,0), MATCH(Capacity!AC$254,'E-E'!$E$1:$AH$1,0))</f>
        <v>0</v>
      </c>
      <c r="AD348">
        <f>$C348*INDEX('E-E'!$E$2:$AH$516,MATCH(Capacity!$B348,'E-E'!$B$2:$B$516,0), MATCH(Capacity!AD$254,'E-E'!$E$1:$AH$1,0))</f>
        <v>0</v>
      </c>
      <c r="AE348">
        <f>$C348*INDEX('E-E'!$E$2:$AH$516,MATCH(Capacity!$B348,'E-E'!$B$2:$B$516,0), MATCH(Capacity!AE$254,'E-E'!$E$1:$AH$1,0))</f>
        <v>0</v>
      </c>
      <c r="AF348">
        <f>$C348*INDEX('E-E'!$E$2:$AH$516,MATCH(Capacity!$B348,'E-E'!$B$2:$B$516,0), MATCH(Capacity!AF$254,'E-E'!$E$1:$AH$1,0))</f>
        <v>0</v>
      </c>
      <c r="AG348">
        <f>$C348*INDEX('E-E'!$E$2:$AH$516,MATCH(Capacity!$B348,'E-E'!$B$2:$B$516,0), MATCH(Capacity!AG$254,'E-E'!$E$1:$AH$1,0))</f>
        <v>0</v>
      </c>
      <c r="AH348">
        <f>$C348*INDEX('E-E'!$E$2:$AH$516,MATCH(Capacity!$B348,'E-E'!$B$2:$B$516,0), MATCH(Capacity!AH$254,'E-E'!$E$1:$AH$1,0))</f>
        <v>0</v>
      </c>
    </row>
    <row r="349" spans="1:34" x14ac:dyDescent="0.3">
      <c r="A349" t="str">
        <f>'E-E'!A96</f>
        <v>Bayswater</v>
      </c>
      <c r="B349" t="str">
        <f>'E-E'!B96</f>
        <v>BW03</v>
      </c>
      <c r="C349">
        <f>_xlfn.IFNA(VLOOKUP(B349,RawData!$B$1:$E$168,4,FALSE),0)</f>
        <v>660</v>
      </c>
      <c r="D349" t="str">
        <f>_xlfn.IFNA(VLOOKUP(B349,RawData!$B$1:$H$168,7,FALSE),0)</f>
        <v>Steam Sub Critical</v>
      </c>
      <c r="E349" t="str">
        <f>_xlfn.IFNA(VLOOKUP(B349,RawData!$B$1:$H$168,2,FALSE),0)</f>
        <v>NSW</v>
      </c>
      <c r="F349">
        <f>$C349*INDEX('E-E'!$E$2:$AH$516,MATCH(Capacity!$B349,'E-E'!$B$2:$B$516,0), MATCH(Capacity!F$254,'E-E'!$E$1:$AH$1,0))</f>
        <v>660</v>
      </c>
      <c r="G349">
        <f>$C349*INDEX('E-E'!$E$2:$AH$516,MATCH(Capacity!$B349,'E-E'!$B$2:$B$516,0), MATCH(Capacity!G$254,'E-E'!$E$1:$AH$1,0))</f>
        <v>660</v>
      </c>
      <c r="H349">
        <f>$C349*INDEX('E-E'!$E$2:$AH$516,MATCH(Capacity!$B349,'E-E'!$B$2:$B$516,0), MATCH(Capacity!H$254,'E-E'!$E$1:$AH$1,0))</f>
        <v>660</v>
      </c>
      <c r="I349">
        <f>$C349*INDEX('E-E'!$E$2:$AH$516,MATCH(Capacity!$B349,'E-E'!$B$2:$B$516,0), MATCH(Capacity!I$254,'E-E'!$E$1:$AH$1,0))</f>
        <v>660</v>
      </c>
      <c r="J349">
        <f>$C349*INDEX('E-E'!$E$2:$AH$516,MATCH(Capacity!$B349,'E-E'!$B$2:$B$516,0), MATCH(Capacity!J$254,'E-E'!$E$1:$AH$1,0))</f>
        <v>660</v>
      </c>
      <c r="K349">
        <f>$C349*INDEX('E-E'!$E$2:$AH$516,MATCH(Capacity!$B349,'E-E'!$B$2:$B$516,0), MATCH(Capacity!K$254,'E-E'!$E$1:$AH$1,0))</f>
        <v>660</v>
      </c>
      <c r="L349">
        <f>$C349*INDEX('E-E'!$E$2:$AH$516,MATCH(Capacity!$B349,'E-E'!$B$2:$B$516,0), MATCH(Capacity!L$254,'E-E'!$E$1:$AH$1,0))</f>
        <v>660</v>
      </c>
      <c r="M349">
        <f>$C349*INDEX('E-E'!$E$2:$AH$516,MATCH(Capacity!$B349,'E-E'!$B$2:$B$516,0), MATCH(Capacity!M$254,'E-E'!$E$1:$AH$1,0))</f>
        <v>660</v>
      </c>
      <c r="N349">
        <f>$C349*INDEX('E-E'!$E$2:$AH$516,MATCH(Capacity!$B349,'E-E'!$B$2:$B$516,0), MATCH(Capacity!N$254,'E-E'!$E$1:$AH$1,0))</f>
        <v>660</v>
      </c>
      <c r="O349">
        <f>$C349*INDEX('E-E'!$E$2:$AH$516,MATCH(Capacity!$B349,'E-E'!$B$2:$B$516,0), MATCH(Capacity!O$254,'E-E'!$E$1:$AH$1,0))</f>
        <v>660</v>
      </c>
      <c r="P349">
        <f>$C349*INDEX('E-E'!$E$2:$AH$516,MATCH(Capacity!$B349,'E-E'!$B$2:$B$516,0), MATCH(Capacity!P$254,'E-E'!$E$1:$AH$1,0))</f>
        <v>660</v>
      </c>
      <c r="Q349">
        <f>$C349*INDEX('E-E'!$E$2:$AH$516,MATCH(Capacity!$B349,'E-E'!$B$2:$B$516,0), MATCH(Capacity!Q$254,'E-E'!$E$1:$AH$1,0))</f>
        <v>0</v>
      </c>
      <c r="R349">
        <f>$C349*INDEX('E-E'!$E$2:$AH$516,MATCH(Capacity!$B349,'E-E'!$B$2:$B$516,0), MATCH(Capacity!R$254,'E-E'!$E$1:$AH$1,0))</f>
        <v>0</v>
      </c>
      <c r="S349">
        <f>$C349*INDEX('E-E'!$E$2:$AH$516,MATCH(Capacity!$B349,'E-E'!$B$2:$B$516,0), MATCH(Capacity!S$254,'E-E'!$E$1:$AH$1,0))</f>
        <v>0</v>
      </c>
      <c r="T349">
        <f>$C349*INDEX('E-E'!$E$2:$AH$516,MATCH(Capacity!$B349,'E-E'!$B$2:$B$516,0), MATCH(Capacity!T$254,'E-E'!$E$1:$AH$1,0))</f>
        <v>0</v>
      </c>
      <c r="U349">
        <f>$C349*INDEX('E-E'!$E$2:$AH$516,MATCH(Capacity!$B349,'E-E'!$B$2:$B$516,0), MATCH(Capacity!U$254,'E-E'!$E$1:$AH$1,0))</f>
        <v>0</v>
      </c>
      <c r="V349">
        <f>$C349*INDEX('E-E'!$E$2:$AH$516,MATCH(Capacity!$B349,'E-E'!$B$2:$B$516,0), MATCH(Capacity!V$254,'E-E'!$E$1:$AH$1,0))</f>
        <v>0</v>
      </c>
      <c r="W349">
        <f>$C349*INDEX('E-E'!$E$2:$AH$516,MATCH(Capacity!$B349,'E-E'!$B$2:$B$516,0), MATCH(Capacity!W$254,'E-E'!$E$1:$AH$1,0))</f>
        <v>0</v>
      </c>
      <c r="X349">
        <f>$C349*INDEX('E-E'!$E$2:$AH$516,MATCH(Capacity!$B349,'E-E'!$B$2:$B$516,0), MATCH(Capacity!X$254,'E-E'!$E$1:$AH$1,0))</f>
        <v>0</v>
      </c>
      <c r="Y349">
        <f>$C349*INDEX('E-E'!$E$2:$AH$516,MATCH(Capacity!$B349,'E-E'!$B$2:$B$516,0), MATCH(Capacity!Y$254,'E-E'!$E$1:$AH$1,0))</f>
        <v>0</v>
      </c>
      <c r="Z349">
        <f>$C349*INDEX('E-E'!$E$2:$AH$516,MATCH(Capacity!$B349,'E-E'!$B$2:$B$516,0), MATCH(Capacity!Z$254,'E-E'!$E$1:$AH$1,0))</f>
        <v>0</v>
      </c>
      <c r="AA349">
        <f>$C349*INDEX('E-E'!$E$2:$AH$516,MATCH(Capacity!$B349,'E-E'!$B$2:$B$516,0), MATCH(Capacity!AA$254,'E-E'!$E$1:$AH$1,0))</f>
        <v>0</v>
      </c>
      <c r="AB349">
        <f>$C349*INDEX('E-E'!$E$2:$AH$516,MATCH(Capacity!$B349,'E-E'!$B$2:$B$516,0), MATCH(Capacity!AB$254,'E-E'!$E$1:$AH$1,0))</f>
        <v>0</v>
      </c>
      <c r="AC349">
        <f>$C349*INDEX('E-E'!$E$2:$AH$516,MATCH(Capacity!$B349,'E-E'!$B$2:$B$516,0), MATCH(Capacity!AC$254,'E-E'!$E$1:$AH$1,0))</f>
        <v>0</v>
      </c>
      <c r="AD349">
        <f>$C349*INDEX('E-E'!$E$2:$AH$516,MATCH(Capacity!$B349,'E-E'!$B$2:$B$516,0), MATCH(Capacity!AD$254,'E-E'!$E$1:$AH$1,0))</f>
        <v>0</v>
      </c>
      <c r="AE349">
        <f>$C349*INDEX('E-E'!$E$2:$AH$516,MATCH(Capacity!$B349,'E-E'!$B$2:$B$516,0), MATCH(Capacity!AE$254,'E-E'!$E$1:$AH$1,0))</f>
        <v>0</v>
      </c>
      <c r="AF349">
        <f>$C349*INDEX('E-E'!$E$2:$AH$516,MATCH(Capacity!$B349,'E-E'!$B$2:$B$516,0), MATCH(Capacity!AF$254,'E-E'!$E$1:$AH$1,0))</f>
        <v>0</v>
      </c>
      <c r="AG349">
        <f>$C349*INDEX('E-E'!$E$2:$AH$516,MATCH(Capacity!$B349,'E-E'!$B$2:$B$516,0), MATCH(Capacity!AG$254,'E-E'!$E$1:$AH$1,0))</f>
        <v>0</v>
      </c>
      <c r="AH349">
        <f>$C349*INDEX('E-E'!$E$2:$AH$516,MATCH(Capacity!$B349,'E-E'!$B$2:$B$516,0), MATCH(Capacity!AH$254,'E-E'!$E$1:$AH$1,0))</f>
        <v>0</v>
      </c>
    </row>
    <row r="350" spans="1:34" x14ac:dyDescent="0.3">
      <c r="A350" t="str">
        <f>'E-E'!A97</f>
        <v>Bayswater</v>
      </c>
      <c r="B350" t="str">
        <f>'E-E'!B97</f>
        <v>BW04</v>
      </c>
      <c r="C350">
        <f>_xlfn.IFNA(VLOOKUP(B350,RawData!$B$1:$E$168,4,FALSE),0)</f>
        <v>685</v>
      </c>
      <c r="D350" t="str">
        <f>_xlfn.IFNA(VLOOKUP(B350,RawData!$B$1:$H$168,7,FALSE),0)</f>
        <v>Steam Sub Critical</v>
      </c>
      <c r="E350" t="str">
        <f>_xlfn.IFNA(VLOOKUP(B350,RawData!$B$1:$H$168,2,FALSE),0)</f>
        <v>NSW</v>
      </c>
      <c r="F350">
        <f>$C350*INDEX('E-E'!$E$2:$AH$516,MATCH(Capacity!$B350,'E-E'!$B$2:$B$516,0), MATCH(Capacity!F$254,'E-E'!$E$1:$AH$1,0))</f>
        <v>685</v>
      </c>
      <c r="G350">
        <f>$C350*INDEX('E-E'!$E$2:$AH$516,MATCH(Capacity!$B350,'E-E'!$B$2:$B$516,0), MATCH(Capacity!G$254,'E-E'!$E$1:$AH$1,0))</f>
        <v>685</v>
      </c>
      <c r="H350">
        <f>$C350*INDEX('E-E'!$E$2:$AH$516,MATCH(Capacity!$B350,'E-E'!$B$2:$B$516,0), MATCH(Capacity!H$254,'E-E'!$E$1:$AH$1,0))</f>
        <v>685</v>
      </c>
      <c r="I350">
        <f>$C350*INDEX('E-E'!$E$2:$AH$516,MATCH(Capacity!$B350,'E-E'!$B$2:$B$516,0), MATCH(Capacity!I$254,'E-E'!$E$1:$AH$1,0))</f>
        <v>685</v>
      </c>
      <c r="J350">
        <f>$C350*INDEX('E-E'!$E$2:$AH$516,MATCH(Capacity!$B350,'E-E'!$B$2:$B$516,0), MATCH(Capacity!J$254,'E-E'!$E$1:$AH$1,0))</f>
        <v>685</v>
      </c>
      <c r="K350">
        <f>$C350*INDEX('E-E'!$E$2:$AH$516,MATCH(Capacity!$B350,'E-E'!$B$2:$B$516,0), MATCH(Capacity!K$254,'E-E'!$E$1:$AH$1,0))</f>
        <v>685</v>
      </c>
      <c r="L350">
        <f>$C350*INDEX('E-E'!$E$2:$AH$516,MATCH(Capacity!$B350,'E-E'!$B$2:$B$516,0), MATCH(Capacity!L$254,'E-E'!$E$1:$AH$1,0))</f>
        <v>685</v>
      </c>
      <c r="M350">
        <f>$C350*INDEX('E-E'!$E$2:$AH$516,MATCH(Capacity!$B350,'E-E'!$B$2:$B$516,0), MATCH(Capacity!M$254,'E-E'!$E$1:$AH$1,0))</f>
        <v>685</v>
      </c>
      <c r="N350">
        <f>$C350*INDEX('E-E'!$E$2:$AH$516,MATCH(Capacity!$B350,'E-E'!$B$2:$B$516,0), MATCH(Capacity!N$254,'E-E'!$E$1:$AH$1,0))</f>
        <v>685</v>
      </c>
      <c r="O350">
        <f>$C350*INDEX('E-E'!$E$2:$AH$516,MATCH(Capacity!$B350,'E-E'!$B$2:$B$516,0), MATCH(Capacity!O$254,'E-E'!$E$1:$AH$1,0))</f>
        <v>685</v>
      </c>
      <c r="P350">
        <f>$C350*INDEX('E-E'!$E$2:$AH$516,MATCH(Capacity!$B350,'E-E'!$B$2:$B$516,0), MATCH(Capacity!P$254,'E-E'!$E$1:$AH$1,0))</f>
        <v>685</v>
      </c>
      <c r="Q350">
        <f>$C350*INDEX('E-E'!$E$2:$AH$516,MATCH(Capacity!$B350,'E-E'!$B$2:$B$516,0), MATCH(Capacity!Q$254,'E-E'!$E$1:$AH$1,0))</f>
        <v>685</v>
      </c>
      <c r="R350">
        <f>$C350*INDEX('E-E'!$E$2:$AH$516,MATCH(Capacity!$B350,'E-E'!$B$2:$B$516,0), MATCH(Capacity!R$254,'E-E'!$E$1:$AH$1,0))</f>
        <v>685</v>
      </c>
      <c r="S350">
        <f>$C350*INDEX('E-E'!$E$2:$AH$516,MATCH(Capacity!$B350,'E-E'!$B$2:$B$516,0), MATCH(Capacity!S$254,'E-E'!$E$1:$AH$1,0))</f>
        <v>685</v>
      </c>
      <c r="T350">
        <f>$C350*INDEX('E-E'!$E$2:$AH$516,MATCH(Capacity!$B350,'E-E'!$B$2:$B$516,0), MATCH(Capacity!T$254,'E-E'!$E$1:$AH$1,0))</f>
        <v>0</v>
      </c>
      <c r="U350">
        <f>$C350*INDEX('E-E'!$E$2:$AH$516,MATCH(Capacity!$B350,'E-E'!$B$2:$B$516,0), MATCH(Capacity!U$254,'E-E'!$E$1:$AH$1,0))</f>
        <v>0</v>
      </c>
      <c r="V350">
        <f>$C350*INDEX('E-E'!$E$2:$AH$516,MATCH(Capacity!$B350,'E-E'!$B$2:$B$516,0), MATCH(Capacity!V$254,'E-E'!$E$1:$AH$1,0))</f>
        <v>0</v>
      </c>
      <c r="W350">
        <f>$C350*INDEX('E-E'!$E$2:$AH$516,MATCH(Capacity!$B350,'E-E'!$B$2:$B$516,0), MATCH(Capacity!W$254,'E-E'!$E$1:$AH$1,0))</f>
        <v>0</v>
      </c>
      <c r="X350">
        <f>$C350*INDEX('E-E'!$E$2:$AH$516,MATCH(Capacity!$B350,'E-E'!$B$2:$B$516,0), MATCH(Capacity!X$254,'E-E'!$E$1:$AH$1,0))</f>
        <v>0</v>
      </c>
      <c r="Y350">
        <f>$C350*INDEX('E-E'!$E$2:$AH$516,MATCH(Capacity!$B350,'E-E'!$B$2:$B$516,0), MATCH(Capacity!Y$254,'E-E'!$E$1:$AH$1,0))</f>
        <v>0</v>
      </c>
      <c r="Z350">
        <f>$C350*INDEX('E-E'!$E$2:$AH$516,MATCH(Capacity!$B350,'E-E'!$B$2:$B$516,0), MATCH(Capacity!Z$254,'E-E'!$E$1:$AH$1,0))</f>
        <v>0</v>
      </c>
      <c r="AA350">
        <f>$C350*INDEX('E-E'!$E$2:$AH$516,MATCH(Capacity!$B350,'E-E'!$B$2:$B$516,0), MATCH(Capacity!AA$254,'E-E'!$E$1:$AH$1,0))</f>
        <v>0</v>
      </c>
      <c r="AB350">
        <f>$C350*INDEX('E-E'!$E$2:$AH$516,MATCH(Capacity!$B350,'E-E'!$B$2:$B$516,0), MATCH(Capacity!AB$254,'E-E'!$E$1:$AH$1,0))</f>
        <v>0</v>
      </c>
      <c r="AC350">
        <f>$C350*INDEX('E-E'!$E$2:$AH$516,MATCH(Capacity!$B350,'E-E'!$B$2:$B$516,0), MATCH(Capacity!AC$254,'E-E'!$E$1:$AH$1,0))</f>
        <v>0</v>
      </c>
      <c r="AD350">
        <f>$C350*INDEX('E-E'!$E$2:$AH$516,MATCH(Capacity!$B350,'E-E'!$B$2:$B$516,0), MATCH(Capacity!AD$254,'E-E'!$E$1:$AH$1,0))</f>
        <v>0</v>
      </c>
      <c r="AE350">
        <f>$C350*INDEX('E-E'!$E$2:$AH$516,MATCH(Capacity!$B350,'E-E'!$B$2:$B$516,0), MATCH(Capacity!AE$254,'E-E'!$E$1:$AH$1,0))</f>
        <v>0</v>
      </c>
      <c r="AF350">
        <f>$C350*INDEX('E-E'!$E$2:$AH$516,MATCH(Capacity!$B350,'E-E'!$B$2:$B$516,0), MATCH(Capacity!AF$254,'E-E'!$E$1:$AH$1,0))</f>
        <v>0</v>
      </c>
      <c r="AG350">
        <f>$C350*INDEX('E-E'!$E$2:$AH$516,MATCH(Capacity!$B350,'E-E'!$B$2:$B$516,0), MATCH(Capacity!AG$254,'E-E'!$E$1:$AH$1,0))</f>
        <v>0</v>
      </c>
      <c r="AH350">
        <f>$C350*INDEX('E-E'!$E$2:$AH$516,MATCH(Capacity!$B350,'E-E'!$B$2:$B$516,0), MATCH(Capacity!AH$254,'E-E'!$E$1:$AH$1,0))</f>
        <v>0</v>
      </c>
    </row>
    <row r="351" spans="1:34" x14ac:dyDescent="0.3">
      <c r="A351" t="str">
        <f>'E-E'!A98</f>
        <v>Catagunya / Liapootah / Wayatinah</v>
      </c>
      <c r="B351" t="str">
        <f>'E-E'!B98</f>
        <v>CA111-1</v>
      </c>
      <c r="C351">
        <f>_xlfn.IFNA(VLOOKUP(B351,RawData!$B$1:$E$168,4,FALSE),0)</f>
        <v>0</v>
      </c>
      <c r="D351">
        <f>_xlfn.IFNA(VLOOKUP(B351,RawData!$B$1:$H$168,7,FALSE),0)</f>
        <v>0</v>
      </c>
      <c r="E351">
        <f>_xlfn.IFNA(VLOOKUP(B351,RawData!$B$1:$H$168,2,FALSE),0)</f>
        <v>0</v>
      </c>
      <c r="F351">
        <f>$C351*INDEX('E-E'!$E$2:$AH$516,MATCH(Capacity!$B351,'E-E'!$B$2:$B$516,0), MATCH(Capacity!F$254,'E-E'!$E$1:$AH$1,0))</f>
        <v>0</v>
      </c>
      <c r="G351">
        <f>$C351*INDEX('E-E'!$E$2:$AH$516,MATCH(Capacity!$B351,'E-E'!$B$2:$B$516,0), MATCH(Capacity!G$254,'E-E'!$E$1:$AH$1,0))</f>
        <v>0</v>
      </c>
      <c r="H351">
        <f>$C351*INDEX('E-E'!$E$2:$AH$516,MATCH(Capacity!$B351,'E-E'!$B$2:$B$516,0), MATCH(Capacity!H$254,'E-E'!$E$1:$AH$1,0))</f>
        <v>0</v>
      </c>
      <c r="I351">
        <f>$C351*INDEX('E-E'!$E$2:$AH$516,MATCH(Capacity!$B351,'E-E'!$B$2:$B$516,0), MATCH(Capacity!I$254,'E-E'!$E$1:$AH$1,0))</f>
        <v>0</v>
      </c>
      <c r="J351">
        <f>$C351*INDEX('E-E'!$E$2:$AH$516,MATCH(Capacity!$B351,'E-E'!$B$2:$B$516,0), MATCH(Capacity!J$254,'E-E'!$E$1:$AH$1,0))</f>
        <v>0</v>
      </c>
      <c r="K351">
        <f>$C351*INDEX('E-E'!$E$2:$AH$516,MATCH(Capacity!$B351,'E-E'!$B$2:$B$516,0), MATCH(Capacity!K$254,'E-E'!$E$1:$AH$1,0))</f>
        <v>0</v>
      </c>
      <c r="L351">
        <f>$C351*INDEX('E-E'!$E$2:$AH$516,MATCH(Capacity!$B351,'E-E'!$B$2:$B$516,0), MATCH(Capacity!L$254,'E-E'!$E$1:$AH$1,0))</f>
        <v>0</v>
      </c>
      <c r="M351">
        <f>$C351*INDEX('E-E'!$E$2:$AH$516,MATCH(Capacity!$B351,'E-E'!$B$2:$B$516,0), MATCH(Capacity!M$254,'E-E'!$E$1:$AH$1,0))</f>
        <v>0</v>
      </c>
      <c r="N351">
        <f>$C351*INDEX('E-E'!$E$2:$AH$516,MATCH(Capacity!$B351,'E-E'!$B$2:$B$516,0), MATCH(Capacity!N$254,'E-E'!$E$1:$AH$1,0))</f>
        <v>0</v>
      </c>
      <c r="O351">
        <f>$C351*INDEX('E-E'!$E$2:$AH$516,MATCH(Capacity!$B351,'E-E'!$B$2:$B$516,0), MATCH(Capacity!O$254,'E-E'!$E$1:$AH$1,0))</f>
        <v>0</v>
      </c>
      <c r="P351">
        <f>$C351*INDEX('E-E'!$E$2:$AH$516,MATCH(Capacity!$B351,'E-E'!$B$2:$B$516,0), MATCH(Capacity!P$254,'E-E'!$E$1:$AH$1,0))</f>
        <v>0</v>
      </c>
      <c r="Q351">
        <f>$C351*INDEX('E-E'!$E$2:$AH$516,MATCH(Capacity!$B351,'E-E'!$B$2:$B$516,0), MATCH(Capacity!Q$254,'E-E'!$E$1:$AH$1,0))</f>
        <v>0</v>
      </c>
      <c r="R351">
        <f>$C351*INDEX('E-E'!$E$2:$AH$516,MATCH(Capacity!$B351,'E-E'!$B$2:$B$516,0), MATCH(Capacity!R$254,'E-E'!$E$1:$AH$1,0))</f>
        <v>0</v>
      </c>
      <c r="S351">
        <f>$C351*INDEX('E-E'!$E$2:$AH$516,MATCH(Capacity!$B351,'E-E'!$B$2:$B$516,0), MATCH(Capacity!S$254,'E-E'!$E$1:$AH$1,0))</f>
        <v>0</v>
      </c>
      <c r="T351">
        <f>$C351*INDEX('E-E'!$E$2:$AH$516,MATCH(Capacity!$B351,'E-E'!$B$2:$B$516,0), MATCH(Capacity!T$254,'E-E'!$E$1:$AH$1,0))</f>
        <v>0</v>
      </c>
      <c r="U351">
        <f>$C351*INDEX('E-E'!$E$2:$AH$516,MATCH(Capacity!$B351,'E-E'!$B$2:$B$516,0), MATCH(Capacity!U$254,'E-E'!$E$1:$AH$1,0))</f>
        <v>0</v>
      </c>
      <c r="V351">
        <f>$C351*INDEX('E-E'!$E$2:$AH$516,MATCH(Capacity!$B351,'E-E'!$B$2:$B$516,0), MATCH(Capacity!V$254,'E-E'!$E$1:$AH$1,0))</f>
        <v>0</v>
      </c>
      <c r="W351">
        <f>$C351*INDEX('E-E'!$E$2:$AH$516,MATCH(Capacity!$B351,'E-E'!$B$2:$B$516,0), MATCH(Capacity!W$254,'E-E'!$E$1:$AH$1,0))</f>
        <v>0</v>
      </c>
      <c r="X351">
        <f>$C351*INDEX('E-E'!$E$2:$AH$516,MATCH(Capacity!$B351,'E-E'!$B$2:$B$516,0), MATCH(Capacity!X$254,'E-E'!$E$1:$AH$1,0))</f>
        <v>0</v>
      </c>
      <c r="Y351">
        <f>$C351*INDEX('E-E'!$E$2:$AH$516,MATCH(Capacity!$B351,'E-E'!$B$2:$B$516,0), MATCH(Capacity!Y$254,'E-E'!$E$1:$AH$1,0))</f>
        <v>0</v>
      </c>
      <c r="Z351">
        <f>$C351*INDEX('E-E'!$E$2:$AH$516,MATCH(Capacity!$B351,'E-E'!$B$2:$B$516,0), MATCH(Capacity!Z$254,'E-E'!$E$1:$AH$1,0))</f>
        <v>0</v>
      </c>
      <c r="AA351">
        <f>$C351*INDEX('E-E'!$E$2:$AH$516,MATCH(Capacity!$B351,'E-E'!$B$2:$B$516,0), MATCH(Capacity!AA$254,'E-E'!$E$1:$AH$1,0))</f>
        <v>0</v>
      </c>
      <c r="AB351">
        <f>$C351*INDEX('E-E'!$E$2:$AH$516,MATCH(Capacity!$B351,'E-E'!$B$2:$B$516,0), MATCH(Capacity!AB$254,'E-E'!$E$1:$AH$1,0))</f>
        <v>0</v>
      </c>
      <c r="AC351">
        <f>$C351*INDEX('E-E'!$E$2:$AH$516,MATCH(Capacity!$B351,'E-E'!$B$2:$B$516,0), MATCH(Capacity!AC$254,'E-E'!$E$1:$AH$1,0))</f>
        <v>0</v>
      </c>
      <c r="AD351">
        <f>$C351*INDEX('E-E'!$E$2:$AH$516,MATCH(Capacity!$B351,'E-E'!$B$2:$B$516,0), MATCH(Capacity!AD$254,'E-E'!$E$1:$AH$1,0))</f>
        <v>0</v>
      </c>
      <c r="AE351">
        <f>$C351*INDEX('E-E'!$E$2:$AH$516,MATCH(Capacity!$B351,'E-E'!$B$2:$B$516,0), MATCH(Capacity!AE$254,'E-E'!$E$1:$AH$1,0))</f>
        <v>0</v>
      </c>
      <c r="AF351">
        <f>$C351*INDEX('E-E'!$E$2:$AH$516,MATCH(Capacity!$B351,'E-E'!$B$2:$B$516,0), MATCH(Capacity!AF$254,'E-E'!$E$1:$AH$1,0))</f>
        <v>0</v>
      </c>
      <c r="AG351">
        <f>$C351*INDEX('E-E'!$E$2:$AH$516,MATCH(Capacity!$B351,'E-E'!$B$2:$B$516,0), MATCH(Capacity!AG$254,'E-E'!$E$1:$AH$1,0))</f>
        <v>0</v>
      </c>
      <c r="AH351">
        <f>$C351*INDEX('E-E'!$E$2:$AH$516,MATCH(Capacity!$B351,'E-E'!$B$2:$B$516,0), MATCH(Capacity!AH$254,'E-E'!$E$1:$AH$1,0))</f>
        <v>0</v>
      </c>
    </row>
    <row r="352" spans="1:34" x14ac:dyDescent="0.3">
      <c r="A352" t="str">
        <f>'E-E'!A99</f>
        <v>Catagunya / Liapootah / Wayatinah</v>
      </c>
      <c r="B352" t="str">
        <f>'E-E'!B99</f>
        <v>CA112-2</v>
      </c>
      <c r="C352">
        <f>_xlfn.IFNA(VLOOKUP(B352,RawData!$B$1:$E$168,4,FALSE),0)</f>
        <v>0</v>
      </c>
      <c r="D352">
        <f>_xlfn.IFNA(VLOOKUP(B352,RawData!$B$1:$H$168,7,FALSE),0)</f>
        <v>0</v>
      </c>
      <c r="E352">
        <f>_xlfn.IFNA(VLOOKUP(B352,RawData!$B$1:$H$168,2,FALSE),0)</f>
        <v>0</v>
      </c>
      <c r="F352">
        <f>$C352*INDEX('E-E'!$E$2:$AH$516,MATCH(Capacity!$B352,'E-E'!$B$2:$B$516,0), MATCH(Capacity!F$254,'E-E'!$E$1:$AH$1,0))</f>
        <v>0</v>
      </c>
      <c r="G352">
        <f>$C352*INDEX('E-E'!$E$2:$AH$516,MATCH(Capacity!$B352,'E-E'!$B$2:$B$516,0), MATCH(Capacity!G$254,'E-E'!$E$1:$AH$1,0))</f>
        <v>0</v>
      </c>
      <c r="H352">
        <f>$C352*INDEX('E-E'!$E$2:$AH$516,MATCH(Capacity!$B352,'E-E'!$B$2:$B$516,0), MATCH(Capacity!H$254,'E-E'!$E$1:$AH$1,0))</f>
        <v>0</v>
      </c>
      <c r="I352">
        <f>$C352*INDEX('E-E'!$E$2:$AH$516,MATCH(Capacity!$B352,'E-E'!$B$2:$B$516,0), MATCH(Capacity!I$254,'E-E'!$E$1:$AH$1,0))</f>
        <v>0</v>
      </c>
      <c r="J352">
        <f>$C352*INDEX('E-E'!$E$2:$AH$516,MATCH(Capacity!$B352,'E-E'!$B$2:$B$516,0), MATCH(Capacity!J$254,'E-E'!$E$1:$AH$1,0))</f>
        <v>0</v>
      </c>
      <c r="K352">
        <f>$C352*INDEX('E-E'!$E$2:$AH$516,MATCH(Capacity!$B352,'E-E'!$B$2:$B$516,0), MATCH(Capacity!K$254,'E-E'!$E$1:$AH$1,0))</f>
        <v>0</v>
      </c>
      <c r="L352">
        <f>$C352*INDEX('E-E'!$E$2:$AH$516,MATCH(Capacity!$B352,'E-E'!$B$2:$B$516,0), MATCH(Capacity!L$254,'E-E'!$E$1:$AH$1,0))</f>
        <v>0</v>
      </c>
      <c r="M352">
        <f>$C352*INDEX('E-E'!$E$2:$AH$516,MATCH(Capacity!$B352,'E-E'!$B$2:$B$516,0), MATCH(Capacity!M$254,'E-E'!$E$1:$AH$1,0))</f>
        <v>0</v>
      </c>
      <c r="N352">
        <f>$C352*INDEX('E-E'!$E$2:$AH$516,MATCH(Capacity!$B352,'E-E'!$B$2:$B$516,0), MATCH(Capacity!N$254,'E-E'!$E$1:$AH$1,0))</f>
        <v>0</v>
      </c>
      <c r="O352">
        <f>$C352*INDEX('E-E'!$E$2:$AH$516,MATCH(Capacity!$B352,'E-E'!$B$2:$B$516,0), MATCH(Capacity!O$254,'E-E'!$E$1:$AH$1,0))</f>
        <v>0</v>
      </c>
      <c r="P352">
        <f>$C352*INDEX('E-E'!$E$2:$AH$516,MATCH(Capacity!$B352,'E-E'!$B$2:$B$516,0), MATCH(Capacity!P$254,'E-E'!$E$1:$AH$1,0))</f>
        <v>0</v>
      </c>
      <c r="Q352">
        <f>$C352*INDEX('E-E'!$E$2:$AH$516,MATCH(Capacity!$B352,'E-E'!$B$2:$B$516,0), MATCH(Capacity!Q$254,'E-E'!$E$1:$AH$1,0))</f>
        <v>0</v>
      </c>
      <c r="R352">
        <f>$C352*INDEX('E-E'!$E$2:$AH$516,MATCH(Capacity!$B352,'E-E'!$B$2:$B$516,0), MATCH(Capacity!R$254,'E-E'!$E$1:$AH$1,0))</f>
        <v>0</v>
      </c>
      <c r="S352">
        <f>$C352*INDEX('E-E'!$E$2:$AH$516,MATCH(Capacity!$B352,'E-E'!$B$2:$B$516,0), MATCH(Capacity!S$254,'E-E'!$E$1:$AH$1,0))</f>
        <v>0</v>
      </c>
      <c r="T352">
        <f>$C352*INDEX('E-E'!$E$2:$AH$516,MATCH(Capacity!$B352,'E-E'!$B$2:$B$516,0), MATCH(Capacity!T$254,'E-E'!$E$1:$AH$1,0))</f>
        <v>0</v>
      </c>
      <c r="U352">
        <f>$C352*INDEX('E-E'!$E$2:$AH$516,MATCH(Capacity!$B352,'E-E'!$B$2:$B$516,0), MATCH(Capacity!U$254,'E-E'!$E$1:$AH$1,0))</f>
        <v>0</v>
      </c>
      <c r="V352">
        <f>$C352*INDEX('E-E'!$E$2:$AH$516,MATCH(Capacity!$B352,'E-E'!$B$2:$B$516,0), MATCH(Capacity!V$254,'E-E'!$E$1:$AH$1,0))</f>
        <v>0</v>
      </c>
      <c r="W352">
        <f>$C352*INDEX('E-E'!$E$2:$AH$516,MATCH(Capacity!$B352,'E-E'!$B$2:$B$516,0), MATCH(Capacity!W$254,'E-E'!$E$1:$AH$1,0))</f>
        <v>0</v>
      </c>
      <c r="X352">
        <f>$C352*INDEX('E-E'!$E$2:$AH$516,MATCH(Capacity!$B352,'E-E'!$B$2:$B$516,0), MATCH(Capacity!X$254,'E-E'!$E$1:$AH$1,0))</f>
        <v>0</v>
      </c>
      <c r="Y352">
        <f>$C352*INDEX('E-E'!$E$2:$AH$516,MATCH(Capacity!$B352,'E-E'!$B$2:$B$516,0), MATCH(Capacity!Y$254,'E-E'!$E$1:$AH$1,0))</f>
        <v>0</v>
      </c>
      <c r="Z352">
        <f>$C352*INDEX('E-E'!$E$2:$AH$516,MATCH(Capacity!$B352,'E-E'!$B$2:$B$516,0), MATCH(Capacity!Z$254,'E-E'!$E$1:$AH$1,0))</f>
        <v>0</v>
      </c>
      <c r="AA352">
        <f>$C352*INDEX('E-E'!$E$2:$AH$516,MATCH(Capacity!$B352,'E-E'!$B$2:$B$516,0), MATCH(Capacity!AA$254,'E-E'!$E$1:$AH$1,0))</f>
        <v>0</v>
      </c>
      <c r="AB352">
        <f>$C352*INDEX('E-E'!$E$2:$AH$516,MATCH(Capacity!$B352,'E-E'!$B$2:$B$516,0), MATCH(Capacity!AB$254,'E-E'!$E$1:$AH$1,0))</f>
        <v>0</v>
      </c>
      <c r="AC352">
        <f>$C352*INDEX('E-E'!$E$2:$AH$516,MATCH(Capacity!$B352,'E-E'!$B$2:$B$516,0), MATCH(Capacity!AC$254,'E-E'!$E$1:$AH$1,0))</f>
        <v>0</v>
      </c>
      <c r="AD352">
        <f>$C352*INDEX('E-E'!$E$2:$AH$516,MATCH(Capacity!$B352,'E-E'!$B$2:$B$516,0), MATCH(Capacity!AD$254,'E-E'!$E$1:$AH$1,0))</f>
        <v>0</v>
      </c>
      <c r="AE352">
        <f>$C352*INDEX('E-E'!$E$2:$AH$516,MATCH(Capacity!$B352,'E-E'!$B$2:$B$516,0), MATCH(Capacity!AE$254,'E-E'!$E$1:$AH$1,0))</f>
        <v>0</v>
      </c>
      <c r="AF352">
        <f>$C352*INDEX('E-E'!$E$2:$AH$516,MATCH(Capacity!$B352,'E-E'!$B$2:$B$516,0), MATCH(Capacity!AF$254,'E-E'!$E$1:$AH$1,0))</f>
        <v>0</v>
      </c>
      <c r="AG352">
        <f>$C352*INDEX('E-E'!$E$2:$AH$516,MATCH(Capacity!$B352,'E-E'!$B$2:$B$516,0), MATCH(Capacity!AG$254,'E-E'!$E$1:$AH$1,0))</f>
        <v>0</v>
      </c>
      <c r="AH352">
        <f>$C352*INDEX('E-E'!$E$2:$AH$516,MATCH(Capacity!$B352,'E-E'!$B$2:$B$516,0), MATCH(Capacity!AH$254,'E-E'!$E$1:$AH$1,0))</f>
        <v>0</v>
      </c>
    </row>
    <row r="353" spans="1:34" x14ac:dyDescent="0.3">
      <c r="A353" t="str">
        <f>'E-E'!A100</f>
        <v>Callide B</v>
      </c>
      <c r="B353" t="str">
        <f>'E-E'!B100</f>
        <v>CALL_B_1</v>
      </c>
      <c r="C353">
        <f>_xlfn.IFNA(VLOOKUP(B353,RawData!$B$1:$E$168,4,FALSE),0)</f>
        <v>350</v>
      </c>
      <c r="D353" t="str">
        <f>_xlfn.IFNA(VLOOKUP(B353,RawData!$B$1:$H$168,7,FALSE),0)</f>
        <v>Steam Sub Critical</v>
      </c>
      <c r="E353" t="str">
        <f>_xlfn.IFNA(VLOOKUP(B353,RawData!$B$1:$H$168,2,FALSE),0)</f>
        <v>QLD</v>
      </c>
      <c r="F353">
        <f>$C353*INDEX('E-E'!$E$2:$AH$516,MATCH(Capacity!$B353,'E-E'!$B$2:$B$516,0), MATCH(Capacity!F$254,'E-E'!$E$1:$AH$1,0))</f>
        <v>350</v>
      </c>
      <c r="G353">
        <f>$C353*INDEX('E-E'!$E$2:$AH$516,MATCH(Capacity!$B353,'E-E'!$B$2:$B$516,0), MATCH(Capacity!G$254,'E-E'!$E$1:$AH$1,0))</f>
        <v>350</v>
      </c>
      <c r="H353">
        <f>$C353*INDEX('E-E'!$E$2:$AH$516,MATCH(Capacity!$B353,'E-E'!$B$2:$B$516,0), MATCH(Capacity!H$254,'E-E'!$E$1:$AH$1,0))</f>
        <v>350</v>
      </c>
      <c r="I353">
        <f>$C353*INDEX('E-E'!$E$2:$AH$516,MATCH(Capacity!$B353,'E-E'!$B$2:$B$516,0), MATCH(Capacity!I$254,'E-E'!$E$1:$AH$1,0))</f>
        <v>0</v>
      </c>
      <c r="J353">
        <f>$C353*INDEX('E-E'!$E$2:$AH$516,MATCH(Capacity!$B353,'E-E'!$B$2:$B$516,0), MATCH(Capacity!J$254,'E-E'!$E$1:$AH$1,0))</f>
        <v>0</v>
      </c>
      <c r="K353">
        <f>$C353*INDEX('E-E'!$E$2:$AH$516,MATCH(Capacity!$B353,'E-E'!$B$2:$B$516,0), MATCH(Capacity!K$254,'E-E'!$E$1:$AH$1,0))</f>
        <v>0</v>
      </c>
      <c r="L353">
        <f>$C353*INDEX('E-E'!$E$2:$AH$516,MATCH(Capacity!$B353,'E-E'!$B$2:$B$516,0), MATCH(Capacity!L$254,'E-E'!$E$1:$AH$1,0))</f>
        <v>0</v>
      </c>
      <c r="M353">
        <f>$C353*INDEX('E-E'!$E$2:$AH$516,MATCH(Capacity!$B353,'E-E'!$B$2:$B$516,0), MATCH(Capacity!M$254,'E-E'!$E$1:$AH$1,0))</f>
        <v>0</v>
      </c>
      <c r="N353">
        <f>$C353*INDEX('E-E'!$E$2:$AH$516,MATCH(Capacity!$B353,'E-E'!$B$2:$B$516,0), MATCH(Capacity!N$254,'E-E'!$E$1:$AH$1,0))</f>
        <v>0</v>
      </c>
      <c r="O353">
        <f>$C353*INDEX('E-E'!$E$2:$AH$516,MATCH(Capacity!$B353,'E-E'!$B$2:$B$516,0), MATCH(Capacity!O$254,'E-E'!$E$1:$AH$1,0))</f>
        <v>0</v>
      </c>
      <c r="P353">
        <f>$C353*INDEX('E-E'!$E$2:$AH$516,MATCH(Capacity!$B353,'E-E'!$B$2:$B$516,0), MATCH(Capacity!P$254,'E-E'!$E$1:$AH$1,0))</f>
        <v>0</v>
      </c>
      <c r="Q353">
        <f>$C353*INDEX('E-E'!$E$2:$AH$516,MATCH(Capacity!$B353,'E-E'!$B$2:$B$516,0), MATCH(Capacity!Q$254,'E-E'!$E$1:$AH$1,0))</f>
        <v>0</v>
      </c>
      <c r="R353">
        <f>$C353*INDEX('E-E'!$E$2:$AH$516,MATCH(Capacity!$B353,'E-E'!$B$2:$B$516,0), MATCH(Capacity!R$254,'E-E'!$E$1:$AH$1,0))</f>
        <v>0</v>
      </c>
      <c r="S353">
        <f>$C353*INDEX('E-E'!$E$2:$AH$516,MATCH(Capacity!$B353,'E-E'!$B$2:$B$516,0), MATCH(Capacity!S$254,'E-E'!$E$1:$AH$1,0))</f>
        <v>0</v>
      </c>
      <c r="T353">
        <f>$C353*INDEX('E-E'!$E$2:$AH$516,MATCH(Capacity!$B353,'E-E'!$B$2:$B$516,0), MATCH(Capacity!T$254,'E-E'!$E$1:$AH$1,0))</f>
        <v>0</v>
      </c>
      <c r="U353">
        <f>$C353*INDEX('E-E'!$E$2:$AH$516,MATCH(Capacity!$B353,'E-E'!$B$2:$B$516,0), MATCH(Capacity!U$254,'E-E'!$E$1:$AH$1,0))</f>
        <v>0</v>
      </c>
      <c r="V353">
        <f>$C353*INDEX('E-E'!$E$2:$AH$516,MATCH(Capacity!$B353,'E-E'!$B$2:$B$516,0), MATCH(Capacity!V$254,'E-E'!$E$1:$AH$1,0))</f>
        <v>0</v>
      </c>
      <c r="W353">
        <f>$C353*INDEX('E-E'!$E$2:$AH$516,MATCH(Capacity!$B353,'E-E'!$B$2:$B$516,0), MATCH(Capacity!W$254,'E-E'!$E$1:$AH$1,0))</f>
        <v>0</v>
      </c>
      <c r="X353">
        <f>$C353*INDEX('E-E'!$E$2:$AH$516,MATCH(Capacity!$B353,'E-E'!$B$2:$B$516,0), MATCH(Capacity!X$254,'E-E'!$E$1:$AH$1,0))</f>
        <v>0</v>
      </c>
      <c r="Y353">
        <f>$C353*INDEX('E-E'!$E$2:$AH$516,MATCH(Capacity!$B353,'E-E'!$B$2:$B$516,0), MATCH(Capacity!Y$254,'E-E'!$E$1:$AH$1,0))</f>
        <v>0</v>
      </c>
      <c r="Z353">
        <f>$C353*INDEX('E-E'!$E$2:$AH$516,MATCH(Capacity!$B353,'E-E'!$B$2:$B$516,0), MATCH(Capacity!Z$254,'E-E'!$E$1:$AH$1,0))</f>
        <v>0</v>
      </c>
      <c r="AA353">
        <f>$C353*INDEX('E-E'!$E$2:$AH$516,MATCH(Capacity!$B353,'E-E'!$B$2:$B$516,0), MATCH(Capacity!AA$254,'E-E'!$E$1:$AH$1,0))</f>
        <v>0</v>
      </c>
      <c r="AB353">
        <f>$C353*INDEX('E-E'!$E$2:$AH$516,MATCH(Capacity!$B353,'E-E'!$B$2:$B$516,0), MATCH(Capacity!AB$254,'E-E'!$E$1:$AH$1,0))</f>
        <v>0</v>
      </c>
      <c r="AC353">
        <f>$C353*INDEX('E-E'!$E$2:$AH$516,MATCH(Capacity!$B353,'E-E'!$B$2:$B$516,0), MATCH(Capacity!AC$254,'E-E'!$E$1:$AH$1,0))</f>
        <v>0</v>
      </c>
      <c r="AD353">
        <f>$C353*INDEX('E-E'!$E$2:$AH$516,MATCH(Capacity!$B353,'E-E'!$B$2:$B$516,0), MATCH(Capacity!AD$254,'E-E'!$E$1:$AH$1,0))</f>
        <v>0</v>
      </c>
      <c r="AE353">
        <f>$C353*INDEX('E-E'!$E$2:$AH$516,MATCH(Capacity!$B353,'E-E'!$B$2:$B$516,0), MATCH(Capacity!AE$254,'E-E'!$E$1:$AH$1,0))</f>
        <v>0</v>
      </c>
      <c r="AF353">
        <f>$C353*INDEX('E-E'!$E$2:$AH$516,MATCH(Capacity!$B353,'E-E'!$B$2:$B$516,0), MATCH(Capacity!AF$254,'E-E'!$E$1:$AH$1,0))</f>
        <v>0</v>
      </c>
      <c r="AG353">
        <f>$C353*INDEX('E-E'!$E$2:$AH$516,MATCH(Capacity!$B353,'E-E'!$B$2:$B$516,0), MATCH(Capacity!AG$254,'E-E'!$E$1:$AH$1,0))</f>
        <v>0</v>
      </c>
      <c r="AH353">
        <f>$C353*INDEX('E-E'!$E$2:$AH$516,MATCH(Capacity!$B353,'E-E'!$B$2:$B$516,0), MATCH(Capacity!AH$254,'E-E'!$E$1:$AH$1,0))</f>
        <v>0</v>
      </c>
    </row>
    <row r="354" spans="1:34" x14ac:dyDescent="0.3">
      <c r="A354" t="str">
        <f>'E-E'!A101</f>
        <v>Callide B</v>
      </c>
      <c r="B354" t="str">
        <f>'E-E'!B101</f>
        <v>CALL_B_2</v>
      </c>
      <c r="C354">
        <f>_xlfn.IFNA(VLOOKUP(B354,RawData!$B$1:$E$168,4,FALSE),0)</f>
        <v>350</v>
      </c>
      <c r="D354" t="str">
        <f>_xlfn.IFNA(VLOOKUP(B354,RawData!$B$1:$H$168,7,FALSE),0)</f>
        <v>Steam Sub Critical</v>
      </c>
      <c r="E354" t="str">
        <f>_xlfn.IFNA(VLOOKUP(B354,RawData!$B$1:$H$168,2,FALSE),0)</f>
        <v>QLD</v>
      </c>
      <c r="F354">
        <f>$C354*INDEX('E-E'!$E$2:$AH$516,MATCH(Capacity!$B354,'E-E'!$B$2:$B$516,0), MATCH(Capacity!F$254,'E-E'!$E$1:$AH$1,0))</f>
        <v>350</v>
      </c>
      <c r="G354">
        <f>$C354*INDEX('E-E'!$E$2:$AH$516,MATCH(Capacity!$B354,'E-E'!$B$2:$B$516,0), MATCH(Capacity!G$254,'E-E'!$E$1:$AH$1,0))</f>
        <v>350</v>
      </c>
      <c r="H354">
        <f>$C354*INDEX('E-E'!$E$2:$AH$516,MATCH(Capacity!$B354,'E-E'!$B$2:$B$516,0), MATCH(Capacity!H$254,'E-E'!$E$1:$AH$1,0))</f>
        <v>350</v>
      </c>
      <c r="I354">
        <f>$C354*INDEX('E-E'!$E$2:$AH$516,MATCH(Capacity!$B354,'E-E'!$B$2:$B$516,0), MATCH(Capacity!I$254,'E-E'!$E$1:$AH$1,0))</f>
        <v>0</v>
      </c>
      <c r="J354">
        <f>$C354*INDEX('E-E'!$E$2:$AH$516,MATCH(Capacity!$B354,'E-E'!$B$2:$B$516,0), MATCH(Capacity!J$254,'E-E'!$E$1:$AH$1,0))</f>
        <v>0</v>
      </c>
      <c r="K354">
        <f>$C354*INDEX('E-E'!$E$2:$AH$516,MATCH(Capacity!$B354,'E-E'!$B$2:$B$516,0), MATCH(Capacity!K$254,'E-E'!$E$1:$AH$1,0))</f>
        <v>0</v>
      </c>
      <c r="L354">
        <f>$C354*INDEX('E-E'!$E$2:$AH$516,MATCH(Capacity!$B354,'E-E'!$B$2:$B$516,0), MATCH(Capacity!L$254,'E-E'!$E$1:$AH$1,0))</f>
        <v>0</v>
      </c>
      <c r="M354">
        <f>$C354*INDEX('E-E'!$E$2:$AH$516,MATCH(Capacity!$B354,'E-E'!$B$2:$B$516,0), MATCH(Capacity!M$254,'E-E'!$E$1:$AH$1,0))</f>
        <v>0</v>
      </c>
      <c r="N354">
        <f>$C354*INDEX('E-E'!$E$2:$AH$516,MATCH(Capacity!$B354,'E-E'!$B$2:$B$516,0), MATCH(Capacity!N$254,'E-E'!$E$1:$AH$1,0))</f>
        <v>0</v>
      </c>
      <c r="O354">
        <f>$C354*INDEX('E-E'!$E$2:$AH$516,MATCH(Capacity!$B354,'E-E'!$B$2:$B$516,0), MATCH(Capacity!O$254,'E-E'!$E$1:$AH$1,0))</f>
        <v>0</v>
      </c>
      <c r="P354">
        <f>$C354*INDEX('E-E'!$E$2:$AH$516,MATCH(Capacity!$B354,'E-E'!$B$2:$B$516,0), MATCH(Capacity!P$254,'E-E'!$E$1:$AH$1,0))</f>
        <v>0</v>
      </c>
      <c r="Q354">
        <f>$C354*INDEX('E-E'!$E$2:$AH$516,MATCH(Capacity!$B354,'E-E'!$B$2:$B$516,0), MATCH(Capacity!Q$254,'E-E'!$E$1:$AH$1,0))</f>
        <v>0</v>
      </c>
      <c r="R354">
        <f>$C354*INDEX('E-E'!$E$2:$AH$516,MATCH(Capacity!$B354,'E-E'!$B$2:$B$516,0), MATCH(Capacity!R$254,'E-E'!$E$1:$AH$1,0))</f>
        <v>0</v>
      </c>
      <c r="S354">
        <f>$C354*INDEX('E-E'!$E$2:$AH$516,MATCH(Capacity!$B354,'E-E'!$B$2:$B$516,0), MATCH(Capacity!S$254,'E-E'!$E$1:$AH$1,0))</f>
        <v>0</v>
      </c>
      <c r="T354">
        <f>$C354*INDEX('E-E'!$E$2:$AH$516,MATCH(Capacity!$B354,'E-E'!$B$2:$B$516,0), MATCH(Capacity!T$254,'E-E'!$E$1:$AH$1,0))</f>
        <v>0</v>
      </c>
      <c r="U354">
        <f>$C354*INDEX('E-E'!$E$2:$AH$516,MATCH(Capacity!$B354,'E-E'!$B$2:$B$516,0), MATCH(Capacity!U$254,'E-E'!$E$1:$AH$1,0))</f>
        <v>0</v>
      </c>
      <c r="V354">
        <f>$C354*INDEX('E-E'!$E$2:$AH$516,MATCH(Capacity!$B354,'E-E'!$B$2:$B$516,0), MATCH(Capacity!V$254,'E-E'!$E$1:$AH$1,0))</f>
        <v>0</v>
      </c>
      <c r="W354">
        <f>$C354*INDEX('E-E'!$E$2:$AH$516,MATCH(Capacity!$B354,'E-E'!$B$2:$B$516,0), MATCH(Capacity!W$254,'E-E'!$E$1:$AH$1,0))</f>
        <v>0</v>
      </c>
      <c r="X354">
        <f>$C354*INDEX('E-E'!$E$2:$AH$516,MATCH(Capacity!$B354,'E-E'!$B$2:$B$516,0), MATCH(Capacity!X$254,'E-E'!$E$1:$AH$1,0))</f>
        <v>0</v>
      </c>
      <c r="Y354">
        <f>$C354*INDEX('E-E'!$E$2:$AH$516,MATCH(Capacity!$B354,'E-E'!$B$2:$B$516,0), MATCH(Capacity!Y$254,'E-E'!$E$1:$AH$1,0))</f>
        <v>0</v>
      </c>
      <c r="Z354">
        <f>$C354*INDEX('E-E'!$E$2:$AH$516,MATCH(Capacity!$B354,'E-E'!$B$2:$B$516,0), MATCH(Capacity!Z$254,'E-E'!$E$1:$AH$1,0))</f>
        <v>0</v>
      </c>
      <c r="AA354">
        <f>$C354*INDEX('E-E'!$E$2:$AH$516,MATCH(Capacity!$B354,'E-E'!$B$2:$B$516,0), MATCH(Capacity!AA$254,'E-E'!$E$1:$AH$1,0))</f>
        <v>0</v>
      </c>
      <c r="AB354">
        <f>$C354*INDEX('E-E'!$E$2:$AH$516,MATCH(Capacity!$B354,'E-E'!$B$2:$B$516,0), MATCH(Capacity!AB$254,'E-E'!$E$1:$AH$1,0))</f>
        <v>0</v>
      </c>
      <c r="AC354">
        <f>$C354*INDEX('E-E'!$E$2:$AH$516,MATCH(Capacity!$B354,'E-E'!$B$2:$B$516,0), MATCH(Capacity!AC$254,'E-E'!$E$1:$AH$1,0))</f>
        <v>0</v>
      </c>
      <c r="AD354">
        <f>$C354*INDEX('E-E'!$E$2:$AH$516,MATCH(Capacity!$B354,'E-E'!$B$2:$B$516,0), MATCH(Capacity!AD$254,'E-E'!$E$1:$AH$1,0))</f>
        <v>0</v>
      </c>
      <c r="AE354">
        <f>$C354*INDEX('E-E'!$E$2:$AH$516,MATCH(Capacity!$B354,'E-E'!$B$2:$B$516,0), MATCH(Capacity!AE$254,'E-E'!$E$1:$AH$1,0))</f>
        <v>0</v>
      </c>
      <c r="AF354">
        <f>$C354*INDEX('E-E'!$E$2:$AH$516,MATCH(Capacity!$B354,'E-E'!$B$2:$B$516,0), MATCH(Capacity!AF$254,'E-E'!$E$1:$AH$1,0))</f>
        <v>0</v>
      </c>
      <c r="AG354">
        <f>$C354*INDEX('E-E'!$E$2:$AH$516,MATCH(Capacity!$B354,'E-E'!$B$2:$B$516,0), MATCH(Capacity!AG$254,'E-E'!$E$1:$AH$1,0))</f>
        <v>0</v>
      </c>
      <c r="AH354">
        <f>$C354*INDEX('E-E'!$E$2:$AH$516,MATCH(Capacity!$B354,'E-E'!$B$2:$B$516,0), MATCH(Capacity!AH$254,'E-E'!$E$1:$AH$1,0))</f>
        <v>0</v>
      </c>
    </row>
    <row r="355" spans="1:34" x14ac:dyDescent="0.3">
      <c r="A355" t="str">
        <f>'E-E'!A102</f>
        <v>Capital Wind Farm</v>
      </c>
      <c r="B355" t="str">
        <f>'E-E'!B102</f>
        <v>CAPTL_WF</v>
      </c>
      <c r="C355">
        <f>_xlfn.IFNA(VLOOKUP(B355,RawData!$B$1:$E$168,4,FALSE),0)</f>
        <v>0</v>
      </c>
      <c r="D355">
        <f>_xlfn.IFNA(VLOOKUP(B355,RawData!$B$1:$H$168,7,FALSE),0)</f>
        <v>0</v>
      </c>
      <c r="E355">
        <f>_xlfn.IFNA(VLOOKUP(B355,RawData!$B$1:$H$168,2,FALSE),0)</f>
        <v>0</v>
      </c>
      <c r="F355">
        <f>$C355*INDEX('E-E'!$E$2:$AH$516,MATCH(Capacity!$B355,'E-E'!$B$2:$B$516,0), MATCH(Capacity!F$254,'E-E'!$E$1:$AH$1,0))</f>
        <v>0</v>
      </c>
      <c r="G355">
        <f>$C355*INDEX('E-E'!$E$2:$AH$516,MATCH(Capacity!$B355,'E-E'!$B$2:$B$516,0), MATCH(Capacity!G$254,'E-E'!$E$1:$AH$1,0))</f>
        <v>0</v>
      </c>
      <c r="H355">
        <f>$C355*INDEX('E-E'!$E$2:$AH$516,MATCH(Capacity!$B355,'E-E'!$B$2:$B$516,0), MATCH(Capacity!H$254,'E-E'!$E$1:$AH$1,0))</f>
        <v>0</v>
      </c>
      <c r="I355">
        <f>$C355*INDEX('E-E'!$E$2:$AH$516,MATCH(Capacity!$B355,'E-E'!$B$2:$B$516,0), MATCH(Capacity!I$254,'E-E'!$E$1:$AH$1,0))</f>
        <v>0</v>
      </c>
      <c r="J355">
        <f>$C355*INDEX('E-E'!$E$2:$AH$516,MATCH(Capacity!$B355,'E-E'!$B$2:$B$516,0), MATCH(Capacity!J$254,'E-E'!$E$1:$AH$1,0))</f>
        <v>0</v>
      </c>
      <c r="K355">
        <f>$C355*INDEX('E-E'!$E$2:$AH$516,MATCH(Capacity!$B355,'E-E'!$B$2:$B$516,0), MATCH(Capacity!K$254,'E-E'!$E$1:$AH$1,0))</f>
        <v>0</v>
      </c>
      <c r="L355">
        <f>$C355*INDEX('E-E'!$E$2:$AH$516,MATCH(Capacity!$B355,'E-E'!$B$2:$B$516,0), MATCH(Capacity!L$254,'E-E'!$E$1:$AH$1,0))</f>
        <v>0</v>
      </c>
      <c r="M355">
        <f>$C355*INDEX('E-E'!$E$2:$AH$516,MATCH(Capacity!$B355,'E-E'!$B$2:$B$516,0), MATCH(Capacity!M$254,'E-E'!$E$1:$AH$1,0))</f>
        <v>0</v>
      </c>
      <c r="N355">
        <f>$C355*INDEX('E-E'!$E$2:$AH$516,MATCH(Capacity!$B355,'E-E'!$B$2:$B$516,0), MATCH(Capacity!N$254,'E-E'!$E$1:$AH$1,0))</f>
        <v>0</v>
      </c>
      <c r="O355">
        <f>$C355*INDEX('E-E'!$E$2:$AH$516,MATCH(Capacity!$B355,'E-E'!$B$2:$B$516,0), MATCH(Capacity!O$254,'E-E'!$E$1:$AH$1,0))</f>
        <v>0</v>
      </c>
      <c r="P355">
        <f>$C355*INDEX('E-E'!$E$2:$AH$516,MATCH(Capacity!$B355,'E-E'!$B$2:$B$516,0), MATCH(Capacity!P$254,'E-E'!$E$1:$AH$1,0))</f>
        <v>0</v>
      </c>
      <c r="Q355">
        <f>$C355*INDEX('E-E'!$E$2:$AH$516,MATCH(Capacity!$B355,'E-E'!$B$2:$B$516,0), MATCH(Capacity!Q$254,'E-E'!$E$1:$AH$1,0))</f>
        <v>0</v>
      </c>
      <c r="R355">
        <f>$C355*INDEX('E-E'!$E$2:$AH$516,MATCH(Capacity!$B355,'E-E'!$B$2:$B$516,0), MATCH(Capacity!R$254,'E-E'!$E$1:$AH$1,0))</f>
        <v>0</v>
      </c>
      <c r="S355">
        <f>$C355*INDEX('E-E'!$E$2:$AH$516,MATCH(Capacity!$B355,'E-E'!$B$2:$B$516,0), MATCH(Capacity!S$254,'E-E'!$E$1:$AH$1,0))</f>
        <v>0</v>
      </c>
      <c r="T355">
        <f>$C355*INDEX('E-E'!$E$2:$AH$516,MATCH(Capacity!$B355,'E-E'!$B$2:$B$516,0), MATCH(Capacity!T$254,'E-E'!$E$1:$AH$1,0))</f>
        <v>0</v>
      </c>
      <c r="U355">
        <f>$C355*INDEX('E-E'!$E$2:$AH$516,MATCH(Capacity!$B355,'E-E'!$B$2:$B$516,0), MATCH(Capacity!U$254,'E-E'!$E$1:$AH$1,0))</f>
        <v>0</v>
      </c>
      <c r="V355">
        <f>$C355*INDEX('E-E'!$E$2:$AH$516,MATCH(Capacity!$B355,'E-E'!$B$2:$B$516,0), MATCH(Capacity!V$254,'E-E'!$E$1:$AH$1,0))</f>
        <v>0</v>
      </c>
      <c r="W355">
        <f>$C355*INDEX('E-E'!$E$2:$AH$516,MATCH(Capacity!$B355,'E-E'!$B$2:$B$516,0), MATCH(Capacity!W$254,'E-E'!$E$1:$AH$1,0))</f>
        <v>0</v>
      </c>
      <c r="X355">
        <f>$C355*INDEX('E-E'!$E$2:$AH$516,MATCH(Capacity!$B355,'E-E'!$B$2:$B$516,0), MATCH(Capacity!X$254,'E-E'!$E$1:$AH$1,0))</f>
        <v>0</v>
      </c>
      <c r="Y355">
        <f>$C355*INDEX('E-E'!$E$2:$AH$516,MATCH(Capacity!$B355,'E-E'!$B$2:$B$516,0), MATCH(Capacity!Y$254,'E-E'!$E$1:$AH$1,0))</f>
        <v>0</v>
      </c>
      <c r="Z355">
        <f>$C355*INDEX('E-E'!$E$2:$AH$516,MATCH(Capacity!$B355,'E-E'!$B$2:$B$516,0), MATCH(Capacity!Z$254,'E-E'!$E$1:$AH$1,0))</f>
        <v>0</v>
      </c>
      <c r="AA355">
        <f>$C355*INDEX('E-E'!$E$2:$AH$516,MATCH(Capacity!$B355,'E-E'!$B$2:$B$516,0), MATCH(Capacity!AA$254,'E-E'!$E$1:$AH$1,0))</f>
        <v>0</v>
      </c>
      <c r="AB355">
        <f>$C355*INDEX('E-E'!$E$2:$AH$516,MATCH(Capacity!$B355,'E-E'!$B$2:$B$516,0), MATCH(Capacity!AB$254,'E-E'!$E$1:$AH$1,0))</f>
        <v>0</v>
      </c>
      <c r="AC355">
        <f>$C355*INDEX('E-E'!$E$2:$AH$516,MATCH(Capacity!$B355,'E-E'!$B$2:$B$516,0), MATCH(Capacity!AC$254,'E-E'!$E$1:$AH$1,0))</f>
        <v>0</v>
      </c>
      <c r="AD355">
        <f>$C355*INDEX('E-E'!$E$2:$AH$516,MATCH(Capacity!$B355,'E-E'!$B$2:$B$516,0), MATCH(Capacity!AD$254,'E-E'!$E$1:$AH$1,0))</f>
        <v>0</v>
      </c>
      <c r="AE355">
        <f>$C355*INDEX('E-E'!$E$2:$AH$516,MATCH(Capacity!$B355,'E-E'!$B$2:$B$516,0), MATCH(Capacity!AE$254,'E-E'!$E$1:$AH$1,0))</f>
        <v>0</v>
      </c>
      <c r="AF355">
        <f>$C355*INDEX('E-E'!$E$2:$AH$516,MATCH(Capacity!$B355,'E-E'!$B$2:$B$516,0), MATCH(Capacity!AF$254,'E-E'!$E$1:$AH$1,0))</f>
        <v>0</v>
      </c>
      <c r="AG355">
        <f>$C355*INDEX('E-E'!$E$2:$AH$516,MATCH(Capacity!$B355,'E-E'!$B$2:$B$516,0), MATCH(Capacity!AG$254,'E-E'!$E$1:$AH$1,0))</f>
        <v>0</v>
      </c>
      <c r="AH355">
        <f>$C355*INDEX('E-E'!$E$2:$AH$516,MATCH(Capacity!$B355,'E-E'!$B$2:$B$516,0), MATCH(Capacity!AH$254,'E-E'!$E$1:$AH$1,0))</f>
        <v>0</v>
      </c>
    </row>
    <row r="356" spans="1:34" x14ac:dyDescent="0.3">
      <c r="A356" t="str">
        <f>'E-E'!A103</f>
        <v>Cathedral Rocks Wind Farm</v>
      </c>
      <c r="B356" t="str">
        <f>'E-E'!B103</f>
        <v>CATHROCK</v>
      </c>
      <c r="C356">
        <f>_xlfn.IFNA(VLOOKUP(B356,RawData!$B$1:$E$168,4,FALSE),0)</f>
        <v>0</v>
      </c>
      <c r="D356">
        <f>_xlfn.IFNA(VLOOKUP(B356,RawData!$B$1:$H$168,7,FALSE),0)</f>
        <v>0</v>
      </c>
      <c r="E356">
        <f>_xlfn.IFNA(VLOOKUP(B356,RawData!$B$1:$H$168,2,FALSE),0)</f>
        <v>0</v>
      </c>
      <c r="F356">
        <f>$C356*INDEX('E-E'!$E$2:$AH$516,MATCH(Capacity!$B356,'E-E'!$B$2:$B$516,0), MATCH(Capacity!F$254,'E-E'!$E$1:$AH$1,0))</f>
        <v>0</v>
      </c>
      <c r="G356">
        <f>$C356*INDEX('E-E'!$E$2:$AH$516,MATCH(Capacity!$B356,'E-E'!$B$2:$B$516,0), MATCH(Capacity!G$254,'E-E'!$E$1:$AH$1,0))</f>
        <v>0</v>
      </c>
      <c r="H356">
        <f>$C356*INDEX('E-E'!$E$2:$AH$516,MATCH(Capacity!$B356,'E-E'!$B$2:$B$516,0), MATCH(Capacity!H$254,'E-E'!$E$1:$AH$1,0))</f>
        <v>0</v>
      </c>
      <c r="I356">
        <f>$C356*INDEX('E-E'!$E$2:$AH$516,MATCH(Capacity!$B356,'E-E'!$B$2:$B$516,0), MATCH(Capacity!I$254,'E-E'!$E$1:$AH$1,0))</f>
        <v>0</v>
      </c>
      <c r="J356">
        <f>$C356*INDEX('E-E'!$E$2:$AH$516,MATCH(Capacity!$B356,'E-E'!$B$2:$B$516,0), MATCH(Capacity!J$254,'E-E'!$E$1:$AH$1,0))</f>
        <v>0</v>
      </c>
      <c r="K356">
        <f>$C356*INDEX('E-E'!$E$2:$AH$516,MATCH(Capacity!$B356,'E-E'!$B$2:$B$516,0), MATCH(Capacity!K$254,'E-E'!$E$1:$AH$1,0))</f>
        <v>0</v>
      </c>
      <c r="L356">
        <f>$C356*INDEX('E-E'!$E$2:$AH$516,MATCH(Capacity!$B356,'E-E'!$B$2:$B$516,0), MATCH(Capacity!L$254,'E-E'!$E$1:$AH$1,0))</f>
        <v>0</v>
      </c>
      <c r="M356">
        <f>$C356*INDEX('E-E'!$E$2:$AH$516,MATCH(Capacity!$B356,'E-E'!$B$2:$B$516,0), MATCH(Capacity!M$254,'E-E'!$E$1:$AH$1,0))</f>
        <v>0</v>
      </c>
      <c r="N356">
        <f>$C356*INDEX('E-E'!$E$2:$AH$516,MATCH(Capacity!$B356,'E-E'!$B$2:$B$516,0), MATCH(Capacity!N$254,'E-E'!$E$1:$AH$1,0))</f>
        <v>0</v>
      </c>
      <c r="O356">
        <f>$C356*INDEX('E-E'!$E$2:$AH$516,MATCH(Capacity!$B356,'E-E'!$B$2:$B$516,0), MATCH(Capacity!O$254,'E-E'!$E$1:$AH$1,0))</f>
        <v>0</v>
      </c>
      <c r="P356">
        <f>$C356*INDEX('E-E'!$E$2:$AH$516,MATCH(Capacity!$B356,'E-E'!$B$2:$B$516,0), MATCH(Capacity!P$254,'E-E'!$E$1:$AH$1,0))</f>
        <v>0</v>
      </c>
      <c r="Q356">
        <f>$C356*INDEX('E-E'!$E$2:$AH$516,MATCH(Capacity!$B356,'E-E'!$B$2:$B$516,0), MATCH(Capacity!Q$254,'E-E'!$E$1:$AH$1,0))</f>
        <v>0</v>
      </c>
      <c r="R356">
        <f>$C356*INDEX('E-E'!$E$2:$AH$516,MATCH(Capacity!$B356,'E-E'!$B$2:$B$516,0), MATCH(Capacity!R$254,'E-E'!$E$1:$AH$1,0))</f>
        <v>0</v>
      </c>
      <c r="S356">
        <f>$C356*INDEX('E-E'!$E$2:$AH$516,MATCH(Capacity!$B356,'E-E'!$B$2:$B$516,0), MATCH(Capacity!S$254,'E-E'!$E$1:$AH$1,0))</f>
        <v>0</v>
      </c>
      <c r="T356">
        <f>$C356*INDEX('E-E'!$E$2:$AH$516,MATCH(Capacity!$B356,'E-E'!$B$2:$B$516,0), MATCH(Capacity!T$254,'E-E'!$E$1:$AH$1,0))</f>
        <v>0</v>
      </c>
      <c r="U356">
        <f>$C356*INDEX('E-E'!$E$2:$AH$516,MATCH(Capacity!$B356,'E-E'!$B$2:$B$516,0), MATCH(Capacity!U$254,'E-E'!$E$1:$AH$1,0))</f>
        <v>0</v>
      </c>
      <c r="V356">
        <f>$C356*INDEX('E-E'!$E$2:$AH$516,MATCH(Capacity!$B356,'E-E'!$B$2:$B$516,0), MATCH(Capacity!V$254,'E-E'!$E$1:$AH$1,0))</f>
        <v>0</v>
      </c>
      <c r="W356">
        <f>$C356*INDEX('E-E'!$E$2:$AH$516,MATCH(Capacity!$B356,'E-E'!$B$2:$B$516,0), MATCH(Capacity!W$254,'E-E'!$E$1:$AH$1,0))</f>
        <v>0</v>
      </c>
      <c r="X356">
        <f>$C356*INDEX('E-E'!$E$2:$AH$516,MATCH(Capacity!$B356,'E-E'!$B$2:$B$516,0), MATCH(Capacity!X$254,'E-E'!$E$1:$AH$1,0))</f>
        <v>0</v>
      </c>
      <c r="Y356">
        <f>$C356*INDEX('E-E'!$E$2:$AH$516,MATCH(Capacity!$B356,'E-E'!$B$2:$B$516,0), MATCH(Capacity!Y$254,'E-E'!$E$1:$AH$1,0))</f>
        <v>0</v>
      </c>
      <c r="Z356">
        <f>$C356*INDEX('E-E'!$E$2:$AH$516,MATCH(Capacity!$B356,'E-E'!$B$2:$B$516,0), MATCH(Capacity!Z$254,'E-E'!$E$1:$AH$1,0))</f>
        <v>0</v>
      </c>
      <c r="AA356">
        <f>$C356*INDEX('E-E'!$E$2:$AH$516,MATCH(Capacity!$B356,'E-E'!$B$2:$B$516,0), MATCH(Capacity!AA$254,'E-E'!$E$1:$AH$1,0))</f>
        <v>0</v>
      </c>
      <c r="AB356">
        <f>$C356*INDEX('E-E'!$E$2:$AH$516,MATCH(Capacity!$B356,'E-E'!$B$2:$B$516,0), MATCH(Capacity!AB$254,'E-E'!$E$1:$AH$1,0))</f>
        <v>0</v>
      </c>
      <c r="AC356">
        <f>$C356*INDEX('E-E'!$E$2:$AH$516,MATCH(Capacity!$B356,'E-E'!$B$2:$B$516,0), MATCH(Capacity!AC$254,'E-E'!$E$1:$AH$1,0))</f>
        <v>0</v>
      </c>
      <c r="AD356">
        <f>$C356*INDEX('E-E'!$E$2:$AH$516,MATCH(Capacity!$B356,'E-E'!$B$2:$B$516,0), MATCH(Capacity!AD$254,'E-E'!$E$1:$AH$1,0))</f>
        <v>0</v>
      </c>
      <c r="AE356">
        <f>$C356*INDEX('E-E'!$E$2:$AH$516,MATCH(Capacity!$B356,'E-E'!$B$2:$B$516,0), MATCH(Capacity!AE$254,'E-E'!$E$1:$AH$1,0))</f>
        <v>0</v>
      </c>
      <c r="AF356">
        <f>$C356*INDEX('E-E'!$E$2:$AH$516,MATCH(Capacity!$B356,'E-E'!$B$2:$B$516,0), MATCH(Capacity!AF$254,'E-E'!$E$1:$AH$1,0))</f>
        <v>0</v>
      </c>
      <c r="AG356">
        <f>$C356*INDEX('E-E'!$E$2:$AH$516,MATCH(Capacity!$B356,'E-E'!$B$2:$B$516,0), MATCH(Capacity!AG$254,'E-E'!$E$1:$AH$1,0))</f>
        <v>0</v>
      </c>
      <c r="AH356">
        <f>$C356*INDEX('E-E'!$E$2:$AH$516,MATCH(Capacity!$B356,'E-E'!$B$2:$B$516,0), MATCH(Capacity!AH$254,'E-E'!$E$1:$AH$1,0))</f>
        <v>0</v>
      </c>
    </row>
    <row r="357" spans="1:34" x14ac:dyDescent="0.3">
      <c r="A357" t="str">
        <f>'E-E'!A104</f>
        <v>Christies Beach Wastewater Treatment Plant BESS</v>
      </c>
      <c r="B357" t="str">
        <f>'E-E'!B104</f>
        <v>CBWWBA1G</v>
      </c>
      <c r="C357">
        <f>_xlfn.IFNA(VLOOKUP(B357,RawData!$B$1:$E$168,4,FALSE),0)</f>
        <v>0</v>
      </c>
      <c r="D357">
        <f>_xlfn.IFNA(VLOOKUP(B357,RawData!$B$1:$H$168,7,FALSE),0)</f>
        <v>0</v>
      </c>
      <c r="E357">
        <f>_xlfn.IFNA(VLOOKUP(B357,RawData!$B$1:$H$168,2,FALSE),0)</f>
        <v>0</v>
      </c>
      <c r="F357">
        <f>$C357*INDEX('E-E'!$E$2:$AH$516,MATCH(Capacity!$B357,'E-E'!$B$2:$B$516,0), MATCH(Capacity!F$254,'E-E'!$E$1:$AH$1,0))</f>
        <v>0</v>
      </c>
      <c r="G357">
        <f>$C357*INDEX('E-E'!$E$2:$AH$516,MATCH(Capacity!$B357,'E-E'!$B$2:$B$516,0), MATCH(Capacity!G$254,'E-E'!$E$1:$AH$1,0))</f>
        <v>0</v>
      </c>
      <c r="H357">
        <f>$C357*INDEX('E-E'!$E$2:$AH$516,MATCH(Capacity!$B357,'E-E'!$B$2:$B$516,0), MATCH(Capacity!H$254,'E-E'!$E$1:$AH$1,0))</f>
        <v>0</v>
      </c>
      <c r="I357">
        <f>$C357*INDEX('E-E'!$E$2:$AH$516,MATCH(Capacity!$B357,'E-E'!$B$2:$B$516,0), MATCH(Capacity!I$254,'E-E'!$E$1:$AH$1,0))</f>
        <v>0</v>
      </c>
      <c r="J357">
        <f>$C357*INDEX('E-E'!$E$2:$AH$516,MATCH(Capacity!$B357,'E-E'!$B$2:$B$516,0), MATCH(Capacity!J$254,'E-E'!$E$1:$AH$1,0))</f>
        <v>0</v>
      </c>
      <c r="K357">
        <f>$C357*INDEX('E-E'!$E$2:$AH$516,MATCH(Capacity!$B357,'E-E'!$B$2:$B$516,0), MATCH(Capacity!K$254,'E-E'!$E$1:$AH$1,0))</f>
        <v>0</v>
      </c>
      <c r="L357">
        <f>$C357*INDEX('E-E'!$E$2:$AH$516,MATCH(Capacity!$B357,'E-E'!$B$2:$B$516,0), MATCH(Capacity!L$254,'E-E'!$E$1:$AH$1,0))</f>
        <v>0</v>
      </c>
      <c r="M357">
        <f>$C357*INDEX('E-E'!$E$2:$AH$516,MATCH(Capacity!$B357,'E-E'!$B$2:$B$516,0), MATCH(Capacity!M$254,'E-E'!$E$1:$AH$1,0))</f>
        <v>0</v>
      </c>
      <c r="N357">
        <f>$C357*INDEX('E-E'!$E$2:$AH$516,MATCH(Capacity!$B357,'E-E'!$B$2:$B$516,0), MATCH(Capacity!N$254,'E-E'!$E$1:$AH$1,0))</f>
        <v>0</v>
      </c>
      <c r="O357">
        <f>$C357*INDEX('E-E'!$E$2:$AH$516,MATCH(Capacity!$B357,'E-E'!$B$2:$B$516,0), MATCH(Capacity!O$254,'E-E'!$E$1:$AH$1,0))</f>
        <v>0</v>
      </c>
      <c r="P357">
        <f>$C357*INDEX('E-E'!$E$2:$AH$516,MATCH(Capacity!$B357,'E-E'!$B$2:$B$516,0), MATCH(Capacity!P$254,'E-E'!$E$1:$AH$1,0))</f>
        <v>0</v>
      </c>
      <c r="Q357">
        <f>$C357*INDEX('E-E'!$E$2:$AH$516,MATCH(Capacity!$B357,'E-E'!$B$2:$B$516,0), MATCH(Capacity!Q$254,'E-E'!$E$1:$AH$1,0))</f>
        <v>0</v>
      </c>
      <c r="R357">
        <f>$C357*INDEX('E-E'!$E$2:$AH$516,MATCH(Capacity!$B357,'E-E'!$B$2:$B$516,0), MATCH(Capacity!R$254,'E-E'!$E$1:$AH$1,0))</f>
        <v>0</v>
      </c>
      <c r="S357">
        <f>$C357*INDEX('E-E'!$E$2:$AH$516,MATCH(Capacity!$B357,'E-E'!$B$2:$B$516,0), MATCH(Capacity!S$254,'E-E'!$E$1:$AH$1,0))</f>
        <v>0</v>
      </c>
      <c r="T357">
        <f>$C357*INDEX('E-E'!$E$2:$AH$516,MATCH(Capacity!$B357,'E-E'!$B$2:$B$516,0), MATCH(Capacity!T$254,'E-E'!$E$1:$AH$1,0))</f>
        <v>0</v>
      </c>
      <c r="U357">
        <f>$C357*INDEX('E-E'!$E$2:$AH$516,MATCH(Capacity!$B357,'E-E'!$B$2:$B$516,0), MATCH(Capacity!U$254,'E-E'!$E$1:$AH$1,0))</f>
        <v>0</v>
      </c>
      <c r="V357">
        <f>$C357*INDEX('E-E'!$E$2:$AH$516,MATCH(Capacity!$B357,'E-E'!$B$2:$B$516,0), MATCH(Capacity!V$254,'E-E'!$E$1:$AH$1,0))</f>
        <v>0</v>
      </c>
      <c r="W357">
        <f>$C357*INDEX('E-E'!$E$2:$AH$516,MATCH(Capacity!$B357,'E-E'!$B$2:$B$516,0), MATCH(Capacity!W$254,'E-E'!$E$1:$AH$1,0))</f>
        <v>0</v>
      </c>
      <c r="X357">
        <f>$C357*INDEX('E-E'!$E$2:$AH$516,MATCH(Capacity!$B357,'E-E'!$B$2:$B$516,0), MATCH(Capacity!X$254,'E-E'!$E$1:$AH$1,0))</f>
        <v>0</v>
      </c>
      <c r="Y357">
        <f>$C357*INDEX('E-E'!$E$2:$AH$516,MATCH(Capacity!$B357,'E-E'!$B$2:$B$516,0), MATCH(Capacity!Y$254,'E-E'!$E$1:$AH$1,0))</f>
        <v>0</v>
      </c>
      <c r="Z357">
        <f>$C357*INDEX('E-E'!$E$2:$AH$516,MATCH(Capacity!$B357,'E-E'!$B$2:$B$516,0), MATCH(Capacity!Z$254,'E-E'!$E$1:$AH$1,0))</f>
        <v>0</v>
      </c>
      <c r="AA357">
        <f>$C357*INDEX('E-E'!$E$2:$AH$516,MATCH(Capacity!$B357,'E-E'!$B$2:$B$516,0), MATCH(Capacity!AA$254,'E-E'!$E$1:$AH$1,0))</f>
        <v>0</v>
      </c>
      <c r="AB357">
        <f>$C357*INDEX('E-E'!$E$2:$AH$516,MATCH(Capacity!$B357,'E-E'!$B$2:$B$516,0), MATCH(Capacity!AB$254,'E-E'!$E$1:$AH$1,0))</f>
        <v>0</v>
      </c>
      <c r="AC357">
        <f>$C357*INDEX('E-E'!$E$2:$AH$516,MATCH(Capacity!$B357,'E-E'!$B$2:$B$516,0), MATCH(Capacity!AC$254,'E-E'!$E$1:$AH$1,0))</f>
        <v>0</v>
      </c>
      <c r="AD357">
        <f>$C357*INDEX('E-E'!$E$2:$AH$516,MATCH(Capacity!$B357,'E-E'!$B$2:$B$516,0), MATCH(Capacity!AD$254,'E-E'!$E$1:$AH$1,0))</f>
        <v>0</v>
      </c>
      <c r="AE357">
        <f>$C357*INDEX('E-E'!$E$2:$AH$516,MATCH(Capacity!$B357,'E-E'!$B$2:$B$516,0), MATCH(Capacity!AE$254,'E-E'!$E$1:$AH$1,0))</f>
        <v>0</v>
      </c>
      <c r="AF357">
        <f>$C357*INDEX('E-E'!$E$2:$AH$516,MATCH(Capacity!$B357,'E-E'!$B$2:$B$516,0), MATCH(Capacity!AF$254,'E-E'!$E$1:$AH$1,0))</f>
        <v>0</v>
      </c>
      <c r="AG357">
        <f>$C357*INDEX('E-E'!$E$2:$AH$516,MATCH(Capacity!$B357,'E-E'!$B$2:$B$516,0), MATCH(Capacity!AG$254,'E-E'!$E$1:$AH$1,0))</f>
        <v>0</v>
      </c>
      <c r="AH357">
        <f>$C357*INDEX('E-E'!$E$2:$AH$516,MATCH(Capacity!$B357,'E-E'!$B$2:$B$516,0), MATCH(Capacity!AH$254,'E-E'!$E$1:$AH$1,0))</f>
        <v>0</v>
      </c>
    </row>
    <row r="358" spans="1:34" x14ac:dyDescent="0.3">
      <c r="A358" t="str">
        <f>'E-E'!A105</f>
        <v>Cethana</v>
      </c>
      <c r="B358" t="str">
        <f>'E-E'!B105</f>
        <v>CETHANA</v>
      </c>
      <c r="C358">
        <f>_xlfn.IFNA(VLOOKUP(B358,RawData!$B$1:$E$168,4,FALSE),0)</f>
        <v>0</v>
      </c>
      <c r="D358">
        <f>_xlfn.IFNA(VLOOKUP(B358,RawData!$B$1:$H$168,7,FALSE),0)</f>
        <v>0</v>
      </c>
      <c r="E358">
        <f>_xlfn.IFNA(VLOOKUP(B358,RawData!$B$1:$H$168,2,FALSE),0)</f>
        <v>0</v>
      </c>
      <c r="F358">
        <f>$C358*INDEX('E-E'!$E$2:$AH$516,MATCH(Capacity!$B358,'E-E'!$B$2:$B$516,0), MATCH(Capacity!F$254,'E-E'!$E$1:$AH$1,0))</f>
        <v>0</v>
      </c>
      <c r="G358">
        <f>$C358*INDEX('E-E'!$E$2:$AH$516,MATCH(Capacity!$B358,'E-E'!$B$2:$B$516,0), MATCH(Capacity!G$254,'E-E'!$E$1:$AH$1,0))</f>
        <v>0</v>
      </c>
      <c r="H358">
        <f>$C358*INDEX('E-E'!$E$2:$AH$516,MATCH(Capacity!$B358,'E-E'!$B$2:$B$516,0), MATCH(Capacity!H$254,'E-E'!$E$1:$AH$1,0))</f>
        <v>0</v>
      </c>
      <c r="I358">
        <f>$C358*INDEX('E-E'!$E$2:$AH$516,MATCH(Capacity!$B358,'E-E'!$B$2:$B$516,0), MATCH(Capacity!I$254,'E-E'!$E$1:$AH$1,0))</f>
        <v>0</v>
      </c>
      <c r="J358">
        <f>$C358*INDEX('E-E'!$E$2:$AH$516,MATCH(Capacity!$B358,'E-E'!$B$2:$B$516,0), MATCH(Capacity!J$254,'E-E'!$E$1:$AH$1,0))</f>
        <v>0</v>
      </c>
      <c r="K358">
        <f>$C358*INDEX('E-E'!$E$2:$AH$516,MATCH(Capacity!$B358,'E-E'!$B$2:$B$516,0), MATCH(Capacity!K$254,'E-E'!$E$1:$AH$1,0))</f>
        <v>0</v>
      </c>
      <c r="L358">
        <f>$C358*INDEX('E-E'!$E$2:$AH$516,MATCH(Capacity!$B358,'E-E'!$B$2:$B$516,0), MATCH(Capacity!L$254,'E-E'!$E$1:$AH$1,0))</f>
        <v>0</v>
      </c>
      <c r="M358">
        <f>$C358*INDEX('E-E'!$E$2:$AH$516,MATCH(Capacity!$B358,'E-E'!$B$2:$B$516,0), MATCH(Capacity!M$254,'E-E'!$E$1:$AH$1,0))</f>
        <v>0</v>
      </c>
      <c r="N358">
        <f>$C358*INDEX('E-E'!$E$2:$AH$516,MATCH(Capacity!$B358,'E-E'!$B$2:$B$516,0), MATCH(Capacity!N$254,'E-E'!$E$1:$AH$1,0))</f>
        <v>0</v>
      </c>
      <c r="O358">
        <f>$C358*INDEX('E-E'!$E$2:$AH$516,MATCH(Capacity!$B358,'E-E'!$B$2:$B$516,0), MATCH(Capacity!O$254,'E-E'!$E$1:$AH$1,0))</f>
        <v>0</v>
      </c>
      <c r="P358">
        <f>$C358*INDEX('E-E'!$E$2:$AH$516,MATCH(Capacity!$B358,'E-E'!$B$2:$B$516,0), MATCH(Capacity!P$254,'E-E'!$E$1:$AH$1,0))</f>
        <v>0</v>
      </c>
      <c r="Q358">
        <f>$C358*INDEX('E-E'!$E$2:$AH$516,MATCH(Capacity!$B358,'E-E'!$B$2:$B$516,0), MATCH(Capacity!Q$254,'E-E'!$E$1:$AH$1,0))</f>
        <v>0</v>
      </c>
      <c r="R358">
        <f>$C358*INDEX('E-E'!$E$2:$AH$516,MATCH(Capacity!$B358,'E-E'!$B$2:$B$516,0), MATCH(Capacity!R$254,'E-E'!$E$1:$AH$1,0))</f>
        <v>0</v>
      </c>
      <c r="S358">
        <f>$C358*INDEX('E-E'!$E$2:$AH$516,MATCH(Capacity!$B358,'E-E'!$B$2:$B$516,0), MATCH(Capacity!S$254,'E-E'!$E$1:$AH$1,0))</f>
        <v>0</v>
      </c>
      <c r="T358">
        <f>$C358*INDEX('E-E'!$E$2:$AH$516,MATCH(Capacity!$B358,'E-E'!$B$2:$B$516,0), MATCH(Capacity!T$254,'E-E'!$E$1:$AH$1,0))</f>
        <v>0</v>
      </c>
      <c r="U358">
        <f>$C358*INDEX('E-E'!$E$2:$AH$516,MATCH(Capacity!$B358,'E-E'!$B$2:$B$516,0), MATCH(Capacity!U$254,'E-E'!$E$1:$AH$1,0))</f>
        <v>0</v>
      </c>
      <c r="V358">
        <f>$C358*INDEX('E-E'!$E$2:$AH$516,MATCH(Capacity!$B358,'E-E'!$B$2:$B$516,0), MATCH(Capacity!V$254,'E-E'!$E$1:$AH$1,0))</f>
        <v>0</v>
      </c>
      <c r="W358">
        <f>$C358*INDEX('E-E'!$E$2:$AH$516,MATCH(Capacity!$B358,'E-E'!$B$2:$B$516,0), MATCH(Capacity!W$254,'E-E'!$E$1:$AH$1,0))</f>
        <v>0</v>
      </c>
      <c r="X358">
        <f>$C358*INDEX('E-E'!$E$2:$AH$516,MATCH(Capacity!$B358,'E-E'!$B$2:$B$516,0), MATCH(Capacity!X$254,'E-E'!$E$1:$AH$1,0))</f>
        <v>0</v>
      </c>
      <c r="Y358">
        <f>$C358*INDEX('E-E'!$E$2:$AH$516,MATCH(Capacity!$B358,'E-E'!$B$2:$B$516,0), MATCH(Capacity!Y$254,'E-E'!$E$1:$AH$1,0))</f>
        <v>0</v>
      </c>
      <c r="Z358">
        <f>$C358*INDEX('E-E'!$E$2:$AH$516,MATCH(Capacity!$B358,'E-E'!$B$2:$B$516,0), MATCH(Capacity!Z$254,'E-E'!$E$1:$AH$1,0))</f>
        <v>0</v>
      </c>
      <c r="AA358">
        <f>$C358*INDEX('E-E'!$E$2:$AH$516,MATCH(Capacity!$B358,'E-E'!$B$2:$B$516,0), MATCH(Capacity!AA$254,'E-E'!$E$1:$AH$1,0))</f>
        <v>0</v>
      </c>
      <c r="AB358">
        <f>$C358*INDEX('E-E'!$E$2:$AH$516,MATCH(Capacity!$B358,'E-E'!$B$2:$B$516,0), MATCH(Capacity!AB$254,'E-E'!$E$1:$AH$1,0))</f>
        <v>0</v>
      </c>
      <c r="AC358">
        <f>$C358*INDEX('E-E'!$E$2:$AH$516,MATCH(Capacity!$B358,'E-E'!$B$2:$B$516,0), MATCH(Capacity!AC$254,'E-E'!$E$1:$AH$1,0))</f>
        <v>0</v>
      </c>
      <c r="AD358">
        <f>$C358*INDEX('E-E'!$E$2:$AH$516,MATCH(Capacity!$B358,'E-E'!$B$2:$B$516,0), MATCH(Capacity!AD$254,'E-E'!$E$1:$AH$1,0))</f>
        <v>0</v>
      </c>
      <c r="AE358">
        <f>$C358*INDEX('E-E'!$E$2:$AH$516,MATCH(Capacity!$B358,'E-E'!$B$2:$B$516,0), MATCH(Capacity!AE$254,'E-E'!$E$1:$AH$1,0))</f>
        <v>0</v>
      </c>
      <c r="AF358">
        <f>$C358*INDEX('E-E'!$E$2:$AH$516,MATCH(Capacity!$B358,'E-E'!$B$2:$B$516,0), MATCH(Capacity!AF$254,'E-E'!$E$1:$AH$1,0))</f>
        <v>0</v>
      </c>
      <c r="AG358">
        <f>$C358*INDEX('E-E'!$E$2:$AH$516,MATCH(Capacity!$B358,'E-E'!$B$2:$B$516,0), MATCH(Capacity!AG$254,'E-E'!$E$1:$AH$1,0))</f>
        <v>0</v>
      </c>
      <c r="AH358">
        <f>$C358*INDEX('E-E'!$E$2:$AH$516,MATCH(Capacity!$B358,'E-E'!$B$2:$B$516,0), MATCH(Capacity!AH$254,'E-E'!$E$1:$AH$1,0))</f>
        <v>0</v>
      </c>
    </row>
    <row r="359" spans="1:34" x14ac:dyDescent="0.3">
      <c r="A359" t="str">
        <f>'E-E'!A106</f>
        <v>Colongra</v>
      </c>
      <c r="B359" t="str">
        <f>'E-E'!B106</f>
        <v>CG1</v>
      </c>
      <c r="C359">
        <f>_xlfn.IFNA(VLOOKUP(B359,RawData!$B$1:$E$168,4,FALSE),0)</f>
        <v>181</v>
      </c>
      <c r="D359" t="str">
        <f>_xlfn.IFNA(VLOOKUP(B359,RawData!$B$1:$H$168,7,FALSE),0)</f>
        <v>OCGT</v>
      </c>
      <c r="E359" t="str">
        <f>_xlfn.IFNA(VLOOKUP(B359,RawData!$B$1:$H$168,2,FALSE),0)</f>
        <v>NSW</v>
      </c>
      <c r="F359">
        <f>$C359*INDEX('E-E'!$E$2:$AH$516,MATCH(Capacity!$B359,'E-E'!$B$2:$B$516,0), MATCH(Capacity!F$254,'E-E'!$E$1:$AH$1,0))</f>
        <v>181</v>
      </c>
      <c r="G359">
        <f>$C359*INDEX('E-E'!$E$2:$AH$516,MATCH(Capacity!$B359,'E-E'!$B$2:$B$516,0), MATCH(Capacity!G$254,'E-E'!$E$1:$AH$1,0))</f>
        <v>181</v>
      </c>
      <c r="H359">
        <f>$C359*INDEX('E-E'!$E$2:$AH$516,MATCH(Capacity!$B359,'E-E'!$B$2:$B$516,0), MATCH(Capacity!H$254,'E-E'!$E$1:$AH$1,0))</f>
        <v>181</v>
      </c>
      <c r="I359">
        <f>$C359*INDEX('E-E'!$E$2:$AH$516,MATCH(Capacity!$B359,'E-E'!$B$2:$B$516,0), MATCH(Capacity!I$254,'E-E'!$E$1:$AH$1,0))</f>
        <v>181</v>
      </c>
      <c r="J359">
        <f>$C359*INDEX('E-E'!$E$2:$AH$516,MATCH(Capacity!$B359,'E-E'!$B$2:$B$516,0), MATCH(Capacity!J$254,'E-E'!$E$1:$AH$1,0))</f>
        <v>181</v>
      </c>
      <c r="K359">
        <f>$C359*INDEX('E-E'!$E$2:$AH$516,MATCH(Capacity!$B359,'E-E'!$B$2:$B$516,0), MATCH(Capacity!K$254,'E-E'!$E$1:$AH$1,0))</f>
        <v>181</v>
      </c>
      <c r="L359">
        <f>$C359*INDEX('E-E'!$E$2:$AH$516,MATCH(Capacity!$B359,'E-E'!$B$2:$B$516,0), MATCH(Capacity!L$254,'E-E'!$E$1:$AH$1,0))</f>
        <v>181</v>
      </c>
      <c r="M359">
        <f>$C359*INDEX('E-E'!$E$2:$AH$516,MATCH(Capacity!$B359,'E-E'!$B$2:$B$516,0), MATCH(Capacity!M$254,'E-E'!$E$1:$AH$1,0))</f>
        <v>181</v>
      </c>
      <c r="N359">
        <f>$C359*INDEX('E-E'!$E$2:$AH$516,MATCH(Capacity!$B359,'E-E'!$B$2:$B$516,0), MATCH(Capacity!N$254,'E-E'!$E$1:$AH$1,0))</f>
        <v>181</v>
      </c>
      <c r="O359">
        <f>$C359*INDEX('E-E'!$E$2:$AH$516,MATCH(Capacity!$B359,'E-E'!$B$2:$B$516,0), MATCH(Capacity!O$254,'E-E'!$E$1:$AH$1,0))</f>
        <v>181</v>
      </c>
      <c r="P359">
        <f>$C359*INDEX('E-E'!$E$2:$AH$516,MATCH(Capacity!$B359,'E-E'!$B$2:$B$516,0), MATCH(Capacity!P$254,'E-E'!$E$1:$AH$1,0))</f>
        <v>181</v>
      </c>
      <c r="Q359">
        <f>$C359*INDEX('E-E'!$E$2:$AH$516,MATCH(Capacity!$B359,'E-E'!$B$2:$B$516,0), MATCH(Capacity!Q$254,'E-E'!$E$1:$AH$1,0))</f>
        <v>181</v>
      </c>
      <c r="R359">
        <f>$C359*INDEX('E-E'!$E$2:$AH$516,MATCH(Capacity!$B359,'E-E'!$B$2:$B$516,0), MATCH(Capacity!R$254,'E-E'!$E$1:$AH$1,0))</f>
        <v>181</v>
      </c>
      <c r="S359">
        <f>$C359*INDEX('E-E'!$E$2:$AH$516,MATCH(Capacity!$B359,'E-E'!$B$2:$B$516,0), MATCH(Capacity!S$254,'E-E'!$E$1:$AH$1,0))</f>
        <v>181</v>
      </c>
      <c r="T359">
        <f>$C359*INDEX('E-E'!$E$2:$AH$516,MATCH(Capacity!$B359,'E-E'!$B$2:$B$516,0), MATCH(Capacity!T$254,'E-E'!$E$1:$AH$1,0))</f>
        <v>181</v>
      </c>
      <c r="U359">
        <f>$C359*INDEX('E-E'!$E$2:$AH$516,MATCH(Capacity!$B359,'E-E'!$B$2:$B$516,0), MATCH(Capacity!U$254,'E-E'!$E$1:$AH$1,0))</f>
        <v>181</v>
      </c>
      <c r="V359">
        <f>$C359*INDEX('E-E'!$E$2:$AH$516,MATCH(Capacity!$B359,'E-E'!$B$2:$B$516,0), MATCH(Capacity!V$254,'E-E'!$E$1:$AH$1,0))</f>
        <v>181</v>
      </c>
      <c r="W359">
        <f>$C359*INDEX('E-E'!$E$2:$AH$516,MATCH(Capacity!$B359,'E-E'!$B$2:$B$516,0), MATCH(Capacity!W$254,'E-E'!$E$1:$AH$1,0))</f>
        <v>181</v>
      </c>
      <c r="X359">
        <f>$C359*INDEX('E-E'!$E$2:$AH$516,MATCH(Capacity!$B359,'E-E'!$B$2:$B$516,0), MATCH(Capacity!X$254,'E-E'!$E$1:$AH$1,0))</f>
        <v>181</v>
      </c>
      <c r="Y359">
        <f>$C359*INDEX('E-E'!$E$2:$AH$516,MATCH(Capacity!$B359,'E-E'!$B$2:$B$516,0), MATCH(Capacity!Y$254,'E-E'!$E$1:$AH$1,0))</f>
        <v>181</v>
      </c>
      <c r="Z359">
        <f>$C359*INDEX('E-E'!$E$2:$AH$516,MATCH(Capacity!$B359,'E-E'!$B$2:$B$516,0), MATCH(Capacity!Z$254,'E-E'!$E$1:$AH$1,0))</f>
        <v>181</v>
      </c>
      <c r="AA359">
        <f>$C359*INDEX('E-E'!$E$2:$AH$516,MATCH(Capacity!$B359,'E-E'!$B$2:$B$516,0), MATCH(Capacity!AA$254,'E-E'!$E$1:$AH$1,0))</f>
        <v>181</v>
      </c>
      <c r="AB359">
        <f>$C359*INDEX('E-E'!$E$2:$AH$516,MATCH(Capacity!$B359,'E-E'!$B$2:$B$516,0), MATCH(Capacity!AB$254,'E-E'!$E$1:$AH$1,0))</f>
        <v>181</v>
      </c>
      <c r="AC359">
        <f>$C359*INDEX('E-E'!$E$2:$AH$516,MATCH(Capacity!$B359,'E-E'!$B$2:$B$516,0), MATCH(Capacity!AC$254,'E-E'!$E$1:$AH$1,0))</f>
        <v>181</v>
      </c>
      <c r="AD359">
        <f>$C359*INDEX('E-E'!$E$2:$AH$516,MATCH(Capacity!$B359,'E-E'!$B$2:$B$516,0), MATCH(Capacity!AD$254,'E-E'!$E$1:$AH$1,0))</f>
        <v>181</v>
      </c>
      <c r="AE359">
        <f>$C359*INDEX('E-E'!$E$2:$AH$516,MATCH(Capacity!$B359,'E-E'!$B$2:$B$516,0), MATCH(Capacity!AE$254,'E-E'!$E$1:$AH$1,0))</f>
        <v>181</v>
      </c>
      <c r="AF359">
        <f>$C359*INDEX('E-E'!$E$2:$AH$516,MATCH(Capacity!$B359,'E-E'!$B$2:$B$516,0), MATCH(Capacity!AF$254,'E-E'!$E$1:$AH$1,0))</f>
        <v>181</v>
      </c>
      <c r="AG359">
        <f>$C359*INDEX('E-E'!$E$2:$AH$516,MATCH(Capacity!$B359,'E-E'!$B$2:$B$516,0), MATCH(Capacity!AG$254,'E-E'!$E$1:$AH$1,0))</f>
        <v>181</v>
      </c>
      <c r="AH359">
        <f>$C359*INDEX('E-E'!$E$2:$AH$516,MATCH(Capacity!$B359,'E-E'!$B$2:$B$516,0), MATCH(Capacity!AH$254,'E-E'!$E$1:$AH$1,0))</f>
        <v>181</v>
      </c>
    </row>
    <row r="360" spans="1:34" x14ac:dyDescent="0.3">
      <c r="A360" t="str">
        <f>'E-E'!A107</f>
        <v>Colongra</v>
      </c>
      <c r="B360" t="str">
        <f>'E-E'!B107</f>
        <v>CG2</v>
      </c>
      <c r="C360">
        <f>_xlfn.IFNA(VLOOKUP(B360,RawData!$B$1:$E$168,4,FALSE),0)</f>
        <v>181</v>
      </c>
      <c r="D360" t="str">
        <f>_xlfn.IFNA(VLOOKUP(B360,RawData!$B$1:$H$168,7,FALSE),0)</f>
        <v>OCGT</v>
      </c>
      <c r="E360" t="str">
        <f>_xlfn.IFNA(VLOOKUP(B360,RawData!$B$1:$H$168,2,FALSE),0)</f>
        <v>NSW</v>
      </c>
      <c r="F360">
        <f>$C360*INDEX('E-E'!$E$2:$AH$516,MATCH(Capacity!$B360,'E-E'!$B$2:$B$516,0), MATCH(Capacity!F$254,'E-E'!$E$1:$AH$1,0))</f>
        <v>181</v>
      </c>
      <c r="G360">
        <f>$C360*INDEX('E-E'!$E$2:$AH$516,MATCH(Capacity!$B360,'E-E'!$B$2:$B$516,0), MATCH(Capacity!G$254,'E-E'!$E$1:$AH$1,0))</f>
        <v>181</v>
      </c>
      <c r="H360">
        <f>$C360*INDEX('E-E'!$E$2:$AH$516,MATCH(Capacity!$B360,'E-E'!$B$2:$B$516,0), MATCH(Capacity!H$254,'E-E'!$E$1:$AH$1,0))</f>
        <v>181</v>
      </c>
      <c r="I360">
        <f>$C360*INDEX('E-E'!$E$2:$AH$516,MATCH(Capacity!$B360,'E-E'!$B$2:$B$516,0), MATCH(Capacity!I$254,'E-E'!$E$1:$AH$1,0))</f>
        <v>181</v>
      </c>
      <c r="J360">
        <f>$C360*INDEX('E-E'!$E$2:$AH$516,MATCH(Capacity!$B360,'E-E'!$B$2:$B$516,0), MATCH(Capacity!J$254,'E-E'!$E$1:$AH$1,0))</f>
        <v>181</v>
      </c>
      <c r="K360">
        <f>$C360*INDEX('E-E'!$E$2:$AH$516,MATCH(Capacity!$B360,'E-E'!$B$2:$B$516,0), MATCH(Capacity!K$254,'E-E'!$E$1:$AH$1,0))</f>
        <v>181</v>
      </c>
      <c r="L360">
        <f>$C360*INDEX('E-E'!$E$2:$AH$516,MATCH(Capacity!$B360,'E-E'!$B$2:$B$516,0), MATCH(Capacity!L$254,'E-E'!$E$1:$AH$1,0))</f>
        <v>181</v>
      </c>
      <c r="M360">
        <f>$C360*INDEX('E-E'!$E$2:$AH$516,MATCH(Capacity!$B360,'E-E'!$B$2:$B$516,0), MATCH(Capacity!M$254,'E-E'!$E$1:$AH$1,0))</f>
        <v>181</v>
      </c>
      <c r="N360">
        <f>$C360*INDEX('E-E'!$E$2:$AH$516,MATCH(Capacity!$B360,'E-E'!$B$2:$B$516,0), MATCH(Capacity!N$254,'E-E'!$E$1:$AH$1,0))</f>
        <v>181</v>
      </c>
      <c r="O360">
        <f>$C360*INDEX('E-E'!$E$2:$AH$516,MATCH(Capacity!$B360,'E-E'!$B$2:$B$516,0), MATCH(Capacity!O$254,'E-E'!$E$1:$AH$1,0))</f>
        <v>181</v>
      </c>
      <c r="P360">
        <f>$C360*INDEX('E-E'!$E$2:$AH$516,MATCH(Capacity!$B360,'E-E'!$B$2:$B$516,0), MATCH(Capacity!P$254,'E-E'!$E$1:$AH$1,0))</f>
        <v>181</v>
      </c>
      <c r="Q360">
        <f>$C360*INDEX('E-E'!$E$2:$AH$516,MATCH(Capacity!$B360,'E-E'!$B$2:$B$516,0), MATCH(Capacity!Q$254,'E-E'!$E$1:$AH$1,0))</f>
        <v>181</v>
      </c>
      <c r="R360">
        <f>$C360*INDEX('E-E'!$E$2:$AH$516,MATCH(Capacity!$B360,'E-E'!$B$2:$B$516,0), MATCH(Capacity!R$254,'E-E'!$E$1:$AH$1,0))</f>
        <v>181</v>
      </c>
      <c r="S360">
        <f>$C360*INDEX('E-E'!$E$2:$AH$516,MATCH(Capacity!$B360,'E-E'!$B$2:$B$516,0), MATCH(Capacity!S$254,'E-E'!$E$1:$AH$1,0))</f>
        <v>181</v>
      </c>
      <c r="T360">
        <f>$C360*INDEX('E-E'!$E$2:$AH$516,MATCH(Capacity!$B360,'E-E'!$B$2:$B$516,0), MATCH(Capacity!T$254,'E-E'!$E$1:$AH$1,0))</f>
        <v>181</v>
      </c>
      <c r="U360">
        <f>$C360*INDEX('E-E'!$E$2:$AH$516,MATCH(Capacity!$B360,'E-E'!$B$2:$B$516,0), MATCH(Capacity!U$254,'E-E'!$E$1:$AH$1,0))</f>
        <v>181</v>
      </c>
      <c r="V360">
        <f>$C360*INDEX('E-E'!$E$2:$AH$516,MATCH(Capacity!$B360,'E-E'!$B$2:$B$516,0), MATCH(Capacity!V$254,'E-E'!$E$1:$AH$1,0))</f>
        <v>181</v>
      </c>
      <c r="W360">
        <f>$C360*INDEX('E-E'!$E$2:$AH$516,MATCH(Capacity!$B360,'E-E'!$B$2:$B$516,0), MATCH(Capacity!W$254,'E-E'!$E$1:$AH$1,0))</f>
        <v>181</v>
      </c>
      <c r="X360">
        <f>$C360*INDEX('E-E'!$E$2:$AH$516,MATCH(Capacity!$B360,'E-E'!$B$2:$B$516,0), MATCH(Capacity!X$254,'E-E'!$E$1:$AH$1,0))</f>
        <v>181</v>
      </c>
      <c r="Y360">
        <f>$C360*INDEX('E-E'!$E$2:$AH$516,MATCH(Capacity!$B360,'E-E'!$B$2:$B$516,0), MATCH(Capacity!Y$254,'E-E'!$E$1:$AH$1,0))</f>
        <v>181</v>
      </c>
      <c r="Z360">
        <f>$C360*INDEX('E-E'!$E$2:$AH$516,MATCH(Capacity!$B360,'E-E'!$B$2:$B$516,0), MATCH(Capacity!Z$254,'E-E'!$E$1:$AH$1,0))</f>
        <v>181</v>
      </c>
      <c r="AA360">
        <f>$C360*INDEX('E-E'!$E$2:$AH$516,MATCH(Capacity!$B360,'E-E'!$B$2:$B$516,0), MATCH(Capacity!AA$254,'E-E'!$E$1:$AH$1,0))</f>
        <v>181</v>
      </c>
      <c r="AB360">
        <f>$C360*INDEX('E-E'!$E$2:$AH$516,MATCH(Capacity!$B360,'E-E'!$B$2:$B$516,0), MATCH(Capacity!AB$254,'E-E'!$E$1:$AH$1,0))</f>
        <v>181</v>
      </c>
      <c r="AC360">
        <f>$C360*INDEX('E-E'!$E$2:$AH$516,MATCH(Capacity!$B360,'E-E'!$B$2:$B$516,0), MATCH(Capacity!AC$254,'E-E'!$E$1:$AH$1,0))</f>
        <v>181</v>
      </c>
      <c r="AD360">
        <f>$C360*INDEX('E-E'!$E$2:$AH$516,MATCH(Capacity!$B360,'E-E'!$B$2:$B$516,0), MATCH(Capacity!AD$254,'E-E'!$E$1:$AH$1,0))</f>
        <v>181</v>
      </c>
      <c r="AE360">
        <f>$C360*INDEX('E-E'!$E$2:$AH$516,MATCH(Capacity!$B360,'E-E'!$B$2:$B$516,0), MATCH(Capacity!AE$254,'E-E'!$E$1:$AH$1,0))</f>
        <v>181</v>
      </c>
      <c r="AF360">
        <f>$C360*INDEX('E-E'!$E$2:$AH$516,MATCH(Capacity!$B360,'E-E'!$B$2:$B$516,0), MATCH(Capacity!AF$254,'E-E'!$E$1:$AH$1,0))</f>
        <v>181</v>
      </c>
      <c r="AG360">
        <f>$C360*INDEX('E-E'!$E$2:$AH$516,MATCH(Capacity!$B360,'E-E'!$B$2:$B$516,0), MATCH(Capacity!AG$254,'E-E'!$E$1:$AH$1,0))</f>
        <v>181</v>
      </c>
      <c r="AH360">
        <f>$C360*INDEX('E-E'!$E$2:$AH$516,MATCH(Capacity!$B360,'E-E'!$B$2:$B$516,0), MATCH(Capacity!AH$254,'E-E'!$E$1:$AH$1,0))</f>
        <v>181</v>
      </c>
    </row>
    <row r="361" spans="1:34" x14ac:dyDescent="0.3">
      <c r="A361" t="str">
        <f>'E-E'!A108</f>
        <v>Colongra</v>
      </c>
      <c r="B361" t="str">
        <f>'E-E'!B108</f>
        <v>CG3</v>
      </c>
      <c r="C361">
        <f>_xlfn.IFNA(VLOOKUP(B361,RawData!$B$1:$E$168,4,FALSE),0)</f>
        <v>181</v>
      </c>
      <c r="D361" t="str">
        <f>_xlfn.IFNA(VLOOKUP(B361,RawData!$B$1:$H$168,7,FALSE),0)</f>
        <v>OCGT</v>
      </c>
      <c r="E361" t="str">
        <f>_xlfn.IFNA(VLOOKUP(B361,RawData!$B$1:$H$168,2,FALSE),0)</f>
        <v>NSW</v>
      </c>
      <c r="F361">
        <f>$C361*INDEX('E-E'!$E$2:$AH$516,MATCH(Capacity!$B361,'E-E'!$B$2:$B$516,0), MATCH(Capacity!F$254,'E-E'!$E$1:$AH$1,0))</f>
        <v>181</v>
      </c>
      <c r="G361">
        <f>$C361*INDEX('E-E'!$E$2:$AH$516,MATCH(Capacity!$B361,'E-E'!$B$2:$B$516,0), MATCH(Capacity!G$254,'E-E'!$E$1:$AH$1,0))</f>
        <v>181</v>
      </c>
      <c r="H361">
        <f>$C361*INDEX('E-E'!$E$2:$AH$516,MATCH(Capacity!$B361,'E-E'!$B$2:$B$516,0), MATCH(Capacity!H$254,'E-E'!$E$1:$AH$1,0))</f>
        <v>181</v>
      </c>
      <c r="I361">
        <f>$C361*INDEX('E-E'!$E$2:$AH$516,MATCH(Capacity!$B361,'E-E'!$B$2:$B$516,0), MATCH(Capacity!I$254,'E-E'!$E$1:$AH$1,0))</f>
        <v>181</v>
      </c>
      <c r="J361">
        <f>$C361*INDEX('E-E'!$E$2:$AH$516,MATCH(Capacity!$B361,'E-E'!$B$2:$B$516,0), MATCH(Capacity!J$254,'E-E'!$E$1:$AH$1,0))</f>
        <v>181</v>
      </c>
      <c r="K361">
        <f>$C361*INDEX('E-E'!$E$2:$AH$516,MATCH(Capacity!$B361,'E-E'!$B$2:$B$516,0), MATCH(Capacity!K$254,'E-E'!$E$1:$AH$1,0))</f>
        <v>181</v>
      </c>
      <c r="L361">
        <f>$C361*INDEX('E-E'!$E$2:$AH$516,MATCH(Capacity!$B361,'E-E'!$B$2:$B$516,0), MATCH(Capacity!L$254,'E-E'!$E$1:$AH$1,0))</f>
        <v>181</v>
      </c>
      <c r="M361">
        <f>$C361*INDEX('E-E'!$E$2:$AH$516,MATCH(Capacity!$B361,'E-E'!$B$2:$B$516,0), MATCH(Capacity!M$254,'E-E'!$E$1:$AH$1,0))</f>
        <v>181</v>
      </c>
      <c r="N361">
        <f>$C361*INDEX('E-E'!$E$2:$AH$516,MATCH(Capacity!$B361,'E-E'!$B$2:$B$516,0), MATCH(Capacity!N$254,'E-E'!$E$1:$AH$1,0))</f>
        <v>181</v>
      </c>
      <c r="O361">
        <f>$C361*INDEX('E-E'!$E$2:$AH$516,MATCH(Capacity!$B361,'E-E'!$B$2:$B$516,0), MATCH(Capacity!O$254,'E-E'!$E$1:$AH$1,0))</f>
        <v>181</v>
      </c>
      <c r="P361">
        <f>$C361*INDEX('E-E'!$E$2:$AH$516,MATCH(Capacity!$B361,'E-E'!$B$2:$B$516,0), MATCH(Capacity!P$254,'E-E'!$E$1:$AH$1,0))</f>
        <v>181</v>
      </c>
      <c r="Q361">
        <f>$C361*INDEX('E-E'!$E$2:$AH$516,MATCH(Capacity!$B361,'E-E'!$B$2:$B$516,0), MATCH(Capacity!Q$254,'E-E'!$E$1:$AH$1,0))</f>
        <v>181</v>
      </c>
      <c r="R361">
        <f>$C361*INDEX('E-E'!$E$2:$AH$516,MATCH(Capacity!$B361,'E-E'!$B$2:$B$516,0), MATCH(Capacity!R$254,'E-E'!$E$1:$AH$1,0))</f>
        <v>181</v>
      </c>
      <c r="S361">
        <f>$C361*INDEX('E-E'!$E$2:$AH$516,MATCH(Capacity!$B361,'E-E'!$B$2:$B$516,0), MATCH(Capacity!S$254,'E-E'!$E$1:$AH$1,0))</f>
        <v>181</v>
      </c>
      <c r="T361">
        <f>$C361*INDEX('E-E'!$E$2:$AH$516,MATCH(Capacity!$B361,'E-E'!$B$2:$B$516,0), MATCH(Capacity!T$254,'E-E'!$E$1:$AH$1,0))</f>
        <v>181</v>
      </c>
      <c r="U361">
        <f>$C361*INDEX('E-E'!$E$2:$AH$516,MATCH(Capacity!$B361,'E-E'!$B$2:$B$516,0), MATCH(Capacity!U$254,'E-E'!$E$1:$AH$1,0))</f>
        <v>181</v>
      </c>
      <c r="V361">
        <f>$C361*INDEX('E-E'!$E$2:$AH$516,MATCH(Capacity!$B361,'E-E'!$B$2:$B$516,0), MATCH(Capacity!V$254,'E-E'!$E$1:$AH$1,0))</f>
        <v>181</v>
      </c>
      <c r="W361">
        <f>$C361*INDEX('E-E'!$E$2:$AH$516,MATCH(Capacity!$B361,'E-E'!$B$2:$B$516,0), MATCH(Capacity!W$254,'E-E'!$E$1:$AH$1,0))</f>
        <v>181</v>
      </c>
      <c r="X361">
        <f>$C361*INDEX('E-E'!$E$2:$AH$516,MATCH(Capacity!$B361,'E-E'!$B$2:$B$516,0), MATCH(Capacity!X$254,'E-E'!$E$1:$AH$1,0))</f>
        <v>181</v>
      </c>
      <c r="Y361">
        <f>$C361*INDEX('E-E'!$E$2:$AH$516,MATCH(Capacity!$B361,'E-E'!$B$2:$B$516,0), MATCH(Capacity!Y$254,'E-E'!$E$1:$AH$1,0))</f>
        <v>181</v>
      </c>
      <c r="Z361">
        <f>$C361*INDEX('E-E'!$E$2:$AH$516,MATCH(Capacity!$B361,'E-E'!$B$2:$B$516,0), MATCH(Capacity!Z$254,'E-E'!$E$1:$AH$1,0))</f>
        <v>181</v>
      </c>
      <c r="AA361">
        <f>$C361*INDEX('E-E'!$E$2:$AH$516,MATCH(Capacity!$B361,'E-E'!$B$2:$B$516,0), MATCH(Capacity!AA$254,'E-E'!$E$1:$AH$1,0))</f>
        <v>181</v>
      </c>
      <c r="AB361">
        <f>$C361*INDEX('E-E'!$E$2:$AH$516,MATCH(Capacity!$B361,'E-E'!$B$2:$B$516,0), MATCH(Capacity!AB$254,'E-E'!$E$1:$AH$1,0))</f>
        <v>181</v>
      </c>
      <c r="AC361">
        <f>$C361*INDEX('E-E'!$E$2:$AH$516,MATCH(Capacity!$B361,'E-E'!$B$2:$B$516,0), MATCH(Capacity!AC$254,'E-E'!$E$1:$AH$1,0))</f>
        <v>181</v>
      </c>
      <c r="AD361">
        <f>$C361*INDEX('E-E'!$E$2:$AH$516,MATCH(Capacity!$B361,'E-E'!$B$2:$B$516,0), MATCH(Capacity!AD$254,'E-E'!$E$1:$AH$1,0))</f>
        <v>181</v>
      </c>
      <c r="AE361">
        <f>$C361*INDEX('E-E'!$E$2:$AH$516,MATCH(Capacity!$B361,'E-E'!$B$2:$B$516,0), MATCH(Capacity!AE$254,'E-E'!$E$1:$AH$1,0))</f>
        <v>181</v>
      </c>
      <c r="AF361">
        <f>$C361*INDEX('E-E'!$E$2:$AH$516,MATCH(Capacity!$B361,'E-E'!$B$2:$B$516,0), MATCH(Capacity!AF$254,'E-E'!$E$1:$AH$1,0))</f>
        <v>181</v>
      </c>
      <c r="AG361">
        <f>$C361*INDEX('E-E'!$E$2:$AH$516,MATCH(Capacity!$B361,'E-E'!$B$2:$B$516,0), MATCH(Capacity!AG$254,'E-E'!$E$1:$AH$1,0))</f>
        <v>181</v>
      </c>
      <c r="AH361">
        <f>$C361*INDEX('E-E'!$E$2:$AH$516,MATCH(Capacity!$B361,'E-E'!$B$2:$B$516,0), MATCH(Capacity!AH$254,'E-E'!$E$1:$AH$1,0))</f>
        <v>181</v>
      </c>
    </row>
    <row r="362" spans="1:34" x14ac:dyDescent="0.3">
      <c r="A362" t="str">
        <f>'E-E'!A109</f>
        <v>Colongra</v>
      </c>
      <c r="B362" t="str">
        <f>'E-E'!B109</f>
        <v>CG4</v>
      </c>
      <c r="C362">
        <f>_xlfn.IFNA(VLOOKUP(B362,RawData!$B$1:$E$168,4,FALSE),0)</f>
        <v>181</v>
      </c>
      <c r="D362" t="str">
        <f>_xlfn.IFNA(VLOOKUP(B362,RawData!$B$1:$H$168,7,FALSE),0)</f>
        <v>OCGT</v>
      </c>
      <c r="E362" t="str">
        <f>_xlfn.IFNA(VLOOKUP(B362,RawData!$B$1:$H$168,2,FALSE),0)</f>
        <v>NSW</v>
      </c>
      <c r="F362">
        <f>$C362*INDEX('E-E'!$E$2:$AH$516,MATCH(Capacity!$B362,'E-E'!$B$2:$B$516,0), MATCH(Capacity!F$254,'E-E'!$E$1:$AH$1,0))</f>
        <v>181</v>
      </c>
      <c r="G362">
        <f>$C362*INDEX('E-E'!$E$2:$AH$516,MATCH(Capacity!$B362,'E-E'!$B$2:$B$516,0), MATCH(Capacity!G$254,'E-E'!$E$1:$AH$1,0))</f>
        <v>181</v>
      </c>
      <c r="H362">
        <f>$C362*INDEX('E-E'!$E$2:$AH$516,MATCH(Capacity!$B362,'E-E'!$B$2:$B$516,0), MATCH(Capacity!H$254,'E-E'!$E$1:$AH$1,0))</f>
        <v>181</v>
      </c>
      <c r="I362">
        <f>$C362*INDEX('E-E'!$E$2:$AH$516,MATCH(Capacity!$B362,'E-E'!$B$2:$B$516,0), MATCH(Capacity!I$254,'E-E'!$E$1:$AH$1,0))</f>
        <v>181</v>
      </c>
      <c r="J362">
        <f>$C362*INDEX('E-E'!$E$2:$AH$516,MATCH(Capacity!$B362,'E-E'!$B$2:$B$516,0), MATCH(Capacity!J$254,'E-E'!$E$1:$AH$1,0))</f>
        <v>181</v>
      </c>
      <c r="K362">
        <f>$C362*INDEX('E-E'!$E$2:$AH$516,MATCH(Capacity!$B362,'E-E'!$B$2:$B$516,0), MATCH(Capacity!K$254,'E-E'!$E$1:$AH$1,0))</f>
        <v>181</v>
      </c>
      <c r="L362">
        <f>$C362*INDEX('E-E'!$E$2:$AH$516,MATCH(Capacity!$B362,'E-E'!$B$2:$B$516,0), MATCH(Capacity!L$254,'E-E'!$E$1:$AH$1,0))</f>
        <v>181</v>
      </c>
      <c r="M362">
        <f>$C362*INDEX('E-E'!$E$2:$AH$516,MATCH(Capacity!$B362,'E-E'!$B$2:$B$516,0), MATCH(Capacity!M$254,'E-E'!$E$1:$AH$1,0))</f>
        <v>181</v>
      </c>
      <c r="N362">
        <f>$C362*INDEX('E-E'!$E$2:$AH$516,MATCH(Capacity!$B362,'E-E'!$B$2:$B$516,0), MATCH(Capacity!N$254,'E-E'!$E$1:$AH$1,0))</f>
        <v>181</v>
      </c>
      <c r="O362">
        <f>$C362*INDEX('E-E'!$E$2:$AH$516,MATCH(Capacity!$B362,'E-E'!$B$2:$B$516,0), MATCH(Capacity!O$254,'E-E'!$E$1:$AH$1,0))</f>
        <v>181</v>
      </c>
      <c r="P362">
        <f>$C362*INDEX('E-E'!$E$2:$AH$516,MATCH(Capacity!$B362,'E-E'!$B$2:$B$516,0), MATCH(Capacity!P$254,'E-E'!$E$1:$AH$1,0))</f>
        <v>181</v>
      </c>
      <c r="Q362">
        <f>$C362*INDEX('E-E'!$E$2:$AH$516,MATCH(Capacity!$B362,'E-E'!$B$2:$B$516,0), MATCH(Capacity!Q$254,'E-E'!$E$1:$AH$1,0))</f>
        <v>181</v>
      </c>
      <c r="R362">
        <f>$C362*INDEX('E-E'!$E$2:$AH$516,MATCH(Capacity!$B362,'E-E'!$B$2:$B$516,0), MATCH(Capacity!R$254,'E-E'!$E$1:$AH$1,0))</f>
        <v>181</v>
      </c>
      <c r="S362">
        <f>$C362*INDEX('E-E'!$E$2:$AH$516,MATCH(Capacity!$B362,'E-E'!$B$2:$B$516,0), MATCH(Capacity!S$254,'E-E'!$E$1:$AH$1,0))</f>
        <v>181</v>
      </c>
      <c r="T362">
        <f>$C362*INDEX('E-E'!$E$2:$AH$516,MATCH(Capacity!$B362,'E-E'!$B$2:$B$516,0), MATCH(Capacity!T$254,'E-E'!$E$1:$AH$1,0))</f>
        <v>181</v>
      </c>
      <c r="U362">
        <f>$C362*INDEX('E-E'!$E$2:$AH$516,MATCH(Capacity!$B362,'E-E'!$B$2:$B$516,0), MATCH(Capacity!U$254,'E-E'!$E$1:$AH$1,0))</f>
        <v>181</v>
      </c>
      <c r="V362">
        <f>$C362*INDEX('E-E'!$E$2:$AH$516,MATCH(Capacity!$B362,'E-E'!$B$2:$B$516,0), MATCH(Capacity!V$254,'E-E'!$E$1:$AH$1,0))</f>
        <v>181</v>
      </c>
      <c r="W362">
        <f>$C362*INDEX('E-E'!$E$2:$AH$516,MATCH(Capacity!$B362,'E-E'!$B$2:$B$516,0), MATCH(Capacity!W$254,'E-E'!$E$1:$AH$1,0))</f>
        <v>181</v>
      </c>
      <c r="X362">
        <f>$C362*INDEX('E-E'!$E$2:$AH$516,MATCH(Capacity!$B362,'E-E'!$B$2:$B$516,0), MATCH(Capacity!X$254,'E-E'!$E$1:$AH$1,0))</f>
        <v>181</v>
      </c>
      <c r="Y362">
        <f>$C362*INDEX('E-E'!$E$2:$AH$516,MATCH(Capacity!$B362,'E-E'!$B$2:$B$516,0), MATCH(Capacity!Y$254,'E-E'!$E$1:$AH$1,0))</f>
        <v>181</v>
      </c>
      <c r="Z362">
        <f>$C362*INDEX('E-E'!$E$2:$AH$516,MATCH(Capacity!$B362,'E-E'!$B$2:$B$516,0), MATCH(Capacity!Z$254,'E-E'!$E$1:$AH$1,0))</f>
        <v>181</v>
      </c>
      <c r="AA362">
        <f>$C362*INDEX('E-E'!$E$2:$AH$516,MATCH(Capacity!$B362,'E-E'!$B$2:$B$516,0), MATCH(Capacity!AA$254,'E-E'!$E$1:$AH$1,0))</f>
        <v>181</v>
      </c>
      <c r="AB362">
        <f>$C362*INDEX('E-E'!$E$2:$AH$516,MATCH(Capacity!$B362,'E-E'!$B$2:$B$516,0), MATCH(Capacity!AB$254,'E-E'!$E$1:$AH$1,0))</f>
        <v>181</v>
      </c>
      <c r="AC362">
        <f>$C362*INDEX('E-E'!$E$2:$AH$516,MATCH(Capacity!$B362,'E-E'!$B$2:$B$516,0), MATCH(Capacity!AC$254,'E-E'!$E$1:$AH$1,0))</f>
        <v>181</v>
      </c>
      <c r="AD362">
        <f>$C362*INDEX('E-E'!$E$2:$AH$516,MATCH(Capacity!$B362,'E-E'!$B$2:$B$516,0), MATCH(Capacity!AD$254,'E-E'!$E$1:$AH$1,0))</f>
        <v>181</v>
      </c>
      <c r="AE362">
        <f>$C362*INDEX('E-E'!$E$2:$AH$516,MATCH(Capacity!$B362,'E-E'!$B$2:$B$516,0), MATCH(Capacity!AE$254,'E-E'!$E$1:$AH$1,0))</f>
        <v>181</v>
      </c>
      <c r="AF362">
        <f>$C362*INDEX('E-E'!$E$2:$AH$516,MATCH(Capacity!$B362,'E-E'!$B$2:$B$516,0), MATCH(Capacity!AF$254,'E-E'!$E$1:$AH$1,0))</f>
        <v>181</v>
      </c>
      <c r="AG362">
        <f>$C362*INDEX('E-E'!$E$2:$AH$516,MATCH(Capacity!$B362,'E-E'!$B$2:$B$516,0), MATCH(Capacity!AG$254,'E-E'!$E$1:$AH$1,0))</f>
        <v>181</v>
      </c>
      <c r="AH362">
        <f>$C362*INDEX('E-E'!$E$2:$AH$516,MATCH(Capacity!$B362,'E-E'!$B$2:$B$516,0), MATCH(Capacity!AH$254,'E-E'!$E$1:$AH$1,0))</f>
        <v>181</v>
      </c>
    </row>
    <row r="363" spans="1:34" x14ac:dyDescent="0.3">
      <c r="A363" t="str">
        <f>'E-E'!A110</f>
        <v>Challicum Hills Wind Farm</v>
      </c>
      <c r="B363" t="str">
        <f>'E-E'!B110</f>
        <v>CHALLHWF</v>
      </c>
      <c r="C363">
        <f>_xlfn.IFNA(VLOOKUP(B363,RawData!$B$1:$E$168,4,FALSE),0)</f>
        <v>0</v>
      </c>
      <c r="D363">
        <f>_xlfn.IFNA(VLOOKUP(B363,RawData!$B$1:$H$168,7,FALSE),0)</f>
        <v>0</v>
      </c>
      <c r="E363">
        <f>_xlfn.IFNA(VLOOKUP(B363,RawData!$B$1:$H$168,2,FALSE),0)</f>
        <v>0</v>
      </c>
      <c r="F363">
        <f>$C363*INDEX('E-E'!$E$2:$AH$516,MATCH(Capacity!$B363,'E-E'!$B$2:$B$516,0), MATCH(Capacity!F$254,'E-E'!$E$1:$AH$1,0))</f>
        <v>0</v>
      </c>
      <c r="G363">
        <f>$C363*INDEX('E-E'!$E$2:$AH$516,MATCH(Capacity!$B363,'E-E'!$B$2:$B$516,0), MATCH(Capacity!G$254,'E-E'!$E$1:$AH$1,0))</f>
        <v>0</v>
      </c>
      <c r="H363">
        <f>$C363*INDEX('E-E'!$E$2:$AH$516,MATCH(Capacity!$B363,'E-E'!$B$2:$B$516,0), MATCH(Capacity!H$254,'E-E'!$E$1:$AH$1,0))</f>
        <v>0</v>
      </c>
      <c r="I363">
        <f>$C363*INDEX('E-E'!$E$2:$AH$516,MATCH(Capacity!$B363,'E-E'!$B$2:$B$516,0), MATCH(Capacity!I$254,'E-E'!$E$1:$AH$1,0))</f>
        <v>0</v>
      </c>
      <c r="J363">
        <f>$C363*INDEX('E-E'!$E$2:$AH$516,MATCH(Capacity!$B363,'E-E'!$B$2:$B$516,0), MATCH(Capacity!J$254,'E-E'!$E$1:$AH$1,0))</f>
        <v>0</v>
      </c>
      <c r="K363">
        <f>$C363*INDEX('E-E'!$E$2:$AH$516,MATCH(Capacity!$B363,'E-E'!$B$2:$B$516,0), MATCH(Capacity!K$254,'E-E'!$E$1:$AH$1,0))</f>
        <v>0</v>
      </c>
      <c r="L363">
        <f>$C363*INDEX('E-E'!$E$2:$AH$516,MATCH(Capacity!$B363,'E-E'!$B$2:$B$516,0), MATCH(Capacity!L$254,'E-E'!$E$1:$AH$1,0))</f>
        <v>0</v>
      </c>
      <c r="M363">
        <f>$C363*INDEX('E-E'!$E$2:$AH$516,MATCH(Capacity!$B363,'E-E'!$B$2:$B$516,0), MATCH(Capacity!M$254,'E-E'!$E$1:$AH$1,0))</f>
        <v>0</v>
      </c>
      <c r="N363">
        <f>$C363*INDEX('E-E'!$E$2:$AH$516,MATCH(Capacity!$B363,'E-E'!$B$2:$B$516,0), MATCH(Capacity!N$254,'E-E'!$E$1:$AH$1,0))</f>
        <v>0</v>
      </c>
      <c r="O363">
        <f>$C363*INDEX('E-E'!$E$2:$AH$516,MATCH(Capacity!$B363,'E-E'!$B$2:$B$516,0), MATCH(Capacity!O$254,'E-E'!$E$1:$AH$1,0))</f>
        <v>0</v>
      </c>
      <c r="P363">
        <f>$C363*INDEX('E-E'!$E$2:$AH$516,MATCH(Capacity!$B363,'E-E'!$B$2:$B$516,0), MATCH(Capacity!P$254,'E-E'!$E$1:$AH$1,0))</f>
        <v>0</v>
      </c>
      <c r="Q363">
        <f>$C363*INDEX('E-E'!$E$2:$AH$516,MATCH(Capacity!$B363,'E-E'!$B$2:$B$516,0), MATCH(Capacity!Q$254,'E-E'!$E$1:$AH$1,0))</f>
        <v>0</v>
      </c>
      <c r="R363">
        <f>$C363*INDEX('E-E'!$E$2:$AH$516,MATCH(Capacity!$B363,'E-E'!$B$2:$B$516,0), MATCH(Capacity!R$254,'E-E'!$E$1:$AH$1,0))</f>
        <v>0</v>
      </c>
      <c r="S363">
        <f>$C363*INDEX('E-E'!$E$2:$AH$516,MATCH(Capacity!$B363,'E-E'!$B$2:$B$516,0), MATCH(Capacity!S$254,'E-E'!$E$1:$AH$1,0))</f>
        <v>0</v>
      </c>
      <c r="T363">
        <f>$C363*INDEX('E-E'!$E$2:$AH$516,MATCH(Capacity!$B363,'E-E'!$B$2:$B$516,0), MATCH(Capacity!T$254,'E-E'!$E$1:$AH$1,0))</f>
        <v>0</v>
      </c>
      <c r="U363">
        <f>$C363*INDEX('E-E'!$E$2:$AH$516,MATCH(Capacity!$B363,'E-E'!$B$2:$B$516,0), MATCH(Capacity!U$254,'E-E'!$E$1:$AH$1,0))</f>
        <v>0</v>
      </c>
      <c r="V363">
        <f>$C363*INDEX('E-E'!$E$2:$AH$516,MATCH(Capacity!$B363,'E-E'!$B$2:$B$516,0), MATCH(Capacity!V$254,'E-E'!$E$1:$AH$1,0))</f>
        <v>0</v>
      </c>
      <c r="W363">
        <f>$C363*INDEX('E-E'!$E$2:$AH$516,MATCH(Capacity!$B363,'E-E'!$B$2:$B$516,0), MATCH(Capacity!W$254,'E-E'!$E$1:$AH$1,0))</f>
        <v>0</v>
      </c>
      <c r="X363">
        <f>$C363*INDEX('E-E'!$E$2:$AH$516,MATCH(Capacity!$B363,'E-E'!$B$2:$B$516,0), MATCH(Capacity!X$254,'E-E'!$E$1:$AH$1,0))</f>
        <v>0</v>
      </c>
      <c r="Y363">
        <f>$C363*INDEX('E-E'!$E$2:$AH$516,MATCH(Capacity!$B363,'E-E'!$B$2:$B$516,0), MATCH(Capacity!Y$254,'E-E'!$E$1:$AH$1,0))</f>
        <v>0</v>
      </c>
      <c r="Z363">
        <f>$C363*INDEX('E-E'!$E$2:$AH$516,MATCH(Capacity!$B363,'E-E'!$B$2:$B$516,0), MATCH(Capacity!Z$254,'E-E'!$E$1:$AH$1,0))</f>
        <v>0</v>
      </c>
      <c r="AA363">
        <f>$C363*INDEX('E-E'!$E$2:$AH$516,MATCH(Capacity!$B363,'E-E'!$B$2:$B$516,0), MATCH(Capacity!AA$254,'E-E'!$E$1:$AH$1,0))</f>
        <v>0</v>
      </c>
      <c r="AB363">
        <f>$C363*INDEX('E-E'!$E$2:$AH$516,MATCH(Capacity!$B363,'E-E'!$B$2:$B$516,0), MATCH(Capacity!AB$254,'E-E'!$E$1:$AH$1,0))</f>
        <v>0</v>
      </c>
      <c r="AC363">
        <f>$C363*INDEX('E-E'!$E$2:$AH$516,MATCH(Capacity!$B363,'E-E'!$B$2:$B$516,0), MATCH(Capacity!AC$254,'E-E'!$E$1:$AH$1,0))</f>
        <v>0</v>
      </c>
      <c r="AD363">
        <f>$C363*INDEX('E-E'!$E$2:$AH$516,MATCH(Capacity!$B363,'E-E'!$B$2:$B$516,0), MATCH(Capacity!AD$254,'E-E'!$E$1:$AH$1,0))</f>
        <v>0</v>
      </c>
      <c r="AE363">
        <f>$C363*INDEX('E-E'!$E$2:$AH$516,MATCH(Capacity!$B363,'E-E'!$B$2:$B$516,0), MATCH(Capacity!AE$254,'E-E'!$E$1:$AH$1,0))</f>
        <v>0</v>
      </c>
      <c r="AF363">
        <f>$C363*INDEX('E-E'!$E$2:$AH$516,MATCH(Capacity!$B363,'E-E'!$B$2:$B$516,0), MATCH(Capacity!AF$254,'E-E'!$E$1:$AH$1,0))</f>
        <v>0</v>
      </c>
      <c r="AG363">
        <f>$C363*INDEX('E-E'!$E$2:$AH$516,MATCH(Capacity!$B363,'E-E'!$B$2:$B$516,0), MATCH(Capacity!AG$254,'E-E'!$E$1:$AH$1,0))</f>
        <v>0</v>
      </c>
      <c r="AH363">
        <f>$C363*INDEX('E-E'!$E$2:$AH$516,MATCH(Capacity!$B363,'E-E'!$B$2:$B$516,0), MATCH(Capacity!AH$254,'E-E'!$E$1:$AH$1,0))</f>
        <v>0</v>
      </c>
    </row>
    <row r="364" spans="1:34" x14ac:dyDescent="0.3">
      <c r="A364" t="str">
        <f>'E-E'!A111</f>
        <v>Childers Solar Farm</v>
      </c>
      <c r="B364" t="str">
        <f>'E-E'!B111</f>
        <v>CHILDSF1</v>
      </c>
      <c r="C364">
        <f>_xlfn.IFNA(VLOOKUP(B364,RawData!$B$1:$E$168,4,FALSE),0)</f>
        <v>0</v>
      </c>
      <c r="D364">
        <f>_xlfn.IFNA(VLOOKUP(B364,RawData!$B$1:$H$168,7,FALSE),0)</f>
        <v>0</v>
      </c>
      <c r="E364">
        <f>_xlfn.IFNA(VLOOKUP(B364,RawData!$B$1:$H$168,2,FALSE),0)</f>
        <v>0</v>
      </c>
      <c r="F364">
        <f>$C364*INDEX('E-E'!$E$2:$AH$516,MATCH(Capacity!$B364,'E-E'!$B$2:$B$516,0), MATCH(Capacity!F$254,'E-E'!$E$1:$AH$1,0))</f>
        <v>0</v>
      </c>
      <c r="G364">
        <f>$C364*INDEX('E-E'!$E$2:$AH$516,MATCH(Capacity!$B364,'E-E'!$B$2:$B$516,0), MATCH(Capacity!G$254,'E-E'!$E$1:$AH$1,0))</f>
        <v>0</v>
      </c>
      <c r="H364">
        <f>$C364*INDEX('E-E'!$E$2:$AH$516,MATCH(Capacity!$B364,'E-E'!$B$2:$B$516,0), MATCH(Capacity!H$254,'E-E'!$E$1:$AH$1,0))</f>
        <v>0</v>
      </c>
      <c r="I364">
        <f>$C364*INDEX('E-E'!$E$2:$AH$516,MATCH(Capacity!$B364,'E-E'!$B$2:$B$516,0), MATCH(Capacity!I$254,'E-E'!$E$1:$AH$1,0))</f>
        <v>0</v>
      </c>
      <c r="J364">
        <f>$C364*INDEX('E-E'!$E$2:$AH$516,MATCH(Capacity!$B364,'E-E'!$B$2:$B$516,0), MATCH(Capacity!J$254,'E-E'!$E$1:$AH$1,0))</f>
        <v>0</v>
      </c>
      <c r="K364">
        <f>$C364*INDEX('E-E'!$E$2:$AH$516,MATCH(Capacity!$B364,'E-E'!$B$2:$B$516,0), MATCH(Capacity!K$254,'E-E'!$E$1:$AH$1,0))</f>
        <v>0</v>
      </c>
      <c r="L364">
        <f>$C364*INDEX('E-E'!$E$2:$AH$516,MATCH(Capacity!$B364,'E-E'!$B$2:$B$516,0), MATCH(Capacity!L$254,'E-E'!$E$1:$AH$1,0))</f>
        <v>0</v>
      </c>
      <c r="M364">
        <f>$C364*INDEX('E-E'!$E$2:$AH$516,MATCH(Capacity!$B364,'E-E'!$B$2:$B$516,0), MATCH(Capacity!M$254,'E-E'!$E$1:$AH$1,0))</f>
        <v>0</v>
      </c>
      <c r="N364">
        <f>$C364*INDEX('E-E'!$E$2:$AH$516,MATCH(Capacity!$B364,'E-E'!$B$2:$B$516,0), MATCH(Capacity!N$254,'E-E'!$E$1:$AH$1,0))</f>
        <v>0</v>
      </c>
      <c r="O364">
        <f>$C364*INDEX('E-E'!$E$2:$AH$516,MATCH(Capacity!$B364,'E-E'!$B$2:$B$516,0), MATCH(Capacity!O$254,'E-E'!$E$1:$AH$1,0))</f>
        <v>0</v>
      </c>
      <c r="P364">
        <f>$C364*INDEX('E-E'!$E$2:$AH$516,MATCH(Capacity!$B364,'E-E'!$B$2:$B$516,0), MATCH(Capacity!P$254,'E-E'!$E$1:$AH$1,0))</f>
        <v>0</v>
      </c>
      <c r="Q364">
        <f>$C364*INDEX('E-E'!$E$2:$AH$516,MATCH(Capacity!$B364,'E-E'!$B$2:$B$516,0), MATCH(Capacity!Q$254,'E-E'!$E$1:$AH$1,0))</f>
        <v>0</v>
      </c>
      <c r="R364">
        <f>$C364*INDEX('E-E'!$E$2:$AH$516,MATCH(Capacity!$B364,'E-E'!$B$2:$B$516,0), MATCH(Capacity!R$254,'E-E'!$E$1:$AH$1,0))</f>
        <v>0</v>
      </c>
      <c r="S364">
        <f>$C364*INDEX('E-E'!$E$2:$AH$516,MATCH(Capacity!$B364,'E-E'!$B$2:$B$516,0), MATCH(Capacity!S$254,'E-E'!$E$1:$AH$1,0))</f>
        <v>0</v>
      </c>
      <c r="T364">
        <f>$C364*INDEX('E-E'!$E$2:$AH$516,MATCH(Capacity!$B364,'E-E'!$B$2:$B$516,0), MATCH(Capacity!T$254,'E-E'!$E$1:$AH$1,0))</f>
        <v>0</v>
      </c>
      <c r="U364">
        <f>$C364*INDEX('E-E'!$E$2:$AH$516,MATCH(Capacity!$B364,'E-E'!$B$2:$B$516,0), MATCH(Capacity!U$254,'E-E'!$E$1:$AH$1,0))</f>
        <v>0</v>
      </c>
      <c r="V364">
        <f>$C364*INDEX('E-E'!$E$2:$AH$516,MATCH(Capacity!$B364,'E-E'!$B$2:$B$516,0), MATCH(Capacity!V$254,'E-E'!$E$1:$AH$1,0))</f>
        <v>0</v>
      </c>
      <c r="W364">
        <f>$C364*INDEX('E-E'!$E$2:$AH$516,MATCH(Capacity!$B364,'E-E'!$B$2:$B$516,0), MATCH(Capacity!W$254,'E-E'!$E$1:$AH$1,0))</f>
        <v>0</v>
      </c>
      <c r="X364">
        <f>$C364*INDEX('E-E'!$E$2:$AH$516,MATCH(Capacity!$B364,'E-E'!$B$2:$B$516,0), MATCH(Capacity!X$254,'E-E'!$E$1:$AH$1,0))</f>
        <v>0</v>
      </c>
      <c r="Y364">
        <f>$C364*INDEX('E-E'!$E$2:$AH$516,MATCH(Capacity!$B364,'E-E'!$B$2:$B$516,0), MATCH(Capacity!Y$254,'E-E'!$E$1:$AH$1,0))</f>
        <v>0</v>
      </c>
      <c r="Z364">
        <f>$C364*INDEX('E-E'!$E$2:$AH$516,MATCH(Capacity!$B364,'E-E'!$B$2:$B$516,0), MATCH(Capacity!Z$254,'E-E'!$E$1:$AH$1,0))</f>
        <v>0</v>
      </c>
      <c r="AA364">
        <f>$C364*INDEX('E-E'!$E$2:$AH$516,MATCH(Capacity!$B364,'E-E'!$B$2:$B$516,0), MATCH(Capacity!AA$254,'E-E'!$E$1:$AH$1,0))</f>
        <v>0</v>
      </c>
      <c r="AB364">
        <f>$C364*INDEX('E-E'!$E$2:$AH$516,MATCH(Capacity!$B364,'E-E'!$B$2:$B$516,0), MATCH(Capacity!AB$254,'E-E'!$E$1:$AH$1,0))</f>
        <v>0</v>
      </c>
      <c r="AC364">
        <f>$C364*INDEX('E-E'!$E$2:$AH$516,MATCH(Capacity!$B364,'E-E'!$B$2:$B$516,0), MATCH(Capacity!AC$254,'E-E'!$E$1:$AH$1,0))</f>
        <v>0</v>
      </c>
      <c r="AD364">
        <f>$C364*INDEX('E-E'!$E$2:$AH$516,MATCH(Capacity!$B364,'E-E'!$B$2:$B$516,0), MATCH(Capacity!AD$254,'E-E'!$E$1:$AH$1,0))</f>
        <v>0</v>
      </c>
      <c r="AE364">
        <f>$C364*INDEX('E-E'!$E$2:$AH$516,MATCH(Capacity!$B364,'E-E'!$B$2:$B$516,0), MATCH(Capacity!AE$254,'E-E'!$E$1:$AH$1,0))</f>
        <v>0</v>
      </c>
      <c r="AF364">
        <f>$C364*INDEX('E-E'!$E$2:$AH$516,MATCH(Capacity!$B364,'E-E'!$B$2:$B$516,0), MATCH(Capacity!AF$254,'E-E'!$E$1:$AH$1,0))</f>
        <v>0</v>
      </c>
      <c r="AG364">
        <f>$C364*INDEX('E-E'!$E$2:$AH$516,MATCH(Capacity!$B364,'E-E'!$B$2:$B$516,0), MATCH(Capacity!AG$254,'E-E'!$E$1:$AH$1,0))</f>
        <v>0</v>
      </c>
      <c r="AH364">
        <f>$C364*INDEX('E-E'!$E$2:$AH$516,MATCH(Capacity!$B364,'E-E'!$B$2:$B$516,0), MATCH(Capacity!AH$254,'E-E'!$E$1:$AH$1,0))</f>
        <v>0</v>
      </c>
    </row>
    <row r="365" spans="1:34" x14ac:dyDescent="0.3">
      <c r="A365" t="str">
        <f>'E-E'!A112</f>
        <v>Christies Beach Wastewater Treatment Plant</v>
      </c>
      <c r="B365" t="str">
        <f>'E-E'!B112</f>
        <v>Christies Beach Wastewater Treatment Plant</v>
      </c>
      <c r="C365">
        <f>_xlfn.IFNA(VLOOKUP(B365,RawData!$B$1:$E$168,4,FALSE),0)</f>
        <v>0</v>
      </c>
      <c r="D365">
        <f>_xlfn.IFNA(VLOOKUP(B365,RawData!$B$1:$H$168,7,FALSE),0)</f>
        <v>0</v>
      </c>
      <c r="E365">
        <f>_xlfn.IFNA(VLOOKUP(B365,RawData!$B$1:$H$168,2,FALSE),0)</f>
        <v>0</v>
      </c>
      <c r="F365">
        <f>$C365*INDEX('E-E'!$E$2:$AH$516,MATCH(Capacity!$B365,'E-E'!$B$2:$B$516,0), MATCH(Capacity!F$254,'E-E'!$E$1:$AH$1,0))</f>
        <v>0</v>
      </c>
      <c r="G365">
        <f>$C365*INDEX('E-E'!$E$2:$AH$516,MATCH(Capacity!$B365,'E-E'!$B$2:$B$516,0), MATCH(Capacity!G$254,'E-E'!$E$1:$AH$1,0))</f>
        <v>0</v>
      </c>
      <c r="H365">
        <f>$C365*INDEX('E-E'!$E$2:$AH$516,MATCH(Capacity!$B365,'E-E'!$B$2:$B$516,0), MATCH(Capacity!H$254,'E-E'!$E$1:$AH$1,0))</f>
        <v>0</v>
      </c>
      <c r="I365">
        <f>$C365*INDEX('E-E'!$E$2:$AH$516,MATCH(Capacity!$B365,'E-E'!$B$2:$B$516,0), MATCH(Capacity!I$254,'E-E'!$E$1:$AH$1,0))</f>
        <v>0</v>
      </c>
      <c r="J365">
        <f>$C365*INDEX('E-E'!$E$2:$AH$516,MATCH(Capacity!$B365,'E-E'!$B$2:$B$516,0), MATCH(Capacity!J$254,'E-E'!$E$1:$AH$1,0))</f>
        <v>0</v>
      </c>
      <c r="K365">
        <f>$C365*INDEX('E-E'!$E$2:$AH$516,MATCH(Capacity!$B365,'E-E'!$B$2:$B$516,0), MATCH(Capacity!K$254,'E-E'!$E$1:$AH$1,0))</f>
        <v>0</v>
      </c>
      <c r="L365">
        <f>$C365*INDEX('E-E'!$E$2:$AH$516,MATCH(Capacity!$B365,'E-E'!$B$2:$B$516,0), MATCH(Capacity!L$254,'E-E'!$E$1:$AH$1,0))</f>
        <v>0</v>
      </c>
      <c r="M365">
        <f>$C365*INDEX('E-E'!$E$2:$AH$516,MATCH(Capacity!$B365,'E-E'!$B$2:$B$516,0), MATCH(Capacity!M$254,'E-E'!$E$1:$AH$1,0))</f>
        <v>0</v>
      </c>
      <c r="N365">
        <f>$C365*INDEX('E-E'!$E$2:$AH$516,MATCH(Capacity!$B365,'E-E'!$B$2:$B$516,0), MATCH(Capacity!N$254,'E-E'!$E$1:$AH$1,0))</f>
        <v>0</v>
      </c>
      <c r="O365">
        <f>$C365*INDEX('E-E'!$E$2:$AH$516,MATCH(Capacity!$B365,'E-E'!$B$2:$B$516,0), MATCH(Capacity!O$254,'E-E'!$E$1:$AH$1,0))</f>
        <v>0</v>
      </c>
      <c r="P365">
        <f>$C365*INDEX('E-E'!$E$2:$AH$516,MATCH(Capacity!$B365,'E-E'!$B$2:$B$516,0), MATCH(Capacity!P$254,'E-E'!$E$1:$AH$1,0))</f>
        <v>0</v>
      </c>
      <c r="Q365">
        <f>$C365*INDEX('E-E'!$E$2:$AH$516,MATCH(Capacity!$B365,'E-E'!$B$2:$B$516,0), MATCH(Capacity!Q$254,'E-E'!$E$1:$AH$1,0))</f>
        <v>0</v>
      </c>
      <c r="R365">
        <f>$C365*INDEX('E-E'!$E$2:$AH$516,MATCH(Capacity!$B365,'E-E'!$B$2:$B$516,0), MATCH(Capacity!R$254,'E-E'!$E$1:$AH$1,0))</f>
        <v>0</v>
      </c>
      <c r="S365">
        <f>$C365*INDEX('E-E'!$E$2:$AH$516,MATCH(Capacity!$B365,'E-E'!$B$2:$B$516,0), MATCH(Capacity!S$254,'E-E'!$E$1:$AH$1,0))</f>
        <v>0</v>
      </c>
      <c r="T365">
        <f>$C365*INDEX('E-E'!$E$2:$AH$516,MATCH(Capacity!$B365,'E-E'!$B$2:$B$516,0), MATCH(Capacity!T$254,'E-E'!$E$1:$AH$1,0))</f>
        <v>0</v>
      </c>
      <c r="U365">
        <f>$C365*INDEX('E-E'!$E$2:$AH$516,MATCH(Capacity!$B365,'E-E'!$B$2:$B$516,0), MATCH(Capacity!U$254,'E-E'!$E$1:$AH$1,0))</f>
        <v>0</v>
      </c>
      <c r="V365">
        <f>$C365*INDEX('E-E'!$E$2:$AH$516,MATCH(Capacity!$B365,'E-E'!$B$2:$B$516,0), MATCH(Capacity!V$254,'E-E'!$E$1:$AH$1,0))</f>
        <v>0</v>
      </c>
      <c r="W365">
        <f>$C365*INDEX('E-E'!$E$2:$AH$516,MATCH(Capacity!$B365,'E-E'!$B$2:$B$516,0), MATCH(Capacity!W$254,'E-E'!$E$1:$AH$1,0))</f>
        <v>0</v>
      </c>
      <c r="X365">
        <f>$C365*INDEX('E-E'!$E$2:$AH$516,MATCH(Capacity!$B365,'E-E'!$B$2:$B$516,0), MATCH(Capacity!X$254,'E-E'!$E$1:$AH$1,0))</f>
        <v>0</v>
      </c>
      <c r="Y365">
        <f>$C365*INDEX('E-E'!$E$2:$AH$516,MATCH(Capacity!$B365,'E-E'!$B$2:$B$516,0), MATCH(Capacity!Y$254,'E-E'!$E$1:$AH$1,0))</f>
        <v>0</v>
      </c>
      <c r="Z365">
        <f>$C365*INDEX('E-E'!$E$2:$AH$516,MATCH(Capacity!$B365,'E-E'!$B$2:$B$516,0), MATCH(Capacity!Z$254,'E-E'!$E$1:$AH$1,0))</f>
        <v>0</v>
      </c>
      <c r="AA365">
        <f>$C365*INDEX('E-E'!$E$2:$AH$516,MATCH(Capacity!$B365,'E-E'!$B$2:$B$516,0), MATCH(Capacity!AA$254,'E-E'!$E$1:$AH$1,0))</f>
        <v>0</v>
      </c>
      <c r="AB365">
        <f>$C365*INDEX('E-E'!$E$2:$AH$516,MATCH(Capacity!$B365,'E-E'!$B$2:$B$516,0), MATCH(Capacity!AB$254,'E-E'!$E$1:$AH$1,0))</f>
        <v>0</v>
      </c>
      <c r="AC365">
        <f>$C365*INDEX('E-E'!$E$2:$AH$516,MATCH(Capacity!$B365,'E-E'!$B$2:$B$516,0), MATCH(Capacity!AC$254,'E-E'!$E$1:$AH$1,0))</f>
        <v>0</v>
      </c>
      <c r="AD365">
        <f>$C365*INDEX('E-E'!$E$2:$AH$516,MATCH(Capacity!$B365,'E-E'!$B$2:$B$516,0), MATCH(Capacity!AD$254,'E-E'!$E$1:$AH$1,0))</f>
        <v>0</v>
      </c>
      <c r="AE365">
        <f>$C365*INDEX('E-E'!$E$2:$AH$516,MATCH(Capacity!$B365,'E-E'!$B$2:$B$516,0), MATCH(Capacity!AE$254,'E-E'!$E$1:$AH$1,0))</f>
        <v>0</v>
      </c>
      <c r="AF365">
        <f>$C365*INDEX('E-E'!$E$2:$AH$516,MATCH(Capacity!$B365,'E-E'!$B$2:$B$516,0), MATCH(Capacity!AF$254,'E-E'!$E$1:$AH$1,0))</f>
        <v>0</v>
      </c>
      <c r="AG365">
        <f>$C365*INDEX('E-E'!$E$2:$AH$516,MATCH(Capacity!$B365,'E-E'!$B$2:$B$516,0), MATCH(Capacity!AG$254,'E-E'!$E$1:$AH$1,0))</f>
        <v>0</v>
      </c>
      <c r="AH365">
        <f>$C365*INDEX('E-E'!$E$2:$AH$516,MATCH(Capacity!$B365,'E-E'!$B$2:$B$516,0), MATCH(Capacity!AH$254,'E-E'!$E$1:$AH$1,0))</f>
        <v>0</v>
      </c>
    </row>
    <row r="366" spans="1:34" x14ac:dyDescent="0.3">
      <c r="A366" t="str">
        <f>'E-E'!A113</f>
        <v>Cherry Tree Wind Farm</v>
      </c>
      <c r="B366" t="str">
        <f>'E-E'!B113</f>
        <v>CHYTWF1</v>
      </c>
      <c r="C366">
        <f>_xlfn.IFNA(VLOOKUP(B366,RawData!$B$1:$E$168,4,FALSE),0)</f>
        <v>0</v>
      </c>
      <c r="D366">
        <f>_xlfn.IFNA(VLOOKUP(B366,RawData!$B$1:$H$168,7,FALSE),0)</f>
        <v>0</v>
      </c>
      <c r="E366">
        <f>_xlfn.IFNA(VLOOKUP(B366,RawData!$B$1:$H$168,2,FALSE),0)</f>
        <v>0</v>
      </c>
      <c r="F366">
        <f>$C366*INDEX('E-E'!$E$2:$AH$516,MATCH(Capacity!$B366,'E-E'!$B$2:$B$516,0), MATCH(Capacity!F$254,'E-E'!$E$1:$AH$1,0))</f>
        <v>0</v>
      </c>
      <c r="G366">
        <f>$C366*INDEX('E-E'!$E$2:$AH$516,MATCH(Capacity!$B366,'E-E'!$B$2:$B$516,0), MATCH(Capacity!G$254,'E-E'!$E$1:$AH$1,0))</f>
        <v>0</v>
      </c>
      <c r="H366">
        <f>$C366*INDEX('E-E'!$E$2:$AH$516,MATCH(Capacity!$B366,'E-E'!$B$2:$B$516,0), MATCH(Capacity!H$254,'E-E'!$E$1:$AH$1,0))</f>
        <v>0</v>
      </c>
      <c r="I366">
        <f>$C366*INDEX('E-E'!$E$2:$AH$516,MATCH(Capacity!$B366,'E-E'!$B$2:$B$516,0), MATCH(Capacity!I$254,'E-E'!$E$1:$AH$1,0))</f>
        <v>0</v>
      </c>
      <c r="J366">
        <f>$C366*INDEX('E-E'!$E$2:$AH$516,MATCH(Capacity!$B366,'E-E'!$B$2:$B$516,0), MATCH(Capacity!J$254,'E-E'!$E$1:$AH$1,0))</f>
        <v>0</v>
      </c>
      <c r="K366">
        <f>$C366*INDEX('E-E'!$E$2:$AH$516,MATCH(Capacity!$B366,'E-E'!$B$2:$B$516,0), MATCH(Capacity!K$254,'E-E'!$E$1:$AH$1,0))</f>
        <v>0</v>
      </c>
      <c r="L366">
        <f>$C366*INDEX('E-E'!$E$2:$AH$516,MATCH(Capacity!$B366,'E-E'!$B$2:$B$516,0), MATCH(Capacity!L$254,'E-E'!$E$1:$AH$1,0))</f>
        <v>0</v>
      </c>
      <c r="M366">
        <f>$C366*INDEX('E-E'!$E$2:$AH$516,MATCH(Capacity!$B366,'E-E'!$B$2:$B$516,0), MATCH(Capacity!M$254,'E-E'!$E$1:$AH$1,0))</f>
        <v>0</v>
      </c>
      <c r="N366">
        <f>$C366*INDEX('E-E'!$E$2:$AH$516,MATCH(Capacity!$B366,'E-E'!$B$2:$B$516,0), MATCH(Capacity!N$254,'E-E'!$E$1:$AH$1,0))</f>
        <v>0</v>
      </c>
      <c r="O366">
        <f>$C366*INDEX('E-E'!$E$2:$AH$516,MATCH(Capacity!$B366,'E-E'!$B$2:$B$516,0), MATCH(Capacity!O$254,'E-E'!$E$1:$AH$1,0))</f>
        <v>0</v>
      </c>
      <c r="P366">
        <f>$C366*INDEX('E-E'!$E$2:$AH$516,MATCH(Capacity!$B366,'E-E'!$B$2:$B$516,0), MATCH(Capacity!P$254,'E-E'!$E$1:$AH$1,0))</f>
        <v>0</v>
      </c>
      <c r="Q366">
        <f>$C366*INDEX('E-E'!$E$2:$AH$516,MATCH(Capacity!$B366,'E-E'!$B$2:$B$516,0), MATCH(Capacity!Q$254,'E-E'!$E$1:$AH$1,0))</f>
        <v>0</v>
      </c>
      <c r="R366">
        <f>$C366*INDEX('E-E'!$E$2:$AH$516,MATCH(Capacity!$B366,'E-E'!$B$2:$B$516,0), MATCH(Capacity!R$254,'E-E'!$E$1:$AH$1,0))</f>
        <v>0</v>
      </c>
      <c r="S366">
        <f>$C366*INDEX('E-E'!$E$2:$AH$516,MATCH(Capacity!$B366,'E-E'!$B$2:$B$516,0), MATCH(Capacity!S$254,'E-E'!$E$1:$AH$1,0))</f>
        <v>0</v>
      </c>
      <c r="T366">
        <f>$C366*INDEX('E-E'!$E$2:$AH$516,MATCH(Capacity!$B366,'E-E'!$B$2:$B$516,0), MATCH(Capacity!T$254,'E-E'!$E$1:$AH$1,0))</f>
        <v>0</v>
      </c>
      <c r="U366">
        <f>$C366*INDEX('E-E'!$E$2:$AH$516,MATCH(Capacity!$B366,'E-E'!$B$2:$B$516,0), MATCH(Capacity!U$254,'E-E'!$E$1:$AH$1,0))</f>
        <v>0</v>
      </c>
      <c r="V366">
        <f>$C366*INDEX('E-E'!$E$2:$AH$516,MATCH(Capacity!$B366,'E-E'!$B$2:$B$516,0), MATCH(Capacity!V$254,'E-E'!$E$1:$AH$1,0))</f>
        <v>0</v>
      </c>
      <c r="W366">
        <f>$C366*INDEX('E-E'!$E$2:$AH$516,MATCH(Capacity!$B366,'E-E'!$B$2:$B$516,0), MATCH(Capacity!W$254,'E-E'!$E$1:$AH$1,0))</f>
        <v>0</v>
      </c>
      <c r="X366">
        <f>$C366*INDEX('E-E'!$E$2:$AH$516,MATCH(Capacity!$B366,'E-E'!$B$2:$B$516,0), MATCH(Capacity!X$254,'E-E'!$E$1:$AH$1,0))</f>
        <v>0</v>
      </c>
      <c r="Y366">
        <f>$C366*INDEX('E-E'!$E$2:$AH$516,MATCH(Capacity!$B366,'E-E'!$B$2:$B$516,0), MATCH(Capacity!Y$254,'E-E'!$E$1:$AH$1,0))</f>
        <v>0</v>
      </c>
      <c r="Z366">
        <f>$C366*INDEX('E-E'!$E$2:$AH$516,MATCH(Capacity!$B366,'E-E'!$B$2:$B$516,0), MATCH(Capacity!Z$254,'E-E'!$E$1:$AH$1,0))</f>
        <v>0</v>
      </c>
      <c r="AA366">
        <f>$C366*INDEX('E-E'!$E$2:$AH$516,MATCH(Capacity!$B366,'E-E'!$B$2:$B$516,0), MATCH(Capacity!AA$254,'E-E'!$E$1:$AH$1,0))</f>
        <v>0</v>
      </c>
      <c r="AB366">
        <f>$C366*INDEX('E-E'!$E$2:$AH$516,MATCH(Capacity!$B366,'E-E'!$B$2:$B$516,0), MATCH(Capacity!AB$254,'E-E'!$E$1:$AH$1,0))</f>
        <v>0</v>
      </c>
      <c r="AC366">
        <f>$C366*INDEX('E-E'!$E$2:$AH$516,MATCH(Capacity!$B366,'E-E'!$B$2:$B$516,0), MATCH(Capacity!AC$254,'E-E'!$E$1:$AH$1,0))</f>
        <v>0</v>
      </c>
      <c r="AD366">
        <f>$C366*INDEX('E-E'!$E$2:$AH$516,MATCH(Capacity!$B366,'E-E'!$B$2:$B$516,0), MATCH(Capacity!AD$254,'E-E'!$E$1:$AH$1,0))</f>
        <v>0</v>
      </c>
      <c r="AE366">
        <f>$C366*INDEX('E-E'!$E$2:$AH$516,MATCH(Capacity!$B366,'E-E'!$B$2:$B$516,0), MATCH(Capacity!AE$254,'E-E'!$E$1:$AH$1,0))</f>
        <v>0</v>
      </c>
      <c r="AF366">
        <f>$C366*INDEX('E-E'!$E$2:$AH$516,MATCH(Capacity!$B366,'E-E'!$B$2:$B$516,0), MATCH(Capacity!AF$254,'E-E'!$E$1:$AH$1,0))</f>
        <v>0</v>
      </c>
      <c r="AG366">
        <f>$C366*INDEX('E-E'!$E$2:$AH$516,MATCH(Capacity!$B366,'E-E'!$B$2:$B$516,0), MATCH(Capacity!AG$254,'E-E'!$E$1:$AH$1,0))</f>
        <v>0</v>
      </c>
      <c r="AH366">
        <f>$C366*INDEX('E-E'!$E$2:$AH$516,MATCH(Capacity!$B366,'E-E'!$B$2:$B$516,0), MATCH(Capacity!AH$254,'E-E'!$E$1:$AH$1,0))</f>
        <v>0</v>
      </c>
    </row>
    <row r="367" spans="1:34" x14ac:dyDescent="0.3">
      <c r="A367" t="str">
        <f>'E-E'!A114</f>
        <v>Clare Solar Farm</v>
      </c>
      <c r="B367" t="str">
        <f>'E-E'!B114</f>
        <v>CLARESF1</v>
      </c>
      <c r="C367">
        <f>_xlfn.IFNA(VLOOKUP(B367,RawData!$B$1:$E$168,4,FALSE),0)</f>
        <v>0</v>
      </c>
      <c r="D367">
        <f>_xlfn.IFNA(VLOOKUP(B367,RawData!$B$1:$H$168,7,FALSE),0)</f>
        <v>0</v>
      </c>
      <c r="E367">
        <f>_xlfn.IFNA(VLOOKUP(B367,RawData!$B$1:$H$168,2,FALSE),0)</f>
        <v>0</v>
      </c>
      <c r="F367">
        <f>$C367*INDEX('E-E'!$E$2:$AH$516,MATCH(Capacity!$B367,'E-E'!$B$2:$B$516,0), MATCH(Capacity!F$254,'E-E'!$E$1:$AH$1,0))</f>
        <v>0</v>
      </c>
      <c r="G367">
        <f>$C367*INDEX('E-E'!$E$2:$AH$516,MATCH(Capacity!$B367,'E-E'!$B$2:$B$516,0), MATCH(Capacity!G$254,'E-E'!$E$1:$AH$1,0))</f>
        <v>0</v>
      </c>
      <c r="H367">
        <f>$C367*INDEX('E-E'!$E$2:$AH$516,MATCH(Capacity!$B367,'E-E'!$B$2:$B$516,0), MATCH(Capacity!H$254,'E-E'!$E$1:$AH$1,0))</f>
        <v>0</v>
      </c>
      <c r="I367">
        <f>$C367*INDEX('E-E'!$E$2:$AH$516,MATCH(Capacity!$B367,'E-E'!$B$2:$B$516,0), MATCH(Capacity!I$254,'E-E'!$E$1:$AH$1,0))</f>
        <v>0</v>
      </c>
      <c r="J367">
        <f>$C367*INDEX('E-E'!$E$2:$AH$516,MATCH(Capacity!$B367,'E-E'!$B$2:$B$516,0), MATCH(Capacity!J$254,'E-E'!$E$1:$AH$1,0))</f>
        <v>0</v>
      </c>
      <c r="K367">
        <f>$C367*INDEX('E-E'!$E$2:$AH$516,MATCH(Capacity!$B367,'E-E'!$B$2:$B$516,0), MATCH(Capacity!K$254,'E-E'!$E$1:$AH$1,0))</f>
        <v>0</v>
      </c>
      <c r="L367">
        <f>$C367*INDEX('E-E'!$E$2:$AH$516,MATCH(Capacity!$B367,'E-E'!$B$2:$B$516,0), MATCH(Capacity!L$254,'E-E'!$E$1:$AH$1,0))</f>
        <v>0</v>
      </c>
      <c r="M367">
        <f>$C367*INDEX('E-E'!$E$2:$AH$516,MATCH(Capacity!$B367,'E-E'!$B$2:$B$516,0), MATCH(Capacity!M$254,'E-E'!$E$1:$AH$1,0))</f>
        <v>0</v>
      </c>
      <c r="N367">
        <f>$C367*INDEX('E-E'!$E$2:$AH$516,MATCH(Capacity!$B367,'E-E'!$B$2:$B$516,0), MATCH(Capacity!N$254,'E-E'!$E$1:$AH$1,0))</f>
        <v>0</v>
      </c>
      <c r="O367">
        <f>$C367*INDEX('E-E'!$E$2:$AH$516,MATCH(Capacity!$B367,'E-E'!$B$2:$B$516,0), MATCH(Capacity!O$254,'E-E'!$E$1:$AH$1,0))</f>
        <v>0</v>
      </c>
      <c r="P367">
        <f>$C367*INDEX('E-E'!$E$2:$AH$516,MATCH(Capacity!$B367,'E-E'!$B$2:$B$516,0), MATCH(Capacity!P$254,'E-E'!$E$1:$AH$1,0))</f>
        <v>0</v>
      </c>
      <c r="Q367">
        <f>$C367*INDEX('E-E'!$E$2:$AH$516,MATCH(Capacity!$B367,'E-E'!$B$2:$B$516,0), MATCH(Capacity!Q$254,'E-E'!$E$1:$AH$1,0))</f>
        <v>0</v>
      </c>
      <c r="R367">
        <f>$C367*INDEX('E-E'!$E$2:$AH$516,MATCH(Capacity!$B367,'E-E'!$B$2:$B$516,0), MATCH(Capacity!R$254,'E-E'!$E$1:$AH$1,0))</f>
        <v>0</v>
      </c>
      <c r="S367">
        <f>$C367*INDEX('E-E'!$E$2:$AH$516,MATCH(Capacity!$B367,'E-E'!$B$2:$B$516,0), MATCH(Capacity!S$254,'E-E'!$E$1:$AH$1,0))</f>
        <v>0</v>
      </c>
      <c r="T367">
        <f>$C367*INDEX('E-E'!$E$2:$AH$516,MATCH(Capacity!$B367,'E-E'!$B$2:$B$516,0), MATCH(Capacity!T$254,'E-E'!$E$1:$AH$1,0))</f>
        <v>0</v>
      </c>
      <c r="U367">
        <f>$C367*INDEX('E-E'!$E$2:$AH$516,MATCH(Capacity!$B367,'E-E'!$B$2:$B$516,0), MATCH(Capacity!U$254,'E-E'!$E$1:$AH$1,0))</f>
        <v>0</v>
      </c>
      <c r="V367">
        <f>$C367*INDEX('E-E'!$E$2:$AH$516,MATCH(Capacity!$B367,'E-E'!$B$2:$B$516,0), MATCH(Capacity!V$254,'E-E'!$E$1:$AH$1,0))</f>
        <v>0</v>
      </c>
      <c r="W367">
        <f>$C367*INDEX('E-E'!$E$2:$AH$516,MATCH(Capacity!$B367,'E-E'!$B$2:$B$516,0), MATCH(Capacity!W$254,'E-E'!$E$1:$AH$1,0))</f>
        <v>0</v>
      </c>
      <c r="X367">
        <f>$C367*INDEX('E-E'!$E$2:$AH$516,MATCH(Capacity!$B367,'E-E'!$B$2:$B$516,0), MATCH(Capacity!X$254,'E-E'!$E$1:$AH$1,0))</f>
        <v>0</v>
      </c>
      <c r="Y367">
        <f>$C367*INDEX('E-E'!$E$2:$AH$516,MATCH(Capacity!$B367,'E-E'!$B$2:$B$516,0), MATCH(Capacity!Y$254,'E-E'!$E$1:$AH$1,0))</f>
        <v>0</v>
      </c>
      <c r="Z367">
        <f>$C367*INDEX('E-E'!$E$2:$AH$516,MATCH(Capacity!$B367,'E-E'!$B$2:$B$516,0), MATCH(Capacity!Z$254,'E-E'!$E$1:$AH$1,0))</f>
        <v>0</v>
      </c>
      <c r="AA367">
        <f>$C367*INDEX('E-E'!$E$2:$AH$516,MATCH(Capacity!$B367,'E-E'!$B$2:$B$516,0), MATCH(Capacity!AA$254,'E-E'!$E$1:$AH$1,0))</f>
        <v>0</v>
      </c>
      <c r="AB367">
        <f>$C367*INDEX('E-E'!$E$2:$AH$516,MATCH(Capacity!$B367,'E-E'!$B$2:$B$516,0), MATCH(Capacity!AB$254,'E-E'!$E$1:$AH$1,0))</f>
        <v>0</v>
      </c>
      <c r="AC367">
        <f>$C367*INDEX('E-E'!$E$2:$AH$516,MATCH(Capacity!$B367,'E-E'!$B$2:$B$516,0), MATCH(Capacity!AC$254,'E-E'!$E$1:$AH$1,0))</f>
        <v>0</v>
      </c>
      <c r="AD367">
        <f>$C367*INDEX('E-E'!$E$2:$AH$516,MATCH(Capacity!$B367,'E-E'!$B$2:$B$516,0), MATCH(Capacity!AD$254,'E-E'!$E$1:$AH$1,0))</f>
        <v>0</v>
      </c>
      <c r="AE367">
        <f>$C367*INDEX('E-E'!$E$2:$AH$516,MATCH(Capacity!$B367,'E-E'!$B$2:$B$516,0), MATCH(Capacity!AE$254,'E-E'!$E$1:$AH$1,0))</f>
        <v>0</v>
      </c>
      <c r="AF367">
        <f>$C367*INDEX('E-E'!$E$2:$AH$516,MATCH(Capacity!$B367,'E-E'!$B$2:$B$516,0), MATCH(Capacity!AF$254,'E-E'!$E$1:$AH$1,0))</f>
        <v>0</v>
      </c>
      <c r="AG367">
        <f>$C367*INDEX('E-E'!$E$2:$AH$516,MATCH(Capacity!$B367,'E-E'!$B$2:$B$516,0), MATCH(Capacity!AG$254,'E-E'!$E$1:$AH$1,0))</f>
        <v>0</v>
      </c>
      <c r="AH367">
        <f>$C367*INDEX('E-E'!$E$2:$AH$516,MATCH(Capacity!$B367,'E-E'!$B$2:$B$516,0), MATCH(Capacity!AH$254,'E-E'!$E$1:$AH$1,0))</f>
        <v>0</v>
      </c>
    </row>
    <row r="368" spans="1:34" x14ac:dyDescent="0.3">
      <c r="A368" t="str">
        <f>'E-E'!A115</f>
        <v>Clements Gap Wind Farm</v>
      </c>
      <c r="B368" t="str">
        <f>'E-E'!B115</f>
        <v>CLEMGPWF</v>
      </c>
      <c r="C368">
        <f>_xlfn.IFNA(VLOOKUP(B368,RawData!$B$1:$E$168,4,FALSE),0)</f>
        <v>0</v>
      </c>
      <c r="D368">
        <f>_xlfn.IFNA(VLOOKUP(B368,RawData!$B$1:$H$168,7,FALSE),0)</f>
        <v>0</v>
      </c>
      <c r="E368">
        <f>_xlfn.IFNA(VLOOKUP(B368,RawData!$B$1:$H$168,2,FALSE),0)</f>
        <v>0</v>
      </c>
      <c r="F368">
        <f>$C368*INDEX('E-E'!$E$2:$AH$516,MATCH(Capacity!$B368,'E-E'!$B$2:$B$516,0), MATCH(Capacity!F$254,'E-E'!$E$1:$AH$1,0))</f>
        <v>0</v>
      </c>
      <c r="G368">
        <f>$C368*INDEX('E-E'!$E$2:$AH$516,MATCH(Capacity!$B368,'E-E'!$B$2:$B$516,0), MATCH(Capacity!G$254,'E-E'!$E$1:$AH$1,0))</f>
        <v>0</v>
      </c>
      <c r="H368">
        <f>$C368*INDEX('E-E'!$E$2:$AH$516,MATCH(Capacity!$B368,'E-E'!$B$2:$B$516,0), MATCH(Capacity!H$254,'E-E'!$E$1:$AH$1,0))</f>
        <v>0</v>
      </c>
      <c r="I368">
        <f>$C368*INDEX('E-E'!$E$2:$AH$516,MATCH(Capacity!$B368,'E-E'!$B$2:$B$516,0), MATCH(Capacity!I$254,'E-E'!$E$1:$AH$1,0))</f>
        <v>0</v>
      </c>
      <c r="J368">
        <f>$C368*INDEX('E-E'!$E$2:$AH$516,MATCH(Capacity!$B368,'E-E'!$B$2:$B$516,0), MATCH(Capacity!J$254,'E-E'!$E$1:$AH$1,0))</f>
        <v>0</v>
      </c>
      <c r="K368">
        <f>$C368*INDEX('E-E'!$E$2:$AH$516,MATCH(Capacity!$B368,'E-E'!$B$2:$B$516,0), MATCH(Capacity!K$254,'E-E'!$E$1:$AH$1,0))</f>
        <v>0</v>
      </c>
      <c r="L368">
        <f>$C368*INDEX('E-E'!$E$2:$AH$516,MATCH(Capacity!$B368,'E-E'!$B$2:$B$516,0), MATCH(Capacity!L$254,'E-E'!$E$1:$AH$1,0))</f>
        <v>0</v>
      </c>
      <c r="M368">
        <f>$C368*INDEX('E-E'!$E$2:$AH$516,MATCH(Capacity!$B368,'E-E'!$B$2:$B$516,0), MATCH(Capacity!M$254,'E-E'!$E$1:$AH$1,0))</f>
        <v>0</v>
      </c>
      <c r="N368">
        <f>$C368*INDEX('E-E'!$E$2:$AH$516,MATCH(Capacity!$B368,'E-E'!$B$2:$B$516,0), MATCH(Capacity!N$254,'E-E'!$E$1:$AH$1,0))</f>
        <v>0</v>
      </c>
      <c r="O368">
        <f>$C368*INDEX('E-E'!$E$2:$AH$516,MATCH(Capacity!$B368,'E-E'!$B$2:$B$516,0), MATCH(Capacity!O$254,'E-E'!$E$1:$AH$1,0))</f>
        <v>0</v>
      </c>
      <c r="P368">
        <f>$C368*INDEX('E-E'!$E$2:$AH$516,MATCH(Capacity!$B368,'E-E'!$B$2:$B$516,0), MATCH(Capacity!P$254,'E-E'!$E$1:$AH$1,0))</f>
        <v>0</v>
      </c>
      <c r="Q368">
        <f>$C368*INDEX('E-E'!$E$2:$AH$516,MATCH(Capacity!$B368,'E-E'!$B$2:$B$516,0), MATCH(Capacity!Q$254,'E-E'!$E$1:$AH$1,0))</f>
        <v>0</v>
      </c>
      <c r="R368">
        <f>$C368*INDEX('E-E'!$E$2:$AH$516,MATCH(Capacity!$B368,'E-E'!$B$2:$B$516,0), MATCH(Capacity!R$254,'E-E'!$E$1:$AH$1,0))</f>
        <v>0</v>
      </c>
      <c r="S368">
        <f>$C368*INDEX('E-E'!$E$2:$AH$516,MATCH(Capacity!$B368,'E-E'!$B$2:$B$516,0), MATCH(Capacity!S$254,'E-E'!$E$1:$AH$1,0))</f>
        <v>0</v>
      </c>
      <c r="T368">
        <f>$C368*INDEX('E-E'!$E$2:$AH$516,MATCH(Capacity!$B368,'E-E'!$B$2:$B$516,0), MATCH(Capacity!T$254,'E-E'!$E$1:$AH$1,0))</f>
        <v>0</v>
      </c>
      <c r="U368">
        <f>$C368*INDEX('E-E'!$E$2:$AH$516,MATCH(Capacity!$B368,'E-E'!$B$2:$B$516,0), MATCH(Capacity!U$254,'E-E'!$E$1:$AH$1,0))</f>
        <v>0</v>
      </c>
      <c r="V368">
        <f>$C368*INDEX('E-E'!$E$2:$AH$516,MATCH(Capacity!$B368,'E-E'!$B$2:$B$516,0), MATCH(Capacity!V$254,'E-E'!$E$1:$AH$1,0))</f>
        <v>0</v>
      </c>
      <c r="W368">
        <f>$C368*INDEX('E-E'!$E$2:$AH$516,MATCH(Capacity!$B368,'E-E'!$B$2:$B$516,0), MATCH(Capacity!W$254,'E-E'!$E$1:$AH$1,0))</f>
        <v>0</v>
      </c>
      <c r="X368">
        <f>$C368*INDEX('E-E'!$E$2:$AH$516,MATCH(Capacity!$B368,'E-E'!$B$2:$B$516,0), MATCH(Capacity!X$254,'E-E'!$E$1:$AH$1,0))</f>
        <v>0</v>
      </c>
      <c r="Y368">
        <f>$C368*INDEX('E-E'!$E$2:$AH$516,MATCH(Capacity!$B368,'E-E'!$B$2:$B$516,0), MATCH(Capacity!Y$254,'E-E'!$E$1:$AH$1,0))</f>
        <v>0</v>
      </c>
      <c r="Z368">
        <f>$C368*INDEX('E-E'!$E$2:$AH$516,MATCH(Capacity!$B368,'E-E'!$B$2:$B$516,0), MATCH(Capacity!Z$254,'E-E'!$E$1:$AH$1,0))</f>
        <v>0</v>
      </c>
      <c r="AA368">
        <f>$C368*INDEX('E-E'!$E$2:$AH$516,MATCH(Capacity!$B368,'E-E'!$B$2:$B$516,0), MATCH(Capacity!AA$254,'E-E'!$E$1:$AH$1,0))</f>
        <v>0</v>
      </c>
      <c r="AB368">
        <f>$C368*INDEX('E-E'!$E$2:$AH$516,MATCH(Capacity!$B368,'E-E'!$B$2:$B$516,0), MATCH(Capacity!AB$254,'E-E'!$E$1:$AH$1,0))</f>
        <v>0</v>
      </c>
      <c r="AC368">
        <f>$C368*INDEX('E-E'!$E$2:$AH$516,MATCH(Capacity!$B368,'E-E'!$B$2:$B$516,0), MATCH(Capacity!AC$254,'E-E'!$E$1:$AH$1,0))</f>
        <v>0</v>
      </c>
      <c r="AD368">
        <f>$C368*INDEX('E-E'!$E$2:$AH$516,MATCH(Capacity!$B368,'E-E'!$B$2:$B$516,0), MATCH(Capacity!AD$254,'E-E'!$E$1:$AH$1,0))</f>
        <v>0</v>
      </c>
      <c r="AE368">
        <f>$C368*INDEX('E-E'!$E$2:$AH$516,MATCH(Capacity!$B368,'E-E'!$B$2:$B$516,0), MATCH(Capacity!AE$254,'E-E'!$E$1:$AH$1,0))</f>
        <v>0</v>
      </c>
      <c r="AF368">
        <f>$C368*INDEX('E-E'!$E$2:$AH$516,MATCH(Capacity!$B368,'E-E'!$B$2:$B$516,0), MATCH(Capacity!AF$254,'E-E'!$E$1:$AH$1,0))</f>
        <v>0</v>
      </c>
      <c r="AG368">
        <f>$C368*INDEX('E-E'!$E$2:$AH$516,MATCH(Capacity!$B368,'E-E'!$B$2:$B$516,0), MATCH(Capacity!AG$254,'E-E'!$E$1:$AH$1,0))</f>
        <v>0</v>
      </c>
      <c r="AH368">
        <f>$C368*INDEX('E-E'!$E$2:$AH$516,MATCH(Capacity!$B368,'E-E'!$B$2:$B$516,0), MATCH(Capacity!AH$254,'E-E'!$E$1:$AH$1,0))</f>
        <v>0</v>
      </c>
    </row>
    <row r="369" spans="1:34" x14ac:dyDescent="0.3">
      <c r="A369" t="str">
        <f>'E-E'!A116</f>
        <v>Clermont Solar Farm</v>
      </c>
      <c r="B369" t="str">
        <f>'E-E'!B116</f>
        <v>CLERMSF1</v>
      </c>
      <c r="C369">
        <f>_xlfn.IFNA(VLOOKUP(B369,RawData!$B$1:$E$168,4,FALSE),0)</f>
        <v>0</v>
      </c>
      <c r="D369">
        <f>_xlfn.IFNA(VLOOKUP(B369,RawData!$B$1:$H$168,7,FALSE),0)</f>
        <v>0</v>
      </c>
      <c r="E369">
        <f>_xlfn.IFNA(VLOOKUP(B369,RawData!$B$1:$H$168,2,FALSE),0)</f>
        <v>0</v>
      </c>
      <c r="F369">
        <f>$C369*INDEX('E-E'!$E$2:$AH$516,MATCH(Capacity!$B369,'E-E'!$B$2:$B$516,0), MATCH(Capacity!F$254,'E-E'!$E$1:$AH$1,0))</f>
        <v>0</v>
      </c>
      <c r="G369">
        <f>$C369*INDEX('E-E'!$E$2:$AH$516,MATCH(Capacity!$B369,'E-E'!$B$2:$B$516,0), MATCH(Capacity!G$254,'E-E'!$E$1:$AH$1,0))</f>
        <v>0</v>
      </c>
      <c r="H369">
        <f>$C369*INDEX('E-E'!$E$2:$AH$516,MATCH(Capacity!$B369,'E-E'!$B$2:$B$516,0), MATCH(Capacity!H$254,'E-E'!$E$1:$AH$1,0))</f>
        <v>0</v>
      </c>
      <c r="I369">
        <f>$C369*INDEX('E-E'!$E$2:$AH$516,MATCH(Capacity!$B369,'E-E'!$B$2:$B$516,0), MATCH(Capacity!I$254,'E-E'!$E$1:$AH$1,0))</f>
        <v>0</v>
      </c>
      <c r="J369">
        <f>$C369*INDEX('E-E'!$E$2:$AH$516,MATCH(Capacity!$B369,'E-E'!$B$2:$B$516,0), MATCH(Capacity!J$254,'E-E'!$E$1:$AH$1,0))</f>
        <v>0</v>
      </c>
      <c r="K369">
        <f>$C369*INDEX('E-E'!$E$2:$AH$516,MATCH(Capacity!$B369,'E-E'!$B$2:$B$516,0), MATCH(Capacity!K$254,'E-E'!$E$1:$AH$1,0))</f>
        <v>0</v>
      </c>
      <c r="L369">
        <f>$C369*INDEX('E-E'!$E$2:$AH$516,MATCH(Capacity!$B369,'E-E'!$B$2:$B$516,0), MATCH(Capacity!L$254,'E-E'!$E$1:$AH$1,0))</f>
        <v>0</v>
      </c>
      <c r="M369">
        <f>$C369*INDEX('E-E'!$E$2:$AH$516,MATCH(Capacity!$B369,'E-E'!$B$2:$B$516,0), MATCH(Capacity!M$254,'E-E'!$E$1:$AH$1,0))</f>
        <v>0</v>
      </c>
      <c r="N369">
        <f>$C369*INDEX('E-E'!$E$2:$AH$516,MATCH(Capacity!$B369,'E-E'!$B$2:$B$516,0), MATCH(Capacity!N$254,'E-E'!$E$1:$AH$1,0))</f>
        <v>0</v>
      </c>
      <c r="O369">
        <f>$C369*INDEX('E-E'!$E$2:$AH$516,MATCH(Capacity!$B369,'E-E'!$B$2:$B$516,0), MATCH(Capacity!O$254,'E-E'!$E$1:$AH$1,0))</f>
        <v>0</v>
      </c>
      <c r="P369">
        <f>$C369*INDEX('E-E'!$E$2:$AH$516,MATCH(Capacity!$B369,'E-E'!$B$2:$B$516,0), MATCH(Capacity!P$254,'E-E'!$E$1:$AH$1,0))</f>
        <v>0</v>
      </c>
      <c r="Q369">
        <f>$C369*INDEX('E-E'!$E$2:$AH$516,MATCH(Capacity!$B369,'E-E'!$B$2:$B$516,0), MATCH(Capacity!Q$254,'E-E'!$E$1:$AH$1,0))</f>
        <v>0</v>
      </c>
      <c r="R369">
        <f>$C369*INDEX('E-E'!$E$2:$AH$516,MATCH(Capacity!$B369,'E-E'!$B$2:$B$516,0), MATCH(Capacity!R$254,'E-E'!$E$1:$AH$1,0))</f>
        <v>0</v>
      </c>
      <c r="S369">
        <f>$C369*INDEX('E-E'!$E$2:$AH$516,MATCH(Capacity!$B369,'E-E'!$B$2:$B$516,0), MATCH(Capacity!S$254,'E-E'!$E$1:$AH$1,0))</f>
        <v>0</v>
      </c>
      <c r="T369">
        <f>$C369*INDEX('E-E'!$E$2:$AH$516,MATCH(Capacity!$B369,'E-E'!$B$2:$B$516,0), MATCH(Capacity!T$254,'E-E'!$E$1:$AH$1,0))</f>
        <v>0</v>
      </c>
      <c r="U369">
        <f>$C369*INDEX('E-E'!$E$2:$AH$516,MATCH(Capacity!$B369,'E-E'!$B$2:$B$516,0), MATCH(Capacity!U$254,'E-E'!$E$1:$AH$1,0))</f>
        <v>0</v>
      </c>
      <c r="V369">
        <f>$C369*INDEX('E-E'!$E$2:$AH$516,MATCH(Capacity!$B369,'E-E'!$B$2:$B$516,0), MATCH(Capacity!V$254,'E-E'!$E$1:$AH$1,0))</f>
        <v>0</v>
      </c>
      <c r="W369">
        <f>$C369*INDEX('E-E'!$E$2:$AH$516,MATCH(Capacity!$B369,'E-E'!$B$2:$B$516,0), MATCH(Capacity!W$254,'E-E'!$E$1:$AH$1,0))</f>
        <v>0</v>
      </c>
      <c r="X369">
        <f>$C369*INDEX('E-E'!$E$2:$AH$516,MATCH(Capacity!$B369,'E-E'!$B$2:$B$516,0), MATCH(Capacity!X$254,'E-E'!$E$1:$AH$1,0))</f>
        <v>0</v>
      </c>
      <c r="Y369">
        <f>$C369*INDEX('E-E'!$E$2:$AH$516,MATCH(Capacity!$B369,'E-E'!$B$2:$B$516,0), MATCH(Capacity!Y$254,'E-E'!$E$1:$AH$1,0))</f>
        <v>0</v>
      </c>
      <c r="Z369">
        <f>$C369*INDEX('E-E'!$E$2:$AH$516,MATCH(Capacity!$B369,'E-E'!$B$2:$B$516,0), MATCH(Capacity!Z$254,'E-E'!$E$1:$AH$1,0))</f>
        <v>0</v>
      </c>
      <c r="AA369">
        <f>$C369*INDEX('E-E'!$E$2:$AH$516,MATCH(Capacity!$B369,'E-E'!$B$2:$B$516,0), MATCH(Capacity!AA$254,'E-E'!$E$1:$AH$1,0))</f>
        <v>0</v>
      </c>
      <c r="AB369">
        <f>$C369*INDEX('E-E'!$E$2:$AH$516,MATCH(Capacity!$B369,'E-E'!$B$2:$B$516,0), MATCH(Capacity!AB$254,'E-E'!$E$1:$AH$1,0))</f>
        <v>0</v>
      </c>
      <c r="AC369">
        <f>$C369*INDEX('E-E'!$E$2:$AH$516,MATCH(Capacity!$B369,'E-E'!$B$2:$B$516,0), MATCH(Capacity!AC$254,'E-E'!$E$1:$AH$1,0))</f>
        <v>0</v>
      </c>
      <c r="AD369">
        <f>$C369*INDEX('E-E'!$E$2:$AH$516,MATCH(Capacity!$B369,'E-E'!$B$2:$B$516,0), MATCH(Capacity!AD$254,'E-E'!$E$1:$AH$1,0))</f>
        <v>0</v>
      </c>
      <c r="AE369">
        <f>$C369*INDEX('E-E'!$E$2:$AH$516,MATCH(Capacity!$B369,'E-E'!$B$2:$B$516,0), MATCH(Capacity!AE$254,'E-E'!$E$1:$AH$1,0))</f>
        <v>0</v>
      </c>
      <c r="AF369">
        <f>$C369*INDEX('E-E'!$E$2:$AH$516,MATCH(Capacity!$B369,'E-E'!$B$2:$B$516,0), MATCH(Capacity!AF$254,'E-E'!$E$1:$AH$1,0))</f>
        <v>0</v>
      </c>
      <c r="AG369">
        <f>$C369*INDEX('E-E'!$E$2:$AH$516,MATCH(Capacity!$B369,'E-E'!$B$2:$B$516,0), MATCH(Capacity!AG$254,'E-E'!$E$1:$AH$1,0))</f>
        <v>0</v>
      </c>
      <c r="AH369">
        <f>$C369*INDEX('E-E'!$E$2:$AH$516,MATCH(Capacity!$B369,'E-E'!$B$2:$B$516,0), MATCH(Capacity!AH$254,'E-E'!$E$1:$AH$1,0))</f>
        <v>0</v>
      </c>
    </row>
    <row r="370" spans="1:34" x14ac:dyDescent="0.3">
      <c r="A370" t="str">
        <f>'E-E'!A117</f>
        <v>Canunda Wind Farm</v>
      </c>
      <c r="B370" t="str">
        <f>'E-E'!B117</f>
        <v>CNUNDAWF</v>
      </c>
      <c r="C370">
        <f>_xlfn.IFNA(VLOOKUP(B370,RawData!$B$1:$E$168,4,FALSE),0)</f>
        <v>0</v>
      </c>
      <c r="D370">
        <f>_xlfn.IFNA(VLOOKUP(B370,RawData!$B$1:$H$168,7,FALSE),0)</f>
        <v>0</v>
      </c>
      <c r="E370">
        <f>_xlfn.IFNA(VLOOKUP(B370,RawData!$B$1:$H$168,2,FALSE),0)</f>
        <v>0</v>
      </c>
      <c r="F370">
        <f>$C370*INDEX('E-E'!$E$2:$AH$516,MATCH(Capacity!$B370,'E-E'!$B$2:$B$516,0), MATCH(Capacity!F$254,'E-E'!$E$1:$AH$1,0))</f>
        <v>0</v>
      </c>
      <c r="G370">
        <f>$C370*INDEX('E-E'!$E$2:$AH$516,MATCH(Capacity!$B370,'E-E'!$B$2:$B$516,0), MATCH(Capacity!G$254,'E-E'!$E$1:$AH$1,0))</f>
        <v>0</v>
      </c>
      <c r="H370">
        <f>$C370*INDEX('E-E'!$E$2:$AH$516,MATCH(Capacity!$B370,'E-E'!$B$2:$B$516,0), MATCH(Capacity!H$254,'E-E'!$E$1:$AH$1,0))</f>
        <v>0</v>
      </c>
      <c r="I370">
        <f>$C370*INDEX('E-E'!$E$2:$AH$516,MATCH(Capacity!$B370,'E-E'!$B$2:$B$516,0), MATCH(Capacity!I$254,'E-E'!$E$1:$AH$1,0))</f>
        <v>0</v>
      </c>
      <c r="J370">
        <f>$C370*INDEX('E-E'!$E$2:$AH$516,MATCH(Capacity!$B370,'E-E'!$B$2:$B$516,0), MATCH(Capacity!J$254,'E-E'!$E$1:$AH$1,0))</f>
        <v>0</v>
      </c>
      <c r="K370">
        <f>$C370*INDEX('E-E'!$E$2:$AH$516,MATCH(Capacity!$B370,'E-E'!$B$2:$B$516,0), MATCH(Capacity!K$254,'E-E'!$E$1:$AH$1,0))</f>
        <v>0</v>
      </c>
      <c r="L370">
        <f>$C370*INDEX('E-E'!$E$2:$AH$516,MATCH(Capacity!$B370,'E-E'!$B$2:$B$516,0), MATCH(Capacity!L$254,'E-E'!$E$1:$AH$1,0))</f>
        <v>0</v>
      </c>
      <c r="M370">
        <f>$C370*INDEX('E-E'!$E$2:$AH$516,MATCH(Capacity!$B370,'E-E'!$B$2:$B$516,0), MATCH(Capacity!M$254,'E-E'!$E$1:$AH$1,0))</f>
        <v>0</v>
      </c>
      <c r="N370">
        <f>$C370*INDEX('E-E'!$E$2:$AH$516,MATCH(Capacity!$B370,'E-E'!$B$2:$B$516,0), MATCH(Capacity!N$254,'E-E'!$E$1:$AH$1,0))</f>
        <v>0</v>
      </c>
      <c r="O370">
        <f>$C370*INDEX('E-E'!$E$2:$AH$516,MATCH(Capacity!$B370,'E-E'!$B$2:$B$516,0), MATCH(Capacity!O$254,'E-E'!$E$1:$AH$1,0))</f>
        <v>0</v>
      </c>
      <c r="P370">
        <f>$C370*INDEX('E-E'!$E$2:$AH$516,MATCH(Capacity!$B370,'E-E'!$B$2:$B$516,0), MATCH(Capacity!P$254,'E-E'!$E$1:$AH$1,0))</f>
        <v>0</v>
      </c>
      <c r="Q370">
        <f>$C370*INDEX('E-E'!$E$2:$AH$516,MATCH(Capacity!$B370,'E-E'!$B$2:$B$516,0), MATCH(Capacity!Q$254,'E-E'!$E$1:$AH$1,0))</f>
        <v>0</v>
      </c>
      <c r="R370">
        <f>$C370*INDEX('E-E'!$E$2:$AH$516,MATCH(Capacity!$B370,'E-E'!$B$2:$B$516,0), MATCH(Capacity!R$254,'E-E'!$E$1:$AH$1,0))</f>
        <v>0</v>
      </c>
      <c r="S370">
        <f>$C370*INDEX('E-E'!$E$2:$AH$516,MATCH(Capacity!$B370,'E-E'!$B$2:$B$516,0), MATCH(Capacity!S$254,'E-E'!$E$1:$AH$1,0))</f>
        <v>0</v>
      </c>
      <c r="T370">
        <f>$C370*INDEX('E-E'!$E$2:$AH$516,MATCH(Capacity!$B370,'E-E'!$B$2:$B$516,0), MATCH(Capacity!T$254,'E-E'!$E$1:$AH$1,0))</f>
        <v>0</v>
      </c>
      <c r="U370">
        <f>$C370*INDEX('E-E'!$E$2:$AH$516,MATCH(Capacity!$B370,'E-E'!$B$2:$B$516,0), MATCH(Capacity!U$254,'E-E'!$E$1:$AH$1,0))</f>
        <v>0</v>
      </c>
      <c r="V370">
        <f>$C370*INDEX('E-E'!$E$2:$AH$516,MATCH(Capacity!$B370,'E-E'!$B$2:$B$516,0), MATCH(Capacity!V$254,'E-E'!$E$1:$AH$1,0))</f>
        <v>0</v>
      </c>
      <c r="W370">
        <f>$C370*INDEX('E-E'!$E$2:$AH$516,MATCH(Capacity!$B370,'E-E'!$B$2:$B$516,0), MATCH(Capacity!W$254,'E-E'!$E$1:$AH$1,0))</f>
        <v>0</v>
      </c>
      <c r="X370">
        <f>$C370*INDEX('E-E'!$E$2:$AH$516,MATCH(Capacity!$B370,'E-E'!$B$2:$B$516,0), MATCH(Capacity!X$254,'E-E'!$E$1:$AH$1,0))</f>
        <v>0</v>
      </c>
      <c r="Y370">
        <f>$C370*INDEX('E-E'!$E$2:$AH$516,MATCH(Capacity!$B370,'E-E'!$B$2:$B$516,0), MATCH(Capacity!Y$254,'E-E'!$E$1:$AH$1,0))</f>
        <v>0</v>
      </c>
      <c r="Z370">
        <f>$C370*INDEX('E-E'!$E$2:$AH$516,MATCH(Capacity!$B370,'E-E'!$B$2:$B$516,0), MATCH(Capacity!Z$254,'E-E'!$E$1:$AH$1,0))</f>
        <v>0</v>
      </c>
      <c r="AA370">
        <f>$C370*INDEX('E-E'!$E$2:$AH$516,MATCH(Capacity!$B370,'E-E'!$B$2:$B$516,0), MATCH(Capacity!AA$254,'E-E'!$E$1:$AH$1,0))</f>
        <v>0</v>
      </c>
      <c r="AB370">
        <f>$C370*INDEX('E-E'!$E$2:$AH$516,MATCH(Capacity!$B370,'E-E'!$B$2:$B$516,0), MATCH(Capacity!AB$254,'E-E'!$E$1:$AH$1,0))</f>
        <v>0</v>
      </c>
      <c r="AC370">
        <f>$C370*INDEX('E-E'!$E$2:$AH$516,MATCH(Capacity!$B370,'E-E'!$B$2:$B$516,0), MATCH(Capacity!AC$254,'E-E'!$E$1:$AH$1,0))</f>
        <v>0</v>
      </c>
      <c r="AD370">
        <f>$C370*INDEX('E-E'!$E$2:$AH$516,MATCH(Capacity!$B370,'E-E'!$B$2:$B$516,0), MATCH(Capacity!AD$254,'E-E'!$E$1:$AH$1,0))</f>
        <v>0</v>
      </c>
      <c r="AE370">
        <f>$C370*INDEX('E-E'!$E$2:$AH$516,MATCH(Capacity!$B370,'E-E'!$B$2:$B$516,0), MATCH(Capacity!AE$254,'E-E'!$E$1:$AH$1,0))</f>
        <v>0</v>
      </c>
      <c r="AF370">
        <f>$C370*INDEX('E-E'!$E$2:$AH$516,MATCH(Capacity!$B370,'E-E'!$B$2:$B$516,0), MATCH(Capacity!AF$254,'E-E'!$E$1:$AH$1,0))</f>
        <v>0</v>
      </c>
      <c r="AG370">
        <f>$C370*INDEX('E-E'!$E$2:$AH$516,MATCH(Capacity!$B370,'E-E'!$B$2:$B$516,0), MATCH(Capacity!AG$254,'E-E'!$E$1:$AH$1,0))</f>
        <v>0</v>
      </c>
      <c r="AH370">
        <f>$C370*INDEX('E-E'!$E$2:$AH$516,MATCH(Capacity!$B370,'E-E'!$B$2:$B$516,0), MATCH(Capacity!AH$254,'E-E'!$E$1:$AH$1,0))</f>
        <v>0</v>
      </c>
    </row>
    <row r="371" spans="1:34" x14ac:dyDescent="0.3">
      <c r="A371" t="str">
        <f>'E-E'!A118</f>
        <v>Cohuna Solar Farm</v>
      </c>
      <c r="B371" t="str">
        <f>'E-E'!B118</f>
        <v>COHUNA</v>
      </c>
      <c r="C371">
        <f>_xlfn.IFNA(VLOOKUP(B371,RawData!$B$1:$E$168,4,FALSE),0)</f>
        <v>0</v>
      </c>
      <c r="D371">
        <f>_xlfn.IFNA(VLOOKUP(B371,RawData!$B$1:$H$168,7,FALSE),0)</f>
        <v>0</v>
      </c>
      <c r="E371">
        <f>_xlfn.IFNA(VLOOKUP(B371,RawData!$B$1:$H$168,2,FALSE),0)</f>
        <v>0</v>
      </c>
      <c r="F371">
        <f>$C371*INDEX('E-E'!$E$2:$AH$516,MATCH(Capacity!$B371,'E-E'!$B$2:$B$516,0), MATCH(Capacity!F$254,'E-E'!$E$1:$AH$1,0))</f>
        <v>0</v>
      </c>
      <c r="G371">
        <f>$C371*INDEX('E-E'!$E$2:$AH$516,MATCH(Capacity!$B371,'E-E'!$B$2:$B$516,0), MATCH(Capacity!G$254,'E-E'!$E$1:$AH$1,0))</f>
        <v>0</v>
      </c>
      <c r="H371">
        <f>$C371*INDEX('E-E'!$E$2:$AH$516,MATCH(Capacity!$B371,'E-E'!$B$2:$B$516,0), MATCH(Capacity!H$254,'E-E'!$E$1:$AH$1,0))</f>
        <v>0</v>
      </c>
      <c r="I371">
        <f>$C371*INDEX('E-E'!$E$2:$AH$516,MATCH(Capacity!$B371,'E-E'!$B$2:$B$516,0), MATCH(Capacity!I$254,'E-E'!$E$1:$AH$1,0))</f>
        <v>0</v>
      </c>
      <c r="J371">
        <f>$C371*INDEX('E-E'!$E$2:$AH$516,MATCH(Capacity!$B371,'E-E'!$B$2:$B$516,0), MATCH(Capacity!J$254,'E-E'!$E$1:$AH$1,0))</f>
        <v>0</v>
      </c>
      <c r="K371">
        <f>$C371*INDEX('E-E'!$E$2:$AH$516,MATCH(Capacity!$B371,'E-E'!$B$2:$B$516,0), MATCH(Capacity!K$254,'E-E'!$E$1:$AH$1,0))</f>
        <v>0</v>
      </c>
      <c r="L371">
        <f>$C371*INDEX('E-E'!$E$2:$AH$516,MATCH(Capacity!$B371,'E-E'!$B$2:$B$516,0), MATCH(Capacity!L$254,'E-E'!$E$1:$AH$1,0))</f>
        <v>0</v>
      </c>
      <c r="M371">
        <f>$C371*INDEX('E-E'!$E$2:$AH$516,MATCH(Capacity!$B371,'E-E'!$B$2:$B$516,0), MATCH(Capacity!M$254,'E-E'!$E$1:$AH$1,0))</f>
        <v>0</v>
      </c>
      <c r="N371">
        <f>$C371*INDEX('E-E'!$E$2:$AH$516,MATCH(Capacity!$B371,'E-E'!$B$2:$B$516,0), MATCH(Capacity!N$254,'E-E'!$E$1:$AH$1,0))</f>
        <v>0</v>
      </c>
      <c r="O371">
        <f>$C371*INDEX('E-E'!$E$2:$AH$516,MATCH(Capacity!$B371,'E-E'!$B$2:$B$516,0), MATCH(Capacity!O$254,'E-E'!$E$1:$AH$1,0))</f>
        <v>0</v>
      </c>
      <c r="P371">
        <f>$C371*INDEX('E-E'!$E$2:$AH$516,MATCH(Capacity!$B371,'E-E'!$B$2:$B$516,0), MATCH(Capacity!P$254,'E-E'!$E$1:$AH$1,0))</f>
        <v>0</v>
      </c>
      <c r="Q371">
        <f>$C371*INDEX('E-E'!$E$2:$AH$516,MATCH(Capacity!$B371,'E-E'!$B$2:$B$516,0), MATCH(Capacity!Q$254,'E-E'!$E$1:$AH$1,0))</f>
        <v>0</v>
      </c>
      <c r="R371">
        <f>$C371*INDEX('E-E'!$E$2:$AH$516,MATCH(Capacity!$B371,'E-E'!$B$2:$B$516,0), MATCH(Capacity!R$254,'E-E'!$E$1:$AH$1,0))</f>
        <v>0</v>
      </c>
      <c r="S371">
        <f>$C371*INDEX('E-E'!$E$2:$AH$516,MATCH(Capacity!$B371,'E-E'!$B$2:$B$516,0), MATCH(Capacity!S$254,'E-E'!$E$1:$AH$1,0))</f>
        <v>0</v>
      </c>
      <c r="T371">
        <f>$C371*INDEX('E-E'!$E$2:$AH$516,MATCH(Capacity!$B371,'E-E'!$B$2:$B$516,0), MATCH(Capacity!T$254,'E-E'!$E$1:$AH$1,0))</f>
        <v>0</v>
      </c>
      <c r="U371">
        <f>$C371*INDEX('E-E'!$E$2:$AH$516,MATCH(Capacity!$B371,'E-E'!$B$2:$B$516,0), MATCH(Capacity!U$254,'E-E'!$E$1:$AH$1,0))</f>
        <v>0</v>
      </c>
      <c r="V371">
        <f>$C371*INDEX('E-E'!$E$2:$AH$516,MATCH(Capacity!$B371,'E-E'!$B$2:$B$516,0), MATCH(Capacity!V$254,'E-E'!$E$1:$AH$1,0))</f>
        <v>0</v>
      </c>
      <c r="W371">
        <f>$C371*INDEX('E-E'!$E$2:$AH$516,MATCH(Capacity!$B371,'E-E'!$B$2:$B$516,0), MATCH(Capacity!W$254,'E-E'!$E$1:$AH$1,0))</f>
        <v>0</v>
      </c>
      <c r="X371">
        <f>$C371*INDEX('E-E'!$E$2:$AH$516,MATCH(Capacity!$B371,'E-E'!$B$2:$B$516,0), MATCH(Capacity!X$254,'E-E'!$E$1:$AH$1,0))</f>
        <v>0</v>
      </c>
      <c r="Y371">
        <f>$C371*INDEX('E-E'!$E$2:$AH$516,MATCH(Capacity!$B371,'E-E'!$B$2:$B$516,0), MATCH(Capacity!Y$254,'E-E'!$E$1:$AH$1,0))</f>
        <v>0</v>
      </c>
      <c r="Z371">
        <f>$C371*INDEX('E-E'!$E$2:$AH$516,MATCH(Capacity!$B371,'E-E'!$B$2:$B$516,0), MATCH(Capacity!Z$254,'E-E'!$E$1:$AH$1,0))</f>
        <v>0</v>
      </c>
      <c r="AA371">
        <f>$C371*INDEX('E-E'!$E$2:$AH$516,MATCH(Capacity!$B371,'E-E'!$B$2:$B$516,0), MATCH(Capacity!AA$254,'E-E'!$E$1:$AH$1,0))</f>
        <v>0</v>
      </c>
      <c r="AB371">
        <f>$C371*INDEX('E-E'!$E$2:$AH$516,MATCH(Capacity!$B371,'E-E'!$B$2:$B$516,0), MATCH(Capacity!AB$254,'E-E'!$E$1:$AH$1,0))</f>
        <v>0</v>
      </c>
      <c r="AC371">
        <f>$C371*INDEX('E-E'!$E$2:$AH$516,MATCH(Capacity!$B371,'E-E'!$B$2:$B$516,0), MATCH(Capacity!AC$254,'E-E'!$E$1:$AH$1,0))</f>
        <v>0</v>
      </c>
      <c r="AD371">
        <f>$C371*INDEX('E-E'!$E$2:$AH$516,MATCH(Capacity!$B371,'E-E'!$B$2:$B$516,0), MATCH(Capacity!AD$254,'E-E'!$E$1:$AH$1,0))</f>
        <v>0</v>
      </c>
      <c r="AE371">
        <f>$C371*INDEX('E-E'!$E$2:$AH$516,MATCH(Capacity!$B371,'E-E'!$B$2:$B$516,0), MATCH(Capacity!AE$254,'E-E'!$E$1:$AH$1,0))</f>
        <v>0</v>
      </c>
      <c r="AF371">
        <f>$C371*INDEX('E-E'!$E$2:$AH$516,MATCH(Capacity!$B371,'E-E'!$B$2:$B$516,0), MATCH(Capacity!AF$254,'E-E'!$E$1:$AH$1,0))</f>
        <v>0</v>
      </c>
      <c r="AG371">
        <f>$C371*INDEX('E-E'!$E$2:$AH$516,MATCH(Capacity!$B371,'E-E'!$B$2:$B$516,0), MATCH(Capacity!AG$254,'E-E'!$E$1:$AH$1,0))</f>
        <v>0</v>
      </c>
      <c r="AH371">
        <f>$C371*INDEX('E-E'!$E$2:$AH$516,MATCH(Capacity!$B371,'E-E'!$B$2:$B$516,0), MATCH(Capacity!AH$254,'E-E'!$E$1:$AH$1,0))</f>
        <v>0</v>
      </c>
    </row>
    <row r="372" spans="1:34" x14ac:dyDescent="0.3">
      <c r="A372" t="str">
        <f>'E-E'!A119</f>
        <v>Cohuna Solar Farm</v>
      </c>
      <c r="B372" t="str">
        <f>'E-E'!B119</f>
        <v>COHUNA</v>
      </c>
      <c r="C372">
        <f>_xlfn.IFNA(VLOOKUP(B372,RawData!$B$1:$E$168,4,FALSE),0)</f>
        <v>0</v>
      </c>
      <c r="D372">
        <f>_xlfn.IFNA(VLOOKUP(B372,RawData!$B$1:$H$168,7,FALSE),0)</f>
        <v>0</v>
      </c>
      <c r="E372">
        <f>_xlfn.IFNA(VLOOKUP(B372,RawData!$B$1:$H$168,2,FALSE),0)</f>
        <v>0</v>
      </c>
      <c r="F372">
        <f>$C372*INDEX('E-E'!$E$2:$AH$516,MATCH(Capacity!$B372,'E-E'!$B$2:$B$516,0), MATCH(Capacity!F$254,'E-E'!$E$1:$AH$1,0))</f>
        <v>0</v>
      </c>
      <c r="G372">
        <f>$C372*INDEX('E-E'!$E$2:$AH$516,MATCH(Capacity!$B372,'E-E'!$B$2:$B$516,0), MATCH(Capacity!G$254,'E-E'!$E$1:$AH$1,0))</f>
        <v>0</v>
      </c>
      <c r="H372">
        <f>$C372*INDEX('E-E'!$E$2:$AH$516,MATCH(Capacity!$B372,'E-E'!$B$2:$B$516,0), MATCH(Capacity!H$254,'E-E'!$E$1:$AH$1,0))</f>
        <v>0</v>
      </c>
      <c r="I372">
        <f>$C372*INDEX('E-E'!$E$2:$AH$516,MATCH(Capacity!$B372,'E-E'!$B$2:$B$516,0), MATCH(Capacity!I$254,'E-E'!$E$1:$AH$1,0))</f>
        <v>0</v>
      </c>
      <c r="J372">
        <f>$C372*INDEX('E-E'!$E$2:$AH$516,MATCH(Capacity!$B372,'E-E'!$B$2:$B$516,0), MATCH(Capacity!J$254,'E-E'!$E$1:$AH$1,0))</f>
        <v>0</v>
      </c>
      <c r="K372">
        <f>$C372*INDEX('E-E'!$E$2:$AH$516,MATCH(Capacity!$B372,'E-E'!$B$2:$B$516,0), MATCH(Capacity!K$254,'E-E'!$E$1:$AH$1,0))</f>
        <v>0</v>
      </c>
      <c r="L372">
        <f>$C372*INDEX('E-E'!$E$2:$AH$516,MATCH(Capacity!$B372,'E-E'!$B$2:$B$516,0), MATCH(Capacity!L$254,'E-E'!$E$1:$AH$1,0))</f>
        <v>0</v>
      </c>
      <c r="M372">
        <f>$C372*INDEX('E-E'!$E$2:$AH$516,MATCH(Capacity!$B372,'E-E'!$B$2:$B$516,0), MATCH(Capacity!M$254,'E-E'!$E$1:$AH$1,0))</f>
        <v>0</v>
      </c>
      <c r="N372">
        <f>$C372*INDEX('E-E'!$E$2:$AH$516,MATCH(Capacity!$B372,'E-E'!$B$2:$B$516,0), MATCH(Capacity!N$254,'E-E'!$E$1:$AH$1,0))</f>
        <v>0</v>
      </c>
      <c r="O372">
        <f>$C372*INDEX('E-E'!$E$2:$AH$516,MATCH(Capacity!$B372,'E-E'!$B$2:$B$516,0), MATCH(Capacity!O$254,'E-E'!$E$1:$AH$1,0))</f>
        <v>0</v>
      </c>
      <c r="P372">
        <f>$C372*INDEX('E-E'!$E$2:$AH$516,MATCH(Capacity!$B372,'E-E'!$B$2:$B$516,0), MATCH(Capacity!P$254,'E-E'!$E$1:$AH$1,0))</f>
        <v>0</v>
      </c>
      <c r="Q372">
        <f>$C372*INDEX('E-E'!$E$2:$AH$516,MATCH(Capacity!$B372,'E-E'!$B$2:$B$516,0), MATCH(Capacity!Q$254,'E-E'!$E$1:$AH$1,0))</f>
        <v>0</v>
      </c>
      <c r="R372">
        <f>$C372*INDEX('E-E'!$E$2:$AH$516,MATCH(Capacity!$B372,'E-E'!$B$2:$B$516,0), MATCH(Capacity!R$254,'E-E'!$E$1:$AH$1,0))</f>
        <v>0</v>
      </c>
      <c r="S372">
        <f>$C372*INDEX('E-E'!$E$2:$AH$516,MATCH(Capacity!$B372,'E-E'!$B$2:$B$516,0), MATCH(Capacity!S$254,'E-E'!$E$1:$AH$1,0))</f>
        <v>0</v>
      </c>
      <c r="T372">
        <f>$C372*INDEX('E-E'!$E$2:$AH$516,MATCH(Capacity!$B372,'E-E'!$B$2:$B$516,0), MATCH(Capacity!T$254,'E-E'!$E$1:$AH$1,0))</f>
        <v>0</v>
      </c>
      <c r="U372">
        <f>$C372*INDEX('E-E'!$E$2:$AH$516,MATCH(Capacity!$B372,'E-E'!$B$2:$B$516,0), MATCH(Capacity!U$254,'E-E'!$E$1:$AH$1,0))</f>
        <v>0</v>
      </c>
      <c r="V372">
        <f>$C372*INDEX('E-E'!$E$2:$AH$516,MATCH(Capacity!$B372,'E-E'!$B$2:$B$516,0), MATCH(Capacity!V$254,'E-E'!$E$1:$AH$1,0))</f>
        <v>0</v>
      </c>
      <c r="W372">
        <f>$C372*INDEX('E-E'!$E$2:$AH$516,MATCH(Capacity!$B372,'E-E'!$B$2:$B$516,0), MATCH(Capacity!W$254,'E-E'!$E$1:$AH$1,0))</f>
        <v>0</v>
      </c>
      <c r="X372">
        <f>$C372*INDEX('E-E'!$E$2:$AH$516,MATCH(Capacity!$B372,'E-E'!$B$2:$B$516,0), MATCH(Capacity!X$254,'E-E'!$E$1:$AH$1,0))</f>
        <v>0</v>
      </c>
      <c r="Y372">
        <f>$C372*INDEX('E-E'!$E$2:$AH$516,MATCH(Capacity!$B372,'E-E'!$B$2:$B$516,0), MATCH(Capacity!Y$254,'E-E'!$E$1:$AH$1,0))</f>
        <v>0</v>
      </c>
      <c r="Z372">
        <f>$C372*INDEX('E-E'!$E$2:$AH$516,MATCH(Capacity!$B372,'E-E'!$B$2:$B$516,0), MATCH(Capacity!Z$254,'E-E'!$E$1:$AH$1,0))</f>
        <v>0</v>
      </c>
      <c r="AA372">
        <f>$C372*INDEX('E-E'!$E$2:$AH$516,MATCH(Capacity!$B372,'E-E'!$B$2:$B$516,0), MATCH(Capacity!AA$254,'E-E'!$E$1:$AH$1,0))</f>
        <v>0</v>
      </c>
      <c r="AB372">
        <f>$C372*INDEX('E-E'!$E$2:$AH$516,MATCH(Capacity!$B372,'E-E'!$B$2:$B$516,0), MATCH(Capacity!AB$254,'E-E'!$E$1:$AH$1,0))</f>
        <v>0</v>
      </c>
      <c r="AC372">
        <f>$C372*INDEX('E-E'!$E$2:$AH$516,MATCH(Capacity!$B372,'E-E'!$B$2:$B$516,0), MATCH(Capacity!AC$254,'E-E'!$E$1:$AH$1,0))</f>
        <v>0</v>
      </c>
      <c r="AD372">
        <f>$C372*INDEX('E-E'!$E$2:$AH$516,MATCH(Capacity!$B372,'E-E'!$B$2:$B$516,0), MATCH(Capacity!AD$254,'E-E'!$E$1:$AH$1,0))</f>
        <v>0</v>
      </c>
      <c r="AE372">
        <f>$C372*INDEX('E-E'!$E$2:$AH$516,MATCH(Capacity!$B372,'E-E'!$B$2:$B$516,0), MATCH(Capacity!AE$254,'E-E'!$E$1:$AH$1,0))</f>
        <v>0</v>
      </c>
      <c r="AF372">
        <f>$C372*INDEX('E-E'!$E$2:$AH$516,MATCH(Capacity!$B372,'E-E'!$B$2:$B$516,0), MATCH(Capacity!AF$254,'E-E'!$E$1:$AH$1,0))</f>
        <v>0</v>
      </c>
      <c r="AG372">
        <f>$C372*INDEX('E-E'!$E$2:$AH$516,MATCH(Capacity!$B372,'E-E'!$B$2:$B$516,0), MATCH(Capacity!AG$254,'E-E'!$E$1:$AH$1,0))</f>
        <v>0</v>
      </c>
      <c r="AH372">
        <f>$C372*INDEX('E-E'!$E$2:$AH$516,MATCH(Capacity!$B372,'E-E'!$B$2:$B$516,0), MATCH(Capacity!AH$254,'E-E'!$E$1:$AH$1,0))</f>
        <v>0</v>
      </c>
    </row>
    <row r="373" spans="1:34" x14ac:dyDescent="0.3">
      <c r="A373" t="str">
        <f>'E-E'!A120</f>
        <v>Coleambally Solar Farm</v>
      </c>
      <c r="B373" t="str">
        <f>'E-E'!B120</f>
        <v>COLEASF1</v>
      </c>
      <c r="C373">
        <f>_xlfn.IFNA(VLOOKUP(B373,RawData!$B$1:$E$168,4,FALSE),0)</f>
        <v>0</v>
      </c>
      <c r="D373">
        <f>_xlfn.IFNA(VLOOKUP(B373,RawData!$B$1:$H$168,7,FALSE),0)</f>
        <v>0</v>
      </c>
      <c r="E373">
        <f>_xlfn.IFNA(VLOOKUP(B373,RawData!$B$1:$H$168,2,FALSE),0)</f>
        <v>0</v>
      </c>
      <c r="F373">
        <f>$C373*INDEX('E-E'!$E$2:$AH$516,MATCH(Capacity!$B373,'E-E'!$B$2:$B$516,0), MATCH(Capacity!F$254,'E-E'!$E$1:$AH$1,0))</f>
        <v>0</v>
      </c>
      <c r="G373">
        <f>$C373*INDEX('E-E'!$E$2:$AH$516,MATCH(Capacity!$B373,'E-E'!$B$2:$B$516,0), MATCH(Capacity!G$254,'E-E'!$E$1:$AH$1,0))</f>
        <v>0</v>
      </c>
      <c r="H373">
        <f>$C373*INDEX('E-E'!$E$2:$AH$516,MATCH(Capacity!$B373,'E-E'!$B$2:$B$516,0), MATCH(Capacity!H$254,'E-E'!$E$1:$AH$1,0))</f>
        <v>0</v>
      </c>
      <c r="I373">
        <f>$C373*INDEX('E-E'!$E$2:$AH$516,MATCH(Capacity!$B373,'E-E'!$B$2:$B$516,0), MATCH(Capacity!I$254,'E-E'!$E$1:$AH$1,0))</f>
        <v>0</v>
      </c>
      <c r="J373">
        <f>$C373*INDEX('E-E'!$E$2:$AH$516,MATCH(Capacity!$B373,'E-E'!$B$2:$B$516,0), MATCH(Capacity!J$254,'E-E'!$E$1:$AH$1,0))</f>
        <v>0</v>
      </c>
      <c r="K373">
        <f>$C373*INDEX('E-E'!$E$2:$AH$516,MATCH(Capacity!$B373,'E-E'!$B$2:$B$516,0), MATCH(Capacity!K$254,'E-E'!$E$1:$AH$1,0))</f>
        <v>0</v>
      </c>
      <c r="L373">
        <f>$C373*INDEX('E-E'!$E$2:$AH$516,MATCH(Capacity!$B373,'E-E'!$B$2:$B$516,0), MATCH(Capacity!L$254,'E-E'!$E$1:$AH$1,0))</f>
        <v>0</v>
      </c>
      <c r="M373">
        <f>$C373*INDEX('E-E'!$E$2:$AH$516,MATCH(Capacity!$B373,'E-E'!$B$2:$B$516,0), MATCH(Capacity!M$254,'E-E'!$E$1:$AH$1,0))</f>
        <v>0</v>
      </c>
      <c r="N373">
        <f>$C373*INDEX('E-E'!$E$2:$AH$516,MATCH(Capacity!$B373,'E-E'!$B$2:$B$516,0), MATCH(Capacity!N$254,'E-E'!$E$1:$AH$1,0))</f>
        <v>0</v>
      </c>
      <c r="O373">
        <f>$C373*INDEX('E-E'!$E$2:$AH$516,MATCH(Capacity!$B373,'E-E'!$B$2:$B$516,0), MATCH(Capacity!O$254,'E-E'!$E$1:$AH$1,0))</f>
        <v>0</v>
      </c>
      <c r="P373">
        <f>$C373*INDEX('E-E'!$E$2:$AH$516,MATCH(Capacity!$B373,'E-E'!$B$2:$B$516,0), MATCH(Capacity!P$254,'E-E'!$E$1:$AH$1,0))</f>
        <v>0</v>
      </c>
      <c r="Q373">
        <f>$C373*INDEX('E-E'!$E$2:$AH$516,MATCH(Capacity!$B373,'E-E'!$B$2:$B$516,0), MATCH(Capacity!Q$254,'E-E'!$E$1:$AH$1,0))</f>
        <v>0</v>
      </c>
      <c r="R373">
        <f>$C373*INDEX('E-E'!$E$2:$AH$516,MATCH(Capacity!$B373,'E-E'!$B$2:$B$516,0), MATCH(Capacity!R$254,'E-E'!$E$1:$AH$1,0))</f>
        <v>0</v>
      </c>
      <c r="S373">
        <f>$C373*INDEX('E-E'!$E$2:$AH$516,MATCH(Capacity!$B373,'E-E'!$B$2:$B$516,0), MATCH(Capacity!S$254,'E-E'!$E$1:$AH$1,0))</f>
        <v>0</v>
      </c>
      <c r="T373">
        <f>$C373*INDEX('E-E'!$E$2:$AH$516,MATCH(Capacity!$B373,'E-E'!$B$2:$B$516,0), MATCH(Capacity!T$254,'E-E'!$E$1:$AH$1,0))</f>
        <v>0</v>
      </c>
      <c r="U373">
        <f>$C373*INDEX('E-E'!$E$2:$AH$516,MATCH(Capacity!$B373,'E-E'!$B$2:$B$516,0), MATCH(Capacity!U$254,'E-E'!$E$1:$AH$1,0))</f>
        <v>0</v>
      </c>
      <c r="V373">
        <f>$C373*INDEX('E-E'!$E$2:$AH$516,MATCH(Capacity!$B373,'E-E'!$B$2:$B$516,0), MATCH(Capacity!V$254,'E-E'!$E$1:$AH$1,0))</f>
        <v>0</v>
      </c>
      <c r="W373">
        <f>$C373*INDEX('E-E'!$E$2:$AH$516,MATCH(Capacity!$B373,'E-E'!$B$2:$B$516,0), MATCH(Capacity!W$254,'E-E'!$E$1:$AH$1,0))</f>
        <v>0</v>
      </c>
      <c r="X373">
        <f>$C373*INDEX('E-E'!$E$2:$AH$516,MATCH(Capacity!$B373,'E-E'!$B$2:$B$516,0), MATCH(Capacity!X$254,'E-E'!$E$1:$AH$1,0))</f>
        <v>0</v>
      </c>
      <c r="Y373">
        <f>$C373*INDEX('E-E'!$E$2:$AH$516,MATCH(Capacity!$B373,'E-E'!$B$2:$B$516,0), MATCH(Capacity!Y$254,'E-E'!$E$1:$AH$1,0))</f>
        <v>0</v>
      </c>
      <c r="Z373">
        <f>$C373*INDEX('E-E'!$E$2:$AH$516,MATCH(Capacity!$B373,'E-E'!$B$2:$B$516,0), MATCH(Capacity!Z$254,'E-E'!$E$1:$AH$1,0))</f>
        <v>0</v>
      </c>
      <c r="AA373">
        <f>$C373*INDEX('E-E'!$E$2:$AH$516,MATCH(Capacity!$B373,'E-E'!$B$2:$B$516,0), MATCH(Capacity!AA$254,'E-E'!$E$1:$AH$1,0))</f>
        <v>0</v>
      </c>
      <c r="AB373">
        <f>$C373*INDEX('E-E'!$E$2:$AH$516,MATCH(Capacity!$B373,'E-E'!$B$2:$B$516,0), MATCH(Capacity!AB$254,'E-E'!$E$1:$AH$1,0))</f>
        <v>0</v>
      </c>
      <c r="AC373">
        <f>$C373*INDEX('E-E'!$E$2:$AH$516,MATCH(Capacity!$B373,'E-E'!$B$2:$B$516,0), MATCH(Capacity!AC$254,'E-E'!$E$1:$AH$1,0))</f>
        <v>0</v>
      </c>
      <c r="AD373">
        <f>$C373*INDEX('E-E'!$E$2:$AH$516,MATCH(Capacity!$B373,'E-E'!$B$2:$B$516,0), MATCH(Capacity!AD$254,'E-E'!$E$1:$AH$1,0))</f>
        <v>0</v>
      </c>
      <c r="AE373">
        <f>$C373*INDEX('E-E'!$E$2:$AH$516,MATCH(Capacity!$B373,'E-E'!$B$2:$B$516,0), MATCH(Capacity!AE$254,'E-E'!$E$1:$AH$1,0))</f>
        <v>0</v>
      </c>
      <c r="AF373">
        <f>$C373*INDEX('E-E'!$E$2:$AH$516,MATCH(Capacity!$B373,'E-E'!$B$2:$B$516,0), MATCH(Capacity!AF$254,'E-E'!$E$1:$AH$1,0))</f>
        <v>0</v>
      </c>
      <c r="AG373">
        <f>$C373*INDEX('E-E'!$E$2:$AH$516,MATCH(Capacity!$B373,'E-E'!$B$2:$B$516,0), MATCH(Capacity!AG$254,'E-E'!$E$1:$AH$1,0))</f>
        <v>0</v>
      </c>
      <c r="AH373">
        <f>$C373*INDEX('E-E'!$E$2:$AH$516,MATCH(Capacity!$B373,'E-E'!$B$2:$B$516,0), MATCH(Capacity!AH$254,'E-E'!$E$1:$AH$1,0))</f>
        <v>0</v>
      </c>
    </row>
    <row r="374" spans="1:34" x14ac:dyDescent="0.3">
      <c r="A374" t="str">
        <f>'E-E'!A121</f>
        <v>Collector Wind Farm</v>
      </c>
      <c r="B374" t="str">
        <f>'E-E'!B121</f>
        <v>COLWF01</v>
      </c>
      <c r="C374">
        <f>_xlfn.IFNA(VLOOKUP(B374,RawData!$B$1:$E$168,4,FALSE),0)</f>
        <v>0</v>
      </c>
      <c r="D374">
        <f>_xlfn.IFNA(VLOOKUP(B374,RawData!$B$1:$H$168,7,FALSE),0)</f>
        <v>0</v>
      </c>
      <c r="E374">
        <f>_xlfn.IFNA(VLOOKUP(B374,RawData!$B$1:$H$168,2,FALSE),0)</f>
        <v>0</v>
      </c>
      <c r="F374">
        <f>$C374*INDEX('E-E'!$E$2:$AH$516,MATCH(Capacity!$B374,'E-E'!$B$2:$B$516,0), MATCH(Capacity!F$254,'E-E'!$E$1:$AH$1,0))</f>
        <v>0</v>
      </c>
      <c r="G374">
        <f>$C374*INDEX('E-E'!$E$2:$AH$516,MATCH(Capacity!$B374,'E-E'!$B$2:$B$516,0), MATCH(Capacity!G$254,'E-E'!$E$1:$AH$1,0))</f>
        <v>0</v>
      </c>
      <c r="H374">
        <f>$C374*INDEX('E-E'!$E$2:$AH$516,MATCH(Capacity!$B374,'E-E'!$B$2:$B$516,0), MATCH(Capacity!H$254,'E-E'!$E$1:$AH$1,0))</f>
        <v>0</v>
      </c>
      <c r="I374">
        <f>$C374*INDEX('E-E'!$E$2:$AH$516,MATCH(Capacity!$B374,'E-E'!$B$2:$B$516,0), MATCH(Capacity!I$254,'E-E'!$E$1:$AH$1,0))</f>
        <v>0</v>
      </c>
      <c r="J374">
        <f>$C374*INDEX('E-E'!$E$2:$AH$516,MATCH(Capacity!$B374,'E-E'!$B$2:$B$516,0), MATCH(Capacity!J$254,'E-E'!$E$1:$AH$1,0))</f>
        <v>0</v>
      </c>
      <c r="K374">
        <f>$C374*INDEX('E-E'!$E$2:$AH$516,MATCH(Capacity!$B374,'E-E'!$B$2:$B$516,0), MATCH(Capacity!K$254,'E-E'!$E$1:$AH$1,0))</f>
        <v>0</v>
      </c>
      <c r="L374">
        <f>$C374*INDEX('E-E'!$E$2:$AH$516,MATCH(Capacity!$B374,'E-E'!$B$2:$B$516,0), MATCH(Capacity!L$254,'E-E'!$E$1:$AH$1,0))</f>
        <v>0</v>
      </c>
      <c r="M374">
        <f>$C374*INDEX('E-E'!$E$2:$AH$516,MATCH(Capacity!$B374,'E-E'!$B$2:$B$516,0), MATCH(Capacity!M$254,'E-E'!$E$1:$AH$1,0))</f>
        <v>0</v>
      </c>
      <c r="N374">
        <f>$C374*INDEX('E-E'!$E$2:$AH$516,MATCH(Capacity!$B374,'E-E'!$B$2:$B$516,0), MATCH(Capacity!N$254,'E-E'!$E$1:$AH$1,0))</f>
        <v>0</v>
      </c>
      <c r="O374">
        <f>$C374*INDEX('E-E'!$E$2:$AH$516,MATCH(Capacity!$B374,'E-E'!$B$2:$B$516,0), MATCH(Capacity!O$254,'E-E'!$E$1:$AH$1,0))</f>
        <v>0</v>
      </c>
      <c r="P374">
        <f>$C374*INDEX('E-E'!$E$2:$AH$516,MATCH(Capacity!$B374,'E-E'!$B$2:$B$516,0), MATCH(Capacity!P$254,'E-E'!$E$1:$AH$1,0))</f>
        <v>0</v>
      </c>
      <c r="Q374">
        <f>$C374*INDEX('E-E'!$E$2:$AH$516,MATCH(Capacity!$B374,'E-E'!$B$2:$B$516,0), MATCH(Capacity!Q$254,'E-E'!$E$1:$AH$1,0))</f>
        <v>0</v>
      </c>
      <c r="R374">
        <f>$C374*INDEX('E-E'!$E$2:$AH$516,MATCH(Capacity!$B374,'E-E'!$B$2:$B$516,0), MATCH(Capacity!R$254,'E-E'!$E$1:$AH$1,0))</f>
        <v>0</v>
      </c>
      <c r="S374">
        <f>$C374*INDEX('E-E'!$E$2:$AH$516,MATCH(Capacity!$B374,'E-E'!$B$2:$B$516,0), MATCH(Capacity!S$254,'E-E'!$E$1:$AH$1,0))</f>
        <v>0</v>
      </c>
      <c r="T374">
        <f>$C374*INDEX('E-E'!$E$2:$AH$516,MATCH(Capacity!$B374,'E-E'!$B$2:$B$516,0), MATCH(Capacity!T$254,'E-E'!$E$1:$AH$1,0))</f>
        <v>0</v>
      </c>
      <c r="U374">
        <f>$C374*INDEX('E-E'!$E$2:$AH$516,MATCH(Capacity!$B374,'E-E'!$B$2:$B$516,0), MATCH(Capacity!U$254,'E-E'!$E$1:$AH$1,0))</f>
        <v>0</v>
      </c>
      <c r="V374">
        <f>$C374*INDEX('E-E'!$E$2:$AH$516,MATCH(Capacity!$B374,'E-E'!$B$2:$B$516,0), MATCH(Capacity!V$254,'E-E'!$E$1:$AH$1,0))</f>
        <v>0</v>
      </c>
      <c r="W374">
        <f>$C374*INDEX('E-E'!$E$2:$AH$516,MATCH(Capacity!$B374,'E-E'!$B$2:$B$516,0), MATCH(Capacity!W$254,'E-E'!$E$1:$AH$1,0))</f>
        <v>0</v>
      </c>
      <c r="X374">
        <f>$C374*INDEX('E-E'!$E$2:$AH$516,MATCH(Capacity!$B374,'E-E'!$B$2:$B$516,0), MATCH(Capacity!X$254,'E-E'!$E$1:$AH$1,0))</f>
        <v>0</v>
      </c>
      <c r="Y374">
        <f>$C374*INDEX('E-E'!$E$2:$AH$516,MATCH(Capacity!$B374,'E-E'!$B$2:$B$516,0), MATCH(Capacity!Y$254,'E-E'!$E$1:$AH$1,0))</f>
        <v>0</v>
      </c>
      <c r="Z374">
        <f>$C374*INDEX('E-E'!$E$2:$AH$516,MATCH(Capacity!$B374,'E-E'!$B$2:$B$516,0), MATCH(Capacity!Z$254,'E-E'!$E$1:$AH$1,0))</f>
        <v>0</v>
      </c>
      <c r="AA374">
        <f>$C374*INDEX('E-E'!$E$2:$AH$516,MATCH(Capacity!$B374,'E-E'!$B$2:$B$516,0), MATCH(Capacity!AA$254,'E-E'!$E$1:$AH$1,0))</f>
        <v>0</v>
      </c>
      <c r="AB374">
        <f>$C374*INDEX('E-E'!$E$2:$AH$516,MATCH(Capacity!$B374,'E-E'!$B$2:$B$516,0), MATCH(Capacity!AB$254,'E-E'!$E$1:$AH$1,0))</f>
        <v>0</v>
      </c>
      <c r="AC374">
        <f>$C374*INDEX('E-E'!$E$2:$AH$516,MATCH(Capacity!$B374,'E-E'!$B$2:$B$516,0), MATCH(Capacity!AC$254,'E-E'!$E$1:$AH$1,0))</f>
        <v>0</v>
      </c>
      <c r="AD374">
        <f>$C374*INDEX('E-E'!$E$2:$AH$516,MATCH(Capacity!$B374,'E-E'!$B$2:$B$516,0), MATCH(Capacity!AD$254,'E-E'!$E$1:$AH$1,0))</f>
        <v>0</v>
      </c>
      <c r="AE374">
        <f>$C374*INDEX('E-E'!$E$2:$AH$516,MATCH(Capacity!$B374,'E-E'!$B$2:$B$516,0), MATCH(Capacity!AE$254,'E-E'!$E$1:$AH$1,0))</f>
        <v>0</v>
      </c>
      <c r="AF374">
        <f>$C374*INDEX('E-E'!$E$2:$AH$516,MATCH(Capacity!$B374,'E-E'!$B$2:$B$516,0), MATCH(Capacity!AF$254,'E-E'!$E$1:$AH$1,0))</f>
        <v>0</v>
      </c>
      <c r="AG374">
        <f>$C374*INDEX('E-E'!$E$2:$AH$516,MATCH(Capacity!$B374,'E-E'!$B$2:$B$516,0), MATCH(Capacity!AG$254,'E-E'!$E$1:$AH$1,0))</f>
        <v>0</v>
      </c>
      <c r="AH374">
        <f>$C374*INDEX('E-E'!$E$2:$AH$516,MATCH(Capacity!$B374,'E-E'!$B$2:$B$516,0), MATCH(Capacity!AH$254,'E-E'!$E$1:$AH$1,0))</f>
        <v>0</v>
      </c>
    </row>
    <row r="375" spans="1:34" x14ac:dyDescent="0.3">
      <c r="A375" t="str">
        <f>'E-E'!A122</f>
        <v>Coopers Gap Wind Farm</v>
      </c>
      <c r="B375" t="str">
        <f>'E-E'!B122</f>
        <v>COOPGWF1</v>
      </c>
      <c r="C375">
        <f>_xlfn.IFNA(VLOOKUP(B375,RawData!$B$1:$E$168,4,FALSE),0)</f>
        <v>0</v>
      </c>
      <c r="D375">
        <f>_xlfn.IFNA(VLOOKUP(B375,RawData!$B$1:$H$168,7,FALSE),0)</f>
        <v>0</v>
      </c>
      <c r="E375">
        <f>_xlfn.IFNA(VLOOKUP(B375,RawData!$B$1:$H$168,2,FALSE),0)</f>
        <v>0</v>
      </c>
      <c r="F375">
        <f>$C375*INDEX('E-E'!$E$2:$AH$516,MATCH(Capacity!$B375,'E-E'!$B$2:$B$516,0), MATCH(Capacity!F$254,'E-E'!$E$1:$AH$1,0))</f>
        <v>0</v>
      </c>
      <c r="G375">
        <f>$C375*INDEX('E-E'!$E$2:$AH$516,MATCH(Capacity!$B375,'E-E'!$B$2:$B$516,0), MATCH(Capacity!G$254,'E-E'!$E$1:$AH$1,0))</f>
        <v>0</v>
      </c>
      <c r="H375">
        <f>$C375*INDEX('E-E'!$E$2:$AH$516,MATCH(Capacity!$B375,'E-E'!$B$2:$B$516,0), MATCH(Capacity!H$254,'E-E'!$E$1:$AH$1,0))</f>
        <v>0</v>
      </c>
      <c r="I375">
        <f>$C375*INDEX('E-E'!$E$2:$AH$516,MATCH(Capacity!$B375,'E-E'!$B$2:$B$516,0), MATCH(Capacity!I$254,'E-E'!$E$1:$AH$1,0))</f>
        <v>0</v>
      </c>
      <c r="J375">
        <f>$C375*INDEX('E-E'!$E$2:$AH$516,MATCH(Capacity!$B375,'E-E'!$B$2:$B$516,0), MATCH(Capacity!J$254,'E-E'!$E$1:$AH$1,0))</f>
        <v>0</v>
      </c>
      <c r="K375">
        <f>$C375*INDEX('E-E'!$E$2:$AH$516,MATCH(Capacity!$B375,'E-E'!$B$2:$B$516,0), MATCH(Capacity!K$254,'E-E'!$E$1:$AH$1,0))</f>
        <v>0</v>
      </c>
      <c r="L375">
        <f>$C375*INDEX('E-E'!$E$2:$AH$516,MATCH(Capacity!$B375,'E-E'!$B$2:$B$516,0), MATCH(Capacity!L$254,'E-E'!$E$1:$AH$1,0))</f>
        <v>0</v>
      </c>
      <c r="M375">
        <f>$C375*INDEX('E-E'!$E$2:$AH$516,MATCH(Capacity!$B375,'E-E'!$B$2:$B$516,0), MATCH(Capacity!M$254,'E-E'!$E$1:$AH$1,0))</f>
        <v>0</v>
      </c>
      <c r="N375">
        <f>$C375*INDEX('E-E'!$E$2:$AH$516,MATCH(Capacity!$B375,'E-E'!$B$2:$B$516,0), MATCH(Capacity!N$254,'E-E'!$E$1:$AH$1,0))</f>
        <v>0</v>
      </c>
      <c r="O375">
        <f>$C375*INDEX('E-E'!$E$2:$AH$516,MATCH(Capacity!$B375,'E-E'!$B$2:$B$516,0), MATCH(Capacity!O$254,'E-E'!$E$1:$AH$1,0))</f>
        <v>0</v>
      </c>
      <c r="P375">
        <f>$C375*INDEX('E-E'!$E$2:$AH$516,MATCH(Capacity!$B375,'E-E'!$B$2:$B$516,0), MATCH(Capacity!P$254,'E-E'!$E$1:$AH$1,0))</f>
        <v>0</v>
      </c>
      <c r="Q375">
        <f>$C375*INDEX('E-E'!$E$2:$AH$516,MATCH(Capacity!$B375,'E-E'!$B$2:$B$516,0), MATCH(Capacity!Q$254,'E-E'!$E$1:$AH$1,0))</f>
        <v>0</v>
      </c>
      <c r="R375">
        <f>$C375*INDEX('E-E'!$E$2:$AH$516,MATCH(Capacity!$B375,'E-E'!$B$2:$B$516,0), MATCH(Capacity!R$254,'E-E'!$E$1:$AH$1,0))</f>
        <v>0</v>
      </c>
      <c r="S375">
        <f>$C375*INDEX('E-E'!$E$2:$AH$516,MATCH(Capacity!$B375,'E-E'!$B$2:$B$516,0), MATCH(Capacity!S$254,'E-E'!$E$1:$AH$1,0))</f>
        <v>0</v>
      </c>
      <c r="T375">
        <f>$C375*INDEX('E-E'!$E$2:$AH$516,MATCH(Capacity!$B375,'E-E'!$B$2:$B$516,0), MATCH(Capacity!T$254,'E-E'!$E$1:$AH$1,0))</f>
        <v>0</v>
      </c>
      <c r="U375">
        <f>$C375*INDEX('E-E'!$E$2:$AH$516,MATCH(Capacity!$B375,'E-E'!$B$2:$B$516,0), MATCH(Capacity!U$254,'E-E'!$E$1:$AH$1,0))</f>
        <v>0</v>
      </c>
      <c r="V375">
        <f>$C375*INDEX('E-E'!$E$2:$AH$516,MATCH(Capacity!$B375,'E-E'!$B$2:$B$516,0), MATCH(Capacity!V$254,'E-E'!$E$1:$AH$1,0))</f>
        <v>0</v>
      </c>
      <c r="W375">
        <f>$C375*INDEX('E-E'!$E$2:$AH$516,MATCH(Capacity!$B375,'E-E'!$B$2:$B$516,0), MATCH(Capacity!W$254,'E-E'!$E$1:$AH$1,0))</f>
        <v>0</v>
      </c>
      <c r="X375">
        <f>$C375*INDEX('E-E'!$E$2:$AH$516,MATCH(Capacity!$B375,'E-E'!$B$2:$B$516,0), MATCH(Capacity!X$254,'E-E'!$E$1:$AH$1,0))</f>
        <v>0</v>
      </c>
      <c r="Y375">
        <f>$C375*INDEX('E-E'!$E$2:$AH$516,MATCH(Capacity!$B375,'E-E'!$B$2:$B$516,0), MATCH(Capacity!Y$254,'E-E'!$E$1:$AH$1,0))</f>
        <v>0</v>
      </c>
      <c r="Z375">
        <f>$C375*INDEX('E-E'!$E$2:$AH$516,MATCH(Capacity!$B375,'E-E'!$B$2:$B$516,0), MATCH(Capacity!Z$254,'E-E'!$E$1:$AH$1,0))</f>
        <v>0</v>
      </c>
      <c r="AA375">
        <f>$C375*INDEX('E-E'!$E$2:$AH$516,MATCH(Capacity!$B375,'E-E'!$B$2:$B$516,0), MATCH(Capacity!AA$254,'E-E'!$E$1:$AH$1,0))</f>
        <v>0</v>
      </c>
      <c r="AB375">
        <f>$C375*INDEX('E-E'!$E$2:$AH$516,MATCH(Capacity!$B375,'E-E'!$B$2:$B$516,0), MATCH(Capacity!AB$254,'E-E'!$E$1:$AH$1,0))</f>
        <v>0</v>
      </c>
      <c r="AC375">
        <f>$C375*INDEX('E-E'!$E$2:$AH$516,MATCH(Capacity!$B375,'E-E'!$B$2:$B$516,0), MATCH(Capacity!AC$254,'E-E'!$E$1:$AH$1,0))</f>
        <v>0</v>
      </c>
      <c r="AD375">
        <f>$C375*INDEX('E-E'!$E$2:$AH$516,MATCH(Capacity!$B375,'E-E'!$B$2:$B$516,0), MATCH(Capacity!AD$254,'E-E'!$E$1:$AH$1,0))</f>
        <v>0</v>
      </c>
      <c r="AE375">
        <f>$C375*INDEX('E-E'!$E$2:$AH$516,MATCH(Capacity!$B375,'E-E'!$B$2:$B$516,0), MATCH(Capacity!AE$254,'E-E'!$E$1:$AH$1,0))</f>
        <v>0</v>
      </c>
      <c r="AF375">
        <f>$C375*INDEX('E-E'!$E$2:$AH$516,MATCH(Capacity!$B375,'E-E'!$B$2:$B$516,0), MATCH(Capacity!AF$254,'E-E'!$E$1:$AH$1,0))</f>
        <v>0</v>
      </c>
      <c r="AG375">
        <f>$C375*INDEX('E-E'!$E$2:$AH$516,MATCH(Capacity!$B375,'E-E'!$B$2:$B$516,0), MATCH(Capacity!AG$254,'E-E'!$E$1:$AH$1,0))</f>
        <v>0</v>
      </c>
      <c r="AH375">
        <f>$C375*INDEX('E-E'!$E$2:$AH$516,MATCH(Capacity!$B375,'E-E'!$B$2:$B$516,0), MATCH(Capacity!AH$254,'E-E'!$E$1:$AH$1,0))</f>
        <v>0</v>
      </c>
    </row>
    <row r="376" spans="1:34" x14ac:dyDescent="0.3">
      <c r="A376" t="str">
        <f>'E-E'!A123</f>
        <v>Callide C</v>
      </c>
      <c r="B376" t="str">
        <f>'E-E'!B123</f>
        <v>CPP_3</v>
      </c>
      <c r="C376">
        <f>_xlfn.IFNA(VLOOKUP(B376,RawData!$B$1:$E$168,4,FALSE),0)</f>
        <v>420</v>
      </c>
      <c r="D376" t="str">
        <f>_xlfn.IFNA(VLOOKUP(B376,RawData!$B$1:$H$168,7,FALSE),0)</f>
        <v>Steam Super Critical</v>
      </c>
      <c r="E376" t="str">
        <f>_xlfn.IFNA(VLOOKUP(B376,RawData!$B$1:$H$168,2,FALSE),0)</f>
        <v>QLD</v>
      </c>
      <c r="F376">
        <f>$C376*INDEX('E-E'!$E$2:$AH$516,MATCH(Capacity!$B376,'E-E'!$B$2:$B$516,0), MATCH(Capacity!F$254,'E-E'!$E$1:$AH$1,0))</f>
        <v>420</v>
      </c>
      <c r="G376">
        <f>$C376*INDEX('E-E'!$E$2:$AH$516,MATCH(Capacity!$B376,'E-E'!$B$2:$B$516,0), MATCH(Capacity!G$254,'E-E'!$E$1:$AH$1,0))</f>
        <v>420</v>
      </c>
      <c r="H376">
        <f>$C376*INDEX('E-E'!$E$2:$AH$516,MATCH(Capacity!$B376,'E-E'!$B$2:$B$516,0), MATCH(Capacity!H$254,'E-E'!$E$1:$AH$1,0))</f>
        <v>420</v>
      </c>
      <c r="I376">
        <f>$C376*INDEX('E-E'!$E$2:$AH$516,MATCH(Capacity!$B376,'E-E'!$B$2:$B$516,0), MATCH(Capacity!I$254,'E-E'!$E$1:$AH$1,0))</f>
        <v>420</v>
      </c>
      <c r="J376">
        <f>$C376*INDEX('E-E'!$E$2:$AH$516,MATCH(Capacity!$B376,'E-E'!$B$2:$B$516,0), MATCH(Capacity!J$254,'E-E'!$E$1:$AH$1,0))</f>
        <v>420</v>
      </c>
      <c r="K376">
        <f>$C376*INDEX('E-E'!$E$2:$AH$516,MATCH(Capacity!$B376,'E-E'!$B$2:$B$516,0), MATCH(Capacity!K$254,'E-E'!$E$1:$AH$1,0))</f>
        <v>420</v>
      </c>
      <c r="L376">
        <f>$C376*INDEX('E-E'!$E$2:$AH$516,MATCH(Capacity!$B376,'E-E'!$B$2:$B$516,0), MATCH(Capacity!L$254,'E-E'!$E$1:$AH$1,0))</f>
        <v>420</v>
      </c>
      <c r="M376">
        <f>$C376*INDEX('E-E'!$E$2:$AH$516,MATCH(Capacity!$B376,'E-E'!$B$2:$B$516,0), MATCH(Capacity!M$254,'E-E'!$E$1:$AH$1,0))</f>
        <v>420</v>
      </c>
      <c r="N376">
        <f>$C376*INDEX('E-E'!$E$2:$AH$516,MATCH(Capacity!$B376,'E-E'!$B$2:$B$516,0), MATCH(Capacity!N$254,'E-E'!$E$1:$AH$1,0))</f>
        <v>420</v>
      </c>
      <c r="O376">
        <f>$C376*INDEX('E-E'!$E$2:$AH$516,MATCH(Capacity!$B376,'E-E'!$B$2:$B$516,0), MATCH(Capacity!O$254,'E-E'!$E$1:$AH$1,0))</f>
        <v>420</v>
      </c>
      <c r="P376">
        <f>$C376*INDEX('E-E'!$E$2:$AH$516,MATCH(Capacity!$B376,'E-E'!$B$2:$B$516,0), MATCH(Capacity!P$254,'E-E'!$E$1:$AH$1,0))</f>
        <v>420</v>
      </c>
      <c r="Q376">
        <f>$C376*INDEX('E-E'!$E$2:$AH$516,MATCH(Capacity!$B376,'E-E'!$B$2:$B$516,0), MATCH(Capacity!Q$254,'E-E'!$E$1:$AH$1,0))</f>
        <v>420</v>
      </c>
      <c r="R376">
        <f>$C376*INDEX('E-E'!$E$2:$AH$516,MATCH(Capacity!$B376,'E-E'!$B$2:$B$516,0), MATCH(Capacity!R$254,'E-E'!$E$1:$AH$1,0))</f>
        <v>420</v>
      </c>
      <c r="S376">
        <f>$C376*INDEX('E-E'!$E$2:$AH$516,MATCH(Capacity!$B376,'E-E'!$B$2:$B$516,0), MATCH(Capacity!S$254,'E-E'!$E$1:$AH$1,0))</f>
        <v>420</v>
      </c>
      <c r="T376">
        <f>$C376*INDEX('E-E'!$E$2:$AH$516,MATCH(Capacity!$B376,'E-E'!$B$2:$B$516,0), MATCH(Capacity!T$254,'E-E'!$E$1:$AH$1,0))</f>
        <v>420</v>
      </c>
      <c r="U376">
        <f>$C376*INDEX('E-E'!$E$2:$AH$516,MATCH(Capacity!$B376,'E-E'!$B$2:$B$516,0), MATCH(Capacity!U$254,'E-E'!$E$1:$AH$1,0))</f>
        <v>420</v>
      </c>
      <c r="V376">
        <f>$C376*INDEX('E-E'!$E$2:$AH$516,MATCH(Capacity!$B376,'E-E'!$B$2:$B$516,0), MATCH(Capacity!V$254,'E-E'!$E$1:$AH$1,0))</f>
        <v>420</v>
      </c>
      <c r="W376">
        <f>$C376*INDEX('E-E'!$E$2:$AH$516,MATCH(Capacity!$B376,'E-E'!$B$2:$B$516,0), MATCH(Capacity!W$254,'E-E'!$E$1:$AH$1,0))</f>
        <v>420</v>
      </c>
      <c r="X376">
        <f>$C376*INDEX('E-E'!$E$2:$AH$516,MATCH(Capacity!$B376,'E-E'!$B$2:$B$516,0), MATCH(Capacity!X$254,'E-E'!$E$1:$AH$1,0))</f>
        <v>420</v>
      </c>
      <c r="Y376">
        <f>$C376*INDEX('E-E'!$E$2:$AH$516,MATCH(Capacity!$B376,'E-E'!$B$2:$B$516,0), MATCH(Capacity!Y$254,'E-E'!$E$1:$AH$1,0))</f>
        <v>420</v>
      </c>
      <c r="Z376">
        <f>$C376*INDEX('E-E'!$E$2:$AH$516,MATCH(Capacity!$B376,'E-E'!$B$2:$B$516,0), MATCH(Capacity!Z$254,'E-E'!$E$1:$AH$1,0))</f>
        <v>420</v>
      </c>
      <c r="AA376">
        <f>$C376*INDEX('E-E'!$E$2:$AH$516,MATCH(Capacity!$B376,'E-E'!$B$2:$B$516,0), MATCH(Capacity!AA$254,'E-E'!$E$1:$AH$1,0))</f>
        <v>420</v>
      </c>
      <c r="AB376">
        <f>$C376*INDEX('E-E'!$E$2:$AH$516,MATCH(Capacity!$B376,'E-E'!$B$2:$B$516,0), MATCH(Capacity!AB$254,'E-E'!$E$1:$AH$1,0))</f>
        <v>420</v>
      </c>
      <c r="AC376">
        <f>$C376*INDEX('E-E'!$E$2:$AH$516,MATCH(Capacity!$B376,'E-E'!$B$2:$B$516,0), MATCH(Capacity!AC$254,'E-E'!$E$1:$AH$1,0))</f>
        <v>420</v>
      </c>
      <c r="AD376">
        <f>$C376*INDEX('E-E'!$E$2:$AH$516,MATCH(Capacity!$B376,'E-E'!$B$2:$B$516,0), MATCH(Capacity!AD$254,'E-E'!$E$1:$AH$1,0))</f>
        <v>420</v>
      </c>
      <c r="AE376">
        <f>$C376*INDEX('E-E'!$E$2:$AH$516,MATCH(Capacity!$B376,'E-E'!$B$2:$B$516,0), MATCH(Capacity!AE$254,'E-E'!$E$1:$AH$1,0))</f>
        <v>420</v>
      </c>
      <c r="AF376">
        <f>$C376*INDEX('E-E'!$E$2:$AH$516,MATCH(Capacity!$B376,'E-E'!$B$2:$B$516,0), MATCH(Capacity!AF$254,'E-E'!$E$1:$AH$1,0))</f>
        <v>420</v>
      </c>
      <c r="AG376">
        <f>$C376*INDEX('E-E'!$E$2:$AH$516,MATCH(Capacity!$B376,'E-E'!$B$2:$B$516,0), MATCH(Capacity!AG$254,'E-E'!$E$1:$AH$1,0))</f>
        <v>420</v>
      </c>
      <c r="AH376">
        <f>$C376*INDEX('E-E'!$E$2:$AH$516,MATCH(Capacity!$B376,'E-E'!$B$2:$B$516,0), MATCH(Capacity!AH$254,'E-E'!$E$1:$AH$1,0))</f>
        <v>420</v>
      </c>
    </row>
    <row r="377" spans="1:34" x14ac:dyDescent="0.3">
      <c r="A377" t="str">
        <f>'E-E'!A124</f>
        <v>Callide C</v>
      </c>
      <c r="B377" t="str">
        <f>'E-E'!B124</f>
        <v>CPP_4</v>
      </c>
      <c r="C377">
        <f>_xlfn.IFNA(VLOOKUP(B377,RawData!$B$1:$E$168,4,FALSE),0)</f>
        <v>420</v>
      </c>
      <c r="D377" t="str">
        <f>_xlfn.IFNA(VLOOKUP(B377,RawData!$B$1:$H$168,7,FALSE),0)</f>
        <v>Steam Super Critical</v>
      </c>
      <c r="E377" t="str">
        <f>_xlfn.IFNA(VLOOKUP(B377,RawData!$B$1:$H$168,2,FALSE),0)</f>
        <v>QLD</v>
      </c>
      <c r="F377">
        <f>$C377*INDEX('E-E'!$E$2:$AH$516,MATCH(Capacity!$B377,'E-E'!$B$2:$B$516,0), MATCH(Capacity!F$254,'E-E'!$E$1:$AH$1,0))</f>
        <v>420</v>
      </c>
      <c r="G377">
        <f>$C377*INDEX('E-E'!$E$2:$AH$516,MATCH(Capacity!$B377,'E-E'!$B$2:$B$516,0), MATCH(Capacity!G$254,'E-E'!$E$1:$AH$1,0))</f>
        <v>420</v>
      </c>
      <c r="H377">
        <f>$C377*INDEX('E-E'!$E$2:$AH$516,MATCH(Capacity!$B377,'E-E'!$B$2:$B$516,0), MATCH(Capacity!H$254,'E-E'!$E$1:$AH$1,0))</f>
        <v>420</v>
      </c>
      <c r="I377">
        <f>$C377*INDEX('E-E'!$E$2:$AH$516,MATCH(Capacity!$B377,'E-E'!$B$2:$B$516,0), MATCH(Capacity!I$254,'E-E'!$E$1:$AH$1,0))</f>
        <v>420</v>
      </c>
      <c r="J377">
        <f>$C377*INDEX('E-E'!$E$2:$AH$516,MATCH(Capacity!$B377,'E-E'!$B$2:$B$516,0), MATCH(Capacity!J$254,'E-E'!$E$1:$AH$1,0))</f>
        <v>420</v>
      </c>
      <c r="K377">
        <f>$C377*INDEX('E-E'!$E$2:$AH$516,MATCH(Capacity!$B377,'E-E'!$B$2:$B$516,0), MATCH(Capacity!K$254,'E-E'!$E$1:$AH$1,0))</f>
        <v>420</v>
      </c>
      <c r="L377">
        <f>$C377*INDEX('E-E'!$E$2:$AH$516,MATCH(Capacity!$B377,'E-E'!$B$2:$B$516,0), MATCH(Capacity!L$254,'E-E'!$E$1:$AH$1,0))</f>
        <v>420</v>
      </c>
      <c r="M377">
        <f>$C377*INDEX('E-E'!$E$2:$AH$516,MATCH(Capacity!$B377,'E-E'!$B$2:$B$516,0), MATCH(Capacity!M$254,'E-E'!$E$1:$AH$1,0))</f>
        <v>420</v>
      </c>
      <c r="N377">
        <f>$C377*INDEX('E-E'!$E$2:$AH$516,MATCH(Capacity!$B377,'E-E'!$B$2:$B$516,0), MATCH(Capacity!N$254,'E-E'!$E$1:$AH$1,0))</f>
        <v>420</v>
      </c>
      <c r="O377">
        <f>$C377*INDEX('E-E'!$E$2:$AH$516,MATCH(Capacity!$B377,'E-E'!$B$2:$B$516,0), MATCH(Capacity!O$254,'E-E'!$E$1:$AH$1,0))</f>
        <v>420</v>
      </c>
      <c r="P377">
        <f>$C377*INDEX('E-E'!$E$2:$AH$516,MATCH(Capacity!$B377,'E-E'!$B$2:$B$516,0), MATCH(Capacity!P$254,'E-E'!$E$1:$AH$1,0))</f>
        <v>420</v>
      </c>
      <c r="Q377">
        <f>$C377*INDEX('E-E'!$E$2:$AH$516,MATCH(Capacity!$B377,'E-E'!$B$2:$B$516,0), MATCH(Capacity!Q$254,'E-E'!$E$1:$AH$1,0))</f>
        <v>420</v>
      </c>
      <c r="R377">
        <f>$C377*INDEX('E-E'!$E$2:$AH$516,MATCH(Capacity!$B377,'E-E'!$B$2:$B$516,0), MATCH(Capacity!R$254,'E-E'!$E$1:$AH$1,0))</f>
        <v>420</v>
      </c>
      <c r="S377">
        <f>$C377*INDEX('E-E'!$E$2:$AH$516,MATCH(Capacity!$B377,'E-E'!$B$2:$B$516,0), MATCH(Capacity!S$254,'E-E'!$E$1:$AH$1,0))</f>
        <v>420</v>
      </c>
      <c r="T377">
        <f>$C377*INDEX('E-E'!$E$2:$AH$516,MATCH(Capacity!$B377,'E-E'!$B$2:$B$516,0), MATCH(Capacity!T$254,'E-E'!$E$1:$AH$1,0))</f>
        <v>420</v>
      </c>
      <c r="U377">
        <f>$C377*INDEX('E-E'!$E$2:$AH$516,MATCH(Capacity!$B377,'E-E'!$B$2:$B$516,0), MATCH(Capacity!U$254,'E-E'!$E$1:$AH$1,0))</f>
        <v>420</v>
      </c>
      <c r="V377">
        <f>$C377*INDEX('E-E'!$E$2:$AH$516,MATCH(Capacity!$B377,'E-E'!$B$2:$B$516,0), MATCH(Capacity!V$254,'E-E'!$E$1:$AH$1,0))</f>
        <v>420</v>
      </c>
      <c r="W377">
        <f>$C377*INDEX('E-E'!$E$2:$AH$516,MATCH(Capacity!$B377,'E-E'!$B$2:$B$516,0), MATCH(Capacity!W$254,'E-E'!$E$1:$AH$1,0))</f>
        <v>420</v>
      </c>
      <c r="X377">
        <f>$C377*INDEX('E-E'!$E$2:$AH$516,MATCH(Capacity!$B377,'E-E'!$B$2:$B$516,0), MATCH(Capacity!X$254,'E-E'!$E$1:$AH$1,0))</f>
        <v>420</v>
      </c>
      <c r="Y377">
        <f>$C377*INDEX('E-E'!$E$2:$AH$516,MATCH(Capacity!$B377,'E-E'!$B$2:$B$516,0), MATCH(Capacity!Y$254,'E-E'!$E$1:$AH$1,0))</f>
        <v>420</v>
      </c>
      <c r="Z377">
        <f>$C377*INDEX('E-E'!$E$2:$AH$516,MATCH(Capacity!$B377,'E-E'!$B$2:$B$516,0), MATCH(Capacity!Z$254,'E-E'!$E$1:$AH$1,0))</f>
        <v>420</v>
      </c>
      <c r="AA377">
        <f>$C377*INDEX('E-E'!$E$2:$AH$516,MATCH(Capacity!$B377,'E-E'!$B$2:$B$516,0), MATCH(Capacity!AA$254,'E-E'!$E$1:$AH$1,0))</f>
        <v>420</v>
      </c>
      <c r="AB377">
        <f>$C377*INDEX('E-E'!$E$2:$AH$516,MATCH(Capacity!$B377,'E-E'!$B$2:$B$516,0), MATCH(Capacity!AB$254,'E-E'!$E$1:$AH$1,0))</f>
        <v>420</v>
      </c>
      <c r="AC377">
        <f>$C377*INDEX('E-E'!$E$2:$AH$516,MATCH(Capacity!$B377,'E-E'!$B$2:$B$516,0), MATCH(Capacity!AC$254,'E-E'!$E$1:$AH$1,0))</f>
        <v>420</v>
      </c>
      <c r="AD377">
        <f>$C377*INDEX('E-E'!$E$2:$AH$516,MATCH(Capacity!$B377,'E-E'!$B$2:$B$516,0), MATCH(Capacity!AD$254,'E-E'!$E$1:$AH$1,0))</f>
        <v>420</v>
      </c>
      <c r="AE377">
        <f>$C377*INDEX('E-E'!$E$2:$AH$516,MATCH(Capacity!$B377,'E-E'!$B$2:$B$516,0), MATCH(Capacity!AE$254,'E-E'!$E$1:$AH$1,0))</f>
        <v>420</v>
      </c>
      <c r="AF377">
        <f>$C377*INDEX('E-E'!$E$2:$AH$516,MATCH(Capacity!$B377,'E-E'!$B$2:$B$516,0), MATCH(Capacity!AF$254,'E-E'!$E$1:$AH$1,0))</f>
        <v>420</v>
      </c>
      <c r="AG377">
        <f>$C377*INDEX('E-E'!$E$2:$AH$516,MATCH(Capacity!$B377,'E-E'!$B$2:$B$516,0), MATCH(Capacity!AG$254,'E-E'!$E$1:$AH$1,0))</f>
        <v>420</v>
      </c>
      <c r="AH377">
        <f>$C377*INDEX('E-E'!$E$2:$AH$516,MATCH(Capacity!$B377,'E-E'!$B$2:$B$516,0), MATCH(Capacity!AH$254,'E-E'!$E$1:$AH$1,0))</f>
        <v>420</v>
      </c>
    </row>
    <row r="378" spans="1:34" x14ac:dyDescent="0.3">
      <c r="A378" t="str">
        <f>'E-E'!A125</f>
        <v>Condamine A</v>
      </c>
      <c r="B378" t="str">
        <f>'E-E'!B125</f>
        <v>CPSA</v>
      </c>
      <c r="C378">
        <f>_xlfn.IFNA(VLOOKUP(B378,RawData!$B$1:$E$168,4,FALSE),0)</f>
        <v>87.4</v>
      </c>
      <c r="D378" t="str">
        <f>_xlfn.IFNA(VLOOKUP(B378,RawData!$B$1:$H$168,7,FALSE),0)</f>
        <v>CCGT</v>
      </c>
      <c r="E378" t="str">
        <f>_xlfn.IFNA(VLOOKUP(B378,RawData!$B$1:$H$168,2,FALSE),0)</f>
        <v>QLD</v>
      </c>
      <c r="F378">
        <f>$C378*INDEX('E-E'!$E$2:$AH$516,MATCH(Capacity!$B378,'E-E'!$B$2:$B$516,0), MATCH(Capacity!F$254,'E-E'!$E$1:$AH$1,0))</f>
        <v>87.4</v>
      </c>
      <c r="G378">
        <f>$C378*INDEX('E-E'!$E$2:$AH$516,MATCH(Capacity!$B378,'E-E'!$B$2:$B$516,0), MATCH(Capacity!G$254,'E-E'!$E$1:$AH$1,0))</f>
        <v>87.4</v>
      </c>
      <c r="H378">
        <f>$C378*INDEX('E-E'!$E$2:$AH$516,MATCH(Capacity!$B378,'E-E'!$B$2:$B$516,0), MATCH(Capacity!H$254,'E-E'!$E$1:$AH$1,0))</f>
        <v>87.4</v>
      </c>
      <c r="I378">
        <f>$C378*INDEX('E-E'!$E$2:$AH$516,MATCH(Capacity!$B378,'E-E'!$B$2:$B$516,0), MATCH(Capacity!I$254,'E-E'!$E$1:$AH$1,0))</f>
        <v>87.4</v>
      </c>
      <c r="J378">
        <f>$C378*INDEX('E-E'!$E$2:$AH$516,MATCH(Capacity!$B378,'E-E'!$B$2:$B$516,0), MATCH(Capacity!J$254,'E-E'!$E$1:$AH$1,0))</f>
        <v>87.4</v>
      </c>
      <c r="K378">
        <f>$C378*INDEX('E-E'!$E$2:$AH$516,MATCH(Capacity!$B378,'E-E'!$B$2:$B$516,0), MATCH(Capacity!K$254,'E-E'!$E$1:$AH$1,0))</f>
        <v>87.4</v>
      </c>
      <c r="L378">
        <f>$C378*INDEX('E-E'!$E$2:$AH$516,MATCH(Capacity!$B378,'E-E'!$B$2:$B$516,0), MATCH(Capacity!L$254,'E-E'!$E$1:$AH$1,0))</f>
        <v>87.4</v>
      </c>
      <c r="M378">
        <f>$C378*INDEX('E-E'!$E$2:$AH$516,MATCH(Capacity!$B378,'E-E'!$B$2:$B$516,0), MATCH(Capacity!M$254,'E-E'!$E$1:$AH$1,0))</f>
        <v>87.4</v>
      </c>
      <c r="N378">
        <f>$C378*INDEX('E-E'!$E$2:$AH$516,MATCH(Capacity!$B378,'E-E'!$B$2:$B$516,0), MATCH(Capacity!N$254,'E-E'!$E$1:$AH$1,0))</f>
        <v>87.4</v>
      </c>
      <c r="O378">
        <f>$C378*INDEX('E-E'!$E$2:$AH$516,MATCH(Capacity!$B378,'E-E'!$B$2:$B$516,0), MATCH(Capacity!O$254,'E-E'!$E$1:$AH$1,0))</f>
        <v>87.4</v>
      </c>
      <c r="P378">
        <f>$C378*INDEX('E-E'!$E$2:$AH$516,MATCH(Capacity!$B378,'E-E'!$B$2:$B$516,0), MATCH(Capacity!P$254,'E-E'!$E$1:$AH$1,0))</f>
        <v>87.4</v>
      </c>
      <c r="Q378">
        <f>$C378*INDEX('E-E'!$E$2:$AH$516,MATCH(Capacity!$B378,'E-E'!$B$2:$B$516,0), MATCH(Capacity!Q$254,'E-E'!$E$1:$AH$1,0))</f>
        <v>87.4</v>
      </c>
      <c r="R378">
        <f>$C378*INDEX('E-E'!$E$2:$AH$516,MATCH(Capacity!$B378,'E-E'!$B$2:$B$516,0), MATCH(Capacity!R$254,'E-E'!$E$1:$AH$1,0))</f>
        <v>87.4</v>
      </c>
      <c r="S378">
        <f>$C378*INDEX('E-E'!$E$2:$AH$516,MATCH(Capacity!$B378,'E-E'!$B$2:$B$516,0), MATCH(Capacity!S$254,'E-E'!$E$1:$AH$1,0))</f>
        <v>87.4</v>
      </c>
      <c r="T378">
        <f>$C378*INDEX('E-E'!$E$2:$AH$516,MATCH(Capacity!$B378,'E-E'!$B$2:$B$516,0), MATCH(Capacity!T$254,'E-E'!$E$1:$AH$1,0))</f>
        <v>87.4</v>
      </c>
      <c r="U378">
        <f>$C378*INDEX('E-E'!$E$2:$AH$516,MATCH(Capacity!$B378,'E-E'!$B$2:$B$516,0), MATCH(Capacity!U$254,'E-E'!$E$1:$AH$1,0))</f>
        <v>87.4</v>
      </c>
      <c r="V378">
        <f>$C378*INDEX('E-E'!$E$2:$AH$516,MATCH(Capacity!$B378,'E-E'!$B$2:$B$516,0), MATCH(Capacity!V$254,'E-E'!$E$1:$AH$1,0))</f>
        <v>87.4</v>
      </c>
      <c r="W378">
        <f>$C378*INDEX('E-E'!$E$2:$AH$516,MATCH(Capacity!$B378,'E-E'!$B$2:$B$516,0), MATCH(Capacity!W$254,'E-E'!$E$1:$AH$1,0))</f>
        <v>87.4</v>
      </c>
      <c r="X378">
        <f>$C378*INDEX('E-E'!$E$2:$AH$516,MATCH(Capacity!$B378,'E-E'!$B$2:$B$516,0), MATCH(Capacity!X$254,'E-E'!$E$1:$AH$1,0))</f>
        <v>87.4</v>
      </c>
      <c r="Y378">
        <f>$C378*INDEX('E-E'!$E$2:$AH$516,MATCH(Capacity!$B378,'E-E'!$B$2:$B$516,0), MATCH(Capacity!Y$254,'E-E'!$E$1:$AH$1,0))</f>
        <v>0</v>
      </c>
      <c r="Z378">
        <f>$C378*INDEX('E-E'!$E$2:$AH$516,MATCH(Capacity!$B378,'E-E'!$B$2:$B$516,0), MATCH(Capacity!Z$254,'E-E'!$E$1:$AH$1,0))</f>
        <v>0</v>
      </c>
      <c r="AA378">
        <f>$C378*INDEX('E-E'!$E$2:$AH$516,MATCH(Capacity!$B378,'E-E'!$B$2:$B$516,0), MATCH(Capacity!AA$254,'E-E'!$E$1:$AH$1,0))</f>
        <v>0</v>
      </c>
      <c r="AB378">
        <f>$C378*INDEX('E-E'!$E$2:$AH$516,MATCH(Capacity!$B378,'E-E'!$B$2:$B$516,0), MATCH(Capacity!AB$254,'E-E'!$E$1:$AH$1,0))</f>
        <v>0</v>
      </c>
      <c r="AC378">
        <f>$C378*INDEX('E-E'!$E$2:$AH$516,MATCH(Capacity!$B378,'E-E'!$B$2:$B$516,0), MATCH(Capacity!AC$254,'E-E'!$E$1:$AH$1,0))</f>
        <v>0</v>
      </c>
      <c r="AD378">
        <f>$C378*INDEX('E-E'!$E$2:$AH$516,MATCH(Capacity!$B378,'E-E'!$B$2:$B$516,0), MATCH(Capacity!AD$254,'E-E'!$E$1:$AH$1,0))</f>
        <v>0</v>
      </c>
      <c r="AE378">
        <f>$C378*INDEX('E-E'!$E$2:$AH$516,MATCH(Capacity!$B378,'E-E'!$B$2:$B$516,0), MATCH(Capacity!AE$254,'E-E'!$E$1:$AH$1,0))</f>
        <v>0</v>
      </c>
      <c r="AF378">
        <f>$C378*INDEX('E-E'!$E$2:$AH$516,MATCH(Capacity!$B378,'E-E'!$B$2:$B$516,0), MATCH(Capacity!AF$254,'E-E'!$E$1:$AH$1,0))</f>
        <v>0</v>
      </c>
      <c r="AG378">
        <f>$C378*INDEX('E-E'!$E$2:$AH$516,MATCH(Capacity!$B378,'E-E'!$B$2:$B$516,0), MATCH(Capacity!AG$254,'E-E'!$E$1:$AH$1,0))</f>
        <v>0</v>
      </c>
      <c r="AH378">
        <f>$C378*INDEX('E-E'!$E$2:$AH$516,MATCH(Capacity!$B378,'E-E'!$B$2:$B$516,0), MATCH(Capacity!AH$254,'E-E'!$E$1:$AH$1,0))</f>
        <v>0</v>
      </c>
    </row>
    <row r="379" spans="1:34" x14ac:dyDescent="0.3">
      <c r="A379" t="str">
        <f>'E-E'!A126</f>
        <v>Condamine A</v>
      </c>
      <c r="B379" t="str">
        <f>'E-E'!B126</f>
        <v>CPSA_GT1</v>
      </c>
      <c r="C379">
        <f>_xlfn.IFNA(VLOOKUP(B379,RawData!$B$1:$E$168,4,FALSE),0)</f>
        <v>0</v>
      </c>
      <c r="D379">
        <f>_xlfn.IFNA(VLOOKUP(B379,RawData!$B$1:$H$168,7,FALSE),0)</f>
        <v>0</v>
      </c>
      <c r="E379">
        <f>_xlfn.IFNA(VLOOKUP(B379,RawData!$B$1:$H$168,2,FALSE),0)</f>
        <v>0</v>
      </c>
      <c r="F379">
        <f>$C379*INDEX('E-E'!$E$2:$AH$516,MATCH(Capacity!$B379,'E-E'!$B$2:$B$516,0), MATCH(Capacity!F$254,'E-E'!$E$1:$AH$1,0))</f>
        <v>0</v>
      </c>
      <c r="G379">
        <f>$C379*INDEX('E-E'!$E$2:$AH$516,MATCH(Capacity!$B379,'E-E'!$B$2:$B$516,0), MATCH(Capacity!G$254,'E-E'!$E$1:$AH$1,0))</f>
        <v>0</v>
      </c>
      <c r="H379">
        <f>$C379*INDEX('E-E'!$E$2:$AH$516,MATCH(Capacity!$B379,'E-E'!$B$2:$B$516,0), MATCH(Capacity!H$254,'E-E'!$E$1:$AH$1,0))</f>
        <v>0</v>
      </c>
      <c r="I379">
        <f>$C379*INDEX('E-E'!$E$2:$AH$516,MATCH(Capacity!$B379,'E-E'!$B$2:$B$516,0), MATCH(Capacity!I$254,'E-E'!$E$1:$AH$1,0))</f>
        <v>0</v>
      </c>
      <c r="J379">
        <f>$C379*INDEX('E-E'!$E$2:$AH$516,MATCH(Capacity!$B379,'E-E'!$B$2:$B$516,0), MATCH(Capacity!J$254,'E-E'!$E$1:$AH$1,0))</f>
        <v>0</v>
      </c>
      <c r="K379">
        <f>$C379*INDEX('E-E'!$E$2:$AH$516,MATCH(Capacity!$B379,'E-E'!$B$2:$B$516,0), MATCH(Capacity!K$254,'E-E'!$E$1:$AH$1,0))</f>
        <v>0</v>
      </c>
      <c r="L379">
        <f>$C379*INDEX('E-E'!$E$2:$AH$516,MATCH(Capacity!$B379,'E-E'!$B$2:$B$516,0), MATCH(Capacity!L$254,'E-E'!$E$1:$AH$1,0))</f>
        <v>0</v>
      </c>
      <c r="M379">
        <f>$C379*INDEX('E-E'!$E$2:$AH$516,MATCH(Capacity!$B379,'E-E'!$B$2:$B$516,0), MATCH(Capacity!M$254,'E-E'!$E$1:$AH$1,0))</f>
        <v>0</v>
      </c>
      <c r="N379">
        <f>$C379*INDEX('E-E'!$E$2:$AH$516,MATCH(Capacity!$B379,'E-E'!$B$2:$B$516,0), MATCH(Capacity!N$254,'E-E'!$E$1:$AH$1,0))</f>
        <v>0</v>
      </c>
      <c r="O379">
        <f>$C379*INDEX('E-E'!$E$2:$AH$516,MATCH(Capacity!$B379,'E-E'!$B$2:$B$516,0), MATCH(Capacity!O$254,'E-E'!$E$1:$AH$1,0))</f>
        <v>0</v>
      </c>
      <c r="P379">
        <f>$C379*INDEX('E-E'!$E$2:$AH$516,MATCH(Capacity!$B379,'E-E'!$B$2:$B$516,0), MATCH(Capacity!P$254,'E-E'!$E$1:$AH$1,0))</f>
        <v>0</v>
      </c>
      <c r="Q379">
        <f>$C379*INDEX('E-E'!$E$2:$AH$516,MATCH(Capacity!$B379,'E-E'!$B$2:$B$516,0), MATCH(Capacity!Q$254,'E-E'!$E$1:$AH$1,0))</f>
        <v>0</v>
      </c>
      <c r="R379">
        <f>$C379*INDEX('E-E'!$E$2:$AH$516,MATCH(Capacity!$B379,'E-E'!$B$2:$B$516,0), MATCH(Capacity!R$254,'E-E'!$E$1:$AH$1,0))</f>
        <v>0</v>
      </c>
      <c r="S379">
        <f>$C379*INDEX('E-E'!$E$2:$AH$516,MATCH(Capacity!$B379,'E-E'!$B$2:$B$516,0), MATCH(Capacity!S$254,'E-E'!$E$1:$AH$1,0))</f>
        <v>0</v>
      </c>
      <c r="T379">
        <f>$C379*INDEX('E-E'!$E$2:$AH$516,MATCH(Capacity!$B379,'E-E'!$B$2:$B$516,0), MATCH(Capacity!T$254,'E-E'!$E$1:$AH$1,0))</f>
        <v>0</v>
      </c>
      <c r="U379">
        <f>$C379*INDEX('E-E'!$E$2:$AH$516,MATCH(Capacity!$B379,'E-E'!$B$2:$B$516,0), MATCH(Capacity!U$254,'E-E'!$E$1:$AH$1,0))</f>
        <v>0</v>
      </c>
      <c r="V379">
        <f>$C379*INDEX('E-E'!$E$2:$AH$516,MATCH(Capacity!$B379,'E-E'!$B$2:$B$516,0), MATCH(Capacity!V$254,'E-E'!$E$1:$AH$1,0))</f>
        <v>0</v>
      </c>
      <c r="W379">
        <f>$C379*INDEX('E-E'!$E$2:$AH$516,MATCH(Capacity!$B379,'E-E'!$B$2:$B$516,0), MATCH(Capacity!W$254,'E-E'!$E$1:$AH$1,0))</f>
        <v>0</v>
      </c>
      <c r="X379">
        <f>$C379*INDEX('E-E'!$E$2:$AH$516,MATCH(Capacity!$B379,'E-E'!$B$2:$B$516,0), MATCH(Capacity!X$254,'E-E'!$E$1:$AH$1,0))</f>
        <v>0</v>
      </c>
      <c r="Y379">
        <f>$C379*INDEX('E-E'!$E$2:$AH$516,MATCH(Capacity!$B379,'E-E'!$B$2:$B$516,0), MATCH(Capacity!Y$254,'E-E'!$E$1:$AH$1,0))</f>
        <v>0</v>
      </c>
      <c r="Z379">
        <f>$C379*INDEX('E-E'!$E$2:$AH$516,MATCH(Capacity!$B379,'E-E'!$B$2:$B$516,0), MATCH(Capacity!Z$254,'E-E'!$E$1:$AH$1,0))</f>
        <v>0</v>
      </c>
      <c r="AA379">
        <f>$C379*INDEX('E-E'!$E$2:$AH$516,MATCH(Capacity!$B379,'E-E'!$B$2:$B$516,0), MATCH(Capacity!AA$254,'E-E'!$E$1:$AH$1,0))</f>
        <v>0</v>
      </c>
      <c r="AB379">
        <f>$C379*INDEX('E-E'!$E$2:$AH$516,MATCH(Capacity!$B379,'E-E'!$B$2:$B$516,0), MATCH(Capacity!AB$254,'E-E'!$E$1:$AH$1,0))</f>
        <v>0</v>
      </c>
      <c r="AC379">
        <f>$C379*INDEX('E-E'!$E$2:$AH$516,MATCH(Capacity!$B379,'E-E'!$B$2:$B$516,0), MATCH(Capacity!AC$254,'E-E'!$E$1:$AH$1,0))</f>
        <v>0</v>
      </c>
      <c r="AD379">
        <f>$C379*INDEX('E-E'!$E$2:$AH$516,MATCH(Capacity!$B379,'E-E'!$B$2:$B$516,0), MATCH(Capacity!AD$254,'E-E'!$E$1:$AH$1,0))</f>
        <v>0</v>
      </c>
      <c r="AE379">
        <f>$C379*INDEX('E-E'!$E$2:$AH$516,MATCH(Capacity!$B379,'E-E'!$B$2:$B$516,0), MATCH(Capacity!AE$254,'E-E'!$E$1:$AH$1,0))</f>
        <v>0</v>
      </c>
      <c r="AF379">
        <f>$C379*INDEX('E-E'!$E$2:$AH$516,MATCH(Capacity!$B379,'E-E'!$B$2:$B$516,0), MATCH(Capacity!AF$254,'E-E'!$E$1:$AH$1,0))</f>
        <v>0</v>
      </c>
      <c r="AG379">
        <f>$C379*INDEX('E-E'!$E$2:$AH$516,MATCH(Capacity!$B379,'E-E'!$B$2:$B$516,0), MATCH(Capacity!AG$254,'E-E'!$E$1:$AH$1,0))</f>
        <v>0</v>
      </c>
      <c r="AH379">
        <f>$C379*INDEX('E-E'!$E$2:$AH$516,MATCH(Capacity!$B379,'E-E'!$B$2:$B$516,0), MATCH(Capacity!AH$254,'E-E'!$E$1:$AH$1,0))</f>
        <v>0</v>
      </c>
    </row>
    <row r="380" spans="1:34" x14ac:dyDescent="0.3">
      <c r="A380" t="str">
        <f>'E-E'!A127</f>
        <v>Condamine A</v>
      </c>
      <c r="B380" t="str">
        <f>'E-E'!B127</f>
        <v>CPSA_GT2</v>
      </c>
      <c r="C380">
        <f>_xlfn.IFNA(VLOOKUP(B380,RawData!$B$1:$E$168,4,FALSE),0)</f>
        <v>0</v>
      </c>
      <c r="D380">
        <f>_xlfn.IFNA(VLOOKUP(B380,RawData!$B$1:$H$168,7,FALSE),0)</f>
        <v>0</v>
      </c>
      <c r="E380">
        <f>_xlfn.IFNA(VLOOKUP(B380,RawData!$B$1:$H$168,2,FALSE),0)</f>
        <v>0</v>
      </c>
      <c r="F380">
        <f>$C380*INDEX('E-E'!$E$2:$AH$516,MATCH(Capacity!$B380,'E-E'!$B$2:$B$516,0), MATCH(Capacity!F$254,'E-E'!$E$1:$AH$1,0))</f>
        <v>0</v>
      </c>
      <c r="G380">
        <f>$C380*INDEX('E-E'!$E$2:$AH$516,MATCH(Capacity!$B380,'E-E'!$B$2:$B$516,0), MATCH(Capacity!G$254,'E-E'!$E$1:$AH$1,0))</f>
        <v>0</v>
      </c>
      <c r="H380">
        <f>$C380*INDEX('E-E'!$E$2:$AH$516,MATCH(Capacity!$B380,'E-E'!$B$2:$B$516,0), MATCH(Capacity!H$254,'E-E'!$E$1:$AH$1,0))</f>
        <v>0</v>
      </c>
      <c r="I380">
        <f>$C380*INDEX('E-E'!$E$2:$AH$516,MATCH(Capacity!$B380,'E-E'!$B$2:$B$516,0), MATCH(Capacity!I$254,'E-E'!$E$1:$AH$1,0))</f>
        <v>0</v>
      </c>
      <c r="J380">
        <f>$C380*INDEX('E-E'!$E$2:$AH$516,MATCH(Capacity!$B380,'E-E'!$B$2:$B$516,0), MATCH(Capacity!J$254,'E-E'!$E$1:$AH$1,0))</f>
        <v>0</v>
      </c>
      <c r="K380">
        <f>$C380*INDEX('E-E'!$E$2:$AH$516,MATCH(Capacity!$B380,'E-E'!$B$2:$B$516,0), MATCH(Capacity!K$254,'E-E'!$E$1:$AH$1,0))</f>
        <v>0</v>
      </c>
      <c r="L380">
        <f>$C380*INDEX('E-E'!$E$2:$AH$516,MATCH(Capacity!$B380,'E-E'!$B$2:$B$516,0), MATCH(Capacity!L$254,'E-E'!$E$1:$AH$1,0))</f>
        <v>0</v>
      </c>
      <c r="M380">
        <f>$C380*INDEX('E-E'!$E$2:$AH$516,MATCH(Capacity!$B380,'E-E'!$B$2:$B$516,0), MATCH(Capacity!M$254,'E-E'!$E$1:$AH$1,0))</f>
        <v>0</v>
      </c>
      <c r="N380">
        <f>$C380*INDEX('E-E'!$E$2:$AH$516,MATCH(Capacity!$B380,'E-E'!$B$2:$B$516,0), MATCH(Capacity!N$254,'E-E'!$E$1:$AH$1,0))</f>
        <v>0</v>
      </c>
      <c r="O380">
        <f>$C380*INDEX('E-E'!$E$2:$AH$516,MATCH(Capacity!$B380,'E-E'!$B$2:$B$516,0), MATCH(Capacity!O$254,'E-E'!$E$1:$AH$1,0))</f>
        <v>0</v>
      </c>
      <c r="P380">
        <f>$C380*INDEX('E-E'!$E$2:$AH$516,MATCH(Capacity!$B380,'E-E'!$B$2:$B$516,0), MATCH(Capacity!P$254,'E-E'!$E$1:$AH$1,0))</f>
        <v>0</v>
      </c>
      <c r="Q380">
        <f>$C380*INDEX('E-E'!$E$2:$AH$516,MATCH(Capacity!$B380,'E-E'!$B$2:$B$516,0), MATCH(Capacity!Q$254,'E-E'!$E$1:$AH$1,0))</f>
        <v>0</v>
      </c>
      <c r="R380">
        <f>$C380*INDEX('E-E'!$E$2:$AH$516,MATCH(Capacity!$B380,'E-E'!$B$2:$B$516,0), MATCH(Capacity!R$254,'E-E'!$E$1:$AH$1,0))</f>
        <v>0</v>
      </c>
      <c r="S380">
        <f>$C380*INDEX('E-E'!$E$2:$AH$516,MATCH(Capacity!$B380,'E-E'!$B$2:$B$516,0), MATCH(Capacity!S$254,'E-E'!$E$1:$AH$1,0))</f>
        <v>0</v>
      </c>
      <c r="T380">
        <f>$C380*INDEX('E-E'!$E$2:$AH$516,MATCH(Capacity!$B380,'E-E'!$B$2:$B$516,0), MATCH(Capacity!T$254,'E-E'!$E$1:$AH$1,0))</f>
        <v>0</v>
      </c>
      <c r="U380">
        <f>$C380*INDEX('E-E'!$E$2:$AH$516,MATCH(Capacity!$B380,'E-E'!$B$2:$B$516,0), MATCH(Capacity!U$254,'E-E'!$E$1:$AH$1,0))</f>
        <v>0</v>
      </c>
      <c r="V380">
        <f>$C380*INDEX('E-E'!$E$2:$AH$516,MATCH(Capacity!$B380,'E-E'!$B$2:$B$516,0), MATCH(Capacity!V$254,'E-E'!$E$1:$AH$1,0))</f>
        <v>0</v>
      </c>
      <c r="W380">
        <f>$C380*INDEX('E-E'!$E$2:$AH$516,MATCH(Capacity!$B380,'E-E'!$B$2:$B$516,0), MATCH(Capacity!W$254,'E-E'!$E$1:$AH$1,0))</f>
        <v>0</v>
      </c>
      <c r="X380">
        <f>$C380*INDEX('E-E'!$E$2:$AH$516,MATCH(Capacity!$B380,'E-E'!$B$2:$B$516,0), MATCH(Capacity!X$254,'E-E'!$E$1:$AH$1,0))</f>
        <v>0</v>
      </c>
      <c r="Y380">
        <f>$C380*INDEX('E-E'!$E$2:$AH$516,MATCH(Capacity!$B380,'E-E'!$B$2:$B$516,0), MATCH(Capacity!Y$254,'E-E'!$E$1:$AH$1,0))</f>
        <v>0</v>
      </c>
      <c r="Z380">
        <f>$C380*INDEX('E-E'!$E$2:$AH$516,MATCH(Capacity!$B380,'E-E'!$B$2:$B$516,0), MATCH(Capacity!Z$254,'E-E'!$E$1:$AH$1,0))</f>
        <v>0</v>
      </c>
      <c r="AA380">
        <f>$C380*INDEX('E-E'!$E$2:$AH$516,MATCH(Capacity!$B380,'E-E'!$B$2:$B$516,0), MATCH(Capacity!AA$254,'E-E'!$E$1:$AH$1,0))</f>
        <v>0</v>
      </c>
      <c r="AB380">
        <f>$C380*INDEX('E-E'!$E$2:$AH$516,MATCH(Capacity!$B380,'E-E'!$B$2:$B$516,0), MATCH(Capacity!AB$254,'E-E'!$E$1:$AH$1,0))</f>
        <v>0</v>
      </c>
      <c r="AC380">
        <f>$C380*INDEX('E-E'!$E$2:$AH$516,MATCH(Capacity!$B380,'E-E'!$B$2:$B$516,0), MATCH(Capacity!AC$254,'E-E'!$E$1:$AH$1,0))</f>
        <v>0</v>
      </c>
      <c r="AD380">
        <f>$C380*INDEX('E-E'!$E$2:$AH$516,MATCH(Capacity!$B380,'E-E'!$B$2:$B$516,0), MATCH(Capacity!AD$254,'E-E'!$E$1:$AH$1,0))</f>
        <v>0</v>
      </c>
      <c r="AE380">
        <f>$C380*INDEX('E-E'!$E$2:$AH$516,MATCH(Capacity!$B380,'E-E'!$B$2:$B$516,0), MATCH(Capacity!AE$254,'E-E'!$E$1:$AH$1,0))</f>
        <v>0</v>
      </c>
      <c r="AF380">
        <f>$C380*INDEX('E-E'!$E$2:$AH$516,MATCH(Capacity!$B380,'E-E'!$B$2:$B$516,0), MATCH(Capacity!AF$254,'E-E'!$E$1:$AH$1,0))</f>
        <v>0</v>
      </c>
      <c r="AG380">
        <f>$C380*INDEX('E-E'!$E$2:$AH$516,MATCH(Capacity!$B380,'E-E'!$B$2:$B$516,0), MATCH(Capacity!AG$254,'E-E'!$E$1:$AH$1,0))</f>
        <v>0</v>
      </c>
      <c r="AH380">
        <f>$C380*INDEX('E-E'!$E$2:$AH$516,MATCH(Capacity!$B380,'E-E'!$B$2:$B$516,0), MATCH(Capacity!AH$254,'E-E'!$E$1:$AH$1,0))</f>
        <v>0</v>
      </c>
    </row>
    <row r="381" spans="1:34" x14ac:dyDescent="0.3">
      <c r="A381" t="str">
        <f>'E-E'!A128</f>
        <v>Condamine A</v>
      </c>
      <c r="B381" t="str">
        <f>'E-E'!B128</f>
        <v>CPSA_ST</v>
      </c>
      <c r="C381">
        <f>_xlfn.IFNA(VLOOKUP(B381,RawData!$B$1:$E$168,4,FALSE),0)</f>
        <v>0</v>
      </c>
      <c r="D381">
        <f>_xlfn.IFNA(VLOOKUP(B381,RawData!$B$1:$H$168,7,FALSE),0)</f>
        <v>0</v>
      </c>
      <c r="E381">
        <f>_xlfn.IFNA(VLOOKUP(B381,RawData!$B$1:$H$168,2,FALSE),0)</f>
        <v>0</v>
      </c>
      <c r="F381">
        <f>$C381*INDEX('E-E'!$E$2:$AH$516,MATCH(Capacity!$B381,'E-E'!$B$2:$B$516,0), MATCH(Capacity!F$254,'E-E'!$E$1:$AH$1,0))</f>
        <v>0</v>
      </c>
      <c r="G381">
        <f>$C381*INDEX('E-E'!$E$2:$AH$516,MATCH(Capacity!$B381,'E-E'!$B$2:$B$516,0), MATCH(Capacity!G$254,'E-E'!$E$1:$AH$1,0))</f>
        <v>0</v>
      </c>
      <c r="H381">
        <f>$C381*INDEX('E-E'!$E$2:$AH$516,MATCH(Capacity!$B381,'E-E'!$B$2:$B$516,0), MATCH(Capacity!H$254,'E-E'!$E$1:$AH$1,0))</f>
        <v>0</v>
      </c>
      <c r="I381">
        <f>$C381*INDEX('E-E'!$E$2:$AH$516,MATCH(Capacity!$B381,'E-E'!$B$2:$B$516,0), MATCH(Capacity!I$254,'E-E'!$E$1:$AH$1,0))</f>
        <v>0</v>
      </c>
      <c r="J381">
        <f>$C381*INDEX('E-E'!$E$2:$AH$516,MATCH(Capacity!$B381,'E-E'!$B$2:$B$516,0), MATCH(Capacity!J$254,'E-E'!$E$1:$AH$1,0))</f>
        <v>0</v>
      </c>
      <c r="K381">
        <f>$C381*INDEX('E-E'!$E$2:$AH$516,MATCH(Capacity!$B381,'E-E'!$B$2:$B$516,0), MATCH(Capacity!K$254,'E-E'!$E$1:$AH$1,0))</f>
        <v>0</v>
      </c>
      <c r="L381">
        <f>$C381*INDEX('E-E'!$E$2:$AH$516,MATCH(Capacity!$B381,'E-E'!$B$2:$B$516,0), MATCH(Capacity!L$254,'E-E'!$E$1:$AH$1,0))</f>
        <v>0</v>
      </c>
      <c r="M381">
        <f>$C381*INDEX('E-E'!$E$2:$AH$516,MATCH(Capacity!$B381,'E-E'!$B$2:$B$516,0), MATCH(Capacity!M$254,'E-E'!$E$1:$AH$1,0))</f>
        <v>0</v>
      </c>
      <c r="N381">
        <f>$C381*INDEX('E-E'!$E$2:$AH$516,MATCH(Capacity!$B381,'E-E'!$B$2:$B$516,0), MATCH(Capacity!N$254,'E-E'!$E$1:$AH$1,0))</f>
        <v>0</v>
      </c>
      <c r="O381">
        <f>$C381*INDEX('E-E'!$E$2:$AH$516,MATCH(Capacity!$B381,'E-E'!$B$2:$B$516,0), MATCH(Capacity!O$254,'E-E'!$E$1:$AH$1,0))</f>
        <v>0</v>
      </c>
      <c r="P381">
        <f>$C381*INDEX('E-E'!$E$2:$AH$516,MATCH(Capacity!$B381,'E-E'!$B$2:$B$516,0), MATCH(Capacity!P$254,'E-E'!$E$1:$AH$1,0))</f>
        <v>0</v>
      </c>
      <c r="Q381">
        <f>$C381*INDEX('E-E'!$E$2:$AH$516,MATCH(Capacity!$B381,'E-E'!$B$2:$B$516,0), MATCH(Capacity!Q$254,'E-E'!$E$1:$AH$1,0))</f>
        <v>0</v>
      </c>
      <c r="R381">
        <f>$C381*INDEX('E-E'!$E$2:$AH$516,MATCH(Capacity!$B381,'E-E'!$B$2:$B$516,0), MATCH(Capacity!R$254,'E-E'!$E$1:$AH$1,0))</f>
        <v>0</v>
      </c>
      <c r="S381">
        <f>$C381*INDEX('E-E'!$E$2:$AH$516,MATCH(Capacity!$B381,'E-E'!$B$2:$B$516,0), MATCH(Capacity!S$254,'E-E'!$E$1:$AH$1,0))</f>
        <v>0</v>
      </c>
      <c r="T381">
        <f>$C381*INDEX('E-E'!$E$2:$AH$516,MATCH(Capacity!$B381,'E-E'!$B$2:$B$516,0), MATCH(Capacity!T$254,'E-E'!$E$1:$AH$1,0))</f>
        <v>0</v>
      </c>
      <c r="U381">
        <f>$C381*INDEX('E-E'!$E$2:$AH$516,MATCH(Capacity!$B381,'E-E'!$B$2:$B$516,0), MATCH(Capacity!U$254,'E-E'!$E$1:$AH$1,0))</f>
        <v>0</v>
      </c>
      <c r="V381">
        <f>$C381*INDEX('E-E'!$E$2:$AH$516,MATCH(Capacity!$B381,'E-E'!$B$2:$B$516,0), MATCH(Capacity!V$254,'E-E'!$E$1:$AH$1,0))</f>
        <v>0</v>
      </c>
      <c r="W381">
        <f>$C381*INDEX('E-E'!$E$2:$AH$516,MATCH(Capacity!$B381,'E-E'!$B$2:$B$516,0), MATCH(Capacity!W$254,'E-E'!$E$1:$AH$1,0))</f>
        <v>0</v>
      </c>
      <c r="X381">
        <f>$C381*INDEX('E-E'!$E$2:$AH$516,MATCH(Capacity!$B381,'E-E'!$B$2:$B$516,0), MATCH(Capacity!X$254,'E-E'!$E$1:$AH$1,0))</f>
        <v>0</v>
      </c>
      <c r="Y381">
        <f>$C381*INDEX('E-E'!$E$2:$AH$516,MATCH(Capacity!$B381,'E-E'!$B$2:$B$516,0), MATCH(Capacity!Y$254,'E-E'!$E$1:$AH$1,0))</f>
        <v>0</v>
      </c>
      <c r="Z381">
        <f>$C381*INDEX('E-E'!$E$2:$AH$516,MATCH(Capacity!$B381,'E-E'!$B$2:$B$516,0), MATCH(Capacity!Z$254,'E-E'!$E$1:$AH$1,0))</f>
        <v>0</v>
      </c>
      <c r="AA381">
        <f>$C381*INDEX('E-E'!$E$2:$AH$516,MATCH(Capacity!$B381,'E-E'!$B$2:$B$516,0), MATCH(Capacity!AA$254,'E-E'!$E$1:$AH$1,0))</f>
        <v>0</v>
      </c>
      <c r="AB381">
        <f>$C381*INDEX('E-E'!$E$2:$AH$516,MATCH(Capacity!$B381,'E-E'!$B$2:$B$516,0), MATCH(Capacity!AB$254,'E-E'!$E$1:$AH$1,0))</f>
        <v>0</v>
      </c>
      <c r="AC381">
        <f>$C381*INDEX('E-E'!$E$2:$AH$516,MATCH(Capacity!$B381,'E-E'!$B$2:$B$516,0), MATCH(Capacity!AC$254,'E-E'!$E$1:$AH$1,0))</f>
        <v>0</v>
      </c>
      <c r="AD381">
        <f>$C381*INDEX('E-E'!$E$2:$AH$516,MATCH(Capacity!$B381,'E-E'!$B$2:$B$516,0), MATCH(Capacity!AD$254,'E-E'!$E$1:$AH$1,0))</f>
        <v>0</v>
      </c>
      <c r="AE381">
        <f>$C381*INDEX('E-E'!$E$2:$AH$516,MATCH(Capacity!$B381,'E-E'!$B$2:$B$516,0), MATCH(Capacity!AE$254,'E-E'!$E$1:$AH$1,0))</f>
        <v>0</v>
      </c>
      <c r="AF381">
        <f>$C381*INDEX('E-E'!$E$2:$AH$516,MATCH(Capacity!$B381,'E-E'!$B$2:$B$516,0), MATCH(Capacity!AF$254,'E-E'!$E$1:$AH$1,0))</f>
        <v>0</v>
      </c>
      <c r="AG381">
        <f>$C381*INDEX('E-E'!$E$2:$AH$516,MATCH(Capacity!$B381,'E-E'!$B$2:$B$516,0), MATCH(Capacity!AG$254,'E-E'!$E$1:$AH$1,0))</f>
        <v>0</v>
      </c>
      <c r="AH381">
        <f>$C381*INDEX('E-E'!$E$2:$AH$516,MATCH(Capacity!$B381,'E-E'!$B$2:$B$516,0), MATCH(Capacity!AH$254,'E-E'!$E$1:$AH$1,0))</f>
        <v>0</v>
      </c>
    </row>
    <row r="382" spans="1:34" x14ac:dyDescent="0.3">
      <c r="A382" t="str">
        <f>'E-E'!A129</f>
        <v>Crookwell 2 Wind Farm</v>
      </c>
      <c r="B382" t="str">
        <f>'E-E'!B129</f>
        <v>CROOKWF2</v>
      </c>
      <c r="C382">
        <f>_xlfn.IFNA(VLOOKUP(B382,RawData!$B$1:$E$168,4,FALSE),0)</f>
        <v>0</v>
      </c>
      <c r="D382">
        <f>_xlfn.IFNA(VLOOKUP(B382,RawData!$B$1:$H$168,7,FALSE),0)</f>
        <v>0</v>
      </c>
      <c r="E382">
        <f>_xlfn.IFNA(VLOOKUP(B382,RawData!$B$1:$H$168,2,FALSE),0)</f>
        <v>0</v>
      </c>
      <c r="F382">
        <f>$C382*INDEX('E-E'!$E$2:$AH$516,MATCH(Capacity!$B382,'E-E'!$B$2:$B$516,0), MATCH(Capacity!F$254,'E-E'!$E$1:$AH$1,0))</f>
        <v>0</v>
      </c>
      <c r="G382">
        <f>$C382*INDEX('E-E'!$E$2:$AH$516,MATCH(Capacity!$B382,'E-E'!$B$2:$B$516,0), MATCH(Capacity!G$254,'E-E'!$E$1:$AH$1,0))</f>
        <v>0</v>
      </c>
      <c r="H382">
        <f>$C382*INDEX('E-E'!$E$2:$AH$516,MATCH(Capacity!$B382,'E-E'!$B$2:$B$516,0), MATCH(Capacity!H$254,'E-E'!$E$1:$AH$1,0))</f>
        <v>0</v>
      </c>
      <c r="I382">
        <f>$C382*INDEX('E-E'!$E$2:$AH$516,MATCH(Capacity!$B382,'E-E'!$B$2:$B$516,0), MATCH(Capacity!I$254,'E-E'!$E$1:$AH$1,0))</f>
        <v>0</v>
      </c>
      <c r="J382">
        <f>$C382*INDEX('E-E'!$E$2:$AH$516,MATCH(Capacity!$B382,'E-E'!$B$2:$B$516,0), MATCH(Capacity!J$254,'E-E'!$E$1:$AH$1,0))</f>
        <v>0</v>
      </c>
      <c r="K382">
        <f>$C382*INDEX('E-E'!$E$2:$AH$516,MATCH(Capacity!$B382,'E-E'!$B$2:$B$516,0), MATCH(Capacity!K$254,'E-E'!$E$1:$AH$1,0))</f>
        <v>0</v>
      </c>
      <c r="L382">
        <f>$C382*INDEX('E-E'!$E$2:$AH$516,MATCH(Capacity!$B382,'E-E'!$B$2:$B$516,0), MATCH(Capacity!L$254,'E-E'!$E$1:$AH$1,0))</f>
        <v>0</v>
      </c>
      <c r="M382">
        <f>$C382*INDEX('E-E'!$E$2:$AH$516,MATCH(Capacity!$B382,'E-E'!$B$2:$B$516,0), MATCH(Capacity!M$254,'E-E'!$E$1:$AH$1,0))</f>
        <v>0</v>
      </c>
      <c r="N382">
        <f>$C382*INDEX('E-E'!$E$2:$AH$516,MATCH(Capacity!$B382,'E-E'!$B$2:$B$516,0), MATCH(Capacity!N$254,'E-E'!$E$1:$AH$1,0))</f>
        <v>0</v>
      </c>
      <c r="O382">
        <f>$C382*INDEX('E-E'!$E$2:$AH$516,MATCH(Capacity!$B382,'E-E'!$B$2:$B$516,0), MATCH(Capacity!O$254,'E-E'!$E$1:$AH$1,0))</f>
        <v>0</v>
      </c>
      <c r="P382">
        <f>$C382*INDEX('E-E'!$E$2:$AH$516,MATCH(Capacity!$B382,'E-E'!$B$2:$B$516,0), MATCH(Capacity!P$254,'E-E'!$E$1:$AH$1,0))</f>
        <v>0</v>
      </c>
      <c r="Q382">
        <f>$C382*INDEX('E-E'!$E$2:$AH$516,MATCH(Capacity!$B382,'E-E'!$B$2:$B$516,0), MATCH(Capacity!Q$254,'E-E'!$E$1:$AH$1,0))</f>
        <v>0</v>
      </c>
      <c r="R382">
        <f>$C382*INDEX('E-E'!$E$2:$AH$516,MATCH(Capacity!$B382,'E-E'!$B$2:$B$516,0), MATCH(Capacity!R$254,'E-E'!$E$1:$AH$1,0))</f>
        <v>0</v>
      </c>
      <c r="S382">
        <f>$C382*INDEX('E-E'!$E$2:$AH$516,MATCH(Capacity!$B382,'E-E'!$B$2:$B$516,0), MATCH(Capacity!S$254,'E-E'!$E$1:$AH$1,0))</f>
        <v>0</v>
      </c>
      <c r="T382">
        <f>$C382*INDEX('E-E'!$E$2:$AH$516,MATCH(Capacity!$B382,'E-E'!$B$2:$B$516,0), MATCH(Capacity!T$254,'E-E'!$E$1:$AH$1,0))</f>
        <v>0</v>
      </c>
      <c r="U382">
        <f>$C382*INDEX('E-E'!$E$2:$AH$516,MATCH(Capacity!$B382,'E-E'!$B$2:$B$516,0), MATCH(Capacity!U$254,'E-E'!$E$1:$AH$1,0))</f>
        <v>0</v>
      </c>
      <c r="V382">
        <f>$C382*INDEX('E-E'!$E$2:$AH$516,MATCH(Capacity!$B382,'E-E'!$B$2:$B$516,0), MATCH(Capacity!V$254,'E-E'!$E$1:$AH$1,0))</f>
        <v>0</v>
      </c>
      <c r="W382">
        <f>$C382*INDEX('E-E'!$E$2:$AH$516,MATCH(Capacity!$B382,'E-E'!$B$2:$B$516,0), MATCH(Capacity!W$254,'E-E'!$E$1:$AH$1,0))</f>
        <v>0</v>
      </c>
      <c r="X382">
        <f>$C382*INDEX('E-E'!$E$2:$AH$516,MATCH(Capacity!$B382,'E-E'!$B$2:$B$516,0), MATCH(Capacity!X$254,'E-E'!$E$1:$AH$1,0))</f>
        <v>0</v>
      </c>
      <c r="Y382">
        <f>$C382*INDEX('E-E'!$E$2:$AH$516,MATCH(Capacity!$B382,'E-E'!$B$2:$B$516,0), MATCH(Capacity!Y$254,'E-E'!$E$1:$AH$1,0))</f>
        <v>0</v>
      </c>
      <c r="Z382">
        <f>$C382*INDEX('E-E'!$E$2:$AH$516,MATCH(Capacity!$B382,'E-E'!$B$2:$B$516,0), MATCH(Capacity!Z$254,'E-E'!$E$1:$AH$1,0))</f>
        <v>0</v>
      </c>
      <c r="AA382">
        <f>$C382*INDEX('E-E'!$E$2:$AH$516,MATCH(Capacity!$B382,'E-E'!$B$2:$B$516,0), MATCH(Capacity!AA$254,'E-E'!$E$1:$AH$1,0))</f>
        <v>0</v>
      </c>
      <c r="AB382">
        <f>$C382*INDEX('E-E'!$E$2:$AH$516,MATCH(Capacity!$B382,'E-E'!$B$2:$B$516,0), MATCH(Capacity!AB$254,'E-E'!$E$1:$AH$1,0))</f>
        <v>0</v>
      </c>
      <c r="AC382">
        <f>$C382*INDEX('E-E'!$E$2:$AH$516,MATCH(Capacity!$B382,'E-E'!$B$2:$B$516,0), MATCH(Capacity!AC$254,'E-E'!$E$1:$AH$1,0))</f>
        <v>0</v>
      </c>
      <c r="AD382">
        <f>$C382*INDEX('E-E'!$E$2:$AH$516,MATCH(Capacity!$B382,'E-E'!$B$2:$B$516,0), MATCH(Capacity!AD$254,'E-E'!$E$1:$AH$1,0))</f>
        <v>0</v>
      </c>
      <c r="AE382">
        <f>$C382*INDEX('E-E'!$E$2:$AH$516,MATCH(Capacity!$B382,'E-E'!$B$2:$B$516,0), MATCH(Capacity!AE$254,'E-E'!$E$1:$AH$1,0))</f>
        <v>0</v>
      </c>
      <c r="AF382">
        <f>$C382*INDEX('E-E'!$E$2:$AH$516,MATCH(Capacity!$B382,'E-E'!$B$2:$B$516,0), MATCH(Capacity!AF$254,'E-E'!$E$1:$AH$1,0))</f>
        <v>0</v>
      </c>
      <c r="AG382">
        <f>$C382*INDEX('E-E'!$E$2:$AH$516,MATCH(Capacity!$B382,'E-E'!$B$2:$B$516,0), MATCH(Capacity!AG$254,'E-E'!$E$1:$AH$1,0))</f>
        <v>0</v>
      </c>
      <c r="AH382">
        <f>$C382*INDEX('E-E'!$E$2:$AH$516,MATCH(Capacity!$B382,'E-E'!$B$2:$B$516,0), MATCH(Capacity!AH$254,'E-E'!$E$1:$AH$1,0))</f>
        <v>0</v>
      </c>
    </row>
    <row r="383" spans="1:34" x14ac:dyDescent="0.3">
      <c r="A383" t="str">
        <f>'E-E'!A130</f>
        <v>Crowlands Wind Farm</v>
      </c>
      <c r="B383" t="str">
        <f>'E-E'!B130</f>
        <v>CROWLWF1</v>
      </c>
      <c r="C383">
        <f>_xlfn.IFNA(VLOOKUP(B383,RawData!$B$1:$E$168,4,FALSE),0)</f>
        <v>0</v>
      </c>
      <c r="D383">
        <f>_xlfn.IFNA(VLOOKUP(B383,RawData!$B$1:$H$168,7,FALSE),0)</f>
        <v>0</v>
      </c>
      <c r="E383">
        <f>_xlfn.IFNA(VLOOKUP(B383,RawData!$B$1:$H$168,2,FALSE),0)</f>
        <v>0</v>
      </c>
      <c r="F383">
        <f>$C383*INDEX('E-E'!$E$2:$AH$516,MATCH(Capacity!$B383,'E-E'!$B$2:$B$516,0), MATCH(Capacity!F$254,'E-E'!$E$1:$AH$1,0))</f>
        <v>0</v>
      </c>
      <c r="G383">
        <f>$C383*INDEX('E-E'!$E$2:$AH$516,MATCH(Capacity!$B383,'E-E'!$B$2:$B$516,0), MATCH(Capacity!G$254,'E-E'!$E$1:$AH$1,0))</f>
        <v>0</v>
      </c>
      <c r="H383">
        <f>$C383*INDEX('E-E'!$E$2:$AH$516,MATCH(Capacity!$B383,'E-E'!$B$2:$B$516,0), MATCH(Capacity!H$254,'E-E'!$E$1:$AH$1,0))</f>
        <v>0</v>
      </c>
      <c r="I383">
        <f>$C383*INDEX('E-E'!$E$2:$AH$516,MATCH(Capacity!$B383,'E-E'!$B$2:$B$516,0), MATCH(Capacity!I$254,'E-E'!$E$1:$AH$1,0))</f>
        <v>0</v>
      </c>
      <c r="J383">
        <f>$C383*INDEX('E-E'!$E$2:$AH$516,MATCH(Capacity!$B383,'E-E'!$B$2:$B$516,0), MATCH(Capacity!J$254,'E-E'!$E$1:$AH$1,0))</f>
        <v>0</v>
      </c>
      <c r="K383">
        <f>$C383*INDEX('E-E'!$E$2:$AH$516,MATCH(Capacity!$B383,'E-E'!$B$2:$B$516,0), MATCH(Capacity!K$254,'E-E'!$E$1:$AH$1,0))</f>
        <v>0</v>
      </c>
      <c r="L383">
        <f>$C383*INDEX('E-E'!$E$2:$AH$516,MATCH(Capacity!$B383,'E-E'!$B$2:$B$516,0), MATCH(Capacity!L$254,'E-E'!$E$1:$AH$1,0))</f>
        <v>0</v>
      </c>
      <c r="M383">
        <f>$C383*INDEX('E-E'!$E$2:$AH$516,MATCH(Capacity!$B383,'E-E'!$B$2:$B$516,0), MATCH(Capacity!M$254,'E-E'!$E$1:$AH$1,0))</f>
        <v>0</v>
      </c>
      <c r="N383">
        <f>$C383*INDEX('E-E'!$E$2:$AH$516,MATCH(Capacity!$B383,'E-E'!$B$2:$B$516,0), MATCH(Capacity!N$254,'E-E'!$E$1:$AH$1,0))</f>
        <v>0</v>
      </c>
      <c r="O383">
        <f>$C383*INDEX('E-E'!$E$2:$AH$516,MATCH(Capacity!$B383,'E-E'!$B$2:$B$516,0), MATCH(Capacity!O$254,'E-E'!$E$1:$AH$1,0))</f>
        <v>0</v>
      </c>
      <c r="P383">
        <f>$C383*INDEX('E-E'!$E$2:$AH$516,MATCH(Capacity!$B383,'E-E'!$B$2:$B$516,0), MATCH(Capacity!P$254,'E-E'!$E$1:$AH$1,0))</f>
        <v>0</v>
      </c>
      <c r="Q383">
        <f>$C383*INDEX('E-E'!$E$2:$AH$516,MATCH(Capacity!$B383,'E-E'!$B$2:$B$516,0), MATCH(Capacity!Q$254,'E-E'!$E$1:$AH$1,0))</f>
        <v>0</v>
      </c>
      <c r="R383">
        <f>$C383*INDEX('E-E'!$E$2:$AH$516,MATCH(Capacity!$B383,'E-E'!$B$2:$B$516,0), MATCH(Capacity!R$254,'E-E'!$E$1:$AH$1,0))</f>
        <v>0</v>
      </c>
      <c r="S383">
        <f>$C383*INDEX('E-E'!$E$2:$AH$516,MATCH(Capacity!$B383,'E-E'!$B$2:$B$516,0), MATCH(Capacity!S$254,'E-E'!$E$1:$AH$1,0))</f>
        <v>0</v>
      </c>
      <c r="T383">
        <f>$C383*INDEX('E-E'!$E$2:$AH$516,MATCH(Capacity!$B383,'E-E'!$B$2:$B$516,0), MATCH(Capacity!T$254,'E-E'!$E$1:$AH$1,0))</f>
        <v>0</v>
      </c>
      <c r="U383">
        <f>$C383*INDEX('E-E'!$E$2:$AH$516,MATCH(Capacity!$B383,'E-E'!$B$2:$B$516,0), MATCH(Capacity!U$254,'E-E'!$E$1:$AH$1,0))</f>
        <v>0</v>
      </c>
      <c r="V383">
        <f>$C383*INDEX('E-E'!$E$2:$AH$516,MATCH(Capacity!$B383,'E-E'!$B$2:$B$516,0), MATCH(Capacity!V$254,'E-E'!$E$1:$AH$1,0))</f>
        <v>0</v>
      </c>
      <c r="W383">
        <f>$C383*INDEX('E-E'!$E$2:$AH$516,MATCH(Capacity!$B383,'E-E'!$B$2:$B$516,0), MATCH(Capacity!W$254,'E-E'!$E$1:$AH$1,0))</f>
        <v>0</v>
      </c>
      <c r="X383">
        <f>$C383*INDEX('E-E'!$E$2:$AH$516,MATCH(Capacity!$B383,'E-E'!$B$2:$B$516,0), MATCH(Capacity!X$254,'E-E'!$E$1:$AH$1,0))</f>
        <v>0</v>
      </c>
      <c r="Y383">
        <f>$C383*INDEX('E-E'!$E$2:$AH$516,MATCH(Capacity!$B383,'E-E'!$B$2:$B$516,0), MATCH(Capacity!Y$254,'E-E'!$E$1:$AH$1,0))</f>
        <v>0</v>
      </c>
      <c r="Z383">
        <f>$C383*INDEX('E-E'!$E$2:$AH$516,MATCH(Capacity!$B383,'E-E'!$B$2:$B$516,0), MATCH(Capacity!Z$254,'E-E'!$E$1:$AH$1,0))</f>
        <v>0</v>
      </c>
      <c r="AA383">
        <f>$C383*INDEX('E-E'!$E$2:$AH$516,MATCH(Capacity!$B383,'E-E'!$B$2:$B$516,0), MATCH(Capacity!AA$254,'E-E'!$E$1:$AH$1,0))</f>
        <v>0</v>
      </c>
      <c r="AB383">
        <f>$C383*INDEX('E-E'!$E$2:$AH$516,MATCH(Capacity!$B383,'E-E'!$B$2:$B$516,0), MATCH(Capacity!AB$254,'E-E'!$E$1:$AH$1,0))</f>
        <v>0</v>
      </c>
      <c r="AC383">
        <f>$C383*INDEX('E-E'!$E$2:$AH$516,MATCH(Capacity!$B383,'E-E'!$B$2:$B$516,0), MATCH(Capacity!AC$254,'E-E'!$E$1:$AH$1,0))</f>
        <v>0</v>
      </c>
      <c r="AD383">
        <f>$C383*INDEX('E-E'!$E$2:$AH$516,MATCH(Capacity!$B383,'E-E'!$B$2:$B$516,0), MATCH(Capacity!AD$254,'E-E'!$E$1:$AH$1,0))</f>
        <v>0</v>
      </c>
      <c r="AE383">
        <f>$C383*INDEX('E-E'!$E$2:$AH$516,MATCH(Capacity!$B383,'E-E'!$B$2:$B$516,0), MATCH(Capacity!AE$254,'E-E'!$E$1:$AH$1,0))</f>
        <v>0</v>
      </c>
      <c r="AF383">
        <f>$C383*INDEX('E-E'!$E$2:$AH$516,MATCH(Capacity!$B383,'E-E'!$B$2:$B$516,0), MATCH(Capacity!AF$254,'E-E'!$E$1:$AH$1,0))</f>
        <v>0</v>
      </c>
      <c r="AG383">
        <f>$C383*INDEX('E-E'!$E$2:$AH$516,MATCH(Capacity!$B383,'E-E'!$B$2:$B$516,0), MATCH(Capacity!AG$254,'E-E'!$E$1:$AH$1,0))</f>
        <v>0</v>
      </c>
      <c r="AH383">
        <f>$C383*INDEX('E-E'!$E$2:$AH$516,MATCH(Capacity!$B383,'E-E'!$B$2:$B$516,0), MATCH(Capacity!AH$254,'E-E'!$E$1:$AH$1,0))</f>
        <v>0</v>
      </c>
    </row>
    <row r="384" spans="1:34" x14ac:dyDescent="0.3">
      <c r="A384" t="str">
        <f>'E-E'!A131</f>
        <v>Crudine Ridge Wind Farm</v>
      </c>
      <c r="B384" t="str">
        <f>'E-E'!B131</f>
        <v>CRURWF1</v>
      </c>
      <c r="C384">
        <f>_xlfn.IFNA(VLOOKUP(B384,RawData!$B$1:$E$168,4,FALSE),0)</f>
        <v>0</v>
      </c>
      <c r="D384">
        <f>_xlfn.IFNA(VLOOKUP(B384,RawData!$B$1:$H$168,7,FALSE),0)</f>
        <v>0</v>
      </c>
      <c r="E384">
        <f>_xlfn.IFNA(VLOOKUP(B384,RawData!$B$1:$H$168,2,FALSE),0)</f>
        <v>0</v>
      </c>
      <c r="F384">
        <f>$C384*INDEX('E-E'!$E$2:$AH$516,MATCH(Capacity!$B384,'E-E'!$B$2:$B$516,0), MATCH(Capacity!F$254,'E-E'!$E$1:$AH$1,0))</f>
        <v>0</v>
      </c>
      <c r="G384">
        <f>$C384*INDEX('E-E'!$E$2:$AH$516,MATCH(Capacity!$B384,'E-E'!$B$2:$B$516,0), MATCH(Capacity!G$254,'E-E'!$E$1:$AH$1,0))</f>
        <v>0</v>
      </c>
      <c r="H384">
        <f>$C384*INDEX('E-E'!$E$2:$AH$516,MATCH(Capacity!$B384,'E-E'!$B$2:$B$516,0), MATCH(Capacity!H$254,'E-E'!$E$1:$AH$1,0))</f>
        <v>0</v>
      </c>
      <c r="I384">
        <f>$C384*INDEX('E-E'!$E$2:$AH$516,MATCH(Capacity!$B384,'E-E'!$B$2:$B$516,0), MATCH(Capacity!I$254,'E-E'!$E$1:$AH$1,0))</f>
        <v>0</v>
      </c>
      <c r="J384">
        <f>$C384*INDEX('E-E'!$E$2:$AH$516,MATCH(Capacity!$B384,'E-E'!$B$2:$B$516,0), MATCH(Capacity!J$254,'E-E'!$E$1:$AH$1,0))</f>
        <v>0</v>
      </c>
      <c r="K384">
        <f>$C384*INDEX('E-E'!$E$2:$AH$516,MATCH(Capacity!$B384,'E-E'!$B$2:$B$516,0), MATCH(Capacity!K$254,'E-E'!$E$1:$AH$1,0))</f>
        <v>0</v>
      </c>
      <c r="L384">
        <f>$C384*INDEX('E-E'!$E$2:$AH$516,MATCH(Capacity!$B384,'E-E'!$B$2:$B$516,0), MATCH(Capacity!L$254,'E-E'!$E$1:$AH$1,0))</f>
        <v>0</v>
      </c>
      <c r="M384">
        <f>$C384*INDEX('E-E'!$E$2:$AH$516,MATCH(Capacity!$B384,'E-E'!$B$2:$B$516,0), MATCH(Capacity!M$254,'E-E'!$E$1:$AH$1,0))</f>
        <v>0</v>
      </c>
      <c r="N384">
        <f>$C384*INDEX('E-E'!$E$2:$AH$516,MATCH(Capacity!$B384,'E-E'!$B$2:$B$516,0), MATCH(Capacity!N$254,'E-E'!$E$1:$AH$1,0))</f>
        <v>0</v>
      </c>
      <c r="O384">
        <f>$C384*INDEX('E-E'!$E$2:$AH$516,MATCH(Capacity!$B384,'E-E'!$B$2:$B$516,0), MATCH(Capacity!O$254,'E-E'!$E$1:$AH$1,0))</f>
        <v>0</v>
      </c>
      <c r="P384">
        <f>$C384*INDEX('E-E'!$E$2:$AH$516,MATCH(Capacity!$B384,'E-E'!$B$2:$B$516,0), MATCH(Capacity!P$254,'E-E'!$E$1:$AH$1,0))</f>
        <v>0</v>
      </c>
      <c r="Q384">
        <f>$C384*INDEX('E-E'!$E$2:$AH$516,MATCH(Capacity!$B384,'E-E'!$B$2:$B$516,0), MATCH(Capacity!Q$254,'E-E'!$E$1:$AH$1,0))</f>
        <v>0</v>
      </c>
      <c r="R384">
        <f>$C384*INDEX('E-E'!$E$2:$AH$516,MATCH(Capacity!$B384,'E-E'!$B$2:$B$516,0), MATCH(Capacity!R$254,'E-E'!$E$1:$AH$1,0))</f>
        <v>0</v>
      </c>
      <c r="S384">
        <f>$C384*INDEX('E-E'!$E$2:$AH$516,MATCH(Capacity!$B384,'E-E'!$B$2:$B$516,0), MATCH(Capacity!S$254,'E-E'!$E$1:$AH$1,0))</f>
        <v>0</v>
      </c>
      <c r="T384">
        <f>$C384*INDEX('E-E'!$E$2:$AH$516,MATCH(Capacity!$B384,'E-E'!$B$2:$B$516,0), MATCH(Capacity!T$254,'E-E'!$E$1:$AH$1,0))</f>
        <v>0</v>
      </c>
      <c r="U384">
        <f>$C384*INDEX('E-E'!$E$2:$AH$516,MATCH(Capacity!$B384,'E-E'!$B$2:$B$516,0), MATCH(Capacity!U$254,'E-E'!$E$1:$AH$1,0))</f>
        <v>0</v>
      </c>
      <c r="V384">
        <f>$C384*INDEX('E-E'!$E$2:$AH$516,MATCH(Capacity!$B384,'E-E'!$B$2:$B$516,0), MATCH(Capacity!V$254,'E-E'!$E$1:$AH$1,0))</f>
        <v>0</v>
      </c>
      <c r="W384">
        <f>$C384*INDEX('E-E'!$E$2:$AH$516,MATCH(Capacity!$B384,'E-E'!$B$2:$B$516,0), MATCH(Capacity!W$254,'E-E'!$E$1:$AH$1,0))</f>
        <v>0</v>
      </c>
      <c r="X384">
        <f>$C384*INDEX('E-E'!$E$2:$AH$516,MATCH(Capacity!$B384,'E-E'!$B$2:$B$516,0), MATCH(Capacity!X$254,'E-E'!$E$1:$AH$1,0))</f>
        <v>0</v>
      </c>
      <c r="Y384">
        <f>$C384*INDEX('E-E'!$E$2:$AH$516,MATCH(Capacity!$B384,'E-E'!$B$2:$B$516,0), MATCH(Capacity!Y$254,'E-E'!$E$1:$AH$1,0))</f>
        <v>0</v>
      </c>
      <c r="Z384">
        <f>$C384*INDEX('E-E'!$E$2:$AH$516,MATCH(Capacity!$B384,'E-E'!$B$2:$B$516,0), MATCH(Capacity!Z$254,'E-E'!$E$1:$AH$1,0))</f>
        <v>0</v>
      </c>
      <c r="AA384">
        <f>$C384*INDEX('E-E'!$E$2:$AH$516,MATCH(Capacity!$B384,'E-E'!$B$2:$B$516,0), MATCH(Capacity!AA$254,'E-E'!$E$1:$AH$1,0))</f>
        <v>0</v>
      </c>
      <c r="AB384">
        <f>$C384*INDEX('E-E'!$E$2:$AH$516,MATCH(Capacity!$B384,'E-E'!$B$2:$B$516,0), MATCH(Capacity!AB$254,'E-E'!$E$1:$AH$1,0))</f>
        <v>0</v>
      </c>
      <c r="AC384">
        <f>$C384*INDEX('E-E'!$E$2:$AH$516,MATCH(Capacity!$B384,'E-E'!$B$2:$B$516,0), MATCH(Capacity!AC$254,'E-E'!$E$1:$AH$1,0))</f>
        <v>0</v>
      </c>
      <c r="AD384">
        <f>$C384*INDEX('E-E'!$E$2:$AH$516,MATCH(Capacity!$B384,'E-E'!$B$2:$B$516,0), MATCH(Capacity!AD$254,'E-E'!$E$1:$AH$1,0))</f>
        <v>0</v>
      </c>
      <c r="AE384">
        <f>$C384*INDEX('E-E'!$E$2:$AH$516,MATCH(Capacity!$B384,'E-E'!$B$2:$B$516,0), MATCH(Capacity!AE$254,'E-E'!$E$1:$AH$1,0))</f>
        <v>0</v>
      </c>
      <c r="AF384">
        <f>$C384*INDEX('E-E'!$E$2:$AH$516,MATCH(Capacity!$B384,'E-E'!$B$2:$B$516,0), MATCH(Capacity!AF$254,'E-E'!$E$1:$AH$1,0))</f>
        <v>0</v>
      </c>
      <c r="AG384">
        <f>$C384*INDEX('E-E'!$E$2:$AH$516,MATCH(Capacity!$B384,'E-E'!$B$2:$B$516,0), MATCH(Capacity!AG$254,'E-E'!$E$1:$AH$1,0))</f>
        <v>0</v>
      </c>
      <c r="AH384">
        <f>$C384*INDEX('E-E'!$E$2:$AH$516,MATCH(Capacity!$B384,'E-E'!$B$2:$B$516,0), MATCH(Capacity!AH$254,'E-E'!$E$1:$AH$1,0))</f>
        <v>0</v>
      </c>
    </row>
    <row r="385" spans="1:34" x14ac:dyDescent="0.3">
      <c r="A385" t="str">
        <f>'E-E'!A132</f>
        <v>Corowa Solar Farm</v>
      </c>
      <c r="B385" t="str">
        <f>'E-E'!B132</f>
        <v>CRWASF1</v>
      </c>
      <c r="C385">
        <f>_xlfn.IFNA(VLOOKUP(B385,RawData!$B$1:$E$168,4,FALSE),0)</f>
        <v>0</v>
      </c>
      <c r="D385">
        <f>_xlfn.IFNA(VLOOKUP(B385,RawData!$B$1:$H$168,7,FALSE),0)</f>
        <v>0</v>
      </c>
      <c r="E385">
        <f>_xlfn.IFNA(VLOOKUP(B385,RawData!$B$1:$H$168,2,FALSE),0)</f>
        <v>0</v>
      </c>
      <c r="F385">
        <f>$C385*INDEX('E-E'!$E$2:$AH$516,MATCH(Capacity!$B385,'E-E'!$B$2:$B$516,0), MATCH(Capacity!F$254,'E-E'!$E$1:$AH$1,0))</f>
        <v>0</v>
      </c>
      <c r="G385">
        <f>$C385*INDEX('E-E'!$E$2:$AH$516,MATCH(Capacity!$B385,'E-E'!$B$2:$B$516,0), MATCH(Capacity!G$254,'E-E'!$E$1:$AH$1,0))</f>
        <v>0</v>
      </c>
      <c r="H385">
        <f>$C385*INDEX('E-E'!$E$2:$AH$516,MATCH(Capacity!$B385,'E-E'!$B$2:$B$516,0), MATCH(Capacity!H$254,'E-E'!$E$1:$AH$1,0))</f>
        <v>0</v>
      </c>
      <c r="I385">
        <f>$C385*INDEX('E-E'!$E$2:$AH$516,MATCH(Capacity!$B385,'E-E'!$B$2:$B$516,0), MATCH(Capacity!I$254,'E-E'!$E$1:$AH$1,0))</f>
        <v>0</v>
      </c>
      <c r="J385">
        <f>$C385*INDEX('E-E'!$E$2:$AH$516,MATCH(Capacity!$B385,'E-E'!$B$2:$B$516,0), MATCH(Capacity!J$254,'E-E'!$E$1:$AH$1,0))</f>
        <v>0</v>
      </c>
      <c r="K385">
        <f>$C385*INDEX('E-E'!$E$2:$AH$516,MATCH(Capacity!$B385,'E-E'!$B$2:$B$516,0), MATCH(Capacity!K$254,'E-E'!$E$1:$AH$1,0))</f>
        <v>0</v>
      </c>
      <c r="L385">
        <f>$C385*INDEX('E-E'!$E$2:$AH$516,MATCH(Capacity!$B385,'E-E'!$B$2:$B$516,0), MATCH(Capacity!L$254,'E-E'!$E$1:$AH$1,0))</f>
        <v>0</v>
      </c>
      <c r="M385">
        <f>$C385*INDEX('E-E'!$E$2:$AH$516,MATCH(Capacity!$B385,'E-E'!$B$2:$B$516,0), MATCH(Capacity!M$254,'E-E'!$E$1:$AH$1,0))</f>
        <v>0</v>
      </c>
      <c r="N385">
        <f>$C385*INDEX('E-E'!$E$2:$AH$516,MATCH(Capacity!$B385,'E-E'!$B$2:$B$516,0), MATCH(Capacity!N$254,'E-E'!$E$1:$AH$1,0))</f>
        <v>0</v>
      </c>
      <c r="O385">
        <f>$C385*INDEX('E-E'!$E$2:$AH$516,MATCH(Capacity!$B385,'E-E'!$B$2:$B$516,0), MATCH(Capacity!O$254,'E-E'!$E$1:$AH$1,0))</f>
        <v>0</v>
      </c>
      <c r="P385">
        <f>$C385*INDEX('E-E'!$E$2:$AH$516,MATCH(Capacity!$B385,'E-E'!$B$2:$B$516,0), MATCH(Capacity!P$254,'E-E'!$E$1:$AH$1,0))</f>
        <v>0</v>
      </c>
      <c r="Q385">
        <f>$C385*INDEX('E-E'!$E$2:$AH$516,MATCH(Capacity!$B385,'E-E'!$B$2:$B$516,0), MATCH(Capacity!Q$254,'E-E'!$E$1:$AH$1,0))</f>
        <v>0</v>
      </c>
      <c r="R385">
        <f>$C385*INDEX('E-E'!$E$2:$AH$516,MATCH(Capacity!$B385,'E-E'!$B$2:$B$516,0), MATCH(Capacity!R$254,'E-E'!$E$1:$AH$1,0))</f>
        <v>0</v>
      </c>
      <c r="S385">
        <f>$C385*INDEX('E-E'!$E$2:$AH$516,MATCH(Capacity!$B385,'E-E'!$B$2:$B$516,0), MATCH(Capacity!S$254,'E-E'!$E$1:$AH$1,0))</f>
        <v>0</v>
      </c>
      <c r="T385">
        <f>$C385*INDEX('E-E'!$E$2:$AH$516,MATCH(Capacity!$B385,'E-E'!$B$2:$B$516,0), MATCH(Capacity!T$254,'E-E'!$E$1:$AH$1,0))</f>
        <v>0</v>
      </c>
      <c r="U385">
        <f>$C385*INDEX('E-E'!$E$2:$AH$516,MATCH(Capacity!$B385,'E-E'!$B$2:$B$516,0), MATCH(Capacity!U$254,'E-E'!$E$1:$AH$1,0))</f>
        <v>0</v>
      </c>
      <c r="V385">
        <f>$C385*INDEX('E-E'!$E$2:$AH$516,MATCH(Capacity!$B385,'E-E'!$B$2:$B$516,0), MATCH(Capacity!V$254,'E-E'!$E$1:$AH$1,0))</f>
        <v>0</v>
      </c>
      <c r="W385">
        <f>$C385*INDEX('E-E'!$E$2:$AH$516,MATCH(Capacity!$B385,'E-E'!$B$2:$B$516,0), MATCH(Capacity!W$254,'E-E'!$E$1:$AH$1,0))</f>
        <v>0</v>
      </c>
      <c r="X385">
        <f>$C385*INDEX('E-E'!$E$2:$AH$516,MATCH(Capacity!$B385,'E-E'!$B$2:$B$516,0), MATCH(Capacity!X$254,'E-E'!$E$1:$AH$1,0))</f>
        <v>0</v>
      </c>
      <c r="Y385">
        <f>$C385*INDEX('E-E'!$E$2:$AH$516,MATCH(Capacity!$B385,'E-E'!$B$2:$B$516,0), MATCH(Capacity!Y$254,'E-E'!$E$1:$AH$1,0))</f>
        <v>0</v>
      </c>
      <c r="Z385">
        <f>$C385*INDEX('E-E'!$E$2:$AH$516,MATCH(Capacity!$B385,'E-E'!$B$2:$B$516,0), MATCH(Capacity!Z$254,'E-E'!$E$1:$AH$1,0))</f>
        <v>0</v>
      </c>
      <c r="AA385">
        <f>$C385*INDEX('E-E'!$E$2:$AH$516,MATCH(Capacity!$B385,'E-E'!$B$2:$B$516,0), MATCH(Capacity!AA$254,'E-E'!$E$1:$AH$1,0))</f>
        <v>0</v>
      </c>
      <c r="AB385">
        <f>$C385*INDEX('E-E'!$E$2:$AH$516,MATCH(Capacity!$B385,'E-E'!$B$2:$B$516,0), MATCH(Capacity!AB$254,'E-E'!$E$1:$AH$1,0))</f>
        <v>0</v>
      </c>
      <c r="AC385">
        <f>$C385*INDEX('E-E'!$E$2:$AH$516,MATCH(Capacity!$B385,'E-E'!$B$2:$B$516,0), MATCH(Capacity!AC$254,'E-E'!$E$1:$AH$1,0))</f>
        <v>0</v>
      </c>
      <c r="AD385">
        <f>$C385*INDEX('E-E'!$E$2:$AH$516,MATCH(Capacity!$B385,'E-E'!$B$2:$B$516,0), MATCH(Capacity!AD$254,'E-E'!$E$1:$AH$1,0))</f>
        <v>0</v>
      </c>
      <c r="AE385">
        <f>$C385*INDEX('E-E'!$E$2:$AH$516,MATCH(Capacity!$B385,'E-E'!$B$2:$B$516,0), MATCH(Capacity!AE$254,'E-E'!$E$1:$AH$1,0))</f>
        <v>0</v>
      </c>
      <c r="AF385">
        <f>$C385*INDEX('E-E'!$E$2:$AH$516,MATCH(Capacity!$B385,'E-E'!$B$2:$B$516,0), MATCH(Capacity!AF$254,'E-E'!$E$1:$AH$1,0))</f>
        <v>0</v>
      </c>
      <c r="AG385">
        <f>$C385*INDEX('E-E'!$E$2:$AH$516,MATCH(Capacity!$B385,'E-E'!$B$2:$B$516,0), MATCH(Capacity!AG$254,'E-E'!$E$1:$AH$1,0))</f>
        <v>0</v>
      </c>
      <c r="AH385">
        <f>$C385*INDEX('E-E'!$E$2:$AH$516,MATCH(Capacity!$B385,'E-E'!$B$2:$B$516,0), MATCH(Capacity!AH$254,'E-E'!$E$1:$AH$1,0))</f>
        <v>0</v>
      </c>
    </row>
    <row r="386" spans="1:34" x14ac:dyDescent="0.3">
      <c r="A386" t="str">
        <f>'E-E'!A133</f>
        <v>Collinsville Solar Farm</v>
      </c>
      <c r="B386" t="str">
        <f>'E-E'!B133</f>
        <v>CSPVPS1</v>
      </c>
      <c r="C386">
        <f>_xlfn.IFNA(VLOOKUP(B386,RawData!$B$1:$E$168,4,FALSE),0)</f>
        <v>0</v>
      </c>
      <c r="D386">
        <f>_xlfn.IFNA(VLOOKUP(B386,RawData!$B$1:$H$168,7,FALSE),0)</f>
        <v>0</v>
      </c>
      <c r="E386">
        <f>_xlfn.IFNA(VLOOKUP(B386,RawData!$B$1:$H$168,2,FALSE),0)</f>
        <v>0</v>
      </c>
      <c r="F386">
        <f>$C386*INDEX('E-E'!$E$2:$AH$516,MATCH(Capacity!$B386,'E-E'!$B$2:$B$516,0), MATCH(Capacity!F$254,'E-E'!$E$1:$AH$1,0))</f>
        <v>0</v>
      </c>
      <c r="G386">
        <f>$C386*INDEX('E-E'!$E$2:$AH$516,MATCH(Capacity!$B386,'E-E'!$B$2:$B$516,0), MATCH(Capacity!G$254,'E-E'!$E$1:$AH$1,0))</f>
        <v>0</v>
      </c>
      <c r="H386">
        <f>$C386*INDEX('E-E'!$E$2:$AH$516,MATCH(Capacity!$B386,'E-E'!$B$2:$B$516,0), MATCH(Capacity!H$254,'E-E'!$E$1:$AH$1,0))</f>
        <v>0</v>
      </c>
      <c r="I386">
        <f>$C386*INDEX('E-E'!$E$2:$AH$516,MATCH(Capacity!$B386,'E-E'!$B$2:$B$516,0), MATCH(Capacity!I$254,'E-E'!$E$1:$AH$1,0))</f>
        <v>0</v>
      </c>
      <c r="J386">
        <f>$C386*INDEX('E-E'!$E$2:$AH$516,MATCH(Capacity!$B386,'E-E'!$B$2:$B$516,0), MATCH(Capacity!J$254,'E-E'!$E$1:$AH$1,0))</f>
        <v>0</v>
      </c>
      <c r="K386">
        <f>$C386*INDEX('E-E'!$E$2:$AH$516,MATCH(Capacity!$B386,'E-E'!$B$2:$B$516,0), MATCH(Capacity!K$254,'E-E'!$E$1:$AH$1,0))</f>
        <v>0</v>
      </c>
      <c r="L386">
        <f>$C386*INDEX('E-E'!$E$2:$AH$516,MATCH(Capacity!$B386,'E-E'!$B$2:$B$516,0), MATCH(Capacity!L$254,'E-E'!$E$1:$AH$1,0))</f>
        <v>0</v>
      </c>
      <c r="M386">
        <f>$C386*INDEX('E-E'!$E$2:$AH$516,MATCH(Capacity!$B386,'E-E'!$B$2:$B$516,0), MATCH(Capacity!M$254,'E-E'!$E$1:$AH$1,0))</f>
        <v>0</v>
      </c>
      <c r="N386">
        <f>$C386*INDEX('E-E'!$E$2:$AH$516,MATCH(Capacity!$B386,'E-E'!$B$2:$B$516,0), MATCH(Capacity!N$254,'E-E'!$E$1:$AH$1,0))</f>
        <v>0</v>
      </c>
      <c r="O386">
        <f>$C386*INDEX('E-E'!$E$2:$AH$516,MATCH(Capacity!$B386,'E-E'!$B$2:$B$516,0), MATCH(Capacity!O$254,'E-E'!$E$1:$AH$1,0))</f>
        <v>0</v>
      </c>
      <c r="P386">
        <f>$C386*INDEX('E-E'!$E$2:$AH$516,MATCH(Capacity!$B386,'E-E'!$B$2:$B$516,0), MATCH(Capacity!P$254,'E-E'!$E$1:$AH$1,0))</f>
        <v>0</v>
      </c>
      <c r="Q386">
        <f>$C386*INDEX('E-E'!$E$2:$AH$516,MATCH(Capacity!$B386,'E-E'!$B$2:$B$516,0), MATCH(Capacity!Q$254,'E-E'!$E$1:$AH$1,0))</f>
        <v>0</v>
      </c>
      <c r="R386">
        <f>$C386*INDEX('E-E'!$E$2:$AH$516,MATCH(Capacity!$B386,'E-E'!$B$2:$B$516,0), MATCH(Capacity!R$254,'E-E'!$E$1:$AH$1,0))</f>
        <v>0</v>
      </c>
      <c r="S386">
        <f>$C386*INDEX('E-E'!$E$2:$AH$516,MATCH(Capacity!$B386,'E-E'!$B$2:$B$516,0), MATCH(Capacity!S$254,'E-E'!$E$1:$AH$1,0))</f>
        <v>0</v>
      </c>
      <c r="T386">
        <f>$C386*INDEX('E-E'!$E$2:$AH$516,MATCH(Capacity!$B386,'E-E'!$B$2:$B$516,0), MATCH(Capacity!T$254,'E-E'!$E$1:$AH$1,0))</f>
        <v>0</v>
      </c>
      <c r="U386">
        <f>$C386*INDEX('E-E'!$E$2:$AH$516,MATCH(Capacity!$B386,'E-E'!$B$2:$B$516,0), MATCH(Capacity!U$254,'E-E'!$E$1:$AH$1,0))</f>
        <v>0</v>
      </c>
      <c r="V386">
        <f>$C386*INDEX('E-E'!$E$2:$AH$516,MATCH(Capacity!$B386,'E-E'!$B$2:$B$516,0), MATCH(Capacity!V$254,'E-E'!$E$1:$AH$1,0))</f>
        <v>0</v>
      </c>
      <c r="W386">
        <f>$C386*INDEX('E-E'!$E$2:$AH$516,MATCH(Capacity!$B386,'E-E'!$B$2:$B$516,0), MATCH(Capacity!W$254,'E-E'!$E$1:$AH$1,0))</f>
        <v>0</v>
      </c>
      <c r="X386">
        <f>$C386*INDEX('E-E'!$E$2:$AH$516,MATCH(Capacity!$B386,'E-E'!$B$2:$B$516,0), MATCH(Capacity!X$254,'E-E'!$E$1:$AH$1,0))</f>
        <v>0</v>
      </c>
      <c r="Y386">
        <f>$C386*INDEX('E-E'!$E$2:$AH$516,MATCH(Capacity!$B386,'E-E'!$B$2:$B$516,0), MATCH(Capacity!Y$254,'E-E'!$E$1:$AH$1,0))</f>
        <v>0</v>
      </c>
      <c r="Z386">
        <f>$C386*INDEX('E-E'!$E$2:$AH$516,MATCH(Capacity!$B386,'E-E'!$B$2:$B$516,0), MATCH(Capacity!Z$254,'E-E'!$E$1:$AH$1,0))</f>
        <v>0</v>
      </c>
      <c r="AA386">
        <f>$C386*INDEX('E-E'!$E$2:$AH$516,MATCH(Capacity!$B386,'E-E'!$B$2:$B$516,0), MATCH(Capacity!AA$254,'E-E'!$E$1:$AH$1,0))</f>
        <v>0</v>
      </c>
      <c r="AB386">
        <f>$C386*INDEX('E-E'!$E$2:$AH$516,MATCH(Capacity!$B386,'E-E'!$B$2:$B$516,0), MATCH(Capacity!AB$254,'E-E'!$E$1:$AH$1,0))</f>
        <v>0</v>
      </c>
      <c r="AC386">
        <f>$C386*INDEX('E-E'!$E$2:$AH$516,MATCH(Capacity!$B386,'E-E'!$B$2:$B$516,0), MATCH(Capacity!AC$254,'E-E'!$E$1:$AH$1,0))</f>
        <v>0</v>
      </c>
      <c r="AD386">
        <f>$C386*INDEX('E-E'!$E$2:$AH$516,MATCH(Capacity!$B386,'E-E'!$B$2:$B$516,0), MATCH(Capacity!AD$254,'E-E'!$E$1:$AH$1,0))</f>
        <v>0</v>
      </c>
      <c r="AE386">
        <f>$C386*INDEX('E-E'!$E$2:$AH$516,MATCH(Capacity!$B386,'E-E'!$B$2:$B$516,0), MATCH(Capacity!AE$254,'E-E'!$E$1:$AH$1,0))</f>
        <v>0</v>
      </c>
      <c r="AF386">
        <f>$C386*INDEX('E-E'!$E$2:$AH$516,MATCH(Capacity!$B386,'E-E'!$B$2:$B$516,0), MATCH(Capacity!AF$254,'E-E'!$E$1:$AH$1,0))</f>
        <v>0</v>
      </c>
      <c r="AG386">
        <f>$C386*INDEX('E-E'!$E$2:$AH$516,MATCH(Capacity!$B386,'E-E'!$B$2:$B$516,0), MATCH(Capacity!AG$254,'E-E'!$E$1:$AH$1,0))</f>
        <v>0</v>
      </c>
      <c r="AH386">
        <f>$C386*INDEX('E-E'!$E$2:$AH$516,MATCH(Capacity!$B386,'E-E'!$B$2:$B$516,0), MATCH(Capacity!AH$254,'E-E'!$E$1:$AH$1,0))</f>
        <v>0</v>
      </c>
    </row>
    <row r="387" spans="1:34" x14ac:dyDescent="0.3">
      <c r="A387" t="str">
        <f>'E-E'!A134</f>
        <v>Cattle Hill Wind Farm</v>
      </c>
      <c r="B387" t="str">
        <f>'E-E'!B134</f>
        <v>CTHLWF1</v>
      </c>
      <c r="C387">
        <f>_xlfn.IFNA(VLOOKUP(B387,RawData!$B$1:$E$168,4,FALSE),0)</f>
        <v>0</v>
      </c>
      <c r="D387">
        <f>_xlfn.IFNA(VLOOKUP(B387,RawData!$B$1:$H$168,7,FALSE),0)</f>
        <v>0</v>
      </c>
      <c r="E387">
        <f>_xlfn.IFNA(VLOOKUP(B387,RawData!$B$1:$H$168,2,FALSE),0)</f>
        <v>0</v>
      </c>
      <c r="F387">
        <f>$C387*INDEX('E-E'!$E$2:$AH$516,MATCH(Capacity!$B387,'E-E'!$B$2:$B$516,0), MATCH(Capacity!F$254,'E-E'!$E$1:$AH$1,0))</f>
        <v>0</v>
      </c>
      <c r="G387">
        <f>$C387*INDEX('E-E'!$E$2:$AH$516,MATCH(Capacity!$B387,'E-E'!$B$2:$B$516,0), MATCH(Capacity!G$254,'E-E'!$E$1:$AH$1,0))</f>
        <v>0</v>
      </c>
      <c r="H387">
        <f>$C387*INDEX('E-E'!$E$2:$AH$516,MATCH(Capacity!$B387,'E-E'!$B$2:$B$516,0), MATCH(Capacity!H$254,'E-E'!$E$1:$AH$1,0))</f>
        <v>0</v>
      </c>
      <c r="I387">
        <f>$C387*INDEX('E-E'!$E$2:$AH$516,MATCH(Capacity!$B387,'E-E'!$B$2:$B$516,0), MATCH(Capacity!I$254,'E-E'!$E$1:$AH$1,0))</f>
        <v>0</v>
      </c>
      <c r="J387">
        <f>$C387*INDEX('E-E'!$E$2:$AH$516,MATCH(Capacity!$B387,'E-E'!$B$2:$B$516,0), MATCH(Capacity!J$254,'E-E'!$E$1:$AH$1,0))</f>
        <v>0</v>
      </c>
      <c r="K387">
        <f>$C387*INDEX('E-E'!$E$2:$AH$516,MATCH(Capacity!$B387,'E-E'!$B$2:$B$516,0), MATCH(Capacity!K$254,'E-E'!$E$1:$AH$1,0))</f>
        <v>0</v>
      </c>
      <c r="L387">
        <f>$C387*INDEX('E-E'!$E$2:$AH$516,MATCH(Capacity!$B387,'E-E'!$B$2:$B$516,0), MATCH(Capacity!L$254,'E-E'!$E$1:$AH$1,0))</f>
        <v>0</v>
      </c>
      <c r="M387">
        <f>$C387*INDEX('E-E'!$E$2:$AH$516,MATCH(Capacity!$B387,'E-E'!$B$2:$B$516,0), MATCH(Capacity!M$254,'E-E'!$E$1:$AH$1,0))</f>
        <v>0</v>
      </c>
      <c r="N387">
        <f>$C387*INDEX('E-E'!$E$2:$AH$516,MATCH(Capacity!$B387,'E-E'!$B$2:$B$516,0), MATCH(Capacity!N$254,'E-E'!$E$1:$AH$1,0))</f>
        <v>0</v>
      </c>
      <c r="O387">
        <f>$C387*INDEX('E-E'!$E$2:$AH$516,MATCH(Capacity!$B387,'E-E'!$B$2:$B$516,0), MATCH(Capacity!O$254,'E-E'!$E$1:$AH$1,0))</f>
        <v>0</v>
      </c>
      <c r="P387">
        <f>$C387*INDEX('E-E'!$E$2:$AH$516,MATCH(Capacity!$B387,'E-E'!$B$2:$B$516,0), MATCH(Capacity!P$254,'E-E'!$E$1:$AH$1,0))</f>
        <v>0</v>
      </c>
      <c r="Q387">
        <f>$C387*INDEX('E-E'!$E$2:$AH$516,MATCH(Capacity!$B387,'E-E'!$B$2:$B$516,0), MATCH(Capacity!Q$254,'E-E'!$E$1:$AH$1,0))</f>
        <v>0</v>
      </c>
      <c r="R387">
        <f>$C387*INDEX('E-E'!$E$2:$AH$516,MATCH(Capacity!$B387,'E-E'!$B$2:$B$516,0), MATCH(Capacity!R$254,'E-E'!$E$1:$AH$1,0))</f>
        <v>0</v>
      </c>
      <c r="S387">
        <f>$C387*INDEX('E-E'!$E$2:$AH$516,MATCH(Capacity!$B387,'E-E'!$B$2:$B$516,0), MATCH(Capacity!S$254,'E-E'!$E$1:$AH$1,0))</f>
        <v>0</v>
      </c>
      <c r="T387">
        <f>$C387*INDEX('E-E'!$E$2:$AH$516,MATCH(Capacity!$B387,'E-E'!$B$2:$B$516,0), MATCH(Capacity!T$254,'E-E'!$E$1:$AH$1,0))</f>
        <v>0</v>
      </c>
      <c r="U387">
        <f>$C387*INDEX('E-E'!$E$2:$AH$516,MATCH(Capacity!$B387,'E-E'!$B$2:$B$516,0), MATCH(Capacity!U$254,'E-E'!$E$1:$AH$1,0))</f>
        <v>0</v>
      </c>
      <c r="V387">
        <f>$C387*INDEX('E-E'!$E$2:$AH$516,MATCH(Capacity!$B387,'E-E'!$B$2:$B$516,0), MATCH(Capacity!V$254,'E-E'!$E$1:$AH$1,0))</f>
        <v>0</v>
      </c>
      <c r="W387">
        <f>$C387*INDEX('E-E'!$E$2:$AH$516,MATCH(Capacity!$B387,'E-E'!$B$2:$B$516,0), MATCH(Capacity!W$254,'E-E'!$E$1:$AH$1,0))</f>
        <v>0</v>
      </c>
      <c r="X387">
        <f>$C387*INDEX('E-E'!$E$2:$AH$516,MATCH(Capacity!$B387,'E-E'!$B$2:$B$516,0), MATCH(Capacity!X$254,'E-E'!$E$1:$AH$1,0))</f>
        <v>0</v>
      </c>
      <c r="Y387">
        <f>$C387*INDEX('E-E'!$E$2:$AH$516,MATCH(Capacity!$B387,'E-E'!$B$2:$B$516,0), MATCH(Capacity!Y$254,'E-E'!$E$1:$AH$1,0))</f>
        <v>0</v>
      </c>
      <c r="Z387">
        <f>$C387*INDEX('E-E'!$E$2:$AH$516,MATCH(Capacity!$B387,'E-E'!$B$2:$B$516,0), MATCH(Capacity!Z$254,'E-E'!$E$1:$AH$1,0))</f>
        <v>0</v>
      </c>
      <c r="AA387">
        <f>$C387*INDEX('E-E'!$E$2:$AH$516,MATCH(Capacity!$B387,'E-E'!$B$2:$B$516,0), MATCH(Capacity!AA$254,'E-E'!$E$1:$AH$1,0))</f>
        <v>0</v>
      </c>
      <c r="AB387">
        <f>$C387*INDEX('E-E'!$E$2:$AH$516,MATCH(Capacity!$B387,'E-E'!$B$2:$B$516,0), MATCH(Capacity!AB$254,'E-E'!$E$1:$AH$1,0))</f>
        <v>0</v>
      </c>
      <c r="AC387">
        <f>$C387*INDEX('E-E'!$E$2:$AH$516,MATCH(Capacity!$B387,'E-E'!$B$2:$B$516,0), MATCH(Capacity!AC$254,'E-E'!$E$1:$AH$1,0))</f>
        <v>0</v>
      </c>
      <c r="AD387">
        <f>$C387*INDEX('E-E'!$E$2:$AH$516,MATCH(Capacity!$B387,'E-E'!$B$2:$B$516,0), MATCH(Capacity!AD$254,'E-E'!$E$1:$AH$1,0))</f>
        <v>0</v>
      </c>
      <c r="AE387">
        <f>$C387*INDEX('E-E'!$E$2:$AH$516,MATCH(Capacity!$B387,'E-E'!$B$2:$B$516,0), MATCH(Capacity!AE$254,'E-E'!$E$1:$AH$1,0))</f>
        <v>0</v>
      </c>
      <c r="AF387">
        <f>$C387*INDEX('E-E'!$E$2:$AH$516,MATCH(Capacity!$B387,'E-E'!$B$2:$B$516,0), MATCH(Capacity!AF$254,'E-E'!$E$1:$AH$1,0))</f>
        <v>0</v>
      </c>
      <c r="AG387">
        <f>$C387*INDEX('E-E'!$E$2:$AH$516,MATCH(Capacity!$B387,'E-E'!$B$2:$B$516,0), MATCH(Capacity!AG$254,'E-E'!$E$1:$AH$1,0))</f>
        <v>0</v>
      </c>
      <c r="AH387">
        <f>$C387*INDEX('E-E'!$E$2:$AH$516,MATCH(Capacity!$B387,'E-E'!$B$2:$B$516,0), MATCH(Capacity!AH$254,'E-E'!$E$1:$AH$1,0))</f>
        <v>0</v>
      </c>
    </row>
    <row r="388" spans="1:34" x14ac:dyDescent="0.3">
      <c r="A388" t="str">
        <f>'E-E'!A135</f>
        <v>Cullerin Range Wind Farm</v>
      </c>
      <c r="B388" t="str">
        <f>'E-E'!B135</f>
        <v>CULLRGWF</v>
      </c>
      <c r="C388">
        <f>_xlfn.IFNA(VLOOKUP(B388,RawData!$B$1:$E$168,4,FALSE),0)</f>
        <v>0</v>
      </c>
      <c r="D388">
        <f>_xlfn.IFNA(VLOOKUP(B388,RawData!$B$1:$H$168,7,FALSE),0)</f>
        <v>0</v>
      </c>
      <c r="E388">
        <f>_xlfn.IFNA(VLOOKUP(B388,RawData!$B$1:$H$168,2,FALSE),0)</f>
        <v>0</v>
      </c>
      <c r="F388">
        <f>$C388*INDEX('E-E'!$E$2:$AH$516,MATCH(Capacity!$B388,'E-E'!$B$2:$B$516,0), MATCH(Capacity!F$254,'E-E'!$E$1:$AH$1,0))</f>
        <v>0</v>
      </c>
      <c r="G388">
        <f>$C388*INDEX('E-E'!$E$2:$AH$516,MATCH(Capacity!$B388,'E-E'!$B$2:$B$516,0), MATCH(Capacity!G$254,'E-E'!$E$1:$AH$1,0))</f>
        <v>0</v>
      </c>
      <c r="H388">
        <f>$C388*INDEX('E-E'!$E$2:$AH$516,MATCH(Capacity!$B388,'E-E'!$B$2:$B$516,0), MATCH(Capacity!H$254,'E-E'!$E$1:$AH$1,0))</f>
        <v>0</v>
      </c>
      <c r="I388">
        <f>$C388*INDEX('E-E'!$E$2:$AH$516,MATCH(Capacity!$B388,'E-E'!$B$2:$B$516,0), MATCH(Capacity!I$254,'E-E'!$E$1:$AH$1,0))</f>
        <v>0</v>
      </c>
      <c r="J388">
        <f>$C388*INDEX('E-E'!$E$2:$AH$516,MATCH(Capacity!$B388,'E-E'!$B$2:$B$516,0), MATCH(Capacity!J$254,'E-E'!$E$1:$AH$1,0))</f>
        <v>0</v>
      </c>
      <c r="K388">
        <f>$C388*INDEX('E-E'!$E$2:$AH$516,MATCH(Capacity!$B388,'E-E'!$B$2:$B$516,0), MATCH(Capacity!K$254,'E-E'!$E$1:$AH$1,0))</f>
        <v>0</v>
      </c>
      <c r="L388">
        <f>$C388*INDEX('E-E'!$E$2:$AH$516,MATCH(Capacity!$B388,'E-E'!$B$2:$B$516,0), MATCH(Capacity!L$254,'E-E'!$E$1:$AH$1,0))</f>
        <v>0</v>
      </c>
      <c r="M388">
        <f>$C388*INDEX('E-E'!$E$2:$AH$516,MATCH(Capacity!$B388,'E-E'!$B$2:$B$516,0), MATCH(Capacity!M$254,'E-E'!$E$1:$AH$1,0))</f>
        <v>0</v>
      </c>
      <c r="N388">
        <f>$C388*INDEX('E-E'!$E$2:$AH$516,MATCH(Capacity!$B388,'E-E'!$B$2:$B$516,0), MATCH(Capacity!N$254,'E-E'!$E$1:$AH$1,0))</f>
        <v>0</v>
      </c>
      <c r="O388">
        <f>$C388*INDEX('E-E'!$E$2:$AH$516,MATCH(Capacity!$B388,'E-E'!$B$2:$B$516,0), MATCH(Capacity!O$254,'E-E'!$E$1:$AH$1,0))</f>
        <v>0</v>
      </c>
      <c r="P388">
        <f>$C388*INDEX('E-E'!$E$2:$AH$516,MATCH(Capacity!$B388,'E-E'!$B$2:$B$516,0), MATCH(Capacity!P$254,'E-E'!$E$1:$AH$1,0))</f>
        <v>0</v>
      </c>
      <c r="Q388">
        <f>$C388*INDEX('E-E'!$E$2:$AH$516,MATCH(Capacity!$B388,'E-E'!$B$2:$B$516,0), MATCH(Capacity!Q$254,'E-E'!$E$1:$AH$1,0))</f>
        <v>0</v>
      </c>
      <c r="R388">
        <f>$C388*INDEX('E-E'!$E$2:$AH$516,MATCH(Capacity!$B388,'E-E'!$B$2:$B$516,0), MATCH(Capacity!R$254,'E-E'!$E$1:$AH$1,0))</f>
        <v>0</v>
      </c>
      <c r="S388">
        <f>$C388*INDEX('E-E'!$E$2:$AH$516,MATCH(Capacity!$B388,'E-E'!$B$2:$B$516,0), MATCH(Capacity!S$254,'E-E'!$E$1:$AH$1,0))</f>
        <v>0</v>
      </c>
      <c r="T388">
        <f>$C388*INDEX('E-E'!$E$2:$AH$516,MATCH(Capacity!$B388,'E-E'!$B$2:$B$516,0), MATCH(Capacity!T$254,'E-E'!$E$1:$AH$1,0))</f>
        <v>0</v>
      </c>
      <c r="U388">
        <f>$C388*INDEX('E-E'!$E$2:$AH$516,MATCH(Capacity!$B388,'E-E'!$B$2:$B$516,0), MATCH(Capacity!U$254,'E-E'!$E$1:$AH$1,0))</f>
        <v>0</v>
      </c>
      <c r="V388">
        <f>$C388*INDEX('E-E'!$E$2:$AH$516,MATCH(Capacity!$B388,'E-E'!$B$2:$B$516,0), MATCH(Capacity!V$254,'E-E'!$E$1:$AH$1,0))</f>
        <v>0</v>
      </c>
      <c r="W388">
        <f>$C388*INDEX('E-E'!$E$2:$AH$516,MATCH(Capacity!$B388,'E-E'!$B$2:$B$516,0), MATCH(Capacity!W$254,'E-E'!$E$1:$AH$1,0))</f>
        <v>0</v>
      </c>
      <c r="X388">
        <f>$C388*INDEX('E-E'!$E$2:$AH$516,MATCH(Capacity!$B388,'E-E'!$B$2:$B$516,0), MATCH(Capacity!X$254,'E-E'!$E$1:$AH$1,0))</f>
        <v>0</v>
      </c>
      <c r="Y388">
        <f>$C388*INDEX('E-E'!$E$2:$AH$516,MATCH(Capacity!$B388,'E-E'!$B$2:$B$516,0), MATCH(Capacity!Y$254,'E-E'!$E$1:$AH$1,0))</f>
        <v>0</v>
      </c>
      <c r="Z388">
        <f>$C388*INDEX('E-E'!$E$2:$AH$516,MATCH(Capacity!$B388,'E-E'!$B$2:$B$516,0), MATCH(Capacity!Z$254,'E-E'!$E$1:$AH$1,0))</f>
        <v>0</v>
      </c>
      <c r="AA388">
        <f>$C388*INDEX('E-E'!$E$2:$AH$516,MATCH(Capacity!$B388,'E-E'!$B$2:$B$516,0), MATCH(Capacity!AA$254,'E-E'!$E$1:$AH$1,0))</f>
        <v>0</v>
      </c>
      <c r="AB388">
        <f>$C388*INDEX('E-E'!$E$2:$AH$516,MATCH(Capacity!$B388,'E-E'!$B$2:$B$516,0), MATCH(Capacity!AB$254,'E-E'!$E$1:$AH$1,0))</f>
        <v>0</v>
      </c>
      <c r="AC388">
        <f>$C388*INDEX('E-E'!$E$2:$AH$516,MATCH(Capacity!$B388,'E-E'!$B$2:$B$516,0), MATCH(Capacity!AC$254,'E-E'!$E$1:$AH$1,0))</f>
        <v>0</v>
      </c>
      <c r="AD388">
        <f>$C388*INDEX('E-E'!$E$2:$AH$516,MATCH(Capacity!$B388,'E-E'!$B$2:$B$516,0), MATCH(Capacity!AD$254,'E-E'!$E$1:$AH$1,0))</f>
        <v>0</v>
      </c>
      <c r="AE388">
        <f>$C388*INDEX('E-E'!$E$2:$AH$516,MATCH(Capacity!$B388,'E-E'!$B$2:$B$516,0), MATCH(Capacity!AE$254,'E-E'!$E$1:$AH$1,0))</f>
        <v>0</v>
      </c>
      <c r="AF388">
        <f>$C388*INDEX('E-E'!$E$2:$AH$516,MATCH(Capacity!$B388,'E-E'!$B$2:$B$516,0), MATCH(Capacity!AF$254,'E-E'!$E$1:$AH$1,0))</f>
        <v>0</v>
      </c>
      <c r="AG388">
        <f>$C388*INDEX('E-E'!$E$2:$AH$516,MATCH(Capacity!$B388,'E-E'!$B$2:$B$516,0), MATCH(Capacity!AG$254,'E-E'!$E$1:$AH$1,0))</f>
        <v>0</v>
      </c>
      <c r="AH388">
        <f>$C388*INDEX('E-E'!$E$2:$AH$516,MATCH(Capacity!$B388,'E-E'!$B$2:$B$516,0), MATCH(Capacity!AH$254,'E-E'!$E$1:$AH$1,0))</f>
        <v>0</v>
      </c>
    </row>
    <row r="389" spans="1:34" x14ac:dyDescent="0.3">
      <c r="A389" t="str">
        <f>'E-E'!A136</f>
        <v>Dalrymple North BESS</v>
      </c>
      <c r="B389" t="str">
        <f>'E-E'!B136</f>
        <v>DALNTH01</v>
      </c>
      <c r="C389">
        <f>_xlfn.IFNA(VLOOKUP(B389,RawData!$B$1:$E$168,4,FALSE),0)</f>
        <v>0</v>
      </c>
      <c r="D389">
        <f>_xlfn.IFNA(VLOOKUP(B389,RawData!$B$1:$H$168,7,FALSE),0)</f>
        <v>0</v>
      </c>
      <c r="E389">
        <f>_xlfn.IFNA(VLOOKUP(B389,RawData!$B$1:$H$168,2,FALSE),0)</f>
        <v>0</v>
      </c>
      <c r="F389">
        <f>$C389*INDEX('E-E'!$E$2:$AH$516,MATCH(Capacity!$B389,'E-E'!$B$2:$B$516,0), MATCH(Capacity!F$254,'E-E'!$E$1:$AH$1,0))</f>
        <v>0</v>
      </c>
      <c r="G389">
        <f>$C389*INDEX('E-E'!$E$2:$AH$516,MATCH(Capacity!$B389,'E-E'!$B$2:$B$516,0), MATCH(Capacity!G$254,'E-E'!$E$1:$AH$1,0))</f>
        <v>0</v>
      </c>
      <c r="H389">
        <f>$C389*INDEX('E-E'!$E$2:$AH$516,MATCH(Capacity!$B389,'E-E'!$B$2:$B$516,0), MATCH(Capacity!H$254,'E-E'!$E$1:$AH$1,0))</f>
        <v>0</v>
      </c>
      <c r="I389">
        <f>$C389*INDEX('E-E'!$E$2:$AH$516,MATCH(Capacity!$B389,'E-E'!$B$2:$B$516,0), MATCH(Capacity!I$254,'E-E'!$E$1:$AH$1,0))</f>
        <v>0</v>
      </c>
      <c r="J389">
        <f>$C389*INDEX('E-E'!$E$2:$AH$516,MATCH(Capacity!$B389,'E-E'!$B$2:$B$516,0), MATCH(Capacity!J$254,'E-E'!$E$1:$AH$1,0))</f>
        <v>0</v>
      </c>
      <c r="K389">
        <f>$C389*INDEX('E-E'!$E$2:$AH$516,MATCH(Capacity!$B389,'E-E'!$B$2:$B$516,0), MATCH(Capacity!K$254,'E-E'!$E$1:$AH$1,0))</f>
        <v>0</v>
      </c>
      <c r="L389">
        <f>$C389*INDEX('E-E'!$E$2:$AH$516,MATCH(Capacity!$B389,'E-E'!$B$2:$B$516,0), MATCH(Capacity!L$254,'E-E'!$E$1:$AH$1,0))</f>
        <v>0</v>
      </c>
      <c r="M389">
        <f>$C389*INDEX('E-E'!$E$2:$AH$516,MATCH(Capacity!$B389,'E-E'!$B$2:$B$516,0), MATCH(Capacity!M$254,'E-E'!$E$1:$AH$1,0))</f>
        <v>0</v>
      </c>
      <c r="N389">
        <f>$C389*INDEX('E-E'!$E$2:$AH$516,MATCH(Capacity!$B389,'E-E'!$B$2:$B$516,0), MATCH(Capacity!N$254,'E-E'!$E$1:$AH$1,0))</f>
        <v>0</v>
      </c>
      <c r="O389">
        <f>$C389*INDEX('E-E'!$E$2:$AH$516,MATCH(Capacity!$B389,'E-E'!$B$2:$B$516,0), MATCH(Capacity!O$254,'E-E'!$E$1:$AH$1,0))</f>
        <v>0</v>
      </c>
      <c r="P389">
        <f>$C389*INDEX('E-E'!$E$2:$AH$516,MATCH(Capacity!$B389,'E-E'!$B$2:$B$516,0), MATCH(Capacity!P$254,'E-E'!$E$1:$AH$1,0))</f>
        <v>0</v>
      </c>
      <c r="Q389">
        <f>$C389*INDEX('E-E'!$E$2:$AH$516,MATCH(Capacity!$B389,'E-E'!$B$2:$B$516,0), MATCH(Capacity!Q$254,'E-E'!$E$1:$AH$1,0))</f>
        <v>0</v>
      </c>
      <c r="R389">
        <f>$C389*INDEX('E-E'!$E$2:$AH$516,MATCH(Capacity!$B389,'E-E'!$B$2:$B$516,0), MATCH(Capacity!R$254,'E-E'!$E$1:$AH$1,0))</f>
        <v>0</v>
      </c>
      <c r="S389">
        <f>$C389*INDEX('E-E'!$E$2:$AH$516,MATCH(Capacity!$B389,'E-E'!$B$2:$B$516,0), MATCH(Capacity!S$254,'E-E'!$E$1:$AH$1,0))</f>
        <v>0</v>
      </c>
      <c r="T389">
        <f>$C389*INDEX('E-E'!$E$2:$AH$516,MATCH(Capacity!$B389,'E-E'!$B$2:$B$516,0), MATCH(Capacity!T$254,'E-E'!$E$1:$AH$1,0))</f>
        <v>0</v>
      </c>
      <c r="U389">
        <f>$C389*INDEX('E-E'!$E$2:$AH$516,MATCH(Capacity!$B389,'E-E'!$B$2:$B$516,0), MATCH(Capacity!U$254,'E-E'!$E$1:$AH$1,0))</f>
        <v>0</v>
      </c>
      <c r="V389">
        <f>$C389*INDEX('E-E'!$E$2:$AH$516,MATCH(Capacity!$B389,'E-E'!$B$2:$B$516,0), MATCH(Capacity!V$254,'E-E'!$E$1:$AH$1,0))</f>
        <v>0</v>
      </c>
      <c r="W389">
        <f>$C389*INDEX('E-E'!$E$2:$AH$516,MATCH(Capacity!$B389,'E-E'!$B$2:$B$516,0), MATCH(Capacity!W$254,'E-E'!$E$1:$AH$1,0))</f>
        <v>0</v>
      </c>
      <c r="X389">
        <f>$C389*INDEX('E-E'!$E$2:$AH$516,MATCH(Capacity!$B389,'E-E'!$B$2:$B$516,0), MATCH(Capacity!X$254,'E-E'!$E$1:$AH$1,0))</f>
        <v>0</v>
      </c>
      <c r="Y389">
        <f>$C389*INDEX('E-E'!$E$2:$AH$516,MATCH(Capacity!$B389,'E-E'!$B$2:$B$516,0), MATCH(Capacity!Y$254,'E-E'!$E$1:$AH$1,0))</f>
        <v>0</v>
      </c>
      <c r="Z389">
        <f>$C389*INDEX('E-E'!$E$2:$AH$516,MATCH(Capacity!$B389,'E-E'!$B$2:$B$516,0), MATCH(Capacity!Z$254,'E-E'!$E$1:$AH$1,0))</f>
        <v>0</v>
      </c>
      <c r="AA389">
        <f>$C389*INDEX('E-E'!$E$2:$AH$516,MATCH(Capacity!$B389,'E-E'!$B$2:$B$516,0), MATCH(Capacity!AA$254,'E-E'!$E$1:$AH$1,0))</f>
        <v>0</v>
      </c>
      <c r="AB389">
        <f>$C389*INDEX('E-E'!$E$2:$AH$516,MATCH(Capacity!$B389,'E-E'!$B$2:$B$516,0), MATCH(Capacity!AB$254,'E-E'!$E$1:$AH$1,0))</f>
        <v>0</v>
      </c>
      <c r="AC389">
        <f>$C389*INDEX('E-E'!$E$2:$AH$516,MATCH(Capacity!$B389,'E-E'!$B$2:$B$516,0), MATCH(Capacity!AC$254,'E-E'!$E$1:$AH$1,0))</f>
        <v>0</v>
      </c>
      <c r="AD389">
        <f>$C389*INDEX('E-E'!$E$2:$AH$516,MATCH(Capacity!$B389,'E-E'!$B$2:$B$516,0), MATCH(Capacity!AD$254,'E-E'!$E$1:$AH$1,0))</f>
        <v>0</v>
      </c>
      <c r="AE389">
        <f>$C389*INDEX('E-E'!$E$2:$AH$516,MATCH(Capacity!$B389,'E-E'!$B$2:$B$516,0), MATCH(Capacity!AE$254,'E-E'!$E$1:$AH$1,0))</f>
        <v>0</v>
      </c>
      <c r="AF389">
        <f>$C389*INDEX('E-E'!$E$2:$AH$516,MATCH(Capacity!$B389,'E-E'!$B$2:$B$516,0), MATCH(Capacity!AF$254,'E-E'!$E$1:$AH$1,0))</f>
        <v>0</v>
      </c>
      <c r="AG389">
        <f>$C389*INDEX('E-E'!$E$2:$AH$516,MATCH(Capacity!$B389,'E-E'!$B$2:$B$516,0), MATCH(Capacity!AG$254,'E-E'!$E$1:$AH$1,0))</f>
        <v>0</v>
      </c>
      <c r="AH389">
        <f>$C389*INDEX('E-E'!$E$2:$AH$516,MATCH(Capacity!$B389,'E-E'!$B$2:$B$516,0), MATCH(Capacity!AH$254,'E-E'!$E$1:$AH$1,0))</f>
        <v>0</v>
      </c>
    </row>
    <row r="390" spans="1:34" x14ac:dyDescent="0.3">
      <c r="A390" t="str">
        <f>'E-E'!A137</f>
        <v>Darlington Point Solar Farm</v>
      </c>
      <c r="B390" t="str">
        <f>'E-E'!B137</f>
        <v>DARLSF1</v>
      </c>
      <c r="C390">
        <f>_xlfn.IFNA(VLOOKUP(B390,RawData!$B$1:$E$168,4,FALSE),0)</f>
        <v>0</v>
      </c>
      <c r="D390">
        <f>_xlfn.IFNA(VLOOKUP(B390,RawData!$B$1:$H$168,7,FALSE),0)</f>
        <v>0</v>
      </c>
      <c r="E390">
        <f>_xlfn.IFNA(VLOOKUP(B390,RawData!$B$1:$H$168,2,FALSE),0)</f>
        <v>0</v>
      </c>
      <c r="F390">
        <f>$C390*INDEX('E-E'!$E$2:$AH$516,MATCH(Capacity!$B390,'E-E'!$B$2:$B$516,0), MATCH(Capacity!F$254,'E-E'!$E$1:$AH$1,0))</f>
        <v>0</v>
      </c>
      <c r="G390">
        <f>$C390*INDEX('E-E'!$E$2:$AH$516,MATCH(Capacity!$B390,'E-E'!$B$2:$B$516,0), MATCH(Capacity!G$254,'E-E'!$E$1:$AH$1,0))</f>
        <v>0</v>
      </c>
      <c r="H390">
        <f>$C390*INDEX('E-E'!$E$2:$AH$516,MATCH(Capacity!$B390,'E-E'!$B$2:$B$516,0), MATCH(Capacity!H$254,'E-E'!$E$1:$AH$1,0))</f>
        <v>0</v>
      </c>
      <c r="I390">
        <f>$C390*INDEX('E-E'!$E$2:$AH$516,MATCH(Capacity!$B390,'E-E'!$B$2:$B$516,0), MATCH(Capacity!I$254,'E-E'!$E$1:$AH$1,0))</f>
        <v>0</v>
      </c>
      <c r="J390">
        <f>$C390*INDEX('E-E'!$E$2:$AH$516,MATCH(Capacity!$B390,'E-E'!$B$2:$B$516,0), MATCH(Capacity!J$254,'E-E'!$E$1:$AH$1,0))</f>
        <v>0</v>
      </c>
      <c r="K390">
        <f>$C390*INDEX('E-E'!$E$2:$AH$516,MATCH(Capacity!$B390,'E-E'!$B$2:$B$516,0), MATCH(Capacity!K$254,'E-E'!$E$1:$AH$1,0))</f>
        <v>0</v>
      </c>
      <c r="L390">
        <f>$C390*INDEX('E-E'!$E$2:$AH$516,MATCH(Capacity!$B390,'E-E'!$B$2:$B$516,0), MATCH(Capacity!L$254,'E-E'!$E$1:$AH$1,0))</f>
        <v>0</v>
      </c>
      <c r="M390">
        <f>$C390*INDEX('E-E'!$E$2:$AH$516,MATCH(Capacity!$B390,'E-E'!$B$2:$B$516,0), MATCH(Capacity!M$254,'E-E'!$E$1:$AH$1,0))</f>
        <v>0</v>
      </c>
      <c r="N390">
        <f>$C390*INDEX('E-E'!$E$2:$AH$516,MATCH(Capacity!$B390,'E-E'!$B$2:$B$516,0), MATCH(Capacity!N$254,'E-E'!$E$1:$AH$1,0))</f>
        <v>0</v>
      </c>
      <c r="O390">
        <f>$C390*INDEX('E-E'!$E$2:$AH$516,MATCH(Capacity!$B390,'E-E'!$B$2:$B$516,0), MATCH(Capacity!O$254,'E-E'!$E$1:$AH$1,0))</f>
        <v>0</v>
      </c>
      <c r="P390">
        <f>$C390*INDEX('E-E'!$E$2:$AH$516,MATCH(Capacity!$B390,'E-E'!$B$2:$B$516,0), MATCH(Capacity!P$254,'E-E'!$E$1:$AH$1,0))</f>
        <v>0</v>
      </c>
      <c r="Q390">
        <f>$C390*INDEX('E-E'!$E$2:$AH$516,MATCH(Capacity!$B390,'E-E'!$B$2:$B$516,0), MATCH(Capacity!Q$254,'E-E'!$E$1:$AH$1,0))</f>
        <v>0</v>
      </c>
      <c r="R390">
        <f>$C390*INDEX('E-E'!$E$2:$AH$516,MATCH(Capacity!$B390,'E-E'!$B$2:$B$516,0), MATCH(Capacity!R$254,'E-E'!$E$1:$AH$1,0))</f>
        <v>0</v>
      </c>
      <c r="S390">
        <f>$C390*INDEX('E-E'!$E$2:$AH$516,MATCH(Capacity!$B390,'E-E'!$B$2:$B$516,0), MATCH(Capacity!S$254,'E-E'!$E$1:$AH$1,0))</f>
        <v>0</v>
      </c>
      <c r="T390">
        <f>$C390*INDEX('E-E'!$E$2:$AH$516,MATCH(Capacity!$B390,'E-E'!$B$2:$B$516,0), MATCH(Capacity!T$254,'E-E'!$E$1:$AH$1,0))</f>
        <v>0</v>
      </c>
      <c r="U390">
        <f>$C390*INDEX('E-E'!$E$2:$AH$516,MATCH(Capacity!$B390,'E-E'!$B$2:$B$516,0), MATCH(Capacity!U$254,'E-E'!$E$1:$AH$1,0))</f>
        <v>0</v>
      </c>
      <c r="V390">
        <f>$C390*INDEX('E-E'!$E$2:$AH$516,MATCH(Capacity!$B390,'E-E'!$B$2:$B$516,0), MATCH(Capacity!V$254,'E-E'!$E$1:$AH$1,0))</f>
        <v>0</v>
      </c>
      <c r="W390">
        <f>$C390*INDEX('E-E'!$E$2:$AH$516,MATCH(Capacity!$B390,'E-E'!$B$2:$B$516,0), MATCH(Capacity!W$254,'E-E'!$E$1:$AH$1,0))</f>
        <v>0</v>
      </c>
      <c r="X390">
        <f>$C390*INDEX('E-E'!$E$2:$AH$516,MATCH(Capacity!$B390,'E-E'!$B$2:$B$516,0), MATCH(Capacity!X$254,'E-E'!$E$1:$AH$1,0))</f>
        <v>0</v>
      </c>
      <c r="Y390">
        <f>$C390*INDEX('E-E'!$E$2:$AH$516,MATCH(Capacity!$B390,'E-E'!$B$2:$B$516,0), MATCH(Capacity!Y$254,'E-E'!$E$1:$AH$1,0))</f>
        <v>0</v>
      </c>
      <c r="Z390">
        <f>$C390*INDEX('E-E'!$E$2:$AH$516,MATCH(Capacity!$B390,'E-E'!$B$2:$B$516,0), MATCH(Capacity!Z$254,'E-E'!$E$1:$AH$1,0))</f>
        <v>0</v>
      </c>
      <c r="AA390">
        <f>$C390*INDEX('E-E'!$E$2:$AH$516,MATCH(Capacity!$B390,'E-E'!$B$2:$B$516,0), MATCH(Capacity!AA$254,'E-E'!$E$1:$AH$1,0))</f>
        <v>0</v>
      </c>
      <c r="AB390">
        <f>$C390*INDEX('E-E'!$E$2:$AH$516,MATCH(Capacity!$B390,'E-E'!$B$2:$B$516,0), MATCH(Capacity!AB$254,'E-E'!$E$1:$AH$1,0))</f>
        <v>0</v>
      </c>
      <c r="AC390">
        <f>$C390*INDEX('E-E'!$E$2:$AH$516,MATCH(Capacity!$B390,'E-E'!$B$2:$B$516,0), MATCH(Capacity!AC$254,'E-E'!$E$1:$AH$1,0))</f>
        <v>0</v>
      </c>
      <c r="AD390">
        <f>$C390*INDEX('E-E'!$E$2:$AH$516,MATCH(Capacity!$B390,'E-E'!$B$2:$B$516,0), MATCH(Capacity!AD$254,'E-E'!$E$1:$AH$1,0))</f>
        <v>0</v>
      </c>
      <c r="AE390">
        <f>$C390*INDEX('E-E'!$E$2:$AH$516,MATCH(Capacity!$B390,'E-E'!$B$2:$B$516,0), MATCH(Capacity!AE$254,'E-E'!$E$1:$AH$1,0))</f>
        <v>0</v>
      </c>
      <c r="AF390">
        <f>$C390*INDEX('E-E'!$E$2:$AH$516,MATCH(Capacity!$B390,'E-E'!$B$2:$B$516,0), MATCH(Capacity!AF$254,'E-E'!$E$1:$AH$1,0))</f>
        <v>0</v>
      </c>
      <c r="AG390">
        <f>$C390*INDEX('E-E'!$E$2:$AH$516,MATCH(Capacity!$B390,'E-E'!$B$2:$B$516,0), MATCH(Capacity!AG$254,'E-E'!$E$1:$AH$1,0))</f>
        <v>0</v>
      </c>
      <c r="AH390">
        <f>$C390*INDEX('E-E'!$E$2:$AH$516,MATCH(Capacity!$B390,'E-E'!$B$2:$B$516,0), MATCH(Capacity!AH$254,'E-E'!$E$1:$AH$1,0))</f>
        <v>0</v>
      </c>
    </row>
    <row r="391" spans="1:34" x14ac:dyDescent="0.3">
      <c r="A391" t="str">
        <f>'E-E'!A138</f>
        <v>Dartmouth</v>
      </c>
      <c r="B391" t="str">
        <f>'E-E'!B138</f>
        <v>DARTM1</v>
      </c>
      <c r="C391">
        <f>_xlfn.IFNA(VLOOKUP(B391,RawData!$B$1:$E$168,4,FALSE),0)</f>
        <v>0</v>
      </c>
      <c r="D391">
        <f>_xlfn.IFNA(VLOOKUP(B391,RawData!$B$1:$H$168,7,FALSE),0)</f>
        <v>0</v>
      </c>
      <c r="E391">
        <f>_xlfn.IFNA(VLOOKUP(B391,RawData!$B$1:$H$168,2,FALSE),0)</f>
        <v>0</v>
      </c>
      <c r="F391">
        <f>$C391*INDEX('E-E'!$E$2:$AH$516,MATCH(Capacity!$B391,'E-E'!$B$2:$B$516,0), MATCH(Capacity!F$254,'E-E'!$E$1:$AH$1,0))</f>
        <v>0</v>
      </c>
      <c r="G391">
        <f>$C391*INDEX('E-E'!$E$2:$AH$516,MATCH(Capacity!$B391,'E-E'!$B$2:$B$516,0), MATCH(Capacity!G$254,'E-E'!$E$1:$AH$1,0))</f>
        <v>0</v>
      </c>
      <c r="H391">
        <f>$C391*INDEX('E-E'!$E$2:$AH$516,MATCH(Capacity!$B391,'E-E'!$B$2:$B$516,0), MATCH(Capacity!H$254,'E-E'!$E$1:$AH$1,0))</f>
        <v>0</v>
      </c>
      <c r="I391">
        <f>$C391*INDEX('E-E'!$E$2:$AH$516,MATCH(Capacity!$B391,'E-E'!$B$2:$B$516,0), MATCH(Capacity!I$254,'E-E'!$E$1:$AH$1,0))</f>
        <v>0</v>
      </c>
      <c r="J391">
        <f>$C391*INDEX('E-E'!$E$2:$AH$516,MATCH(Capacity!$B391,'E-E'!$B$2:$B$516,0), MATCH(Capacity!J$254,'E-E'!$E$1:$AH$1,0))</f>
        <v>0</v>
      </c>
      <c r="K391">
        <f>$C391*INDEX('E-E'!$E$2:$AH$516,MATCH(Capacity!$B391,'E-E'!$B$2:$B$516,0), MATCH(Capacity!K$254,'E-E'!$E$1:$AH$1,0))</f>
        <v>0</v>
      </c>
      <c r="L391">
        <f>$C391*INDEX('E-E'!$E$2:$AH$516,MATCH(Capacity!$B391,'E-E'!$B$2:$B$516,0), MATCH(Capacity!L$254,'E-E'!$E$1:$AH$1,0))</f>
        <v>0</v>
      </c>
      <c r="M391">
        <f>$C391*INDEX('E-E'!$E$2:$AH$516,MATCH(Capacity!$B391,'E-E'!$B$2:$B$516,0), MATCH(Capacity!M$254,'E-E'!$E$1:$AH$1,0))</f>
        <v>0</v>
      </c>
      <c r="N391">
        <f>$C391*INDEX('E-E'!$E$2:$AH$516,MATCH(Capacity!$B391,'E-E'!$B$2:$B$516,0), MATCH(Capacity!N$254,'E-E'!$E$1:$AH$1,0))</f>
        <v>0</v>
      </c>
      <c r="O391">
        <f>$C391*INDEX('E-E'!$E$2:$AH$516,MATCH(Capacity!$B391,'E-E'!$B$2:$B$516,0), MATCH(Capacity!O$254,'E-E'!$E$1:$AH$1,0))</f>
        <v>0</v>
      </c>
      <c r="P391">
        <f>$C391*INDEX('E-E'!$E$2:$AH$516,MATCH(Capacity!$B391,'E-E'!$B$2:$B$516,0), MATCH(Capacity!P$254,'E-E'!$E$1:$AH$1,0))</f>
        <v>0</v>
      </c>
      <c r="Q391">
        <f>$C391*INDEX('E-E'!$E$2:$AH$516,MATCH(Capacity!$B391,'E-E'!$B$2:$B$516,0), MATCH(Capacity!Q$254,'E-E'!$E$1:$AH$1,0))</f>
        <v>0</v>
      </c>
      <c r="R391">
        <f>$C391*INDEX('E-E'!$E$2:$AH$516,MATCH(Capacity!$B391,'E-E'!$B$2:$B$516,0), MATCH(Capacity!R$254,'E-E'!$E$1:$AH$1,0))</f>
        <v>0</v>
      </c>
      <c r="S391">
        <f>$C391*INDEX('E-E'!$E$2:$AH$516,MATCH(Capacity!$B391,'E-E'!$B$2:$B$516,0), MATCH(Capacity!S$254,'E-E'!$E$1:$AH$1,0))</f>
        <v>0</v>
      </c>
      <c r="T391">
        <f>$C391*INDEX('E-E'!$E$2:$AH$516,MATCH(Capacity!$B391,'E-E'!$B$2:$B$516,0), MATCH(Capacity!T$254,'E-E'!$E$1:$AH$1,0))</f>
        <v>0</v>
      </c>
      <c r="U391">
        <f>$C391*INDEX('E-E'!$E$2:$AH$516,MATCH(Capacity!$B391,'E-E'!$B$2:$B$516,0), MATCH(Capacity!U$254,'E-E'!$E$1:$AH$1,0))</f>
        <v>0</v>
      </c>
      <c r="V391">
        <f>$C391*INDEX('E-E'!$E$2:$AH$516,MATCH(Capacity!$B391,'E-E'!$B$2:$B$516,0), MATCH(Capacity!V$254,'E-E'!$E$1:$AH$1,0))</f>
        <v>0</v>
      </c>
      <c r="W391">
        <f>$C391*INDEX('E-E'!$E$2:$AH$516,MATCH(Capacity!$B391,'E-E'!$B$2:$B$516,0), MATCH(Capacity!W$254,'E-E'!$E$1:$AH$1,0))</f>
        <v>0</v>
      </c>
      <c r="X391">
        <f>$C391*INDEX('E-E'!$E$2:$AH$516,MATCH(Capacity!$B391,'E-E'!$B$2:$B$516,0), MATCH(Capacity!X$254,'E-E'!$E$1:$AH$1,0))</f>
        <v>0</v>
      </c>
      <c r="Y391">
        <f>$C391*INDEX('E-E'!$E$2:$AH$516,MATCH(Capacity!$B391,'E-E'!$B$2:$B$516,0), MATCH(Capacity!Y$254,'E-E'!$E$1:$AH$1,0))</f>
        <v>0</v>
      </c>
      <c r="Z391">
        <f>$C391*INDEX('E-E'!$E$2:$AH$516,MATCH(Capacity!$B391,'E-E'!$B$2:$B$516,0), MATCH(Capacity!Z$254,'E-E'!$E$1:$AH$1,0))</f>
        <v>0</v>
      </c>
      <c r="AA391">
        <f>$C391*INDEX('E-E'!$E$2:$AH$516,MATCH(Capacity!$B391,'E-E'!$B$2:$B$516,0), MATCH(Capacity!AA$254,'E-E'!$E$1:$AH$1,0))</f>
        <v>0</v>
      </c>
      <c r="AB391">
        <f>$C391*INDEX('E-E'!$E$2:$AH$516,MATCH(Capacity!$B391,'E-E'!$B$2:$B$516,0), MATCH(Capacity!AB$254,'E-E'!$E$1:$AH$1,0))</f>
        <v>0</v>
      </c>
      <c r="AC391">
        <f>$C391*INDEX('E-E'!$E$2:$AH$516,MATCH(Capacity!$B391,'E-E'!$B$2:$B$516,0), MATCH(Capacity!AC$254,'E-E'!$E$1:$AH$1,0))</f>
        <v>0</v>
      </c>
      <c r="AD391">
        <f>$C391*INDEX('E-E'!$E$2:$AH$516,MATCH(Capacity!$B391,'E-E'!$B$2:$B$516,0), MATCH(Capacity!AD$254,'E-E'!$E$1:$AH$1,0))</f>
        <v>0</v>
      </c>
      <c r="AE391">
        <f>$C391*INDEX('E-E'!$E$2:$AH$516,MATCH(Capacity!$B391,'E-E'!$B$2:$B$516,0), MATCH(Capacity!AE$254,'E-E'!$E$1:$AH$1,0))</f>
        <v>0</v>
      </c>
      <c r="AF391">
        <f>$C391*INDEX('E-E'!$E$2:$AH$516,MATCH(Capacity!$B391,'E-E'!$B$2:$B$516,0), MATCH(Capacity!AF$254,'E-E'!$E$1:$AH$1,0))</f>
        <v>0</v>
      </c>
      <c r="AG391">
        <f>$C391*INDEX('E-E'!$E$2:$AH$516,MATCH(Capacity!$B391,'E-E'!$B$2:$B$516,0), MATCH(Capacity!AG$254,'E-E'!$E$1:$AH$1,0))</f>
        <v>0</v>
      </c>
      <c r="AH391">
        <f>$C391*INDEX('E-E'!$E$2:$AH$516,MATCH(Capacity!$B391,'E-E'!$B$2:$B$516,0), MATCH(Capacity!AH$254,'E-E'!$E$1:$AH$1,0))</f>
        <v>0</v>
      </c>
    </row>
    <row r="392" spans="1:34" x14ac:dyDescent="0.3">
      <c r="A392" t="str">
        <f>'E-E'!A139</f>
        <v>Daydream Solar Farm</v>
      </c>
      <c r="B392" t="str">
        <f>'E-E'!B139</f>
        <v>DAYDSF1</v>
      </c>
      <c r="C392">
        <f>_xlfn.IFNA(VLOOKUP(B392,RawData!$B$1:$E$168,4,FALSE),0)</f>
        <v>0</v>
      </c>
      <c r="D392">
        <f>_xlfn.IFNA(VLOOKUP(B392,RawData!$B$1:$H$168,7,FALSE),0)</f>
        <v>0</v>
      </c>
      <c r="E392">
        <f>_xlfn.IFNA(VLOOKUP(B392,RawData!$B$1:$H$168,2,FALSE),0)</f>
        <v>0</v>
      </c>
      <c r="F392">
        <f>$C392*INDEX('E-E'!$E$2:$AH$516,MATCH(Capacity!$B392,'E-E'!$B$2:$B$516,0), MATCH(Capacity!F$254,'E-E'!$E$1:$AH$1,0))</f>
        <v>0</v>
      </c>
      <c r="G392">
        <f>$C392*INDEX('E-E'!$E$2:$AH$516,MATCH(Capacity!$B392,'E-E'!$B$2:$B$516,0), MATCH(Capacity!G$254,'E-E'!$E$1:$AH$1,0))</f>
        <v>0</v>
      </c>
      <c r="H392">
        <f>$C392*INDEX('E-E'!$E$2:$AH$516,MATCH(Capacity!$B392,'E-E'!$B$2:$B$516,0), MATCH(Capacity!H$254,'E-E'!$E$1:$AH$1,0))</f>
        <v>0</v>
      </c>
      <c r="I392">
        <f>$C392*INDEX('E-E'!$E$2:$AH$516,MATCH(Capacity!$B392,'E-E'!$B$2:$B$516,0), MATCH(Capacity!I$254,'E-E'!$E$1:$AH$1,0))</f>
        <v>0</v>
      </c>
      <c r="J392">
        <f>$C392*INDEX('E-E'!$E$2:$AH$516,MATCH(Capacity!$B392,'E-E'!$B$2:$B$516,0), MATCH(Capacity!J$254,'E-E'!$E$1:$AH$1,0))</f>
        <v>0</v>
      </c>
      <c r="K392">
        <f>$C392*INDEX('E-E'!$E$2:$AH$516,MATCH(Capacity!$B392,'E-E'!$B$2:$B$516,0), MATCH(Capacity!K$254,'E-E'!$E$1:$AH$1,0))</f>
        <v>0</v>
      </c>
      <c r="L392">
        <f>$C392*INDEX('E-E'!$E$2:$AH$516,MATCH(Capacity!$B392,'E-E'!$B$2:$B$516,0), MATCH(Capacity!L$254,'E-E'!$E$1:$AH$1,0))</f>
        <v>0</v>
      </c>
      <c r="M392">
        <f>$C392*INDEX('E-E'!$E$2:$AH$516,MATCH(Capacity!$B392,'E-E'!$B$2:$B$516,0), MATCH(Capacity!M$254,'E-E'!$E$1:$AH$1,0))</f>
        <v>0</v>
      </c>
      <c r="N392">
        <f>$C392*INDEX('E-E'!$E$2:$AH$516,MATCH(Capacity!$B392,'E-E'!$B$2:$B$516,0), MATCH(Capacity!N$254,'E-E'!$E$1:$AH$1,0))</f>
        <v>0</v>
      </c>
      <c r="O392">
        <f>$C392*INDEX('E-E'!$E$2:$AH$516,MATCH(Capacity!$B392,'E-E'!$B$2:$B$516,0), MATCH(Capacity!O$254,'E-E'!$E$1:$AH$1,0))</f>
        <v>0</v>
      </c>
      <c r="P392">
        <f>$C392*INDEX('E-E'!$E$2:$AH$516,MATCH(Capacity!$B392,'E-E'!$B$2:$B$516,0), MATCH(Capacity!P$254,'E-E'!$E$1:$AH$1,0))</f>
        <v>0</v>
      </c>
      <c r="Q392">
        <f>$C392*INDEX('E-E'!$E$2:$AH$516,MATCH(Capacity!$B392,'E-E'!$B$2:$B$516,0), MATCH(Capacity!Q$254,'E-E'!$E$1:$AH$1,0))</f>
        <v>0</v>
      </c>
      <c r="R392">
        <f>$C392*INDEX('E-E'!$E$2:$AH$516,MATCH(Capacity!$B392,'E-E'!$B$2:$B$516,0), MATCH(Capacity!R$254,'E-E'!$E$1:$AH$1,0))</f>
        <v>0</v>
      </c>
      <c r="S392">
        <f>$C392*INDEX('E-E'!$E$2:$AH$516,MATCH(Capacity!$B392,'E-E'!$B$2:$B$516,0), MATCH(Capacity!S$254,'E-E'!$E$1:$AH$1,0))</f>
        <v>0</v>
      </c>
      <c r="T392">
        <f>$C392*INDEX('E-E'!$E$2:$AH$516,MATCH(Capacity!$B392,'E-E'!$B$2:$B$516,0), MATCH(Capacity!T$254,'E-E'!$E$1:$AH$1,0))</f>
        <v>0</v>
      </c>
      <c r="U392">
        <f>$C392*INDEX('E-E'!$E$2:$AH$516,MATCH(Capacity!$B392,'E-E'!$B$2:$B$516,0), MATCH(Capacity!U$254,'E-E'!$E$1:$AH$1,0))</f>
        <v>0</v>
      </c>
      <c r="V392">
        <f>$C392*INDEX('E-E'!$E$2:$AH$516,MATCH(Capacity!$B392,'E-E'!$B$2:$B$516,0), MATCH(Capacity!V$254,'E-E'!$E$1:$AH$1,0))</f>
        <v>0</v>
      </c>
      <c r="W392">
        <f>$C392*INDEX('E-E'!$E$2:$AH$516,MATCH(Capacity!$B392,'E-E'!$B$2:$B$516,0), MATCH(Capacity!W$254,'E-E'!$E$1:$AH$1,0))</f>
        <v>0</v>
      </c>
      <c r="X392">
        <f>$C392*INDEX('E-E'!$E$2:$AH$516,MATCH(Capacity!$B392,'E-E'!$B$2:$B$516,0), MATCH(Capacity!X$254,'E-E'!$E$1:$AH$1,0))</f>
        <v>0</v>
      </c>
      <c r="Y392">
        <f>$C392*INDEX('E-E'!$E$2:$AH$516,MATCH(Capacity!$B392,'E-E'!$B$2:$B$516,0), MATCH(Capacity!Y$254,'E-E'!$E$1:$AH$1,0))</f>
        <v>0</v>
      </c>
      <c r="Z392">
        <f>$C392*INDEX('E-E'!$E$2:$AH$516,MATCH(Capacity!$B392,'E-E'!$B$2:$B$516,0), MATCH(Capacity!Z$254,'E-E'!$E$1:$AH$1,0))</f>
        <v>0</v>
      </c>
      <c r="AA392">
        <f>$C392*INDEX('E-E'!$E$2:$AH$516,MATCH(Capacity!$B392,'E-E'!$B$2:$B$516,0), MATCH(Capacity!AA$254,'E-E'!$E$1:$AH$1,0))</f>
        <v>0</v>
      </c>
      <c r="AB392">
        <f>$C392*INDEX('E-E'!$E$2:$AH$516,MATCH(Capacity!$B392,'E-E'!$B$2:$B$516,0), MATCH(Capacity!AB$254,'E-E'!$E$1:$AH$1,0))</f>
        <v>0</v>
      </c>
      <c r="AC392">
        <f>$C392*INDEX('E-E'!$E$2:$AH$516,MATCH(Capacity!$B392,'E-E'!$B$2:$B$516,0), MATCH(Capacity!AC$254,'E-E'!$E$1:$AH$1,0))</f>
        <v>0</v>
      </c>
      <c r="AD392">
        <f>$C392*INDEX('E-E'!$E$2:$AH$516,MATCH(Capacity!$B392,'E-E'!$B$2:$B$516,0), MATCH(Capacity!AD$254,'E-E'!$E$1:$AH$1,0))</f>
        <v>0</v>
      </c>
      <c r="AE392">
        <f>$C392*INDEX('E-E'!$E$2:$AH$516,MATCH(Capacity!$B392,'E-E'!$B$2:$B$516,0), MATCH(Capacity!AE$254,'E-E'!$E$1:$AH$1,0))</f>
        <v>0</v>
      </c>
      <c r="AF392">
        <f>$C392*INDEX('E-E'!$E$2:$AH$516,MATCH(Capacity!$B392,'E-E'!$B$2:$B$516,0), MATCH(Capacity!AF$254,'E-E'!$E$1:$AH$1,0))</f>
        <v>0</v>
      </c>
      <c r="AG392">
        <f>$C392*INDEX('E-E'!$E$2:$AH$516,MATCH(Capacity!$B392,'E-E'!$B$2:$B$516,0), MATCH(Capacity!AG$254,'E-E'!$E$1:$AH$1,0))</f>
        <v>0</v>
      </c>
      <c r="AH392">
        <f>$C392*INDEX('E-E'!$E$2:$AH$516,MATCH(Capacity!$B392,'E-E'!$B$2:$B$516,0), MATCH(Capacity!AH$254,'E-E'!$E$1:$AH$1,0))</f>
        <v>0</v>
      </c>
    </row>
    <row r="393" spans="1:34" x14ac:dyDescent="0.3">
      <c r="A393" t="str">
        <f>'E-E'!A140</f>
        <v>Darling Downs</v>
      </c>
      <c r="B393" t="str">
        <f>'E-E'!B140</f>
        <v>DDPS1</v>
      </c>
      <c r="C393">
        <f>_xlfn.IFNA(VLOOKUP(B393,RawData!$B$1:$E$168,4,FALSE),0)</f>
        <v>364.5</v>
      </c>
      <c r="D393" t="str">
        <f>_xlfn.IFNA(VLOOKUP(B393,RawData!$B$1:$H$168,7,FALSE),0)</f>
        <v>CCGT</v>
      </c>
      <c r="E393" t="str">
        <f>_xlfn.IFNA(VLOOKUP(B393,RawData!$B$1:$H$168,2,FALSE),0)</f>
        <v>QLD</v>
      </c>
      <c r="F393">
        <f>$C393*INDEX('E-E'!$E$2:$AH$516,MATCH(Capacity!$B393,'E-E'!$B$2:$B$516,0), MATCH(Capacity!F$254,'E-E'!$E$1:$AH$1,0))</f>
        <v>364.5</v>
      </c>
      <c r="G393">
        <f>$C393*INDEX('E-E'!$E$2:$AH$516,MATCH(Capacity!$B393,'E-E'!$B$2:$B$516,0), MATCH(Capacity!G$254,'E-E'!$E$1:$AH$1,0))</f>
        <v>364.5</v>
      </c>
      <c r="H393">
        <f>$C393*INDEX('E-E'!$E$2:$AH$516,MATCH(Capacity!$B393,'E-E'!$B$2:$B$516,0), MATCH(Capacity!H$254,'E-E'!$E$1:$AH$1,0))</f>
        <v>364.5</v>
      </c>
      <c r="I393">
        <f>$C393*INDEX('E-E'!$E$2:$AH$516,MATCH(Capacity!$B393,'E-E'!$B$2:$B$516,0), MATCH(Capacity!I$254,'E-E'!$E$1:$AH$1,0))</f>
        <v>364.5</v>
      </c>
      <c r="J393">
        <f>$C393*INDEX('E-E'!$E$2:$AH$516,MATCH(Capacity!$B393,'E-E'!$B$2:$B$516,0), MATCH(Capacity!J$254,'E-E'!$E$1:$AH$1,0))</f>
        <v>364.5</v>
      </c>
      <c r="K393">
        <f>$C393*INDEX('E-E'!$E$2:$AH$516,MATCH(Capacity!$B393,'E-E'!$B$2:$B$516,0), MATCH(Capacity!K$254,'E-E'!$E$1:$AH$1,0))</f>
        <v>364.5</v>
      </c>
      <c r="L393">
        <f>$C393*INDEX('E-E'!$E$2:$AH$516,MATCH(Capacity!$B393,'E-E'!$B$2:$B$516,0), MATCH(Capacity!L$254,'E-E'!$E$1:$AH$1,0))</f>
        <v>364.5</v>
      </c>
      <c r="M393">
        <f>$C393*INDEX('E-E'!$E$2:$AH$516,MATCH(Capacity!$B393,'E-E'!$B$2:$B$516,0), MATCH(Capacity!M$254,'E-E'!$E$1:$AH$1,0))</f>
        <v>364.5</v>
      </c>
      <c r="N393">
        <f>$C393*INDEX('E-E'!$E$2:$AH$516,MATCH(Capacity!$B393,'E-E'!$B$2:$B$516,0), MATCH(Capacity!N$254,'E-E'!$E$1:$AH$1,0))</f>
        <v>364.5</v>
      </c>
      <c r="O393">
        <f>$C393*INDEX('E-E'!$E$2:$AH$516,MATCH(Capacity!$B393,'E-E'!$B$2:$B$516,0), MATCH(Capacity!O$254,'E-E'!$E$1:$AH$1,0))</f>
        <v>364.5</v>
      </c>
      <c r="P393">
        <f>$C393*INDEX('E-E'!$E$2:$AH$516,MATCH(Capacity!$B393,'E-E'!$B$2:$B$516,0), MATCH(Capacity!P$254,'E-E'!$E$1:$AH$1,0))</f>
        <v>364.5</v>
      </c>
      <c r="Q393">
        <f>$C393*INDEX('E-E'!$E$2:$AH$516,MATCH(Capacity!$B393,'E-E'!$B$2:$B$516,0), MATCH(Capacity!Q$254,'E-E'!$E$1:$AH$1,0))</f>
        <v>364.5</v>
      </c>
      <c r="R393">
        <f>$C393*INDEX('E-E'!$E$2:$AH$516,MATCH(Capacity!$B393,'E-E'!$B$2:$B$516,0), MATCH(Capacity!R$254,'E-E'!$E$1:$AH$1,0))</f>
        <v>364.5</v>
      </c>
      <c r="S393">
        <f>$C393*INDEX('E-E'!$E$2:$AH$516,MATCH(Capacity!$B393,'E-E'!$B$2:$B$516,0), MATCH(Capacity!S$254,'E-E'!$E$1:$AH$1,0))</f>
        <v>364.5</v>
      </c>
      <c r="T393">
        <f>$C393*INDEX('E-E'!$E$2:$AH$516,MATCH(Capacity!$B393,'E-E'!$B$2:$B$516,0), MATCH(Capacity!T$254,'E-E'!$E$1:$AH$1,0))</f>
        <v>364.5</v>
      </c>
      <c r="U393">
        <f>$C393*INDEX('E-E'!$E$2:$AH$516,MATCH(Capacity!$B393,'E-E'!$B$2:$B$516,0), MATCH(Capacity!U$254,'E-E'!$E$1:$AH$1,0))</f>
        <v>364.5</v>
      </c>
      <c r="V393">
        <f>$C393*INDEX('E-E'!$E$2:$AH$516,MATCH(Capacity!$B393,'E-E'!$B$2:$B$516,0), MATCH(Capacity!V$254,'E-E'!$E$1:$AH$1,0))</f>
        <v>364.5</v>
      </c>
      <c r="W393">
        <f>$C393*INDEX('E-E'!$E$2:$AH$516,MATCH(Capacity!$B393,'E-E'!$B$2:$B$516,0), MATCH(Capacity!W$254,'E-E'!$E$1:$AH$1,0))</f>
        <v>364.5</v>
      </c>
      <c r="X393">
        <f>$C393*INDEX('E-E'!$E$2:$AH$516,MATCH(Capacity!$B393,'E-E'!$B$2:$B$516,0), MATCH(Capacity!X$254,'E-E'!$E$1:$AH$1,0))</f>
        <v>364.5</v>
      </c>
      <c r="Y393">
        <f>$C393*INDEX('E-E'!$E$2:$AH$516,MATCH(Capacity!$B393,'E-E'!$B$2:$B$516,0), MATCH(Capacity!Y$254,'E-E'!$E$1:$AH$1,0))</f>
        <v>364.5</v>
      </c>
      <c r="Z393">
        <f>$C393*INDEX('E-E'!$E$2:$AH$516,MATCH(Capacity!$B393,'E-E'!$B$2:$B$516,0), MATCH(Capacity!Z$254,'E-E'!$E$1:$AH$1,0))</f>
        <v>364.5</v>
      </c>
      <c r="AA393">
        <f>$C393*INDEX('E-E'!$E$2:$AH$516,MATCH(Capacity!$B393,'E-E'!$B$2:$B$516,0), MATCH(Capacity!AA$254,'E-E'!$E$1:$AH$1,0))</f>
        <v>364.5</v>
      </c>
      <c r="AB393">
        <f>$C393*INDEX('E-E'!$E$2:$AH$516,MATCH(Capacity!$B393,'E-E'!$B$2:$B$516,0), MATCH(Capacity!AB$254,'E-E'!$E$1:$AH$1,0))</f>
        <v>364.5</v>
      </c>
      <c r="AC393">
        <f>$C393*INDEX('E-E'!$E$2:$AH$516,MATCH(Capacity!$B393,'E-E'!$B$2:$B$516,0), MATCH(Capacity!AC$254,'E-E'!$E$1:$AH$1,0))</f>
        <v>364.5</v>
      </c>
      <c r="AD393">
        <f>$C393*INDEX('E-E'!$E$2:$AH$516,MATCH(Capacity!$B393,'E-E'!$B$2:$B$516,0), MATCH(Capacity!AD$254,'E-E'!$E$1:$AH$1,0))</f>
        <v>364.5</v>
      </c>
      <c r="AE393">
        <f>$C393*INDEX('E-E'!$E$2:$AH$516,MATCH(Capacity!$B393,'E-E'!$B$2:$B$516,0), MATCH(Capacity!AE$254,'E-E'!$E$1:$AH$1,0))</f>
        <v>0</v>
      </c>
      <c r="AF393">
        <f>$C393*INDEX('E-E'!$E$2:$AH$516,MATCH(Capacity!$B393,'E-E'!$B$2:$B$516,0), MATCH(Capacity!AF$254,'E-E'!$E$1:$AH$1,0))</f>
        <v>0</v>
      </c>
      <c r="AG393">
        <f>$C393*INDEX('E-E'!$E$2:$AH$516,MATCH(Capacity!$B393,'E-E'!$B$2:$B$516,0), MATCH(Capacity!AG$254,'E-E'!$E$1:$AH$1,0))</f>
        <v>0</v>
      </c>
      <c r="AH393">
        <f>$C393*INDEX('E-E'!$E$2:$AH$516,MATCH(Capacity!$B393,'E-E'!$B$2:$B$516,0), MATCH(Capacity!AH$254,'E-E'!$E$1:$AH$1,0))</f>
        <v>0</v>
      </c>
    </row>
    <row r="394" spans="1:34" x14ac:dyDescent="0.3">
      <c r="A394" t="str">
        <f>'E-E'!A141</f>
        <v>Darling Downs</v>
      </c>
      <c r="B394" t="str">
        <f>'E-E'!B141</f>
        <v>DDPS1_GT1</v>
      </c>
      <c r="C394">
        <f>_xlfn.IFNA(VLOOKUP(B394,RawData!$B$1:$E$168,4,FALSE),0)</f>
        <v>0</v>
      </c>
      <c r="D394">
        <f>_xlfn.IFNA(VLOOKUP(B394,RawData!$B$1:$H$168,7,FALSE),0)</f>
        <v>0</v>
      </c>
      <c r="E394">
        <f>_xlfn.IFNA(VLOOKUP(B394,RawData!$B$1:$H$168,2,FALSE),0)</f>
        <v>0</v>
      </c>
      <c r="F394">
        <f>$C394*INDEX('E-E'!$E$2:$AH$516,MATCH(Capacity!$B394,'E-E'!$B$2:$B$516,0), MATCH(Capacity!F$254,'E-E'!$E$1:$AH$1,0))</f>
        <v>0</v>
      </c>
      <c r="G394">
        <f>$C394*INDEX('E-E'!$E$2:$AH$516,MATCH(Capacity!$B394,'E-E'!$B$2:$B$516,0), MATCH(Capacity!G$254,'E-E'!$E$1:$AH$1,0))</f>
        <v>0</v>
      </c>
      <c r="H394">
        <f>$C394*INDEX('E-E'!$E$2:$AH$516,MATCH(Capacity!$B394,'E-E'!$B$2:$B$516,0), MATCH(Capacity!H$254,'E-E'!$E$1:$AH$1,0))</f>
        <v>0</v>
      </c>
      <c r="I394">
        <f>$C394*INDEX('E-E'!$E$2:$AH$516,MATCH(Capacity!$B394,'E-E'!$B$2:$B$516,0), MATCH(Capacity!I$254,'E-E'!$E$1:$AH$1,0))</f>
        <v>0</v>
      </c>
      <c r="J394">
        <f>$C394*INDEX('E-E'!$E$2:$AH$516,MATCH(Capacity!$B394,'E-E'!$B$2:$B$516,0), MATCH(Capacity!J$254,'E-E'!$E$1:$AH$1,0))</f>
        <v>0</v>
      </c>
      <c r="K394">
        <f>$C394*INDEX('E-E'!$E$2:$AH$516,MATCH(Capacity!$B394,'E-E'!$B$2:$B$516,0), MATCH(Capacity!K$254,'E-E'!$E$1:$AH$1,0))</f>
        <v>0</v>
      </c>
      <c r="L394">
        <f>$C394*INDEX('E-E'!$E$2:$AH$516,MATCH(Capacity!$B394,'E-E'!$B$2:$B$516,0), MATCH(Capacity!L$254,'E-E'!$E$1:$AH$1,0))</f>
        <v>0</v>
      </c>
      <c r="M394">
        <f>$C394*INDEX('E-E'!$E$2:$AH$516,MATCH(Capacity!$B394,'E-E'!$B$2:$B$516,0), MATCH(Capacity!M$254,'E-E'!$E$1:$AH$1,0))</f>
        <v>0</v>
      </c>
      <c r="N394">
        <f>$C394*INDEX('E-E'!$E$2:$AH$516,MATCH(Capacity!$B394,'E-E'!$B$2:$B$516,0), MATCH(Capacity!N$254,'E-E'!$E$1:$AH$1,0))</f>
        <v>0</v>
      </c>
      <c r="O394">
        <f>$C394*INDEX('E-E'!$E$2:$AH$516,MATCH(Capacity!$B394,'E-E'!$B$2:$B$516,0), MATCH(Capacity!O$254,'E-E'!$E$1:$AH$1,0))</f>
        <v>0</v>
      </c>
      <c r="P394">
        <f>$C394*INDEX('E-E'!$E$2:$AH$516,MATCH(Capacity!$B394,'E-E'!$B$2:$B$516,0), MATCH(Capacity!P$254,'E-E'!$E$1:$AH$1,0))</f>
        <v>0</v>
      </c>
      <c r="Q394">
        <f>$C394*INDEX('E-E'!$E$2:$AH$516,MATCH(Capacity!$B394,'E-E'!$B$2:$B$516,0), MATCH(Capacity!Q$254,'E-E'!$E$1:$AH$1,0))</f>
        <v>0</v>
      </c>
      <c r="R394">
        <f>$C394*INDEX('E-E'!$E$2:$AH$516,MATCH(Capacity!$B394,'E-E'!$B$2:$B$516,0), MATCH(Capacity!R$254,'E-E'!$E$1:$AH$1,0))</f>
        <v>0</v>
      </c>
      <c r="S394">
        <f>$C394*INDEX('E-E'!$E$2:$AH$516,MATCH(Capacity!$B394,'E-E'!$B$2:$B$516,0), MATCH(Capacity!S$254,'E-E'!$E$1:$AH$1,0))</f>
        <v>0</v>
      </c>
      <c r="T394">
        <f>$C394*INDEX('E-E'!$E$2:$AH$516,MATCH(Capacity!$B394,'E-E'!$B$2:$B$516,0), MATCH(Capacity!T$254,'E-E'!$E$1:$AH$1,0))</f>
        <v>0</v>
      </c>
      <c r="U394">
        <f>$C394*INDEX('E-E'!$E$2:$AH$516,MATCH(Capacity!$B394,'E-E'!$B$2:$B$516,0), MATCH(Capacity!U$254,'E-E'!$E$1:$AH$1,0))</f>
        <v>0</v>
      </c>
      <c r="V394">
        <f>$C394*INDEX('E-E'!$E$2:$AH$516,MATCH(Capacity!$B394,'E-E'!$B$2:$B$516,0), MATCH(Capacity!V$254,'E-E'!$E$1:$AH$1,0))</f>
        <v>0</v>
      </c>
      <c r="W394">
        <f>$C394*INDEX('E-E'!$E$2:$AH$516,MATCH(Capacity!$B394,'E-E'!$B$2:$B$516,0), MATCH(Capacity!W$254,'E-E'!$E$1:$AH$1,0))</f>
        <v>0</v>
      </c>
      <c r="X394">
        <f>$C394*INDEX('E-E'!$E$2:$AH$516,MATCH(Capacity!$B394,'E-E'!$B$2:$B$516,0), MATCH(Capacity!X$254,'E-E'!$E$1:$AH$1,0))</f>
        <v>0</v>
      </c>
      <c r="Y394">
        <f>$C394*INDEX('E-E'!$E$2:$AH$516,MATCH(Capacity!$B394,'E-E'!$B$2:$B$516,0), MATCH(Capacity!Y$254,'E-E'!$E$1:$AH$1,0))</f>
        <v>0</v>
      </c>
      <c r="Z394">
        <f>$C394*INDEX('E-E'!$E$2:$AH$516,MATCH(Capacity!$B394,'E-E'!$B$2:$B$516,0), MATCH(Capacity!Z$254,'E-E'!$E$1:$AH$1,0))</f>
        <v>0</v>
      </c>
      <c r="AA394">
        <f>$C394*INDEX('E-E'!$E$2:$AH$516,MATCH(Capacity!$B394,'E-E'!$B$2:$B$516,0), MATCH(Capacity!AA$254,'E-E'!$E$1:$AH$1,0))</f>
        <v>0</v>
      </c>
      <c r="AB394">
        <f>$C394*INDEX('E-E'!$E$2:$AH$516,MATCH(Capacity!$B394,'E-E'!$B$2:$B$516,0), MATCH(Capacity!AB$254,'E-E'!$E$1:$AH$1,0))</f>
        <v>0</v>
      </c>
      <c r="AC394">
        <f>$C394*INDEX('E-E'!$E$2:$AH$516,MATCH(Capacity!$B394,'E-E'!$B$2:$B$516,0), MATCH(Capacity!AC$254,'E-E'!$E$1:$AH$1,0))</f>
        <v>0</v>
      </c>
      <c r="AD394">
        <f>$C394*INDEX('E-E'!$E$2:$AH$516,MATCH(Capacity!$B394,'E-E'!$B$2:$B$516,0), MATCH(Capacity!AD$254,'E-E'!$E$1:$AH$1,0))</f>
        <v>0</v>
      </c>
      <c r="AE394">
        <f>$C394*INDEX('E-E'!$E$2:$AH$516,MATCH(Capacity!$B394,'E-E'!$B$2:$B$516,0), MATCH(Capacity!AE$254,'E-E'!$E$1:$AH$1,0))</f>
        <v>0</v>
      </c>
      <c r="AF394">
        <f>$C394*INDEX('E-E'!$E$2:$AH$516,MATCH(Capacity!$B394,'E-E'!$B$2:$B$516,0), MATCH(Capacity!AF$254,'E-E'!$E$1:$AH$1,0))</f>
        <v>0</v>
      </c>
      <c r="AG394">
        <f>$C394*INDEX('E-E'!$E$2:$AH$516,MATCH(Capacity!$B394,'E-E'!$B$2:$B$516,0), MATCH(Capacity!AG$254,'E-E'!$E$1:$AH$1,0))</f>
        <v>0</v>
      </c>
      <c r="AH394">
        <f>$C394*INDEX('E-E'!$E$2:$AH$516,MATCH(Capacity!$B394,'E-E'!$B$2:$B$516,0), MATCH(Capacity!AH$254,'E-E'!$E$1:$AH$1,0))</f>
        <v>0</v>
      </c>
    </row>
    <row r="395" spans="1:34" x14ac:dyDescent="0.3">
      <c r="A395" t="str">
        <f>'E-E'!A142</f>
        <v>Darling Downs</v>
      </c>
      <c r="B395" t="str">
        <f>'E-E'!B142</f>
        <v>DDPS1_GT2</v>
      </c>
      <c r="C395">
        <f>_xlfn.IFNA(VLOOKUP(B395,RawData!$B$1:$E$168,4,FALSE),0)</f>
        <v>0</v>
      </c>
      <c r="D395">
        <f>_xlfn.IFNA(VLOOKUP(B395,RawData!$B$1:$H$168,7,FALSE),0)</f>
        <v>0</v>
      </c>
      <c r="E395">
        <f>_xlfn.IFNA(VLOOKUP(B395,RawData!$B$1:$H$168,2,FALSE),0)</f>
        <v>0</v>
      </c>
      <c r="F395">
        <f>$C395*INDEX('E-E'!$E$2:$AH$516,MATCH(Capacity!$B395,'E-E'!$B$2:$B$516,0), MATCH(Capacity!F$254,'E-E'!$E$1:$AH$1,0))</f>
        <v>0</v>
      </c>
      <c r="G395">
        <f>$C395*INDEX('E-E'!$E$2:$AH$516,MATCH(Capacity!$B395,'E-E'!$B$2:$B$516,0), MATCH(Capacity!G$254,'E-E'!$E$1:$AH$1,0))</f>
        <v>0</v>
      </c>
      <c r="H395">
        <f>$C395*INDEX('E-E'!$E$2:$AH$516,MATCH(Capacity!$B395,'E-E'!$B$2:$B$516,0), MATCH(Capacity!H$254,'E-E'!$E$1:$AH$1,0))</f>
        <v>0</v>
      </c>
      <c r="I395">
        <f>$C395*INDEX('E-E'!$E$2:$AH$516,MATCH(Capacity!$B395,'E-E'!$B$2:$B$516,0), MATCH(Capacity!I$254,'E-E'!$E$1:$AH$1,0))</f>
        <v>0</v>
      </c>
      <c r="J395">
        <f>$C395*INDEX('E-E'!$E$2:$AH$516,MATCH(Capacity!$B395,'E-E'!$B$2:$B$516,0), MATCH(Capacity!J$254,'E-E'!$E$1:$AH$1,0))</f>
        <v>0</v>
      </c>
      <c r="K395">
        <f>$C395*INDEX('E-E'!$E$2:$AH$516,MATCH(Capacity!$B395,'E-E'!$B$2:$B$516,0), MATCH(Capacity!K$254,'E-E'!$E$1:$AH$1,0))</f>
        <v>0</v>
      </c>
      <c r="L395">
        <f>$C395*INDEX('E-E'!$E$2:$AH$516,MATCH(Capacity!$B395,'E-E'!$B$2:$B$516,0), MATCH(Capacity!L$254,'E-E'!$E$1:$AH$1,0))</f>
        <v>0</v>
      </c>
      <c r="M395">
        <f>$C395*INDEX('E-E'!$E$2:$AH$516,MATCH(Capacity!$B395,'E-E'!$B$2:$B$516,0), MATCH(Capacity!M$254,'E-E'!$E$1:$AH$1,0))</f>
        <v>0</v>
      </c>
      <c r="N395">
        <f>$C395*INDEX('E-E'!$E$2:$AH$516,MATCH(Capacity!$B395,'E-E'!$B$2:$B$516,0), MATCH(Capacity!N$254,'E-E'!$E$1:$AH$1,0))</f>
        <v>0</v>
      </c>
      <c r="O395">
        <f>$C395*INDEX('E-E'!$E$2:$AH$516,MATCH(Capacity!$B395,'E-E'!$B$2:$B$516,0), MATCH(Capacity!O$254,'E-E'!$E$1:$AH$1,0))</f>
        <v>0</v>
      </c>
      <c r="P395">
        <f>$C395*INDEX('E-E'!$E$2:$AH$516,MATCH(Capacity!$B395,'E-E'!$B$2:$B$516,0), MATCH(Capacity!P$254,'E-E'!$E$1:$AH$1,0))</f>
        <v>0</v>
      </c>
      <c r="Q395">
        <f>$C395*INDEX('E-E'!$E$2:$AH$516,MATCH(Capacity!$B395,'E-E'!$B$2:$B$516,0), MATCH(Capacity!Q$254,'E-E'!$E$1:$AH$1,0))</f>
        <v>0</v>
      </c>
      <c r="R395">
        <f>$C395*INDEX('E-E'!$E$2:$AH$516,MATCH(Capacity!$B395,'E-E'!$B$2:$B$516,0), MATCH(Capacity!R$254,'E-E'!$E$1:$AH$1,0))</f>
        <v>0</v>
      </c>
      <c r="S395">
        <f>$C395*INDEX('E-E'!$E$2:$AH$516,MATCH(Capacity!$B395,'E-E'!$B$2:$B$516,0), MATCH(Capacity!S$254,'E-E'!$E$1:$AH$1,0))</f>
        <v>0</v>
      </c>
      <c r="T395">
        <f>$C395*INDEX('E-E'!$E$2:$AH$516,MATCH(Capacity!$B395,'E-E'!$B$2:$B$516,0), MATCH(Capacity!T$254,'E-E'!$E$1:$AH$1,0))</f>
        <v>0</v>
      </c>
      <c r="U395">
        <f>$C395*INDEX('E-E'!$E$2:$AH$516,MATCH(Capacity!$B395,'E-E'!$B$2:$B$516,0), MATCH(Capacity!U$254,'E-E'!$E$1:$AH$1,0))</f>
        <v>0</v>
      </c>
      <c r="V395">
        <f>$C395*INDEX('E-E'!$E$2:$AH$516,MATCH(Capacity!$B395,'E-E'!$B$2:$B$516,0), MATCH(Capacity!V$254,'E-E'!$E$1:$AH$1,0))</f>
        <v>0</v>
      </c>
      <c r="W395">
        <f>$C395*INDEX('E-E'!$E$2:$AH$516,MATCH(Capacity!$B395,'E-E'!$B$2:$B$516,0), MATCH(Capacity!W$254,'E-E'!$E$1:$AH$1,0))</f>
        <v>0</v>
      </c>
      <c r="X395">
        <f>$C395*INDEX('E-E'!$E$2:$AH$516,MATCH(Capacity!$B395,'E-E'!$B$2:$B$516,0), MATCH(Capacity!X$254,'E-E'!$E$1:$AH$1,0))</f>
        <v>0</v>
      </c>
      <c r="Y395">
        <f>$C395*INDEX('E-E'!$E$2:$AH$516,MATCH(Capacity!$B395,'E-E'!$B$2:$B$516,0), MATCH(Capacity!Y$254,'E-E'!$E$1:$AH$1,0))</f>
        <v>0</v>
      </c>
      <c r="Z395">
        <f>$C395*INDEX('E-E'!$E$2:$AH$516,MATCH(Capacity!$B395,'E-E'!$B$2:$B$516,0), MATCH(Capacity!Z$254,'E-E'!$E$1:$AH$1,0))</f>
        <v>0</v>
      </c>
      <c r="AA395">
        <f>$C395*INDEX('E-E'!$E$2:$AH$516,MATCH(Capacity!$B395,'E-E'!$B$2:$B$516,0), MATCH(Capacity!AA$254,'E-E'!$E$1:$AH$1,0))</f>
        <v>0</v>
      </c>
      <c r="AB395">
        <f>$C395*INDEX('E-E'!$E$2:$AH$516,MATCH(Capacity!$B395,'E-E'!$B$2:$B$516,0), MATCH(Capacity!AB$254,'E-E'!$E$1:$AH$1,0))</f>
        <v>0</v>
      </c>
      <c r="AC395">
        <f>$C395*INDEX('E-E'!$E$2:$AH$516,MATCH(Capacity!$B395,'E-E'!$B$2:$B$516,0), MATCH(Capacity!AC$254,'E-E'!$E$1:$AH$1,0))</f>
        <v>0</v>
      </c>
      <c r="AD395">
        <f>$C395*INDEX('E-E'!$E$2:$AH$516,MATCH(Capacity!$B395,'E-E'!$B$2:$B$516,0), MATCH(Capacity!AD$254,'E-E'!$E$1:$AH$1,0))</f>
        <v>0</v>
      </c>
      <c r="AE395">
        <f>$C395*INDEX('E-E'!$E$2:$AH$516,MATCH(Capacity!$B395,'E-E'!$B$2:$B$516,0), MATCH(Capacity!AE$254,'E-E'!$E$1:$AH$1,0))</f>
        <v>0</v>
      </c>
      <c r="AF395">
        <f>$C395*INDEX('E-E'!$E$2:$AH$516,MATCH(Capacity!$B395,'E-E'!$B$2:$B$516,0), MATCH(Capacity!AF$254,'E-E'!$E$1:$AH$1,0))</f>
        <v>0</v>
      </c>
      <c r="AG395">
        <f>$C395*INDEX('E-E'!$E$2:$AH$516,MATCH(Capacity!$B395,'E-E'!$B$2:$B$516,0), MATCH(Capacity!AG$254,'E-E'!$E$1:$AH$1,0))</f>
        <v>0</v>
      </c>
      <c r="AH395">
        <f>$C395*INDEX('E-E'!$E$2:$AH$516,MATCH(Capacity!$B395,'E-E'!$B$2:$B$516,0), MATCH(Capacity!AH$254,'E-E'!$E$1:$AH$1,0))</f>
        <v>0</v>
      </c>
    </row>
    <row r="396" spans="1:34" x14ac:dyDescent="0.3">
      <c r="A396" t="str">
        <f>'E-E'!A143</f>
        <v>Darling Downs</v>
      </c>
      <c r="B396" t="str">
        <f>'E-E'!B143</f>
        <v>DDPS1_GT3</v>
      </c>
      <c r="C396">
        <f>_xlfn.IFNA(VLOOKUP(B396,RawData!$B$1:$E$168,4,FALSE),0)</f>
        <v>0</v>
      </c>
      <c r="D396">
        <f>_xlfn.IFNA(VLOOKUP(B396,RawData!$B$1:$H$168,7,FALSE),0)</f>
        <v>0</v>
      </c>
      <c r="E396">
        <f>_xlfn.IFNA(VLOOKUP(B396,RawData!$B$1:$H$168,2,FALSE),0)</f>
        <v>0</v>
      </c>
      <c r="F396">
        <f>$C396*INDEX('E-E'!$E$2:$AH$516,MATCH(Capacity!$B396,'E-E'!$B$2:$B$516,0), MATCH(Capacity!F$254,'E-E'!$E$1:$AH$1,0))</f>
        <v>0</v>
      </c>
      <c r="G396">
        <f>$C396*INDEX('E-E'!$E$2:$AH$516,MATCH(Capacity!$B396,'E-E'!$B$2:$B$516,0), MATCH(Capacity!G$254,'E-E'!$E$1:$AH$1,0))</f>
        <v>0</v>
      </c>
      <c r="H396">
        <f>$C396*INDEX('E-E'!$E$2:$AH$516,MATCH(Capacity!$B396,'E-E'!$B$2:$B$516,0), MATCH(Capacity!H$254,'E-E'!$E$1:$AH$1,0))</f>
        <v>0</v>
      </c>
      <c r="I396">
        <f>$C396*INDEX('E-E'!$E$2:$AH$516,MATCH(Capacity!$B396,'E-E'!$B$2:$B$516,0), MATCH(Capacity!I$254,'E-E'!$E$1:$AH$1,0))</f>
        <v>0</v>
      </c>
      <c r="J396">
        <f>$C396*INDEX('E-E'!$E$2:$AH$516,MATCH(Capacity!$B396,'E-E'!$B$2:$B$516,0), MATCH(Capacity!J$254,'E-E'!$E$1:$AH$1,0))</f>
        <v>0</v>
      </c>
      <c r="K396">
        <f>$C396*INDEX('E-E'!$E$2:$AH$516,MATCH(Capacity!$B396,'E-E'!$B$2:$B$516,0), MATCH(Capacity!K$254,'E-E'!$E$1:$AH$1,0))</f>
        <v>0</v>
      </c>
      <c r="L396">
        <f>$C396*INDEX('E-E'!$E$2:$AH$516,MATCH(Capacity!$B396,'E-E'!$B$2:$B$516,0), MATCH(Capacity!L$254,'E-E'!$E$1:$AH$1,0))</f>
        <v>0</v>
      </c>
      <c r="M396">
        <f>$C396*INDEX('E-E'!$E$2:$AH$516,MATCH(Capacity!$B396,'E-E'!$B$2:$B$516,0), MATCH(Capacity!M$254,'E-E'!$E$1:$AH$1,0))</f>
        <v>0</v>
      </c>
      <c r="N396">
        <f>$C396*INDEX('E-E'!$E$2:$AH$516,MATCH(Capacity!$B396,'E-E'!$B$2:$B$516,0), MATCH(Capacity!N$254,'E-E'!$E$1:$AH$1,0))</f>
        <v>0</v>
      </c>
      <c r="O396">
        <f>$C396*INDEX('E-E'!$E$2:$AH$516,MATCH(Capacity!$B396,'E-E'!$B$2:$B$516,0), MATCH(Capacity!O$254,'E-E'!$E$1:$AH$1,0))</f>
        <v>0</v>
      </c>
      <c r="P396">
        <f>$C396*INDEX('E-E'!$E$2:$AH$516,MATCH(Capacity!$B396,'E-E'!$B$2:$B$516,0), MATCH(Capacity!P$254,'E-E'!$E$1:$AH$1,0))</f>
        <v>0</v>
      </c>
      <c r="Q396">
        <f>$C396*INDEX('E-E'!$E$2:$AH$516,MATCH(Capacity!$B396,'E-E'!$B$2:$B$516,0), MATCH(Capacity!Q$254,'E-E'!$E$1:$AH$1,0))</f>
        <v>0</v>
      </c>
      <c r="R396">
        <f>$C396*INDEX('E-E'!$E$2:$AH$516,MATCH(Capacity!$B396,'E-E'!$B$2:$B$516,0), MATCH(Capacity!R$254,'E-E'!$E$1:$AH$1,0))</f>
        <v>0</v>
      </c>
      <c r="S396">
        <f>$C396*INDEX('E-E'!$E$2:$AH$516,MATCH(Capacity!$B396,'E-E'!$B$2:$B$516,0), MATCH(Capacity!S$254,'E-E'!$E$1:$AH$1,0))</f>
        <v>0</v>
      </c>
      <c r="T396">
        <f>$C396*INDEX('E-E'!$E$2:$AH$516,MATCH(Capacity!$B396,'E-E'!$B$2:$B$516,0), MATCH(Capacity!T$254,'E-E'!$E$1:$AH$1,0))</f>
        <v>0</v>
      </c>
      <c r="U396">
        <f>$C396*INDEX('E-E'!$E$2:$AH$516,MATCH(Capacity!$B396,'E-E'!$B$2:$B$516,0), MATCH(Capacity!U$254,'E-E'!$E$1:$AH$1,0))</f>
        <v>0</v>
      </c>
      <c r="V396">
        <f>$C396*INDEX('E-E'!$E$2:$AH$516,MATCH(Capacity!$B396,'E-E'!$B$2:$B$516,0), MATCH(Capacity!V$254,'E-E'!$E$1:$AH$1,0))</f>
        <v>0</v>
      </c>
      <c r="W396">
        <f>$C396*INDEX('E-E'!$E$2:$AH$516,MATCH(Capacity!$B396,'E-E'!$B$2:$B$516,0), MATCH(Capacity!W$254,'E-E'!$E$1:$AH$1,0))</f>
        <v>0</v>
      </c>
      <c r="X396">
        <f>$C396*INDEX('E-E'!$E$2:$AH$516,MATCH(Capacity!$B396,'E-E'!$B$2:$B$516,0), MATCH(Capacity!X$254,'E-E'!$E$1:$AH$1,0))</f>
        <v>0</v>
      </c>
      <c r="Y396">
        <f>$C396*INDEX('E-E'!$E$2:$AH$516,MATCH(Capacity!$B396,'E-E'!$B$2:$B$516,0), MATCH(Capacity!Y$254,'E-E'!$E$1:$AH$1,0))</f>
        <v>0</v>
      </c>
      <c r="Z396">
        <f>$C396*INDEX('E-E'!$E$2:$AH$516,MATCH(Capacity!$B396,'E-E'!$B$2:$B$516,0), MATCH(Capacity!Z$254,'E-E'!$E$1:$AH$1,0))</f>
        <v>0</v>
      </c>
      <c r="AA396">
        <f>$C396*INDEX('E-E'!$E$2:$AH$516,MATCH(Capacity!$B396,'E-E'!$B$2:$B$516,0), MATCH(Capacity!AA$254,'E-E'!$E$1:$AH$1,0))</f>
        <v>0</v>
      </c>
      <c r="AB396">
        <f>$C396*INDEX('E-E'!$E$2:$AH$516,MATCH(Capacity!$B396,'E-E'!$B$2:$B$516,0), MATCH(Capacity!AB$254,'E-E'!$E$1:$AH$1,0))</f>
        <v>0</v>
      </c>
      <c r="AC396">
        <f>$C396*INDEX('E-E'!$E$2:$AH$516,MATCH(Capacity!$B396,'E-E'!$B$2:$B$516,0), MATCH(Capacity!AC$254,'E-E'!$E$1:$AH$1,0))</f>
        <v>0</v>
      </c>
      <c r="AD396">
        <f>$C396*INDEX('E-E'!$E$2:$AH$516,MATCH(Capacity!$B396,'E-E'!$B$2:$B$516,0), MATCH(Capacity!AD$254,'E-E'!$E$1:$AH$1,0))</f>
        <v>0</v>
      </c>
      <c r="AE396">
        <f>$C396*INDEX('E-E'!$E$2:$AH$516,MATCH(Capacity!$B396,'E-E'!$B$2:$B$516,0), MATCH(Capacity!AE$254,'E-E'!$E$1:$AH$1,0))</f>
        <v>0</v>
      </c>
      <c r="AF396">
        <f>$C396*INDEX('E-E'!$E$2:$AH$516,MATCH(Capacity!$B396,'E-E'!$B$2:$B$516,0), MATCH(Capacity!AF$254,'E-E'!$E$1:$AH$1,0))</f>
        <v>0</v>
      </c>
      <c r="AG396">
        <f>$C396*INDEX('E-E'!$E$2:$AH$516,MATCH(Capacity!$B396,'E-E'!$B$2:$B$516,0), MATCH(Capacity!AG$254,'E-E'!$E$1:$AH$1,0))</f>
        <v>0</v>
      </c>
      <c r="AH396">
        <f>$C396*INDEX('E-E'!$E$2:$AH$516,MATCH(Capacity!$B396,'E-E'!$B$2:$B$516,0), MATCH(Capacity!AH$254,'E-E'!$E$1:$AH$1,0))</f>
        <v>0</v>
      </c>
    </row>
    <row r="397" spans="1:34" x14ac:dyDescent="0.3">
      <c r="A397" t="str">
        <f>'E-E'!A144</f>
        <v>Darling Downs</v>
      </c>
      <c r="B397" t="str">
        <f>'E-E'!B144</f>
        <v>DDPS1_ST</v>
      </c>
      <c r="C397">
        <f>_xlfn.IFNA(VLOOKUP(B397,RawData!$B$1:$E$168,4,FALSE),0)</f>
        <v>0</v>
      </c>
      <c r="D397">
        <f>_xlfn.IFNA(VLOOKUP(B397,RawData!$B$1:$H$168,7,FALSE),0)</f>
        <v>0</v>
      </c>
      <c r="E397">
        <f>_xlfn.IFNA(VLOOKUP(B397,RawData!$B$1:$H$168,2,FALSE),0)</f>
        <v>0</v>
      </c>
      <c r="F397">
        <f>$C397*INDEX('E-E'!$E$2:$AH$516,MATCH(Capacity!$B397,'E-E'!$B$2:$B$516,0), MATCH(Capacity!F$254,'E-E'!$E$1:$AH$1,0))</f>
        <v>0</v>
      </c>
      <c r="G397">
        <f>$C397*INDEX('E-E'!$E$2:$AH$516,MATCH(Capacity!$B397,'E-E'!$B$2:$B$516,0), MATCH(Capacity!G$254,'E-E'!$E$1:$AH$1,0))</f>
        <v>0</v>
      </c>
      <c r="H397">
        <f>$C397*INDEX('E-E'!$E$2:$AH$516,MATCH(Capacity!$B397,'E-E'!$B$2:$B$516,0), MATCH(Capacity!H$254,'E-E'!$E$1:$AH$1,0))</f>
        <v>0</v>
      </c>
      <c r="I397">
        <f>$C397*INDEX('E-E'!$E$2:$AH$516,MATCH(Capacity!$B397,'E-E'!$B$2:$B$516,0), MATCH(Capacity!I$254,'E-E'!$E$1:$AH$1,0))</f>
        <v>0</v>
      </c>
      <c r="J397">
        <f>$C397*INDEX('E-E'!$E$2:$AH$516,MATCH(Capacity!$B397,'E-E'!$B$2:$B$516,0), MATCH(Capacity!J$254,'E-E'!$E$1:$AH$1,0))</f>
        <v>0</v>
      </c>
      <c r="K397">
        <f>$C397*INDEX('E-E'!$E$2:$AH$516,MATCH(Capacity!$B397,'E-E'!$B$2:$B$516,0), MATCH(Capacity!K$254,'E-E'!$E$1:$AH$1,0))</f>
        <v>0</v>
      </c>
      <c r="L397">
        <f>$C397*INDEX('E-E'!$E$2:$AH$516,MATCH(Capacity!$B397,'E-E'!$B$2:$B$516,0), MATCH(Capacity!L$254,'E-E'!$E$1:$AH$1,0))</f>
        <v>0</v>
      </c>
      <c r="M397">
        <f>$C397*INDEX('E-E'!$E$2:$AH$516,MATCH(Capacity!$B397,'E-E'!$B$2:$B$516,0), MATCH(Capacity!M$254,'E-E'!$E$1:$AH$1,0))</f>
        <v>0</v>
      </c>
      <c r="N397">
        <f>$C397*INDEX('E-E'!$E$2:$AH$516,MATCH(Capacity!$B397,'E-E'!$B$2:$B$516,0), MATCH(Capacity!N$254,'E-E'!$E$1:$AH$1,0))</f>
        <v>0</v>
      </c>
      <c r="O397">
        <f>$C397*INDEX('E-E'!$E$2:$AH$516,MATCH(Capacity!$B397,'E-E'!$B$2:$B$516,0), MATCH(Capacity!O$254,'E-E'!$E$1:$AH$1,0))</f>
        <v>0</v>
      </c>
      <c r="P397">
        <f>$C397*INDEX('E-E'!$E$2:$AH$516,MATCH(Capacity!$B397,'E-E'!$B$2:$B$516,0), MATCH(Capacity!P$254,'E-E'!$E$1:$AH$1,0))</f>
        <v>0</v>
      </c>
      <c r="Q397">
        <f>$C397*INDEX('E-E'!$E$2:$AH$516,MATCH(Capacity!$B397,'E-E'!$B$2:$B$516,0), MATCH(Capacity!Q$254,'E-E'!$E$1:$AH$1,0))</f>
        <v>0</v>
      </c>
      <c r="R397">
        <f>$C397*INDEX('E-E'!$E$2:$AH$516,MATCH(Capacity!$B397,'E-E'!$B$2:$B$516,0), MATCH(Capacity!R$254,'E-E'!$E$1:$AH$1,0))</f>
        <v>0</v>
      </c>
      <c r="S397">
        <f>$C397*INDEX('E-E'!$E$2:$AH$516,MATCH(Capacity!$B397,'E-E'!$B$2:$B$516,0), MATCH(Capacity!S$254,'E-E'!$E$1:$AH$1,0))</f>
        <v>0</v>
      </c>
      <c r="T397">
        <f>$C397*INDEX('E-E'!$E$2:$AH$516,MATCH(Capacity!$B397,'E-E'!$B$2:$B$516,0), MATCH(Capacity!T$254,'E-E'!$E$1:$AH$1,0))</f>
        <v>0</v>
      </c>
      <c r="U397">
        <f>$C397*INDEX('E-E'!$E$2:$AH$516,MATCH(Capacity!$B397,'E-E'!$B$2:$B$516,0), MATCH(Capacity!U$254,'E-E'!$E$1:$AH$1,0))</f>
        <v>0</v>
      </c>
      <c r="V397">
        <f>$C397*INDEX('E-E'!$E$2:$AH$516,MATCH(Capacity!$B397,'E-E'!$B$2:$B$516,0), MATCH(Capacity!V$254,'E-E'!$E$1:$AH$1,0))</f>
        <v>0</v>
      </c>
      <c r="W397">
        <f>$C397*INDEX('E-E'!$E$2:$AH$516,MATCH(Capacity!$B397,'E-E'!$B$2:$B$516,0), MATCH(Capacity!W$254,'E-E'!$E$1:$AH$1,0))</f>
        <v>0</v>
      </c>
      <c r="X397">
        <f>$C397*INDEX('E-E'!$E$2:$AH$516,MATCH(Capacity!$B397,'E-E'!$B$2:$B$516,0), MATCH(Capacity!X$254,'E-E'!$E$1:$AH$1,0))</f>
        <v>0</v>
      </c>
      <c r="Y397">
        <f>$C397*INDEX('E-E'!$E$2:$AH$516,MATCH(Capacity!$B397,'E-E'!$B$2:$B$516,0), MATCH(Capacity!Y$254,'E-E'!$E$1:$AH$1,0))</f>
        <v>0</v>
      </c>
      <c r="Z397">
        <f>$C397*INDEX('E-E'!$E$2:$AH$516,MATCH(Capacity!$B397,'E-E'!$B$2:$B$516,0), MATCH(Capacity!Z$254,'E-E'!$E$1:$AH$1,0))</f>
        <v>0</v>
      </c>
      <c r="AA397">
        <f>$C397*INDEX('E-E'!$E$2:$AH$516,MATCH(Capacity!$B397,'E-E'!$B$2:$B$516,0), MATCH(Capacity!AA$254,'E-E'!$E$1:$AH$1,0))</f>
        <v>0</v>
      </c>
      <c r="AB397">
        <f>$C397*INDEX('E-E'!$E$2:$AH$516,MATCH(Capacity!$B397,'E-E'!$B$2:$B$516,0), MATCH(Capacity!AB$254,'E-E'!$E$1:$AH$1,0))</f>
        <v>0</v>
      </c>
      <c r="AC397">
        <f>$C397*INDEX('E-E'!$E$2:$AH$516,MATCH(Capacity!$B397,'E-E'!$B$2:$B$516,0), MATCH(Capacity!AC$254,'E-E'!$E$1:$AH$1,0))</f>
        <v>0</v>
      </c>
      <c r="AD397">
        <f>$C397*INDEX('E-E'!$E$2:$AH$516,MATCH(Capacity!$B397,'E-E'!$B$2:$B$516,0), MATCH(Capacity!AD$254,'E-E'!$E$1:$AH$1,0))</f>
        <v>0</v>
      </c>
      <c r="AE397">
        <f>$C397*INDEX('E-E'!$E$2:$AH$516,MATCH(Capacity!$B397,'E-E'!$B$2:$B$516,0), MATCH(Capacity!AE$254,'E-E'!$E$1:$AH$1,0))</f>
        <v>0</v>
      </c>
      <c r="AF397">
        <f>$C397*INDEX('E-E'!$E$2:$AH$516,MATCH(Capacity!$B397,'E-E'!$B$2:$B$516,0), MATCH(Capacity!AF$254,'E-E'!$E$1:$AH$1,0))</f>
        <v>0</v>
      </c>
      <c r="AG397">
        <f>$C397*INDEX('E-E'!$E$2:$AH$516,MATCH(Capacity!$B397,'E-E'!$B$2:$B$516,0), MATCH(Capacity!AG$254,'E-E'!$E$1:$AH$1,0))</f>
        <v>0</v>
      </c>
      <c r="AH397">
        <f>$C397*INDEX('E-E'!$E$2:$AH$516,MATCH(Capacity!$B397,'E-E'!$B$2:$B$516,0), MATCH(Capacity!AH$254,'E-E'!$E$1:$AH$1,0))</f>
        <v>0</v>
      </c>
    </row>
    <row r="398" spans="1:34" x14ac:dyDescent="0.3">
      <c r="A398" t="str">
        <f>'E-E'!A145</f>
        <v>Darling Downs Solar Farm</v>
      </c>
      <c r="B398" t="str">
        <f>'E-E'!B145</f>
        <v>DDSF1</v>
      </c>
      <c r="C398">
        <f>_xlfn.IFNA(VLOOKUP(B398,RawData!$B$1:$E$168,4,FALSE),0)</f>
        <v>0</v>
      </c>
      <c r="D398">
        <f>_xlfn.IFNA(VLOOKUP(B398,RawData!$B$1:$H$168,7,FALSE),0)</f>
        <v>0</v>
      </c>
      <c r="E398">
        <f>_xlfn.IFNA(VLOOKUP(B398,RawData!$B$1:$H$168,2,FALSE),0)</f>
        <v>0</v>
      </c>
      <c r="F398">
        <f>$C398*INDEX('E-E'!$E$2:$AH$516,MATCH(Capacity!$B398,'E-E'!$B$2:$B$516,0), MATCH(Capacity!F$254,'E-E'!$E$1:$AH$1,0))</f>
        <v>0</v>
      </c>
      <c r="G398">
        <f>$C398*INDEX('E-E'!$E$2:$AH$516,MATCH(Capacity!$B398,'E-E'!$B$2:$B$516,0), MATCH(Capacity!G$254,'E-E'!$E$1:$AH$1,0))</f>
        <v>0</v>
      </c>
      <c r="H398">
        <f>$C398*INDEX('E-E'!$E$2:$AH$516,MATCH(Capacity!$B398,'E-E'!$B$2:$B$516,0), MATCH(Capacity!H$254,'E-E'!$E$1:$AH$1,0))</f>
        <v>0</v>
      </c>
      <c r="I398">
        <f>$C398*INDEX('E-E'!$E$2:$AH$516,MATCH(Capacity!$B398,'E-E'!$B$2:$B$516,0), MATCH(Capacity!I$254,'E-E'!$E$1:$AH$1,0))</f>
        <v>0</v>
      </c>
      <c r="J398">
        <f>$C398*INDEX('E-E'!$E$2:$AH$516,MATCH(Capacity!$B398,'E-E'!$B$2:$B$516,0), MATCH(Capacity!J$254,'E-E'!$E$1:$AH$1,0))</f>
        <v>0</v>
      </c>
      <c r="K398">
        <f>$C398*INDEX('E-E'!$E$2:$AH$516,MATCH(Capacity!$B398,'E-E'!$B$2:$B$516,0), MATCH(Capacity!K$254,'E-E'!$E$1:$AH$1,0))</f>
        <v>0</v>
      </c>
      <c r="L398">
        <f>$C398*INDEX('E-E'!$E$2:$AH$516,MATCH(Capacity!$B398,'E-E'!$B$2:$B$516,0), MATCH(Capacity!L$254,'E-E'!$E$1:$AH$1,0))</f>
        <v>0</v>
      </c>
      <c r="M398">
        <f>$C398*INDEX('E-E'!$E$2:$AH$516,MATCH(Capacity!$B398,'E-E'!$B$2:$B$516,0), MATCH(Capacity!M$254,'E-E'!$E$1:$AH$1,0))</f>
        <v>0</v>
      </c>
      <c r="N398">
        <f>$C398*INDEX('E-E'!$E$2:$AH$516,MATCH(Capacity!$B398,'E-E'!$B$2:$B$516,0), MATCH(Capacity!N$254,'E-E'!$E$1:$AH$1,0))</f>
        <v>0</v>
      </c>
      <c r="O398">
        <f>$C398*INDEX('E-E'!$E$2:$AH$516,MATCH(Capacity!$B398,'E-E'!$B$2:$B$516,0), MATCH(Capacity!O$254,'E-E'!$E$1:$AH$1,0))</f>
        <v>0</v>
      </c>
      <c r="P398">
        <f>$C398*INDEX('E-E'!$E$2:$AH$516,MATCH(Capacity!$B398,'E-E'!$B$2:$B$516,0), MATCH(Capacity!P$254,'E-E'!$E$1:$AH$1,0))</f>
        <v>0</v>
      </c>
      <c r="Q398">
        <f>$C398*INDEX('E-E'!$E$2:$AH$516,MATCH(Capacity!$B398,'E-E'!$B$2:$B$516,0), MATCH(Capacity!Q$254,'E-E'!$E$1:$AH$1,0))</f>
        <v>0</v>
      </c>
      <c r="R398">
        <f>$C398*INDEX('E-E'!$E$2:$AH$516,MATCH(Capacity!$B398,'E-E'!$B$2:$B$516,0), MATCH(Capacity!R$254,'E-E'!$E$1:$AH$1,0))</f>
        <v>0</v>
      </c>
      <c r="S398">
        <f>$C398*INDEX('E-E'!$E$2:$AH$516,MATCH(Capacity!$B398,'E-E'!$B$2:$B$516,0), MATCH(Capacity!S$254,'E-E'!$E$1:$AH$1,0))</f>
        <v>0</v>
      </c>
      <c r="T398">
        <f>$C398*INDEX('E-E'!$E$2:$AH$516,MATCH(Capacity!$B398,'E-E'!$B$2:$B$516,0), MATCH(Capacity!T$254,'E-E'!$E$1:$AH$1,0))</f>
        <v>0</v>
      </c>
      <c r="U398">
        <f>$C398*INDEX('E-E'!$E$2:$AH$516,MATCH(Capacity!$B398,'E-E'!$B$2:$B$516,0), MATCH(Capacity!U$254,'E-E'!$E$1:$AH$1,0))</f>
        <v>0</v>
      </c>
      <c r="V398">
        <f>$C398*INDEX('E-E'!$E$2:$AH$516,MATCH(Capacity!$B398,'E-E'!$B$2:$B$516,0), MATCH(Capacity!V$254,'E-E'!$E$1:$AH$1,0))</f>
        <v>0</v>
      </c>
      <c r="W398">
        <f>$C398*INDEX('E-E'!$E$2:$AH$516,MATCH(Capacity!$B398,'E-E'!$B$2:$B$516,0), MATCH(Capacity!W$254,'E-E'!$E$1:$AH$1,0))</f>
        <v>0</v>
      </c>
      <c r="X398">
        <f>$C398*INDEX('E-E'!$E$2:$AH$516,MATCH(Capacity!$B398,'E-E'!$B$2:$B$516,0), MATCH(Capacity!X$254,'E-E'!$E$1:$AH$1,0))</f>
        <v>0</v>
      </c>
      <c r="Y398">
        <f>$C398*INDEX('E-E'!$E$2:$AH$516,MATCH(Capacity!$B398,'E-E'!$B$2:$B$516,0), MATCH(Capacity!Y$254,'E-E'!$E$1:$AH$1,0))</f>
        <v>0</v>
      </c>
      <c r="Z398">
        <f>$C398*INDEX('E-E'!$E$2:$AH$516,MATCH(Capacity!$B398,'E-E'!$B$2:$B$516,0), MATCH(Capacity!Z$254,'E-E'!$E$1:$AH$1,0))</f>
        <v>0</v>
      </c>
      <c r="AA398">
        <f>$C398*INDEX('E-E'!$E$2:$AH$516,MATCH(Capacity!$B398,'E-E'!$B$2:$B$516,0), MATCH(Capacity!AA$254,'E-E'!$E$1:$AH$1,0))</f>
        <v>0</v>
      </c>
      <c r="AB398">
        <f>$C398*INDEX('E-E'!$E$2:$AH$516,MATCH(Capacity!$B398,'E-E'!$B$2:$B$516,0), MATCH(Capacity!AB$254,'E-E'!$E$1:$AH$1,0))</f>
        <v>0</v>
      </c>
      <c r="AC398">
        <f>$C398*INDEX('E-E'!$E$2:$AH$516,MATCH(Capacity!$B398,'E-E'!$B$2:$B$516,0), MATCH(Capacity!AC$254,'E-E'!$E$1:$AH$1,0))</f>
        <v>0</v>
      </c>
      <c r="AD398">
        <f>$C398*INDEX('E-E'!$E$2:$AH$516,MATCH(Capacity!$B398,'E-E'!$B$2:$B$516,0), MATCH(Capacity!AD$254,'E-E'!$E$1:$AH$1,0))</f>
        <v>0</v>
      </c>
      <c r="AE398">
        <f>$C398*INDEX('E-E'!$E$2:$AH$516,MATCH(Capacity!$B398,'E-E'!$B$2:$B$516,0), MATCH(Capacity!AE$254,'E-E'!$E$1:$AH$1,0))</f>
        <v>0</v>
      </c>
      <c r="AF398">
        <f>$C398*INDEX('E-E'!$E$2:$AH$516,MATCH(Capacity!$B398,'E-E'!$B$2:$B$516,0), MATCH(Capacity!AF$254,'E-E'!$E$1:$AH$1,0))</f>
        <v>0</v>
      </c>
      <c r="AG398">
        <f>$C398*INDEX('E-E'!$E$2:$AH$516,MATCH(Capacity!$B398,'E-E'!$B$2:$B$516,0), MATCH(Capacity!AG$254,'E-E'!$E$1:$AH$1,0))</f>
        <v>0</v>
      </c>
      <c r="AH398">
        <f>$C398*INDEX('E-E'!$E$2:$AH$516,MATCH(Capacity!$B398,'E-E'!$B$2:$B$516,0), MATCH(Capacity!AH$254,'E-E'!$E$1:$AH$1,0))</f>
        <v>0</v>
      </c>
    </row>
    <row r="399" spans="1:34" x14ac:dyDescent="0.3">
      <c r="A399" t="str">
        <f>'E-E'!A146</f>
        <v>Devils gate</v>
      </c>
      <c r="B399" t="str">
        <f>'E-E'!B146</f>
        <v>DEVILS_G</v>
      </c>
      <c r="C399">
        <f>_xlfn.IFNA(VLOOKUP(B399,RawData!$B$1:$E$168,4,FALSE),0)</f>
        <v>0</v>
      </c>
      <c r="D399">
        <f>_xlfn.IFNA(VLOOKUP(B399,RawData!$B$1:$H$168,7,FALSE),0)</f>
        <v>0</v>
      </c>
      <c r="E399">
        <f>_xlfn.IFNA(VLOOKUP(B399,RawData!$B$1:$H$168,2,FALSE),0)</f>
        <v>0</v>
      </c>
      <c r="F399">
        <f>$C399*INDEX('E-E'!$E$2:$AH$516,MATCH(Capacity!$B399,'E-E'!$B$2:$B$516,0), MATCH(Capacity!F$254,'E-E'!$E$1:$AH$1,0))</f>
        <v>0</v>
      </c>
      <c r="G399">
        <f>$C399*INDEX('E-E'!$E$2:$AH$516,MATCH(Capacity!$B399,'E-E'!$B$2:$B$516,0), MATCH(Capacity!G$254,'E-E'!$E$1:$AH$1,0))</f>
        <v>0</v>
      </c>
      <c r="H399">
        <f>$C399*INDEX('E-E'!$E$2:$AH$516,MATCH(Capacity!$B399,'E-E'!$B$2:$B$516,0), MATCH(Capacity!H$254,'E-E'!$E$1:$AH$1,0))</f>
        <v>0</v>
      </c>
      <c r="I399">
        <f>$C399*INDEX('E-E'!$E$2:$AH$516,MATCH(Capacity!$B399,'E-E'!$B$2:$B$516,0), MATCH(Capacity!I$254,'E-E'!$E$1:$AH$1,0))</f>
        <v>0</v>
      </c>
      <c r="J399">
        <f>$C399*INDEX('E-E'!$E$2:$AH$516,MATCH(Capacity!$B399,'E-E'!$B$2:$B$516,0), MATCH(Capacity!J$254,'E-E'!$E$1:$AH$1,0))</f>
        <v>0</v>
      </c>
      <c r="K399">
        <f>$C399*INDEX('E-E'!$E$2:$AH$516,MATCH(Capacity!$B399,'E-E'!$B$2:$B$516,0), MATCH(Capacity!K$254,'E-E'!$E$1:$AH$1,0))</f>
        <v>0</v>
      </c>
      <c r="L399">
        <f>$C399*INDEX('E-E'!$E$2:$AH$516,MATCH(Capacity!$B399,'E-E'!$B$2:$B$516,0), MATCH(Capacity!L$254,'E-E'!$E$1:$AH$1,0))</f>
        <v>0</v>
      </c>
      <c r="M399">
        <f>$C399*INDEX('E-E'!$E$2:$AH$516,MATCH(Capacity!$B399,'E-E'!$B$2:$B$516,0), MATCH(Capacity!M$254,'E-E'!$E$1:$AH$1,0))</f>
        <v>0</v>
      </c>
      <c r="N399">
        <f>$C399*INDEX('E-E'!$E$2:$AH$516,MATCH(Capacity!$B399,'E-E'!$B$2:$B$516,0), MATCH(Capacity!N$254,'E-E'!$E$1:$AH$1,0))</f>
        <v>0</v>
      </c>
      <c r="O399">
        <f>$C399*INDEX('E-E'!$E$2:$AH$516,MATCH(Capacity!$B399,'E-E'!$B$2:$B$516,0), MATCH(Capacity!O$254,'E-E'!$E$1:$AH$1,0))</f>
        <v>0</v>
      </c>
      <c r="P399">
        <f>$C399*INDEX('E-E'!$E$2:$AH$516,MATCH(Capacity!$B399,'E-E'!$B$2:$B$516,0), MATCH(Capacity!P$254,'E-E'!$E$1:$AH$1,0))</f>
        <v>0</v>
      </c>
      <c r="Q399">
        <f>$C399*INDEX('E-E'!$E$2:$AH$516,MATCH(Capacity!$B399,'E-E'!$B$2:$B$516,0), MATCH(Capacity!Q$254,'E-E'!$E$1:$AH$1,0))</f>
        <v>0</v>
      </c>
      <c r="R399">
        <f>$C399*INDEX('E-E'!$E$2:$AH$516,MATCH(Capacity!$B399,'E-E'!$B$2:$B$516,0), MATCH(Capacity!R$254,'E-E'!$E$1:$AH$1,0))</f>
        <v>0</v>
      </c>
      <c r="S399">
        <f>$C399*INDEX('E-E'!$E$2:$AH$516,MATCH(Capacity!$B399,'E-E'!$B$2:$B$516,0), MATCH(Capacity!S$254,'E-E'!$E$1:$AH$1,0))</f>
        <v>0</v>
      </c>
      <c r="T399">
        <f>$C399*INDEX('E-E'!$E$2:$AH$516,MATCH(Capacity!$B399,'E-E'!$B$2:$B$516,0), MATCH(Capacity!T$254,'E-E'!$E$1:$AH$1,0))</f>
        <v>0</v>
      </c>
      <c r="U399">
        <f>$C399*INDEX('E-E'!$E$2:$AH$516,MATCH(Capacity!$B399,'E-E'!$B$2:$B$516,0), MATCH(Capacity!U$254,'E-E'!$E$1:$AH$1,0))</f>
        <v>0</v>
      </c>
      <c r="V399">
        <f>$C399*INDEX('E-E'!$E$2:$AH$516,MATCH(Capacity!$B399,'E-E'!$B$2:$B$516,0), MATCH(Capacity!V$254,'E-E'!$E$1:$AH$1,0))</f>
        <v>0</v>
      </c>
      <c r="W399">
        <f>$C399*INDEX('E-E'!$E$2:$AH$516,MATCH(Capacity!$B399,'E-E'!$B$2:$B$516,0), MATCH(Capacity!W$254,'E-E'!$E$1:$AH$1,0))</f>
        <v>0</v>
      </c>
      <c r="X399">
        <f>$C399*INDEX('E-E'!$E$2:$AH$516,MATCH(Capacity!$B399,'E-E'!$B$2:$B$516,0), MATCH(Capacity!X$254,'E-E'!$E$1:$AH$1,0))</f>
        <v>0</v>
      </c>
      <c r="Y399">
        <f>$C399*INDEX('E-E'!$E$2:$AH$516,MATCH(Capacity!$B399,'E-E'!$B$2:$B$516,0), MATCH(Capacity!Y$254,'E-E'!$E$1:$AH$1,0))</f>
        <v>0</v>
      </c>
      <c r="Z399">
        <f>$C399*INDEX('E-E'!$E$2:$AH$516,MATCH(Capacity!$B399,'E-E'!$B$2:$B$516,0), MATCH(Capacity!Z$254,'E-E'!$E$1:$AH$1,0))</f>
        <v>0</v>
      </c>
      <c r="AA399">
        <f>$C399*INDEX('E-E'!$E$2:$AH$516,MATCH(Capacity!$B399,'E-E'!$B$2:$B$516,0), MATCH(Capacity!AA$254,'E-E'!$E$1:$AH$1,0))</f>
        <v>0</v>
      </c>
      <c r="AB399">
        <f>$C399*INDEX('E-E'!$E$2:$AH$516,MATCH(Capacity!$B399,'E-E'!$B$2:$B$516,0), MATCH(Capacity!AB$254,'E-E'!$E$1:$AH$1,0))</f>
        <v>0</v>
      </c>
      <c r="AC399">
        <f>$C399*INDEX('E-E'!$E$2:$AH$516,MATCH(Capacity!$B399,'E-E'!$B$2:$B$516,0), MATCH(Capacity!AC$254,'E-E'!$E$1:$AH$1,0))</f>
        <v>0</v>
      </c>
      <c r="AD399">
        <f>$C399*INDEX('E-E'!$E$2:$AH$516,MATCH(Capacity!$B399,'E-E'!$B$2:$B$516,0), MATCH(Capacity!AD$254,'E-E'!$E$1:$AH$1,0))</f>
        <v>0</v>
      </c>
      <c r="AE399">
        <f>$C399*INDEX('E-E'!$E$2:$AH$516,MATCH(Capacity!$B399,'E-E'!$B$2:$B$516,0), MATCH(Capacity!AE$254,'E-E'!$E$1:$AH$1,0))</f>
        <v>0</v>
      </c>
      <c r="AF399">
        <f>$C399*INDEX('E-E'!$E$2:$AH$516,MATCH(Capacity!$B399,'E-E'!$B$2:$B$516,0), MATCH(Capacity!AF$254,'E-E'!$E$1:$AH$1,0))</f>
        <v>0</v>
      </c>
      <c r="AG399">
        <f>$C399*INDEX('E-E'!$E$2:$AH$516,MATCH(Capacity!$B399,'E-E'!$B$2:$B$516,0), MATCH(Capacity!AG$254,'E-E'!$E$1:$AH$1,0))</f>
        <v>0</v>
      </c>
      <c r="AH399">
        <f>$C399*INDEX('E-E'!$E$2:$AH$516,MATCH(Capacity!$B399,'E-E'!$B$2:$B$516,0), MATCH(Capacity!AH$254,'E-E'!$E$1:$AH$1,0))</f>
        <v>0</v>
      </c>
    </row>
    <row r="400" spans="1:34" x14ac:dyDescent="0.3">
      <c r="A400" t="str">
        <f>'E-E'!A147</f>
        <v>Dry Creek GT</v>
      </c>
      <c r="B400" t="str">
        <f>'E-E'!B147</f>
        <v>DRYCGT1</v>
      </c>
      <c r="C400">
        <f>_xlfn.IFNA(VLOOKUP(B400,RawData!$B$1:$E$168,4,FALSE),0)</f>
        <v>52</v>
      </c>
      <c r="D400" t="str">
        <f>_xlfn.IFNA(VLOOKUP(B400,RawData!$B$1:$H$168,7,FALSE),0)</f>
        <v>OCGT</v>
      </c>
      <c r="E400" t="str">
        <f>_xlfn.IFNA(VLOOKUP(B400,RawData!$B$1:$H$168,2,FALSE),0)</f>
        <v>SA</v>
      </c>
      <c r="F400">
        <f>$C400*INDEX('E-E'!$E$2:$AH$516,MATCH(Capacity!$B400,'E-E'!$B$2:$B$516,0), MATCH(Capacity!F$254,'E-E'!$E$1:$AH$1,0))</f>
        <v>52</v>
      </c>
      <c r="G400">
        <f>$C400*INDEX('E-E'!$E$2:$AH$516,MATCH(Capacity!$B400,'E-E'!$B$2:$B$516,0), MATCH(Capacity!G$254,'E-E'!$E$1:$AH$1,0))</f>
        <v>52</v>
      </c>
      <c r="H400">
        <f>$C400*INDEX('E-E'!$E$2:$AH$516,MATCH(Capacity!$B400,'E-E'!$B$2:$B$516,0), MATCH(Capacity!H$254,'E-E'!$E$1:$AH$1,0))</f>
        <v>52</v>
      </c>
      <c r="I400">
        <f>$C400*INDEX('E-E'!$E$2:$AH$516,MATCH(Capacity!$B400,'E-E'!$B$2:$B$516,0), MATCH(Capacity!I$254,'E-E'!$E$1:$AH$1,0))</f>
        <v>52</v>
      </c>
      <c r="J400">
        <f>$C400*INDEX('E-E'!$E$2:$AH$516,MATCH(Capacity!$B400,'E-E'!$B$2:$B$516,0), MATCH(Capacity!J$254,'E-E'!$E$1:$AH$1,0))</f>
        <v>52</v>
      </c>
      <c r="K400">
        <f>$C400*INDEX('E-E'!$E$2:$AH$516,MATCH(Capacity!$B400,'E-E'!$B$2:$B$516,0), MATCH(Capacity!K$254,'E-E'!$E$1:$AH$1,0))</f>
        <v>52</v>
      </c>
      <c r="L400">
        <f>$C400*INDEX('E-E'!$E$2:$AH$516,MATCH(Capacity!$B400,'E-E'!$B$2:$B$516,0), MATCH(Capacity!L$254,'E-E'!$E$1:$AH$1,0))</f>
        <v>52</v>
      </c>
      <c r="M400">
        <f>$C400*INDEX('E-E'!$E$2:$AH$516,MATCH(Capacity!$B400,'E-E'!$B$2:$B$516,0), MATCH(Capacity!M$254,'E-E'!$E$1:$AH$1,0))</f>
        <v>52</v>
      </c>
      <c r="N400">
        <f>$C400*INDEX('E-E'!$E$2:$AH$516,MATCH(Capacity!$B400,'E-E'!$B$2:$B$516,0), MATCH(Capacity!N$254,'E-E'!$E$1:$AH$1,0))</f>
        <v>52</v>
      </c>
      <c r="O400">
        <f>$C400*INDEX('E-E'!$E$2:$AH$516,MATCH(Capacity!$B400,'E-E'!$B$2:$B$516,0), MATCH(Capacity!O$254,'E-E'!$E$1:$AH$1,0))</f>
        <v>52</v>
      </c>
      <c r="P400">
        <f>$C400*INDEX('E-E'!$E$2:$AH$516,MATCH(Capacity!$B400,'E-E'!$B$2:$B$516,0), MATCH(Capacity!P$254,'E-E'!$E$1:$AH$1,0))</f>
        <v>0</v>
      </c>
      <c r="Q400">
        <f>$C400*INDEX('E-E'!$E$2:$AH$516,MATCH(Capacity!$B400,'E-E'!$B$2:$B$516,0), MATCH(Capacity!Q$254,'E-E'!$E$1:$AH$1,0))</f>
        <v>0</v>
      </c>
      <c r="R400">
        <f>$C400*INDEX('E-E'!$E$2:$AH$516,MATCH(Capacity!$B400,'E-E'!$B$2:$B$516,0), MATCH(Capacity!R$254,'E-E'!$E$1:$AH$1,0))</f>
        <v>0</v>
      </c>
      <c r="S400">
        <f>$C400*INDEX('E-E'!$E$2:$AH$516,MATCH(Capacity!$B400,'E-E'!$B$2:$B$516,0), MATCH(Capacity!S$254,'E-E'!$E$1:$AH$1,0))</f>
        <v>0</v>
      </c>
      <c r="T400">
        <f>$C400*INDEX('E-E'!$E$2:$AH$516,MATCH(Capacity!$B400,'E-E'!$B$2:$B$516,0), MATCH(Capacity!T$254,'E-E'!$E$1:$AH$1,0))</f>
        <v>0</v>
      </c>
      <c r="U400">
        <f>$C400*INDEX('E-E'!$E$2:$AH$516,MATCH(Capacity!$B400,'E-E'!$B$2:$B$516,0), MATCH(Capacity!U$254,'E-E'!$E$1:$AH$1,0))</f>
        <v>0</v>
      </c>
      <c r="V400">
        <f>$C400*INDEX('E-E'!$E$2:$AH$516,MATCH(Capacity!$B400,'E-E'!$B$2:$B$516,0), MATCH(Capacity!V$254,'E-E'!$E$1:$AH$1,0))</f>
        <v>0</v>
      </c>
      <c r="W400">
        <f>$C400*INDEX('E-E'!$E$2:$AH$516,MATCH(Capacity!$B400,'E-E'!$B$2:$B$516,0), MATCH(Capacity!W$254,'E-E'!$E$1:$AH$1,0))</f>
        <v>0</v>
      </c>
      <c r="X400">
        <f>$C400*INDEX('E-E'!$E$2:$AH$516,MATCH(Capacity!$B400,'E-E'!$B$2:$B$516,0), MATCH(Capacity!X$254,'E-E'!$E$1:$AH$1,0))</f>
        <v>0</v>
      </c>
      <c r="Y400">
        <f>$C400*INDEX('E-E'!$E$2:$AH$516,MATCH(Capacity!$B400,'E-E'!$B$2:$B$516,0), MATCH(Capacity!Y$254,'E-E'!$E$1:$AH$1,0))</f>
        <v>0</v>
      </c>
      <c r="Z400">
        <f>$C400*INDEX('E-E'!$E$2:$AH$516,MATCH(Capacity!$B400,'E-E'!$B$2:$B$516,0), MATCH(Capacity!Z$254,'E-E'!$E$1:$AH$1,0))</f>
        <v>0</v>
      </c>
      <c r="AA400">
        <f>$C400*INDEX('E-E'!$E$2:$AH$516,MATCH(Capacity!$B400,'E-E'!$B$2:$B$516,0), MATCH(Capacity!AA$254,'E-E'!$E$1:$AH$1,0))</f>
        <v>0</v>
      </c>
      <c r="AB400">
        <f>$C400*INDEX('E-E'!$E$2:$AH$516,MATCH(Capacity!$B400,'E-E'!$B$2:$B$516,0), MATCH(Capacity!AB$254,'E-E'!$E$1:$AH$1,0))</f>
        <v>0</v>
      </c>
      <c r="AC400">
        <f>$C400*INDEX('E-E'!$E$2:$AH$516,MATCH(Capacity!$B400,'E-E'!$B$2:$B$516,0), MATCH(Capacity!AC$254,'E-E'!$E$1:$AH$1,0))</f>
        <v>0</v>
      </c>
      <c r="AD400">
        <f>$C400*INDEX('E-E'!$E$2:$AH$516,MATCH(Capacity!$B400,'E-E'!$B$2:$B$516,0), MATCH(Capacity!AD$254,'E-E'!$E$1:$AH$1,0))</f>
        <v>0</v>
      </c>
      <c r="AE400">
        <f>$C400*INDEX('E-E'!$E$2:$AH$516,MATCH(Capacity!$B400,'E-E'!$B$2:$B$516,0), MATCH(Capacity!AE$254,'E-E'!$E$1:$AH$1,0))</f>
        <v>0</v>
      </c>
      <c r="AF400">
        <f>$C400*INDEX('E-E'!$E$2:$AH$516,MATCH(Capacity!$B400,'E-E'!$B$2:$B$516,0), MATCH(Capacity!AF$254,'E-E'!$E$1:$AH$1,0))</f>
        <v>0</v>
      </c>
      <c r="AG400">
        <f>$C400*INDEX('E-E'!$E$2:$AH$516,MATCH(Capacity!$B400,'E-E'!$B$2:$B$516,0), MATCH(Capacity!AG$254,'E-E'!$E$1:$AH$1,0))</f>
        <v>0</v>
      </c>
      <c r="AH400">
        <f>$C400*INDEX('E-E'!$E$2:$AH$516,MATCH(Capacity!$B400,'E-E'!$B$2:$B$516,0), MATCH(Capacity!AH$254,'E-E'!$E$1:$AH$1,0))</f>
        <v>0</v>
      </c>
    </row>
    <row r="401" spans="1:34" x14ac:dyDescent="0.3">
      <c r="A401" t="str">
        <f>'E-E'!A148</f>
        <v>Dry Creek GT</v>
      </c>
      <c r="B401" t="str">
        <f>'E-E'!B148</f>
        <v>DRYCGT2</v>
      </c>
      <c r="C401">
        <f>_xlfn.IFNA(VLOOKUP(B401,RawData!$B$1:$E$168,4,FALSE),0)</f>
        <v>52</v>
      </c>
      <c r="D401" t="str">
        <f>_xlfn.IFNA(VLOOKUP(B401,RawData!$B$1:$H$168,7,FALSE),0)</f>
        <v>OCGT</v>
      </c>
      <c r="E401" t="str">
        <f>_xlfn.IFNA(VLOOKUP(B401,RawData!$B$1:$H$168,2,FALSE),0)</f>
        <v>SA</v>
      </c>
      <c r="F401">
        <f>$C401*INDEX('E-E'!$E$2:$AH$516,MATCH(Capacity!$B401,'E-E'!$B$2:$B$516,0), MATCH(Capacity!F$254,'E-E'!$E$1:$AH$1,0))</f>
        <v>52</v>
      </c>
      <c r="G401">
        <f>$C401*INDEX('E-E'!$E$2:$AH$516,MATCH(Capacity!$B401,'E-E'!$B$2:$B$516,0), MATCH(Capacity!G$254,'E-E'!$E$1:$AH$1,0))</f>
        <v>52</v>
      </c>
      <c r="H401">
        <f>$C401*INDEX('E-E'!$E$2:$AH$516,MATCH(Capacity!$B401,'E-E'!$B$2:$B$516,0), MATCH(Capacity!H$254,'E-E'!$E$1:$AH$1,0))</f>
        <v>52</v>
      </c>
      <c r="I401">
        <f>$C401*INDEX('E-E'!$E$2:$AH$516,MATCH(Capacity!$B401,'E-E'!$B$2:$B$516,0), MATCH(Capacity!I$254,'E-E'!$E$1:$AH$1,0))</f>
        <v>52</v>
      </c>
      <c r="J401">
        <f>$C401*INDEX('E-E'!$E$2:$AH$516,MATCH(Capacity!$B401,'E-E'!$B$2:$B$516,0), MATCH(Capacity!J$254,'E-E'!$E$1:$AH$1,0))</f>
        <v>52</v>
      </c>
      <c r="K401">
        <f>$C401*INDEX('E-E'!$E$2:$AH$516,MATCH(Capacity!$B401,'E-E'!$B$2:$B$516,0), MATCH(Capacity!K$254,'E-E'!$E$1:$AH$1,0))</f>
        <v>52</v>
      </c>
      <c r="L401">
        <f>$C401*INDEX('E-E'!$E$2:$AH$516,MATCH(Capacity!$B401,'E-E'!$B$2:$B$516,0), MATCH(Capacity!L$254,'E-E'!$E$1:$AH$1,0))</f>
        <v>52</v>
      </c>
      <c r="M401">
        <f>$C401*INDEX('E-E'!$E$2:$AH$516,MATCH(Capacity!$B401,'E-E'!$B$2:$B$516,0), MATCH(Capacity!M$254,'E-E'!$E$1:$AH$1,0))</f>
        <v>52</v>
      </c>
      <c r="N401">
        <f>$C401*INDEX('E-E'!$E$2:$AH$516,MATCH(Capacity!$B401,'E-E'!$B$2:$B$516,0), MATCH(Capacity!N$254,'E-E'!$E$1:$AH$1,0))</f>
        <v>52</v>
      </c>
      <c r="O401">
        <f>$C401*INDEX('E-E'!$E$2:$AH$516,MATCH(Capacity!$B401,'E-E'!$B$2:$B$516,0), MATCH(Capacity!O$254,'E-E'!$E$1:$AH$1,0))</f>
        <v>52</v>
      </c>
      <c r="P401">
        <f>$C401*INDEX('E-E'!$E$2:$AH$516,MATCH(Capacity!$B401,'E-E'!$B$2:$B$516,0), MATCH(Capacity!P$254,'E-E'!$E$1:$AH$1,0))</f>
        <v>0</v>
      </c>
      <c r="Q401">
        <f>$C401*INDEX('E-E'!$E$2:$AH$516,MATCH(Capacity!$B401,'E-E'!$B$2:$B$516,0), MATCH(Capacity!Q$254,'E-E'!$E$1:$AH$1,0))</f>
        <v>0</v>
      </c>
      <c r="R401">
        <f>$C401*INDEX('E-E'!$E$2:$AH$516,MATCH(Capacity!$B401,'E-E'!$B$2:$B$516,0), MATCH(Capacity!R$254,'E-E'!$E$1:$AH$1,0))</f>
        <v>0</v>
      </c>
      <c r="S401">
        <f>$C401*INDEX('E-E'!$E$2:$AH$516,MATCH(Capacity!$B401,'E-E'!$B$2:$B$516,0), MATCH(Capacity!S$254,'E-E'!$E$1:$AH$1,0))</f>
        <v>0</v>
      </c>
      <c r="T401">
        <f>$C401*INDEX('E-E'!$E$2:$AH$516,MATCH(Capacity!$B401,'E-E'!$B$2:$B$516,0), MATCH(Capacity!T$254,'E-E'!$E$1:$AH$1,0))</f>
        <v>0</v>
      </c>
      <c r="U401">
        <f>$C401*INDEX('E-E'!$E$2:$AH$516,MATCH(Capacity!$B401,'E-E'!$B$2:$B$516,0), MATCH(Capacity!U$254,'E-E'!$E$1:$AH$1,0))</f>
        <v>0</v>
      </c>
      <c r="V401">
        <f>$C401*INDEX('E-E'!$E$2:$AH$516,MATCH(Capacity!$B401,'E-E'!$B$2:$B$516,0), MATCH(Capacity!V$254,'E-E'!$E$1:$AH$1,0))</f>
        <v>0</v>
      </c>
      <c r="W401">
        <f>$C401*INDEX('E-E'!$E$2:$AH$516,MATCH(Capacity!$B401,'E-E'!$B$2:$B$516,0), MATCH(Capacity!W$254,'E-E'!$E$1:$AH$1,0))</f>
        <v>0</v>
      </c>
      <c r="X401">
        <f>$C401*INDEX('E-E'!$E$2:$AH$516,MATCH(Capacity!$B401,'E-E'!$B$2:$B$516,0), MATCH(Capacity!X$254,'E-E'!$E$1:$AH$1,0))</f>
        <v>0</v>
      </c>
      <c r="Y401">
        <f>$C401*INDEX('E-E'!$E$2:$AH$516,MATCH(Capacity!$B401,'E-E'!$B$2:$B$516,0), MATCH(Capacity!Y$254,'E-E'!$E$1:$AH$1,0))</f>
        <v>0</v>
      </c>
      <c r="Z401">
        <f>$C401*INDEX('E-E'!$E$2:$AH$516,MATCH(Capacity!$B401,'E-E'!$B$2:$B$516,0), MATCH(Capacity!Z$254,'E-E'!$E$1:$AH$1,0))</f>
        <v>0</v>
      </c>
      <c r="AA401">
        <f>$C401*INDEX('E-E'!$E$2:$AH$516,MATCH(Capacity!$B401,'E-E'!$B$2:$B$516,0), MATCH(Capacity!AA$254,'E-E'!$E$1:$AH$1,0))</f>
        <v>0</v>
      </c>
      <c r="AB401">
        <f>$C401*INDEX('E-E'!$E$2:$AH$516,MATCH(Capacity!$B401,'E-E'!$B$2:$B$516,0), MATCH(Capacity!AB$254,'E-E'!$E$1:$AH$1,0))</f>
        <v>0</v>
      </c>
      <c r="AC401">
        <f>$C401*INDEX('E-E'!$E$2:$AH$516,MATCH(Capacity!$B401,'E-E'!$B$2:$B$516,0), MATCH(Capacity!AC$254,'E-E'!$E$1:$AH$1,0))</f>
        <v>0</v>
      </c>
      <c r="AD401">
        <f>$C401*INDEX('E-E'!$E$2:$AH$516,MATCH(Capacity!$B401,'E-E'!$B$2:$B$516,0), MATCH(Capacity!AD$254,'E-E'!$E$1:$AH$1,0))</f>
        <v>0</v>
      </c>
      <c r="AE401">
        <f>$C401*INDEX('E-E'!$E$2:$AH$516,MATCH(Capacity!$B401,'E-E'!$B$2:$B$516,0), MATCH(Capacity!AE$254,'E-E'!$E$1:$AH$1,0))</f>
        <v>0</v>
      </c>
      <c r="AF401">
        <f>$C401*INDEX('E-E'!$E$2:$AH$516,MATCH(Capacity!$B401,'E-E'!$B$2:$B$516,0), MATCH(Capacity!AF$254,'E-E'!$E$1:$AH$1,0))</f>
        <v>0</v>
      </c>
      <c r="AG401">
        <f>$C401*INDEX('E-E'!$E$2:$AH$516,MATCH(Capacity!$B401,'E-E'!$B$2:$B$516,0), MATCH(Capacity!AG$254,'E-E'!$E$1:$AH$1,0))</f>
        <v>0</v>
      </c>
      <c r="AH401">
        <f>$C401*INDEX('E-E'!$E$2:$AH$516,MATCH(Capacity!$B401,'E-E'!$B$2:$B$516,0), MATCH(Capacity!AH$254,'E-E'!$E$1:$AH$1,0))</f>
        <v>0</v>
      </c>
    </row>
    <row r="402" spans="1:34" x14ac:dyDescent="0.3">
      <c r="A402" t="str">
        <f>'E-E'!A149</f>
        <v>Dry Creek GT</v>
      </c>
      <c r="B402" t="str">
        <f>'E-E'!B149</f>
        <v>DRYCGT3</v>
      </c>
      <c r="C402">
        <f>_xlfn.IFNA(VLOOKUP(B402,RawData!$B$1:$E$168,4,FALSE),0)</f>
        <v>52</v>
      </c>
      <c r="D402" t="str">
        <f>_xlfn.IFNA(VLOOKUP(B402,RawData!$B$1:$H$168,7,FALSE),0)</f>
        <v>OCGT</v>
      </c>
      <c r="E402" t="str">
        <f>_xlfn.IFNA(VLOOKUP(B402,RawData!$B$1:$H$168,2,FALSE),0)</f>
        <v>SA</v>
      </c>
      <c r="F402">
        <f>$C402*INDEX('E-E'!$E$2:$AH$516,MATCH(Capacity!$B402,'E-E'!$B$2:$B$516,0), MATCH(Capacity!F$254,'E-E'!$E$1:$AH$1,0))</f>
        <v>52</v>
      </c>
      <c r="G402">
        <f>$C402*INDEX('E-E'!$E$2:$AH$516,MATCH(Capacity!$B402,'E-E'!$B$2:$B$516,0), MATCH(Capacity!G$254,'E-E'!$E$1:$AH$1,0))</f>
        <v>52</v>
      </c>
      <c r="H402">
        <f>$C402*INDEX('E-E'!$E$2:$AH$516,MATCH(Capacity!$B402,'E-E'!$B$2:$B$516,0), MATCH(Capacity!H$254,'E-E'!$E$1:$AH$1,0))</f>
        <v>52</v>
      </c>
      <c r="I402">
        <f>$C402*INDEX('E-E'!$E$2:$AH$516,MATCH(Capacity!$B402,'E-E'!$B$2:$B$516,0), MATCH(Capacity!I$254,'E-E'!$E$1:$AH$1,0))</f>
        <v>52</v>
      </c>
      <c r="J402">
        <f>$C402*INDEX('E-E'!$E$2:$AH$516,MATCH(Capacity!$B402,'E-E'!$B$2:$B$516,0), MATCH(Capacity!J$254,'E-E'!$E$1:$AH$1,0))</f>
        <v>52</v>
      </c>
      <c r="K402">
        <f>$C402*INDEX('E-E'!$E$2:$AH$516,MATCH(Capacity!$B402,'E-E'!$B$2:$B$516,0), MATCH(Capacity!K$254,'E-E'!$E$1:$AH$1,0))</f>
        <v>52</v>
      </c>
      <c r="L402">
        <f>$C402*INDEX('E-E'!$E$2:$AH$516,MATCH(Capacity!$B402,'E-E'!$B$2:$B$516,0), MATCH(Capacity!L$254,'E-E'!$E$1:$AH$1,0))</f>
        <v>52</v>
      </c>
      <c r="M402">
        <f>$C402*INDEX('E-E'!$E$2:$AH$516,MATCH(Capacity!$B402,'E-E'!$B$2:$B$516,0), MATCH(Capacity!M$254,'E-E'!$E$1:$AH$1,0))</f>
        <v>52</v>
      </c>
      <c r="N402">
        <f>$C402*INDEX('E-E'!$E$2:$AH$516,MATCH(Capacity!$B402,'E-E'!$B$2:$B$516,0), MATCH(Capacity!N$254,'E-E'!$E$1:$AH$1,0))</f>
        <v>52</v>
      </c>
      <c r="O402">
        <f>$C402*INDEX('E-E'!$E$2:$AH$516,MATCH(Capacity!$B402,'E-E'!$B$2:$B$516,0), MATCH(Capacity!O$254,'E-E'!$E$1:$AH$1,0))</f>
        <v>52</v>
      </c>
      <c r="P402">
        <f>$C402*INDEX('E-E'!$E$2:$AH$516,MATCH(Capacity!$B402,'E-E'!$B$2:$B$516,0), MATCH(Capacity!P$254,'E-E'!$E$1:$AH$1,0))</f>
        <v>0</v>
      </c>
      <c r="Q402">
        <f>$C402*INDEX('E-E'!$E$2:$AH$516,MATCH(Capacity!$B402,'E-E'!$B$2:$B$516,0), MATCH(Capacity!Q$254,'E-E'!$E$1:$AH$1,0))</f>
        <v>0</v>
      </c>
      <c r="R402">
        <f>$C402*INDEX('E-E'!$E$2:$AH$516,MATCH(Capacity!$B402,'E-E'!$B$2:$B$516,0), MATCH(Capacity!R$254,'E-E'!$E$1:$AH$1,0))</f>
        <v>0</v>
      </c>
      <c r="S402">
        <f>$C402*INDEX('E-E'!$E$2:$AH$516,MATCH(Capacity!$B402,'E-E'!$B$2:$B$516,0), MATCH(Capacity!S$254,'E-E'!$E$1:$AH$1,0))</f>
        <v>0</v>
      </c>
      <c r="T402">
        <f>$C402*INDEX('E-E'!$E$2:$AH$516,MATCH(Capacity!$B402,'E-E'!$B$2:$B$516,0), MATCH(Capacity!T$254,'E-E'!$E$1:$AH$1,0))</f>
        <v>0</v>
      </c>
      <c r="U402">
        <f>$C402*INDEX('E-E'!$E$2:$AH$516,MATCH(Capacity!$B402,'E-E'!$B$2:$B$516,0), MATCH(Capacity!U$254,'E-E'!$E$1:$AH$1,0))</f>
        <v>0</v>
      </c>
      <c r="V402">
        <f>$C402*INDEX('E-E'!$E$2:$AH$516,MATCH(Capacity!$B402,'E-E'!$B$2:$B$516,0), MATCH(Capacity!V$254,'E-E'!$E$1:$AH$1,0))</f>
        <v>0</v>
      </c>
      <c r="W402">
        <f>$C402*INDEX('E-E'!$E$2:$AH$516,MATCH(Capacity!$B402,'E-E'!$B$2:$B$516,0), MATCH(Capacity!W$254,'E-E'!$E$1:$AH$1,0))</f>
        <v>0</v>
      </c>
      <c r="X402">
        <f>$C402*INDEX('E-E'!$E$2:$AH$516,MATCH(Capacity!$B402,'E-E'!$B$2:$B$516,0), MATCH(Capacity!X$254,'E-E'!$E$1:$AH$1,0))</f>
        <v>0</v>
      </c>
      <c r="Y402">
        <f>$C402*INDEX('E-E'!$E$2:$AH$516,MATCH(Capacity!$B402,'E-E'!$B$2:$B$516,0), MATCH(Capacity!Y$254,'E-E'!$E$1:$AH$1,0))</f>
        <v>0</v>
      </c>
      <c r="Z402">
        <f>$C402*INDEX('E-E'!$E$2:$AH$516,MATCH(Capacity!$B402,'E-E'!$B$2:$B$516,0), MATCH(Capacity!Z$254,'E-E'!$E$1:$AH$1,0))</f>
        <v>0</v>
      </c>
      <c r="AA402">
        <f>$C402*INDEX('E-E'!$E$2:$AH$516,MATCH(Capacity!$B402,'E-E'!$B$2:$B$516,0), MATCH(Capacity!AA$254,'E-E'!$E$1:$AH$1,0))</f>
        <v>0</v>
      </c>
      <c r="AB402">
        <f>$C402*INDEX('E-E'!$E$2:$AH$516,MATCH(Capacity!$B402,'E-E'!$B$2:$B$516,0), MATCH(Capacity!AB$254,'E-E'!$E$1:$AH$1,0))</f>
        <v>0</v>
      </c>
      <c r="AC402">
        <f>$C402*INDEX('E-E'!$E$2:$AH$516,MATCH(Capacity!$B402,'E-E'!$B$2:$B$516,0), MATCH(Capacity!AC$254,'E-E'!$E$1:$AH$1,0))</f>
        <v>0</v>
      </c>
      <c r="AD402">
        <f>$C402*INDEX('E-E'!$E$2:$AH$516,MATCH(Capacity!$B402,'E-E'!$B$2:$B$516,0), MATCH(Capacity!AD$254,'E-E'!$E$1:$AH$1,0))</f>
        <v>0</v>
      </c>
      <c r="AE402">
        <f>$C402*INDEX('E-E'!$E$2:$AH$516,MATCH(Capacity!$B402,'E-E'!$B$2:$B$516,0), MATCH(Capacity!AE$254,'E-E'!$E$1:$AH$1,0))</f>
        <v>0</v>
      </c>
      <c r="AF402">
        <f>$C402*INDEX('E-E'!$E$2:$AH$516,MATCH(Capacity!$B402,'E-E'!$B$2:$B$516,0), MATCH(Capacity!AF$254,'E-E'!$E$1:$AH$1,0))</f>
        <v>0</v>
      </c>
      <c r="AG402">
        <f>$C402*INDEX('E-E'!$E$2:$AH$516,MATCH(Capacity!$B402,'E-E'!$B$2:$B$516,0), MATCH(Capacity!AG$254,'E-E'!$E$1:$AH$1,0))</f>
        <v>0</v>
      </c>
      <c r="AH402">
        <f>$C402*INDEX('E-E'!$E$2:$AH$516,MATCH(Capacity!$B402,'E-E'!$B$2:$B$516,0), MATCH(Capacity!AH$254,'E-E'!$E$1:$AH$1,0))</f>
        <v>0</v>
      </c>
    </row>
    <row r="403" spans="1:34" x14ac:dyDescent="0.3">
      <c r="A403" t="str">
        <f>'E-E'!A150</f>
        <v>Dundonnell Wind Farm</v>
      </c>
      <c r="B403" t="str">
        <f>'E-E'!B150</f>
        <v>DUNDWF1</v>
      </c>
      <c r="C403">
        <f>_xlfn.IFNA(VLOOKUP(B403,RawData!$B$1:$E$168,4,FALSE),0)</f>
        <v>0</v>
      </c>
      <c r="D403">
        <f>_xlfn.IFNA(VLOOKUP(B403,RawData!$B$1:$H$168,7,FALSE),0)</f>
        <v>0</v>
      </c>
      <c r="E403">
        <f>_xlfn.IFNA(VLOOKUP(B403,RawData!$B$1:$H$168,2,FALSE),0)</f>
        <v>0</v>
      </c>
      <c r="F403">
        <f>$C403*INDEX('E-E'!$E$2:$AH$516,MATCH(Capacity!$B403,'E-E'!$B$2:$B$516,0), MATCH(Capacity!F$254,'E-E'!$E$1:$AH$1,0))</f>
        <v>0</v>
      </c>
      <c r="G403">
        <f>$C403*INDEX('E-E'!$E$2:$AH$516,MATCH(Capacity!$B403,'E-E'!$B$2:$B$516,0), MATCH(Capacity!G$254,'E-E'!$E$1:$AH$1,0))</f>
        <v>0</v>
      </c>
      <c r="H403">
        <f>$C403*INDEX('E-E'!$E$2:$AH$516,MATCH(Capacity!$B403,'E-E'!$B$2:$B$516,0), MATCH(Capacity!H$254,'E-E'!$E$1:$AH$1,0))</f>
        <v>0</v>
      </c>
      <c r="I403">
        <f>$C403*INDEX('E-E'!$E$2:$AH$516,MATCH(Capacity!$B403,'E-E'!$B$2:$B$516,0), MATCH(Capacity!I$254,'E-E'!$E$1:$AH$1,0))</f>
        <v>0</v>
      </c>
      <c r="J403">
        <f>$C403*INDEX('E-E'!$E$2:$AH$516,MATCH(Capacity!$B403,'E-E'!$B$2:$B$516,0), MATCH(Capacity!J$254,'E-E'!$E$1:$AH$1,0))</f>
        <v>0</v>
      </c>
      <c r="K403">
        <f>$C403*INDEX('E-E'!$E$2:$AH$516,MATCH(Capacity!$B403,'E-E'!$B$2:$B$516,0), MATCH(Capacity!K$254,'E-E'!$E$1:$AH$1,0))</f>
        <v>0</v>
      </c>
      <c r="L403">
        <f>$C403*INDEX('E-E'!$E$2:$AH$516,MATCH(Capacity!$B403,'E-E'!$B$2:$B$516,0), MATCH(Capacity!L$254,'E-E'!$E$1:$AH$1,0))</f>
        <v>0</v>
      </c>
      <c r="M403">
        <f>$C403*INDEX('E-E'!$E$2:$AH$516,MATCH(Capacity!$B403,'E-E'!$B$2:$B$516,0), MATCH(Capacity!M$254,'E-E'!$E$1:$AH$1,0))</f>
        <v>0</v>
      </c>
      <c r="N403">
        <f>$C403*INDEX('E-E'!$E$2:$AH$516,MATCH(Capacity!$B403,'E-E'!$B$2:$B$516,0), MATCH(Capacity!N$254,'E-E'!$E$1:$AH$1,0))</f>
        <v>0</v>
      </c>
      <c r="O403">
        <f>$C403*INDEX('E-E'!$E$2:$AH$516,MATCH(Capacity!$B403,'E-E'!$B$2:$B$516,0), MATCH(Capacity!O$254,'E-E'!$E$1:$AH$1,0))</f>
        <v>0</v>
      </c>
      <c r="P403">
        <f>$C403*INDEX('E-E'!$E$2:$AH$516,MATCH(Capacity!$B403,'E-E'!$B$2:$B$516,0), MATCH(Capacity!P$254,'E-E'!$E$1:$AH$1,0))</f>
        <v>0</v>
      </c>
      <c r="Q403">
        <f>$C403*INDEX('E-E'!$E$2:$AH$516,MATCH(Capacity!$B403,'E-E'!$B$2:$B$516,0), MATCH(Capacity!Q$254,'E-E'!$E$1:$AH$1,0))</f>
        <v>0</v>
      </c>
      <c r="R403">
        <f>$C403*INDEX('E-E'!$E$2:$AH$516,MATCH(Capacity!$B403,'E-E'!$B$2:$B$516,0), MATCH(Capacity!R$254,'E-E'!$E$1:$AH$1,0))</f>
        <v>0</v>
      </c>
      <c r="S403">
        <f>$C403*INDEX('E-E'!$E$2:$AH$516,MATCH(Capacity!$B403,'E-E'!$B$2:$B$516,0), MATCH(Capacity!S$254,'E-E'!$E$1:$AH$1,0))</f>
        <v>0</v>
      </c>
      <c r="T403">
        <f>$C403*INDEX('E-E'!$E$2:$AH$516,MATCH(Capacity!$B403,'E-E'!$B$2:$B$516,0), MATCH(Capacity!T$254,'E-E'!$E$1:$AH$1,0))</f>
        <v>0</v>
      </c>
      <c r="U403">
        <f>$C403*INDEX('E-E'!$E$2:$AH$516,MATCH(Capacity!$B403,'E-E'!$B$2:$B$516,0), MATCH(Capacity!U$254,'E-E'!$E$1:$AH$1,0))</f>
        <v>0</v>
      </c>
      <c r="V403">
        <f>$C403*INDEX('E-E'!$E$2:$AH$516,MATCH(Capacity!$B403,'E-E'!$B$2:$B$516,0), MATCH(Capacity!V$254,'E-E'!$E$1:$AH$1,0))</f>
        <v>0</v>
      </c>
      <c r="W403">
        <f>$C403*INDEX('E-E'!$E$2:$AH$516,MATCH(Capacity!$B403,'E-E'!$B$2:$B$516,0), MATCH(Capacity!W$254,'E-E'!$E$1:$AH$1,0))</f>
        <v>0</v>
      </c>
      <c r="X403">
        <f>$C403*INDEX('E-E'!$E$2:$AH$516,MATCH(Capacity!$B403,'E-E'!$B$2:$B$516,0), MATCH(Capacity!X$254,'E-E'!$E$1:$AH$1,0))</f>
        <v>0</v>
      </c>
      <c r="Y403">
        <f>$C403*INDEX('E-E'!$E$2:$AH$516,MATCH(Capacity!$B403,'E-E'!$B$2:$B$516,0), MATCH(Capacity!Y$254,'E-E'!$E$1:$AH$1,0))</f>
        <v>0</v>
      </c>
      <c r="Z403">
        <f>$C403*INDEX('E-E'!$E$2:$AH$516,MATCH(Capacity!$B403,'E-E'!$B$2:$B$516,0), MATCH(Capacity!Z$254,'E-E'!$E$1:$AH$1,0))</f>
        <v>0</v>
      </c>
      <c r="AA403">
        <f>$C403*INDEX('E-E'!$E$2:$AH$516,MATCH(Capacity!$B403,'E-E'!$B$2:$B$516,0), MATCH(Capacity!AA$254,'E-E'!$E$1:$AH$1,0))</f>
        <v>0</v>
      </c>
      <c r="AB403">
        <f>$C403*INDEX('E-E'!$E$2:$AH$516,MATCH(Capacity!$B403,'E-E'!$B$2:$B$516,0), MATCH(Capacity!AB$254,'E-E'!$E$1:$AH$1,0))</f>
        <v>0</v>
      </c>
      <c r="AC403">
        <f>$C403*INDEX('E-E'!$E$2:$AH$516,MATCH(Capacity!$B403,'E-E'!$B$2:$B$516,0), MATCH(Capacity!AC$254,'E-E'!$E$1:$AH$1,0))</f>
        <v>0</v>
      </c>
      <c r="AD403">
        <f>$C403*INDEX('E-E'!$E$2:$AH$516,MATCH(Capacity!$B403,'E-E'!$B$2:$B$516,0), MATCH(Capacity!AD$254,'E-E'!$E$1:$AH$1,0))</f>
        <v>0</v>
      </c>
      <c r="AE403">
        <f>$C403*INDEX('E-E'!$E$2:$AH$516,MATCH(Capacity!$B403,'E-E'!$B$2:$B$516,0), MATCH(Capacity!AE$254,'E-E'!$E$1:$AH$1,0))</f>
        <v>0</v>
      </c>
      <c r="AF403">
        <f>$C403*INDEX('E-E'!$E$2:$AH$516,MATCH(Capacity!$B403,'E-E'!$B$2:$B$516,0), MATCH(Capacity!AF$254,'E-E'!$E$1:$AH$1,0))</f>
        <v>0</v>
      </c>
      <c r="AG403">
        <f>$C403*INDEX('E-E'!$E$2:$AH$516,MATCH(Capacity!$B403,'E-E'!$B$2:$B$516,0), MATCH(Capacity!AG$254,'E-E'!$E$1:$AH$1,0))</f>
        <v>0</v>
      </c>
      <c r="AH403">
        <f>$C403*INDEX('E-E'!$E$2:$AH$516,MATCH(Capacity!$B403,'E-E'!$B$2:$B$516,0), MATCH(Capacity!AH$254,'E-E'!$E$1:$AH$1,0))</f>
        <v>0</v>
      </c>
    </row>
    <row r="404" spans="1:34" x14ac:dyDescent="0.3">
      <c r="A404" t="str">
        <f>'E-E'!A151</f>
        <v>Dundonnell Wind Farm</v>
      </c>
      <c r="B404" t="str">
        <f>'E-E'!B151</f>
        <v>DUNDWF2</v>
      </c>
      <c r="C404">
        <f>_xlfn.IFNA(VLOOKUP(B404,RawData!$B$1:$E$168,4,FALSE),0)</f>
        <v>0</v>
      </c>
      <c r="D404">
        <f>_xlfn.IFNA(VLOOKUP(B404,RawData!$B$1:$H$168,7,FALSE),0)</f>
        <v>0</v>
      </c>
      <c r="E404">
        <f>_xlfn.IFNA(VLOOKUP(B404,RawData!$B$1:$H$168,2,FALSE),0)</f>
        <v>0</v>
      </c>
      <c r="F404">
        <f>$C404*INDEX('E-E'!$E$2:$AH$516,MATCH(Capacity!$B404,'E-E'!$B$2:$B$516,0), MATCH(Capacity!F$254,'E-E'!$E$1:$AH$1,0))</f>
        <v>0</v>
      </c>
      <c r="G404">
        <f>$C404*INDEX('E-E'!$E$2:$AH$516,MATCH(Capacity!$B404,'E-E'!$B$2:$B$516,0), MATCH(Capacity!G$254,'E-E'!$E$1:$AH$1,0))</f>
        <v>0</v>
      </c>
      <c r="H404">
        <f>$C404*INDEX('E-E'!$E$2:$AH$516,MATCH(Capacity!$B404,'E-E'!$B$2:$B$516,0), MATCH(Capacity!H$254,'E-E'!$E$1:$AH$1,0))</f>
        <v>0</v>
      </c>
      <c r="I404">
        <f>$C404*INDEX('E-E'!$E$2:$AH$516,MATCH(Capacity!$B404,'E-E'!$B$2:$B$516,0), MATCH(Capacity!I$254,'E-E'!$E$1:$AH$1,0))</f>
        <v>0</v>
      </c>
      <c r="J404">
        <f>$C404*INDEX('E-E'!$E$2:$AH$516,MATCH(Capacity!$B404,'E-E'!$B$2:$B$516,0), MATCH(Capacity!J$254,'E-E'!$E$1:$AH$1,0))</f>
        <v>0</v>
      </c>
      <c r="K404">
        <f>$C404*INDEX('E-E'!$E$2:$AH$516,MATCH(Capacity!$B404,'E-E'!$B$2:$B$516,0), MATCH(Capacity!K$254,'E-E'!$E$1:$AH$1,0))</f>
        <v>0</v>
      </c>
      <c r="L404">
        <f>$C404*INDEX('E-E'!$E$2:$AH$516,MATCH(Capacity!$B404,'E-E'!$B$2:$B$516,0), MATCH(Capacity!L$254,'E-E'!$E$1:$AH$1,0))</f>
        <v>0</v>
      </c>
      <c r="M404">
        <f>$C404*INDEX('E-E'!$E$2:$AH$516,MATCH(Capacity!$B404,'E-E'!$B$2:$B$516,0), MATCH(Capacity!M$254,'E-E'!$E$1:$AH$1,0))</f>
        <v>0</v>
      </c>
      <c r="N404">
        <f>$C404*INDEX('E-E'!$E$2:$AH$516,MATCH(Capacity!$B404,'E-E'!$B$2:$B$516,0), MATCH(Capacity!N$254,'E-E'!$E$1:$AH$1,0))</f>
        <v>0</v>
      </c>
      <c r="O404">
        <f>$C404*INDEX('E-E'!$E$2:$AH$516,MATCH(Capacity!$B404,'E-E'!$B$2:$B$516,0), MATCH(Capacity!O$254,'E-E'!$E$1:$AH$1,0))</f>
        <v>0</v>
      </c>
      <c r="P404">
        <f>$C404*INDEX('E-E'!$E$2:$AH$516,MATCH(Capacity!$B404,'E-E'!$B$2:$B$516,0), MATCH(Capacity!P$254,'E-E'!$E$1:$AH$1,0))</f>
        <v>0</v>
      </c>
      <c r="Q404">
        <f>$C404*INDEX('E-E'!$E$2:$AH$516,MATCH(Capacity!$B404,'E-E'!$B$2:$B$516,0), MATCH(Capacity!Q$254,'E-E'!$E$1:$AH$1,0))</f>
        <v>0</v>
      </c>
      <c r="R404">
        <f>$C404*INDEX('E-E'!$E$2:$AH$516,MATCH(Capacity!$B404,'E-E'!$B$2:$B$516,0), MATCH(Capacity!R$254,'E-E'!$E$1:$AH$1,0))</f>
        <v>0</v>
      </c>
      <c r="S404">
        <f>$C404*INDEX('E-E'!$E$2:$AH$516,MATCH(Capacity!$B404,'E-E'!$B$2:$B$516,0), MATCH(Capacity!S$254,'E-E'!$E$1:$AH$1,0))</f>
        <v>0</v>
      </c>
      <c r="T404">
        <f>$C404*INDEX('E-E'!$E$2:$AH$516,MATCH(Capacity!$B404,'E-E'!$B$2:$B$516,0), MATCH(Capacity!T$254,'E-E'!$E$1:$AH$1,0))</f>
        <v>0</v>
      </c>
      <c r="U404">
        <f>$C404*INDEX('E-E'!$E$2:$AH$516,MATCH(Capacity!$B404,'E-E'!$B$2:$B$516,0), MATCH(Capacity!U$254,'E-E'!$E$1:$AH$1,0))</f>
        <v>0</v>
      </c>
      <c r="V404">
        <f>$C404*INDEX('E-E'!$E$2:$AH$516,MATCH(Capacity!$B404,'E-E'!$B$2:$B$516,0), MATCH(Capacity!V$254,'E-E'!$E$1:$AH$1,0))</f>
        <v>0</v>
      </c>
      <c r="W404">
        <f>$C404*INDEX('E-E'!$E$2:$AH$516,MATCH(Capacity!$B404,'E-E'!$B$2:$B$516,0), MATCH(Capacity!W$254,'E-E'!$E$1:$AH$1,0))</f>
        <v>0</v>
      </c>
      <c r="X404">
        <f>$C404*INDEX('E-E'!$E$2:$AH$516,MATCH(Capacity!$B404,'E-E'!$B$2:$B$516,0), MATCH(Capacity!X$254,'E-E'!$E$1:$AH$1,0))</f>
        <v>0</v>
      </c>
      <c r="Y404">
        <f>$C404*INDEX('E-E'!$E$2:$AH$516,MATCH(Capacity!$B404,'E-E'!$B$2:$B$516,0), MATCH(Capacity!Y$254,'E-E'!$E$1:$AH$1,0))</f>
        <v>0</v>
      </c>
      <c r="Z404">
        <f>$C404*INDEX('E-E'!$E$2:$AH$516,MATCH(Capacity!$B404,'E-E'!$B$2:$B$516,0), MATCH(Capacity!Z$254,'E-E'!$E$1:$AH$1,0))</f>
        <v>0</v>
      </c>
      <c r="AA404">
        <f>$C404*INDEX('E-E'!$E$2:$AH$516,MATCH(Capacity!$B404,'E-E'!$B$2:$B$516,0), MATCH(Capacity!AA$254,'E-E'!$E$1:$AH$1,0))</f>
        <v>0</v>
      </c>
      <c r="AB404">
        <f>$C404*INDEX('E-E'!$E$2:$AH$516,MATCH(Capacity!$B404,'E-E'!$B$2:$B$516,0), MATCH(Capacity!AB$254,'E-E'!$E$1:$AH$1,0))</f>
        <v>0</v>
      </c>
      <c r="AC404">
        <f>$C404*INDEX('E-E'!$E$2:$AH$516,MATCH(Capacity!$B404,'E-E'!$B$2:$B$516,0), MATCH(Capacity!AC$254,'E-E'!$E$1:$AH$1,0))</f>
        <v>0</v>
      </c>
      <c r="AD404">
        <f>$C404*INDEX('E-E'!$E$2:$AH$516,MATCH(Capacity!$B404,'E-E'!$B$2:$B$516,0), MATCH(Capacity!AD$254,'E-E'!$E$1:$AH$1,0))</f>
        <v>0</v>
      </c>
      <c r="AE404">
        <f>$C404*INDEX('E-E'!$E$2:$AH$516,MATCH(Capacity!$B404,'E-E'!$B$2:$B$516,0), MATCH(Capacity!AE$254,'E-E'!$E$1:$AH$1,0))</f>
        <v>0</v>
      </c>
      <c r="AF404">
        <f>$C404*INDEX('E-E'!$E$2:$AH$516,MATCH(Capacity!$B404,'E-E'!$B$2:$B$516,0), MATCH(Capacity!AF$254,'E-E'!$E$1:$AH$1,0))</f>
        <v>0</v>
      </c>
      <c r="AG404">
        <f>$C404*INDEX('E-E'!$E$2:$AH$516,MATCH(Capacity!$B404,'E-E'!$B$2:$B$516,0), MATCH(Capacity!AG$254,'E-E'!$E$1:$AH$1,0))</f>
        <v>0</v>
      </c>
      <c r="AH404">
        <f>$C404*INDEX('E-E'!$E$2:$AH$516,MATCH(Capacity!$B404,'E-E'!$B$2:$B$516,0), MATCH(Capacity!AH$254,'E-E'!$E$1:$AH$1,0))</f>
        <v>0</v>
      </c>
    </row>
    <row r="405" spans="1:34" x14ac:dyDescent="0.3">
      <c r="A405" t="str">
        <f>'E-E'!A152</f>
        <v>Dundonnell Wind Farm</v>
      </c>
      <c r="B405" t="str">
        <f>'E-E'!B152</f>
        <v>DUNDWF3</v>
      </c>
      <c r="C405">
        <f>_xlfn.IFNA(VLOOKUP(B405,RawData!$B$1:$E$168,4,FALSE),0)</f>
        <v>0</v>
      </c>
      <c r="D405">
        <f>_xlfn.IFNA(VLOOKUP(B405,RawData!$B$1:$H$168,7,FALSE),0)</f>
        <v>0</v>
      </c>
      <c r="E405">
        <f>_xlfn.IFNA(VLOOKUP(B405,RawData!$B$1:$H$168,2,FALSE),0)</f>
        <v>0</v>
      </c>
      <c r="F405">
        <f>$C405*INDEX('E-E'!$E$2:$AH$516,MATCH(Capacity!$B405,'E-E'!$B$2:$B$516,0), MATCH(Capacity!F$254,'E-E'!$E$1:$AH$1,0))</f>
        <v>0</v>
      </c>
      <c r="G405">
        <f>$C405*INDEX('E-E'!$E$2:$AH$516,MATCH(Capacity!$B405,'E-E'!$B$2:$B$516,0), MATCH(Capacity!G$254,'E-E'!$E$1:$AH$1,0))</f>
        <v>0</v>
      </c>
      <c r="H405">
        <f>$C405*INDEX('E-E'!$E$2:$AH$516,MATCH(Capacity!$B405,'E-E'!$B$2:$B$516,0), MATCH(Capacity!H$254,'E-E'!$E$1:$AH$1,0))</f>
        <v>0</v>
      </c>
      <c r="I405">
        <f>$C405*INDEX('E-E'!$E$2:$AH$516,MATCH(Capacity!$B405,'E-E'!$B$2:$B$516,0), MATCH(Capacity!I$254,'E-E'!$E$1:$AH$1,0))</f>
        <v>0</v>
      </c>
      <c r="J405">
        <f>$C405*INDEX('E-E'!$E$2:$AH$516,MATCH(Capacity!$B405,'E-E'!$B$2:$B$516,0), MATCH(Capacity!J$254,'E-E'!$E$1:$AH$1,0))</f>
        <v>0</v>
      </c>
      <c r="K405">
        <f>$C405*INDEX('E-E'!$E$2:$AH$516,MATCH(Capacity!$B405,'E-E'!$B$2:$B$516,0), MATCH(Capacity!K$254,'E-E'!$E$1:$AH$1,0))</f>
        <v>0</v>
      </c>
      <c r="L405">
        <f>$C405*INDEX('E-E'!$E$2:$AH$516,MATCH(Capacity!$B405,'E-E'!$B$2:$B$516,0), MATCH(Capacity!L$254,'E-E'!$E$1:$AH$1,0))</f>
        <v>0</v>
      </c>
      <c r="M405">
        <f>$C405*INDEX('E-E'!$E$2:$AH$516,MATCH(Capacity!$B405,'E-E'!$B$2:$B$516,0), MATCH(Capacity!M$254,'E-E'!$E$1:$AH$1,0))</f>
        <v>0</v>
      </c>
      <c r="N405">
        <f>$C405*INDEX('E-E'!$E$2:$AH$516,MATCH(Capacity!$B405,'E-E'!$B$2:$B$516,0), MATCH(Capacity!N$254,'E-E'!$E$1:$AH$1,0))</f>
        <v>0</v>
      </c>
      <c r="O405">
        <f>$C405*INDEX('E-E'!$E$2:$AH$516,MATCH(Capacity!$B405,'E-E'!$B$2:$B$516,0), MATCH(Capacity!O$254,'E-E'!$E$1:$AH$1,0))</f>
        <v>0</v>
      </c>
      <c r="P405">
        <f>$C405*INDEX('E-E'!$E$2:$AH$516,MATCH(Capacity!$B405,'E-E'!$B$2:$B$516,0), MATCH(Capacity!P$254,'E-E'!$E$1:$AH$1,0))</f>
        <v>0</v>
      </c>
      <c r="Q405">
        <f>$C405*INDEX('E-E'!$E$2:$AH$516,MATCH(Capacity!$B405,'E-E'!$B$2:$B$516,0), MATCH(Capacity!Q$254,'E-E'!$E$1:$AH$1,0))</f>
        <v>0</v>
      </c>
      <c r="R405">
        <f>$C405*INDEX('E-E'!$E$2:$AH$516,MATCH(Capacity!$B405,'E-E'!$B$2:$B$516,0), MATCH(Capacity!R$254,'E-E'!$E$1:$AH$1,0))</f>
        <v>0</v>
      </c>
      <c r="S405">
        <f>$C405*INDEX('E-E'!$E$2:$AH$516,MATCH(Capacity!$B405,'E-E'!$B$2:$B$516,0), MATCH(Capacity!S$254,'E-E'!$E$1:$AH$1,0))</f>
        <v>0</v>
      </c>
      <c r="T405">
        <f>$C405*INDEX('E-E'!$E$2:$AH$516,MATCH(Capacity!$B405,'E-E'!$B$2:$B$516,0), MATCH(Capacity!T$254,'E-E'!$E$1:$AH$1,0))</f>
        <v>0</v>
      </c>
      <c r="U405">
        <f>$C405*INDEX('E-E'!$E$2:$AH$516,MATCH(Capacity!$B405,'E-E'!$B$2:$B$516,0), MATCH(Capacity!U$254,'E-E'!$E$1:$AH$1,0))</f>
        <v>0</v>
      </c>
      <c r="V405">
        <f>$C405*INDEX('E-E'!$E$2:$AH$516,MATCH(Capacity!$B405,'E-E'!$B$2:$B$516,0), MATCH(Capacity!V$254,'E-E'!$E$1:$AH$1,0))</f>
        <v>0</v>
      </c>
      <c r="W405">
        <f>$C405*INDEX('E-E'!$E$2:$AH$516,MATCH(Capacity!$B405,'E-E'!$B$2:$B$516,0), MATCH(Capacity!W$254,'E-E'!$E$1:$AH$1,0))</f>
        <v>0</v>
      </c>
      <c r="X405">
        <f>$C405*INDEX('E-E'!$E$2:$AH$516,MATCH(Capacity!$B405,'E-E'!$B$2:$B$516,0), MATCH(Capacity!X$254,'E-E'!$E$1:$AH$1,0))</f>
        <v>0</v>
      </c>
      <c r="Y405">
        <f>$C405*INDEX('E-E'!$E$2:$AH$516,MATCH(Capacity!$B405,'E-E'!$B$2:$B$516,0), MATCH(Capacity!Y$254,'E-E'!$E$1:$AH$1,0))</f>
        <v>0</v>
      </c>
      <c r="Z405">
        <f>$C405*INDEX('E-E'!$E$2:$AH$516,MATCH(Capacity!$B405,'E-E'!$B$2:$B$516,0), MATCH(Capacity!Z$254,'E-E'!$E$1:$AH$1,0))</f>
        <v>0</v>
      </c>
      <c r="AA405">
        <f>$C405*INDEX('E-E'!$E$2:$AH$516,MATCH(Capacity!$B405,'E-E'!$B$2:$B$516,0), MATCH(Capacity!AA$254,'E-E'!$E$1:$AH$1,0))</f>
        <v>0</v>
      </c>
      <c r="AB405">
        <f>$C405*INDEX('E-E'!$E$2:$AH$516,MATCH(Capacity!$B405,'E-E'!$B$2:$B$516,0), MATCH(Capacity!AB$254,'E-E'!$E$1:$AH$1,0))</f>
        <v>0</v>
      </c>
      <c r="AC405">
        <f>$C405*INDEX('E-E'!$E$2:$AH$516,MATCH(Capacity!$B405,'E-E'!$B$2:$B$516,0), MATCH(Capacity!AC$254,'E-E'!$E$1:$AH$1,0))</f>
        <v>0</v>
      </c>
      <c r="AD405">
        <f>$C405*INDEX('E-E'!$E$2:$AH$516,MATCH(Capacity!$B405,'E-E'!$B$2:$B$516,0), MATCH(Capacity!AD$254,'E-E'!$E$1:$AH$1,0))</f>
        <v>0</v>
      </c>
      <c r="AE405">
        <f>$C405*INDEX('E-E'!$E$2:$AH$516,MATCH(Capacity!$B405,'E-E'!$B$2:$B$516,0), MATCH(Capacity!AE$254,'E-E'!$E$1:$AH$1,0))</f>
        <v>0</v>
      </c>
      <c r="AF405">
        <f>$C405*INDEX('E-E'!$E$2:$AH$516,MATCH(Capacity!$B405,'E-E'!$B$2:$B$516,0), MATCH(Capacity!AF$254,'E-E'!$E$1:$AH$1,0))</f>
        <v>0</v>
      </c>
      <c r="AG405">
        <f>$C405*INDEX('E-E'!$E$2:$AH$516,MATCH(Capacity!$B405,'E-E'!$B$2:$B$516,0), MATCH(Capacity!AG$254,'E-E'!$E$1:$AH$1,0))</f>
        <v>0</v>
      </c>
      <c r="AH405">
        <f>$C405*INDEX('E-E'!$E$2:$AH$516,MATCH(Capacity!$B405,'E-E'!$B$2:$B$516,0), MATCH(Capacity!AH$254,'E-E'!$E$1:$AH$1,0))</f>
        <v>0</v>
      </c>
    </row>
    <row r="406" spans="1:34" x14ac:dyDescent="0.3">
      <c r="A406" t="str">
        <f>'E-E'!A153</f>
        <v>Edenvale Solar Park</v>
      </c>
      <c r="B406" t="str">
        <f>'E-E'!B153</f>
        <v>Edenvale Solar Park</v>
      </c>
      <c r="C406">
        <f>_xlfn.IFNA(VLOOKUP(B406,RawData!$B$1:$E$168,4,FALSE),0)</f>
        <v>0</v>
      </c>
      <c r="D406">
        <f>_xlfn.IFNA(VLOOKUP(B406,RawData!$B$1:$H$168,7,FALSE),0)</f>
        <v>0</v>
      </c>
      <c r="E406">
        <f>_xlfn.IFNA(VLOOKUP(B406,RawData!$B$1:$H$168,2,FALSE),0)</f>
        <v>0</v>
      </c>
      <c r="F406">
        <f>$C406*INDEX('E-E'!$E$2:$AH$516,MATCH(Capacity!$B406,'E-E'!$B$2:$B$516,0), MATCH(Capacity!F$254,'E-E'!$E$1:$AH$1,0))</f>
        <v>0</v>
      </c>
      <c r="G406">
        <f>$C406*INDEX('E-E'!$E$2:$AH$516,MATCH(Capacity!$B406,'E-E'!$B$2:$B$516,0), MATCH(Capacity!G$254,'E-E'!$E$1:$AH$1,0))</f>
        <v>0</v>
      </c>
      <c r="H406">
        <f>$C406*INDEX('E-E'!$E$2:$AH$516,MATCH(Capacity!$B406,'E-E'!$B$2:$B$516,0), MATCH(Capacity!H$254,'E-E'!$E$1:$AH$1,0))</f>
        <v>0</v>
      </c>
      <c r="I406">
        <f>$C406*INDEX('E-E'!$E$2:$AH$516,MATCH(Capacity!$B406,'E-E'!$B$2:$B$516,0), MATCH(Capacity!I$254,'E-E'!$E$1:$AH$1,0))</f>
        <v>0</v>
      </c>
      <c r="J406">
        <f>$C406*INDEX('E-E'!$E$2:$AH$516,MATCH(Capacity!$B406,'E-E'!$B$2:$B$516,0), MATCH(Capacity!J$254,'E-E'!$E$1:$AH$1,0))</f>
        <v>0</v>
      </c>
      <c r="K406">
        <f>$C406*INDEX('E-E'!$E$2:$AH$516,MATCH(Capacity!$B406,'E-E'!$B$2:$B$516,0), MATCH(Capacity!K$254,'E-E'!$E$1:$AH$1,0))</f>
        <v>0</v>
      </c>
      <c r="L406">
        <f>$C406*INDEX('E-E'!$E$2:$AH$516,MATCH(Capacity!$B406,'E-E'!$B$2:$B$516,0), MATCH(Capacity!L$254,'E-E'!$E$1:$AH$1,0))</f>
        <v>0</v>
      </c>
      <c r="M406">
        <f>$C406*INDEX('E-E'!$E$2:$AH$516,MATCH(Capacity!$B406,'E-E'!$B$2:$B$516,0), MATCH(Capacity!M$254,'E-E'!$E$1:$AH$1,0))</f>
        <v>0</v>
      </c>
      <c r="N406">
        <f>$C406*INDEX('E-E'!$E$2:$AH$516,MATCH(Capacity!$B406,'E-E'!$B$2:$B$516,0), MATCH(Capacity!N$254,'E-E'!$E$1:$AH$1,0))</f>
        <v>0</v>
      </c>
      <c r="O406">
        <f>$C406*INDEX('E-E'!$E$2:$AH$516,MATCH(Capacity!$B406,'E-E'!$B$2:$B$516,0), MATCH(Capacity!O$254,'E-E'!$E$1:$AH$1,0))</f>
        <v>0</v>
      </c>
      <c r="P406">
        <f>$C406*INDEX('E-E'!$E$2:$AH$516,MATCH(Capacity!$B406,'E-E'!$B$2:$B$516,0), MATCH(Capacity!P$254,'E-E'!$E$1:$AH$1,0))</f>
        <v>0</v>
      </c>
      <c r="Q406">
        <f>$C406*INDEX('E-E'!$E$2:$AH$516,MATCH(Capacity!$B406,'E-E'!$B$2:$B$516,0), MATCH(Capacity!Q$254,'E-E'!$E$1:$AH$1,0))</f>
        <v>0</v>
      </c>
      <c r="R406">
        <f>$C406*INDEX('E-E'!$E$2:$AH$516,MATCH(Capacity!$B406,'E-E'!$B$2:$B$516,0), MATCH(Capacity!R$254,'E-E'!$E$1:$AH$1,0))</f>
        <v>0</v>
      </c>
      <c r="S406">
        <f>$C406*INDEX('E-E'!$E$2:$AH$516,MATCH(Capacity!$B406,'E-E'!$B$2:$B$516,0), MATCH(Capacity!S$254,'E-E'!$E$1:$AH$1,0))</f>
        <v>0</v>
      </c>
      <c r="T406">
        <f>$C406*INDEX('E-E'!$E$2:$AH$516,MATCH(Capacity!$B406,'E-E'!$B$2:$B$516,0), MATCH(Capacity!T$254,'E-E'!$E$1:$AH$1,0))</f>
        <v>0</v>
      </c>
      <c r="U406">
        <f>$C406*INDEX('E-E'!$E$2:$AH$516,MATCH(Capacity!$B406,'E-E'!$B$2:$B$516,0), MATCH(Capacity!U$254,'E-E'!$E$1:$AH$1,0))</f>
        <v>0</v>
      </c>
      <c r="V406">
        <f>$C406*INDEX('E-E'!$E$2:$AH$516,MATCH(Capacity!$B406,'E-E'!$B$2:$B$516,0), MATCH(Capacity!V$254,'E-E'!$E$1:$AH$1,0))</f>
        <v>0</v>
      </c>
      <c r="W406">
        <f>$C406*INDEX('E-E'!$E$2:$AH$516,MATCH(Capacity!$B406,'E-E'!$B$2:$B$516,0), MATCH(Capacity!W$254,'E-E'!$E$1:$AH$1,0))</f>
        <v>0</v>
      </c>
      <c r="X406">
        <f>$C406*INDEX('E-E'!$E$2:$AH$516,MATCH(Capacity!$B406,'E-E'!$B$2:$B$516,0), MATCH(Capacity!X$254,'E-E'!$E$1:$AH$1,0))</f>
        <v>0</v>
      </c>
      <c r="Y406">
        <f>$C406*INDEX('E-E'!$E$2:$AH$516,MATCH(Capacity!$B406,'E-E'!$B$2:$B$516,0), MATCH(Capacity!Y$254,'E-E'!$E$1:$AH$1,0))</f>
        <v>0</v>
      </c>
      <c r="Z406">
        <f>$C406*INDEX('E-E'!$E$2:$AH$516,MATCH(Capacity!$B406,'E-E'!$B$2:$B$516,0), MATCH(Capacity!Z$254,'E-E'!$E$1:$AH$1,0))</f>
        <v>0</v>
      </c>
      <c r="AA406">
        <f>$C406*INDEX('E-E'!$E$2:$AH$516,MATCH(Capacity!$B406,'E-E'!$B$2:$B$516,0), MATCH(Capacity!AA$254,'E-E'!$E$1:$AH$1,0))</f>
        <v>0</v>
      </c>
      <c r="AB406">
        <f>$C406*INDEX('E-E'!$E$2:$AH$516,MATCH(Capacity!$B406,'E-E'!$B$2:$B$516,0), MATCH(Capacity!AB$254,'E-E'!$E$1:$AH$1,0))</f>
        <v>0</v>
      </c>
      <c r="AC406">
        <f>$C406*INDEX('E-E'!$E$2:$AH$516,MATCH(Capacity!$B406,'E-E'!$B$2:$B$516,0), MATCH(Capacity!AC$254,'E-E'!$E$1:$AH$1,0))</f>
        <v>0</v>
      </c>
      <c r="AD406">
        <f>$C406*INDEX('E-E'!$E$2:$AH$516,MATCH(Capacity!$B406,'E-E'!$B$2:$B$516,0), MATCH(Capacity!AD$254,'E-E'!$E$1:$AH$1,0))</f>
        <v>0</v>
      </c>
      <c r="AE406">
        <f>$C406*INDEX('E-E'!$E$2:$AH$516,MATCH(Capacity!$B406,'E-E'!$B$2:$B$516,0), MATCH(Capacity!AE$254,'E-E'!$E$1:$AH$1,0))</f>
        <v>0</v>
      </c>
      <c r="AF406">
        <f>$C406*INDEX('E-E'!$E$2:$AH$516,MATCH(Capacity!$B406,'E-E'!$B$2:$B$516,0), MATCH(Capacity!AF$254,'E-E'!$E$1:$AH$1,0))</f>
        <v>0</v>
      </c>
      <c r="AG406">
        <f>$C406*INDEX('E-E'!$E$2:$AH$516,MATCH(Capacity!$B406,'E-E'!$B$2:$B$516,0), MATCH(Capacity!AG$254,'E-E'!$E$1:$AH$1,0))</f>
        <v>0</v>
      </c>
      <c r="AH406">
        <f>$C406*INDEX('E-E'!$E$2:$AH$516,MATCH(Capacity!$B406,'E-E'!$B$2:$B$516,0), MATCH(Capacity!AH$254,'E-E'!$E$1:$AH$1,0))</f>
        <v>0</v>
      </c>
    </row>
    <row r="407" spans="1:34" x14ac:dyDescent="0.3">
      <c r="A407" t="str">
        <f>'E-E'!A154</f>
        <v>Eildon</v>
      </c>
      <c r="B407" t="str">
        <f>'E-E'!B154</f>
        <v>EILDON1</v>
      </c>
      <c r="C407">
        <f>_xlfn.IFNA(VLOOKUP(B407,RawData!$B$1:$E$168,4,FALSE),0)</f>
        <v>0</v>
      </c>
      <c r="D407">
        <f>_xlfn.IFNA(VLOOKUP(B407,RawData!$B$1:$H$168,7,FALSE),0)</f>
        <v>0</v>
      </c>
      <c r="E407">
        <f>_xlfn.IFNA(VLOOKUP(B407,RawData!$B$1:$H$168,2,FALSE),0)</f>
        <v>0</v>
      </c>
      <c r="F407">
        <f>$C407*INDEX('E-E'!$E$2:$AH$516,MATCH(Capacity!$B407,'E-E'!$B$2:$B$516,0), MATCH(Capacity!F$254,'E-E'!$E$1:$AH$1,0))</f>
        <v>0</v>
      </c>
      <c r="G407">
        <f>$C407*INDEX('E-E'!$E$2:$AH$516,MATCH(Capacity!$B407,'E-E'!$B$2:$B$516,0), MATCH(Capacity!G$254,'E-E'!$E$1:$AH$1,0))</f>
        <v>0</v>
      </c>
      <c r="H407">
        <f>$C407*INDEX('E-E'!$E$2:$AH$516,MATCH(Capacity!$B407,'E-E'!$B$2:$B$516,0), MATCH(Capacity!H$254,'E-E'!$E$1:$AH$1,0))</f>
        <v>0</v>
      </c>
      <c r="I407">
        <f>$C407*INDEX('E-E'!$E$2:$AH$516,MATCH(Capacity!$B407,'E-E'!$B$2:$B$516,0), MATCH(Capacity!I$254,'E-E'!$E$1:$AH$1,0))</f>
        <v>0</v>
      </c>
      <c r="J407">
        <f>$C407*INDEX('E-E'!$E$2:$AH$516,MATCH(Capacity!$B407,'E-E'!$B$2:$B$516,0), MATCH(Capacity!J$254,'E-E'!$E$1:$AH$1,0))</f>
        <v>0</v>
      </c>
      <c r="K407">
        <f>$C407*INDEX('E-E'!$E$2:$AH$516,MATCH(Capacity!$B407,'E-E'!$B$2:$B$516,0), MATCH(Capacity!K$254,'E-E'!$E$1:$AH$1,0))</f>
        <v>0</v>
      </c>
      <c r="L407">
        <f>$C407*INDEX('E-E'!$E$2:$AH$516,MATCH(Capacity!$B407,'E-E'!$B$2:$B$516,0), MATCH(Capacity!L$254,'E-E'!$E$1:$AH$1,0))</f>
        <v>0</v>
      </c>
      <c r="M407">
        <f>$C407*INDEX('E-E'!$E$2:$AH$516,MATCH(Capacity!$B407,'E-E'!$B$2:$B$516,0), MATCH(Capacity!M$254,'E-E'!$E$1:$AH$1,0))</f>
        <v>0</v>
      </c>
      <c r="N407">
        <f>$C407*INDEX('E-E'!$E$2:$AH$516,MATCH(Capacity!$B407,'E-E'!$B$2:$B$516,0), MATCH(Capacity!N$254,'E-E'!$E$1:$AH$1,0))</f>
        <v>0</v>
      </c>
      <c r="O407">
        <f>$C407*INDEX('E-E'!$E$2:$AH$516,MATCH(Capacity!$B407,'E-E'!$B$2:$B$516,0), MATCH(Capacity!O$254,'E-E'!$E$1:$AH$1,0))</f>
        <v>0</v>
      </c>
      <c r="P407">
        <f>$C407*INDEX('E-E'!$E$2:$AH$516,MATCH(Capacity!$B407,'E-E'!$B$2:$B$516,0), MATCH(Capacity!P$254,'E-E'!$E$1:$AH$1,0))</f>
        <v>0</v>
      </c>
      <c r="Q407">
        <f>$C407*INDEX('E-E'!$E$2:$AH$516,MATCH(Capacity!$B407,'E-E'!$B$2:$B$516,0), MATCH(Capacity!Q$254,'E-E'!$E$1:$AH$1,0))</f>
        <v>0</v>
      </c>
      <c r="R407">
        <f>$C407*INDEX('E-E'!$E$2:$AH$516,MATCH(Capacity!$B407,'E-E'!$B$2:$B$516,0), MATCH(Capacity!R$254,'E-E'!$E$1:$AH$1,0))</f>
        <v>0</v>
      </c>
      <c r="S407">
        <f>$C407*INDEX('E-E'!$E$2:$AH$516,MATCH(Capacity!$B407,'E-E'!$B$2:$B$516,0), MATCH(Capacity!S$254,'E-E'!$E$1:$AH$1,0))</f>
        <v>0</v>
      </c>
      <c r="T407">
        <f>$C407*INDEX('E-E'!$E$2:$AH$516,MATCH(Capacity!$B407,'E-E'!$B$2:$B$516,0), MATCH(Capacity!T$254,'E-E'!$E$1:$AH$1,0))</f>
        <v>0</v>
      </c>
      <c r="U407">
        <f>$C407*INDEX('E-E'!$E$2:$AH$516,MATCH(Capacity!$B407,'E-E'!$B$2:$B$516,0), MATCH(Capacity!U$254,'E-E'!$E$1:$AH$1,0))</f>
        <v>0</v>
      </c>
      <c r="V407">
        <f>$C407*INDEX('E-E'!$E$2:$AH$516,MATCH(Capacity!$B407,'E-E'!$B$2:$B$516,0), MATCH(Capacity!V$254,'E-E'!$E$1:$AH$1,0))</f>
        <v>0</v>
      </c>
      <c r="W407">
        <f>$C407*INDEX('E-E'!$E$2:$AH$516,MATCH(Capacity!$B407,'E-E'!$B$2:$B$516,0), MATCH(Capacity!W$254,'E-E'!$E$1:$AH$1,0))</f>
        <v>0</v>
      </c>
      <c r="X407">
        <f>$C407*INDEX('E-E'!$E$2:$AH$516,MATCH(Capacity!$B407,'E-E'!$B$2:$B$516,0), MATCH(Capacity!X$254,'E-E'!$E$1:$AH$1,0))</f>
        <v>0</v>
      </c>
      <c r="Y407">
        <f>$C407*INDEX('E-E'!$E$2:$AH$516,MATCH(Capacity!$B407,'E-E'!$B$2:$B$516,0), MATCH(Capacity!Y$254,'E-E'!$E$1:$AH$1,0))</f>
        <v>0</v>
      </c>
      <c r="Z407">
        <f>$C407*INDEX('E-E'!$E$2:$AH$516,MATCH(Capacity!$B407,'E-E'!$B$2:$B$516,0), MATCH(Capacity!Z$254,'E-E'!$E$1:$AH$1,0))</f>
        <v>0</v>
      </c>
      <c r="AA407">
        <f>$C407*INDEX('E-E'!$E$2:$AH$516,MATCH(Capacity!$B407,'E-E'!$B$2:$B$516,0), MATCH(Capacity!AA$254,'E-E'!$E$1:$AH$1,0))</f>
        <v>0</v>
      </c>
      <c r="AB407">
        <f>$C407*INDEX('E-E'!$E$2:$AH$516,MATCH(Capacity!$B407,'E-E'!$B$2:$B$516,0), MATCH(Capacity!AB$254,'E-E'!$E$1:$AH$1,0))</f>
        <v>0</v>
      </c>
      <c r="AC407">
        <f>$C407*INDEX('E-E'!$E$2:$AH$516,MATCH(Capacity!$B407,'E-E'!$B$2:$B$516,0), MATCH(Capacity!AC$254,'E-E'!$E$1:$AH$1,0))</f>
        <v>0</v>
      </c>
      <c r="AD407">
        <f>$C407*INDEX('E-E'!$E$2:$AH$516,MATCH(Capacity!$B407,'E-E'!$B$2:$B$516,0), MATCH(Capacity!AD$254,'E-E'!$E$1:$AH$1,0))</f>
        <v>0</v>
      </c>
      <c r="AE407">
        <f>$C407*INDEX('E-E'!$E$2:$AH$516,MATCH(Capacity!$B407,'E-E'!$B$2:$B$516,0), MATCH(Capacity!AE$254,'E-E'!$E$1:$AH$1,0))</f>
        <v>0</v>
      </c>
      <c r="AF407">
        <f>$C407*INDEX('E-E'!$E$2:$AH$516,MATCH(Capacity!$B407,'E-E'!$B$2:$B$516,0), MATCH(Capacity!AF$254,'E-E'!$E$1:$AH$1,0))</f>
        <v>0</v>
      </c>
      <c r="AG407">
        <f>$C407*INDEX('E-E'!$E$2:$AH$516,MATCH(Capacity!$B407,'E-E'!$B$2:$B$516,0), MATCH(Capacity!AG$254,'E-E'!$E$1:$AH$1,0))</f>
        <v>0</v>
      </c>
      <c r="AH407">
        <f>$C407*INDEX('E-E'!$E$2:$AH$516,MATCH(Capacity!$B407,'E-E'!$B$2:$B$516,0), MATCH(Capacity!AH$254,'E-E'!$E$1:$AH$1,0))</f>
        <v>0</v>
      </c>
    </row>
    <row r="408" spans="1:34" x14ac:dyDescent="0.3">
      <c r="A408" t="str">
        <f>'E-E'!A155</f>
        <v>Eildon</v>
      </c>
      <c r="B408" t="str">
        <f>'E-E'!B155</f>
        <v>EILDON2</v>
      </c>
      <c r="C408">
        <f>_xlfn.IFNA(VLOOKUP(B408,RawData!$B$1:$E$168,4,FALSE),0)</f>
        <v>0</v>
      </c>
      <c r="D408">
        <f>_xlfn.IFNA(VLOOKUP(B408,RawData!$B$1:$H$168,7,FALSE),0)</f>
        <v>0</v>
      </c>
      <c r="E408">
        <f>_xlfn.IFNA(VLOOKUP(B408,RawData!$B$1:$H$168,2,FALSE),0)</f>
        <v>0</v>
      </c>
      <c r="F408">
        <f>$C408*INDEX('E-E'!$E$2:$AH$516,MATCH(Capacity!$B408,'E-E'!$B$2:$B$516,0), MATCH(Capacity!F$254,'E-E'!$E$1:$AH$1,0))</f>
        <v>0</v>
      </c>
      <c r="G408">
        <f>$C408*INDEX('E-E'!$E$2:$AH$516,MATCH(Capacity!$B408,'E-E'!$B$2:$B$516,0), MATCH(Capacity!G$254,'E-E'!$E$1:$AH$1,0))</f>
        <v>0</v>
      </c>
      <c r="H408">
        <f>$C408*INDEX('E-E'!$E$2:$AH$516,MATCH(Capacity!$B408,'E-E'!$B$2:$B$516,0), MATCH(Capacity!H$254,'E-E'!$E$1:$AH$1,0))</f>
        <v>0</v>
      </c>
      <c r="I408">
        <f>$C408*INDEX('E-E'!$E$2:$AH$516,MATCH(Capacity!$B408,'E-E'!$B$2:$B$516,0), MATCH(Capacity!I$254,'E-E'!$E$1:$AH$1,0))</f>
        <v>0</v>
      </c>
      <c r="J408">
        <f>$C408*INDEX('E-E'!$E$2:$AH$516,MATCH(Capacity!$B408,'E-E'!$B$2:$B$516,0), MATCH(Capacity!J$254,'E-E'!$E$1:$AH$1,0))</f>
        <v>0</v>
      </c>
      <c r="K408">
        <f>$C408*INDEX('E-E'!$E$2:$AH$516,MATCH(Capacity!$B408,'E-E'!$B$2:$B$516,0), MATCH(Capacity!K$254,'E-E'!$E$1:$AH$1,0))</f>
        <v>0</v>
      </c>
      <c r="L408">
        <f>$C408*INDEX('E-E'!$E$2:$AH$516,MATCH(Capacity!$B408,'E-E'!$B$2:$B$516,0), MATCH(Capacity!L$254,'E-E'!$E$1:$AH$1,0))</f>
        <v>0</v>
      </c>
      <c r="M408">
        <f>$C408*INDEX('E-E'!$E$2:$AH$516,MATCH(Capacity!$B408,'E-E'!$B$2:$B$516,0), MATCH(Capacity!M$254,'E-E'!$E$1:$AH$1,0))</f>
        <v>0</v>
      </c>
      <c r="N408">
        <f>$C408*INDEX('E-E'!$E$2:$AH$516,MATCH(Capacity!$B408,'E-E'!$B$2:$B$516,0), MATCH(Capacity!N$254,'E-E'!$E$1:$AH$1,0))</f>
        <v>0</v>
      </c>
      <c r="O408">
        <f>$C408*INDEX('E-E'!$E$2:$AH$516,MATCH(Capacity!$B408,'E-E'!$B$2:$B$516,0), MATCH(Capacity!O$254,'E-E'!$E$1:$AH$1,0))</f>
        <v>0</v>
      </c>
      <c r="P408">
        <f>$C408*INDEX('E-E'!$E$2:$AH$516,MATCH(Capacity!$B408,'E-E'!$B$2:$B$516,0), MATCH(Capacity!P$254,'E-E'!$E$1:$AH$1,0))</f>
        <v>0</v>
      </c>
      <c r="Q408">
        <f>$C408*INDEX('E-E'!$E$2:$AH$516,MATCH(Capacity!$B408,'E-E'!$B$2:$B$516,0), MATCH(Capacity!Q$254,'E-E'!$E$1:$AH$1,0))</f>
        <v>0</v>
      </c>
      <c r="R408">
        <f>$C408*INDEX('E-E'!$E$2:$AH$516,MATCH(Capacity!$B408,'E-E'!$B$2:$B$516,0), MATCH(Capacity!R$254,'E-E'!$E$1:$AH$1,0))</f>
        <v>0</v>
      </c>
      <c r="S408">
        <f>$C408*INDEX('E-E'!$E$2:$AH$516,MATCH(Capacity!$B408,'E-E'!$B$2:$B$516,0), MATCH(Capacity!S$254,'E-E'!$E$1:$AH$1,0))</f>
        <v>0</v>
      </c>
      <c r="T408">
        <f>$C408*INDEX('E-E'!$E$2:$AH$516,MATCH(Capacity!$B408,'E-E'!$B$2:$B$516,0), MATCH(Capacity!T$254,'E-E'!$E$1:$AH$1,0))</f>
        <v>0</v>
      </c>
      <c r="U408">
        <f>$C408*INDEX('E-E'!$E$2:$AH$516,MATCH(Capacity!$B408,'E-E'!$B$2:$B$516,0), MATCH(Capacity!U$254,'E-E'!$E$1:$AH$1,0))</f>
        <v>0</v>
      </c>
      <c r="V408">
        <f>$C408*INDEX('E-E'!$E$2:$AH$516,MATCH(Capacity!$B408,'E-E'!$B$2:$B$516,0), MATCH(Capacity!V$254,'E-E'!$E$1:$AH$1,0))</f>
        <v>0</v>
      </c>
      <c r="W408">
        <f>$C408*INDEX('E-E'!$E$2:$AH$516,MATCH(Capacity!$B408,'E-E'!$B$2:$B$516,0), MATCH(Capacity!W$254,'E-E'!$E$1:$AH$1,0))</f>
        <v>0</v>
      </c>
      <c r="X408">
        <f>$C408*INDEX('E-E'!$E$2:$AH$516,MATCH(Capacity!$B408,'E-E'!$B$2:$B$516,0), MATCH(Capacity!X$254,'E-E'!$E$1:$AH$1,0))</f>
        <v>0</v>
      </c>
      <c r="Y408">
        <f>$C408*INDEX('E-E'!$E$2:$AH$516,MATCH(Capacity!$B408,'E-E'!$B$2:$B$516,0), MATCH(Capacity!Y$254,'E-E'!$E$1:$AH$1,0))</f>
        <v>0</v>
      </c>
      <c r="Z408">
        <f>$C408*INDEX('E-E'!$E$2:$AH$516,MATCH(Capacity!$B408,'E-E'!$B$2:$B$516,0), MATCH(Capacity!Z$254,'E-E'!$E$1:$AH$1,0))</f>
        <v>0</v>
      </c>
      <c r="AA408">
        <f>$C408*INDEX('E-E'!$E$2:$AH$516,MATCH(Capacity!$B408,'E-E'!$B$2:$B$516,0), MATCH(Capacity!AA$254,'E-E'!$E$1:$AH$1,0))</f>
        <v>0</v>
      </c>
      <c r="AB408">
        <f>$C408*INDEX('E-E'!$E$2:$AH$516,MATCH(Capacity!$B408,'E-E'!$B$2:$B$516,0), MATCH(Capacity!AB$254,'E-E'!$E$1:$AH$1,0))</f>
        <v>0</v>
      </c>
      <c r="AC408">
        <f>$C408*INDEX('E-E'!$E$2:$AH$516,MATCH(Capacity!$B408,'E-E'!$B$2:$B$516,0), MATCH(Capacity!AC$254,'E-E'!$E$1:$AH$1,0))</f>
        <v>0</v>
      </c>
      <c r="AD408">
        <f>$C408*INDEX('E-E'!$E$2:$AH$516,MATCH(Capacity!$B408,'E-E'!$B$2:$B$516,0), MATCH(Capacity!AD$254,'E-E'!$E$1:$AH$1,0))</f>
        <v>0</v>
      </c>
      <c r="AE408">
        <f>$C408*INDEX('E-E'!$E$2:$AH$516,MATCH(Capacity!$B408,'E-E'!$B$2:$B$516,0), MATCH(Capacity!AE$254,'E-E'!$E$1:$AH$1,0))</f>
        <v>0</v>
      </c>
      <c r="AF408">
        <f>$C408*INDEX('E-E'!$E$2:$AH$516,MATCH(Capacity!$B408,'E-E'!$B$2:$B$516,0), MATCH(Capacity!AF$254,'E-E'!$E$1:$AH$1,0))</f>
        <v>0</v>
      </c>
      <c r="AG408">
        <f>$C408*INDEX('E-E'!$E$2:$AH$516,MATCH(Capacity!$B408,'E-E'!$B$2:$B$516,0), MATCH(Capacity!AG$254,'E-E'!$E$1:$AH$1,0))</f>
        <v>0</v>
      </c>
      <c r="AH408">
        <f>$C408*INDEX('E-E'!$E$2:$AH$516,MATCH(Capacity!$B408,'E-E'!$B$2:$B$516,0), MATCH(Capacity!AH$254,'E-E'!$E$1:$AH$1,0))</f>
        <v>0</v>
      </c>
    </row>
    <row r="409" spans="1:34" x14ac:dyDescent="0.3">
      <c r="A409" t="str">
        <f>'E-E'!A156</f>
        <v>Elaine Wind Farm</v>
      </c>
      <c r="B409" t="str">
        <f>'E-E'!B156</f>
        <v>ELAINWF1</v>
      </c>
      <c r="C409">
        <f>_xlfn.IFNA(VLOOKUP(B409,RawData!$B$1:$E$168,4,FALSE),0)</f>
        <v>0</v>
      </c>
      <c r="D409">
        <f>_xlfn.IFNA(VLOOKUP(B409,RawData!$B$1:$H$168,7,FALSE),0)</f>
        <v>0</v>
      </c>
      <c r="E409">
        <f>_xlfn.IFNA(VLOOKUP(B409,RawData!$B$1:$H$168,2,FALSE),0)</f>
        <v>0</v>
      </c>
      <c r="F409">
        <f>$C409*INDEX('E-E'!$E$2:$AH$516,MATCH(Capacity!$B409,'E-E'!$B$2:$B$516,0), MATCH(Capacity!F$254,'E-E'!$E$1:$AH$1,0))</f>
        <v>0</v>
      </c>
      <c r="G409">
        <f>$C409*INDEX('E-E'!$E$2:$AH$516,MATCH(Capacity!$B409,'E-E'!$B$2:$B$516,0), MATCH(Capacity!G$254,'E-E'!$E$1:$AH$1,0))</f>
        <v>0</v>
      </c>
      <c r="H409">
        <f>$C409*INDEX('E-E'!$E$2:$AH$516,MATCH(Capacity!$B409,'E-E'!$B$2:$B$516,0), MATCH(Capacity!H$254,'E-E'!$E$1:$AH$1,0))</f>
        <v>0</v>
      </c>
      <c r="I409">
        <f>$C409*INDEX('E-E'!$E$2:$AH$516,MATCH(Capacity!$B409,'E-E'!$B$2:$B$516,0), MATCH(Capacity!I$254,'E-E'!$E$1:$AH$1,0))</f>
        <v>0</v>
      </c>
      <c r="J409">
        <f>$C409*INDEX('E-E'!$E$2:$AH$516,MATCH(Capacity!$B409,'E-E'!$B$2:$B$516,0), MATCH(Capacity!J$254,'E-E'!$E$1:$AH$1,0))</f>
        <v>0</v>
      </c>
      <c r="K409">
        <f>$C409*INDEX('E-E'!$E$2:$AH$516,MATCH(Capacity!$B409,'E-E'!$B$2:$B$516,0), MATCH(Capacity!K$254,'E-E'!$E$1:$AH$1,0))</f>
        <v>0</v>
      </c>
      <c r="L409">
        <f>$C409*INDEX('E-E'!$E$2:$AH$516,MATCH(Capacity!$B409,'E-E'!$B$2:$B$516,0), MATCH(Capacity!L$254,'E-E'!$E$1:$AH$1,0))</f>
        <v>0</v>
      </c>
      <c r="M409">
        <f>$C409*INDEX('E-E'!$E$2:$AH$516,MATCH(Capacity!$B409,'E-E'!$B$2:$B$516,0), MATCH(Capacity!M$254,'E-E'!$E$1:$AH$1,0))</f>
        <v>0</v>
      </c>
      <c r="N409">
        <f>$C409*INDEX('E-E'!$E$2:$AH$516,MATCH(Capacity!$B409,'E-E'!$B$2:$B$516,0), MATCH(Capacity!N$254,'E-E'!$E$1:$AH$1,0))</f>
        <v>0</v>
      </c>
      <c r="O409">
        <f>$C409*INDEX('E-E'!$E$2:$AH$516,MATCH(Capacity!$B409,'E-E'!$B$2:$B$516,0), MATCH(Capacity!O$254,'E-E'!$E$1:$AH$1,0))</f>
        <v>0</v>
      </c>
      <c r="P409">
        <f>$C409*INDEX('E-E'!$E$2:$AH$516,MATCH(Capacity!$B409,'E-E'!$B$2:$B$516,0), MATCH(Capacity!P$254,'E-E'!$E$1:$AH$1,0))</f>
        <v>0</v>
      </c>
      <c r="Q409">
        <f>$C409*INDEX('E-E'!$E$2:$AH$516,MATCH(Capacity!$B409,'E-E'!$B$2:$B$516,0), MATCH(Capacity!Q$254,'E-E'!$E$1:$AH$1,0))</f>
        <v>0</v>
      </c>
      <c r="R409">
        <f>$C409*INDEX('E-E'!$E$2:$AH$516,MATCH(Capacity!$B409,'E-E'!$B$2:$B$516,0), MATCH(Capacity!R$254,'E-E'!$E$1:$AH$1,0))</f>
        <v>0</v>
      </c>
      <c r="S409">
        <f>$C409*INDEX('E-E'!$E$2:$AH$516,MATCH(Capacity!$B409,'E-E'!$B$2:$B$516,0), MATCH(Capacity!S$254,'E-E'!$E$1:$AH$1,0))</f>
        <v>0</v>
      </c>
      <c r="T409">
        <f>$C409*INDEX('E-E'!$E$2:$AH$516,MATCH(Capacity!$B409,'E-E'!$B$2:$B$516,0), MATCH(Capacity!T$254,'E-E'!$E$1:$AH$1,0))</f>
        <v>0</v>
      </c>
      <c r="U409">
        <f>$C409*INDEX('E-E'!$E$2:$AH$516,MATCH(Capacity!$B409,'E-E'!$B$2:$B$516,0), MATCH(Capacity!U$254,'E-E'!$E$1:$AH$1,0))</f>
        <v>0</v>
      </c>
      <c r="V409">
        <f>$C409*INDEX('E-E'!$E$2:$AH$516,MATCH(Capacity!$B409,'E-E'!$B$2:$B$516,0), MATCH(Capacity!V$254,'E-E'!$E$1:$AH$1,0))</f>
        <v>0</v>
      </c>
      <c r="W409">
        <f>$C409*INDEX('E-E'!$E$2:$AH$516,MATCH(Capacity!$B409,'E-E'!$B$2:$B$516,0), MATCH(Capacity!W$254,'E-E'!$E$1:$AH$1,0))</f>
        <v>0</v>
      </c>
      <c r="X409">
        <f>$C409*INDEX('E-E'!$E$2:$AH$516,MATCH(Capacity!$B409,'E-E'!$B$2:$B$516,0), MATCH(Capacity!X$254,'E-E'!$E$1:$AH$1,0))</f>
        <v>0</v>
      </c>
      <c r="Y409">
        <f>$C409*INDEX('E-E'!$E$2:$AH$516,MATCH(Capacity!$B409,'E-E'!$B$2:$B$516,0), MATCH(Capacity!Y$254,'E-E'!$E$1:$AH$1,0))</f>
        <v>0</v>
      </c>
      <c r="Z409">
        <f>$C409*INDEX('E-E'!$E$2:$AH$516,MATCH(Capacity!$B409,'E-E'!$B$2:$B$516,0), MATCH(Capacity!Z$254,'E-E'!$E$1:$AH$1,0))</f>
        <v>0</v>
      </c>
      <c r="AA409">
        <f>$C409*INDEX('E-E'!$E$2:$AH$516,MATCH(Capacity!$B409,'E-E'!$B$2:$B$516,0), MATCH(Capacity!AA$254,'E-E'!$E$1:$AH$1,0))</f>
        <v>0</v>
      </c>
      <c r="AB409">
        <f>$C409*INDEX('E-E'!$E$2:$AH$516,MATCH(Capacity!$B409,'E-E'!$B$2:$B$516,0), MATCH(Capacity!AB$254,'E-E'!$E$1:$AH$1,0))</f>
        <v>0</v>
      </c>
      <c r="AC409">
        <f>$C409*INDEX('E-E'!$E$2:$AH$516,MATCH(Capacity!$B409,'E-E'!$B$2:$B$516,0), MATCH(Capacity!AC$254,'E-E'!$E$1:$AH$1,0))</f>
        <v>0</v>
      </c>
      <c r="AD409">
        <f>$C409*INDEX('E-E'!$E$2:$AH$516,MATCH(Capacity!$B409,'E-E'!$B$2:$B$516,0), MATCH(Capacity!AD$254,'E-E'!$E$1:$AH$1,0))</f>
        <v>0</v>
      </c>
      <c r="AE409">
        <f>$C409*INDEX('E-E'!$E$2:$AH$516,MATCH(Capacity!$B409,'E-E'!$B$2:$B$516,0), MATCH(Capacity!AE$254,'E-E'!$E$1:$AH$1,0))</f>
        <v>0</v>
      </c>
      <c r="AF409">
        <f>$C409*INDEX('E-E'!$E$2:$AH$516,MATCH(Capacity!$B409,'E-E'!$B$2:$B$516,0), MATCH(Capacity!AF$254,'E-E'!$E$1:$AH$1,0))</f>
        <v>0</v>
      </c>
      <c r="AG409">
        <f>$C409*INDEX('E-E'!$E$2:$AH$516,MATCH(Capacity!$B409,'E-E'!$B$2:$B$516,0), MATCH(Capacity!AG$254,'E-E'!$E$1:$AH$1,0))</f>
        <v>0</v>
      </c>
      <c r="AH409">
        <f>$C409*INDEX('E-E'!$E$2:$AH$516,MATCH(Capacity!$B409,'E-E'!$B$2:$B$516,0), MATCH(Capacity!AH$254,'E-E'!$E$1:$AH$1,0))</f>
        <v>0</v>
      </c>
    </row>
    <row r="410" spans="1:34" x14ac:dyDescent="0.3">
      <c r="A410" t="str">
        <f>'E-E'!A157</f>
        <v>Emerald Solar Farm</v>
      </c>
      <c r="B410" t="str">
        <f>'E-E'!B157</f>
        <v>EMERASF1</v>
      </c>
      <c r="C410">
        <f>_xlfn.IFNA(VLOOKUP(B410,RawData!$B$1:$E$168,4,FALSE),0)</f>
        <v>0</v>
      </c>
      <c r="D410">
        <f>_xlfn.IFNA(VLOOKUP(B410,RawData!$B$1:$H$168,7,FALSE),0)</f>
        <v>0</v>
      </c>
      <c r="E410">
        <f>_xlfn.IFNA(VLOOKUP(B410,RawData!$B$1:$H$168,2,FALSE),0)</f>
        <v>0</v>
      </c>
      <c r="F410">
        <f>$C410*INDEX('E-E'!$E$2:$AH$516,MATCH(Capacity!$B410,'E-E'!$B$2:$B$516,0), MATCH(Capacity!F$254,'E-E'!$E$1:$AH$1,0))</f>
        <v>0</v>
      </c>
      <c r="G410">
        <f>$C410*INDEX('E-E'!$E$2:$AH$516,MATCH(Capacity!$B410,'E-E'!$B$2:$B$516,0), MATCH(Capacity!G$254,'E-E'!$E$1:$AH$1,0))</f>
        <v>0</v>
      </c>
      <c r="H410">
        <f>$C410*INDEX('E-E'!$E$2:$AH$516,MATCH(Capacity!$B410,'E-E'!$B$2:$B$516,0), MATCH(Capacity!H$254,'E-E'!$E$1:$AH$1,0))</f>
        <v>0</v>
      </c>
      <c r="I410">
        <f>$C410*INDEX('E-E'!$E$2:$AH$516,MATCH(Capacity!$B410,'E-E'!$B$2:$B$516,0), MATCH(Capacity!I$254,'E-E'!$E$1:$AH$1,0))</f>
        <v>0</v>
      </c>
      <c r="J410">
        <f>$C410*INDEX('E-E'!$E$2:$AH$516,MATCH(Capacity!$B410,'E-E'!$B$2:$B$516,0), MATCH(Capacity!J$254,'E-E'!$E$1:$AH$1,0))</f>
        <v>0</v>
      </c>
      <c r="K410">
        <f>$C410*INDEX('E-E'!$E$2:$AH$516,MATCH(Capacity!$B410,'E-E'!$B$2:$B$516,0), MATCH(Capacity!K$254,'E-E'!$E$1:$AH$1,0))</f>
        <v>0</v>
      </c>
      <c r="L410">
        <f>$C410*INDEX('E-E'!$E$2:$AH$516,MATCH(Capacity!$B410,'E-E'!$B$2:$B$516,0), MATCH(Capacity!L$254,'E-E'!$E$1:$AH$1,0))</f>
        <v>0</v>
      </c>
      <c r="M410">
        <f>$C410*INDEX('E-E'!$E$2:$AH$516,MATCH(Capacity!$B410,'E-E'!$B$2:$B$516,0), MATCH(Capacity!M$254,'E-E'!$E$1:$AH$1,0))</f>
        <v>0</v>
      </c>
      <c r="N410">
        <f>$C410*INDEX('E-E'!$E$2:$AH$516,MATCH(Capacity!$B410,'E-E'!$B$2:$B$516,0), MATCH(Capacity!N$254,'E-E'!$E$1:$AH$1,0))</f>
        <v>0</v>
      </c>
      <c r="O410">
        <f>$C410*INDEX('E-E'!$E$2:$AH$516,MATCH(Capacity!$B410,'E-E'!$B$2:$B$516,0), MATCH(Capacity!O$254,'E-E'!$E$1:$AH$1,0))</f>
        <v>0</v>
      </c>
      <c r="P410">
        <f>$C410*INDEX('E-E'!$E$2:$AH$516,MATCH(Capacity!$B410,'E-E'!$B$2:$B$516,0), MATCH(Capacity!P$254,'E-E'!$E$1:$AH$1,0))</f>
        <v>0</v>
      </c>
      <c r="Q410">
        <f>$C410*INDEX('E-E'!$E$2:$AH$516,MATCH(Capacity!$B410,'E-E'!$B$2:$B$516,0), MATCH(Capacity!Q$254,'E-E'!$E$1:$AH$1,0))</f>
        <v>0</v>
      </c>
      <c r="R410">
        <f>$C410*INDEX('E-E'!$E$2:$AH$516,MATCH(Capacity!$B410,'E-E'!$B$2:$B$516,0), MATCH(Capacity!R$254,'E-E'!$E$1:$AH$1,0))</f>
        <v>0</v>
      </c>
      <c r="S410">
        <f>$C410*INDEX('E-E'!$E$2:$AH$516,MATCH(Capacity!$B410,'E-E'!$B$2:$B$516,0), MATCH(Capacity!S$254,'E-E'!$E$1:$AH$1,0))</f>
        <v>0</v>
      </c>
      <c r="T410">
        <f>$C410*INDEX('E-E'!$E$2:$AH$516,MATCH(Capacity!$B410,'E-E'!$B$2:$B$516,0), MATCH(Capacity!T$254,'E-E'!$E$1:$AH$1,0))</f>
        <v>0</v>
      </c>
      <c r="U410">
        <f>$C410*INDEX('E-E'!$E$2:$AH$516,MATCH(Capacity!$B410,'E-E'!$B$2:$B$516,0), MATCH(Capacity!U$254,'E-E'!$E$1:$AH$1,0))</f>
        <v>0</v>
      </c>
      <c r="V410">
        <f>$C410*INDEX('E-E'!$E$2:$AH$516,MATCH(Capacity!$B410,'E-E'!$B$2:$B$516,0), MATCH(Capacity!V$254,'E-E'!$E$1:$AH$1,0))</f>
        <v>0</v>
      </c>
      <c r="W410">
        <f>$C410*INDEX('E-E'!$E$2:$AH$516,MATCH(Capacity!$B410,'E-E'!$B$2:$B$516,0), MATCH(Capacity!W$254,'E-E'!$E$1:$AH$1,0))</f>
        <v>0</v>
      </c>
      <c r="X410">
        <f>$C410*INDEX('E-E'!$E$2:$AH$516,MATCH(Capacity!$B410,'E-E'!$B$2:$B$516,0), MATCH(Capacity!X$254,'E-E'!$E$1:$AH$1,0))</f>
        <v>0</v>
      </c>
      <c r="Y410">
        <f>$C410*INDEX('E-E'!$E$2:$AH$516,MATCH(Capacity!$B410,'E-E'!$B$2:$B$516,0), MATCH(Capacity!Y$254,'E-E'!$E$1:$AH$1,0))</f>
        <v>0</v>
      </c>
      <c r="Z410">
        <f>$C410*INDEX('E-E'!$E$2:$AH$516,MATCH(Capacity!$B410,'E-E'!$B$2:$B$516,0), MATCH(Capacity!Z$254,'E-E'!$E$1:$AH$1,0))</f>
        <v>0</v>
      </c>
      <c r="AA410">
        <f>$C410*INDEX('E-E'!$E$2:$AH$516,MATCH(Capacity!$B410,'E-E'!$B$2:$B$516,0), MATCH(Capacity!AA$254,'E-E'!$E$1:$AH$1,0))</f>
        <v>0</v>
      </c>
      <c r="AB410">
        <f>$C410*INDEX('E-E'!$E$2:$AH$516,MATCH(Capacity!$B410,'E-E'!$B$2:$B$516,0), MATCH(Capacity!AB$254,'E-E'!$E$1:$AH$1,0))</f>
        <v>0</v>
      </c>
      <c r="AC410">
        <f>$C410*INDEX('E-E'!$E$2:$AH$516,MATCH(Capacity!$B410,'E-E'!$B$2:$B$516,0), MATCH(Capacity!AC$254,'E-E'!$E$1:$AH$1,0))</f>
        <v>0</v>
      </c>
      <c r="AD410">
        <f>$C410*INDEX('E-E'!$E$2:$AH$516,MATCH(Capacity!$B410,'E-E'!$B$2:$B$516,0), MATCH(Capacity!AD$254,'E-E'!$E$1:$AH$1,0))</f>
        <v>0</v>
      </c>
      <c r="AE410">
        <f>$C410*INDEX('E-E'!$E$2:$AH$516,MATCH(Capacity!$B410,'E-E'!$B$2:$B$516,0), MATCH(Capacity!AE$254,'E-E'!$E$1:$AH$1,0))</f>
        <v>0</v>
      </c>
      <c r="AF410">
        <f>$C410*INDEX('E-E'!$E$2:$AH$516,MATCH(Capacity!$B410,'E-E'!$B$2:$B$516,0), MATCH(Capacity!AF$254,'E-E'!$E$1:$AH$1,0))</f>
        <v>0</v>
      </c>
      <c r="AG410">
        <f>$C410*INDEX('E-E'!$E$2:$AH$516,MATCH(Capacity!$B410,'E-E'!$B$2:$B$516,0), MATCH(Capacity!AG$254,'E-E'!$E$1:$AH$1,0))</f>
        <v>0</v>
      </c>
      <c r="AH410">
        <f>$C410*INDEX('E-E'!$E$2:$AH$516,MATCH(Capacity!$B410,'E-E'!$B$2:$B$516,0), MATCH(Capacity!AH$254,'E-E'!$E$1:$AH$1,0))</f>
        <v>0</v>
      </c>
    </row>
    <row r="411" spans="1:34" x14ac:dyDescent="0.3">
      <c r="A411" t="str">
        <f>'E-E'!A158</f>
        <v>Eraring</v>
      </c>
      <c r="B411" t="str">
        <f>'E-E'!B158</f>
        <v>ER01</v>
      </c>
      <c r="C411">
        <f>_xlfn.IFNA(VLOOKUP(B411,RawData!$B$1:$E$168,4,FALSE),0)</f>
        <v>720</v>
      </c>
      <c r="D411" t="str">
        <f>_xlfn.IFNA(VLOOKUP(B411,RawData!$B$1:$H$168,7,FALSE),0)</f>
        <v>Steam Sub Critical</v>
      </c>
      <c r="E411" t="str">
        <f>_xlfn.IFNA(VLOOKUP(B411,RawData!$B$1:$H$168,2,FALSE),0)</f>
        <v>NSW</v>
      </c>
      <c r="F411">
        <f>$C411*INDEX('E-E'!$E$2:$AH$516,MATCH(Capacity!$B411,'E-E'!$B$2:$B$516,0), MATCH(Capacity!F$254,'E-E'!$E$1:$AH$1,0))</f>
        <v>720</v>
      </c>
      <c r="G411">
        <f>$C411*INDEX('E-E'!$E$2:$AH$516,MATCH(Capacity!$B411,'E-E'!$B$2:$B$516,0), MATCH(Capacity!G$254,'E-E'!$E$1:$AH$1,0))</f>
        <v>720</v>
      </c>
      <c r="H411">
        <f>$C411*INDEX('E-E'!$E$2:$AH$516,MATCH(Capacity!$B411,'E-E'!$B$2:$B$516,0), MATCH(Capacity!H$254,'E-E'!$E$1:$AH$1,0))</f>
        <v>720</v>
      </c>
      <c r="I411">
        <f>$C411*INDEX('E-E'!$E$2:$AH$516,MATCH(Capacity!$B411,'E-E'!$B$2:$B$516,0), MATCH(Capacity!I$254,'E-E'!$E$1:$AH$1,0))</f>
        <v>720</v>
      </c>
      <c r="J411">
        <f>$C411*INDEX('E-E'!$E$2:$AH$516,MATCH(Capacity!$B411,'E-E'!$B$2:$B$516,0), MATCH(Capacity!J$254,'E-E'!$E$1:$AH$1,0))</f>
        <v>0</v>
      </c>
      <c r="K411">
        <f>$C411*INDEX('E-E'!$E$2:$AH$516,MATCH(Capacity!$B411,'E-E'!$B$2:$B$516,0), MATCH(Capacity!K$254,'E-E'!$E$1:$AH$1,0))</f>
        <v>0</v>
      </c>
      <c r="L411">
        <f>$C411*INDEX('E-E'!$E$2:$AH$516,MATCH(Capacity!$B411,'E-E'!$B$2:$B$516,0), MATCH(Capacity!L$254,'E-E'!$E$1:$AH$1,0))</f>
        <v>0</v>
      </c>
      <c r="M411">
        <f>$C411*INDEX('E-E'!$E$2:$AH$516,MATCH(Capacity!$B411,'E-E'!$B$2:$B$516,0), MATCH(Capacity!M$254,'E-E'!$E$1:$AH$1,0))</f>
        <v>0</v>
      </c>
      <c r="N411">
        <f>$C411*INDEX('E-E'!$E$2:$AH$516,MATCH(Capacity!$B411,'E-E'!$B$2:$B$516,0), MATCH(Capacity!N$254,'E-E'!$E$1:$AH$1,0))</f>
        <v>0</v>
      </c>
      <c r="O411">
        <f>$C411*INDEX('E-E'!$E$2:$AH$516,MATCH(Capacity!$B411,'E-E'!$B$2:$B$516,0), MATCH(Capacity!O$254,'E-E'!$E$1:$AH$1,0))</f>
        <v>0</v>
      </c>
      <c r="P411">
        <f>$C411*INDEX('E-E'!$E$2:$AH$516,MATCH(Capacity!$B411,'E-E'!$B$2:$B$516,0), MATCH(Capacity!P$254,'E-E'!$E$1:$AH$1,0))</f>
        <v>0</v>
      </c>
      <c r="Q411">
        <f>$C411*INDEX('E-E'!$E$2:$AH$516,MATCH(Capacity!$B411,'E-E'!$B$2:$B$516,0), MATCH(Capacity!Q$254,'E-E'!$E$1:$AH$1,0))</f>
        <v>0</v>
      </c>
      <c r="R411">
        <f>$C411*INDEX('E-E'!$E$2:$AH$516,MATCH(Capacity!$B411,'E-E'!$B$2:$B$516,0), MATCH(Capacity!R$254,'E-E'!$E$1:$AH$1,0))</f>
        <v>0</v>
      </c>
      <c r="S411">
        <f>$C411*INDEX('E-E'!$E$2:$AH$516,MATCH(Capacity!$B411,'E-E'!$B$2:$B$516,0), MATCH(Capacity!S$254,'E-E'!$E$1:$AH$1,0))</f>
        <v>0</v>
      </c>
      <c r="T411">
        <f>$C411*INDEX('E-E'!$E$2:$AH$516,MATCH(Capacity!$B411,'E-E'!$B$2:$B$516,0), MATCH(Capacity!T$254,'E-E'!$E$1:$AH$1,0))</f>
        <v>0</v>
      </c>
      <c r="U411">
        <f>$C411*INDEX('E-E'!$E$2:$AH$516,MATCH(Capacity!$B411,'E-E'!$B$2:$B$516,0), MATCH(Capacity!U$254,'E-E'!$E$1:$AH$1,0))</f>
        <v>0</v>
      </c>
      <c r="V411">
        <f>$C411*INDEX('E-E'!$E$2:$AH$516,MATCH(Capacity!$B411,'E-E'!$B$2:$B$516,0), MATCH(Capacity!V$254,'E-E'!$E$1:$AH$1,0))</f>
        <v>0</v>
      </c>
      <c r="W411">
        <f>$C411*INDEX('E-E'!$E$2:$AH$516,MATCH(Capacity!$B411,'E-E'!$B$2:$B$516,0), MATCH(Capacity!W$254,'E-E'!$E$1:$AH$1,0))</f>
        <v>0</v>
      </c>
      <c r="X411">
        <f>$C411*INDEX('E-E'!$E$2:$AH$516,MATCH(Capacity!$B411,'E-E'!$B$2:$B$516,0), MATCH(Capacity!X$254,'E-E'!$E$1:$AH$1,0))</f>
        <v>0</v>
      </c>
      <c r="Y411">
        <f>$C411*INDEX('E-E'!$E$2:$AH$516,MATCH(Capacity!$B411,'E-E'!$B$2:$B$516,0), MATCH(Capacity!Y$254,'E-E'!$E$1:$AH$1,0))</f>
        <v>0</v>
      </c>
      <c r="Z411">
        <f>$C411*INDEX('E-E'!$E$2:$AH$516,MATCH(Capacity!$B411,'E-E'!$B$2:$B$516,0), MATCH(Capacity!Z$254,'E-E'!$E$1:$AH$1,0))</f>
        <v>0</v>
      </c>
      <c r="AA411">
        <f>$C411*INDEX('E-E'!$E$2:$AH$516,MATCH(Capacity!$B411,'E-E'!$B$2:$B$516,0), MATCH(Capacity!AA$254,'E-E'!$E$1:$AH$1,0))</f>
        <v>0</v>
      </c>
      <c r="AB411">
        <f>$C411*INDEX('E-E'!$E$2:$AH$516,MATCH(Capacity!$B411,'E-E'!$B$2:$B$516,0), MATCH(Capacity!AB$254,'E-E'!$E$1:$AH$1,0))</f>
        <v>0</v>
      </c>
      <c r="AC411">
        <f>$C411*INDEX('E-E'!$E$2:$AH$516,MATCH(Capacity!$B411,'E-E'!$B$2:$B$516,0), MATCH(Capacity!AC$254,'E-E'!$E$1:$AH$1,0))</f>
        <v>0</v>
      </c>
      <c r="AD411">
        <f>$C411*INDEX('E-E'!$E$2:$AH$516,MATCH(Capacity!$B411,'E-E'!$B$2:$B$516,0), MATCH(Capacity!AD$254,'E-E'!$E$1:$AH$1,0))</f>
        <v>0</v>
      </c>
      <c r="AE411">
        <f>$C411*INDEX('E-E'!$E$2:$AH$516,MATCH(Capacity!$B411,'E-E'!$B$2:$B$516,0), MATCH(Capacity!AE$254,'E-E'!$E$1:$AH$1,0))</f>
        <v>0</v>
      </c>
      <c r="AF411">
        <f>$C411*INDEX('E-E'!$E$2:$AH$516,MATCH(Capacity!$B411,'E-E'!$B$2:$B$516,0), MATCH(Capacity!AF$254,'E-E'!$E$1:$AH$1,0))</f>
        <v>0</v>
      </c>
      <c r="AG411">
        <f>$C411*INDEX('E-E'!$E$2:$AH$516,MATCH(Capacity!$B411,'E-E'!$B$2:$B$516,0), MATCH(Capacity!AG$254,'E-E'!$E$1:$AH$1,0))</f>
        <v>0</v>
      </c>
      <c r="AH411">
        <f>$C411*INDEX('E-E'!$E$2:$AH$516,MATCH(Capacity!$B411,'E-E'!$B$2:$B$516,0), MATCH(Capacity!AH$254,'E-E'!$E$1:$AH$1,0))</f>
        <v>0</v>
      </c>
    </row>
    <row r="412" spans="1:34" x14ac:dyDescent="0.3">
      <c r="A412" t="str">
        <f>'E-E'!A159</f>
        <v>Eraring</v>
      </c>
      <c r="B412" t="str">
        <f>'E-E'!B159</f>
        <v>ER02</v>
      </c>
      <c r="C412">
        <f>_xlfn.IFNA(VLOOKUP(B412,RawData!$B$1:$E$168,4,FALSE),0)</f>
        <v>720</v>
      </c>
      <c r="D412" t="str">
        <f>_xlfn.IFNA(VLOOKUP(B412,RawData!$B$1:$H$168,7,FALSE),0)</f>
        <v>Steam Sub Critical</v>
      </c>
      <c r="E412" t="str">
        <f>_xlfn.IFNA(VLOOKUP(B412,RawData!$B$1:$H$168,2,FALSE),0)</f>
        <v>NSW</v>
      </c>
      <c r="F412">
        <f>$C412*INDEX('E-E'!$E$2:$AH$516,MATCH(Capacity!$B412,'E-E'!$B$2:$B$516,0), MATCH(Capacity!F$254,'E-E'!$E$1:$AH$1,0))</f>
        <v>720</v>
      </c>
      <c r="G412">
        <f>$C412*INDEX('E-E'!$E$2:$AH$516,MATCH(Capacity!$B412,'E-E'!$B$2:$B$516,0), MATCH(Capacity!G$254,'E-E'!$E$1:$AH$1,0))</f>
        <v>720</v>
      </c>
      <c r="H412">
        <f>$C412*INDEX('E-E'!$E$2:$AH$516,MATCH(Capacity!$B412,'E-E'!$B$2:$B$516,0), MATCH(Capacity!H$254,'E-E'!$E$1:$AH$1,0))</f>
        <v>720</v>
      </c>
      <c r="I412">
        <f>$C412*INDEX('E-E'!$E$2:$AH$516,MATCH(Capacity!$B412,'E-E'!$B$2:$B$516,0), MATCH(Capacity!I$254,'E-E'!$E$1:$AH$1,0))</f>
        <v>720</v>
      </c>
      <c r="J412">
        <f>$C412*INDEX('E-E'!$E$2:$AH$516,MATCH(Capacity!$B412,'E-E'!$B$2:$B$516,0), MATCH(Capacity!J$254,'E-E'!$E$1:$AH$1,0))</f>
        <v>720</v>
      </c>
      <c r="K412">
        <f>$C412*INDEX('E-E'!$E$2:$AH$516,MATCH(Capacity!$B412,'E-E'!$B$2:$B$516,0), MATCH(Capacity!K$254,'E-E'!$E$1:$AH$1,0))</f>
        <v>720</v>
      </c>
      <c r="L412">
        <f>$C412*INDEX('E-E'!$E$2:$AH$516,MATCH(Capacity!$B412,'E-E'!$B$2:$B$516,0), MATCH(Capacity!L$254,'E-E'!$E$1:$AH$1,0))</f>
        <v>720</v>
      </c>
      <c r="M412">
        <f>$C412*INDEX('E-E'!$E$2:$AH$516,MATCH(Capacity!$B412,'E-E'!$B$2:$B$516,0), MATCH(Capacity!M$254,'E-E'!$E$1:$AH$1,0))</f>
        <v>720</v>
      </c>
      <c r="N412">
        <f>$C412*INDEX('E-E'!$E$2:$AH$516,MATCH(Capacity!$B412,'E-E'!$B$2:$B$516,0), MATCH(Capacity!N$254,'E-E'!$E$1:$AH$1,0))</f>
        <v>0</v>
      </c>
      <c r="O412">
        <f>$C412*INDEX('E-E'!$E$2:$AH$516,MATCH(Capacity!$B412,'E-E'!$B$2:$B$516,0), MATCH(Capacity!O$254,'E-E'!$E$1:$AH$1,0))</f>
        <v>0</v>
      </c>
      <c r="P412">
        <f>$C412*INDEX('E-E'!$E$2:$AH$516,MATCH(Capacity!$B412,'E-E'!$B$2:$B$516,0), MATCH(Capacity!P$254,'E-E'!$E$1:$AH$1,0))</f>
        <v>0</v>
      </c>
      <c r="Q412">
        <f>$C412*INDEX('E-E'!$E$2:$AH$516,MATCH(Capacity!$B412,'E-E'!$B$2:$B$516,0), MATCH(Capacity!Q$254,'E-E'!$E$1:$AH$1,0))</f>
        <v>0</v>
      </c>
      <c r="R412">
        <f>$C412*INDEX('E-E'!$E$2:$AH$516,MATCH(Capacity!$B412,'E-E'!$B$2:$B$516,0), MATCH(Capacity!R$254,'E-E'!$E$1:$AH$1,0))</f>
        <v>0</v>
      </c>
      <c r="S412">
        <f>$C412*INDEX('E-E'!$E$2:$AH$516,MATCH(Capacity!$B412,'E-E'!$B$2:$B$516,0), MATCH(Capacity!S$254,'E-E'!$E$1:$AH$1,0))</f>
        <v>0</v>
      </c>
      <c r="T412">
        <f>$C412*INDEX('E-E'!$E$2:$AH$516,MATCH(Capacity!$B412,'E-E'!$B$2:$B$516,0), MATCH(Capacity!T$254,'E-E'!$E$1:$AH$1,0))</f>
        <v>0</v>
      </c>
      <c r="U412">
        <f>$C412*INDEX('E-E'!$E$2:$AH$516,MATCH(Capacity!$B412,'E-E'!$B$2:$B$516,0), MATCH(Capacity!U$254,'E-E'!$E$1:$AH$1,0))</f>
        <v>0</v>
      </c>
      <c r="V412">
        <f>$C412*INDEX('E-E'!$E$2:$AH$516,MATCH(Capacity!$B412,'E-E'!$B$2:$B$516,0), MATCH(Capacity!V$254,'E-E'!$E$1:$AH$1,0))</f>
        <v>0</v>
      </c>
      <c r="W412">
        <f>$C412*INDEX('E-E'!$E$2:$AH$516,MATCH(Capacity!$B412,'E-E'!$B$2:$B$516,0), MATCH(Capacity!W$254,'E-E'!$E$1:$AH$1,0))</f>
        <v>0</v>
      </c>
      <c r="X412">
        <f>$C412*INDEX('E-E'!$E$2:$AH$516,MATCH(Capacity!$B412,'E-E'!$B$2:$B$516,0), MATCH(Capacity!X$254,'E-E'!$E$1:$AH$1,0))</f>
        <v>0</v>
      </c>
      <c r="Y412">
        <f>$C412*INDEX('E-E'!$E$2:$AH$516,MATCH(Capacity!$B412,'E-E'!$B$2:$B$516,0), MATCH(Capacity!Y$254,'E-E'!$E$1:$AH$1,0))</f>
        <v>0</v>
      </c>
      <c r="Z412">
        <f>$C412*INDEX('E-E'!$E$2:$AH$516,MATCH(Capacity!$B412,'E-E'!$B$2:$B$516,0), MATCH(Capacity!Z$254,'E-E'!$E$1:$AH$1,0))</f>
        <v>0</v>
      </c>
      <c r="AA412">
        <f>$C412*INDEX('E-E'!$E$2:$AH$516,MATCH(Capacity!$B412,'E-E'!$B$2:$B$516,0), MATCH(Capacity!AA$254,'E-E'!$E$1:$AH$1,0))</f>
        <v>0</v>
      </c>
      <c r="AB412">
        <f>$C412*INDEX('E-E'!$E$2:$AH$516,MATCH(Capacity!$B412,'E-E'!$B$2:$B$516,0), MATCH(Capacity!AB$254,'E-E'!$E$1:$AH$1,0))</f>
        <v>0</v>
      </c>
      <c r="AC412">
        <f>$C412*INDEX('E-E'!$E$2:$AH$516,MATCH(Capacity!$B412,'E-E'!$B$2:$B$516,0), MATCH(Capacity!AC$254,'E-E'!$E$1:$AH$1,0))</f>
        <v>0</v>
      </c>
      <c r="AD412">
        <f>$C412*INDEX('E-E'!$E$2:$AH$516,MATCH(Capacity!$B412,'E-E'!$B$2:$B$516,0), MATCH(Capacity!AD$254,'E-E'!$E$1:$AH$1,0))</f>
        <v>0</v>
      </c>
      <c r="AE412">
        <f>$C412*INDEX('E-E'!$E$2:$AH$516,MATCH(Capacity!$B412,'E-E'!$B$2:$B$516,0), MATCH(Capacity!AE$254,'E-E'!$E$1:$AH$1,0))</f>
        <v>0</v>
      </c>
      <c r="AF412">
        <f>$C412*INDEX('E-E'!$E$2:$AH$516,MATCH(Capacity!$B412,'E-E'!$B$2:$B$516,0), MATCH(Capacity!AF$254,'E-E'!$E$1:$AH$1,0))</f>
        <v>0</v>
      </c>
      <c r="AG412">
        <f>$C412*INDEX('E-E'!$E$2:$AH$516,MATCH(Capacity!$B412,'E-E'!$B$2:$B$516,0), MATCH(Capacity!AG$254,'E-E'!$E$1:$AH$1,0))</f>
        <v>0</v>
      </c>
      <c r="AH412">
        <f>$C412*INDEX('E-E'!$E$2:$AH$516,MATCH(Capacity!$B412,'E-E'!$B$2:$B$516,0), MATCH(Capacity!AH$254,'E-E'!$E$1:$AH$1,0))</f>
        <v>0</v>
      </c>
    </row>
    <row r="413" spans="1:34" x14ac:dyDescent="0.3">
      <c r="A413" t="str">
        <f>'E-E'!A160</f>
        <v>Eraring</v>
      </c>
      <c r="B413" t="str">
        <f>'E-E'!B160</f>
        <v>ER03</v>
      </c>
      <c r="C413">
        <f>_xlfn.IFNA(VLOOKUP(B413,RawData!$B$1:$E$168,4,FALSE),0)</f>
        <v>720</v>
      </c>
      <c r="D413" t="str">
        <f>_xlfn.IFNA(VLOOKUP(B413,RawData!$B$1:$H$168,7,FALSE),0)</f>
        <v>Steam Sub Critical</v>
      </c>
      <c r="E413" t="str">
        <f>_xlfn.IFNA(VLOOKUP(B413,RawData!$B$1:$H$168,2,FALSE),0)</f>
        <v>NSW</v>
      </c>
      <c r="F413">
        <f>$C413*INDEX('E-E'!$E$2:$AH$516,MATCH(Capacity!$B413,'E-E'!$B$2:$B$516,0), MATCH(Capacity!F$254,'E-E'!$E$1:$AH$1,0))</f>
        <v>720</v>
      </c>
      <c r="G413">
        <f>$C413*INDEX('E-E'!$E$2:$AH$516,MATCH(Capacity!$B413,'E-E'!$B$2:$B$516,0), MATCH(Capacity!G$254,'E-E'!$E$1:$AH$1,0))</f>
        <v>720</v>
      </c>
      <c r="H413">
        <f>$C413*INDEX('E-E'!$E$2:$AH$516,MATCH(Capacity!$B413,'E-E'!$B$2:$B$516,0), MATCH(Capacity!H$254,'E-E'!$E$1:$AH$1,0))</f>
        <v>720</v>
      </c>
      <c r="I413">
        <f>$C413*INDEX('E-E'!$E$2:$AH$516,MATCH(Capacity!$B413,'E-E'!$B$2:$B$516,0), MATCH(Capacity!I$254,'E-E'!$E$1:$AH$1,0))</f>
        <v>720</v>
      </c>
      <c r="J413">
        <f>$C413*INDEX('E-E'!$E$2:$AH$516,MATCH(Capacity!$B413,'E-E'!$B$2:$B$516,0), MATCH(Capacity!J$254,'E-E'!$E$1:$AH$1,0))</f>
        <v>720</v>
      </c>
      <c r="K413">
        <f>$C413*INDEX('E-E'!$E$2:$AH$516,MATCH(Capacity!$B413,'E-E'!$B$2:$B$516,0), MATCH(Capacity!K$254,'E-E'!$E$1:$AH$1,0))</f>
        <v>720</v>
      </c>
      <c r="L413">
        <f>$C413*INDEX('E-E'!$E$2:$AH$516,MATCH(Capacity!$B413,'E-E'!$B$2:$B$516,0), MATCH(Capacity!L$254,'E-E'!$E$1:$AH$1,0))</f>
        <v>720</v>
      </c>
      <c r="M413">
        <f>$C413*INDEX('E-E'!$E$2:$AH$516,MATCH(Capacity!$B413,'E-E'!$B$2:$B$516,0), MATCH(Capacity!M$254,'E-E'!$E$1:$AH$1,0))</f>
        <v>720</v>
      </c>
      <c r="N413">
        <f>$C413*INDEX('E-E'!$E$2:$AH$516,MATCH(Capacity!$B413,'E-E'!$B$2:$B$516,0), MATCH(Capacity!N$254,'E-E'!$E$1:$AH$1,0))</f>
        <v>0</v>
      </c>
      <c r="O413">
        <f>$C413*INDEX('E-E'!$E$2:$AH$516,MATCH(Capacity!$B413,'E-E'!$B$2:$B$516,0), MATCH(Capacity!O$254,'E-E'!$E$1:$AH$1,0))</f>
        <v>0</v>
      </c>
      <c r="P413">
        <f>$C413*INDEX('E-E'!$E$2:$AH$516,MATCH(Capacity!$B413,'E-E'!$B$2:$B$516,0), MATCH(Capacity!P$254,'E-E'!$E$1:$AH$1,0))</f>
        <v>0</v>
      </c>
      <c r="Q413">
        <f>$C413*INDEX('E-E'!$E$2:$AH$516,MATCH(Capacity!$B413,'E-E'!$B$2:$B$516,0), MATCH(Capacity!Q$254,'E-E'!$E$1:$AH$1,0))</f>
        <v>0</v>
      </c>
      <c r="R413">
        <f>$C413*INDEX('E-E'!$E$2:$AH$516,MATCH(Capacity!$B413,'E-E'!$B$2:$B$516,0), MATCH(Capacity!R$254,'E-E'!$E$1:$AH$1,0))</f>
        <v>0</v>
      </c>
      <c r="S413">
        <f>$C413*INDEX('E-E'!$E$2:$AH$516,MATCH(Capacity!$B413,'E-E'!$B$2:$B$516,0), MATCH(Capacity!S$254,'E-E'!$E$1:$AH$1,0))</f>
        <v>0</v>
      </c>
      <c r="T413">
        <f>$C413*INDEX('E-E'!$E$2:$AH$516,MATCH(Capacity!$B413,'E-E'!$B$2:$B$516,0), MATCH(Capacity!T$254,'E-E'!$E$1:$AH$1,0))</f>
        <v>0</v>
      </c>
      <c r="U413">
        <f>$C413*INDEX('E-E'!$E$2:$AH$516,MATCH(Capacity!$B413,'E-E'!$B$2:$B$516,0), MATCH(Capacity!U$254,'E-E'!$E$1:$AH$1,0))</f>
        <v>0</v>
      </c>
      <c r="V413">
        <f>$C413*INDEX('E-E'!$E$2:$AH$516,MATCH(Capacity!$B413,'E-E'!$B$2:$B$516,0), MATCH(Capacity!V$254,'E-E'!$E$1:$AH$1,0))</f>
        <v>0</v>
      </c>
      <c r="W413">
        <f>$C413*INDEX('E-E'!$E$2:$AH$516,MATCH(Capacity!$B413,'E-E'!$B$2:$B$516,0), MATCH(Capacity!W$254,'E-E'!$E$1:$AH$1,0))</f>
        <v>0</v>
      </c>
      <c r="X413">
        <f>$C413*INDEX('E-E'!$E$2:$AH$516,MATCH(Capacity!$B413,'E-E'!$B$2:$B$516,0), MATCH(Capacity!X$254,'E-E'!$E$1:$AH$1,0))</f>
        <v>0</v>
      </c>
      <c r="Y413">
        <f>$C413*INDEX('E-E'!$E$2:$AH$516,MATCH(Capacity!$B413,'E-E'!$B$2:$B$516,0), MATCH(Capacity!Y$254,'E-E'!$E$1:$AH$1,0))</f>
        <v>0</v>
      </c>
      <c r="Z413">
        <f>$C413*INDEX('E-E'!$E$2:$AH$516,MATCH(Capacity!$B413,'E-E'!$B$2:$B$516,0), MATCH(Capacity!Z$254,'E-E'!$E$1:$AH$1,0))</f>
        <v>0</v>
      </c>
      <c r="AA413">
        <f>$C413*INDEX('E-E'!$E$2:$AH$516,MATCH(Capacity!$B413,'E-E'!$B$2:$B$516,0), MATCH(Capacity!AA$254,'E-E'!$E$1:$AH$1,0))</f>
        <v>0</v>
      </c>
      <c r="AB413">
        <f>$C413*INDEX('E-E'!$E$2:$AH$516,MATCH(Capacity!$B413,'E-E'!$B$2:$B$516,0), MATCH(Capacity!AB$254,'E-E'!$E$1:$AH$1,0))</f>
        <v>0</v>
      </c>
      <c r="AC413">
        <f>$C413*INDEX('E-E'!$E$2:$AH$516,MATCH(Capacity!$B413,'E-E'!$B$2:$B$516,0), MATCH(Capacity!AC$254,'E-E'!$E$1:$AH$1,0))</f>
        <v>0</v>
      </c>
      <c r="AD413">
        <f>$C413*INDEX('E-E'!$E$2:$AH$516,MATCH(Capacity!$B413,'E-E'!$B$2:$B$516,0), MATCH(Capacity!AD$254,'E-E'!$E$1:$AH$1,0))</f>
        <v>0</v>
      </c>
      <c r="AE413">
        <f>$C413*INDEX('E-E'!$E$2:$AH$516,MATCH(Capacity!$B413,'E-E'!$B$2:$B$516,0), MATCH(Capacity!AE$254,'E-E'!$E$1:$AH$1,0))</f>
        <v>0</v>
      </c>
      <c r="AF413">
        <f>$C413*INDEX('E-E'!$E$2:$AH$516,MATCH(Capacity!$B413,'E-E'!$B$2:$B$516,0), MATCH(Capacity!AF$254,'E-E'!$E$1:$AH$1,0))</f>
        <v>0</v>
      </c>
      <c r="AG413">
        <f>$C413*INDEX('E-E'!$E$2:$AH$516,MATCH(Capacity!$B413,'E-E'!$B$2:$B$516,0), MATCH(Capacity!AG$254,'E-E'!$E$1:$AH$1,0))</f>
        <v>0</v>
      </c>
      <c r="AH413">
        <f>$C413*INDEX('E-E'!$E$2:$AH$516,MATCH(Capacity!$B413,'E-E'!$B$2:$B$516,0), MATCH(Capacity!AH$254,'E-E'!$E$1:$AH$1,0))</f>
        <v>0</v>
      </c>
    </row>
    <row r="414" spans="1:34" x14ac:dyDescent="0.3">
      <c r="A414" t="str">
        <f>'E-E'!A161</f>
        <v>Eraring</v>
      </c>
      <c r="B414" t="str">
        <f>'E-E'!B161</f>
        <v>ER04</v>
      </c>
      <c r="C414">
        <f>_xlfn.IFNA(VLOOKUP(B414,RawData!$B$1:$E$168,4,FALSE),0)</f>
        <v>720</v>
      </c>
      <c r="D414" t="str">
        <f>_xlfn.IFNA(VLOOKUP(B414,RawData!$B$1:$H$168,7,FALSE),0)</f>
        <v>Steam Sub Critical</v>
      </c>
      <c r="E414" t="str">
        <f>_xlfn.IFNA(VLOOKUP(B414,RawData!$B$1:$H$168,2,FALSE),0)</f>
        <v>NSW</v>
      </c>
      <c r="F414">
        <f>$C414*INDEX('E-E'!$E$2:$AH$516,MATCH(Capacity!$B414,'E-E'!$B$2:$B$516,0), MATCH(Capacity!F$254,'E-E'!$E$1:$AH$1,0))</f>
        <v>720</v>
      </c>
      <c r="G414">
        <f>$C414*INDEX('E-E'!$E$2:$AH$516,MATCH(Capacity!$B414,'E-E'!$B$2:$B$516,0), MATCH(Capacity!G$254,'E-E'!$E$1:$AH$1,0))</f>
        <v>720</v>
      </c>
      <c r="H414">
        <f>$C414*INDEX('E-E'!$E$2:$AH$516,MATCH(Capacity!$B414,'E-E'!$B$2:$B$516,0), MATCH(Capacity!H$254,'E-E'!$E$1:$AH$1,0))</f>
        <v>720</v>
      </c>
      <c r="I414">
        <f>$C414*INDEX('E-E'!$E$2:$AH$516,MATCH(Capacity!$B414,'E-E'!$B$2:$B$516,0), MATCH(Capacity!I$254,'E-E'!$E$1:$AH$1,0))</f>
        <v>0</v>
      </c>
      <c r="J414">
        <f>$C414*INDEX('E-E'!$E$2:$AH$516,MATCH(Capacity!$B414,'E-E'!$B$2:$B$516,0), MATCH(Capacity!J$254,'E-E'!$E$1:$AH$1,0))</f>
        <v>0</v>
      </c>
      <c r="K414">
        <f>$C414*INDEX('E-E'!$E$2:$AH$516,MATCH(Capacity!$B414,'E-E'!$B$2:$B$516,0), MATCH(Capacity!K$254,'E-E'!$E$1:$AH$1,0))</f>
        <v>0</v>
      </c>
      <c r="L414">
        <f>$C414*INDEX('E-E'!$E$2:$AH$516,MATCH(Capacity!$B414,'E-E'!$B$2:$B$516,0), MATCH(Capacity!L$254,'E-E'!$E$1:$AH$1,0))</f>
        <v>0</v>
      </c>
      <c r="M414">
        <f>$C414*INDEX('E-E'!$E$2:$AH$516,MATCH(Capacity!$B414,'E-E'!$B$2:$B$516,0), MATCH(Capacity!M$254,'E-E'!$E$1:$AH$1,0))</f>
        <v>0</v>
      </c>
      <c r="N414">
        <f>$C414*INDEX('E-E'!$E$2:$AH$516,MATCH(Capacity!$B414,'E-E'!$B$2:$B$516,0), MATCH(Capacity!N$254,'E-E'!$E$1:$AH$1,0))</f>
        <v>0</v>
      </c>
      <c r="O414">
        <f>$C414*INDEX('E-E'!$E$2:$AH$516,MATCH(Capacity!$B414,'E-E'!$B$2:$B$516,0), MATCH(Capacity!O$254,'E-E'!$E$1:$AH$1,0))</f>
        <v>0</v>
      </c>
      <c r="P414">
        <f>$C414*INDEX('E-E'!$E$2:$AH$516,MATCH(Capacity!$B414,'E-E'!$B$2:$B$516,0), MATCH(Capacity!P$254,'E-E'!$E$1:$AH$1,0))</f>
        <v>0</v>
      </c>
      <c r="Q414">
        <f>$C414*INDEX('E-E'!$E$2:$AH$516,MATCH(Capacity!$B414,'E-E'!$B$2:$B$516,0), MATCH(Capacity!Q$254,'E-E'!$E$1:$AH$1,0))</f>
        <v>0</v>
      </c>
      <c r="R414">
        <f>$C414*INDEX('E-E'!$E$2:$AH$516,MATCH(Capacity!$B414,'E-E'!$B$2:$B$516,0), MATCH(Capacity!R$254,'E-E'!$E$1:$AH$1,0))</f>
        <v>0</v>
      </c>
      <c r="S414">
        <f>$C414*INDEX('E-E'!$E$2:$AH$516,MATCH(Capacity!$B414,'E-E'!$B$2:$B$516,0), MATCH(Capacity!S$254,'E-E'!$E$1:$AH$1,0))</f>
        <v>0</v>
      </c>
      <c r="T414">
        <f>$C414*INDEX('E-E'!$E$2:$AH$516,MATCH(Capacity!$B414,'E-E'!$B$2:$B$516,0), MATCH(Capacity!T$254,'E-E'!$E$1:$AH$1,0))</f>
        <v>0</v>
      </c>
      <c r="U414">
        <f>$C414*INDEX('E-E'!$E$2:$AH$516,MATCH(Capacity!$B414,'E-E'!$B$2:$B$516,0), MATCH(Capacity!U$254,'E-E'!$E$1:$AH$1,0))</f>
        <v>0</v>
      </c>
      <c r="V414">
        <f>$C414*INDEX('E-E'!$E$2:$AH$516,MATCH(Capacity!$B414,'E-E'!$B$2:$B$516,0), MATCH(Capacity!V$254,'E-E'!$E$1:$AH$1,0))</f>
        <v>0</v>
      </c>
      <c r="W414">
        <f>$C414*INDEX('E-E'!$E$2:$AH$516,MATCH(Capacity!$B414,'E-E'!$B$2:$B$516,0), MATCH(Capacity!W$254,'E-E'!$E$1:$AH$1,0))</f>
        <v>0</v>
      </c>
      <c r="X414">
        <f>$C414*INDEX('E-E'!$E$2:$AH$516,MATCH(Capacity!$B414,'E-E'!$B$2:$B$516,0), MATCH(Capacity!X$254,'E-E'!$E$1:$AH$1,0))</f>
        <v>0</v>
      </c>
      <c r="Y414">
        <f>$C414*INDEX('E-E'!$E$2:$AH$516,MATCH(Capacity!$B414,'E-E'!$B$2:$B$516,0), MATCH(Capacity!Y$254,'E-E'!$E$1:$AH$1,0))</f>
        <v>0</v>
      </c>
      <c r="Z414">
        <f>$C414*INDEX('E-E'!$E$2:$AH$516,MATCH(Capacity!$B414,'E-E'!$B$2:$B$516,0), MATCH(Capacity!Z$254,'E-E'!$E$1:$AH$1,0))</f>
        <v>0</v>
      </c>
      <c r="AA414">
        <f>$C414*INDEX('E-E'!$E$2:$AH$516,MATCH(Capacity!$B414,'E-E'!$B$2:$B$516,0), MATCH(Capacity!AA$254,'E-E'!$E$1:$AH$1,0))</f>
        <v>0</v>
      </c>
      <c r="AB414">
        <f>$C414*INDEX('E-E'!$E$2:$AH$516,MATCH(Capacity!$B414,'E-E'!$B$2:$B$516,0), MATCH(Capacity!AB$254,'E-E'!$E$1:$AH$1,0))</f>
        <v>0</v>
      </c>
      <c r="AC414">
        <f>$C414*INDEX('E-E'!$E$2:$AH$516,MATCH(Capacity!$B414,'E-E'!$B$2:$B$516,0), MATCH(Capacity!AC$254,'E-E'!$E$1:$AH$1,0))</f>
        <v>0</v>
      </c>
      <c r="AD414">
        <f>$C414*INDEX('E-E'!$E$2:$AH$516,MATCH(Capacity!$B414,'E-E'!$B$2:$B$516,0), MATCH(Capacity!AD$254,'E-E'!$E$1:$AH$1,0))</f>
        <v>0</v>
      </c>
      <c r="AE414">
        <f>$C414*INDEX('E-E'!$E$2:$AH$516,MATCH(Capacity!$B414,'E-E'!$B$2:$B$516,0), MATCH(Capacity!AE$254,'E-E'!$E$1:$AH$1,0))</f>
        <v>0</v>
      </c>
      <c r="AF414">
        <f>$C414*INDEX('E-E'!$E$2:$AH$516,MATCH(Capacity!$B414,'E-E'!$B$2:$B$516,0), MATCH(Capacity!AF$254,'E-E'!$E$1:$AH$1,0))</f>
        <v>0</v>
      </c>
      <c r="AG414">
        <f>$C414*INDEX('E-E'!$E$2:$AH$516,MATCH(Capacity!$B414,'E-E'!$B$2:$B$516,0), MATCH(Capacity!AG$254,'E-E'!$E$1:$AH$1,0))</f>
        <v>0</v>
      </c>
      <c r="AH414">
        <f>$C414*INDEX('E-E'!$E$2:$AH$516,MATCH(Capacity!$B414,'E-E'!$B$2:$B$516,0), MATCH(Capacity!AH$254,'E-E'!$E$1:$AH$1,0))</f>
        <v>0</v>
      </c>
    </row>
    <row r="415" spans="1:34" x14ac:dyDescent="0.3">
      <c r="A415" t="str">
        <f>'E-E'!A162</f>
        <v>Finley Solar Farm</v>
      </c>
      <c r="B415" t="str">
        <f>'E-E'!B162</f>
        <v>FINLYSF1</v>
      </c>
      <c r="C415">
        <f>_xlfn.IFNA(VLOOKUP(B415,RawData!$B$1:$E$168,4,FALSE),0)</f>
        <v>0</v>
      </c>
      <c r="D415">
        <f>_xlfn.IFNA(VLOOKUP(B415,RawData!$B$1:$H$168,7,FALSE),0)</f>
        <v>0</v>
      </c>
      <c r="E415">
        <f>_xlfn.IFNA(VLOOKUP(B415,RawData!$B$1:$H$168,2,FALSE),0)</f>
        <v>0</v>
      </c>
      <c r="F415">
        <f>$C415*INDEX('E-E'!$E$2:$AH$516,MATCH(Capacity!$B415,'E-E'!$B$2:$B$516,0), MATCH(Capacity!F$254,'E-E'!$E$1:$AH$1,0))</f>
        <v>0</v>
      </c>
      <c r="G415">
        <f>$C415*INDEX('E-E'!$E$2:$AH$516,MATCH(Capacity!$B415,'E-E'!$B$2:$B$516,0), MATCH(Capacity!G$254,'E-E'!$E$1:$AH$1,0))</f>
        <v>0</v>
      </c>
      <c r="H415">
        <f>$C415*INDEX('E-E'!$E$2:$AH$516,MATCH(Capacity!$B415,'E-E'!$B$2:$B$516,0), MATCH(Capacity!H$254,'E-E'!$E$1:$AH$1,0))</f>
        <v>0</v>
      </c>
      <c r="I415">
        <f>$C415*INDEX('E-E'!$E$2:$AH$516,MATCH(Capacity!$B415,'E-E'!$B$2:$B$516,0), MATCH(Capacity!I$254,'E-E'!$E$1:$AH$1,0))</f>
        <v>0</v>
      </c>
      <c r="J415">
        <f>$C415*INDEX('E-E'!$E$2:$AH$516,MATCH(Capacity!$B415,'E-E'!$B$2:$B$516,0), MATCH(Capacity!J$254,'E-E'!$E$1:$AH$1,0))</f>
        <v>0</v>
      </c>
      <c r="K415">
        <f>$C415*INDEX('E-E'!$E$2:$AH$516,MATCH(Capacity!$B415,'E-E'!$B$2:$B$516,0), MATCH(Capacity!K$254,'E-E'!$E$1:$AH$1,0))</f>
        <v>0</v>
      </c>
      <c r="L415">
        <f>$C415*INDEX('E-E'!$E$2:$AH$516,MATCH(Capacity!$B415,'E-E'!$B$2:$B$516,0), MATCH(Capacity!L$254,'E-E'!$E$1:$AH$1,0))</f>
        <v>0</v>
      </c>
      <c r="M415">
        <f>$C415*INDEX('E-E'!$E$2:$AH$516,MATCH(Capacity!$B415,'E-E'!$B$2:$B$516,0), MATCH(Capacity!M$254,'E-E'!$E$1:$AH$1,0))</f>
        <v>0</v>
      </c>
      <c r="N415">
        <f>$C415*INDEX('E-E'!$E$2:$AH$516,MATCH(Capacity!$B415,'E-E'!$B$2:$B$516,0), MATCH(Capacity!N$254,'E-E'!$E$1:$AH$1,0))</f>
        <v>0</v>
      </c>
      <c r="O415">
        <f>$C415*INDEX('E-E'!$E$2:$AH$516,MATCH(Capacity!$B415,'E-E'!$B$2:$B$516,0), MATCH(Capacity!O$254,'E-E'!$E$1:$AH$1,0))</f>
        <v>0</v>
      </c>
      <c r="P415">
        <f>$C415*INDEX('E-E'!$E$2:$AH$516,MATCH(Capacity!$B415,'E-E'!$B$2:$B$516,0), MATCH(Capacity!P$254,'E-E'!$E$1:$AH$1,0))</f>
        <v>0</v>
      </c>
      <c r="Q415">
        <f>$C415*INDEX('E-E'!$E$2:$AH$516,MATCH(Capacity!$B415,'E-E'!$B$2:$B$516,0), MATCH(Capacity!Q$254,'E-E'!$E$1:$AH$1,0))</f>
        <v>0</v>
      </c>
      <c r="R415">
        <f>$C415*INDEX('E-E'!$E$2:$AH$516,MATCH(Capacity!$B415,'E-E'!$B$2:$B$516,0), MATCH(Capacity!R$254,'E-E'!$E$1:$AH$1,0))</f>
        <v>0</v>
      </c>
      <c r="S415">
        <f>$C415*INDEX('E-E'!$E$2:$AH$516,MATCH(Capacity!$B415,'E-E'!$B$2:$B$516,0), MATCH(Capacity!S$254,'E-E'!$E$1:$AH$1,0))</f>
        <v>0</v>
      </c>
      <c r="T415">
        <f>$C415*INDEX('E-E'!$E$2:$AH$516,MATCH(Capacity!$B415,'E-E'!$B$2:$B$516,0), MATCH(Capacity!T$254,'E-E'!$E$1:$AH$1,0))</f>
        <v>0</v>
      </c>
      <c r="U415">
        <f>$C415*INDEX('E-E'!$E$2:$AH$516,MATCH(Capacity!$B415,'E-E'!$B$2:$B$516,0), MATCH(Capacity!U$254,'E-E'!$E$1:$AH$1,0))</f>
        <v>0</v>
      </c>
      <c r="V415">
        <f>$C415*INDEX('E-E'!$E$2:$AH$516,MATCH(Capacity!$B415,'E-E'!$B$2:$B$516,0), MATCH(Capacity!V$254,'E-E'!$E$1:$AH$1,0))</f>
        <v>0</v>
      </c>
      <c r="W415">
        <f>$C415*INDEX('E-E'!$E$2:$AH$516,MATCH(Capacity!$B415,'E-E'!$B$2:$B$516,0), MATCH(Capacity!W$254,'E-E'!$E$1:$AH$1,0))</f>
        <v>0</v>
      </c>
      <c r="X415">
        <f>$C415*INDEX('E-E'!$E$2:$AH$516,MATCH(Capacity!$B415,'E-E'!$B$2:$B$516,0), MATCH(Capacity!X$254,'E-E'!$E$1:$AH$1,0))</f>
        <v>0</v>
      </c>
      <c r="Y415">
        <f>$C415*INDEX('E-E'!$E$2:$AH$516,MATCH(Capacity!$B415,'E-E'!$B$2:$B$516,0), MATCH(Capacity!Y$254,'E-E'!$E$1:$AH$1,0))</f>
        <v>0</v>
      </c>
      <c r="Z415">
        <f>$C415*INDEX('E-E'!$E$2:$AH$516,MATCH(Capacity!$B415,'E-E'!$B$2:$B$516,0), MATCH(Capacity!Z$254,'E-E'!$E$1:$AH$1,0))</f>
        <v>0</v>
      </c>
      <c r="AA415">
        <f>$C415*INDEX('E-E'!$E$2:$AH$516,MATCH(Capacity!$B415,'E-E'!$B$2:$B$516,0), MATCH(Capacity!AA$254,'E-E'!$E$1:$AH$1,0))</f>
        <v>0</v>
      </c>
      <c r="AB415">
        <f>$C415*INDEX('E-E'!$E$2:$AH$516,MATCH(Capacity!$B415,'E-E'!$B$2:$B$516,0), MATCH(Capacity!AB$254,'E-E'!$E$1:$AH$1,0))</f>
        <v>0</v>
      </c>
      <c r="AC415">
        <f>$C415*INDEX('E-E'!$E$2:$AH$516,MATCH(Capacity!$B415,'E-E'!$B$2:$B$516,0), MATCH(Capacity!AC$254,'E-E'!$E$1:$AH$1,0))</f>
        <v>0</v>
      </c>
      <c r="AD415">
        <f>$C415*INDEX('E-E'!$E$2:$AH$516,MATCH(Capacity!$B415,'E-E'!$B$2:$B$516,0), MATCH(Capacity!AD$254,'E-E'!$E$1:$AH$1,0))</f>
        <v>0</v>
      </c>
      <c r="AE415">
        <f>$C415*INDEX('E-E'!$E$2:$AH$516,MATCH(Capacity!$B415,'E-E'!$B$2:$B$516,0), MATCH(Capacity!AE$254,'E-E'!$E$1:$AH$1,0))</f>
        <v>0</v>
      </c>
      <c r="AF415">
        <f>$C415*INDEX('E-E'!$E$2:$AH$516,MATCH(Capacity!$B415,'E-E'!$B$2:$B$516,0), MATCH(Capacity!AF$254,'E-E'!$E$1:$AH$1,0))</f>
        <v>0</v>
      </c>
      <c r="AG415">
        <f>$C415*INDEX('E-E'!$E$2:$AH$516,MATCH(Capacity!$B415,'E-E'!$B$2:$B$516,0), MATCH(Capacity!AG$254,'E-E'!$E$1:$AH$1,0))</f>
        <v>0</v>
      </c>
      <c r="AH415">
        <f>$C415*INDEX('E-E'!$E$2:$AH$516,MATCH(Capacity!$B415,'E-E'!$B$2:$B$516,0), MATCH(Capacity!AH$254,'E-E'!$E$1:$AH$1,0))</f>
        <v>0</v>
      </c>
    </row>
    <row r="416" spans="1:34" x14ac:dyDescent="0.3">
      <c r="A416" t="str">
        <f>'E-E'!A163</f>
        <v>Fisher</v>
      </c>
      <c r="B416" t="str">
        <f>'E-E'!B163</f>
        <v>FISHER</v>
      </c>
      <c r="C416">
        <f>_xlfn.IFNA(VLOOKUP(B416,RawData!$B$1:$E$168,4,FALSE),0)</f>
        <v>0</v>
      </c>
      <c r="D416">
        <f>_xlfn.IFNA(VLOOKUP(B416,RawData!$B$1:$H$168,7,FALSE),0)</f>
        <v>0</v>
      </c>
      <c r="E416">
        <f>_xlfn.IFNA(VLOOKUP(B416,RawData!$B$1:$H$168,2,FALSE),0)</f>
        <v>0</v>
      </c>
      <c r="F416">
        <f>$C416*INDEX('E-E'!$E$2:$AH$516,MATCH(Capacity!$B416,'E-E'!$B$2:$B$516,0), MATCH(Capacity!F$254,'E-E'!$E$1:$AH$1,0))</f>
        <v>0</v>
      </c>
      <c r="G416">
        <f>$C416*INDEX('E-E'!$E$2:$AH$516,MATCH(Capacity!$B416,'E-E'!$B$2:$B$516,0), MATCH(Capacity!G$254,'E-E'!$E$1:$AH$1,0))</f>
        <v>0</v>
      </c>
      <c r="H416">
        <f>$C416*INDEX('E-E'!$E$2:$AH$516,MATCH(Capacity!$B416,'E-E'!$B$2:$B$516,0), MATCH(Capacity!H$254,'E-E'!$E$1:$AH$1,0))</f>
        <v>0</v>
      </c>
      <c r="I416">
        <f>$C416*INDEX('E-E'!$E$2:$AH$516,MATCH(Capacity!$B416,'E-E'!$B$2:$B$516,0), MATCH(Capacity!I$254,'E-E'!$E$1:$AH$1,0))</f>
        <v>0</v>
      </c>
      <c r="J416">
        <f>$C416*INDEX('E-E'!$E$2:$AH$516,MATCH(Capacity!$B416,'E-E'!$B$2:$B$516,0), MATCH(Capacity!J$254,'E-E'!$E$1:$AH$1,0))</f>
        <v>0</v>
      </c>
      <c r="K416">
        <f>$C416*INDEX('E-E'!$E$2:$AH$516,MATCH(Capacity!$B416,'E-E'!$B$2:$B$516,0), MATCH(Capacity!K$254,'E-E'!$E$1:$AH$1,0))</f>
        <v>0</v>
      </c>
      <c r="L416">
        <f>$C416*INDEX('E-E'!$E$2:$AH$516,MATCH(Capacity!$B416,'E-E'!$B$2:$B$516,0), MATCH(Capacity!L$254,'E-E'!$E$1:$AH$1,0))</f>
        <v>0</v>
      </c>
      <c r="M416">
        <f>$C416*INDEX('E-E'!$E$2:$AH$516,MATCH(Capacity!$B416,'E-E'!$B$2:$B$516,0), MATCH(Capacity!M$254,'E-E'!$E$1:$AH$1,0))</f>
        <v>0</v>
      </c>
      <c r="N416">
        <f>$C416*INDEX('E-E'!$E$2:$AH$516,MATCH(Capacity!$B416,'E-E'!$B$2:$B$516,0), MATCH(Capacity!N$254,'E-E'!$E$1:$AH$1,0))</f>
        <v>0</v>
      </c>
      <c r="O416">
        <f>$C416*INDEX('E-E'!$E$2:$AH$516,MATCH(Capacity!$B416,'E-E'!$B$2:$B$516,0), MATCH(Capacity!O$254,'E-E'!$E$1:$AH$1,0))</f>
        <v>0</v>
      </c>
      <c r="P416">
        <f>$C416*INDEX('E-E'!$E$2:$AH$516,MATCH(Capacity!$B416,'E-E'!$B$2:$B$516,0), MATCH(Capacity!P$254,'E-E'!$E$1:$AH$1,0))</f>
        <v>0</v>
      </c>
      <c r="Q416">
        <f>$C416*INDEX('E-E'!$E$2:$AH$516,MATCH(Capacity!$B416,'E-E'!$B$2:$B$516,0), MATCH(Capacity!Q$254,'E-E'!$E$1:$AH$1,0))</f>
        <v>0</v>
      </c>
      <c r="R416">
        <f>$C416*INDEX('E-E'!$E$2:$AH$516,MATCH(Capacity!$B416,'E-E'!$B$2:$B$516,0), MATCH(Capacity!R$254,'E-E'!$E$1:$AH$1,0))</f>
        <v>0</v>
      </c>
      <c r="S416">
        <f>$C416*INDEX('E-E'!$E$2:$AH$516,MATCH(Capacity!$B416,'E-E'!$B$2:$B$516,0), MATCH(Capacity!S$254,'E-E'!$E$1:$AH$1,0))</f>
        <v>0</v>
      </c>
      <c r="T416">
        <f>$C416*INDEX('E-E'!$E$2:$AH$516,MATCH(Capacity!$B416,'E-E'!$B$2:$B$516,0), MATCH(Capacity!T$254,'E-E'!$E$1:$AH$1,0))</f>
        <v>0</v>
      </c>
      <c r="U416">
        <f>$C416*INDEX('E-E'!$E$2:$AH$516,MATCH(Capacity!$B416,'E-E'!$B$2:$B$516,0), MATCH(Capacity!U$254,'E-E'!$E$1:$AH$1,0))</f>
        <v>0</v>
      </c>
      <c r="V416">
        <f>$C416*INDEX('E-E'!$E$2:$AH$516,MATCH(Capacity!$B416,'E-E'!$B$2:$B$516,0), MATCH(Capacity!V$254,'E-E'!$E$1:$AH$1,0))</f>
        <v>0</v>
      </c>
      <c r="W416">
        <f>$C416*INDEX('E-E'!$E$2:$AH$516,MATCH(Capacity!$B416,'E-E'!$B$2:$B$516,0), MATCH(Capacity!W$254,'E-E'!$E$1:$AH$1,0))</f>
        <v>0</v>
      </c>
      <c r="X416">
        <f>$C416*INDEX('E-E'!$E$2:$AH$516,MATCH(Capacity!$B416,'E-E'!$B$2:$B$516,0), MATCH(Capacity!X$254,'E-E'!$E$1:$AH$1,0))</f>
        <v>0</v>
      </c>
      <c r="Y416">
        <f>$C416*INDEX('E-E'!$E$2:$AH$516,MATCH(Capacity!$B416,'E-E'!$B$2:$B$516,0), MATCH(Capacity!Y$254,'E-E'!$E$1:$AH$1,0))</f>
        <v>0</v>
      </c>
      <c r="Z416">
        <f>$C416*INDEX('E-E'!$E$2:$AH$516,MATCH(Capacity!$B416,'E-E'!$B$2:$B$516,0), MATCH(Capacity!Z$254,'E-E'!$E$1:$AH$1,0))</f>
        <v>0</v>
      </c>
      <c r="AA416">
        <f>$C416*INDEX('E-E'!$E$2:$AH$516,MATCH(Capacity!$B416,'E-E'!$B$2:$B$516,0), MATCH(Capacity!AA$254,'E-E'!$E$1:$AH$1,0))</f>
        <v>0</v>
      </c>
      <c r="AB416">
        <f>$C416*INDEX('E-E'!$E$2:$AH$516,MATCH(Capacity!$B416,'E-E'!$B$2:$B$516,0), MATCH(Capacity!AB$254,'E-E'!$E$1:$AH$1,0))</f>
        <v>0</v>
      </c>
      <c r="AC416">
        <f>$C416*INDEX('E-E'!$E$2:$AH$516,MATCH(Capacity!$B416,'E-E'!$B$2:$B$516,0), MATCH(Capacity!AC$254,'E-E'!$E$1:$AH$1,0))</f>
        <v>0</v>
      </c>
      <c r="AD416">
        <f>$C416*INDEX('E-E'!$E$2:$AH$516,MATCH(Capacity!$B416,'E-E'!$B$2:$B$516,0), MATCH(Capacity!AD$254,'E-E'!$E$1:$AH$1,0))</f>
        <v>0</v>
      </c>
      <c r="AE416">
        <f>$C416*INDEX('E-E'!$E$2:$AH$516,MATCH(Capacity!$B416,'E-E'!$B$2:$B$516,0), MATCH(Capacity!AE$254,'E-E'!$E$1:$AH$1,0))</f>
        <v>0</v>
      </c>
      <c r="AF416">
        <f>$C416*INDEX('E-E'!$E$2:$AH$516,MATCH(Capacity!$B416,'E-E'!$B$2:$B$516,0), MATCH(Capacity!AF$254,'E-E'!$E$1:$AH$1,0))</f>
        <v>0</v>
      </c>
      <c r="AG416">
        <f>$C416*INDEX('E-E'!$E$2:$AH$516,MATCH(Capacity!$B416,'E-E'!$B$2:$B$516,0), MATCH(Capacity!AG$254,'E-E'!$E$1:$AH$1,0))</f>
        <v>0</v>
      </c>
      <c r="AH416">
        <f>$C416*INDEX('E-E'!$E$2:$AH$516,MATCH(Capacity!$B416,'E-E'!$B$2:$B$516,0), MATCH(Capacity!AH$254,'E-E'!$E$1:$AH$1,0))</f>
        <v>0</v>
      </c>
    </row>
    <row r="417" spans="1:34" x14ac:dyDescent="0.3">
      <c r="A417" t="str">
        <f>'E-E'!A164</f>
        <v>Gangarri Solar Farm</v>
      </c>
      <c r="B417" t="str">
        <f>'E-E'!B164</f>
        <v xml:space="preserve">GANGARR1_x000D_
</v>
      </c>
      <c r="C417">
        <f>_xlfn.IFNA(VLOOKUP(B417,RawData!$B$1:$E$168,4,FALSE),0)</f>
        <v>0</v>
      </c>
      <c r="D417">
        <f>_xlfn.IFNA(VLOOKUP(B417,RawData!$B$1:$H$168,7,FALSE),0)</f>
        <v>0</v>
      </c>
      <c r="E417">
        <f>_xlfn.IFNA(VLOOKUP(B417,RawData!$B$1:$H$168,2,FALSE),0)</f>
        <v>0</v>
      </c>
      <c r="F417">
        <f>$C417*INDEX('E-E'!$E$2:$AH$516,MATCH(Capacity!$B417,'E-E'!$B$2:$B$516,0), MATCH(Capacity!F$254,'E-E'!$E$1:$AH$1,0))</f>
        <v>0</v>
      </c>
      <c r="G417">
        <f>$C417*INDEX('E-E'!$E$2:$AH$516,MATCH(Capacity!$B417,'E-E'!$B$2:$B$516,0), MATCH(Capacity!G$254,'E-E'!$E$1:$AH$1,0))</f>
        <v>0</v>
      </c>
      <c r="H417">
        <f>$C417*INDEX('E-E'!$E$2:$AH$516,MATCH(Capacity!$B417,'E-E'!$B$2:$B$516,0), MATCH(Capacity!H$254,'E-E'!$E$1:$AH$1,0))</f>
        <v>0</v>
      </c>
      <c r="I417">
        <f>$C417*INDEX('E-E'!$E$2:$AH$516,MATCH(Capacity!$B417,'E-E'!$B$2:$B$516,0), MATCH(Capacity!I$254,'E-E'!$E$1:$AH$1,0))</f>
        <v>0</v>
      </c>
      <c r="J417">
        <f>$C417*INDEX('E-E'!$E$2:$AH$516,MATCH(Capacity!$B417,'E-E'!$B$2:$B$516,0), MATCH(Capacity!J$254,'E-E'!$E$1:$AH$1,0))</f>
        <v>0</v>
      </c>
      <c r="K417">
        <f>$C417*INDEX('E-E'!$E$2:$AH$516,MATCH(Capacity!$B417,'E-E'!$B$2:$B$516,0), MATCH(Capacity!K$254,'E-E'!$E$1:$AH$1,0))</f>
        <v>0</v>
      </c>
      <c r="L417">
        <f>$C417*INDEX('E-E'!$E$2:$AH$516,MATCH(Capacity!$B417,'E-E'!$B$2:$B$516,0), MATCH(Capacity!L$254,'E-E'!$E$1:$AH$1,0))</f>
        <v>0</v>
      </c>
      <c r="M417">
        <f>$C417*INDEX('E-E'!$E$2:$AH$516,MATCH(Capacity!$B417,'E-E'!$B$2:$B$516,0), MATCH(Capacity!M$254,'E-E'!$E$1:$AH$1,0))</f>
        <v>0</v>
      </c>
      <c r="N417">
        <f>$C417*INDEX('E-E'!$E$2:$AH$516,MATCH(Capacity!$B417,'E-E'!$B$2:$B$516,0), MATCH(Capacity!N$254,'E-E'!$E$1:$AH$1,0))</f>
        <v>0</v>
      </c>
      <c r="O417">
        <f>$C417*INDEX('E-E'!$E$2:$AH$516,MATCH(Capacity!$B417,'E-E'!$B$2:$B$516,0), MATCH(Capacity!O$254,'E-E'!$E$1:$AH$1,0))</f>
        <v>0</v>
      </c>
      <c r="P417">
        <f>$C417*INDEX('E-E'!$E$2:$AH$516,MATCH(Capacity!$B417,'E-E'!$B$2:$B$516,0), MATCH(Capacity!P$254,'E-E'!$E$1:$AH$1,0))</f>
        <v>0</v>
      </c>
      <c r="Q417">
        <f>$C417*INDEX('E-E'!$E$2:$AH$516,MATCH(Capacity!$B417,'E-E'!$B$2:$B$516,0), MATCH(Capacity!Q$254,'E-E'!$E$1:$AH$1,0))</f>
        <v>0</v>
      </c>
      <c r="R417">
        <f>$C417*INDEX('E-E'!$E$2:$AH$516,MATCH(Capacity!$B417,'E-E'!$B$2:$B$516,0), MATCH(Capacity!R$254,'E-E'!$E$1:$AH$1,0))</f>
        <v>0</v>
      </c>
      <c r="S417">
        <f>$C417*INDEX('E-E'!$E$2:$AH$516,MATCH(Capacity!$B417,'E-E'!$B$2:$B$516,0), MATCH(Capacity!S$254,'E-E'!$E$1:$AH$1,0))</f>
        <v>0</v>
      </c>
      <c r="T417">
        <f>$C417*INDEX('E-E'!$E$2:$AH$516,MATCH(Capacity!$B417,'E-E'!$B$2:$B$516,0), MATCH(Capacity!T$254,'E-E'!$E$1:$AH$1,0))</f>
        <v>0</v>
      </c>
      <c r="U417">
        <f>$C417*INDEX('E-E'!$E$2:$AH$516,MATCH(Capacity!$B417,'E-E'!$B$2:$B$516,0), MATCH(Capacity!U$254,'E-E'!$E$1:$AH$1,0))</f>
        <v>0</v>
      </c>
      <c r="V417">
        <f>$C417*INDEX('E-E'!$E$2:$AH$516,MATCH(Capacity!$B417,'E-E'!$B$2:$B$516,0), MATCH(Capacity!V$254,'E-E'!$E$1:$AH$1,0))</f>
        <v>0</v>
      </c>
      <c r="W417">
        <f>$C417*INDEX('E-E'!$E$2:$AH$516,MATCH(Capacity!$B417,'E-E'!$B$2:$B$516,0), MATCH(Capacity!W$254,'E-E'!$E$1:$AH$1,0))</f>
        <v>0</v>
      </c>
      <c r="X417">
        <f>$C417*INDEX('E-E'!$E$2:$AH$516,MATCH(Capacity!$B417,'E-E'!$B$2:$B$516,0), MATCH(Capacity!X$254,'E-E'!$E$1:$AH$1,0))</f>
        <v>0</v>
      </c>
      <c r="Y417">
        <f>$C417*INDEX('E-E'!$E$2:$AH$516,MATCH(Capacity!$B417,'E-E'!$B$2:$B$516,0), MATCH(Capacity!Y$254,'E-E'!$E$1:$AH$1,0))</f>
        <v>0</v>
      </c>
      <c r="Z417">
        <f>$C417*INDEX('E-E'!$E$2:$AH$516,MATCH(Capacity!$B417,'E-E'!$B$2:$B$516,0), MATCH(Capacity!Z$254,'E-E'!$E$1:$AH$1,0))</f>
        <v>0</v>
      </c>
      <c r="AA417">
        <f>$C417*INDEX('E-E'!$E$2:$AH$516,MATCH(Capacity!$B417,'E-E'!$B$2:$B$516,0), MATCH(Capacity!AA$254,'E-E'!$E$1:$AH$1,0))</f>
        <v>0</v>
      </c>
      <c r="AB417">
        <f>$C417*INDEX('E-E'!$E$2:$AH$516,MATCH(Capacity!$B417,'E-E'!$B$2:$B$516,0), MATCH(Capacity!AB$254,'E-E'!$E$1:$AH$1,0))</f>
        <v>0</v>
      </c>
      <c r="AC417">
        <f>$C417*INDEX('E-E'!$E$2:$AH$516,MATCH(Capacity!$B417,'E-E'!$B$2:$B$516,0), MATCH(Capacity!AC$254,'E-E'!$E$1:$AH$1,0))</f>
        <v>0</v>
      </c>
      <c r="AD417">
        <f>$C417*INDEX('E-E'!$E$2:$AH$516,MATCH(Capacity!$B417,'E-E'!$B$2:$B$516,0), MATCH(Capacity!AD$254,'E-E'!$E$1:$AH$1,0))</f>
        <v>0</v>
      </c>
      <c r="AE417">
        <f>$C417*INDEX('E-E'!$E$2:$AH$516,MATCH(Capacity!$B417,'E-E'!$B$2:$B$516,0), MATCH(Capacity!AE$254,'E-E'!$E$1:$AH$1,0))</f>
        <v>0</v>
      </c>
      <c r="AF417">
        <f>$C417*INDEX('E-E'!$E$2:$AH$516,MATCH(Capacity!$B417,'E-E'!$B$2:$B$516,0), MATCH(Capacity!AF$254,'E-E'!$E$1:$AH$1,0))</f>
        <v>0</v>
      </c>
      <c r="AG417">
        <f>$C417*INDEX('E-E'!$E$2:$AH$516,MATCH(Capacity!$B417,'E-E'!$B$2:$B$516,0), MATCH(Capacity!AG$254,'E-E'!$E$1:$AH$1,0))</f>
        <v>0</v>
      </c>
      <c r="AH417">
        <f>$C417*INDEX('E-E'!$E$2:$AH$516,MATCH(Capacity!$B417,'E-E'!$B$2:$B$516,0), MATCH(Capacity!AH$254,'E-E'!$E$1:$AH$1,0))</f>
        <v>0</v>
      </c>
    </row>
    <row r="418" spans="1:34" x14ac:dyDescent="0.3">
      <c r="A418" t="str">
        <f>'E-E'!A165</f>
        <v>Gannawarra Energy Storage System</v>
      </c>
      <c r="B418" t="str">
        <f>'E-E'!B165</f>
        <v>GANNBG1</v>
      </c>
      <c r="C418">
        <f>_xlfn.IFNA(VLOOKUP(B418,RawData!$B$1:$E$168,4,FALSE),0)</f>
        <v>0</v>
      </c>
      <c r="D418">
        <f>_xlfn.IFNA(VLOOKUP(B418,RawData!$B$1:$H$168,7,FALSE),0)</f>
        <v>0</v>
      </c>
      <c r="E418">
        <f>_xlfn.IFNA(VLOOKUP(B418,RawData!$B$1:$H$168,2,FALSE),0)</f>
        <v>0</v>
      </c>
      <c r="F418">
        <f>$C418*INDEX('E-E'!$E$2:$AH$516,MATCH(Capacity!$B418,'E-E'!$B$2:$B$516,0), MATCH(Capacity!F$254,'E-E'!$E$1:$AH$1,0))</f>
        <v>0</v>
      </c>
      <c r="G418">
        <f>$C418*INDEX('E-E'!$E$2:$AH$516,MATCH(Capacity!$B418,'E-E'!$B$2:$B$516,0), MATCH(Capacity!G$254,'E-E'!$E$1:$AH$1,0))</f>
        <v>0</v>
      </c>
      <c r="H418">
        <f>$C418*INDEX('E-E'!$E$2:$AH$516,MATCH(Capacity!$B418,'E-E'!$B$2:$B$516,0), MATCH(Capacity!H$254,'E-E'!$E$1:$AH$1,0))</f>
        <v>0</v>
      </c>
      <c r="I418">
        <f>$C418*INDEX('E-E'!$E$2:$AH$516,MATCH(Capacity!$B418,'E-E'!$B$2:$B$516,0), MATCH(Capacity!I$254,'E-E'!$E$1:$AH$1,0))</f>
        <v>0</v>
      </c>
      <c r="J418">
        <f>$C418*INDEX('E-E'!$E$2:$AH$516,MATCH(Capacity!$B418,'E-E'!$B$2:$B$516,0), MATCH(Capacity!J$254,'E-E'!$E$1:$AH$1,0))</f>
        <v>0</v>
      </c>
      <c r="K418">
        <f>$C418*INDEX('E-E'!$E$2:$AH$516,MATCH(Capacity!$B418,'E-E'!$B$2:$B$516,0), MATCH(Capacity!K$254,'E-E'!$E$1:$AH$1,0))</f>
        <v>0</v>
      </c>
      <c r="L418">
        <f>$C418*INDEX('E-E'!$E$2:$AH$516,MATCH(Capacity!$B418,'E-E'!$B$2:$B$516,0), MATCH(Capacity!L$254,'E-E'!$E$1:$AH$1,0))</f>
        <v>0</v>
      </c>
      <c r="M418">
        <f>$C418*INDEX('E-E'!$E$2:$AH$516,MATCH(Capacity!$B418,'E-E'!$B$2:$B$516,0), MATCH(Capacity!M$254,'E-E'!$E$1:$AH$1,0))</f>
        <v>0</v>
      </c>
      <c r="N418">
        <f>$C418*INDEX('E-E'!$E$2:$AH$516,MATCH(Capacity!$B418,'E-E'!$B$2:$B$516,0), MATCH(Capacity!N$254,'E-E'!$E$1:$AH$1,0))</f>
        <v>0</v>
      </c>
      <c r="O418">
        <f>$C418*INDEX('E-E'!$E$2:$AH$516,MATCH(Capacity!$B418,'E-E'!$B$2:$B$516,0), MATCH(Capacity!O$254,'E-E'!$E$1:$AH$1,0))</f>
        <v>0</v>
      </c>
      <c r="P418">
        <f>$C418*INDEX('E-E'!$E$2:$AH$516,MATCH(Capacity!$B418,'E-E'!$B$2:$B$516,0), MATCH(Capacity!P$254,'E-E'!$E$1:$AH$1,0))</f>
        <v>0</v>
      </c>
      <c r="Q418">
        <f>$C418*INDEX('E-E'!$E$2:$AH$516,MATCH(Capacity!$B418,'E-E'!$B$2:$B$516,0), MATCH(Capacity!Q$254,'E-E'!$E$1:$AH$1,0))</f>
        <v>0</v>
      </c>
      <c r="R418">
        <f>$C418*INDEX('E-E'!$E$2:$AH$516,MATCH(Capacity!$B418,'E-E'!$B$2:$B$516,0), MATCH(Capacity!R$254,'E-E'!$E$1:$AH$1,0))</f>
        <v>0</v>
      </c>
      <c r="S418">
        <f>$C418*INDEX('E-E'!$E$2:$AH$516,MATCH(Capacity!$B418,'E-E'!$B$2:$B$516,0), MATCH(Capacity!S$254,'E-E'!$E$1:$AH$1,0))</f>
        <v>0</v>
      </c>
      <c r="T418">
        <f>$C418*INDEX('E-E'!$E$2:$AH$516,MATCH(Capacity!$B418,'E-E'!$B$2:$B$516,0), MATCH(Capacity!T$254,'E-E'!$E$1:$AH$1,0))</f>
        <v>0</v>
      </c>
      <c r="U418">
        <f>$C418*INDEX('E-E'!$E$2:$AH$516,MATCH(Capacity!$B418,'E-E'!$B$2:$B$516,0), MATCH(Capacity!U$254,'E-E'!$E$1:$AH$1,0))</f>
        <v>0</v>
      </c>
      <c r="V418">
        <f>$C418*INDEX('E-E'!$E$2:$AH$516,MATCH(Capacity!$B418,'E-E'!$B$2:$B$516,0), MATCH(Capacity!V$254,'E-E'!$E$1:$AH$1,0))</f>
        <v>0</v>
      </c>
      <c r="W418">
        <f>$C418*INDEX('E-E'!$E$2:$AH$516,MATCH(Capacity!$B418,'E-E'!$B$2:$B$516,0), MATCH(Capacity!W$254,'E-E'!$E$1:$AH$1,0))</f>
        <v>0</v>
      </c>
      <c r="X418">
        <f>$C418*INDEX('E-E'!$E$2:$AH$516,MATCH(Capacity!$B418,'E-E'!$B$2:$B$516,0), MATCH(Capacity!X$254,'E-E'!$E$1:$AH$1,0))</f>
        <v>0</v>
      </c>
      <c r="Y418">
        <f>$C418*INDEX('E-E'!$E$2:$AH$516,MATCH(Capacity!$B418,'E-E'!$B$2:$B$516,0), MATCH(Capacity!Y$254,'E-E'!$E$1:$AH$1,0))</f>
        <v>0</v>
      </c>
      <c r="Z418">
        <f>$C418*INDEX('E-E'!$E$2:$AH$516,MATCH(Capacity!$B418,'E-E'!$B$2:$B$516,0), MATCH(Capacity!Z$254,'E-E'!$E$1:$AH$1,0))</f>
        <v>0</v>
      </c>
      <c r="AA418">
        <f>$C418*INDEX('E-E'!$E$2:$AH$516,MATCH(Capacity!$B418,'E-E'!$B$2:$B$516,0), MATCH(Capacity!AA$254,'E-E'!$E$1:$AH$1,0))</f>
        <v>0</v>
      </c>
      <c r="AB418">
        <f>$C418*INDEX('E-E'!$E$2:$AH$516,MATCH(Capacity!$B418,'E-E'!$B$2:$B$516,0), MATCH(Capacity!AB$254,'E-E'!$E$1:$AH$1,0))</f>
        <v>0</v>
      </c>
      <c r="AC418">
        <f>$C418*INDEX('E-E'!$E$2:$AH$516,MATCH(Capacity!$B418,'E-E'!$B$2:$B$516,0), MATCH(Capacity!AC$254,'E-E'!$E$1:$AH$1,0))</f>
        <v>0</v>
      </c>
      <c r="AD418">
        <f>$C418*INDEX('E-E'!$E$2:$AH$516,MATCH(Capacity!$B418,'E-E'!$B$2:$B$516,0), MATCH(Capacity!AD$254,'E-E'!$E$1:$AH$1,0))</f>
        <v>0</v>
      </c>
      <c r="AE418">
        <f>$C418*INDEX('E-E'!$E$2:$AH$516,MATCH(Capacity!$B418,'E-E'!$B$2:$B$516,0), MATCH(Capacity!AE$254,'E-E'!$E$1:$AH$1,0))</f>
        <v>0</v>
      </c>
      <c r="AF418">
        <f>$C418*INDEX('E-E'!$E$2:$AH$516,MATCH(Capacity!$B418,'E-E'!$B$2:$B$516,0), MATCH(Capacity!AF$254,'E-E'!$E$1:$AH$1,0))</f>
        <v>0</v>
      </c>
      <c r="AG418">
        <f>$C418*INDEX('E-E'!$E$2:$AH$516,MATCH(Capacity!$B418,'E-E'!$B$2:$B$516,0), MATCH(Capacity!AG$254,'E-E'!$E$1:$AH$1,0))</f>
        <v>0</v>
      </c>
      <c r="AH418">
        <f>$C418*INDEX('E-E'!$E$2:$AH$516,MATCH(Capacity!$B418,'E-E'!$B$2:$B$516,0), MATCH(Capacity!AH$254,'E-E'!$E$1:$AH$1,0))</f>
        <v>0</v>
      </c>
    </row>
    <row r="419" spans="1:34" x14ac:dyDescent="0.3">
      <c r="A419" t="str">
        <f>'E-E'!A166</f>
        <v>Gannawarra Solar Farm</v>
      </c>
      <c r="B419" t="str">
        <f>'E-E'!B166</f>
        <v>GANNSF1</v>
      </c>
      <c r="C419">
        <f>_xlfn.IFNA(VLOOKUP(B419,RawData!$B$1:$E$168,4,FALSE),0)</f>
        <v>0</v>
      </c>
      <c r="D419">
        <f>_xlfn.IFNA(VLOOKUP(B419,RawData!$B$1:$H$168,7,FALSE),0)</f>
        <v>0</v>
      </c>
      <c r="E419">
        <f>_xlfn.IFNA(VLOOKUP(B419,RawData!$B$1:$H$168,2,FALSE),0)</f>
        <v>0</v>
      </c>
      <c r="F419">
        <f>$C419*INDEX('E-E'!$E$2:$AH$516,MATCH(Capacity!$B419,'E-E'!$B$2:$B$516,0), MATCH(Capacity!F$254,'E-E'!$E$1:$AH$1,0))</f>
        <v>0</v>
      </c>
      <c r="G419">
        <f>$C419*INDEX('E-E'!$E$2:$AH$516,MATCH(Capacity!$B419,'E-E'!$B$2:$B$516,0), MATCH(Capacity!G$254,'E-E'!$E$1:$AH$1,0))</f>
        <v>0</v>
      </c>
      <c r="H419">
        <f>$C419*INDEX('E-E'!$E$2:$AH$516,MATCH(Capacity!$B419,'E-E'!$B$2:$B$516,0), MATCH(Capacity!H$254,'E-E'!$E$1:$AH$1,0))</f>
        <v>0</v>
      </c>
      <c r="I419">
        <f>$C419*INDEX('E-E'!$E$2:$AH$516,MATCH(Capacity!$B419,'E-E'!$B$2:$B$516,0), MATCH(Capacity!I$254,'E-E'!$E$1:$AH$1,0))</f>
        <v>0</v>
      </c>
      <c r="J419">
        <f>$C419*INDEX('E-E'!$E$2:$AH$516,MATCH(Capacity!$B419,'E-E'!$B$2:$B$516,0), MATCH(Capacity!J$254,'E-E'!$E$1:$AH$1,0))</f>
        <v>0</v>
      </c>
      <c r="K419">
        <f>$C419*INDEX('E-E'!$E$2:$AH$516,MATCH(Capacity!$B419,'E-E'!$B$2:$B$516,0), MATCH(Capacity!K$254,'E-E'!$E$1:$AH$1,0))</f>
        <v>0</v>
      </c>
      <c r="L419">
        <f>$C419*INDEX('E-E'!$E$2:$AH$516,MATCH(Capacity!$B419,'E-E'!$B$2:$B$516,0), MATCH(Capacity!L$254,'E-E'!$E$1:$AH$1,0))</f>
        <v>0</v>
      </c>
      <c r="M419">
        <f>$C419*INDEX('E-E'!$E$2:$AH$516,MATCH(Capacity!$B419,'E-E'!$B$2:$B$516,0), MATCH(Capacity!M$254,'E-E'!$E$1:$AH$1,0))</f>
        <v>0</v>
      </c>
      <c r="N419">
        <f>$C419*INDEX('E-E'!$E$2:$AH$516,MATCH(Capacity!$B419,'E-E'!$B$2:$B$516,0), MATCH(Capacity!N$254,'E-E'!$E$1:$AH$1,0))</f>
        <v>0</v>
      </c>
      <c r="O419">
        <f>$C419*INDEX('E-E'!$E$2:$AH$516,MATCH(Capacity!$B419,'E-E'!$B$2:$B$516,0), MATCH(Capacity!O$254,'E-E'!$E$1:$AH$1,0))</f>
        <v>0</v>
      </c>
      <c r="P419">
        <f>$C419*INDEX('E-E'!$E$2:$AH$516,MATCH(Capacity!$B419,'E-E'!$B$2:$B$516,0), MATCH(Capacity!P$254,'E-E'!$E$1:$AH$1,0))</f>
        <v>0</v>
      </c>
      <c r="Q419">
        <f>$C419*INDEX('E-E'!$E$2:$AH$516,MATCH(Capacity!$B419,'E-E'!$B$2:$B$516,0), MATCH(Capacity!Q$254,'E-E'!$E$1:$AH$1,0))</f>
        <v>0</v>
      </c>
      <c r="R419">
        <f>$C419*INDEX('E-E'!$E$2:$AH$516,MATCH(Capacity!$B419,'E-E'!$B$2:$B$516,0), MATCH(Capacity!R$254,'E-E'!$E$1:$AH$1,0))</f>
        <v>0</v>
      </c>
      <c r="S419">
        <f>$C419*INDEX('E-E'!$E$2:$AH$516,MATCH(Capacity!$B419,'E-E'!$B$2:$B$516,0), MATCH(Capacity!S$254,'E-E'!$E$1:$AH$1,0))</f>
        <v>0</v>
      </c>
      <c r="T419">
        <f>$C419*INDEX('E-E'!$E$2:$AH$516,MATCH(Capacity!$B419,'E-E'!$B$2:$B$516,0), MATCH(Capacity!T$254,'E-E'!$E$1:$AH$1,0))</f>
        <v>0</v>
      </c>
      <c r="U419">
        <f>$C419*INDEX('E-E'!$E$2:$AH$516,MATCH(Capacity!$B419,'E-E'!$B$2:$B$516,0), MATCH(Capacity!U$254,'E-E'!$E$1:$AH$1,0))</f>
        <v>0</v>
      </c>
      <c r="V419">
        <f>$C419*INDEX('E-E'!$E$2:$AH$516,MATCH(Capacity!$B419,'E-E'!$B$2:$B$516,0), MATCH(Capacity!V$254,'E-E'!$E$1:$AH$1,0))</f>
        <v>0</v>
      </c>
      <c r="W419">
        <f>$C419*INDEX('E-E'!$E$2:$AH$516,MATCH(Capacity!$B419,'E-E'!$B$2:$B$516,0), MATCH(Capacity!W$254,'E-E'!$E$1:$AH$1,0))</f>
        <v>0</v>
      </c>
      <c r="X419">
        <f>$C419*INDEX('E-E'!$E$2:$AH$516,MATCH(Capacity!$B419,'E-E'!$B$2:$B$516,0), MATCH(Capacity!X$254,'E-E'!$E$1:$AH$1,0))</f>
        <v>0</v>
      </c>
      <c r="Y419">
        <f>$C419*INDEX('E-E'!$E$2:$AH$516,MATCH(Capacity!$B419,'E-E'!$B$2:$B$516,0), MATCH(Capacity!Y$254,'E-E'!$E$1:$AH$1,0))</f>
        <v>0</v>
      </c>
      <c r="Z419">
        <f>$C419*INDEX('E-E'!$E$2:$AH$516,MATCH(Capacity!$B419,'E-E'!$B$2:$B$516,0), MATCH(Capacity!Z$254,'E-E'!$E$1:$AH$1,0))</f>
        <v>0</v>
      </c>
      <c r="AA419">
        <f>$C419*INDEX('E-E'!$E$2:$AH$516,MATCH(Capacity!$B419,'E-E'!$B$2:$B$516,0), MATCH(Capacity!AA$254,'E-E'!$E$1:$AH$1,0))</f>
        <v>0</v>
      </c>
      <c r="AB419">
        <f>$C419*INDEX('E-E'!$E$2:$AH$516,MATCH(Capacity!$B419,'E-E'!$B$2:$B$516,0), MATCH(Capacity!AB$254,'E-E'!$E$1:$AH$1,0))</f>
        <v>0</v>
      </c>
      <c r="AC419">
        <f>$C419*INDEX('E-E'!$E$2:$AH$516,MATCH(Capacity!$B419,'E-E'!$B$2:$B$516,0), MATCH(Capacity!AC$254,'E-E'!$E$1:$AH$1,0))</f>
        <v>0</v>
      </c>
      <c r="AD419">
        <f>$C419*INDEX('E-E'!$E$2:$AH$516,MATCH(Capacity!$B419,'E-E'!$B$2:$B$516,0), MATCH(Capacity!AD$254,'E-E'!$E$1:$AH$1,0))</f>
        <v>0</v>
      </c>
      <c r="AE419">
        <f>$C419*INDEX('E-E'!$E$2:$AH$516,MATCH(Capacity!$B419,'E-E'!$B$2:$B$516,0), MATCH(Capacity!AE$254,'E-E'!$E$1:$AH$1,0))</f>
        <v>0</v>
      </c>
      <c r="AF419">
        <f>$C419*INDEX('E-E'!$E$2:$AH$516,MATCH(Capacity!$B419,'E-E'!$B$2:$B$516,0), MATCH(Capacity!AF$254,'E-E'!$E$1:$AH$1,0))</f>
        <v>0</v>
      </c>
      <c r="AG419">
        <f>$C419*INDEX('E-E'!$E$2:$AH$516,MATCH(Capacity!$B419,'E-E'!$B$2:$B$516,0), MATCH(Capacity!AG$254,'E-E'!$E$1:$AH$1,0))</f>
        <v>0</v>
      </c>
      <c r="AH419">
        <f>$C419*INDEX('E-E'!$E$2:$AH$516,MATCH(Capacity!$B419,'E-E'!$B$2:$B$516,0), MATCH(Capacity!AH$254,'E-E'!$E$1:$AH$1,0))</f>
        <v>0</v>
      </c>
    </row>
    <row r="420" spans="1:34" x14ac:dyDescent="0.3">
      <c r="A420" t="str">
        <f>'E-E'!A167</f>
        <v>Glenrowan West Solar Farm</v>
      </c>
      <c r="B420" t="str">
        <f>'E-E'!B167</f>
        <v>GLRWNSF1</v>
      </c>
      <c r="C420">
        <f>_xlfn.IFNA(VLOOKUP(B420,RawData!$B$1:$E$168,4,FALSE),0)</f>
        <v>0</v>
      </c>
      <c r="D420">
        <f>_xlfn.IFNA(VLOOKUP(B420,RawData!$B$1:$H$168,7,FALSE),0)</f>
        <v>0</v>
      </c>
      <c r="E420">
        <f>_xlfn.IFNA(VLOOKUP(B420,RawData!$B$1:$H$168,2,FALSE),0)</f>
        <v>0</v>
      </c>
      <c r="F420">
        <f>$C420*INDEX('E-E'!$E$2:$AH$516,MATCH(Capacity!$B420,'E-E'!$B$2:$B$516,0), MATCH(Capacity!F$254,'E-E'!$E$1:$AH$1,0))</f>
        <v>0</v>
      </c>
      <c r="G420">
        <f>$C420*INDEX('E-E'!$E$2:$AH$516,MATCH(Capacity!$B420,'E-E'!$B$2:$B$516,0), MATCH(Capacity!G$254,'E-E'!$E$1:$AH$1,0))</f>
        <v>0</v>
      </c>
      <c r="H420">
        <f>$C420*INDEX('E-E'!$E$2:$AH$516,MATCH(Capacity!$B420,'E-E'!$B$2:$B$516,0), MATCH(Capacity!H$254,'E-E'!$E$1:$AH$1,0))</f>
        <v>0</v>
      </c>
      <c r="I420">
        <f>$C420*INDEX('E-E'!$E$2:$AH$516,MATCH(Capacity!$B420,'E-E'!$B$2:$B$516,0), MATCH(Capacity!I$254,'E-E'!$E$1:$AH$1,0))</f>
        <v>0</v>
      </c>
      <c r="J420">
        <f>$C420*INDEX('E-E'!$E$2:$AH$516,MATCH(Capacity!$B420,'E-E'!$B$2:$B$516,0), MATCH(Capacity!J$254,'E-E'!$E$1:$AH$1,0))</f>
        <v>0</v>
      </c>
      <c r="K420">
        <f>$C420*INDEX('E-E'!$E$2:$AH$516,MATCH(Capacity!$B420,'E-E'!$B$2:$B$516,0), MATCH(Capacity!K$254,'E-E'!$E$1:$AH$1,0))</f>
        <v>0</v>
      </c>
      <c r="L420">
        <f>$C420*INDEX('E-E'!$E$2:$AH$516,MATCH(Capacity!$B420,'E-E'!$B$2:$B$516,0), MATCH(Capacity!L$254,'E-E'!$E$1:$AH$1,0))</f>
        <v>0</v>
      </c>
      <c r="M420">
        <f>$C420*INDEX('E-E'!$E$2:$AH$516,MATCH(Capacity!$B420,'E-E'!$B$2:$B$516,0), MATCH(Capacity!M$254,'E-E'!$E$1:$AH$1,0))</f>
        <v>0</v>
      </c>
      <c r="N420">
        <f>$C420*INDEX('E-E'!$E$2:$AH$516,MATCH(Capacity!$B420,'E-E'!$B$2:$B$516,0), MATCH(Capacity!N$254,'E-E'!$E$1:$AH$1,0))</f>
        <v>0</v>
      </c>
      <c r="O420">
        <f>$C420*INDEX('E-E'!$E$2:$AH$516,MATCH(Capacity!$B420,'E-E'!$B$2:$B$516,0), MATCH(Capacity!O$254,'E-E'!$E$1:$AH$1,0))</f>
        <v>0</v>
      </c>
      <c r="P420">
        <f>$C420*INDEX('E-E'!$E$2:$AH$516,MATCH(Capacity!$B420,'E-E'!$B$2:$B$516,0), MATCH(Capacity!P$254,'E-E'!$E$1:$AH$1,0))</f>
        <v>0</v>
      </c>
      <c r="Q420">
        <f>$C420*INDEX('E-E'!$E$2:$AH$516,MATCH(Capacity!$B420,'E-E'!$B$2:$B$516,0), MATCH(Capacity!Q$254,'E-E'!$E$1:$AH$1,0))</f>
        <v>0</v>
      </c>
      <c r="R420">
        <f>$C420*INDEX('E-E'!$E$2:$AH$516,MATCH(Capacity!$B420,'E-E'!$B$2:$B$516,0), MATCH(Capacity!R$254,'E-E'!$E$1:$AH$1,0))</f>
        <v>0</v>
      </c>
      <c r="S420">
        <f>$C420*INDEX('E-E'!$E$2:$AH$516,MATCH(Capacity!$B420,'E-E'!$B$2:$B$516,0), MATCH(Capacity!S$254,'E-E'!$E$1:$AH$1,0))</f>
        <v>0</v>
      </c>
      <c r="T420">
        <f>$C420*INDEX('E-E'!$E$2:$AH$516,MATCH(Capacity!$B420,'E-E'!$B$2:$B$516,0), MATCH(Capacity!T$254,'E-E'!$E$1:$AH$1,0))</f>
        <v>0</v>
      </c>
      <c r="U420">
        <f>$C420*INDEX('E-E'!$E$2:$AH$516,MATCH(Capacity!$B420,'E-E'!$B$2:$B$516,0), MATCH(Capacity!U$254,'E-E'!$E$1:$AH$1,0))</f>
        <v>0</v>
      </c>
      <c r="V420">
        <f>$C420*INDEX('E-E'!$E$2:$AH$516,MATCH(Capacity!$B420,'E-E'!$B$2:$B$516,0), MATCH(Capacity!V$254,'E-E'!$E$1:$AH$1,0))</f>
        <v>0</v>
      </c>
      <c r="W420">
        <f>$C420*INDEX('E-E'!$E$2:$AH$516,MATCH(Capacity!$B420,'E-E'!$B$2:$B$516,0), MATCH(Capacity!W$254,'E-E'!$E$1:$AH$1,0))</f>
        <v>0</v>
      </c>
      <c r="X420">
        <f>$C420*INDEX('E-E'!$E$2:$AH$516,MATCH(Capacity!$B420,'E-E'!$B$2:$B$516,0), MATCH(Capacity!X$254,'E-E'!$E$1:$AH$1,0))</f>
        <v>0</v>
      </c>
      <c r="Y420">
        <f>$C420*INDEX('E-E'!$E$2:$AH$516,MATCH(Capacity!$B420,'E-E'!$B$2:$B$516,0), MATCH(Capacity!Y$254,'E-E'!$E$1:$AH$1,0))</f>
        <v>0</v>
      </c>
      <c r="Z420">
        <f>$C420*INDEX('E-E'!$E$2:$AH$516,MATCH(Capacity!$B420,'E-E'!$B$2:$B$516,0), MATCH(Capacity!Z$254,'E-E'!$E$1:$AH$1,0))</f>
        <v>0</v>
      </c>
      <c r="AA420">
        <f>$C420*INDEX('E-E'!$E$2:$AH$516,MATCH(Capacity!$B420,'E-E'!$B$2:$B$516,0), MATCH(Capacity!AA$254,'E-E'!$E$1:$AH$1,0))</f>
        <v>0</v>
      </c>
      <c r="AB420">
        <f>$C420*INDEX('E-E'!$E$2:$AH$516,MATCH(Capacity!$B420,'E-E'!$B$2:$B$516,0), MATCH(Capacity!AB$254,'E-E'!$E$1:$AH$1,0))</f>
        <v>0</v>
      </c>
      <c r="AC420">
        <f>$C420*INDEX('E-E'!$E$2:$AH$516,MATCH(Capacity!$B420,'E-E'!$B$2:$B$516,0), MATCH(Capacity!AC$254,'E-E'!$E$1:$AH$1,0))</f>
        <v>0</v>
      </c>
      <c r="AD420">
        <f>$C420*INDEX('E-E'!$E$2:$AH$516,MATCH(Capacity!$B420,'E-E'!$B$2:$B$516,0), MATCH(Capacity!AD$254,'E-E'!$E$1:$AH$1,0))</f>
        <v>0</v>
      </c>
      <c r="AE420">
        <f>$C420*INDEX('E-E'!$E$2:$AH$516,MATCH(Capacity!$B420,'E-E'!$B$2:$B$516,0), MATCH(Capacity!AE$254,'E-E'!$E$1:$AH$1,0))</f>
        <v>0</v>
      </c>
      <c r="AF420">
        <f>$C420*INDEX('E-E'!$E$2:$AH$516,MATCH(Capacity!$B420,'E-E'!$B$2:$B$516,0), MATCH(Capacity!AF$254,'E-E'!$E$1:$AH$1,0))</f>
        <v>0</v>
      </c>
      <c r="AG420">
        <f>$C420*INDEX('E-E'!$E$2:$AH$516,MATCH(Capacity!$B420,'E-E'!$B$2:$B$516,0), MATCH(Capacity!AG$254,'E-E'!$E$1:$AH$1,0))</f>
        <v>0</v>
      </c>
      <c r="AH420">
        <f>$C420*INDEX('E-E'!$E$2:$AH$516,MATCH(Capacity!$B420,'E-E'!$B$2:$B$516,0), MATCH(Capacity!AH$254,'E-E'!$E$1:$AH$1,0))</f>
        <v>0</v>
      </c>
    </row>
    <row r="421" spans="1:34" x14ac:dyDescent="0.3">
      <c r="A421" t="str">
        <f>'E-E'!A168</f>
        <v>Gunnedah Solar Farm</v>
      </c>
      <c r="B421" t="str">
        <f>'E-E'!B168</f>
        <v xml:space="preserve">GNNDHSF1 _x005F_x000D__x000D_
</v>
      </c>
      <c r="C421">
        <f>_xlfn.IFNA(VLOOKUP(B421,RawData!$B$1:$E$168,4,FALSE),0)</f>
        <v>0</v>
      </c>
      <c r="D421">
        <f>_xlfn.IFNA(VLOOKUP(B421,RawData!$B$1:$H$168,7,FALSE),0)</f>
        <v>0</v>
      </c>
      <c r="E421">
        <f>_xlfn.IFNA(VLOOKUP(B421,RawData!$B$1:$H$168,2,FALSE),0)</f>
        <v>0</v>
      </c>
      <c r="F421">
        <f>$C421*INDEX('E-E'!$E$2:$AH$516,MATCH(Capacity!$B421,'E-E'!$B$2:$B$516,0), MATCH(Capacity!F$254,'E-E'!$E$1:$AH$1,0))</f>
        <v>0</v>
      </c>
      <c r="G421">
        <f>$C421*INDEX('E-E'!$E$2:$AH$516,MATCH(Capacity!$B421,'E-E'!$B$2:$B$516,0), MATCH(Capacity!G$254,'E-E'!$E$1:$AH$1,0))</f>
        <v>0</v>
      </c>
      <c r="H421">
        <f>$C421*INDEX('E-E'!$E$2:$AH$516,MATCH(Capacity!$B421,'E-E'!$B$2:$B$516,0), MATCH(Capacity!H$254,'E-E'!$E$1:$AH$1,0))</f>
        <v>0</v>
      </c>
      <c r="I421">
        <f>$C421*INDEX('E-E'!$E$2:$AH$516,MATCH(Capacity!$B421,'E-E'!$B$2:$B$516,0), MATCH(Capacity!I$254,'E-E'!$E$1:$AH$1,0))</f>
        <v>0</v>
      </c>
      <c r="J421">
        <f>$C421*INDEX('E-E'!$E$2:$AH$516,MATCH(Capacity!$B421,'E-E'!$B$2:$B$516,0), MATCH(Capacity!J$254,'E-E'!$E$1:$AH$1,0))</f>
        <v>0</v>
      </c>
      <c r="K421">
        <f>$C421*INDEX('E-E'!$E$2:$AH$516,MATCH(Capacity!$B421,'E-E'!$B$2:$B$516,0), MATCH(Capacity!K$254,'E-E'!$E$1:$AH$1,0))</f>
        <v>0</v>
      </c>
      <c r="L421">
        <f>$C421*INDEX('E-E'!$E$2:$AH$516,MATCH(Capacity!$B421,'E-E'!$B$2:$B$516,0), MATCH(Capacity!L$254,'E-E'!$E$1:$AH$1,0))</f>
        <v>0</v>
      </c>
      <c r="M421">
        <f>$C421*INDEX('E-E'!$E$2:$AH$516,MATCH(Capacity!$B421,'E-E'!$B$2:$B$516,0), MATCH(Capacity!M$254,'E-E'!$E$1:$AH$1,0))</f>
        <v>0</v>
      </c>
      <c r="N421">
        <f>$C421*INDEX('E-E'!$E$2:$AH$516,MATCH(Capacity!$B421,'E-E'!$B$2:$B$516,0), MATCH(Capacity!N$254,'E-E'!$E$1:$AH$1,0))</f>
        <v>0</v>
      </c>
      <c r="O421">
        <f>$C421*INDEX('E-E'!$E$2:$AH$516,MATCH(Capacity!$B421,'E-E'!$B$2:$B$516,0), MATCH(Capacity!O$254,'E-E'!$E$1:$AH$1,0))</f>
        <v>0</v>
      </c>
      <c r="P421">
        <f>$C421*INDEX('E-E'!$E$2:$AH$516,MATCH(Capacity!$B421,'E-E'!$B$2:$B$516,0), MATCH(Capacity!P$254,'E-E'!$E$1:$AH$1,0))</f>
        <v>0</v>
      </c>
      <c r="Q421">
        <f>$C421*INDEX('E-E'!$E$2:$AH$516,MATCH(Capacity!$B421,'E-E'!$B$2:$B$516,0), MATCH(Capacity!Q$254,'E-E'!$E$1:$AH$1,0))</f>
        <v>0</v>
      </c>
      <c r="R421">
        <f>$C421*INDEX('E-E'!$E$2:$AH$516,MATCH(Capacity!$B421,'E-E'!$B$2:$B$516,0), MATCH(Capacity!R$254,'E-E'!$E$1:$AH$1,0))</f>
        <v>0</v>
      </c>
      <c r="S421">
        <f>$C421*INDEX('E-E'!$E$2:$AH$516,MATCH(Capacity!$B421,'E-E'!$B$2:$B$516,0), MATCH(Capacity!S$254,'E-E'!$E$1:$AH$1,0))</f>
        <v>0</v>
      </c>
      <c r="T421">
        <f>$C421*INDEX('E-E'!$E$2:$AH$516,MATCH(Capacity!$B421,'E-E'!$B$2:$B$516,0), MATCH(Capacity!T$254,'E-E'!$E$1:$AH$1,0))</f>
        <v>0</v>
      </c>
      <c r="U421">
        <f>$C421*INDEX('E-E'!$E$2:$AH$516,MATCH(Capacity!$B421,'E-E'!$B$2:$B$516,0), MATCH(Capacity!U$254,'E-E'!$E$1:$AH$1,0))</f>
        <v>0</v>
      </c>
      <c r="V421">
        <f>$C421*INDEX('E-E'!$E$2:$AH$516,MATCH(Capacity!$B421,'E-E'!$B$2:$B$516,0), MATCH(Capacity!V$254,'E-E'!$E$1:$AH$1,0))</f>
        <v>0</v>
      </c>
      <c r="W421">
        <f>$C421*INDEX('E-E'!$E$2:$AH$516,MATCH(Capacity!$B421,'E-E'!$B$2:$B$516,0), MATCH(Capacity!W$254,'E-E'!$E$1:$AH$1,0))</f>
        <v>0</v>
      </c>
      <c r="X421">
        <f>$C421*INDEX('E-E'!$E$2:$AH$516,MATCH(Capacity!$B421,'E-E'!$B$2:$B$516,0), MATCH(Capacity!X$254,'E-E'!$E$1:$AH$1,0))</f>
        <v>0</v>
      </c>
      <c r="Y421">
        <f>$C421*INDEX('E-E'!$E$2:$AH$516,MATCH(Capacity!$B421,'E-E'!$B$2:$B$516,0), MATCH(Capacity!Y$254,'E-E'!$E$1:$AH$1,0))</f>
        <v>0</v>
      </c>
      <c r="Z421">
        <f>$C421*INDEX('E-E'!$E$2:$AH$516,MATCH(Capacity!$B421,'E-E'!$B$2:$B$516,0), MATCH(Capacity!Z$254,'E-E'!$E$1:$AH$1,0))</f>
        <v>0</v>
      </c>
      <c r="AA421">
        <f>$C421*INDEX('E-E'!$E$2:$AH$516,MATCH(Capacity!$B421,'E-E'!$B$2:$B$516,0), MATCH(Capacity!AA$254,'E-E'!$E$1:$AH$1,0))</f>
        <v>0</v>
      </c>
      <c r="AB421">
        <f>$C421*INDEX('E-E'!$E$2:$AH$516,MATCH(Capacity!$B421,'E-E'!$B$2:$B$516,0), MATCH(Capacity!AB$254,'E-E'!$E$1:$AH$1,0))</f>
        <v>0</v>
      </c>
      <c r="AC421">
        <f>$C421*INDEX('E-E'!$E$2:$AH$516,MATCH(Capacity!$B421,'E-E'!$B$2:$B$516,0), MATCH(Capacity!AC$254,'E-E'!$E$1:$AH$1,0))</f>
        <v>0</v>
      </c>
      <c r="AD421">
        <f>$C421*INDEX('E-E'!$E$2:$AH$516,MATCH(Capacity!$B421,'E-E'!$B$2:$B$516,0), MATCH(Capacity!AD$254,'E-E'!$E$1:$AH$1,0))</f>
        <v>0</v>
      </c>
      <c r="AE421">
        <f>$C421*INDEX('E-E'!$E$2:$AH$516,MATCH(Capacity!$B421,'E-E'!$B$2:$B$516,0), MATCH(Capacity!AE$254,'E-E'!$E$1:$AH$1,0))</f>
        <v>0</v>
      </c>
      <c r="AF421">
        <f>$C421*INDEX('E-E'!$E$2:$AH$516,MATCH(Capacity!$B421,'E-E'!$B$2:$B$516,0), MATCH(Capacity!AF$254,'E-E'!$E$1:$AH$1,0))</f>
        <v>0</v>
      </c>
      <c r="AG421">
        <f>$C421*INDEX('E-E'!$E$2:$AH$516,MATCH(Capacity!$B421,'E-E'!$B$2:$B$516,0), MATCH(Capacity!AG$254,'E-E'!$E$1:$AH$1,0))</f>
        <v>0</v>
      </c>
      <c r="AH421">
        <f>$C421*INDEX('E-E'!$E$2:$AH$516,MATCH(Capacity!$B421,'E-E'!$B$2:$B$516,0), MATCH(Capacity!AH$254,'E-E'!$E$1:$AH$1,0))</f>
        <v>0</v>
      </c>
    </row>
    <row r="422" spans="1:34" x14ac:dyDescent="0.3">
      <c r="A422" t="str">
        <f>'E-E'!A169</f>
        <v>Gordon</v>
      </c>
      <c r="B422" t="str">
        <f>'E-E'!B169</f>
        <v>GO181-1</v>
      </c>
      <c r="C422">
        <f>_xlfn.IFNA(VLOOKUP(B422,RawData!$B$1:$E$168,4,FALSE),0)</f>
        <v>0</v>
      </c>
      <c r="D422">
        <f>_xlfn.IFNA(VLOOKUP(B422,RawData!$B$1:$H$168,7,FALSE),0)</f>
        <v>0</v>
      </c>
      <c r="E422">
        <f>_xlfn.IFNA(VLOOKUP(B422,RawData!$B$1:$H$168,2,FALSE),0)</f>
        <v>0</v>
      </c>
      <c r="F422">
        <f>$C422*INDEX('E-E'!$E$2:$AH$516,MATCH(Capacity!$B422,'E-E'!$B$2:$B$516,0), MATCH(Capacity!F$254,'E-E'!$E$1:$AH$1,0))</f>
        <v>0</v>
      </c>
      <c r="G422">
        <f>$C422*INDEX('E-E'!$E$2:$AH$516,MATCH(Capacity!$B422,'E-E'!$B$2:$B$516,0), MATCH(Capacity!G$254,'E-E'!$E$1:$AH$1,0))</f>
        <v>0</v>
      </c>
      <c r="H422">
        <f>$C422*INDEX('E-E'!$E$2:$AH$516,MATCH(Capacity!$B422,'E-E'!$B$2:$B$516,0), MATCH(Capacity!H$254,'E-E'!$E$1:$AH$1,0))</f>
        <v>0</v>
      </c>
      <c r="I422">
        <f>$C422*INDEX('E-E'!$E$2:$AH$516,MATCH(Capacity!$B422,'E-E'!$B$2:$B$516,0), MATCH(Capacity!I$254,'E-E'!$E$1:$AH$1,0))</f>
        <v>0</v>
      </c>
      <c r="J422">
        <f>$C422*INDEX('E-E'!$E$2:$AH$516,MATCH(Capacity!$B422,'E-E'!$B$2:$B$516,0), MATCH(Capacity!J$254,'E-E'!$E$1:$AH$1,0))</f>
        <v>0</v>
      </c>
      <c r="K422">
        <f>$C422*INDEX('E-E'!$E$2:$AH$516,MATCH(Capacity!$B422,'E-E'!$B$2:$B$516,0), MATCH(Capacity!K$254,'E-E'!$E$1:$AH$1,0))</f>
        <v>0</v>
      </c>
      <c r="L422">
        <f>$C422*INDEX('E-E'!$E$2:$AH$516,MATCH(Capacity!$B422,'E-E'!$B$2:$B$516,0), MATCH(Capacity!L$254,'E-E'!$E$1:$AH$1,0))</f>
        <v>0</v>
      </c>
      <c r="M422">
        <f>$C422*INDEX('E-E'!$E$2:$AH$516,MATCH(Capacity!$B422,'E-E'!$B$2:$B$516,0), MATCH(Capacity!M$254,'E-E'!$E$1:$AH$1,0))</f>
        <v>0</v>
      </c>
      <c r="N422">
        <f>$C422*INDEX('E-E'!$E$2:$AH$516,MATCH(Capacity!$B422,'E-E'!$B$2:$B$516,0), MATCH(Capacity!N$254,'E-E'!$E$1:$AH$1,0))</f>
        <v>0</v>
      </c>
      <c r="O422">
        <f>$C422*INDEX('E-E'!$E$2:$AH$516,MATCH(Capacity!$B422,'E-E'!$B$2:$B$516,0), MATCH(Capacity!O$254,'E-E'!$E$1:$AH$1,0))</f>
        <v>0</v>
      </c>
      <c r="P422">
        <f>$C422*INDEX('E-E'!$E$2:$AH$516,MATCH(Capacity!$B422,'E-E'!$B$2:$B$516,0), MATCH(Capacity!P$254,'E-E'!$E$1:$AH$1,0))</f>
        <v>0</v>
      </c>
      <c r="Q422">
        <f>$C422*INDEX('E-E'!$E$2:$AH$516,MATCH(Capacity!$B422,'E-E'!$B$2:$B$516,0), MATCH(Capacity!Q$254,'E-E'!$E$1:$AH$1,0))</f>
        <v>0</v>
      </c>
      <c r="R422">
        <f>$C422*INDEX('E-E'!$E$2:$AH$516,MATCH(Capacity!$B422,'E-E'!$B$2:$B$516,0), MATCH(Capacity!R$254,'E-E'!$E$1:$AH$1,0))</f>
        <v>0</v>
      </c>
      <c r="S422">
        <f>$C422*INDEX('E-E'!$E$2:$AH$516,MATCH(Capacity!$B422,'E-E'!$B$2:$B$516,0), MATCH(Capacity!S$254,'E-E'!$E$1:$AH$1,0))</f>
        <v>0</v>
      </c>
      <c r="T422">
        <f>$C422*INDEX('E-E'!$E$2:$AH$516,MATCH(Capacity!$B422,'E-E'!$B$2:$B$516,0), MATCH(Capacity!T$254,'E-E'!$E$1:$AH$1,0))</f>
        <v>0</v>
      </c>
      <c r="U422">
        <f>$C422*INDEX('E-E'!$E$2:$AH$516,MATCH(Capacity!$B422,'E-E'!$B$2:$B$516,0), MATCH(Capacity!U$254,'E-E'!$E$1:$AH$1,0))</f>
        <v>0</v>
      </c>
      <c r="V422">
        <f>$C422*INDEX('E-E'!$E$2:$AH$516,MATCH(Capacity!$B422,'E-E'!$B$2:$B$516,0), MATCH(Capacity!V$254,'E-E'!$E$1:$AH$1,0))</f>
        <v>0</v>
      </c>
      <c r="W422">
        <f>$C422*INDEX('E-E'!$E$2:$AH$516,MATCH(Capacity!$B422,'E-E'!$B$2:$B$516,0), MATCH(Capacity!W$254,'E-E'!$E$1:$AH$1,0))</f>
        <v>0</v>
      </c>
      <c r="X422">
        <f>$C422*INDEX('E-E'!$E$2:$AH$516,MATCH(Capacity!$B422,'E-E'!$B$2:$B$516,0), MATCH(Capacity!X$254,'E-E'!$E$1:$AH$1,0))</f>
        <v>0</v>
      </c>
      <c r="Y422">
        <f>$C422*INDEX('E-E'!$E$2:$AH$516,MATCH(Capacity!$B422,'E-E'!$B$2:$B$516,0), MATCH(Capacity!Y$254,'E-E'!$E$1:$AH$1,0))</f>
        <v>0</v>
      </c>
      <c r="Z422">
        <f>$C422*INDEX('E-E'!$E$2:$AH$516,MATCH(Capacity!$B422,'E-E'!$B$2:$B$516,0), MATCH(Capacity!Z$254,'E-E'!$E$1:$AH$1,0))</f>
        <v>0</v>
      </c>
      <c r="AA422">
        <f>$C422*INDEX('E-E'!$E$2:$AH$516,MATCH(Capacity!$B422,'E-E'!$B$2:$B$516,0), MATCH(Capacity!AA$254,'E-E'!$E$1:$AH$1,0))</f>
        <v>0</v>
      </c>
      <c r="AB422">
        <f>$C422*INDEX('E-E'!$E$2:$AH$516,MATCH(Capacity!$B422,'E-E'!$B$2:$B$516,0), MATCH(Capacity!AB$254,'E-E'!$E$1:$AH$1,0))</f>
        <v>0</v>
      </c>
      <c r="AC422">
        <f>$C422*INDEX('E-E'!$E$2:$AH$516,MATCH(Capacity!$B422,'E-E'!$B$2:$B$516,0), MATCH(Capacity!AC$254,'E-E'!$E$1:$AH$1,0))</f>
        <v>0</v>
      </c>
      <c r="AD422">
        <f>$C422*INDEX('E-E'!$E$2:$AH$516,MATCH(Capacity!$B422,'E-E'!$B$2:$B$516,0), MATCH(Capacity!AD$254,'E-E'!$E$1:$AH$1,0))</f>
        <v>0</v>
      </c>
      <c r="AE422">
        <f>$C422*INDEX('E-E'!$E$2:$AH$516,MATCH(Capacity!$B422,'E-E'!$B$2:$B$516,0), MATCH(Capacity!AE$254,'E-E'!$E$1:$AH$1,0))</f>
        <v>0</v>
      </c>
      <c r="AF422">
        <f>$C422*INDEX('E-E'!$E$2:$AH$516,MATCH(Capacity!$B422,'E-E'!$B$2:$B$516,0), MATCH(Capacity!AF$254,'E-E'!$E$1:$AH$1,0))</f>
        <v>0</v>
      </c>
      <c r="AG422">
        <f>$C422*INDEX('E-E'!$E$2:$AH$516,MATCH(Capacity!$B422,'E-E'!$B$2:$B$516,0), MATCH(Capacity!AG$254,'E-E'!$E$1:$AH$1,0))</f>
        <v>0</v>
      </c>
      <c r="AH422">
        <f>$C422*INDEX('E-E'!$E$2:$AH$516,MATCH(Capacity!$B422,'E-E'!$B$2:$B$516,0), MATCH(Capacity!AH$254,'E-E'!$E$1:$AH$1,0))</f>
        <v>0</v>
      </c>
    </row>
    <row r="423" spans="1:34" x14ac:dyDescent="0.3">
      <c r="A423" t="str">
        <f>'E-E'!A170</f>
        <v>Gordon</v>
      </c>
      <c r="B423" t="str">
        <f>'E-E'!B170</f>
        <v>GO182-2</v>
      </c>
      <c r="C423">
        <f>_xlfn.IFNA(VLOOKUP(B423,RawData!$B$1:$E$168,4,FALSE),0)</f>
        <v>0</v>
      </c>
      <c r="D423">
        <f>_xlfn.IFNA(VLOOKUP(B423,RawData!$B$1:$H$168,7,FALSE),0)</f>
        <v>0</v>
      </c>
      <c r="E423">
        <f>_xlfn.IFNA(VLOOKUP(B423,RawData!$B$1:$H$168,2,FALSE),0)</f>
        <v>0</v>
      </c>
      <c r="F423">
        <f>$C423*INDEX('E-E'!$E$2:$AH$516,MATCH(Capacity!$B423,'E-E'!$B$2:$B$516,0), MATCH(Capacity!F$254,'E-E'!$E$1:$AH$1,0))</f>
        <v>0</v>
      </c>
      <c r="G423">
        <f>$C423*INDEX('E-E'!$E$2:$AH$516,MATCH(Capacity!$B423,'E-E'!$B$2:$B$516,0), MATCH(Capacity!G$254,'E-E'!$E$1:$AH$1,0))</f>
        <v>0</v>
      </c>
      <c r="H423">
        <f>$C423*INDEX('E-E'!$E$2:$AH$516,MATCH(Capacity!$B423,'E-E'!$B$2:$B$516,0), MATCH(Capacity!H$254,'E-E'!$E$1:$AH$1,0))</f>
        <v>0</v>
      </c>
      <c r="I423">
        <f>$C423*INDEX('E-E'!$E$2:$AH$516,MATCH(Capacity!$B423,'E-E'!$B$2:$B$516,0), MATCH(Capacity!I$254,'E-E'!$E$1:$AH$1,0))</f>
        <v>0</v>
      </c>
      <c r="J423">
        <f>$C423*INDEX('E-E'!$E$2:$AH$516,MATCH(Capacity!$B423,'E-E'!$B$2:$B$516,0), MATCH(Capacity!J$254,'E-E'!$E$1:$AH$1,0))</f>
        <v>0</v>
      </c>
      <c r="K423">
        <f>$C423*INDEX('E-E'!$E$2:$AH$516,MATCH(Capacity!$B423,'E-E'!$B$2:$B$516,0), MATCH(Capacity!K$254,'E-E'!$E$1:$AH$1,0))</f>
        <v>0</v>
      </c>
      <c r="L423">
        <f>$C423*INDEX('E-E'!$E$2:$AH$516,MATCH(Capacity!$B423,'E-E'!$B$2:$B$516,0), MATCH(Capacity!L$254,'E-E'!$E$1:$AH$1,0))</f>
        <v>0</v>
      </c>
      <c r="M423">
        <f>$C423*INDEX('E-E'!$E$2:$AH$516,MATCH(Capacity!$B423,'E-E'!$B$2:$B$516,0), MATCH(Capacity!M$254,'E-E'!$E$1:$AH$1,0))</f>
        <v>0</v>
      </c>
      <c r="N423">
        <f>$C423*INDEX('E-E'!$E$2:$AH$516,MATCH(Capacity!$B423,'E-E'!$B$2:$B$516,0), MATCH(Capacity!N$254,'E-E'!$E$1:$AH$1,0))</f>
        <v>0</v>
      </c>
      <c r="O423">
        <f>$C423*INDEX('E-E'!$E$2:$AH$516,MATCH(Capacity!$B423,'E-E'!$B$2:$B$516,0), MATCH(Capacity!O$254,'E-E'!$E$1:$AH$1,0))</f>
        <v>0</v>
      </c>
      <c r="P423">
        <f>$C423*INDEX('E-E'!$E$2:$AH$516,MATCH(Capacity!$B423,'E-E'!$B$2:$B$516,0), MATCH(Capacity!P$254,'E-E'!$E$1:$AH$1,0))</f>
        <v>0</v>
      </c>
      <c r="Q423">
        <f>$C423*INDEX('E-E'!$E$2:$AH$516,MATCH(Capacity!$B423,'E-E'!$B$2:$B$516,0), MATCH(Capacity!Q$254,'E-E'!$E$1:$AH$1,0))</f>
        <v>0</v>
      </c>
      <c r="R423">
        <f>$C423*INDEX('E-E'!$E$2:$AH$516,MATCH(Capacity!$B423,'E-E'!$B$2:$B$516,0), MATCH(Capacity!R$254,'E-E'!$E$1:$AH$1,0))</f>
        <v>0</v>
      </c>
      <c r="S423">
        <f>$C423*INDEX('E-E'!$E$2:$AH$516,MATCH(Capacity!$B423,'E-E'!$B$2:$B$516,0), MATCH(Capacity!S$254,'E-E'!$E$1:$AH$1,0))</f>
        <v>0</v>
      </c>
      <c r="T423">
        <f>$C423*INDEX('E-E'!$E$2:$AH$516,MATCH(Capacity!$B423,'E-E'!$B$2:$B$516,0), MATCH(Capacity!T$254,'E-E'!$E$1:$AH$1,0))</f>
        <v>0</v>
      </c>
      <c r="U423">
        <f>$C423*INDEX('E-E'!$E$2:$AH$516,MATCH(Capacity!$B423,'E-E'!$B$2:$B$516,0), MATCH(Capacity!U$254,'E-E'!$E$1:$AH$1,0))</f>
        <v>0</v>
      </c>
      <c r="V423">
        <f>$C423*INDEX('E-E'!$E$2:$AH$516,MATCH(Capacity!$B423,'E-E'!$B$2:$B$516,0), MATCH(Capacity!V$254,'E-E'!$E$1:$AH$1,0))</f>
        <v>0</v>
      </c>
      <c r="W423">
        <f>$C423*INDEX('E-E'!$E$2:$AH$516,MATCH(Capacity!$B423,'E-E'!$B$2:$B$516,0), MATCH(Capacity!W$254,'E-E'!$E$1:$AH$1,0))</f>
        <v>0</v>
      </c>
      <c r="X423">
        <f>$C423*INDEX('E-E'!$E$2:$AH$516,MATCH(Capacity!$B423,'E-E'!$B$2:$B$516,0), MATCH(Capacity!X$254,'E-E'!$E$1:$AH$1,0))</f>
        <v>0</v>
      </c>
      <c r="Y423">
        <f>$C423*INDEX('E-E'!$E$2:$AH$516,MATCH(Capacity!$B423,'E-E'!$B$2:$B$516,0), MATCH(Capacity!Y$254,'E-E'!$E$1:$AH$1,0))</f>
        <v>0</v>
      </c>
      <c r="Z423">
        <f>$C423*INDEX('E-E'!$E$2:$AH$516,MATCH(Capacity!$B423,'E-E'!$B$2:$B$516,0), MATCH(Capacity!Z$254,'E-E'!$E$1:$AH$1,0))</f>
        <v>0</v>
      </c>
      <c r="AA423">
        <f>$C423*INDEX('E-E'!$E$2:$AH$516,MATCH(Capacity!$B423,'E-E'!$B$2:$B$516,0), MATCH(Capacity!AA$254,'E-E'!$E$1:$AH$1,0))</f>
        <v>0</v>
      </c>
      <c r="AB423">
        <f>$C423*INDEX('E-E'!$E$2:$AH$516,MATCH(Capacity!$B423,'E-E'!$B$2:$B$516,0), MATCH(Capacity!AB$254,'E-E'!$E$1:$AH$1,0))</f>
        <v>0</v>
      </c>
      <c r="AC423">
        <f>$C423*INDEX('E-E'!$E$2:$AH$516,MATCH(Capacity!$B423,'E-E'!$B$2:$B$516,0), MATCH(Capacity!AC$254,'E-E'!$E$1:$AH$1,0))</f>
        <v>0</v>
      </c>
      <c r="AD423">
        <f>$C423*INDEX('E-E'!$E$2:$AH$516,MATCH(Capacity!$B423,'E-E'!$B$2:$B$516,0), MATCH(Capacity!AD$254,'E-E'!$E$1:$AH$1,0))</f>
        <v>0</v>
      </c>
      <c r="AE423">
        <f>$C423*INDEX('E-E'!$E$2:$AH$516,MATCH(Capacity!$B423,'E-E'!$B$2:$B$516,0), MATCH(Capacity!AE$254,'E-E'!$E$1:$AH$1,0))</f>
        <v>0</v>
      </c>
      <c r="AF423">
        <f>$C423*INDEX('E-E'!$E$2:$AH$516,MATCH(Capacity!$B423,'E-E'!$B$2:$B$516,0), MATCH(Capacity!AF$254,'E-E'!$E$1:$AH$1,0))</f>
        <v>0</v>
      </c>
      <c r="AG423">
        <f>$C423*INDEX('E-E'!$E$2:$AH$516,MATCH(Capacity!$B423,'E-E'!$B$2:$B$516,0), MATCH(Capacity!AG$254,'E-E'!$E$1:$AH$1,0))</f>
        <v>0</v>
      </c>
      <c r="AH423">
        <f>$C423*INDEX('E-E'!$E$2:$AH$516,MATCH(Capacity!$B423,'E-E'!$B$2:$B$516,0), MATCH(Capacity!AH$254,'E-E'!$E$1:$AH$1,0))</f>
        <v>0</v>
      </c>
    </row>
    <row r="424" spans="1:34" x14ac:dyDescent="0.3">
      <c r="A424" t="str">
        <f>'E-E'!A171</f>
        <v>Gordon</v>
      </c>
      <c r="B424" t="str">
        <f>'E-E'!B171</f>
        <v>GO183-3</v>
      </c>
      <c r="C424">
        <f>_xlfn.IFNA(VLOOKUP(B424,RawData!$B$1:$E$168,4,FALSE),0)</f>
        <v>0</v>
      </c>
      <c r="D424">
        <f>_xlfn.IFNA(VLOOKUP(B424,RawData!$B$1:$H$168,7,FALSE),0)</f>
        <v>0</v>
      </c>
      <c r="E424">
        <f>_xlfn.IFNA(VLOOKUP(B424,RawData!$B$1:$H$168,2,FALSE),0)</f>
        <v>0</v>
      </c>
      <c r="F424">
        <f>$C424*INDEX('E-E'!$E$2:$AH$516,MATCH(Capacity!$B424,'E-E'!$B$2:$B$516,0), MATCH(Capacity!F$254,'E-E'!$E$1:$AH$1,0))</f>
        <v>0</v>
      </c>
      <c r="G424">
        <f>$C424*INDEX('E-E'!$E$2:$AH$516,MATCH(Capacity!$B424,'E-E'!$B$2:$B$516,0), MATCH(Capacity!G$254,'E-E'!$E$1:$AH$1,0))</f>
        <v>0</v>
      </c>
      <c r="H424">
        <f>$C424*INDEX('E-E'!$E$2:$AH$516,MATCH(Capacity!$B424,'E-E'!$B$2:$B$516,0), MATCH(Capacity!H$254,'E-E'!$E$1:$AH$1,0))</f>
        <v>0</v>
      </c>
      <c r="I424">
        <f>$C424*INDEX('E-E'!$E$2:$AH$516,MATCH(Capacity!$B424,'E-E'!$B$2:$B$516,0), MATCH(Capacity!I$254,'E-E'!$E$1:$AH$1,0))</f>
        <v>0</v>
      </c>
      <c r="J424">
        <f>$C424*INDEX('E-E'!$E$2:$AH$516,MATCH(Capacity!$B424,'E-E'!$B$2:$B$516,0), MATCH(Capacity!J$254,'E-E'!$E$1:$AH$1,0))</f>
        <v>0</v>
      </c>
      <c r="K424">
        <f>$C424*INDEX('E-E'!$E$2:$AH$516,MATCH(Capacity!$B424,'E-E'!$B$2:$B$516,0), MATCH(Capacity!K$254,'E-E'!$E$1:$AH$1,0))</f>
        <v>0</v>
      </c>
      <c r="L424">
        <f>$C424*INDEX('E-E'!$E$2:$AH$516,MATCH(Capacity!$B424,'E-E'!$B$2:$B$516,0), MATCH(Capacity!L$254,'E-E'!$E$1:$AH$1,0))</f>
        <v>0</v>
      </c>
      <c r="M424">
        <f>$C424*INDEX('E-E'!$E$2:$AH$516,MATCH(Capacity!$B424,'E-E'!$B$2:$B$516,0), MATCH(Capacity!M$254,'E-E'!$E$1:$AH$1,0))</f>
        <v>0</v>
      </c>
      <c r="N424">
        <f>$C424*INDEX('E-E'!$E$2:$AH$516,MATCH(Capacity!$B424,'E-E'!$B$2:$B$516,0), MATCH(Capacity!N$254,'E-E'!$E$1:$AH$1,0))</f>
        <v>0</v>
      </c>
      <c r="O424">
        <f>$C424*INDEX('E-E'!$E$2:$AH$516,MATCH(Capacity!$B424,'E-E'!$B$2:$B$516,0), MATCH(Capacity!O$254,'E-E'!$E$1:$AH$1,0))</f>
        <v>0</v>
      </c>
      <c r="P424">
        <f>$C424*INDEX('E-E'!$E$2:$AH$516,MATCH(Capacity!$B424,'E-E'!$B$2:$B$516,0), MATCH(Capacity!P$254,'E-E'!$E$1:$AH$1,0))</f>
        <v>0</v>
      </c>
      <c r="Q424">
        <f>$C424*INDEX('E-E'!$E$2:$AH$516,MATCH(Capacity!$B424,'E-E'!$B$2:$B$516,0), MATCH(Capacity!Q$254,'E-E'!$E$1:$AH$1,0))</f>
        <v>0</v>
      </c>
      <c r="R424">
        <f>$C424*INDEX('E-E'!$E$2:$AH$516,MATCH(Capacity!$B424,'E-E'!$B$2:$B$516,0), MATCH(Capacity!R$254,'E-E'!$E$1:$AH$1,0))</f>
        <v>0</v>
      </c>
      <c r="S424">
        <f>$C424*INDEX('E-E'!$E$2:$AH$516,MATCH(Capacity!$B424,'E-E'!$B$2:$B$516,0), MATCH(Capacity!S$254,'E-E'!$E$1:$AH$1,0))</f>
        <v>0</v>
      </c>
      <c r="T424">
        <f>$C424*INDEX('E-E'!$E$2:$AH$516,MATCH(Capacity!$B424,'E-E'!$B$2:$B$516,0), MATCH(Capacity!T$254,'E-E'!$E$1:$AH$1,0))</f>
        <v>0</v>
      </c>
      <c r="U424">
        <f>$C424*INDEX('E-E'!$E$2:$AH$516,MATCH(Capacity!$B424,'E-E'!$B$2:$B$516,0), MATCH(Capacity!U$254,'E-E'!$E$1:$AH$1,0))</f>
        <v>0</v>
      </c>
      <c r="V424">
        <f>$C424*INDEX('E-E'!$E$2:$AH$516,MATCH(Capacity!$B424,'E-E'!$B$2:$B$516,0), MATCH(Capacity!V$254,'E-E'!$E$1:$AH$1,0))</f>
        <v>0</v>
      </c>
      <c r="W424">
        <f>$C424*INDEX('E-E'!$E$2:$AH$516,MATCH(Capacity!$B424,'E-E'!$B$2:$B$516,0), MATCH(Capacity!W$254,'E-E'!$E$1:$AH$1,0))</f>
        <v>0</v>
      </c>
      <c r="X424">
        <f>$C424*INDEX('E-E'!$E$2:$AH$516,MATCH(Capacity!$B424,'E-E'!$B$2:$B$516,0), MATCH(Capacity!X$254,'E-E'!$E$1:$AH$1,0))</f>
        <v>0</v>
      </c>
      <c r="Y424">
        <f>$C424*INDEX('E-E'!$E$2:$AH$516,MATCH(Capacity!$B424,'E-E'!$B$2:$B$516,0), MATCH(Capacity!Y$254,'E-E'!$E$1:$AH$1,0))</f>
        <v>0</v>
      </c>
      <c r="Z424">
        <f>$C424*INDEX('E-E'!$E$2:$AH$516,MATCH(Capacity!$B424,'E-E'!$B$2:$B$516,0), MATCH(Capacity!Z$254,'E-E'!$E$1:$AH$1,0))</f>
        <v>0</v>
      </c>
      <c r="AA424">
        <f>$C424*INDEX('E-E'!$E$2:$AH$516,MATCH(Capacity!$B424,'E-E'!$B$2:$B$516,0), MATCH(Capacity!AA$254,'E-E'!$E$1:$AH$1,0))</f>
        <v>0</v>
      </c>
      <c r="AB424">
        <f>$C424*INDEX('E-E'!$E$2:$AH$516,MATCH(Capacity!$B424,'E-E'!$B$2:$B$516,0), MATCH(Capacity!AB$254,'E-E'!$E$1:$AH$1,0))</f>
        <v>0</v>
      </c>
      <c r="AC424">
        <f>$C424*INDEX('E-E'!$E$2:$AH$516,MATCH(Capacity!$B424,'E-E'!$B$2:$B$516,0), MATCH(Capacity!AC$254,'E-E'!$E$1:$AH$1,0))</f>
        <v>0</v>
      </c>
      <c r="AD424">
        <f>$C424*INDEX('E-E'!$E$2:$AH$516,MATCH(Capacity!$B424,'E-E'!$B$2:$B$516,0), MATCH(Capacity!AD$254,'E-E'!$E$1:$AH$1,0))</f>
        <v>0</v>
      </c>
      <c r="AE424">
        <f>$C424*INDEX('E-E'!$E$2:$AH$516,MATCH(Capacity!$B424,'E-E'!$B$2:$B$516,0), MATCH(Capacity!AE$254,'E-E'!$E$1:$AH$1,0))</f>
        <v>0</v>
      </c>
      <c r="AF424">
        <f>$C424*INDEX('E-E'!$E$2:$AH$516,MATCH(Capacity!$B424,'E-E'!$B$2:$B$516,0), MATCH(Capacity!AF$254,'E-E'!$E$1:$AH$1,0))</f>
        <v>0</v>
      </c>
      <c r="AG424">
        <f>$C424*INDEX('E-E'!$E$2:$AH$516,MATCH(Capacity!$B424,'E-E'!$B$2:$B$516,0), MATCH(Capacity!AG$254,'E-E'!$E$1:$AH$1,0))</f>
        <v>0</v>
      </c>
      <c r="AH424">
        <f>$C424*INDEX('E-E'!$E$2:$AH$516,MATCH(Capacity!$B424,'E-E'!$B$2:$B$516,0), MATCH(Capacity!AH$254,'E-E'!$E$1:$AH$1,0))</f>
        <v>0</v>
      </c>
    </row>
    <row r="425" spans="1:34" x14ac:dyDescent="0.3">
      <c r="A425" t="str">
        <f>'E-E'!A172</f>
        <v>Goonumbla Solar Farm</v>
      </c>
      <c r="B425" t="str">
        <f>'E-E'!B172</f>
        <v>GOONSF1</v>
      </c>
      <c r="C425">
        <f>_xlfn.IFNA(VLOOKUP(B425,RawData!$B$1:$E$168,4,FALSE),0)</f>
        <v>0</v>
      </c>
      <c r="D425">
        <f>_xlfn.IFNA(VLOOKUP(B425,RawData!$B$1:$H$168,7,FALSE),0)</f>
        <v>0</v>
      </c>
      <c r="E425">
        <f>_xlfn.IFNA(VLOOKUP(B425,RawData!$B$1:$H$168,2,FALSE),0)</f>
        <v>0</v>
      </c>
      <c r="F425">
        <f>$C425*INDEX('E-E'!$E$2:$AH$516,MATCH(Capacity!$B425,'E-E'!$B$2:$B$516,0), MATCH(Capacity!F$254,'E-E'!$E$1:$AH$1,0))</f>
        <v>0</v>
      </c>
      <c r="G425">
        <f>$C425*INDEX('E-E'!$E$2:$AH$516,MATCH(Capacity!$B425,'E-E'!$B$2:$B$516,0), MATCH(Capacity!G$254,'E-E'!$E$1:$AH$1,0))</f>
        <v>0</v>
      </c>
      <c r="H425">
        <f>$C425*INDEX('E-E'!$E$2:$AH$516,MATCH(Capacity!$B425,'E-E'!$B$2:$B$516,0), MATCH(Capacity!H$254,'E-E'!$E$1:$AH$1,0))</f>
        <v>0</v>
      </c>
      <c r="I425">
        <f>$C425*INDEX('E-E'!$E$2:$AH$516,MATCH(Capacity!$B425,'E-E'!$B$2:$B$516,0), MATCH(Capacity!I$254,'E-E'!$E$1:$AH$1,0))</f>
        <v>0</v>
      </c>
      <c r="J425">
        <f>$C425*INDEX('E-E'!$E$2:$AH$516,MATCH(Capacity!$B425,'E-E'!$B$2:$B$516,0), MATCH(Capacity!J$254,'E-E'!$E$1:$AH$1,0))</f>
        <v>0</v>
      </c>
      <c r="K425">
        <f>$C425*INDEX('E-E'!$E$2:$AH$516,MATCH(Capacity!$B425,'E-E'!$B$2:$B$516,0), MATCH(Capacity!K$254,'E-E'!$E$1:$AH$1,0))</f>
        <v>0</v>
      </c>
      <c r="L425">
        <f>$C425*INDEX('E-E'!$E$2:$AH$516,MATCH(Capacity!$B425,'E-E'!$B$2:$B$516,0), MATCH(Capacity!L$254,'E-E'!$E$1:$AH$1,0))</f>
        <v>0</v>
      </c>
      <c r="M425">
        <f>$C425*INDEX('E-E'!$E$2:$AH$516,MATCH(Capacity!$B425,'E-E'!$B$2:$B$516,0), MATCH(Capacity!M$254,'E-E'!$E$1:$AH$1,0))</f>
        <v>0</v>
      </c>
      <c r="N425">
        <f>$C425*INDEX('E-E'!$E$2:$AH$516,MATCH(Capacity!$B425,'E-E'!$B$2:$B$516,0), MATCH(Capacity!N$254,'E-E'!$E$1:$AH$1,0))</f>
        <v>0</v>
      </c>
      <c r="O425">
        <f>$C425*INDEX('E-E'!$E$2:$AH$516,MATCH(Capacity!$B425,'E-E'!$B$2:$B$516,0), MATCH(Capacity!O$254,'E-E'!$E$1:$AH$1,0))</f>
        <v>0</v>
      </c>
      <c r="P425">
        <f>$C425*INDEX('E-E'!$E$2:$AH$516,MATCH(Capacity!$B425,'E-E'!$B$2:$B$516,0), MATCH(Capacity!P$254,'E-E'!$E$1:$AH$1,0))</f>
        <v>0</v>
      </c>
      <c r="Q425">
        <f>$C425*INDEX('E-E'!$E$2:$AH$516,MATCH(Capacity!$B425,'E-E'!$B$2:$B$516,0), MATCH(Capacity!Q$254,'E-E'!$E$1:$AH$1,0))</f>
        <v>0</v>
      </c>
      <c r="R425">
        <f>$C425*INDEX('E-E'!$E$2:$AH$516,MATCH(Capacity!$B425,'E-E'!$B$2:$B$516,0), MATCH(Capacity!R$254,'E-E'!$E$1:$AH$1,0))</f>
        <v>0</v>
      </c>
      <c r="S425">
        <f>$C425*INDEX('E-E'!$E$2:$AH$516,MATCH(Capacity!$B425,'E-E'!$B$2:$B$516,0), MATCH(Capacity!S$254,'E-E'!$E$1:$AH$1,0))</f>
        <v>0</v>
      </c>
      <c r="T425">
        <f>$C425*INDEX('E-E'!$E$2:$AH$516,MATCH(Capacity!$B425,'E-E'!$B$2:$B$516,0), MATCH(Capacity!T$254,'E-E'!$E$1:$AH$1,0))</f>
        <v>0</v>
      </c>
      <c r="U425">
        <f>$C425*INDEX('E-E'!$E$2:$AH$516,MATCH(Capacity!$B425,'E-E'!$B$2:$B$516,0), MATCH(Capacity!U$254,'E-E'!$E$1:$AH$1,0))</f>
        <v>0</v>
      </c>
      <c r="V425">
        <f>$C425*INDEX('E-E'!$E$2:$AH$516,MATCH(Capacity!$B425,'E-E'!$B$2:$B$516,0), MATCH(Capacity!V$254,'E-E'!$E$1:$AH$1,0))</f>
        <v>0</v>
      </c>
      <c r="W425">
        <f>$C425*INDEX('E-E'!$E$2:$AH$516,MATCH(Capacity!$B425,'E-E'!$B$2:$B$516,0), MATCH(Capacity!W$254,'E-E'!$E$1:$AH$1,0))</f>
        <v>0</v>
      </c>
      <c r="X425">
        <f>$C425*INDEX('E-E'!$E$2:$AH$516,MATCH(Capacity!$B425,'E-E'!$B$2:$B$516,0), MATCH(Capacity!X$254,'E-E'!$E$1:$AH$1,0))</f>
        <v>0</v>
      </c>
      <c r="Y425">
        <f>$C425*INDEX('E-E'!$E$2:$AH$516,MATCH(Capacity!$B425,'E-E'!$B$2:$B$516,0), MATCH(Capacity!Y$254,'E-E'!$E$1:$AH$1,0))</f>
        <v>0</v>
      </c>
      <c r="Z425">
        <f>$C425*INDEX('E-E'!$E$2:$AH$516,MATCH(Capacity!$B425,'E-E'!$B$2:$B$516,0), MATCH(Capacity!Z$254,'E-E'!$E$1:$AH$1,0))</f>
        <v>0</v>
      </c>
      <c r="AA425">
        <f>$C425*INDEX('E-E'!$E$2:$AH$516,MATCH(Capacity!$B425,'E-E'!$B$2:$B$516,0), MATCH(Capacity!AA$254,'E-E'!$E$1:$AH$1,0))</f>
        <v>0</v>
      </c>
      <c r="AB425">
        <f>$C425*INDEX('E-E'!$E$2:$AH$516,MATCH(Capacity!$B425,'E-E'!$B$2:$B$516,0), MATCH(Capacity!AB$254,'E-E'!$E$1:$AH$1,0))</f>
        <v>0</v>
      </c>
      <c r="AC425">
        <f>$C425*INDEX('E-E'!$E$2:$AH$516,MATCH(Capacity!$B425,'E-E'!$B$2:$B$516,0), MATCH(Capacity!AC$254,'E-E'!$E$1:$AH$1,0))</f>
        <v>0</v>
      </c>
      <c r="AD425">
        <f>$C425*INDEX('E-E'!$E$2:$AH$516,MATCH(Capacity!$B425,'E-E'!$B$2:$B$516,0), MATCH(Capacity!AD$254,'E-E'!$E$1:$AH$1,0))</f>
        <v>0</v>
      </c>
      <c r="AE425">
        <f>$C425*INDEX('E-E'!$E$2:$AH$516,MATCH(Capacity!$B425,'E-E'!$B$2:$B$516,0), MATCH(Capacity!AE$254,'E-E'!$E$1:$AH$1,0))</f>
        <v>0</v>
      </c>
      <c r="AF425">
        <f>$C425*INDEX('E-E'!$E$2:$AH$516,MATCH(Capacity!$B425,'E-E'!$B$2:$B$516,0), MATCH(Capacity!AF$254,'E-E'!$E$1:$AH$1,0))</f>
        <v>0</v>
      </c>
      <c r="AG425">
        <f>$C425*INDEX('E-E'!$E$2:$AH$516,MATCH(Capacity!$B425,'E-E'!$B$2:$B$516,0), MATCH(Capacity!AG$254,'E-E'!$E$1:$AH$1,0))</f>
        <v>0</v>
      </c>
      <c r="AH425">
        <f>$C425*INDEX('E-E'!$E$2:$AH$516,MATCH(Capacity!$B425,'E-E'!$B$2:$B$516,0), MATCH(Capacity!AH$254,'E-E'!$E$1:$AH$1,0))</f>
        <v>0</v>
      </c>
    </row>
    <row r="426" spans="1:34" x14ac:dyDescent="0.3">
      <c r="A426" t="str">
        <f>'E-E'!A173</f>
        <v>Granville Harbour Wind Farm</v>
      </c>
      <c r="B426" t="str">
        <f>'E-E'!B173</f>
        <v>GRANWF1</v>
      </c>
      <c r="C426">
        <f>_xlfn.IFNA(VLOOKUP(B426,RawData!$B$1:$E$168,4,FALSE),0)</f>
        <v>0</v>
      </c>
      <c r="D426">
        <f>_xlfn.IFNA(VLOOKUP(B426,RawData!$B$1:$H$168,7,FALSE),0)</f>
        <v>0</v>
      </c>
      <c r="E426">
        <f>_xlfn.IFNA(VLOOKUP(B426,RawData!$B$1:$H$168,2,FALSE),0)</f>
        <v>0</v>
      </c>
      <c r="F426">
        <f>$C426*INDEX('E-E'!$E$2:$AH$516,MATCH(Capacity!$B426,'E-E'!$B$2:$B$516,0), MATCH(Capacity!F$254,'E-E'!$E$1:$AH$1,0))</f>
        <v>0</v>
      </c>
      <c r="G426">
        <f>$C426*INDEX('E-E'!$E$2:$AH$516,MATCH(Capacity!$B426,'E-E'!$B$2:$B$516,0), MATCH(Capacity!G$254,'E-E'!$E$1:$AH$1,0))</f>
        <v>0</v>
      </c>
      <c r="H426">
        <f>$C426*INDEX('E-E'!$E$2:$AH$516,MATCH(Capacity!$B426,'E-E'!$B$2:$B$516,0), MATCH(Capacity!H$254,'E-E'!$E$1:$AH$1,0))</f>
        <v>0</v>
      </c>
      <c r="I426">
        <f>$C426*INDEX('E-E'!$E$2:$AH$516,MATCH(Capacity!$B426,'E-E'!$B$2:$B$516,0), MATCH(Capacity!I$254,'E-E'!$E$1:$AH$1,0))</f>
        <v>0</v>
      </c>
      <c r="J426">
        <f>$C426*INDEX('E-E'!$E$2:$AH$516,MATCH(Capacity!$B426,'E-E'!$B$2:$B$516,0), MATCH(Capacity!J$254,'E-E'!$E$1:$AH$1,0))</f>
        <v>0</v>
      </c>
      <c r="K426">
        <f>$C426*INDEX('E-E'!$E$2:$AH$516,MATCH(Capacity!$B426,'E-E'!$B$2:$B$516,0), MATCH(Capacity!K$254,'E-E'!$E$1:$AH$1,0))</f>
        <v>0</v>
      </c>
      <c r="L426">
        <f>$C426*INDEX('E-E'!$E$2:$AH$516,MATCH(Capacity!$B426,'E-E'!$B$2:$B$516,0), MATCH(Capacity!L$254,'E-E'!$E$1:$AH$1,0))</f>
        <v>0</v>
      </c>
      <c r="M426">
        <f>$C426*INDEX('E-E'!$E$2:$AH$516,MATCH(Capacity!$B426,'E-E'!$B$2:$B$516,0), MATCH(Capacity!M$254,'E-E'!$E$1:$AH$1,0))</f>
        <v>0</v>
      </c>
      <c r="N426">
        <f>$C426*INDEX('E-E'!$E$2:$AH$516,MATCH(Capacity!$B426,'E-E'!$B$2:$B$516,0), MATCH(Capacity!N$254,'E-E'!$E$1:$AH$1,0))</f>
        <v>0</v>
      </c>
      <c r="O426">
        <f>$C426*INDEX('E-E'!$E$2:$AH$516,MATCH(Capacity!$B426,'E-E'!$B$2:$B$516,0), MATCH(Capacity!O$254,'E-E'!$E$1:$AH$1,0))</f>
        <v>0</v>
      </c>
      <c r="P426">
        <f>$C426*INDEX('E-E'!$E$2:$AH$516,MATCH(Capacity!$B426,'E-E'!$B$2:$B$516,0), MATCH(Capacity!P$254,'E-E'!$E$1:$AH$1,0))</f>
        <v>0</v>
      </c>
      <c r="Q426">
        <f>$C426*INDEX('E-E'!$E$2:$AH$516,MATCH(Capacity!$B426,'E-E'!$B$2:$B$516,0), MATCH(Capacity!Q$254,'E-E'!$E$1:$AH$1,0))</f>
        <v>0</v>
      </c>
      <c r="R426">
        <f>$C426*INDEX('E-E'!$E$2:$AH$516,MATCH(Capacity!$B426,'E-E'!$B$2:$B$516,0), MATCH(Capacity!R$254,'E-E'!$E$1:$AH$1,0))</f>
        <v>0</v>
      </c>
      <c r="S426">
        <f>$C426*INDEX('E-E'!$E$2:$AH$516,MATCH(Capacity!$B426,'E-E'!$B$2:$B$516,0), MATCH(Capacity!S$254,'E-E'!$E$1:$AH$1,0))</f>
        <v>0</v>
      </c>
      <c r="T426">
        <f>$C426*INDEX('E-E'!$E$2:$AH$516,MATCH(Capacity!$B426,'E-E'!$B$2:$B$516,0), MATCH(Capacity!T$254,'E-E'!$E$1:$AH$1,0))</f>
        <v>0</v>
      </c>
      <c r="U426">
        <f>$C426*INDEX('E-E'!$E$2:$AH$516,MATCH(Capacity!$B426,'E-E'!$B$2:$B$516,0), MATCH(Capacity!U$254,'E-E'!$E$1:$AH$1,0))</f>
        <v>0</v>
      </c>
      <c r="V426">
        <f>$C426*INDEX('E-E'!$E$2:$AH$516,MATCH(Capacity!$B426,'E-E'!$B$2:$B$516,0), MATCH(Capacity!V$254,'E-E'!$E$1:$AH$1,0))</f>
        <v>0</v>
      </c>
      <c r="W426">
        <f>$C426*INDEX('E-E'!$E$2:$AH$516,MATCH(Capacity!$B426,'E-E'!$B$2:$B$516,0), MATCH(Capacity!W$254,'E-E'!$E$1:$AH$1,0))</f>
        <v>0</v>
      </c>
      <c r="X426">
        <f>$C426*INDEX('E-E'!$E$2:$AH$516,MATCH(Capacity!$B426,'E-E'!$B$2:$B$516,0), MATCH(Capacity!X$254,'E-E'!$E$1:$AH$1,0))</f>
        <v>0</v>
      </c>
      <c r="Y426">
        <f>$C426*INDEX('E-E'!$E$2:$AH$516,MATCH(Capacity!$B426,'E-E'!$B$2:$B$516,0), MATCH(Capacity!Y$254,'E-E'!$E$1:$AH$1,0))</f>
        <v>0</v>
      </c>
      <c r="Z426">
        <f>$C426*INDEX('E-E'!$E$2:$AH$516,MATCH(Capacity!$B426,'E-E'!$B$2:$B$516,0), MATCH(Capacity!Z$254,'E-E'!$E$1:$AH$1,0))</f>
        <v>0</v>
      </c>
      <c r="AA426">
        <f>$C426*INDEX('E-E'!$E$2:$AH$516,MATCH(Capacity!$B426,'E-E'!$B$2:$B$516,0), MATCH(Capacity!AA$254,'E-E'!$E$1:$AH$1,0))</f>
        <v>0</v>
      </c>
      <c r="AB426">
        <f>$C426*INDEX('E-E'!$E$2:$AH$516,MATCH(Capacity!$B426,'E-E'!$B$2:$B$516,0), MATCH(Capacity!AB$254,'E-E'!$E$1:$AH$1,0))</f>
        <v>0</v>
      </c>
      <c r="AC426">
        <f>$C426*INDEX('E-E'!$E$2:$AH$516,MATCH(Capacity!$B426,'E-E'!$B$2:$B$516,0), MATCH(Capacity!AC$254,'E-E'!$E$1:$AH$1,0))</f>
        <v>0</v>
      </c>
      <c r="AD426">
        <f>$C426*INDEX('E-E'!$E$2:$AH$516,MATCH(Capacity!$B426,'E-E'!$B$2:$B$516,0), MATCH(Capacity!AD$254,'E-E'!$E$1:$AH$1,0))</f>
        <v>0</v>
      </c>
      <c r="AE426">
        <f>$C426*INDEX('E-E'!$E$2:$AH$516,MATCH(Capacity!$B426,'E-E'!$B$2:$B$516,0), MATCH(Capacity!AE$254,'E-E'!$E$1:$AH$1,0))</f>
        <v>0</v>
      </c>
      <c r="AF426">
        <f>$C426*INDEX('E-E'!$E$2:$AH$516,MATCH(Capacity!$B426,'E-E'!$B$2:$B$516,0), MATCH(Capacity!AF$254,'E-E'!$E$1:$AH$1,0))</f>
        <v>0</v>
      </c>
      <c r="AG426">
        <f>$C426*INDEX('E-E'!$E$2:$AH$516,MATCH(Capacity!$B426,'E-E'!$B$2:$B$516,0), MATCH(Capacity!AG$254,'E-E'!$E$1:$AH$1,0))</f>
        <v>0</v>
      </c>
      <c r="AH426">
        <f>$C426*INDEX('E-E'!$E$2:$AH$516,MATCH(Capacity!$B426,'E-E'!$B$2:$B$516,0), MATCH(Capacity!AH$254,'E-E'!$E$1:$AH$1,0))</f>
        <v>0</v>
      </c>
    </row>
    <row r="427" spans="1:34" x14ac:dyDescent="0.3">
      <c r="A427" t="str">
        <f>'E-E'!A174</f>
        <v>Gladstone</v>
      </c>
      <c r="B427" t="str">
        <f>'E-E'!B174</f>
        <v>GSTONE1</v>
      </c>
      <c r="C427">
        <f>_xlfn.IFNA(VLOOKUP(B427,RawData!$B$1:$E$168,4,FALSE),0)</f>
        <v>280</v>
      </c>
      <c r="D427" t="str">
        <f>_xlfn.IFNA(VLOOKUP(B427,RawData!$B$1:$H$168,7,FALSE),0)</f>
        <v>Steam Sub Critical</v>
      </c>
      <c r="E427" t="str">
        <f>_xlfn.IFNA(VLOOKUP(B427,RawData!$B$1:$H$168,2,FALSE),0)</f>
        <v>QLD</v>
      </c>
      <c r="F427">
        <f>$C427*INDEX('E-E'!$E$2:$AH$516,MATCH(Capacity!$B427,'E-E'!$B$2:$B$516,0), MATCH(Capacity!F$254,'E-E'!$E$1:$AH$1,0))</f>
        <v>280</v>
      </c>
      <c r="G427">
        <f>$C427*INDEX('E-E'!$E$2:$AH$516,MATCH(Capacity!$B427,'E-E'!$B$2:$B$516,0), MATCH(Capacity!G$254,'E-E'!$E$1:$AH$1,0))</f>
        <v>280</v>
      </c>
      <c r="H427">
        <f>$C427*INDEX('E-E'!$E$2:$AH$516,MATCH(Capacity!$B427,'E-E'!$B$2:$B$516,0), MATCH(Capacity!H$254,'E-E'!$E$1:$AH$1,0))</f>
        <v>280</v>
      </c>
      <c r="I427">
        <f>$C427*INDEX('E-E'!$E$2:$AH$516,MATCH(Capacity!$B427,'E-E'!$B$2:$B$516,0), MATCH(Capacity!I$254,'E-E'!$E$1:$AH$1,0))</f>
        <v>0</v>
      </c>
      <c r="J427">
        <f>$C427*INDEX('E-E'!$E$2:$AH$516,MATCH(Capacity!$B427,'E-E'!$B$2:$B$516,0), MATCH(Capacity!J$254,'E-E'!$E$1:$AH$1,0))</f>
        <v>0</v>
      </c>
      <c r="K427">
        <f>$C427*INDEX('E-E'!$E$2:$AH$516,MATCH(Capacity!$B427,'E-E'!$B$2:$B$516,0), MATCH(Capacity!K$254,'E-E'!$E$1:$AH$1,0))</f>
        <v>0</v>
      </c>
      <c r="L427">
        <f>$C427*INDEX('E-E'!$E$2:$AH$516,MATCH(Capacity!$B427,'E-E'!$B$2:$B$516,0), MATCH(Capacity!L$254,'E-E'!$E$1:$AH$1,0))</f>
        <v>0</v>
      </c>
      <c r="M427">
        <f>$C427*INDEX('E-E'!$E$2:$AH$516,MATCH(Capacity!$B427,'E-E'!$B$2:$B$516,0), MATCH(Capacity!M$254,'E-E'!$E$1:$AH$1,0))</f>
        <v>0</v>
      </c>
      <c r="N427">
        <f>$C427*INDEX('E-E'!$E$2:$AH$516,MATCH(Capacity!$B427,'E-E'!$B$2:$B$516,0), MATCH(Capacity!N$254,'E-E'!$E$1:$AH$1,0))</f>
        <v>0</v>
      </c>
      <c r="O427">
        <f>$C427*INDEX('E-E'!$E$2:$AH$516,MATCH(Capacity!$B427,'E-E'!$B$2:$B$516,0), MATCH(Capacity!O$254,'E-E'!$E$1:$AH$1,0))</f>
        <v>0</v>
      </c>
      <c r="P427">
        <f>$C427*INDEX('E-E'!$E$2:$AH$516,MATCH(Capacity!$B427,'E-E'!$B$2:$B$516,0), MATCH(Capacity!P$254,'E-E'!$E$1:$AH$1,0))</f>
        <v>0</v>
      </c>
      <c r="Q427">
        <f>$C427*INDEX('E-E'!$E$2:$AH$516,MATCH(Capacity!$B427,'E-E'!$B$2:$B$516,0), MATCH(Capacity!Q$254,'E-E'!$E$1:$AH$1,0))</f>
        <v>0</v>
      </c>
      <c r="R427">
        <f>$C427*INDEX('E-E'!$E$2:$AH$516,MATCH(Capacity!$B427,'E-E'!$B$2:$B$516,0), MATCH(Capacity!R$254,'E-E'!$E$1:$AH$1,0))</f>
        <v>0</v>
      </c>
      <c r="S427">
        <f>$C427*INDEX('E-E'!$E$2:$AH$516,MATCH(Capacity!$B427,'E-E'!$B$2:$B$516,0), MATCH(Capacity!S$254,'E-E'!$E$1:$AH$1,0))</f>
        <v>0</v>
      </c>
      <c r="T427">
        <f>$C427*INDEX('E-E'!$E$2:$AH$516,MATCH(Capacity!$B427,'E-E'!$B$2:$B$516,0), MATCH(Capacity!T$254,'E-E'!$E$1:$AH$1,0))</f>
        <v>0</v>
      </c>
      <c r="U427">
        <f>$C427*INDEX('E-E'!$E$2:$AH$516,MATCH(Capacity!$B427,'E-E'!$B$2:$B$516,0), MATCH(Capacity!U$254,'E-E'!$E$1:$AH$1,0))</f>
        <v>0</v>
      </c>
      <c r="V427">
        <f>$C427*INDEX('E-E'!$E$2:$AH$516,MATCH(Capacity!$B427,'E-E'!$B$2:$B$516,0), MATCH(Capacity!V$254,'E-E'!$E$1:$AH$1,0))</f>
        <v>0</v>
      </c>
      <c r="W427">
        <f>$C427*INDEX('E-E'!$E$2:$AH$516,MATCH(Capacity!$B427,'E-E'!$B$2:$B$516,0), MATCH(Capacity!W$254,'E-E'!$E$1:$AH$1,0))</f>
        <v>0</v>
      </c>
      <c r="X427">
        <f>$C427*INDEX('E-E'!$E$2:$AH$516,MATCH(Capacity!$B427,'E-E'!$B$2:$B$516,0), MATCH(Capacity!X$254,'E-E'!$E$1:$AH$1,0))</f>
        <v>0</v>
      </c>
      <c r="Y427">
        <f>$C427*INDEX('E-E'!$E$2:$AH$516,MATCH(Capacity!$B427,'E-E'!$B$2:$B$516,0), MATCH(Capacity!Y$254,'E-E'!$E$1:$AH$1,0))</f>
        <v>0</v>
      </c>
      <c r="Z427">
        <f>$C427*INDEX('E-E'!$E$2:$AH$516,MATCH(Capacity!$B427,'E-E'!$B$2:$B$516,0), MATCH(Capacity!Z$254,'E-E'!$E$1:$AH$1,0))</f>
        <v>0</v>
      </c>
      <c r="AA427">
        <f>$C427*INDEX('E-E'!$E$2:$AH$516,MATCH(Capacity!$B427,'E-E'!$B$2:$B$516,0), MATCH(Capacity!AA$254,'E-E'!$E$1:$AH$1,0))</f>
        <v>0</v>
      </c>
      <c r="AB427">
        <f>$C427*INDEX('E-E'!$E$2:$AH$516,MATCH(Capacity!$B427,'E-E'!$B$2:$B$516,0), MATCH(Capacity!AB$254,'E-E'!$E$1:$AH$1,0))</f>
        <v>0</v>
      </c>
      <c r="AC427">
        <f>$C427*INDEX('E-E'!$E$2:$AH$516,MATCH(Capacity!$B427,'E-E'!$B$2:$B$516,0), MATCH(Capacity!AC$254,'E-E'!$E$1:$AH$1,0))</f>
        <v>0</v>
      </c>
      <c r="AD427">
        <f>$C427*INDEX('E-E'!$E$2:$AH$516,MATCH(Capacity!$B427,'E-E'!$B$2:$B$516,0), MATCH(Capacity!AD$254,'E-E'!$E$1:$AH$1,0))</f>
        <v>0</v>
      </c>
      <c r="AE427">
        <f>$C427*INDEX('E-E'!$E$2:$AH$516,MATCH(Capacity!$B427,'E-E'!$B$2:$B$516,0), MATCH(Capacity!AE$254,'E-E'!$E$1:$AH$1,0))</f>
        <v>0</v>
      </c>
      <c r="AF427">
        <f>$C427*INDEX('E-E'!$E$2:$AH$516,MATCH(Capacity!$B427,'E-E'!$B$2:$B$516,0), MATCH(Capacity!AF$254,'E-E'!$E$1:$AH$1,0))</f>
        <v>0</v>
      </c>
      <c r="AG427">
        <f>$C427*INDEX('E-E'!$E$2:$AH$516,MATCH(Capacity!$B427,'E-E'!$B$2:$B$516,0), MATCH(Capacity!AG$254,'E-E'!$E$1:$AH$1,0))</f>
        <v>0</v>
      </c>
      <c r="AH427">
        <f>$C427*INDEX('E-E'!$E$2:$AH$516,MATCH(Capacity!$B427,'E-E'!$B$2:$B$516,0), MATCH(Capacity!AH$254,'E-E'!$E$1:$AH$1,0))</f>
        <v>0</v>
      </c>
    </row>
    <row r="428" spans="1:34" x14ac:dyDescent="0.3">
      <c r="A428" t="str">
        <f>'E-E'!A175</f>
        <v>Gladstone</v>
      </c>
      <c r="B428" t="str">
        <f>'E-E'!B175</f>
        <v>GSTONE2</v>
      </c>
      <c r="C428">
        <f>_xlfn.IFNA(VLOOKUP(B428,RawData!$B$1:$E$168,4,FALSE),0)</f>
        <v>280</v>
      </c>
      <c r="D428" t="str">
        <f>_xlfn.IFNA(VLOOKUP(B428,RawData!$B$1:$H$168,7,FALSE),0)</f>
        <v>Steam Sub Critical</v>
      </c>
      <c r="E428" t="str">
        <f>_xlfn.IFNA(VLOOKUP(B428,RawData!$B$1:$H$168,2,FALSE),0)</f>
        <v>QLD</v>
      </c>
      <c r="F428">
        <f>$C428*INDEX('E-E'!$E$2:$AH$516,MATCH(Capacity!$B428,'E-E'!$B$2:$B$516,0), MATCH(Capacity!F$254,'E-E'!$E$1:$AH$1,0))</f>
        <v>280</v>
      </c>
      <c r="G428">
        <f>$C428*INDEX('E-E'!$E$2:$AH$516,MATCH(Capacity!$B428,'E-E'!$B$2:$B$516,0), MATCH(Capacity!G$254,'E-E'!$E$1:$AH$1,0))</f>
        <v>280</v>
      </c>
      <c r="H428">
        <f>$C428*INDEX('E-E'!$E$2:$AH$516,MATCH(Capacity!$B428,'E-E'!$B$2:$B$516,0), MATCH(Capacity!H$254,'E-E'!$E$1:$AH$1,0))</f>
        <v>280</v>
      </c>
      <c r="I428">
        <f>$C428*INDEX('E-E'!$E$2:$AH$516,MATCH(Capacity!$B428,'E-E'!$B$2:$B$516,0), MATCH(Capacity!I$254,'E-E'!$E$1:$AH$1,0))</f>
        <v>0</v>
      </c>
      <c r="J428">
        <f>$C428*INDEX('E-E'!$E$2:$AH$516,MATCH(Capacity!$B428,'E-E'!$B$2:$B$516,0), MATCH(Capacity!J$254,'E-E'!$E$1:$AH$1,0))</f>
        <v>0</v>
      </c>
      <c r="K428">
        <f>$C428*INDEX('E-E'!$E$2:$AH$516,MATCH(Capacity!$B428,'E-E'!$B$2:$B$516,0), MATCH(Capacity!K$254,'E-E'!$E$1:$AH$1,0))</f>
        <v>0</v>
      </c>
      <c r="L428">
        <f>$C428*INDEX('E-E'!$E$2:$AH$516,MATCH(Capacity!$B428,'E-E'!$B$2:$B$516,0), MATCH(Capacity!L$254,'E-E'!$E$1:$AH$1,0))</f>
        <v>0</v>
      </c>
      <c r="M428">
        <f>$C428*INDEX('E-E'!$E$2:$AH$516,MATCH(Capacity!$B428,'E-E'!$B$2:$B$516,0), MATCH(Capacity!M$254,'E-E'!$E$1:$AH$1,0))</f>
        <v>0</v>
      </c>
      <c r="N428">
        <f>$C428*INDEX('E-E'!$E$2:$AH$516,MATCH(Capacity!$B428,'E-E'!$B$2:$B$516,0), MATCH(Capacity!N$254,'E-E'!$E$1:$AH$1,0))</f>
        <v>0</v>
      </c>
      <c r="O428">
        <f>$C428*INDEX('E-E'!$E$2:$AH$516,MATCH(Capacity!$B428,'E-E'!$B$2:$B$516,0), MATCH(Capacity!O$254,'E-E'!$E$1:$AH$1,0))</f>
        <v>0</v>
      </c>
      <c r="P428">
        <f>$C428*INDEX('E-E'!$E$2:$AH$516,MATCH(Capacity!$B428,'E-E'!$B$2:$B$516,0), MATCH(Capacity!P$254,'E-E'!$E$1:$AH$1,0))</f>
        <v>0</v>
      </c>
      <c r="Q428">
        <f>$C428*INDEX('E-E'!$E$2:$AH$516,MATCH(Capacity!$B428,'E-E'!$B$2:$B$516,0), MATCH(Capacity!Q$254,'E-E'!$E$1:$AH$1,0))</f>
        <v>0</v>
      </c>
      <c r="R428">
        <f>$C428*INDEX('E-E'!$E$2:$AH$516,MATCH(Capacity!$B428,'E-E'!$B$2:$B$516,0), MATCH(Capacity!R$254,'E-E'!$E$1:$AH$1,0))</f>
        <v>0</v>
      </c>
      <c r="S428">
        <f>$C428*INDEX('E-E'!$E$2:$AH$516,MATCH(Capacity!$B428,'E-E'!$B$2:$B$516,0), MATCH(Capacity!S$254,'E-E'!$E$1:$AH$1,0))</f>
        <v>0</v>
      </c>
      <c r="T428">
        <f>$C428*INDEX('E-E'!$E$2:$AH$516,MATCH(Capacity!$B428,'E-E'!$B$2:$B$516,0), MATCH(Capacity!T$254,'E-E'!$E$1:$AH$1,0))</f>
        <v>0</v>
      </c>
      <c r="U428">
        <f>$C428*INDEX('E-E'!$E$2:$AH$516,MATCH(Capacity!$B428,'E-E'!$B$2:$B$516,0), MATCH(Capacity!U$254,'E-E'!$E$1:$AH$1,0))</f>
        <v>0</v>
      </c>
      <c r="V428">
        <f>$C428*INDEX('E-E'!$E$2:$AH$516,MATCH(Capacity!$B428,'E-E'!$B$2:$B$516,0), MATCH(Capacity!V$254,'E-E'!$E$1:$AH$1,0))</f>
        <v>0</v>
      </c>
      <c r="W428">
        <f>$C428*INDEX('E-E'!$E$2:$AH$516,MATCH(Capacity!$B428,'E-E'!$B$2:$B$516,0), MATCH(Capacity!W$254,'E-E'!$E$1:$AH$1,0))</f>
        <v>0</v>
      </c>
      <c r="X428">
        <f>$C428*INDEX('E-E'!$E$2:$AH$516,MATCH(Capacity!$B428,'E-E'!$B$2:$B$516,0), MATCH(Capacity!X$254,'E-E'!$E$1:$AH$1,0))</f>
        <v>0</v>
      </c>
      <c r="Y428">
        <f>$C428*INDEX('E-E'!$E$2:$AH$516,MATCH(Capacity!$B428,'E-E'!$B$2:$B$516,0), MATCH(Capacity!Y$254,'E-E'!$E$1:$AH$1,0))</f>
        <v>0</v>
      </c>
      <c r="Z428">
        <f>$C428*INDEX('E-E'!$E$2:$AH$516,MATCH(Capacity!$B428,'E-E'!$B$2:$B$516,0), MATCH(Capacity!Z$254,'E-E'!$E$1:$AH$1,0))</f>
        <v>0</v>
      </c>
      <c r="AA428">
        <f>$C428*INDEX('E-E'!$E$2:$AH$516,MATCH(Capacity!$B428,'E-E'!$B$2:$B$516,0), MATCH(Capacity!AA$254,'E-E'!$E$1:$AH$1,0))</f>
        <v>0</v>
      </c>
      <c r="AB428">
        <f>$C428*INDEX('E-E'!$E$2:$AH$516,MATCH(Capacity!$B428,'E-E'!$B$2:$B$516,0), MATCH(Capacity!AB$254,'E-E'!$E$1:$AH$1,0))</f>
        <v>0</v>
      </c>
      <c r="AC428">
        <f>$C428*INDEX('E-E'!$E$2:$AH$516,MATCH(Capacity!$B428,'E-E'!$B$2:$B$516,0), MATCH(Capacity!AC$254,'E-E'!$E$1:$AH$1,0))</f>
        <v>0</v>
      </c>
      <c r="AD428">
        <f>$C428*INDEX('E-E'!$E$2:$AH$516,MATCH(Capacity!$B428,'E-E'!$B$2:$B$516,0), MATCH(Capacity!AD$254,'E-E'!$E$1:$AH$1,0))</f>
        <v>0</v>
      </c>
      <c r="AE428">
        <f>$C428*INDEX('E-E'!$E$2:$AH$516,MATCH(Capacity!$B428,'E-E'!$B$2:$B$516,0), MATCH(Capacity!AE$254,'E-E'!$E$1:$AH$1,0))</f>
        <v>0</v>
      </c>
      <c r="AF428">
        <f>$C428*INDEX('E-E'!$E$2:$AH$516,MATCH(Capacity!$B428,'E-E'!$B$2:$B$516,0), MATCH(Capacity!AF$254,'E-E'!$E$1:$AH$1,0))</f>
        <v>0</v>
      </c>
      <c r="AG428">
        <f>$C428*INDEX('E-E'!$E$2:$AH$516,MATCH(Capacity!$B428,'E-E'!$B$2:$B$516,0), MATCH(Capacity!AG$254,'E-E'!$E$1:$AH$1,0))</f>
        <v>0</v>
      </c>
      <c r="AH428">
        <f>$C428*INDEX('E-E'!$E$2:$AH$516,MATCH(Capacity!$B428,'E-E'!$B$2:$B$516,0), MATCH(Capacity!AH$254,'E-E'!$E$1:$AH$1,0))</f>
        <v>0</v>
      </c>
    </row>
    <row r="429" spans="1:34" x14ac:dyDescent="0.3">
      <c r="A429" t="str">
        <f>'E-E'!A176</f>
        <v>Gladstone</v>
      </c>
      <c r="B429" t="str">
        <f>'E-E'!B176</f>
        <v>GSTONE3</v>
      </c>
      <c r="C429">
        <f>_xlfn.IFNA(VLOOKUP(B429,RawData!$B$1:$E$168,4,FALSE),0)</f>
        <v>280</v>
      </c>
      <c r="D429" t="str">
        <f>_xlfn.IFNA(VLOOKUP(B429,RawData!$B$1:$H$168,7,FALSE),0)</f>
        <v>Steam Sub Critical</v>
      </c>
      <c r="E429" t="str">
        <f>_xlfn.IFNA(VLOOKUP(B429,RawData!$B$1:$H$168,2,FALSE),0)</f>
        <v>QLD</v>
      </c>
      <c r="F429">
        <f>$C429*INDEX('E-E'!$E$2:$AH$516,MATCH(Capacity!$B429,'E-E'!$B$2:$B$516,0), MATCH(Capacity!F$254,'E-E'!$E$1:$AH$1,0))</f>
        <v>280</v>
      </c>
      <c r="G429">
        <f>$C429*INDEX('E-E'!$E$2:$AH$516,MATCH(Capacity!$B429,'E-E'!$B$2:$B$516,0), MATCH(Capacity!G$254,'E-E'!$E$1:$AH$1,0))</f>
        <v>280</v>
      </c>
      <c r="H429">
        <f>$C429*INDEX('E-E'!$E$2:$AH$516,MATCH(Capacity!$B429,'E-E'!$B$2:$B$516,0), MATCH(Capacity!H$254,'E-E'!$E$1:$AH$1,0))</f>
        <v>280</v>
      </c>
      <c r="I429">
        <f>$C429*INDEX('E-E'!$E$2:$AH$516,MATCH(Capacity!$B429,'E-E'!$B$2:$B$516,0), MATCH(Capacity!I$254,'E-E'!$E$1:$AH$1,0))</f>
        <v>0</v>
      </c>
      <c r="J429">
        <f>$C429*INDEX('E-E'!$E$2:$AH$516,MATCH(Capacity!$B429,'E-E'!$B$2:$B$516,0), MATCH(Capacity!J$254,'E-E'!$E$1:$AH$1,0))</f>
        <v>0</v>
      </c>
      <c r="K429">
        <f>$C429*INDEX('E-E'!$E$2:$AH$516,MATCH(Capacity!$B429,'E-E'!$B$2:$B$516,0), MATCH(Capacity!K$254,'E-E'!$E$1:$AH$1,0))</f>
        <v>0</v>
      </c>
      <c r="L429">
        <f>$C429*INDEX('E-E'!$E$2:$AH$516,MATCH(Capacity!$B429,'E-E'!$B$2:$B$516,0), MATCH(Capacity!L$254,'E-E'!$E$1:$AH$1,0))</f>
        <v>0</v>
      </c>
      <c r="M429">
        <f>$C429*INDEX('E-E'!$E$2:$AH$516,MATCH(Capacity!$B429,'E-E'!$B$2:$B$516,0), MATCH(Capacity!M$254,'E-E'!$E$1:$AH$1,0))</f>
        <v>0</v>
      </c>
      <c r="N429">
        <f>$C429*INDEX('E-E'!$E$2:$AH$516,MATCH(Capacity!$B429,'E-E'!$B$2:$B$516,0), MATCH(Capacity!N$254,'E-E'!$E$1:$AH$1,0))</f>
        <v>0</v>
      </c>
      <c r="O429">
        <f>$C429*INDEX('E-E'!$E$2:$AH$516,MATCH(Capacity!$B429,'E-E'!$B$2:$B$516,0), MATCH(Capacity!O$254,'E-E'!$E$1:$AH$1,0))</f>
        <v>0</v>
      </c>
      <c r="P429">
        <f>$C429*INDEX('E-E'!$E$2:$AH$516,MATCH(Capacity!$B429,'E-E'!$B$2:$B$516,0), MATCH(Capacity!P$254,'E-E'!$E$1:$AH$1,0))</f>
        <v>0</v>
      </c>
      <c r="Q429">
        <f>$C429*INDEX('E-E'!$E$2:$AH$516,MATCH(Capacity!$B429,'E-E'!$B$2:$B$516,0), MATCH(Capacity!Q$254,'E-E'!$E$1:$AH$1,0))</f>
        <v>0</v>
      </c>
      <c r="R429">
        <f>$C429*INDEX('E-E'!$E$2:$AH$516,MATCH(Capacity!$B429,'E-E'!$B$2:$B$516,0), MATCH(Capacity!R$254,'E-E'!$E$1:$AH$1,0))</f>
        <v>0</v>
      </c>
      <c r="S429">
        <f>$C429*INDEX('E-E'!$E$2:$AH$516,MATCH(Capacity!$B429,'E-E'!$B$2:$B$516,0), MATCH(Capacity!S$254,'E-E'!$E$1:$AH$1,0))</f>
        <v>0</v>
      </c>
      <c r="T429">
        <f>$C429*INDEX('E-E'!$E$2:$AH$516,MATCH(Capacity!$B429,'E-E'!$B$2:$B$516,0), MATCH(Capacity!T$254,'E-E'!$E$1:$AH$1,0))</f>
        <v>0</v>
      </c>
      <c r="U429">
        <f>$C429*INDEX('E-E'!$E$2:$AH$516,MATCH(Capacity!$B429,'E-E'!$B$2:$B$516,0), MATCH(Capacity!U$254,'E-E'!$E$1:$AH$1,0))</f>
        <v>0</v>
      </c>
      <c r="V429">
        <f>$C429*INDEX('E-E'!$E$2:$AH$516,MATCH(Capacity!$B429,'E-E'!$B$2:$B$516,0), MATCH(Capacity!V$254,'E-E'!$E$1:$AH$1,0))</f>
        <v>0</v>
      </c>
      <c r="W429">
        <f>$C429*INDEX('E-E'!$E$2:$AH$516,MATCH(Capacity!$B429,'E-E'!$B$2:$B$516,0), MATCH(Capacity!W$254,'E-E'!$E$1:$AH$1,0))</f>
        <v>0</v>
      </c>
      <c r="X429">
        <f>$C429*INDEX('E-E'!$E$2:$AH$516,MATCH(Capacity!$B429,'E-E'!$B$2:$B$516,0), MATCH(Capacity!X$254,'E-E'!$E$1:$AH$1,0))</f>
        <v>0</v>
      </c>
      <c r="Y429">
        <f>$C429*INDEX('E-E'!$E$2:$AH$516,MATCH(Capacity!$B429,'E-E'!$B$2:$B$516,0), MATCH(Capacity!Y$254,'E-E'!$E$1:$AH$1,0))</f>
        <v>0</v>
      </c>
      <c r="Z429">
        <f>$C429*INDEX('E-E'!$E$2:$AH$516,MATCH(Capacity!$B429,'E-E'!$B$2:$B$516,0), MATCH(Capacity!Z$254,'E-E'!$E$1:$AH$1,0))</f>
        <v>0</v>
      </c>
      <c r="AA429">
        <f>$C429*INDEX('E-E'!$E$2:$AH$516,MATCH(Capacity!$B429,'E-E'!$B$2:$B$516,0), MATCH(Capacity!AA$254,'E-E'!$E$1:$AH$1,0))</f>
        <v>0</v>
      </c>
      <c r="AB429">
        <f>$C429*INDEX('E-E'!$E$2:$AH$516,MATCH(Capacity!$B429,'E-E'!$B$2:$B$516,0), MATCH(Capacity!AB$254,'E-E'!$E$1:$AH$1,0))</f>
        <v>0</v>
      </c>
      <c r="AC429">
        <f>$C429*INDEX('E-E'!$E$2:$AH$516,MATCH(Capacity!$B429,'E-E'!$B$2:$B$516,0), MATCH(Capacity!AC$254,'E-E'!$E$1:$AH$1,0))</f>
        <v>0</v>
      </c>
      <c r="AD429">
        <f>$C429*INDEX('E-E'!$E$2:$AH$516,MATCH(Capacity!$B429,'E-E'!$B$2:$B$516,0), MATCH(Capacity!AD$254,'E-E'!$E$1:$AH$1,0))</f>
        <v>0</v>
      </c>
      <c r="AE429">
        <f>$C429*INDEX('E-E'!$E$2:$AH$516,MATCH(Capacity!$B429,'E-E'!$B$2:$B$516,0), MATCH(Capacity!AE$254,'E-E'!$E$1:$AH$1,0))</f>
        <v>0</v>
      </c>
      <c r="AF429">
        <f>$C429*INDEX('E-E'!$E$2:$AH$516,MATCH(Capacity!$B429,'E-E'!$B$2:$B$516,0), MATCH(Capacity!AF$254,'E-E'!$E$1:$AH$1,0))</f>
        <v>0</v>
      </c>
      <c r="AG429">
        <f>$C429*INDEX('E-E'!$E$2:$AH$516,MATCH(Capacity!$B429,'E-E'!$B$2:$B$516,0), MATCH(Capacity!AG$254,'E-E'!$E$1:$AH$1,0))</f>
        <v>0</v>
      </c>
      <c r="AH429">
        <f>$C429*INDEX('E-E'!$E$2:$AH$516,MATCH(Capacity!$B429,'E-E'!$B$2:$B$516,0), MATCH(Capacity!AH$254,'E-E'!$E$1:$AH$1,0))</f>
        <v>0</v>
      </c>
    </row>
    <row r="430" spans="1:34" x14ac:dyDescent="0.3">
      <c r="A430" t="str">
        <f>'E-E'!A177</f>
        <v>Gladstone</v>
      </c>
      <c r="B430" t="str">
        <f>'E-E'!B177</f>
        <v>GSTONE4</v>
      </c>
      <c r="C430">
        <f>_xlfn.IFNA(VLOOKUP(B430,RawData!$B$1:$E$168,4,FALSE),0)</f>
        <v>280</v>
      </c>
      <c r="D430" t="str">
        <f>_xlfn.IFNA(VLOOKUP(B430,RawData!$B$1:$H$168,7,FALSE),0)</f>
        <v>Steam Sub Critical</v>
      </c>
      <c r="E430" t="str">
        <f>_xlfn.IFNA(VLOOKUP(B430,RawData!$B$1:$H$168,2,FALSE),0)</f>
        <v>QLD</v>
      </c>
      <c r="F430">
        <f>$C430*INDEX('E-E'!$E$2:$AH$516,MATCH(Capacity!$B430,'E-E'!$B$2:$B$516,0), MATCH(Capacity!F$254,'E-E'!$E$1:$AH$1,0))</f>
        <v>280</v>
      </c>
      <c r="G430">
        <f>$C430*INDEX('E-E'!$E$2:$AH$516,MATCH(Capacity!$B430,'E-E'!$B$2:$B$516,0), MATCH(Capacity!G$254,'E-E'!$E$1:$AH$1,0))</f>
        <v>280</v>
      </c>
      <c r="H430">
        <f>$C430*INDEX('E-E'!$E$2:$AH$516,MATCH(Capacity!$B430,'E-E'!$B$2:$B$516,0), MATCH(Capacity!H$254,'E-E'!$E$1:$AH$1,0))</f>
        <v>280</v>
      </c>
      <c r="I430">
        <f>$C430*INDEX('E-E'!$E$2:$AH$516,MATCH(Capacity!$B430,'E-E'!$B$2:$B$516,0), MATCH(Capacity!I$254,'E-E'!$E$1:$AH$1,0))</f>
        <v>0</v>
      </c>
      <c r="J430">
        <f>$C430*INDEX('E-E'!$E$2:$AH$516,MATCH(Capacity!$B430,'E-E'!$B$2:$B$516,0), MATCH(Capacity!J$254,'E-E'!$E$1:$AH$1,0))</f>
        <v>0</v>
      </c>
      <c r="K430">
        <f>$C430*INDEX('E-E'!$E$2:$AH$516,MATCH(Capacity!$B430,'E-E'!$B$2:$B$516,0), MATCH(Capacity!K$254,'E-E'!$E$1:$AH$1,0))</f>
        <v>0</v>
      </c>
      <c r="L430">
        <f>$C430*INDEX('E-E'!$E$2:$AH$516,MATCH(Capacity!$B430,'E-E'!$B$2:$B$516,0), MATCH(Capacity!L$254,'E-E'!$E$1:$AH$1,0))</f>
        <v>0</v>
      </c>
      <c r="M430">
        <f>$C430*INDEX('E-E'!$E$2:$AH$516,MATCH(Capacity!$B430,'E-E'!$B$2:$B$516,0), MATCH(Capacity!M$254,'E-E'!$E$1:$AH$1,0))</f>
        <v>0</v>
      </c>
      <c r="N430">
        <f>$C430*INDEX('E-E'!$E$2:$AH$516,MATCH(Capacity!$B430,'E-E'!$B$2:$B$516,0), MATCH(Capacity!N$254,'E-E'!$E$1:$AH$1,0))</f>
        <v>0</v>
      </c>
      <c r="O430">
        <f>$C430*INDEX('E-E'!$E$2:$AH$516,MATCH(Capacity!$B430,'E-E'!$B$2:$B$516,0), MATCH(Capacity!O$254,'E-E'!$E$1:$AH$1,0))</f>
        <v>0</v>
      </c>
      <c r="P430">
        <f>$C430*INDEX('E-E'!$E$2:$AH$516,MATCH(Capacity!$B430,'E-E'!$B$2:$B$516,0), MATCH(Capacity!P$254,'E-E'!$E$1:$AH$1,0))</f>
        <v>0</v>
      </c>
      <c r="Q430">
        <f>$C430*INDEX('E-E'!$E$2:$AH$516,MATCH(Capacity!$B430,'E-E'!$B$2:$B$516,0), MATCH(Capacity!Q$254,'E-E'!$E$1:$AH$1,0))</f>
        <v>0</v>
      </c>
      <c r="R430">
        <f>$C430*INDEX('E-E'!$E$2:$AH$516,MATCH(Capacity!$B430,'E-E'!$B$2:$B$516,0), MATCH(Capacity!R$254,'E-E'!$E$1:$AH$1,0))</f>
        <v>0</v>
      </c>
      <c r="S430">
        <f>$C430*INDEX('E-E'!$E$2:$AH$516,MATCH(Capacity!$B430,'E-E'!$B$2:$B$516,0), MATCH(Capacity!S$254,'E-E'!$E$1:$AH$1,0))</f>
        <v>0</v>
      </c>
      <c r="T430">
        <f>$C430*INDEX('E-E'!$E$2:$AH$516,MATCH(Capacity!$B430,'E-E'!$B$2:$B$516,0), MATCH(Capacity!T$254,'E-E'!$E$1:$AH$1,0))</f>
        <v>0</v>
      </c>
      <c r="U430">
        <f>$C430*INDEX('E-E'!$E$2:$AH$516,MATCH(Capacity!$B430,'E-E'!$B$2:$B$516,0), MATCH(Capacity!U$254,'E-E'!$E$1:$AH$1,0))</f>
        <v>0</v>
      </c>
      <c r="V430">
        <f>$C430*INDEX('E-E'!$E$2:$AH$516,MATCH(Capacity!$B430,'E-E'!$B$2:$B$516,0), MATCH(Capacity!V$254,'E-E'!$E$1:$AH$1,0))</f>
        <v>0</v>
      </c>
      <c r="W430">
        <f>$C430*INDEX('E-E'!$E$2:$AH$516,MATCH(Capacity!$B430,'E-E'!$B$2:$B$516,0), MATCH(Capacity!W$254,'E-E'!$E$1:$AH$1,0))</f>
        <v>0</v>
      </c>
      <c r="X430">
        <f>$C430*INDEX('E-E'!$E$2:$AH$516,MATCH(Capacity!$B430,'E-E'!$B$2:$B$516,0), MATCH(Capacity!X$254,'E-E'!$E$1:$AH$1,0))</f>
        <v>0</v>
      </c>
      <c r="Y430">
        <f>$C430*INDEX('E-E'!$E$2:$AH$516,MATCH(Capacity!$B430,'E-E'!$B$2:$B$516,0), MATCH(Capacity!Y$254,'E-E'!$E$1:$AH$1,0))</f>
        <v>0</v>
      </c>
      <c r="Z430">
        <f>$C430*INDEX('E-E'!$E$2:$AH$516,MATCH(Capacity!$B430,'E-E'!$B$2:$B$516,0), MATCH(Capacity!Z$254,'E-E'!$E$1:$AH$1,0))</f>
        <v>0</v>
      </c>
      <c r="AA430">
        <f>$C430*INDEX('E-E'!$E$2:$AH$516,MATCH(Capacity!$B430,'E-E'!$B$2:$B$516,0), MATCH(Capacity!AA$254,'E-E'!$E$1:$AH$1,0))</f>
        <v>0</v>
      </c>
      <c r="AB430">
        <f>$C430*INDEX('E-E'!$E$2:$AH$516,MATCH(Capacity!$B430,'E-E'!$B$2:$B$516,0), MATCH(Capacity!AB$254,'E-E'!$E$1:$AH$1,0))</f>
        <v>0</v>
      </c>
      <c r="AC430">
        <f>$C430*INDEX('E-E'!$E$2:$AH$516,MATCH(Capacity!$B430,'E-E'!$B$2:$B$516,0), MATCH(Capacity!AC$254,'E-E'!$E$1:$AH$1,0))</f>
        <v>0</v>
      </c>
      <c r="AD430">
        <f>$C430*INDEX('E-E'!$E$2:$AH$516,MATCH(Capacity!$B430,'E-E'!$B$2:$B$516,0), MATCH(Capacity!AD$254,'E-E'!$E$1:$AH$1,0))</f>
        <v>0</v>
      </c>
      <c r="AE430">
        <f>$C430*INDEX('E-E'!$E$2:$AH$516,MATCH(Capacity!$B430,'E-E'!$B$2:$B$516,0), MATCH(Capacity!AE$254,'E-E'!$E$1:$AH$1,0))</f>
        <v>0</v>
      </c>
      <c r="AF430">
        <f>$C430*INDEX('E-E'!$E$2:$AH$516,MATCH(Capacity!$B430,'E-E'!$B$2:$B$516,0), MATCH(Capacity!AF$254,'E-E'!$E$1:$AH$1,0))</f>
        <v>0</v>
      </c>
      <c r="AG430">
        <f>$C430*INDEX('E-E'!$E$2:$AH$516,MATCH(Capacity!$B430,'E-E'!$B$2:$B$516,0), MATCH(Capacity!AG$254,'E-E'!$E$1:$AH$1,0))</f>
        <v>0</v>
      </c>
      <c r="AH430">
        <f>$C430*INDEX('E-E'!$E$2:$AH$516,MATCH(Capacity!$B430,'E-E'!$B$2:$B$516,0), MATCH(Capacity!AH$254,'E-E'!$E$1:$AH$1,0))</f>
        <v>0</v>
      </c>
    </row>
    <row r="431" spans="1:34" x14ac:dyDescent="0.3">
      <c r="A431" t="str">
        <f>'E-E'!A178</f>
        <v>Gladstone</v>
      </c>
      <c r="B431" t="str">
        <f>'E-E'!B178</f>
        <v>GSTONE5</v>
      </c>
      <c r="C431">
        <f>_xlfn.IFNA(VLOOKUP(B431,RawData!$B$1:$E$168,4,FALSE),0)</f>
        <v>280</v>
      </c>
      <c r="D431" t="str">
        <f>_xlfn.IFNA(VLOOKUP(B431,RawData!$B$1:$H$168,7,FALSE),0)</f>
        <v>Steam Sub Critical</v>
      </c>
      <c r="E431" t="str">
        <f>_xlfn.IFNA(VLOOKUP(B431,RawData!$B$1:$H$168,2,FALSE),0)</f>
        <v>QLD</v>
      </c>
      <c r="F431">
        <f>$C431*INDEX('E-E'!$E$2:$AH$516,MATCH(Capacity!$B431,'E-E'!$B$2:$B$516,0), MATCH(Capacity!F$254,'E-E'!$E$1:$AH$1,0))</f>
        <v>280</v>
      </c>
      <c r="G431">
        <f>$C431*INDEX('E-E'!$E$2:$AH$516,MATCH(Capacity!$B431,'E-E'!$B$2:$B$516,0), MATCH(Capacity!G$254,'E-E'!$E$1:$AH$1,0))</f>
        <v>280</v>
      </c>
      <c r="H431">
        <f>$C431*INDEX('E-E'!$E$2:$AH$516,MATCH(Capacity!$B431,'E-E'!$B$2:$B$516,0), MATCH(Capacity!H$254,'E-E'!$E$1:$AH$1,0))</f>
        <v>280</v>
      </c>
      <c r="I431">
        <f>$C431*INDEX('E-E'!$E$2:$AH$516,MATCH(Capacity!$B431,'E-E'!$B$2:$B$516,0), MATCH(Capacity!I$254,'E-E'!$E$1:$AH$1,0))</f>
        <v>0</v>
      </c>
      <c r="J431">
        <f>$C431*INDEX('E-E'!$E$2:$AH$516,MATCH(Capacity!$B431,'E-E'!$B$2:$B$516,0), MATCH(Capacity!J$254,'E-E'!$E$1:$AH$1,0))</f>
        <v>0</v>
      </c>
      <c r="K431">
        <f>$C431*INDEX('E-E'!$E$2:$AH$516,MATCH(Capacity!$B431,'E-E'!$B$2:$B$516,0), MATCH(Capacity!K$254,'E-E'!$E$1:$AH$1,0))</f>
        <v>0</v>
      </c>
      <c r="L431">
        <f>$C431*INDEX('E-E'!$E$2:$AH$516,MATCH(Capacity!$B431,'E-E'!$B$2:$B$516,0), MATCH(Capacity!L$254,'E-E'!$E$1:$AH$1,0))</f>
        <v>0</v>
      </c>
      <c r="M431">
        <f>$C431*INDEX('E-E'!$E$2:$AH$516,MATCH(Capacity!$B431,'E-E'!$B$2:$B$516,0), MATCH(Capacity!M$254,'E-E'!$E$1:$AH$1,0))</f>
        <v>0</v>
      </c>
      <c r="N431">
        <f>$C431*INDEX('E-E'!$E$2:$AH$516,MATCH(Capacity!$B431,'E-E'!$B$2:$B$516,0), MATCH(Capacity!N$254,'E-E'!$E$1:$AH$1,0))</f>
        <v>0</v>
      </c>
      <c r="O431">
        <f>$C431*INDEX('E-E'!$E$2:$AH$516,MATCH(Capacity!$B431,'E-E'!$B$2:$B$516,0), MATCH(Capacity!O$254,'E-E'!$E$1:$AH$1,0))</f>
        <v>0</v>
      </c>
      <c r="P431">
        <f>$C431*INDEX('E-E'!$E$2:$AH$516,MATCH(Capacity!$B431,'E-E'!$B$2:$B$516,0), MATCH(Capacity!P$254,'E-E'!$E$1:$AH$1,0))</f>
        <v>0</v>
      </c>
      <c r="Q431">
        <f>$C431*INDEX('E-E'!$E$2:$AH$516,MATCH(Capacity!$B431,'E-E'!$B$2:$B$516,0), MATCH(Capacity!Q$254,'E-E'!$E$1:$AH$1,0))</f>
        <v>0</v>
      </c>
      <c r="R431">
        <f>$C431*INDEX('E-E'!$E$2:$AH$516,MATCH(Capacity!$B431,'E-E'!$B$2:$B$516,0), MATCH(Capacity!R$254,'E-E'!$E$1:$AH$1,0))</f>
        <v>0</v>
      </c>
      <c r="S431">
        <f>$C431*INDEX('E-E'!$E$2:$AH$516,MATCH(Capacity!$B431,'E-E'!$B$2:$B$516,0), MATCH(Capacity!S$254,'E-E'!$E$1:$AH$1,0))</f>
        <v>0</v>
      </c>
      <c r="T431">
        <f>$C431*INDEX('E-E'!$E$2:$AH$516,MATCH(Capacity!$B431,'E-E'!$B$2:$B$516,0), MATCH(Capacity!T$254,'E-E'!$E$1:$AH$1,0))</f>
        <v>0</v>
      </c>
      <c r="U431">
        <f>$C431*INDEX('E-E'!$E$2:$AH$516,MATCH(Capacity!$B431,'E-E'!$B$2:$B$516,0), MATCH(Capacity!U$254,'E-E'!$E$1:$AH$1,0))</f>
        <v>0</v>
      </c>
      <c r="V431">
        <f>$C431*INDEX('E-E'!$E$2:$AH$516,MATCH(Capacity!$B431,'E-E'!$B$2:$B$516,0), MATCH(Capacity!V$254,'E-E'!$E$1:$AH$1,0))</f>
        <v>0</v>
      </c>
      <c r="W431">
        <f>$C431*INDEX('E-E'!$E$2:$AH$516,MATCH(Capacity!$B431,'E-E'!$B$2:$B$516,0), MATCH(Capacity!W$254,'E-E'!$E$1:$AH$1,0))</f>
        <v>0</v>
      </c>
      <c r="X431">
        <f>$C431*INDEX('E-E'!$E$2:$AH$516,MATCH(Capacity!$B431,'E-E'!$B$2:$B$516,0), MATCH(Capacity!X$254,'E-E'!$E$1:$AH$1,0))</f>
        <v>0</v>
      </c>
      <c r="Y431">
        <f>$C431*INDEX('E-E'!$E$2:$AH$516,MATCH(Capacity!$B431,'E-E'!$B$2:$B$516,0), MATCH(Capacity!Y$254,'E-E'!$E$1:$AH$1,0))</f>
        <v>0</v>
      </c>
      <c r="Z431">
        <f>$C431*INDEX('E-E'!$E$2:$AH$516,MATCH(Capacity!$B431,'E-E'!$B$2:$B$516,0), MATCH(Capacity!Z$254,'E-E'!$E$1:$AH$1,0))</f>
        <v>0</v>
      </c>
      <c r="AA431">
        <f>$C431*INDEX('E-E'!$E$2:$AH$516,MATCH(Capacity!$B431,'E-E'!$B$2:$B$516,0), MATCH(Capacity!AA$254,'E-E'!$E$1:$AH$1,0))</f>
        <v>0</v>
      </c>
      <c r="AB431">
        <f>$C431*INDEX('E-E'!$E$2:$AH$516,MATCH(Capacity!$B431,'E-E'!$B$2:$B$516,0), MATCH(Capacity!AB$254,'E-E'!$E$1:$AH$1,0))</f>
        <v>0</v>
      </c>
      <c r="AC431">
        <f>$C431*INDEX('E-E'!$E$2:$AH$516,MATCH(Capacity!$B431,'E-E'!$B$2:$B$516,0), MATCH(Capacity!AC$254,'E-E'!$E$1:$AH$1,0))</f>
        <v>0</v>
      </c>
      <c r="AD431">
        <f>$C431*INDEX('E-E'!$E$2:$AH$516,MATCH(Capacity!$B431,'E-E'!$B$2:$B$516,0), MATCH(Capacity!AD$254,'E-E'!$E$1:$AH$1,0))</f>
        <v>0</v>
      </c>
      <c r="AE431">
        <f>$C431*INDEX('E-E'!$E$2:$AH$516,MATCH(Capacity!$B431,'E-E'!$B$2:$B$516,0), MATCH(Capacity!AE$254,'E-E'!$E$1:$AH$1,0))</f>
        <v>0</v>
      </c>
      <c r="AF431">
        <f>$C431*INDEX('E-E'!$E$2:$AH$516,MATCH(Capacity!$B431,'E-E'!$B$2:$B$516,0), MATCH(Capacity!AF$254,'E-E'!$E$1:$AH$1,0))</f>
        <v>0</v>
      </c>
      <c r="AG431">
        <f>$C431*INDEX('E-E'!$E$2:$AH$516,MATCH(Capacity!$B431,'E-E'!$B$2:$B$516,0), MATCH(Capacity!AG$254,'E-E'!$E$1:$AH$1,0))</f>
        <v>0</v>
      </c>
      <c r="AH431">
        <f>$C431*INDEX('E-E'!$E$2:$AH$516,MATCH(Capacity!$B431,'E-E'!$B$2:$B$516,0), MATCH(Capacity!AH$254,'E-E'!$E$1:$AH$1,0))</f>
        <v>0</v>
      </c>
    </row>
    <row r="432" spans="1:34" x14ac:dyDescent="0.3">
      <c r="A432" t="str">
        <f>'E-E'!A179</f>
        <v>Gladstone</v>
      </c>
      <c r="B432" t="str">
        <f>'E-E'!B179</f>
        <v>GSTONE6</v>
      </c>
      <c r="C432">
        <f>_xlfn.IFNA(VLOOKUP(B432,RawData!$B$1:$E$168,4,FALSE),0)</f>
        <v>280</v>
      </c>
      <c r="D432" t="str">
        <f>_xlfn.IFNA(VLOOKUP(B432,RawData!$B$1:$H$168,7,FALSE),0)</f>
        <v>Steam Sub Critical</v>
      </c>
      <c r="E432" t="str">
        <f>_xlfn.IFNA(VLOOKUP(B432,RawData!$B$1:$H$168,2,FALSE),0)</f>
        <v>QLD</v>
      </c>
      <c r="F432">
        <f>$C432*INDEX('E-E'!$E$2:$AH$516,MATCH(Capacity!$B432,'E-E'!$B$2:$B$516,0), MATCH(Capacity!F$254,'E-E'!$E$1:$AH$1,0))</f>
        <v>280</v>
      </c>
      <c r="G432">
        <f>$C432*INDEX('E-E'!$E$2:$AH$516,MATCH(Capacity!$B432,'E-E'!$B$2:$B$516,0), MATCH(Capacity!G$254,'E-E'!$E$1:$AH$1,0))</f>
        <v>280</v>
      </c>
      <c r="H432">
        <f>$C432*INDEX('E-E'!$E$2:$AH$516,MATCH(Capacity!$B432,'E-E'!$B$2:$B$516,0), MATCH(Capacity!H$254,'E-E'!$E$1:$AH$1,0))</f>
        <v>280</v>
      </c>
      <c r="I432">
        <f>$C432*INDEX('E-E'!$E$2:$AH$516,MATCH(Capacity!$B432,'E-E'!$B$2:$B$516,0), MATCH(Capacity!I$254,'E-E'!$E$1:$AH$1,0))</f>
        <v>0</v>
      </c>
      <c r="J432">
        <f>$C432*INDEX('E-E'!$E$2:$AH$516,MATCH(Capacity!$B432,'E-E'!$B$2:$B$516,0), MATCH(Capacity!J$254,'E-E'!$E$1:$AH$1,0))</f>
        <v>0</v>
      </c>
      <c r="K432">
        <f>$C432*INDEX('E-E'!$E$2:$AH$516,MATCH(Capacity!$B432,'E-E'!$B$2:$B$516,0), MATCH(Capacity!K$254,'E-E'!$E$1:$AH$1,0))</f>
        <v>0</v>
      </c>
      <c r="L432">
        <f>$C432*INDEX('E-E'!$E$2:$AH$516,MATCH(Capacity!$B432,'E-E'!$B$2:$B$516,0), MATCH(Capacity!L$254,'E-E'!$E$1:$AH$1,0))</f>
        <v>0</v>
      </c>
      <c r="M432">
        <f>$C432*INDEX('E-E'!$E$2:$AH$516,MATCH(Capacity!$B432,'E-E'!$B$2:$B$516,0), MATCH(Capacity!M$254,'E-E'!$E$1:$AH$1,0))</f>
        <v>0</v>
      </c>
      <c r="N432">
        <f>$C432*INDEX('E-E'!$E$2:$AH$516,MATCH(Capacity!$B432,'E-E'!$B$2:$B$516,0), MATCH(Capacity!N$254,'E-E'!$E$1:$AH$1,0))</f>
        <v>0</v>
      </c>
      <c r="O432">
        <f>$C432*INDEX('E-E'!$E$2:$AH$516,MATCH(Capacity!$B432,'E-E'!$B$2:$B$516,0), MATCH(Capacity!O$254,'E-E'!$E$1:$AH$1,0))</f>
        <v>0</v>
      </c>
      <c r="P432">
        <f>$C432*INDEX('E-E'!$E$2:$AH$516,MATCH(Capacity!$B432,'E-E'!$B$2:$B$516,0), MATCH(Capacity!P$254,'E-E'!$E$1:$AH$1,0))</f>
        <v>0</v>
      </c>
      <c r="Q432">
        <f>$C432*INDEX('E-E'!$E$2:$AH$516,MATCH(Capacity!$B432,'E-E'!$B$2:$B$516,0), MATCH(Capacity!Q$254,'E-E'!$E$1:$AH$1,0))</f>
        <v>0</v>
      </c>
      <c r="R432">
        <f>$C432*INDEX('E-E'!$E$2:$AH$516,MATCH(Capacity!$B432,'E-E'!$B$2:$B$516,0), MATCH(Capacity!R$254,'E-E'!$E$1:$AH$1,0))</f>
        <v>0</v>
      </c>
      <c r="S432">
        <f>$C432*INDEX('E-E'!$E$2:$AH$516,MATCH(Capacity!$B432,'E-E'!$B$2:$B$516,0), MATCH(Capacity!S$254,'E-E'!$E$1:$AH$1,0))</f>
        <v>0</v>
      </c>
      <c r="T432">
        <f>$C432*INDEX('E-E'!$E$2:$AH$516,MATCH(Capacity!$B432,'E-E'!$B$2:$B$516,0), MATCH(Capacity!T$254,'E-E'!$E$1:$AH$1,0))</f>
        <v>0</v>
      </c>
      <c r="U432">
        <f>$C432*INDEX('E-E'!$E$2:$AH$516,MATCH(Capacity!$B432,'E-E'!$B$2:$B$516,0), MATCH(Capacity!U$254,'E-E'!$E$1:$AH$1,0))</f>
        <v>0</v>
      </c>
      <c r="V432">
        <f>$C432*INDEX('E-E'!$E$2:$AH$516,MATCH(Capacity!$B432,'E-E'!$B$2:$B$516,0), MATCH(Capacity!V$254,'E-E'!$E$1:$AH$1,0))</f>
        <v>0</v>
      </c>
      <c r="W432">
        <f>$C432*INDEX('E-E'!$E$2:$AH$516,MATCH(Capacity!$B432,'E-E'!$B$2:$B$516,0), MATCH(Capacity!W$254,'E-E'!$E$1:$AH$1,0))</f>
        <v>0</v>
      </c>
      <c r="X432">
        <f>$C432*INDEX('E-E'!$E$2:$AH$516,MATCH(Capacity!$B432,'E-E'!$B$2:$B$516,0), MATCH(Capacity!X$254,'E-E'!$E$1:$AH$1,0))</f>
        <v>0</v>
      </c>
      <c r="Y432">
        <f>$C432*INDEX('E-E'!$E$2:$AH$516,MATCH(Capacity!$B432,'E-E'!$B$2:$B$516,0), MATCH(Capacity!Y$254,'E-E'!$E$1:$AH$1,0))</f>
        <v>0</v>
      </c>
      <c r="Z432">
        <f>$C432*INDEX('E-E'!$E$2:$AH$516,MATCH(Capacity!$B432,'E-E'!$B$2:$B$516,0), MATCH(Capacity!Z$254,'E-E'!$E$1:$AH$1,0))</f>
        <v>0</v>
      </c>
      <c r="AA432">
        <f>$C432*INDEX('E-E'!$E$2:$AH$516,MATCH(Capacity!$B432,'E-E'!$B$2:$B$516,0), MATCH(Capacity!AA$254,'E-E'!$E$1:$AH$1,0))</f>
        <v>0</v>
      </c>
      <c r="AB432">
        <f>$C432*INDEX('E-E'!$E$2:$AH$516,MATCH(Capacity!$B432,'E-E'!$B$2:$B$516,0), MATCH(Capacity!AB$254,'E-E'!$E$1:$AH$1,0))</f>
        <v>0</v>
      </c>
      <c r="AC432">
        <f>$C432*INDEX('E-E'!$E$2:$AH$516,MATCH(Capacity!$B432,'E-E'!$B$2:$B$516,0), MATCH(Capacity!AC$254,'E-E'!$E$1:$AH$1,0))</f>
        <v>0</v>
      </c>
      <c r="AD432">
        <f>$C432*INDEX('E-E'!$E$2:$AH$516,MATCH(Capacity!$B432,'E-E'!$B$2:$B$516,0), MATCH(Capacity!AD$254,'E-E'!$E$1:$AH$1,0))</f>
        <v>0</v>
      </c>
      <c r="AE432">
        <f>$C432*INDEX('E-E'!$E$2:$AH$516,MATCH(Capacity!$B432,'E-E'!$B$2:$B$516,0), MATCH(Capacity!AE$254,'E-E'!$E$1:$AH$1,0))</f>
        <v>0</v>
      </c>
      <c r="AF432">
        <f>$C432*INDEX('E-E'!$E$2:$AH$516,MATCH(Capacity!$B432,'E-E'!$B$2:$B$516,0), MATCH(Capacity!AF$254,'E-E'!$E$1:$AH$1,0))</f>
        <v>0</v>
      </c>
      <c r="AG432">
        <f>$C432*INDEX('E-E'!$E$2:$AH$516,MATCH(Capacity!$B432,'E-E'!$B$2:$B$516,0), MATCH(Capacity!AG$254,'E-E'!$E$1:$AH$1,0))</f>
        <v>0</v>
      </c>
      <c r="AH432">
        <f>$C432*INDEX('E-E'!$E$2:$AH$516,MATCH(Capacity!$B432,'E-E'!$B$2:$B$516,0), MATCH(Capacity!AH$254,'E-E'!$E$1:$AH$1,0))</f>
        <v>0</v>
      </c>
    </row>
    <row r="433" spans="1:34" x14ac:dyDescent="0.3">
      <c r="A433" t="str">
        <f>'E-E'!A180</f>
        <v>Gullen Range Solar Farm</v>
      </c>
      <c r="B433" t="str">
        <f>'E-E'!B180</f>
        <v>GULLRSF1</v>
      </c>
      <c r="C433">
        <f>_xlfn.IFNA(VLOOKUP(B433,RawData!$B$1:$E$168,4,FALSE),0)</f>
        <v>0</v>
      </c>
      <c r="D433">
        <f>_xlfn.IFNA(VLOOKUP(B433,RawData!$B$1:$H$168,7,FALSE),0)</f>
        <v>0</v>
      </c>
      <c r="E433">
        <f>_xlfn.IFNA(VLOOKUP(B433,RawData!$B$1:$H$168,2,FALSE),0)</f>
        <v>0</v>
      </c>
      <c r="F433">
        <f>$C433*INDEX('E-E'!$E$2:$AH$516,MATCH(Capacity!$B433,'E-E'!$B$2:$B$516,0), MATCH(Capacity!F$254,'E-E'!$E$1:$AH$1,0))</f>
        <v>0</v>
      </c>
      <c r="G433">
        <f>$C433*INDEX('E-E'!$E$2:$AH$516,MATCH(Capacity!$B433,'E-E'!$B$2:$B$516,0), MATCH(Capacity!G$254,'E-E'!$E$1:$AH$1,0))</f>
        <v>0</v>
      </c>
      <c r="H433">
        <f>$C433*INDEX('E-E'!$E$2:$AH$516,MATCH(Capacity!$B433,'E-E'!$B$2:$B$516,0), MATCH(Capacity!H$254,'E-E'!$E$1:$AH$1,0))</f>
        <v>0</v>
      </c>
      <c r="I433">
        <f>$C433*INDEX('E-E'!$E$2:$AH$516,MATCH(Capacity!$B433,'E-E'!$B$2:$B$516,0), MATCH(Capacity!I$254,'E-E'!$E$1:$AH$1,0))</f>
        <v>0</v>
      </c>
      <c r="J433">
        <f>$C433*INDEX('E-E'!$E$2:$AH$516,MATCH(Capacity!$B433,'E-E'!$B$2:$B$516,0), MATCH(Capacity!J$254,'E-E'!$E$1:$AH$1,0))</f>
        <v>0</v>
      </c>
      <c r="K433">
        <f>$C433*INDEX('E-E'!$E$2:$AH$516,MATCH(Capacity!$B433,'E-E'!$B$2:$B$516,0), MATCH(Capacity!K$254,'E-E'!$E$1:$AH$1,0))</f>
        <v>0</v>
      </c>
      <c r="L433">
        <f>$C433*INDEX('E-E'!$E$2:$AH$516,MATCH(Capacity!$B433,'E-E'!$B$2:$B$516,0), MATCH(Capacity!L$254,'E-E'!$E$1:$AH$1,0))</f>
        <v>0</v>
      </c>
      <c r="M433">
        <f>$C433*INDEX('E-E'!$E$2:$AH$516,MATCH(Capacity!$B433,'E-E'!$B$2:$B$516,0), MATCH(Capacity!M$254,'E-E'!$E$1:$AH$1,0))</f>
        <v>0</v>
      </c>
      <c r="N433">
        <f>$C433*INDEX('E-E'!$E$2:$AH$516,MATCH(Capacity!$B433,'E-E'!$B$2:$B$516,0), MATCH(Capacity!N$254,'E-E'!$E$1:$AH$1,0))</f>
        <v>0</v>
      </c>
      <c r="O433">
        <f>$C433*INDEX('E-E'!$E$2:$AH$516,MATCH(Capacity!$B433,'E-E'!$B$2:$B$516,0), MATCH(Capacity!O$254,'E-E'!$E$1:$AH$1,0))</f>
        <v>0</v>
      </c>
      <c r="P433">
        <f>$C433*INDEX('E-E'!$E$2:$AH$516,MATCH(Capacity!$B433,'E-E'!$B$2:$B$516,0), MATCH(Capacity!P$254,'E-E'!$E$1:$AH$1,0))</f>
        <v>0</v>
      </c>
      <c r="Q433">
        <f>$C433*INDEX('E-E'!$E$2:$AH$516,MATCH(Capacity!$B433,'E-E'!$B$2:$B$516,0), MATCH(Capacity!Q$254,'E-E'!$E$1:$AH$1,0))</f>
        <v>0</v>
      </c>
      <c r="R433">
        <f>$C433*INDEX('E-E'!$E$2:$AH$516,MATCH(Capacity!$B433,'E-E'!$B$2:$B$516,0), MATCH(Capacity!R$254,'E-E'!$E$1:$AH$1,0))</f>
        <v>0</v>
      </c>
      <c r="S433">
        <f>$C433*INDEX('E-E'!$E$2:$AH$516,MATCH(Capacity!$B433,'E-E'!$B$2:$B$516,0), MATCH(Capacity!S$254,'E-E'!$E$1:$AH$1,0))</f>
        <v>0</v>
      </c>
      <c r="T433">
        <f>$C433*INDEX('E-E'!$E$2:$AH$516,MATCH(Capacity!$B433,'E-E'!$B$2:$B$516,0), MATCH(Capacity!T$254,'E-E'!$E$1:$AH$1,0))</f>
        <v>0</v>
      </c>
      <c r="U433">
        <f>$C433*INDEX('E-E'!$E$2:$AH$516,MATCH(Capacity!$B433,'E-E'!$B$2:$B$516,0), MATCH(Capacity!U$254,'E-E'!$E$1:$AH$1,0))</f>
        <v>0</v>
      </c>
      <c r="V433">
        <f>$C433*INDEX('E-E'!$E$2:$AH$516,MATCH(Capacity!$B433,'E-E'!$B$2:$B$516,0), MATCH(Capacity!V$254,'E-E'!$E$1:$AH$1,0))</f>
        <v>0</v>
      </c>
      <c r="W433">
        <f>$C433*INDEX('E-E'!$E$2:$AH$516,MATCH(Capacity!$B433,'E-E'!$B$2:$B$516,0), MATCH(Capacity!W$254,'E-E'!$E$1:$AH$1,0))</f>
        <v>0</v>
      </c>
      <c r="X433">
        <f>$C433*INDEX('E-E'!$E$2:$AH$516,MATCH(Capacity!$B433,'E-E'!$B$2:$B$516,0), MATCH(Capacity!X$254,'E-E'!$E$1:$AH$1,0))</f>
        <v>0</v>
      </c>
      <c r="Y433">
        <f>$C433*INDEX('E-E'!$E$2:$AH$516,MATCH(Capacity!$B433,'E-E'!$B$2:$B$516,0), MATCH(Capacity!Y$254,'E-E'!$E$1:$AH$1,0))</f>
        <v>0</v>
      </c>
      <c r="Z433">
        <f>$C433*INDEX('E-E'!$E$2:$AH$516,MATCH(Capacity!$B433,'E-E'!$B$2:$B$516,0), MATCH(Capacity!Z$254,'E-E'!$E$1:$AH$1,0))</f>
        <v>0</v>
      </c>
      <c r="AA433">
        <f>$C433*INDEX('E-E'!$E$2:$AH$516,MATCH(Capacity!$B433,'E-E'!$B$2:$B$516,0), MATCH(Capacity!AA$254,'E-E'!$E$1:$AH$1,0))</f>
        <v>0</v>
      </c>
      <c r="AB433">
        <f>$C433*INDEX('E-E'!$E$2:$AH$516,MATCH(Capacity!$B433,'E-E'!$B$2:$B$516,0), MATCH(Capacity!AB$254,'E-E'!$E$1:$AH$1,0))</f>
        <v>0</v>
      </c>
      <c r="AC433">
        <f>$C433*INDEX('E-E'!$E$2:$AH$516,MATCH(Capacity!$B433,'E-E'!$B$2:$B$516,0), MATCH(Capacity!AC$254,'E-E'!$E$1:$AH$1,0))</f>
        <v>0</v>
      </c>
      <c r="AD433">
        <f>$C433*INDEX('E-E'!$E$2:$AH$516,MATCH(Capacity!$B433,'E-E'!$B$2:$B$516,0), MATCH(Capacity!AD$254,'E-E'!$E$1:$AH$1,0))</f>
        <v>0</v>
      </c>
      <c r="AE433">
        <f>$C433*INDEX('E-E'!$E$2:$AH$516,MATCH(Capacity!$B433,'E-E'!$B$2:$B$516,0), MATCH(Capacity!AE$254,'E-E'!$E$1:$AH$1,0))</f>
        <v>0</v>
      </c>
      <c r="AF433">
        <f>$C433*INDEX('E-E'!$E$2:$AH$516,MATCH(Capacity!$B433,'E-E'!$B$2:$B$516,0), MATCH(Capacity!AF$254,'E-E'!$E$1:$AH$1,0))</f>
        <v>0</v>
      </c>
      <c r="AG433">
        <f>$C433*INDEX('E-E'!$E$2:$AH$516,MATCH(Capacity!$B433,'E-E'!$B$2:$B$516,0), MATCH(Capacity!AG$254,'E-E'!$E$1:$AH$1,0))</f>
        <v>0</v>
      </c>
      <c r="AH433">
        <f>$C433*INDEX('E-E'!$E$2:$AH$516,MATCH(Capacity!$B433,'E-E'!$B$2:$B$516,0), MATCH(Capacity!AH$254,'E-E'!$E$1:$AH$1,0))</f>
        <v>0</v>
      </c>
    </row>
    <row r="434" spans="1:34" x14ac:dyDescent="0.3">
      <c r="A434" t="str">
        <f>'E-E'!A181</f>
        <v>Gullen Range Wind Farm</v>
      </c>
      <c r="B434" t="str">
        <f>'E-E'!B181</f>
        <v>GULLRWF1</v>
      </c>
      <c r="C434">
        <f>_xlfn.IFNA(VLOOKUP(B434,RawData!$B$1:$E$168,4,FALSE),0)</f>
        <v>0</v>
      </c>
      <c r="D434">
        <f>_xlfn.IFNA(VLOOKUP(B434,RawData!$B$1:$H$168,7,FALSE),0)</f>
        <v>0</v>
      </c>
      <c r="E434">
        <f>_xlfn.IFNA(VLOOKUP(B434,RawData!$B$1:$H$168,2,FALSE),0)</f>
        <v>0</v>
      </c>
      <c r="F434">
        <f>$C434*INDEX('E-E'!$E$2:$AH$516,MATCH(Capacity!$B434,'E-E'!$B$2:$B$516,0), MATCH(Capacity!F$254,'E-E'!$E$1:$AH$1,0))</f>
        <v>0</v>
      </c>
      <c r="G434">
        <f>$C434*INDEX('E-E'!$E$2:$AH$516,MATCH(Capacity!$B434,'E-E'!$B$2:$B$516,0), MATCH(Capacity!G$254,'E-E'!$E$1:$AH$1,0))</f>
        <v>0</v>
      </c>
      <c r="H434">
        <f>$C434*INDEX('E-E'!$E$2:$AH$516,MATCH(Capacity!$B434,'E-E'!$B$2:$B$516,0), MATCH(Capacity!H$254,'E-E'!$E$1:$AH$1,0))</f>
        <v>0</v>
      </c>
      <c r="I434">
        <f>$C434*INDEX('E-E'!$E$2:$AH$516,MATCH(Capacity!$B434,'E-E'!$B$2:$B$516,0), MATCH(Capacity!I$254,'E-E'!$E$1:$AH$1,0))</f>
        <v>0</v>
      </c>
      <c r="J434">
        <f>$C434*INDEX('E-E'!$E$2:$AH$516,MATCH(Capacity!$B434,'E-E'!$B$2:$B$516,0), MATCH(Capacity!J$254,'E-E'!$E$1:$AH$1,0))</f>
        <v>0</v>
      </c>
      <c r="K434">
        <f>$C434*INDEX('E-E'!$E$2:$AH$516,MATCH(Capacity!$B434,'E-E'!$B$2:$B$516,0), MATCH(Capacity!K$254,'E-E'!$E$1:$AH$1,0))</f>
        <v>0</v>
      </c>
      <c r="L434">
        <f>$C434*INDEX('E-E'!$E$2:$AH$516,MATCH(Capacity!$B434,'E-E'!$B$2:$B$516,0), MATCH(Capacity!L$254,'E-E'!$E$1:$AH$1,0))</f>
        <v>0</v>
      </c>
      <c r="M434">
        <f>$C434*INDEX('E-E'!$E$2:$AH$516,MATCH(Capacity!$B434,'E-E'!$B$2:$B$516,0), MATCH(Capacity!M$254,'E-E'!$E$1:$AH$1,0))</f>
        <v>0</v>
      </c>
      <c r="N434">
        <f>$C434*INDEX('E-E'!$E$2:$AH$516,MATCH(Capacity!$B434,'E-E'!$B$2:$B$516,0), MATCH(Capacity!N$254,'E-E'!$E$1:$AH$1,0))</f>
        <v>0</v>
      </c>
      <c r="O434">
        <f>$C434*INDEX('E-E'!$E$2:$AH$516,MATCH(Capacity!$B434,'E-E'!$B$2:$B$516,0), MATCH(Capacity!O$254,'E-E'!$E$1:$AH$1,0))</f>
        <v>0</v>
      </c>
      <c r="P434">
        <f>$C434*INDEX('E-E'!$E$2:$AH$516,MATCH(Capacity!$B434,'E-E'!$B$2:$B$516,0), MATCH(Capacity!P$254,'E-E'!$E$1:$AH$1,0))</f>
        <v>0</v>
      </c>
      <c r="Q434">
        <f>$C434*INDEX('E-E'!$E$2:$AH$516,MATCH(Capacity!$B434,'E-E'!$B$2:$B$516,0), MATCH(Capacity!Q$254,'E-E'!$E$1:$AH$1,0))</f>
        <v>0</v>
      </c>
      <c r="R434">
        <f>$C434*INDEX('E-E'!$E$2:$AH$516,MATCH(Capacity!$B434,'E-E'!$B$2:$B$516,0), MATCH(Capacity!R$254,'E-E'!$E$1:$AH$1,0))</f>
        <v>0</v>
      </c>
      <c r="S434">
        <f>$C434*INDEX('E-E'!$E$2:$AH$516,MATCH(Capacity!$B434,'E-E'!$B$2:$B$516,0), MATCH(Capacity!S$254,'E-E'!$E$1:$AH$1,0))</f>
        <v>0</v>
      </c>
      <c r="T434">
        <f>$C434*INDEX('E-E'!$E$2:$AH$516,MATCH(Capacity!$B434,'E-E'!$B$2:$B$516,0), MATCH(Capacity!T$254,'E-E'!$E$1:$AH$1,0))</f>
        <v>0</v>
      </c>
      <c r="U434">
        <f>$C434*INDEX('E-E'!$E$2:$AH$516,MATCH(Capacity!$B434,'E-E'!$B$2:$B$516,0), MATCH(Capacity!U$254,'E-E'!$E$1:$AH$1,0))</f>
        <v>0</v>
      </c>
      <c r="V434">
        <f>$C434*INDEX('E-E'!$E$2:$AH$516,MATCH(Capacity!$B434,'E-E'!$B$2:$B$516,0), MATCH(Capacity!V$254,'E-E'!$E$1:$AH$1,0))</f>
        <v>0</v>
      </c>
      <c r="W434">
        <f>$C434*INDEX('E-E'!$E$2:$AH$516,MATCH(Capacity!$B434,'E-E'!$B$2:$B$516,0), MATCH(Capacity!W$254,'E-E'!$E$1:$AH$1,0))</f>
        <v>0</v>
      </c>
      <c r="X434">
        <f>$C434*INDEX('E-E'!$E$2:$AH$516,MATCH(Capacity!$B434,'E-E'!$B$2:$B$516,0), MATCH(Capacity!X$254,'E-E'!$E$1:$AH$1,0))</f>
        <v>0</v>
      </c>
      <c r="Y434">
        <f>$C434*INDEX('E-E'!$E$2:$AH$516,MATCH(Capacity!$B434,'E-E'!$B$2:$B$516,0), MATCH(Capacity!Y$254,'E-E'!$E$1:$AH$1,0))</f>
        <v>0</v>
      </c>
      <c r="Z434">
        <f>$C434*INDEX('E-E'!$E$2:$AH$516,MATCH(Capacity!$B434,'E-E'!$B$2:$B$516,0), MATCH(Capacity!Z$254,'E-E'!$E$1:$AH$1,0))</f>
        <v>0</v>
      </c>
      <c r="AA434">
        <f>$C434*INDEX('E-E'!$E$2:$AH$516,MATCH(Capacity!$B434,'E-E'!$B$2:$B$516,0), MATCH(Capacity!AA$254,'E-E'!$E$1:$AH$1,0))</f>
        <v>0</v>
      </c>
      <c r="AB434">
        <f>$C434*INDEX('E-E'!$E$2:$AH$516,MATCH(Capacity!$B434,'E-E'!$B$2:$B$516,0), MATCH(Capacity!AB$254,'E-E'!$E$1:$AH$1,0))</f>
        <v>0</v>
      </c>
      <c r="AC434">
        <f>$C434*INDEX('E-E'!$E$2:$AH$516,MATCH(Capacity!$B434,'E-E'!$B$2:$B$516,0), MATCH(Capacity!AC$254,'E-E'!$E$1:$AH$1,0))</f>
        <v>0</v>
      </c>
      <c r="AD434">
        <f>$C434*INDEX('E-E'!$E$2:$AH$516,MATCH(Capacity!$B434,'E-E'!$B$2:$B$516,0), MATCH(Capacity!AD$254,'E-E'!$E$1:$AH$1,0))</f>
        <v>0</v>
      </c>
      <c r="AE434">
        <f>$C434*INDEX('E-E'!$E$2:$AH$516,MATCH(Capacity!$B434,'E-E'!$B$2:$B$516,0), MATCH(Capacity!AE$254,'E-E'!$E$1:$AH$1,0))</f>
        <v>0</v>
      </c>
      <c r="AF434">
        <f>$C434*INDEX('E-E'!$E$2:$AH$516,MATCH(Capacity!$B434,'E-E'!$B$2:$B$516,0), MATCH(Capacity!AF$254,'E-E'!$E$1:$AH$1,0))</f>
        <v>0</v>
      </c>
      <c r="AG434">
        <f>$C434*INDEX('E-E'!$E$2:$AH$516,MATCH(Capacity!$B434,'E-E'!$B$2:$B$516,0), MATCH(Capacity!AG$254,'E-E'!$E$1:$AH$1,0))</f>
        <v>0</v>
      </c>
      <c r="AH434">
        <f>$C434*INDEX('E-E'!$E$2:$AH$516,MATCH(Capacity!$B434,'E-E'!$B$2:$B$516,0), MATCH(Capacity!AH$254,'E-E'!$E$1:$AH$1,0))</f>
        <v>0</v>
      </c>
    </row>
    <row r="435" spans="1:34" x14ac:dyDescent="0.3">
      <c r="A435" t="str">
        <f>'E-E'!A182</f>
        <v xml:space="preserve">Gullen Range Wind Farm 2 _x005F_x000D__x000D_
</v>
      </c>
      <c r="B435" t="str">
        <f>'E-E'!B182</f>
        <v>GULLRWF2</v>
      </c>
      <c r="C435">
        <f>_xlfn.IFNA(VLOOKUP(B435,RawData!$B$1:$E$168,4,FALSE),0)</f>
        <v>0</v>
      </c>
      <c r="D435">
        <f>_xlfn.IFNA(VLOOKUP(B435,RawData!$B$1:$H$168,7,FALSE),0)</f>
        <v>0</v>
      </c>
      <c r="E435">
        <f>_xlfn.IFNA(VLOOKUP(B435,RawData!$B$1:$H$168,2,FALSE),0)</f>
        <v>0</v>
      </c>
      <c r="F435">
        <f>$C435*INDEX('E-E'!$E$2:$AH$516,MATCH(Capacity!$B435,'E-E'!$B$2:$B$516,0), MATCH(Capacity!F$254,'E-E'!$E$1:$AH$1,0))</f>
        <v>0</v>
      </c>
      <c r="G435">
        <f>$C435*INDEX('E-E'!$E$2:$AH$516,MATCH(Capacity!$B435,'E-E'!$B$2:$B$516,0), MATCH(Capacity!G$254,'E-E'!$E$1:$AH$1,0))</f>
        <v>0</v>
      </c>
      <c r="H435">
        <f>$C435*INDEX('E-E'!$E$2:$AH$516,MATCH(Capacity!$B435,'E-E'!$B$2:$B$516,0), MATCH(Capacity!H$254,'E-E'!$E$1:$AH$1,0))</f>
        <v>0</v>
      </c>
      <c r="I435">
        <f>$C435*INDEX('E-E'!$E$2:$AH$516,MATCH(Capacity!$B435,'E-E'!$B$2:$B$516,0), MATCH(Capacity!I$254,'E-E'!$E$1:$AH$1,0))</f>
        <v>0</v>
      </c>
      <c r="J435">
        <f>$C435*INDEX('E-E'!$E$2:$AH$516,MATCH(Capacity!$B435,'E-E'!$B$2:$B$516,0), MATCH(Capacity!J$254,'E-E'!$E$1:$AH$1,0))</f>
        <v>0</v>
      </c>
      <c r="K435">
        <f>$C435*INDEX('E-E'!$E$2:$AH$516,MATCH(Capacity!$B435,'E-E'!$B$2:$B$516,0), MATCH(Capacity!K$254,'E-E'!$E$1:$AH$1,0))</f>
        <v>0</v>
      </c>
      <c r="L435">
        <f>$C435*INDEX('E-E'!$E$2:$AH$516,MATCH(Capacity!$B435,'E-E'!$B$2:$B$516,0), MATCH(Capacity!L$254,'E-E'!$E$1:$AH$1,0))</f>
        <v>0</v>
      </c>
      <c r="M435">
        <f>$C435*INDEX('E-E'!$E$2:$AH$516,MATCH(Capacity!$B435,'E-E'!$B$2:$B$516,0), MATCH(Capacity!M$254,'E-E'!$E$1:$AH$1,0))</f>
        <v>0</v>
      </c>
      <c r="N435">
        <f>$C435*INDEX('E-E'!$E$2:$AH$516,MATCH(Capacity!$B435,'E-E'!$B$2:$B$516,0), MATCH(Capacity!N$254,'E-E'!$E$1:$AH$1,0))</f>
        <v>0</v>
      </c>
      <c r="O435">
        <f>$C435*INDEX('E-E'!$E$2:$AH$516,MATCH(Capacity!$B435,'E-E'!$B$2:$B$516,0), MATCH(Capacity!O$254,'E-E'!$E$1:$AH$1,0))</f>
        <v>0</v>
      </c>
      <c r="P435">
        <f>$C435*INDEX('E-E'!$E$2:$AH$516,MATCH(Capacity!$B435,'E-E'!$B$2:$B$516,0), MATCH(Capacity!P$254,'E-E'!$E$1:$AH$1,0))</f>
        <v>0</v>
      </c>
      <c r="Q435">
        <f>$C435*INDEX('E-E'!$E$2:$AH$516,MATCH(Capacity!$B435,'E-E'!$B$2:$B$516,0), MATCH(Capacity!Q$254,'E-E'!$E$1:$AH$1,0))</f>
        <v>0</v>
      </c>
      <c r="R435">
        <f>$C435*INDEX('E-E'!$E$2:$AH$516,MATCH(Capacity!$B435,'E-E'!$B$2:$B$516,0), MATCH(Capacity!R$254,'E-E'!$E$1:$AH$1,0))</f>
        <v>0</v>
      </c>
      <c r="S435">
        <f>$C435*INDEX('E-E'!$E$2:$AH$516,MATCH(Capacity!$B435,'E-E'!$B$2:$B$516,0), MATCH(Capacity!S$254,'E-E'!$E$1:$AH$1,0))</f>
        <v>0</v>
      </c>
      <c r="T435">
        <f>$C435*INDEX('E-E'!$E$2:$AH$516,MATCH(Capacity!$B435,'E-E'!$B$2:$B$516,0), MATCH(Capacity!T$254,'E-E'!$E$1:$AH$1,0))</f>
        <v>0</v>
      </c>
      <c r="U435">
        <f>$C435*INDEX('E-E'!$E$2:$AH$516,MATCH(Capacity!$B435,'E-E'!$B$2:$B$516,0), MATCH(Capacity!U$254,'E-E'!$E$1:$AH$1,0))</f>
        <v>0</v>
      </c>
      <c r="V435">
        <f>$C435*INDEX('E-E'!$E$2:$AH$516,MATCH(Capacity!$B435,'E-E'!$B$2:$B$516,0), MATCH(Capacity!V$254,'E-E'!$E$1:$AH$1,0))</f>
        <v>0</v>
      </c>
      <c r="W435">
        <f>$C435*INDEX('E-E'!$E$2:$AH$516,MATCH(Capacity!$B435,'E-E'!$B$2:$B$516,0), MATCH(Capacity!W$254,'E-E'!$E$1:$AH$1,0))</f>
        <v>0</v>
      </c>
      <c r="X435">
        <f>$C435*INDEX('E-E'!$E$2:$AH$516,MATCH(Capacity!$B435,'E-E'!$B$2:$B$516,0), MATCH(Capacity!X$254,'E-E'!$E$1:$AH$1,0))</f>
        <v>0</v>
      </c>
      <c r="Y435">
        <f>$C435*INDEX('E-E'!$E$2:$AH$516,MATCH(Capacity!$B435,'E-E'!$B$2:$B$516,0), MATCH(Capacity!Y$254,'E-E'!$E$1:$AH$1,0))</f>
        <v>0</v>
      </c>
      <c r="Z435">
        <f>$C435*INDEX('E-E'!$E$2:$AH$516,MATCH(Capacity!$B435,'E-E'!$B$2:$B$516,0), MATCH(Capacity!Z$254,'E-E'!$E$1:$AH$1,0))</f>
        <v>0</v>
      </c>
      <c r="AA435">
        <f>$C435*INDEX('E-E'!$E$2:$AH$516,MATCH(Capacity!$B435,'E-E'!$B$2:$B$516,0), MATCH(Capacity!AA$254,'E-E'!$E$1:$AH$1,0))</f>
        <v>0</v>
      </c>
      <c r="AB435">
        <f>$C435*INDEX('E-E'!$E$2:$AH$516,MATCH(Capacity!$B435,'E-E'!$B$2:$B$516,0), MATCH(Capacity!AB$254,'E-E'!$E$1:$AH$1,0))</f>
        <v>0</v>
      </c>
      <c r="AC435">
        <f>$C435*INDEX('E-E'!$E$2:$AH$516,MATCH(Capacity!$B435,'E-E'!$B$2:$B$516,0), MATCH(Capacity!AC$254,'E-E'!$E$1:$AH$1,0))</f>
        <v>0</v>
      </c>
      <c r="AD435">
        <f>$C435*INDEX('E-E'!$E$2:$AH$516,MATCH(Capacity!$B435,'E-E'!$B$2:$B$516,0), MATCH(Capacity!AD$254,'E-E'!$E$1:$AH$1,0))</f>
        <v>0</v>
      </c>
      <c r="AE435">
        <f>$C435*INDEX('E-E'!$E$2:$AH$516,MATCH(Capacity!$B435,'E-E'!$B$2:$B$516,0), MATCH(Capacity!AE$254,'E-E'!$E$1:$AH$1,0))</f>
        <v>0</v>
      </c>
      <c r="AF435">
        <f>$C435*INDEX('E-E'!$E$2:$AH$516,MATCH(Capacity!$B435,'E-E'!$B$2:$B$516,0), MATCH(Capacity!AF$254,'E-E'!$E$1:$AH$1,0))</f>
        <v>0</v>
      </c>
      <c r="AG435">
        <f>$C435*INDEX('E-E'!$E$2:$AH$516,MATCH(Capacity!$B435,'E-E'!$B$2:$B$516,0), MATCH(Capacity!AG$254,'E-E'!$E$1:$AH$1,0))</f>
        <v>0</v>
      </c>
      <c r="AH435">
        <f>$C435*INDEX('E-E'!$E$2:$AH$516,MATCH(Capacity!$B435,'E-E'!$B$2:$B$516,0), MATCH(Capacity!AH$254,'E-E'!$E$1:$AH$1,0))</f>
        <v>0</v>
      </c>
    </row>
    <row r="436" spans="1:34" x14ac:dyDescent="0.3">
      <c r="A436" t="str">
        <f>'E-E'!A183</f>
        <v>Gunning Wind Farm</v>
      </c>
      <c r="B436" t="str">
        <f>'E-E'!B183</f>
        <v>GUNNING1</v>
      </c>
      <c r="C436">
        <f>_xlfn.IFNA(VLOOKUP(B436,RawData!$B$1:$E$168,4,FALSE),0)</f>
        <v>0</v>
      </c>
      <c r="D436">
        <f>_xlfn.IFNA(VLOOKUP(B436,RawData!$B$1:$H$168,7,FALSE),0)</f>
        <v>0</v>
      </c>
      <c r="E436">
        <f>_xlfn.IFNA(VLOOKUP(B436,RawData!$B$1:$H$168,2,FALSE),0)</f>
        <v>0</v>
      </c>
      <c r="F436">
        <f>$C436*INDEX('E-E'!$E$2:$AH$516,MATCH(Capacity!$B436,'E-E'!$B$2:$B$516,0), MATCH(Capacity!F$254,'E-E'!$E$1:$AH$1,0))</f>
        <v>0</v>
      </c>
      <c r="G436">
        <f>$C436*INDEX('E-E'!$E$2:$AH$516,MATCH(Capacity!$B436,'E-E'!$B$2:$B$516,0), MATCH(Capacity!G$254,'E-E'!$E$1:$AH$1,0))</f>
        <v>0</v>
      </c>
      <c r="H436">
        <f>$C436*INDEX('E-E'!$E$2:$AH$516,MATCH(Capacity!$B436,'E-E'!$B$2:$B$516,0), MATCH(Capacity!H$254,'E-E'!$E$1:$AH$1,0))</f>
        <v>0</v>
      </c>
      <c r="I436">
        <f>$C436*INDEX('E-E'!$E$2:$AH$516,MATCH(Capacity!$B436,'E-E'!$B$2:$B$516,0), MATCH(Capacity!I$254,'E-E'!$E$1:$AH$1,0))</f>
        <v>0</v>
      </c>
      <c r="J436">
        <f>$C436*INDEX('E-E'!$E$2:$AH$516,MATCH(Capacity!$B436,'E-E'!$B$2:$B$516,0), MATCH(Capacity!J$254,'E-E'!$E$1:$AH$1,0))</f>
        <v>0</v>
      </c>
      <c r="K436">
        <f>$C436*INDEX('E-E'!$E$2:$AH$516,MATCH(Capacity!$B436,'E-E'!$B$2:$B$516,0), MATCH(Capacity!K$254,'E-E'!$E$1:$AH$1,0))</f>
        <v>0</v>
      </c>
      <c r="L436">
        <f>$C436*INDEX('E-E'!$E$2:$AH$516,MATCH(Capacity!$B436,'E-E'!$B$2:$B$516,0), MATCH(Capacity!L$254,'E-E'!$E$1:$AH$1,0))</f>
        <v>0</v>
      </c>
      <c r="M436">
        <f>$C436*INDEX('E-E'!$E$2:$AH$516,MATCH(Capacity!$B436,'E-E'!$B$2:$B$516,0), MATCH(Capacity!M$254,'E-E'!$E$1:$AH$1,0))</f>
        <v>0</v>
      </c>
      <c r="N436">
        <f>$C436*INDEX('E-E'!$E$2:$AH$516,MATCH(Capacity!$B436,'E-E'!$B$2:$B$516,0), MATCH(Capacity!N$254,'E-E'!$E$1:$AH$1,0))</f>
        <v>0</v>
      </c>
      <c r="O436">
        <f>$C436*INDEX('E-E'!$E$2:$AH$516,MATCH(Capacity!$B436,'E-E'!$B$2:$B$516,0), MATCH(Capacity!O$254,'E-E'!$E$1:$AH$1,0))</f>
        <v>0</v>
      </c>
      <c r="P436">
        <f>$C436*INDEX('E-E'!$E$2:$AH$516,MATCH(Capacity!$B436,'E-E'!$B$2:$B$516,0), MATCH(Capacity!P$254,'E-E'!$E$1:$AH$1,0))</f>
        <v>0</v>
      </c>
      <c r="Q436">
        <f>$C436*INDEX('E-E'!$E$2:$AH$516,MATCH(Capacity!$B436,'E-E'!$B$2:$B$516,0), MATCH(Capacity!Q$254,'E-E'!$E$1:$AH$1,0))</f>
        <v>0</v>
      </c>
      <c r="R436">
        <f>$C436*INDEX('E-E'!$E$2:$AH$516,MATCH(Capacity!$B436,'E-E'!$B$2:$B$516,0), MATCH(Capacity!R$254,'E-E'!$E$1:$AH$1,0))</f>
        <v>0</v>
      </c>
      <c r="S436">
        <f>$C436*INDEX('E-E'!$E$2:$AH$516,MATCH(Capacity!$B436,'E-E'!$B$2:$B$516,0), MATCH(Capacity!S$254,'E-E'!$E$1:$AH$1,0))</f>
        <v>0</v>
      </c>
      <c r="T436">
        <f>$C436*INDEX('E-E'!$E$2:$AH$516,MATCH(Capacity!$B436,'E-E'!$B$2:$B$516,0), MATCH(Capacity!T$254,'E-E'!$E$1:$AH$1,0))</f>
        <v>0</v>
      </c>
      <c r="U436">
        <f>$C436*INDEX('E-E'!$E$2:$AH$516,MATCH(Capacity!$B436,'E-E'!$B$2:$B$516,0), MATCH(Capacity!U$254,'E-E'!$E$1:$AH$1,0))</f>
        <v>0</v>
      </c>
      <c r="V436">
        <f>$C436*INDEX('E-E'!$E$2:$AH$516,MATCH(Capacity!$B436,'E-E'!$B$2:$B$516,0), MATCH(Capacity!V$254,'E-E'!$E$1:$AH$1,0))</f>
        <v>0</v>
      </c>
      <c r="W436">
        <f>$C436*INDEX('E-E'!$E$2:$AH$516,MATCH(Capacity!$B436,'E-E'!$B$2:$B$516,0), MATCH(Capacity!W$254,'E-E'!$E$1:$AH$1,0))</f>
        <v>0</v>
      </c>
      <c r="X436">
        <f>$C436*INDEX('E-E'!$E$2:$AH$516,MATCH(Capacity!$B436,'E-E'!$B$2:$B$516,0), MATCH(Capacity!X$254,'E-E'!$E$1:$AH$1,0))</f>
        <v>0</v>
      </c>
      <c r="Y436">
        <f>$C436*INDEX('E-E'!$E$2:$AH$516,MATCH(Capacity!$B436,'E-E'!$B$2:$B$516,0), MATCH(Capacity!Y$254,'E-E'!$E$1:$AH$1,0))</f>
        <v>0</v>
      </c>
      <c r="Z436">
        <f>$C436*INDEX('E-E'!$E$2:$AH$516,MATCH(Capacity!$B436,'E-E'!$B$2:$B$516,0), MATCH(Capacity!Z$254,'E-E'!$E$1:$AH$1,0))</f>
        <v>0</v>
      </c>
      <c r="AA436">
        <f>$C436*INDEX('E-E'!$E$2:$AH$516,MATCH(Capacity!$B436,'E-E'!$B$2:$B$516,0), MATCH(Capacity!AA$254,'E-E'!$E$1:$AH$1,0))</f>
        <v>0</v>
      </c>
      <c r="AB436">
        <f>$C436*INDEX('E-E'!$E$2:$AH$516,MATCH(Capacity!$B436,'E-E'!$B$2:$B$516,0), MATCH(Capacity!AB$254,'E-E'!$E$1:$AH$1,0))</f>
        <v>0</v>
      </c>
      <c r="AC436">
        <f>$C436*INDEX('E-E'!$E$2:$AH$516,MATCH(Capacity!$B436,'E-E'!$B$2:$B$516,0), MATCH(Capacity!AC$254,'E-E'!$E$1:$AH$1,0))</f>
        <v>0</v>
      </c>
      <c r="AD436">
        <f>$C436*INDEX('E-E'!$E$2:$AH$516,MATCH(Capacity!$B436,'E-E'!$B$2:$B$516,0), MATCH(Capacity!AD$254,'E-E'!$E$1:$AH$1,0))</f>
        <v>0</v>
      </c>
      <c r="AE436">
        <f>$C436*INDEX('E-E'!$E$2:$AH$516,MATCH(Capacity!$B436,'E-E'!$B$2:$B$516,0), MATCH(Capacity!AE$254,'E-E'!$E$1:$AH$1,0))</f>
        <v>0</v>
      </c>
      <c r="AF436">
        <f>$C436*INDEX('E-E'!$E$2:$AH$516,MATCH(Capacity!$B436,'E-E'!$B$2:$B$516,0), MATCH(Capacity!AF$254,'E-E'!$E$1:$AH$1,0))</f>
        <v>0</v>
      </c>
      <c r="AG436">
        <f>$C436*INDEX('E-E'!$E$2:$AH$516,MATCH(Capacity!$B436,'E-E'!$B$2:$B$516,0), MATCH(Capacity!AG$254,'E-E'!$E$1:$AH$1,0))</f>
        <v>0</v>
      </c>
      <c r="AH436">
        <f>$C436*INDEX('E-E'!$E$2:$AH$516,MATCH(Capacity!$B436,'E-E'!$B$2:$B$516,0), MATCH(Capacity!AH$254,'E-E'!$E$1:$AH$1,0))</f>
        <v>0</v>
      </c>
    </row>
    <row r="437" spans="1:34" x14ac:dyDescent="0.3">
      <c r="A437" t="str">
        <f>'E-E'!A184</f>
        <v>Guthega</v>
      </c>
      <c r="B437" t="str">
        <f>'E-E'!B184</f>
        <v>GUTHEGA1</v>
      </c>
      <c r="C437">
        <f>_xlfn.IFNA(VLOOKUP(B437,RawData!$B$1:$E$168,4,FALSE),0)</f>
        <v>0</v>
      </c>
      <c r="D437">
        <f>_xlfn.IFNA(VLOOKUP(B437,RawData!$B$1:$H$168,7,FALSE),0)</f>
        <v>0</v>
      </c>
      <c r="E437">
        <f>_xlfn.IFNA(VLOOKUP(B437,RawData!$B$1:$H$168,2,FALSE),0)</f>
        <v>0</v>
      </c>
      <c r="F437">
        <f>$C437*INDEX('E-E'!$E$2:$AH$516,MATCH(Capacity!$B437,'E-E'!$B$2:$B$516,0), MATCH(Capacity!F$254,'E-E'!$E$1:$AH$1,0))</f>
        <v>0</v>
      </c>
      <c r="G437">
        <f>$C437*INDEX('E-E'!$E$2:$AH$516,MATCH(Capacity!$B437,'E-E'!$B$2:$B$516,0), MATCH(Capacity!G$254,'E-E'!$E$1:$AH$1,0))</f>
        <v>0</v>
      </c>
      <c r="H437">
        <f>$C437*INDEX('E-E'!$E$2:$AH$516,MATCH(Capacity!$B437,'E-E'!$B$2:$B$516,0), MATCH(Capacity!H$254,'E-E'!$E$1:$AH$1,0))</f>
        <v>0</v>
      </c>
      <c r="I437">
        <f>$C437*INDEX('E-E'!$E$2:$AH$516,MATCH(Capacity!$B437,'E-E'!$B$2:$B$516,0), MATCH(Capacity!I$254,'E-E'!$E$1:$AH$1,0))</f>
        <v>0</v>
      </c>
      <c r="J437">
        <f>$C437*INDEX('E-E'!$E$2:$AH$516,MATCH(Capacity!$B437,'E-E'!$B$2:$B$516,0), MATCH(Capacity!J$254,'E-E'!$E$1:$AH$1,0))</f>
        <v>0</v>
      </c>
      <c r="K437">
        <f>$C437*INDEX('E-E'!$E$2:$AH$516,MATCH(Capacity!$B437,'E-E'!$B$2:$B$516,0), MATCH(Capacity!K$254,'E-E'!$E$1:$AH$1,0))</f>
        <v>0</v>
      </c>
      <c r="L437">
        <f>$C437*INDEX('E-E'!$E$2:$AH$516,MATCH(Capacity!$B437,'E-E'!$B$2:$B$516,0), MATCH(Capacity!L$254,'E-E'!$E$1:$AH$1,0))</f>
        <v>0</v>
      </c>
      <c r="M437">
        <f>$C437*INDEX('E-E'!$E$2:$AH$516,MATCH(Capacity!$B437,'E-E'!$B$2:$B$516,0), MATCH(Capacity!M$254,'E-E'!$E$1:$AH$1,0))</f>
        <v>0</v>
      </c>
      <c r="N437">
        <f>$C437*INDEX('E-E'!$E$2:$AH$516,MATCH(Capacity!$B437,'E-E'!$B$2:$B$516,0), MATCH(Capacity!N$254,'E-E'!$E$1:$AH$1,0))</f>
        <v>0</v>
      </c>
      <c r="O437">
        <f>$C437*INDEX('E-E'!$E$2:$AH$516,MATCH(Capacity!$B437,'E-E'!$B$2:$B$516,0), MATCH(Capacity!O$254,'E-E'!$E$1:$AH$1,0))</f>
        <v>0</v>
      </c>
      <c r="P437">
        <f>$C437*INDEX('E-E'!$E$2:$AH$516,MATCH(Capacity!$B437,'E-E'!$B$2:$B$516,0), MATCH(Capacity!P$254,'E-E'!$E$1:$AH$1,0))</f>
        <v>0</v>
      </c>
      <c r="Q437">
        <f>$C437*INDEX('E-E'!$E$2:$AH$516,MATCH(Capacity!$B437,'E-E'!$B$2:$B$516,0), MATCH(Capacity!Q$254,'E-E'!$E$1:$AH$1,0))</f>
        <v>0</v>
      </c>
      <c r="R437">
        <f>$C437*INDEX('E-E'!$E$2:$AH$516,MATCH(Capacity!$B437,'E-E'!$B$2:$B$516,0), MATCH(Capacity!R$254,'E-E'!$E$1:$AH$1,0))</f>
        <v>0</v>
      </c>
      <c r="S437">
        <f>$C437*INDEX('E-E'!$E$2:$AH$516,MATCH(Capacity!$B437,'E-E'!$B$2:$B$516,0), MATCH(Capacity!S$254,'E-E'!$E$1:$AH$1,0))</f>
        <v>0</v>
      </c>
      <c r="T437">
        <f>$C437*INDEX('E-E'!$E$2:$AH$516,MATCH(Capacity!$B437,'E-E'!$B$2:$B$516,0), MATCH(Capacity!T$254,'E-E'!$E$1:$AH$1,0))</f>
        <v>0</v>
      </c>
      <c r="U437">
        <f>$C437*INDEX('E-E'!$E$2:$AH$516,MATCH(Capacity!$B437,'E-E'!$B$2:$B$516,0), MATCH(Capacity!U$254,'E-E'!$E$1:$AH$1,0))</f>
        <v>0</v>
      </c>
      <c r="V437">
        <f>$C437*INDEX('E-E'!$E$2:$AH$516,MATCH(Capacity!$B437,'E-E'!$B$2:$B$516,0), MATCH(Capacity!V$254,'E-E'!$E$1:$AH$1,0))</f>
        <v>0</v>
      </c>
      <c r="W437">
        <f>$C437*INDEX('E-E'!$E$2:$AH$516,MATCH(Capacity!$B437,'E-E'!$B$2:$B$516,0), MATCH(Capacity!W$254,'E-E'!$E$1:$AH$1,0))</f>
        <v>0</v>
      </c>
      <c r="X437">
        <f>$C437*INDEX('E-E'!$E$2:$AH$516,MATCH(Capacity!$B437,'E-E'!$B$2:$B$516,0), MATCH(Capacity!X$254,'E-E'!$E$1:$AH$1,0))</f>
        <v>0</v>
      </c>
      <c r="Y437">
        <f>$C437*INDEX('E-E'!$E$2:$AH$516,MATCH(Capacity!$B437,'E-E'!$B$2:$B$516,0), MATCH(Capacity!Y$254,'E-E'!$E$1:$AH$1,0))</f>
        <v>0</v>
      </c>
      <c r="Z437">
        <f>$C437*INDEX('E-E'!$E$2:$AH$516,MATCH(Capacity!$B437,'E-E'!$B$2:$B$516,0), MATCH(Capacity!Z$254,'E-E'!$E$1:$AH$1,0))</f>
        <v>0</v>
      </c>
      <c r="AA437">
        <f>$C437*INDEX('E-E'!$E$2:$AH$516,MATCH(Capacity!$B437,'E-E'!$B$2:$B$516,0), MATCH(Capacity!AA$254,'E-E'!$E$1:$AH$1,0))</f>
        <v>0</v>
      </c>
      <c r="AB437">
        <f>$C437*INDEX('E-E'!$E$2:$AH$516,MATCH(Capacity!$B437,'E-E'!$B$2:$B$516,0), MATCH(Capacity!AB$254,'E-E'!$E$1:$AH$1,0))</f>
        <v>0</v>
      </c>
      <c r="AC437">
        <f>$C437*INDEX('E-E'!$E$2:$AH$516,MATCH(Capacity!$B437,'E-E'!$B$2:$B$516,0), MATCH(Capacity!AC$254,'E-E'!$E$1:$AH$1,0))</f>
        <v>0</v>
      </c>
      <c r="AD437">
        <f>$C437*INDEX('E-E'!$E$2:$AH$516,MATCH(Capacity!$B437,'E-E'!$B$2:$B$516,0), MATCH(Capacity!AD$254,'E-E'!$E$1:$AH$1,0))</f>
        <v>0</v>
      </c>
      <c r="AE437">
        <f>$C437*INDEX('E-E'!$E$2:$AH$516,MATCH(Capacity!$B437,'E-E'!$B$2:$B$516,0), MATCH(Capacity!AE$254,'E-E'!$E$1:$AH$1,0))</f>
        <v>0</v>
      </c>
      <c r="AF437">
        <f>$C437*INDEX('E-E'!$E$2:$AH$516,MATCH(Capacity!$B437,'E-E'!$B$2:$B$516,0), MATCH(Capacity!AF$254,'E-E'!$E$1:$AH$1,0))</f>
        <v>0</v>
      </c>
      <c r="AG437">
        <f>$C437*INDEX('E-E'!$E$2:$AH$516,MATCH(Capacity!$B437,'E-E'!$B$2:$B$516,0), MATCH(Capacity!AG$254,'E-E'!$E$1:$AH$1,0))</f>
        <v>0</v>
      </c>
      <c r="AH437">
        <f>$C437*INDEX('E-E'!$E$2:$AH$516,MATCH(Capacity!$B437,'E-E'!$B$2:$B$516,0), MATCH(Capacity!AH$254,'E-E'!$E$1:$AH$1,0))</f>
        <v>0</v>
      </c>
    </row>
    <row r="438" spans="1:34" x14ac:dyDescent="0.3">
      <c r="A438" t="str">
        <f>'E-E'!A185</f>
        <v>Guthega</v>
      </c>
      <c r="B438" t="str">
        <f>'E-E'!B185</f>
        <v>GUTHEGA2</v>
      </c>
      <c r="C438">
        <f>_xlfn.IFNA(VLOOKUP(B438,RawData!$B$1:$E$168,4,FALSE),0)</f>
        <v>0</v>
      </c>
      <c r="D438">
        <f>_xlfn.IFNA(VLOOKUP(B438,RawData!$B$1:$H$168,7,FALSE),0)</f>
        <v>0</v>
      </c>
      <c r="E438">
        <f>_xlfn.IFNA(VLOOKUP(B438,RawData!$B$1:$H$168,2,FALSE),0)</f>
        <v>0</v>
      </c>
      <c r="F438">
        <f>$C438*INDEX('E-E'!$E$2:$AH$516,MATCH(Capacity!$B438,'E-E'!$B$2:$B$516,0), MATCH(Capacity!F$254,'E-E'!$E$1:$AH$1,0))</f>
        <v>0</v>
      </c>
      <c r="G438">
        <f>$C438*INDEX('E-E'!$E$2:$AH$516,MATCH(Capacity!$B438,'E-E'!$B$2:$B$516,0), MATCH(Capacity!G$254,'E-E'!$E$1:$AH$1,0))</f>
        <v>0</v>
      </c>
      <c r="H438">
        <f>$C438*INDEX('E-E'!$E$2:$AH$516,MATCH(Capacity!$B438,'E-E'!$B$2:$B$516,0), MATCH(Capacity!H$254,'E-E'!$E$1:$AH$1,0))</f>
        <v>0</v>
      </c>
      <c r="I438">
        <f>$C438*INDEX('E-E'!$E$2:$AH$516,MATCH(Capacity!$B438,'E-E'!$B$2:$B$516,0), MATCH(Capacity!I$254,'E-E'!$E$1:$AH$1,0))</f>
        <v>0</v>
      </c>
      <c r="J438">
        <f>$C438*INDEX('E-E'!$E$2:$AH$516,MATCH(Capacity!$B438,'E-E'!$B$2:$B$516,0), MATCH(Capacity!J$254,'E-E'!$E$1:$AH$1,0))</f>
        <v>0</v>
      </c>
      <c r="K438">
        <f>$C438*INDEX('E-E'!$E$2:$AH$516,MATCH(Capacity!$B438,'E-E'!$B$2:$B$516,0), MATCH(Capacity!K$254,'E-E'!$E$1:$AH$1,0))</f>
        <v>0</v>
      </c>
      <c r="L438">
        <f>$C438*INDEX('E-E'!$E$2:$AH$516,MATCH(Capacity!$B438,'E-E'!$B$2:$B$516,0), MATCH(Capacity!L$254,'E-E'!$E$1:$AH$1,0))</f>
        <v>0</v>
      </c>
      <c r="M438">
        <f>$C438*INDEX('E-E'!$E$2:$AH$516,MATCH(Capacity!$B438,'E-E'!$B$2:$B$516,0), MATCH(Capacity!M$254,'E-E'!$E$1:$AH$1,0))</f>
        <v>0</v>
      </c>
      <c r="N438">
        <f>$C438*INDEX('E-E'!$E$2:$AH$516,MATCH(Capacity!$B438,'E-E'!$B$2:$B$516,0), MATCH(Capacity!N$254,'E-E'!$E$1:$AH$1,0))</f>
        <v>0</v>
      </c>
      <c r="O438">
        <f>$C438*INDEX('E-E'!$E$2:$AH$516,MATCH(Capacity!$B438,'E-E'!$B$2:$B$516,0), MATCH(Capacity!O$254,'E-E'!$E$1:$AH$1,0))</f>
        <v>0</v>
      </c>
      <c r="P438">
        <f>$C438*INDEX('E-E'!$E$2:$AH$516,MATCH(Capacity!$B438,'E-E'!$B$2:$B$516,0), MATCH(Capacity!P$254,'E-E'!$E$1:$AH$1,0))</f>
        <v>0</v>
      </c>
      <c r="Q438">
        <f>$C438*INDEX('E-E'!$E$2:$AH$516,MATCH(Capacity!$B438,'E-E'!$B$2:$B$516,0), MATCH(Capacity!Q$254,'E-E'!$E$1:$AH$1,0))</f>
        <v>0</v>
      </c>
      <c r="R438">
        <f>$C438*INDEX('E-E'!$E$2:$AH$516,MATCH(Capacity!$B438,'E-E'!$B$2:$B$516,0), MATCH(Capacity!R$254,'E-E'!$E$1:$AH$1,0))</f>
        <v>0</v>
      </c>
      <c r="S438">
        <f>$C438*INDEX('E-E'!$E$2:$AH$516,MATCH(Capacity!$B438,'E-E'!$B$2:$B$516,0), MATCH(Capacity!S$254,'E-E'!$E$1:$AH$1,0))</f>
        <v>0</v>
      </c>
      <c r="T438">
        <f>$C438*INDEX('E-E'!$E$2:$AH$516,MATCH(Capacity!$B438,'E-E'!$B$2:$B$516,0), MATCH(Capacity!T$254,'E-E'!$E$1:$AH$1,0))</f>
        <v>0</v>
      </c>
      <c r="U438">
        <f>$C438*INDEX('E-E'!$E$2:$AH$516,MATCH(Capacity!$B438,'E-E'!$B$2:$B$516,0), MATCH(Capacity!U$254,'E-E'!$E$1:$AH$1,0))</f>
        <v>0</v>
      </c>
      <c r="V438">
        <f>$C438*INDEX('E-E'!$E$2:$AH$516,MATCH(Capacity!$B438,'E-E'!$B$2:$B$516,0), MATCH(Capacity!V$254,'E-E'!$E$1:$AH$1,0))</f>
        <v>0</v>
      </c>
      <c r="W438">
        <f>$C438*INDEX('E-E'!$E$2:$AH$516,MATCH(Capacity!$B438,'E-E'!$B$2:$B$516,0), MATCH(Capacity!W$254,'E-E'!$E$1:$AH$1,0))</f>
        <v>0</v>
      </c>
      <c r="X438">
        <f>$C438*INDEX('E-E'!$E$2:$AH$516,MATCH(Capacity!$B438,'E-E'!$B$2:$B$516,0), MATCH(Capacity!X$254,'E-E'!$E$1:$AH$1,0))</f>
        <v>0</v>
      </c>
      <c r="Y438">
        <f>$C438*INDEX('E-E'!$E$2:$AH$516,MATCH(Capacity!$B438,'E-E'!$B$2:$B$516,0), MATCH(Capacity!Y$254,'E-E'!$E$1:$AH$1,0))</f>
        <v>0</v>
      </c>
      <c r="Z438">
        <f>$C438*INDEX('E-E'!$E$2:$AH$516,MATCH(Capacity!$B438,'E-E'!$B$2:$B$516,0), MATCH(Capacity!Z$254,'E-E'!$E$1:$AH$1,0))</f>
        <v>0</v>
      </c>
      <c r="AA438">
        <f>$C438*INDEX('E-E'!$E$2:$AH$516,MATCH(Capacity!$B438,'E-E'!$B$2:$B$516,0), MATCH(Capacity!AA$254,'E-E'!$E$1:$AH$1,0))</f>
        <v>0</v>
      </c>
      <c r="AB438">
        <f>$C438*INDEX('E-E'!$E$2:$AH$516,MATCH(Capacity!$B438,'E-E'!$B$2:$B$516,0), MATCH(Capacity!AB$254,'E-E'!$E$1:$AH$1,0))</f>
        <v>0</v>
      </c>
      <c r="AC438">
        <f>$C438*INDEX('E-E'!$E$2:$AH$516,MATCH(Capacity!$B438,'E-E'!$B$2:$B$516,0), MATCH(Capacity!AC$254,'E-E'!$E$1:$AH$1,0))</f>
        <v>0</v>
      </c>
      <c r="AD438">
        <f>$C438*INDEX('E-E'!$E$2:$AH$516,MATCH(Capacity!$B438,'E-E'!$B$2:$B$516,0), MATCH(Capacity!AD$254,'E-E'!$E$1:$AH$1,0))</f>
        <v>0</v>
      </c>
      <c r="AE438">
        <f>$C438*INDEX('E-E'!$E$2:$AH$516,MATCH(Capacity!$B438,'E-E'!$B$2:$B$516,0), MATCH(Capacity!AE$254,'E-E'!$E$1:$AH$1,0))</f>
        <v>0</v>
      </c>
      <c r="AF438">
        <f>$C438*INDEX('E-E'!$E$2:$AH$516,MATCH(Capacity!$B438,'E-E'!$B$2:$B$516,0), MATCH(Capacity!AF$254,'E-E'!$E$1:$AH$1,0))</f>
        <v>0</v>
      </c>
      <c r="AG438">
        <f>$C438*INDEX('E-E'!$E$2:$AH$516,MATCH(Capacity!$B438,'E-E'!$B$2:$B$516,0), MATCH(Capacity!AG$254,'E-E'!$E$1:$AH$1,0))</f>
        <v>0</v>
      </c>
      <c r="AH438">
        <f>$C438*INDEX('E-E'!$E$2:$AH$516,MATCH(Capacity!$B438,'E-E'!$B$2:$B$516,0), MATCH(Capacity!AH$254,'E-E'!$E$1:$AH$1,0))</f>
        <v>0</v>
      </c>
    </row>
    <row r="439" spans="1:34" x14ac:dyDescent="0.3">
      <c r="A439" t="str">
        <f>'E-E'!A186</f>
        <v>Hallett Stage 1 Brown Hill Wind Farm</v>
      </c>
      <c r="B439" t="str">
        <f>'E-E'!B186</f>
        <v>HALLWF1</v>
      </c>
      <c r="C439">
        <f>_xlfn.IFNA(VLOOKUP(B439,RawData!$B$1:$E$168,4,FALSE),0)</f>
        <v>0</v>
      </c>
      <c r="D439">
        <f>_xlfn.IFNA(VLOOKUP(B439,RawData!$B$1:$H$168,7,FALSE),0)</f>
        <v>0</v>
      </c>
      <c r="E439">
        <f>_xlfn.IFNA(VLOOKUP(B439,RawData!$B$1:$H$168,2,FALSE),0)</f>
        <v>0</v>
      </c>
      <c r="F439">
        <f>$C439*INDEX('E-E'!$E$2:$AH$516,MATCH(Capacity!$B439,'E-E'!$B$2:$B$516,0), MATCH(Capacity!F$254,'E-E'!$E$1:$AH$1,0))</f>
        <v>0</v>
      </c>
      <c r="G439">
        <f>$C439*INDEX('E-E'!$E$2:$AH$516,MATCH(Capacity!$B439,'E-E'!$B$2:$B$516,0), MATCH(Capacity!G$254,'E-E'!$E$1:$AH$1,0))</f>
        <v>0</v>
      </c>
      <c r="H439">
        <f>$C439*INDEX('E-E'!$E$2:$AH$516,MATCH(Capacity!$B439,'E-E'!$B$2:$B$516,0), MATCH(Capacity!H$254,'E-E'!$E$1:$AH$1,0))</f>
        <v>0</v>
      </c>
      <c r="I439">
        <f>$C439*INDEX('E-E'!$E$2:$AH$516,MATCH(Capacity!$B439,'E-E'!$B$2:$B$516,0), MATCH(Capacity!I$254,'E-E'!$E$1:$AH$1,0))</f>
        <v>0</v>
      </c>
      <c r="J439">
        <f>$C439*INDEX('E-E'!$E$2:$AH$516,MATCH(Capacity!$B439,'E-E'!$B$2:$B$516,0), MATCH(Capacity!J$254,'E-E'!$E$1:$AH$1,0))</f>
        <v>0</v>
      </c>
      <c r="K439">
        <f>$C439*INDEX('E-E'!$E$2:$AH$516,MATCH(Capacity!$B439,'E-E'!$B$2:$B$516,0), MATCH(Capacity!K$254,'E-E'!$E$1:$AH$1,0))</f>
        <v>0</v>
      </c>
      <c r="L439">
        <f>$C439*INDEX('E-E'!$E$2:$AH$516,MATCH(Capacity!$B439,'E-E'!$B$2:$B$516,0), MATCH(Capacity!L$254,'E-E'!$E$1:$AH$1,0))</f>
        <v>0</v>
      </c>
      <c r="M439">
        <f>$C439*INDEX('E-E'!$E$2:$AH$516,MATCH(Capacity!$B439,'E-E'!$B$2:$B$516,0), MATCH(Capacity!M$254,'E-E'!$E$1:$AH$1,0))</f>
        <v>0</v>
      </c>
      <c r="N439">
        <f>$C439*INDEX('E-E'!$E$2:$AH$516,MATCH(Capacity!$B439,'E-E'!$B$2:$B$516,0), MATCH(Capacity!N$254,'E-E'!$E$1:$AH$1,0))</f>
        <v>0</v>
      </c>
      <c r="O439">
        <f>$C439*INDEX('E-E'!$E$2:$AH$516,MATCH(Capacity!$B439,'E-E'!$B$2:$B$516,0), MATCH(Capacity!O$254,'E-E'!$E$1:$AH$1,0))</f>
        <v>0</v>
      </c>
      <c r="P439">
        <f>$C439*INDEX('E-E'!$E$2:$AH$516,MATCH(Capacity!$B439,'E-E'!$B$2:$B$516,0), MATCH(Capacity!P$254,'E-E'!$E$1:$AH$1,0))</f>
        <v>0</v>
      </c>
      <c r="Q439">
        <f>$C439*INDEX('E-E'!$E$2:$AH$516,MATCH(Capacity!$B439,'E-E'!$B$2:$B$516,0), MATCH(Capacity!Q$254,'E-E'!$E$1:$AH$1,0))</f>
        <v>0</v>
      </c>
      <c r="R439">
        <f>$C439*INDEX('E-E'!$E$2:$AH$516,MATCH(Capacity!$B439,'E-E'!$B$2:$B$516,0), MATCH(Capacity!R$254,'E-E'!$E$1:$AH$1,0))</f>
        <v>0</v>
      </c>
      <c r="S439">
        <f>$C439*INDEX('E-E'!$E$2:$AH$516,MATCH(Capacity!$B439,'E-E'!$B$2:$B$516,0), MATCH(Capacity!S$254,'E-E'!$E$1:$AH$1,0))</f>
        <v>0</v>
      </c>
      <c r="T439">
        <f>$C439*INDEX('E-E'!$E$2:$AH$516,MATCH(Capacity!$B439,'E-E'!$B$2:$B$516,0), MATCH(Capacity!T$254,'E-E'!$E$1:$AH$1,0))</f>
        <v>0</v>
      </c>
      <c r="U439">
        <f>$C439*INDEX('E-E'!$E$2:$AH$516,MATCH(Capacity!$B439,'E-E'!$B$2:$B$516,0), MATCH(Capacity!U$254,'E-E'!$E$1:$AH$1,0))</f>
        <v>0</v>
      </c>
      <c r="V439">
        <f>$C439*INDEX('E-E'!$E$2:$AH$516,MATCH(Capacity!$B439,'E-E'!$B$2:$B$516,0), MATCH(Capacity!V$254,'E-E'!$E$1:$AH$1,0))</f>
        <v>0</v>
      </c>
      <c r="W439">
        <f>$C439*INDEX('E-E'!$E$2:$AH$516,MATCH(Capacity!$B439,'E-E'!$B$2:$B$516,0), MATCH(Capacity!W$254,'E-E'!$E$1:$AH$1,0))</f>
        <v>0</v>
      </c>
      <c r="X439">
        <f>$C439*INDEX('E-E'!$E$2:$AH$516,MATCH(Capacity!$B439,'E-E'!$B$2:$B$516,0), MATCH(Capacity!X$254,'E-E'!$E$1:$AH$1,0))</f>
        <v>0</v>
      </c>
      <c r="Y439">
        <f>$C439*INDEX('E-E'!$E$2:$AH$516,MATCH(Capacity!$B439,'E-E'!$B$2:$B$516,0), MATCH(Capacity!Y$254,'E-E'!$E$1:$AH$1,0))</f>
        <v>0</v>
      </c>
      <c r="Z439">
        <f>$C439*INDEX('E-E'!$E$2:$AH$516,MATCH(Capacity!$B439,'E-E'!$B$2:$B$516,0), MATCH(Capacity!Z$254,'E-E'!$E$1:$AH$1,0))</f>
        <v>0</v>
      </c>
      <c r="AA439">
        <f>$C439*INDEX('E-E'!$E$2:$AH$516,MATCH(Capacity!$B439,'E-E'!$B$2:$B$516,0), MATCH(Capacity!AA$254,'E-E'!$E$1:$AH$1,0))</f>
        <v>0</v>
      </c>
      <c r="AB439">
        <f>$C439*INDEX('E-E'!$E$2:$AH$516,MATCH(Capacity!$B439,'E-E'!$B$2:$B$516,0), MATCH(Capacity!AB$254,'E-E'!$E$1:$AH$1,0))</f>
        <v>0</v>
      </c>
      <c r="AC439">
        <f>$C439*INDEX('E-E'!$E$2:$AH$516,MATCH(Capacity!$B439,'E-E'!$B$2:$B$516,0), MATCH(Capacity!AC$254,'E-E'!$E$1:$AH$1,0))</f>
        <v>0</v>
      </c>
      <c r="AD439">
        <f>$C439*INDEX('E-E'!$E$2:$AH$516,MATCH(Capacity!$B439,'E-E'!$B$2:$B$516,0), MATCH(Capacity!AD$254,'E-E'!$E$1:$AH$1,0))</f>
        <v>0</v>
      </c>
      <c r="AE439">
        <f>$C439*INDEX('E-E'!$E$2:$AH$516,MATCH(Capacity!$B439,'E-E'!$B$2:$B$516,0), MATCH(Capacity!AE$254,'E-E'!$E$1:$AH$1,0))</f>
        <v>0</v>
      </c>
      <c r="AF439">
        <f>$C439*INDEX('E-E'!$E$2:$AH$516,MATCH(Capacity!$B439,'E-E'!$B$2:$B$516,0), MATCH(Capacity!AF$254,'E-E'!$E$1:$AH$1,0))</f>
        <v>0</v>
      </c>
      <c r="AG439">
        <f>$C439*INDEX('E-E'!$E$2:$AH$516,MATCH(Capacity!$B439,'E-E'!$B$2:$B$516,0), MATCH(Capacity!AG$254,'E-E'!$E$1:$AH$1,0))</f>
        <v>0</v>
      </c>
      <c r="AH439">
        <f>$C439*INDEX('E-E'!$E$2:$AH$516,MATCH(Capacity!$B439,'E-E'!$B$2:$B$516,0), MATCH(Capacity!AH$254,'E-E'!$E$1:$AH$1,0))</f>
        <v>0</v>
      </c>
    </row>
    <row r="440" spans="1:34" x14ac:dyDescent="0.3">
      <c r="A440" t="str">
        <f>'E-E'!A187</f>
        <v>Hallett Stage 2 Hallett Hill Wind Farm</v>
      </c>
      <c r="B440" t="str">
        <f>'E-E'!B187</f>
        <v>HALLWF2</v>
      </c>
      <c r="C440">
        <f>_xlfn.IFNA(VLOOKUP(B440,RawData!$B$1:$E$168,4,FALSE),0)</f>
        <v>0</v>
      </c>
      <c r="D440">
        <f>_xlfn.IFNA(VLOOKUP(B440,RawData!$B$1:$H$168,7,FALSE),0)</f>
        <v>0</v>
      </c>
      <c r="E440">
        <f>_xlfn.IFNA(VLOOKUP(B440,RawData!$B$1:$H$168,2,FALSE),0)</f>
        <v>0</v>
      </c>
      <c r="F440">
        <f>$C440*INDEX('E-E'!$E$2:$AH$516,MATCH(Capacity!$B440,'E-E'!$B$2:$B$516,0), MATCH(Capacity!F$254,'E-E'!$E$1:$AH$1,0))</f>
        <v>0</v>
      </c>
      <c r="G440">
        <f>$C440*INDEX('E-E'!$E$2:$AH$516,MATCH(Capacity!$B440,'E-E'!$B$2:$B$516,0), MATCH(Capacity!G$254,'E-E'!$E$1:$AH$1,0))</f>
        <v>0</v>
      </c>
      <c r="H440">
        <f>$C440*INDEX('E-E'!$E$2:$AH$516,MATCH(Capacity!$B440,'E-E'!$B$2:$B$516,0), MATCH(Capacity!H$254,'E-E'!$E$1:$AH$1,0))</f>
        <v>0</v>
      </c>
      <c r="I440">
        <f>$C440*INDEX('E-E'!$E$2:$AH$516,MATCH(Capacity!$B440,'E-E'!$B$2:$B$516,0), MATCH(Capacity!I$254,'E-E'!$E$1:$AH$1,0))</f>
        <v>0</v>
      </c>
      <c r="J440">
        <f>$C440*INDEX('E-E'!$E$2:$AH$516,MATCH(Capacity!$B440,'E-E'!$B$2:$B$516,0), MATCH(Capacity!J$254,'E-E'!$E$1:$AH$1,0))</f>
        <v>0</v>
      </c>
      <c r="K440">
        <f>$C440*INDEX('E-E'!$E$2:$AH$516,MATCH(Capacity!$B440,'E-E'!$B$2:$B$516,0), MATCH(Capacity!K$254,'E-E'!$E$1:$AH$1,0))</f>
        <v>0</v>
      </c>
      <c r="L440">
        <f>$C440*INDEX('E-E'!$E$2:$AH$516,MATCH(Capacity!$B440,'E-E'!$B$2:$B$516,0), MATCH(Capacity!L$254,'E-E'!$E$1:$AH$1,0))</f>
        <v>0</v>
      </c>
      <c r="M440">
        <f>$C440*INDEX('E-E'!$E$2:$AH$516,MATCH(Capacity!$B440,'E-E'!$B$2:$B$516,0), MATCH(Capacity!M$254,'E-E'!$E$1:$AH$1,0))</f>
        <v>0</v>
      </c>
      <c r="N440">
        <f>$C440*INDEX('E-E'!$E$2:$AH$516,MATCH(Capacity!$B440,'E-E'!$B$2:$B$516,0), MATCH(Capacity!N$254,'E-E'!$E$1:$AH$1,0))</f>
        <v>0</v>
      </c>
      <c r="O440">
        <f>$C440*INDEX('E-E'!$E$2:$AH$516,MATCH(Capacity!$B440,'E-E'!$B$2:$B$516,0), MATCH(Capacity!O$254,'E-E'!$E$1:$AH$1,0))</f>
        <v>0</v>
      </c>
      <c r="P440">
        <f>$C440*INDEX('E-E'!$E$2:$AH$516,MATCH(Capacity!$B440,'E-E'!$B$2:$B$516,0), MATCH(Capacity!P$254,'E-E'!$E$1:$AH$1,0))</f>
        <v>0</v>
      </c>
      <c r="Q440">
        <f>$C440*INDEX('E-E'!$E$2:$AH$516,MATCH(Capacity!$B440,'E-E'!$B$2:$B$516,0), MATCH(Capacity!Q$254,'E-E'!$E$1:$AH$1,0))</f>
        <v>0</v>
      </c>
      <c r="R440">
        <f>$C440*INDEX('E-E'!$E$2:$AH$516,MATCH(Capacity!$B440,'E-E'!$B$2:$B$516,0), MATCH(Capacity!R$254,'E-E'!$E$1:$AH$1,0))</f>
        <v>0</v>
      </c>
      <c r="S440">
        <f>$C440*INDEX('E-E'!$E$2:$AH$516,MATCH(Capacity!$B440,'E-E'!$B$2:$B$516,0), MATCH(Capacity!S$254,'E-E'!$E$1:$AH$1,0))</f>
        <v>0</v>
      </c>
      <c r="T440">
        <f>$C440*INDEX('E-E'!$E$2:$AH$516,MATCH(Capacity!$B440,'E-E'!$B$2:$B$516,0), MATCH(Capacity!T$254,'E-E'!$E$1:$AH$1,0))</f>
        <v>0</v>
      </c>
      <c r="U440">
        <f>$C440*INDEX('E-E'!$E$2:$AH$516,MATCH(Capacity!$B440,'E-E'!$B$2:$B$516,0), MATCH(Capacity!U$254,'E-E'!$E$1:$AH$1,0))</f>
        <v>0</v>
      </c>
      <c r="V440">
        <f>$C440*INDEX('E-E'!$E$2:$AH$516,MATCH(Capacity!$B440,'E-E'!$B$2:$B$516,0), MATCH(Capacity!V$254,'E-E'!$E$1:$AH$1,0))</f>
        <v>0</v>
      </c>
      <c r="W440">
        <f>$C440*INDEX('E-E'!$E$2:$AH$516,MATCH(Capacity!$B440,'E-E'!$B$2:$B$516,0), MATCH(Capacity!W$254,'E-E'!$E$1:$AH$1,0))</f>
        <v>0</v>
      </c>
      <c r="X440">
        <f>$C440*INDEX('E-E'!$E$2:$AH$516,MATCH(Capacity!$B440,'E-E'!$B$2:$B$516,0), MATCH(Capacity!X$254,'E-E'!$E$1:$AH$1,0))</f>
        <v>0</v>
      </c>
      <c r="Y440">
        <f>$C440*INDEX('E-E'!$E$2:$AH$516,MATCH(Capacity!$B440,'E-E'!$B$2:$B$516,0), MATCH(Capacity!Y$254,'E-E'!$E$1:$AH$1,0))</f>
        <v>0</v>
      </c>
      <c r="Z440">
        <f>$C440*INDEX('E-E'!$E$2:$AH$516,MATCH(Capacity!$B440,'E-E'!$B$2:$B$516,0), MATCH(Capacity!Z$254,'E-E'!$E$1:$AH$1,0))</f>
        <v>0</v>
      </c>
      <c r="AA440">
        <f>$C440*INDEX('E-E'!$E$2:$AH$516,MATCH(Capacity!$B440,'E-E'!$B$2:$B$516,0), MATCH(Capacity!AA$254,'E-E'!$E$1:$AH$1,0))</f>
        <v>0</v>
      </c>
      <c r="AB440">
        <f>$C440*INDEX('E-E'!$E$2:$AH$516,MATCH(Capacity!$B440,'E-E'!$B$2:$B$516,0), MATCH(Capacity!AB$254,'E-E'!$E$1:$AH$1,0))</f>
        <v>0</v>
      </c>
      <c r="AC440">
        <f>$C440*INDEX('E-E'!$E$2:$AH$516,MATCH(Capacity!$B440,'E-E'!$B$2:$B$516,0), MATCH(Capacity!AC$254,'E-E'!$E$1:$AH$1,0))</f>
        <v>0</v>
      </c>
      <c r="AD440">
        <f>$C440*INDEX('E-E'!$E$2:$AH$516,MATCH(Capacity!$B440,'E-E'!$B$2:$B$516,0), MATCH(Capacity!AD$254,'E-E'!$E$1:$AH$1,0))</f>
        <v>0</v>
      </c>
      <c r="AE440">
        <f>$C440*INDEX('E-E'!$E$2:$AH$516,MATCH(Capacity!$B440,'E-E'!$B$2:$B$516,0), MATCH(Capacity!AE$254,'E-E'!$E$1:$AH$1,0))</f>
        <v>0</v>
      </c>
      <c r="AF440">
        <f>$C440*INDEX('E-E'!$E$2:$AH$516,MATCH(Capacity!$B440,'E-E'!$B$2:$B$516,0), MATCH(Capacity!AF$254,'E-E'!$E$1:$AH$1,0))</f>
        <v>0</v>
      </c>
      <c r="AG440">
        <f>$C440*INDEX('E-E'!$E$2:$AH$516,MATCH(Capacity!$B440,'E-E'!$B$2:$B$516,0), MATCH(Capacity!AG$254,'E-E'!$E$1:$AH$1,0))</f>
        <v>0</v>
      </c>
      <c r="AH440">
        <f>$C440*INDEX('E-E'!$E$2:$AH$516,MATCH(Capacity!$B440,'E-E'!$B$2:$B$516,0), MATCH(Capacity!AH$254,'E-E'!$E$1:$AH$1,0))</f>
        <v>0</v>
      </c>
    </row>
    <row r="441" spans="1:34" x14ac:dyDescent="0.3">
      <c r="A441" t="str">
        <f>'E-E'!A188</f>
        <v>Hamilton Solar Farm</v>
      </c>
      <c r="B441" t="str">
        <f>'E-E'!B188</f>
        <v>HAMISF1</v>
      </c>
      <c r="C441">
        <f>_xlfn.IFNA(VLOOKUP(B441,RawData!$B$1:$E$168,4,FALSE),0)</f>
        <v>0</v>
      </c>
      <c r="D441">
        <f>_xlfn.IFNA(VLOOKUP(B441,RawData!$B$1:$H$168,7,FALSE),0)</f>
        <v>0</v>
      </c>
      <c r="E441">
        <f>_xlfn.IFNA(VLOOKUP(B441,RawData!$B$1:$H$168,2,FALSE),0)</f>
        <v>0</v>
      </c>
      <c r="F441">
        <f>$C441*INDEX('E-E'!$E$2:$AH$516,MATCH(Capacity!$B441,'E-E'!$B$2:$B$516,0), MATCH(Capacity!F$254,'E-E'!$E$1:$AH$1,0))</f>
        <v>0</v>
      </c>
      <c r="G441">
        <f>$C441*INDEX('E-E'!$E$2:$AH$516,MATCH(Capacity!$B441,'E-E'!$B$2:$B$516,0), MATCH(Capacity!G$254,'E-E'!$E$1:$AH$1,0))</f>
        <v>0</v>
      </c>
      <c r="H441">
        <f>$C441*INDEX('E-E'!$E$2:$AH$516,MATCH(Capacity!$B441,'E-E'!$B$2:$B$516,0), MATCH(Capacity!H$254,'E-E'!$E$1:$AH$1,0))</f>
        <v>0</v>
      </c>
      <c r="I441">
        <f>$C441*INDEX('E-E'!$E$2:$AH$516,MATCH(Capacity!$B441,'E-E'!$B$2:$B$516,0), MATCH(Capacity!I$254,'E-E'!$E$1:$AH$1,0))</f>
        <v>0</v>
      </c>
      <c r="J441">
        <f>$C441*INDEX('E-E'!$E$2:$AH$516,MATCH(Capacity!$B441,'E-E'!$B$2:$B$516,0), MATCH(Capacity!J$254,'E-E'!$E$1:$AH$1,0))</f>
        <v>0</v>
      </c>
      <c r="K441">
        <f>$C441*INDEX('E-E'!$E$2:$AH$516,MATCH(Capacity!$B441,'E-E'!$B$2:$B$516,0), MATCH(Capacity!K$254,'E-E'!$E$1:$AH$1,0))</f>
        <v>0</v>
      </c>
      <c r="L441">
        <f>$C441*INDEX('E-E'!$E$2:$AH$516,MATCH(Capacity!$B441,'E-E'!$B$2:$B$516,0), MATCH(Capacity!L$254,'E-E'!$E$1:$AH$1,0))</f>
        <v>0</v>
      </c>
      <c r="M441">
        <f>$C441*INDEX('E-E'!$E$2:$AH$516,MATCH(Capacity!$B441,'E-E'!$B$2:$B$516,0), MATCH(Capacity!M$254,'E-E'!$E$1:$AH$1,0))</f>
        <v>0</v>
      </c>
      <c r="N441">
        <f>$C441*INDEX('E-E'!$E$2:$AH$516,MATCH(Capacity!$B441,'E-E'!$B$2:$B$516,0), MATCH(Capacity!N$254,'E-E'!$E$1:$AH$1,0))</f>
        <v>0</v>
      </c>
      <c r="O441">
        <f>$C441*INDEX('E-E'!$E$2:$AH$516,MATCH(Capacity!$B441,'E-E'!$B$2:$B$516,0), MATCH(Capacity!O$254,'E-E'!$E$1:$AH$1,0))</f>
        <v>0</v>
      </c>
      <c r="P441">
        <f>$C441*INDEX('E-E'!$E$2:$AH$516,MATCH(Capacity!$B441,'E-E'!$B$2:$B$516,0), MATCH(Capacity!P$254,'E-E'!$E$1:$AH$1,0))</f>
        <v>0</v>
      </c>
      <c r="Q441">
        <f>$C441*INDEX('E-E'!$E$2:$AH$516,MATCH(Capacity!$B441,'E-E'!$B$2:$B$516,0), MATCH(Capacity!Q$254,'E-E'!$E$1:$AH$1,0))</f>
        <v>0</v>
      </c>
      <c r="R441">
        <f>$C441*INDEX('E-E'!$E$2:$AH$516,MATCH(Capacity!$B441,'E-E'!$B$2:$B$516,0), MATCH(Capacity!R$254,'E-E'!$E$1:$AH$1,0))</f>
        <v>0</v>
      </c>
      <c r="S441">
        <f>$C441*INDEX('E-E'!$E$2:$AH$516,MATCH(Capacity!$B441,'E-E'!$B$2:$B$516,0), MATCH(Capacity!S$254,'E-E'!$E$1:$AH$1,0))</f>
        <v>0</v>
      </c>
      <c r="T441">
        <f>$C441*INDEX('E-E'!$E$2:$AH$516,MATCH(Capacity!$B441,'E-E'!$B$2:$B$516,0), MATCH(Capacity!T$254,'E-E'!$E$1:$AH$1,0))</f>
        <v>0</v>
      </c>
      <c r="U441">
        <f>$C441*INDEX('E-E'!$E$2:$AH$516,MATCH(Capacity!$B441,'E-E'!$B$2:$B$516,0), MATCH(Capacity!U$254,'E-E'!$E$1:$AH$1,0))</f>
        <v>0</v>
      </c>
      <c r="V441">
        <f>$C441*INDEX('E-E'!$E$2:$AH$516,MATCH(Capacity!$B441,'E-E'!$B$2:$B$516,0), MATCH(Capacity!V$254,'E-E'!$E$1:$AH$1,0))</f>
        <v>0</v>
      </c>
      <c r="W441">
        <f>$C441*INDEX('E-E'!$E$2:$AH$516,MATCH(Capacity!$B441,'E-E'!$B$2:$B$516,0), MATCH(Capacity!W$254,'E-E'!$E$1:$AH$1,0))</f>
        <v>0</v>
      </c>
      <c r="X441">
        <f>$C441*INDEX('E-E'!$E$2:$AH$516,MATCH(Capacity!$B441,'E-E'!$B$2:$B$516,0), MATCH(Capacity!X$254,'E-E'!$E$1:$AH$1,0))</f>
        <v>0</v>
      </c>
      <c r="Y441">
        <f>$C441*INDEX('E-E'!$E$2:$AH$516,MATCH(Capacity!$B441,'E-E'!$B$2:$B$516,0), MATCH(Capacity!Y$254,'E-E'!$E$1:$AH$1,0))</f>
        <v>0</v>
      </c>
      <c r="Z441">
        <f>$C441*INDEX('E-E'!$E$2:$AH$516,MATCH(Capacity!$B441,'E-E'!$B$2:$B$516,0), MATCH(Capacity!Z$254,'E-E'!$E$1:$AH$1,0))</f>
        <v>0</v>
      </c>
      <c r="AA441">
        <f>$C441*INDEX('E-E'!$E$2:$AH$516,MATCH(Capacity!$B441,'E-E'!$B$2:$B$516,0), MATCH(Capacity!AA$254,'E-E'!$E$1:$AH$1,0))</f>
        <v>0</v>
      </c>
      <c r="AB441">
        <f>$C441*INDEX('E-E'!$E$2:$AH$516,MATCH(Capacity!$B441,'E-E'!$B$2:$B$516,0), MATCH(Capacity!AB$254,'E-E'!$E$1:$AH$1,0))</f>
        <v>0</v>
      </c>
      <c r="AC441">
        <f>$C441*INDEX('E-E'!$E$2:$AH$516,MATCH(Capacity!$B441,'E-E'!$B$2:$B$516,0), MATCH(Capacity!AC$254,'E-E'!$E$1:$AH$1,0))</f>
        <v>0</v>
      </c>
      <c r="AD441">
        <f>$C441*INDEX('E-E'!$E$2:$AH$516,MATCH(Capacity!$B441,'E-E'!$B$2:$B$516,0), MATCH(Capacity!AD$254,'E-E'!$E$1:$AH$1,0))</f>
        <v>0</v>
      </c>
      <c r="AE441">
        <f>$C441*INDEX('E-E'!$E$2:$AH$516,MATCH(Capacity!$B441,'E-E'!$B$2:$B$516,0), MATCH(Capacity!AE$254,'E-E'!$E$1:$AH$1,0))</f>
        <v>0</v>
      </c>
      <c r="AF441">
        <f>$C441*INDEX('E-E'!$E$2:$AH$516,MATCH(Capacity!$B441,'E-E'!$B$2:$B$516,0), MATCH(Capacity!AF$254,'E-E'!$E$1:$AH$1,0))</f>
        <v>0</v>
      </c>
      <c r="AG441">
        <f>$C441*INDEX('E-E'!$E$2:$AH$516,MATCH(Capacity!$B441,'E-E'!$B$2:$B$516,0), MATCH(Capacity!AG$254,'E-E'!$E$1:$AH$1,0))</f>
        <v>0</v>
      </c>
      <c r="AH441">
        <f>$C441*INDEX('E-E'!$E$2:$AH$516,MATCH(Capacity!$B441,'E-E'!$B$2:$B$516,0), MATCH(Capacity!AH$254,'E-E'!$E$1:$AH$1,0))</f>
        <v>0</v>
      </c>
    </row>
    <row r="442" spans="1:34" x14ac:dyDescent="0.3">
      <c r="A442" t="str">
        <f>'E-E'!A189</f>
        <v>Happy Valley Reservoir</v>
      </c>
      <c r="B442" t="str">
        <f>'E-E'!B189</f>
        <v>Happy Valley Reservoir</v>
      </c>
      <c r="C442">
        <f>_xlfn.IFNA(VLOOKUP(B442,RawData!$B$1:$E$168,4,FALSE),0)</f>
        <v>0</v>
      </c>
      <c r="D442">
        <f>_xlfn.IFNA(VLOOKUP(B442,RawData!$B$1:$H$168,7,FALSE),0)</f>
        <v>0</v>
      </c>
      <c r="E442">
        <f>_xlfn.IFNA(VLOOKUP(B442,RawData!$B$1:$H$168,2,FALSE),0)</f>
        <v>0</v>
      </c>
      <c r="F442">
        <f>$C442*INDEX('E-E'!$E$2:$AH$516,MATCH(Capacity!$B442,'E-E'!$B$2:$B$516,0), MATCH(Capacity!F$254,'E-E'!$E$1:$AH$1,0))</f>
        <v>0</v>
      </c>
      <c r="G442">
        <f>$C442*INDEX('E-E'!$E$2:$AH$516,MATCH(Capacity!$B442,'E-E'!$B$2:$B$516,0), MATCH(Capacity!G$254,'E-E'!$E$1:$AH$1,0))</f>
        <v>0</v>
      </c>
      <c r="H442">
        <f>$C442*INDEX('E-E'!$E$2:$AH$516,MATCH(Capacity!$B442,'E-E'!$B$2:$B$516,0), MATCH(Capacity!H$254,'E-E'!$E$1:$AH$1,0))</f>
        <v>0</v>
      </c>
      <c r="I442">
        <f>$C442*INDEX('E-E'!$E$2:$AH$516,MATCH(Capacity!$B442,'E-E'!$B$2:$B$516,0), MATCH(Capacity!I$254,'E-E'!$E$1:$AH$1,0))</f>
        <v>0</v>
      </c>
      <c r="J442">
        <f>$C442*INDEX('E-E'!$E$2:$AH$516,MATCH(Capacity!$B442,'E-E'!$B$2:$B$516,0), MATCH(Capacity!J$254,'E-E'!$E$1:$AH$1,0))</f>
        <v>0</v>
      </c>
      <c r="K442">
        <f>$C442*INDEX('E-E'!$E$2:$AH$516,MATCH(Capacity!$B442,'E-E'!$B$2:$B$516,0), MATCH(Capacity!K$254,'E-E'!$E$1:$AH$1,0))</f>
        <v>0</v>
      </c>
      <c r="L442">
        <f>$C442*INDEX('E-E'!$E$2:$AH$516,MATCH(Capacity!$B442,'E-E'!$B$2:$B$516,0), MATCH(Capacity!L$254,'E-E'!$E$1:$AH$1,0))</f>
        <v>0</v>
      </c>
      <c r="M442">
        <f>$C442*INDEX('E-E'!$E$2:$AH$516,MATCH(Capacity!$B442,'E-E'!$B$2:$B$516,0), MATCH(Capacity!M$254,'E-E'!$E$1:$AH$1,0))</f>
        <v>0</v>
      </c>
      <c r="N442">
        <f>$C442*INDEX('E-E'!$E$2:$AH$516,MATCH(Capacity!$B442,'E-E'!$B$2:$B$516,0), MATCH(Capacity!N$254,'E-E'!$E$1:$AH$1,0))</f>
        <v>0</v>
      </c>
      <c r="O442">
        <f>$C442*INDEX('E-E'!$E$2:$AH$516,MATCH(Capacity!$B442,'E-E'!$B$2:$B$516,0), MATCH(Capacity!O$254,'E-E'!$E$1:$AH$1,0))</f>
        <v>0</v>
      </c>
      <c r="P442">
        <f>$C442*INDEX('E-E'!$E$2:$AH$516,MATCH(Capacity!$B442,'E-E'!$B$2:$B$516,0), MATCH(Capacity!P$254,'E-E'!$E$1:$AH$1,0))</f>
        <v>0</v>
      </c>
      <c r="Q442">
        <f>$C442*INDEX('E-E'!$E$2:$AH$516,MATCH(Capacity!$B442,'E-E'!$B$2:$B$516,0), MATCH(Capacity!Q$254,'E-E'!$E$1:$AH$1,0))</f>
        <v>0</v>
      </c>
      <c r="R442">
        <f>$C442*INDEX('E-E'!$E$2:$AH$516,MATCH(Capacity!$B442,'E-E'!$B$2:$B$516,0), MATCH(Capacity!R$254,'E-E'!$E$1:$AH$1,0))</f>
        <v>0</v>
      </c>
      <c r="S442">
        <f>$C442*INDEX('E-E'!$E$2:$AH$516,MATCH(Capacity!$B442,'E-E'!$B$2:$B$516,0), MATCH(Capacity!S$254,'E-E'!$E$1:$AH$1,0))</f>
        <v>0</v>
      </c>
      <c r="T442">
        <f>$C442*INDEX('E-E'!$E$2:$AH$516,MATCH(Capacity!$B442,'E-E'!$B$2:$B$516,0), MATCH(Capacity!T$254,'E-E'!$E$1:$AH$1,0))</f>
        <v>0</v>
      </c>
      <c r="U442">
        <f>$C442*INDEX('E-E'!$E$2:$AH$516,MATCH(Capacity!$B442,'E-E'!$B$2:$B$516,0), MATCH(Capacity!U$254,'E-E'!$E$1:$AH$1,0))</f>
        <v>0</v>
      </c>
      <c r="V442">
        <f>$C442*INDEX('E-E'!$E$2:$AH$516,MATCH(Capacity!$B442,'E-E'!$B$2:$B$516,0), MATCH(Capacity!V$254,'E-E'!$E$1:$AH$1,0))</f>
        <v>0</v>
      </c>
      <c r="W442">
        <f>$C442*INDEX('E-E'!$E$2:$AH$516,MATCH(Capacity!$B442,'E-E'!$B$2:$B$516,0), MATCH(Capacity!W$254,'E-E'!$E$1:$AH$1,0))</f>
        <v>0</v>
      </c>
      <c r="X442">
        <f>$C442*INDEX('E-E'!$E$2:$AH$516,MATCH(Capacity!$B442,'E-E'!$B$2:$B$516,0), MATCH(Capacity!X$254,'E-E'!$E$1:$AH$1,0))</f>
        <v>0</v>
      </c>
      <c r="Y442">
        <f>$C442*INDEX('E-E'!$E$2:$AH$516,MATCH(Capacity!$B442,'E-E'!$B$2:$B$516,0), MATCH(Capacity!Y$254,'E-E'!$E$1:$AH$1,0))</f>
        <v>0</v>
      </c>
      <c r="Z442">
        <f>$C442*INDEX('E-E'!$E$2:$AH$516,MATCH(Capacity!$B442,'E-E'!$B$2:$B$516,0), MATCH(Capacity!Z$254,'E-E'!$E$1:$AH$1,0))</f>
        <v>0</v>
      </c>
      <c r="AA442">
        <f>$C442*INDEX('E-E'!$E$2:$AH$516,MATCH(Capacity!$B442,'E-E'!$B$2:$B$516,0), MATCH(Capacity!AA$254,'E-E'!$E$1:$AH$1,0))</f>
        <v>0</v>
      </c>
      <c r="AB442">
        <f>$C442*INDEX('E-E'!$E$2:$AH$516,MATCH(Capacity!$B442,'E-E'!$B$2:$B$516,0), MATCH(Capacity!AB$254,'E-E'!$E$1:$AH$1,0))</f>
        <v>0</v>
      </c>
      <c r="AC442">
        <f>$C442*INDEX('E-E'!$E$2:$AH$516,MATCH(Capacity!$B442,'E-E'!$B$2:$B$516,0), MATCH(Capacity!AC$254,'E-E'!$E$1:$AH$1,0))</f>
        <v>0</v>
      </c>
      <c r="AD442">
        <f>$C442*INDEX('E-E'!$E$2:$AH$516,MATCH(Capacity!$B442,'E-E'!$B$2:$B$516,0), MATCH(Capacity!AD$254,'E-E'!$E$1:$AH$1,0))</f>
        <v>0</v>
      </c>
      <c r="AE442">
        <f>$C442*INDEX('E-E'!$E$2:$AH$516,MATCH(Capacity!$B442,'E-E'!$B$2:$B$516,0), MATCH(Capacity!AE$254,'E-E'!$E$1:$AH$1,0))</f>
        <v>0</v>
      </c>
      <c r="AF442">
        <f>$C442*INDEX('E-E'!$E$2:$AH$516,MATCH(Capacity!$B442,'E-E'!$B$2:$B$516,0), MATCH(Capacity!AF$254,'E-E'!$E$1:$AH$1,0))</f>
        <v>0</v>
      </c>
      <c r="AG442">
        <f>$C442*INDEX('E-E'!$E$2:$AH$516,MATCH(Capacity!$B442,'E-E'!$B$2:$B$516,0), MATCH(Capacity!AG$254,'E-E'!$E$1:$AH$1,0))</f>
        <v>0</v>
      </c>
      <c r="AH442">
        <f>$C442*INDEX('E-E'!$E$2:$AH$516,MATCH(Capacity!$B442,'E-E'!$B$2:$B$516,0), MATCH(Capacity!AH$254,'E-E'!$E$1:$AH$1,0))</f>
        <v>0</v>
      </c>
    </row>
    <row r="443" spans="1:34" x14ac:dyDescent="0.3">
      <c r="A443" t="str">
        <f>'E-E'!A190</f>
        <v>Haughton Solar Farm</v>
      </c>
      <c r="B443" t="str">
        <f>'E-E'!B190</f>
        <v>HAUGHT11</v>
      </c>
      <c r="C443">
        <f>_xlfn.IFNA(VLOOKUP(B443,RawData!$B$1:$E$168,4,FALSE),0)</f>
        <v>0</v>
      </c>
      <c r="D443">
        <f>_xlfn.IFNA(VLOOKUP(B443,RawData!$B$1:$H$168,7,FALSE),0)</f>
        <v>0</v>
      </c>
      <c r="E443">
        <f>_xlfn.IFNA(VLOOKUP(B443,RawData!$B$1:$H$168,2,FALSE),0)</f>
        <v>0</v>
      </c>
      <c r="F443">
        <f>$C443*INDEX('E-E'!$E$2:$AH$516,MATCH(Capacity!$B443,'E-E'!$B$2:$B$516,0), MATCH(Capacity!F$254,'E-E'!$E$1:$AH$1,0))</f>
        <v>0</v>
      </c>
      <c r="G443">
        <f>$C443*INDEX('E-E'!$E$2:$AH$516,MATCH(Capacity!$B443,'E-E'!$B$2:$B$516,0), MATCH(Capacity!G$254,'E-E'!$E$1:$AH$1,0))</f>
        <v>0</v>
      </c>
      <c r="H443">
        <f>$C443*INDEX('E-E'!$E$2:$AH$516,MATCH(Capacity!$B443,'E-E'!$B$2:$B$516,0), MATCH(Capacity!H$254,'E-E'!$E$1:$AH$1,0))</f>
        <v>0</v>
      </c>
      <c r="I443">
        <f>$C443*INDEX('E-E'!$E$2:$AH$516,MATCH(Capacity!$B443,'E-E'!$B$2:$B$516,0), MATCH(Capacity!I$254,'E-E'!$E$1:$AH$1,0))</f>
        <v>0</v>
      </c>
      <c r="J443">
        <f>$C443*INDEX('E-E'!$E$2:$AH$516,MATCH(Capacity!$B443,'E-E'!$B$2:$B$516,0), MATCH(Capacity!J$254,'E-E'!$E$1:$AH$1,0))</f>
        <v>0</v>
      </c>
      <c r="K443">
        <f>$C443*INDEX('E-E'!$E$2:$AH$516,MATCH(Capacity!$B443,'E-E'!$B$2:$B$516,0), MATCH(Capacity!K$254,'E-E'!$E$1:$AH$1,0))</f>
        <v>0</v>
      </c>
      <c r="L443">
        <f>$C443*INDEX('E-E'!$E$2:$AH$516,MATCH(Capacity!$B443,'E-E'!$B$2:$B$516,0), MATCH(Capacity!L$254,'E-E'!$E$1:$AH$1,0))</f>
        <v>0</v>
      </c>
      <c r="M443">
        <f>$C443*INDEX('E-E'!$E$2:$AH$516,MATCH(Capacity!$B443,'E-E'!$B$2:$B$516,0), MATCH(Capacity!M$254,'E-E'!$E$1:$AH$1,0))</f>
        <v>0</v>
      </c>
      <c r="N443">
        <f>$C443*INDEX('E-E'!$E$2:$AH$516,MATCH(Capacity!$B443,'E-E'!$B$2:$B$516,0), MATCH(Capacity!N$254,'E-E'!$E$1:$AH$1,0))</f>
        <v>0</v>
      </c>
      <c r="O443">
        <f>$C443*INDEX('E-E'!$E$2:$AH$516,MATCH(Capacity!$B443,'E-E'!$B$2:$B$516,0), MATCH(Capacity!O$254,'E-E'!$E$1:$AH$1,0))</f>
        <v>0</v>
      </c>
      <c r="P443">
        <f>$C443*INDEX('E-E'!$E$2:$AH$516,MATCH(Capacity!$B443,'E-E'!$B$2:$B$516,0), MATCH(Capacity!P$254,'E-E'!$E$1:$AH$1,0))</f>
        <v>0</v>
      </c>
      <c r="Q443">
        <f>$C443*INDEX('E-E'!$E$2:$AH$516,MATCH(Capacity!$B443,'E-E'!$B$2:$B$516,0), MATCH(Capacity!Q$254,'E-E'!$E$1:$AH$1,0))</f>
        <v>0</v>
      </c>
      <c r="R443">
        <f>$C443*INDEX('E-E'!$E$2:$AH$516,MATCH(Capacity!$B443,'E-E'!$B$2:$B$516,0), MATCH(Capacity!R$254,'E-E'!$E$1:$AH$1,0))</f>
        <v>0</v>
      </c>
      <c r="S443">
        <f>$C443*INDEX('E-E'!$E$2:$AH$516,MATCH(Capacity!$B443,'E-E'!$B$2:$B$516,0), MATCH(Capacity!S$254,'E-E'!$E$1:$AH$1,0))</f>
        <v>0</v>
      </c>
      <c r="T443">
        <f>$C443*INDEX('E-E'!$E$2:$AH$516,MATCH(Capacity!$B443,'E-E'!$B$2:$B$516,0), MATCH(Capacity!T$254,'E-E'!$E$1:$AH$1,0))</f>
        <v>0</v>
      </c>
      <c r="U443">
        <f>$C443*INDEX('E-E'!$E$2:$AH$516,MATCH(Capacity!$B443,'E-E'!$B$2:$B$516,0), MATCH(Capacity!U$254,'E-E'!$E$1:$AH$1,0))</f>
        <v>0</v>
      </c>
      <c r="V443">
        <f>$C443*INDEX('E-E'!$E$2:$AH$516,MATCH(Capacity!$B443,'E-E'!$B$2:$B$516,0), MATCH(Capacity!V$254,'E-E'!$E$1:$AH$1,0))</f>
        <v>0</v>
      </c>
      <c r="W443">
        <f>$C443*INDEX('E-E'!$E$2:$AH$516,MATCH(Capacity!$B443,'E-E'!$B$2:$B$516,0), MATCH(Capacity!W$254,'E-E'!$E$1:$AH$1,0))</f>
        <v>0</v>
      </c>
      <c r="X443">
        <f>$C443*INDEX('E-E'!$E$2:$AH$516,MATCH(Capacity!$B443,'E-E'!$B$2:$B$516,0), MATCH(Capacity!X$254,'E-E'!$E$1:$AH$1,0))</f>
        <v>0</v>
      </c>
      <c r="Y443">
        <f>$C443*INDEX('E-E'!$E$2:$AH$516,MATCH(Capacity!$B443,'E-E'!$B$2:$B$516,0), MATCH(Capacity!Y$254,'E-E'!$E$1:$AH$1,0))</f>
        <v>0</v>
      </c>
      <c r="Z443">
        <f>$C443*INDEX('E-E'!$E$2:$AH$516,MATCH(Capacity!$B443,'E-E'!$B$2:$B$516,0), MATCH(Capacity!Z$254,'E-E'!$E$1:$AH$1,0))</f>
        <v>0</v>
      </c>
      <c r="AA443">
        <f>$C443*INDEX('E-E'!$E$2:$AH$516,MATCH(Capacity!$B443,'E-E'!$B$2:$B$516,0), MATCH(Capacity!AA$254,'E-E'!$E$1:$AH$1,0))</f>
        <v>0</v>
      </c>
      <c r="AB443">
        <f>$C443*INDEX('E-E'!$E$2:$AH$516,MATCH(Capacity!$B443,'E-E'!$B$2:$B$516,0), MATCH(Capacity!AB$254,'E-E'!$E$1:$AH$1,0))</f>
        <v>0</v>
      </c>
      <c r="AC443">
        <f>$C443*INDEX('E-E'!$E$2:$AH$516,MATCH(Capacity!$B443,'E-E'!$B$2:$B$516,0), MATCH(Capacity!AC$254,'E-E'!$E$1:$AH$1,0))</f>
        <v>0</v>
      </c>
      <c r="AD443">
        <f>$C443*INDEX('E-E'!$E$2:$AH$516,MATCH(Capacity!$B443,'E-E'!$B$2:$B$516,0), MATCH(Capacity!AD$254,'E-E'!$E$1:$AH$1,0))</f>
        <v>0</v>
      </c>
      <c r="AE443">
        <f>$C443*INDEX('E-E'!$E$2:$AH$516,MATCH(Capacity!$B443,'E-E'!$B$2:$B$516,0), MATCH(Capacity!AE$254,'E-E'!$E$1:$AH$1,0))</f>
        <v>0</v>
      </c>
      <c r="AF443">
        <f>$C443*INDEX('E-E'!$E$2:$AH$516,MATCH(Capacity!$B443,'E-E'!$B$2:$B$516,0), MATCH(Capacity!AF$254,'E-E'!$E$1:$AH$1,0))</f>
        <v>0</v>
      </c>
      <c r="AG443">
        <f>$C443*INDEX('E-E'!$E$2:$AH$516,MATCH(Capacity!$B443,'E-E'!$B$2:$B$516,0), MATCH(Capacity!AG$254,'E-E'!$E$1:$AH$1,0))</f>
        <v>0</v>
      </c>
      <c r="AH443">
        <f>$C443*INDEX('E-E'!$E$2:$AH$516,MATCH(Capacity!$B443,'E-E'!$B$2:$B$516,0), MATCH(Capacity!AH$254,'E-E'!$E$1:$AH$1,0))</f>
        <v>0</v>
      </c>
    </row>
    <row r="444" spans="1:34" x14ac:dyDescent="0.3">
      <c r="A444" t="str">
        <f>'E-E'!A191</f>
        <v>Hayman Solar Farm</v>
      </c>
      <c r="B444" t="str">
        <f>'E-E'!B191</f>
        <v>HAYMSF1</v>
      </c>
      <c r="C444">
        <f>_xlfn.IFNA(VLOOKUP(B444,RawData!$B$1:$E$168,4,FALSE),0)</f>
        <v>0</v>
      </c>
      <c r="D444">
        <f>_xlfn.IFNA(VLOOKUP(B444,RawData!$B$1:$H$168,7,FALSE),0)</f>
        <v>0</v>
      </c>
      <c r="E444">
        <f>_xlfn.IFNA(VLOOKUP(B444,RawData!$B$1:$H$168,2,FALSE),0)</f>
        <v>0</v>
      </c>
      <c r="F444">
        <f>$C444*INDEX('E-E'!$E$2:$AH$516,MATCH(Capacity!$B444,'E-E'!$B$2:$B$516,0), MATCH(Capacity!F$254,'E-E'!$E$1:$AH$1,0))</f>
        <v>0</v>
      </c>
      <c r="G444">
        <f>$C444*INDEX('E-E'!$E$2:$AH$516,MATCH(Capacity!$B444,'E-E'!$B$2:$B$516,0), MATCH(Capacity!G$254,'E-E'!$E$1:$AH$1,0))</f>
        <v>0</v>
      </c>
      <c r="H444">
        <f>$C444*INDEX('E-E'!$E$2:$AH$516,MATCH(Capacity!$B444,'E-E'!$B$2:$B$516,0), MATCH(Capacity!H$254,'E-E'!$E$1:$AH$1,0))</f>
        <v>0</v>
      </c>
      <c r="I444">
        <f>$C444*INDEX('E-E'!$E$2:$AH$516,MATCH(Capacity!$B444,'E-E'!$B$2:$B$516,0), MATCH(Capacity!I$254,'E-E'!$E$1:$AH$1,0))</f>
        <v>0</v>
      </c>
      <c r="J444">
        <f>$C444*INDEX('E-E'!$E$2:$AH$516,MATCH(Capacity!$B444,'E-E'!$B$2:$B$516,0), MATCH(Capacity!J$254,'E-E'!$E$1:$AH$1,0))</f>
        <v>0</v>
      </c>
      <c r="K444">
        <f>$C444*INDEX('E-E'!$E$2:$AH$516,MATCH(Capacity!$B444,'E-E'!$B$2:$B$516,0), MATCH(Capacity!K$254,'E-E'!$E$1:$AH$1,0))</f>
        <v>0</v>
      </c>
      <c r="L444">
        <f>$C444*INDEX('E-E'!$E$2:$AH$516,MATCH(Capacity!$B444,'E-E'!$B$2:$B$516,0), MATCH(Capacity!L$254,'E-E'!$E$1:$AH$1,0))</f>
        <v>0</v>
      </c>
      <c r="M444">
        <f>$C444*INDEX('E-E'!$E$2:$AH$516,MATCH(Capacity!$B444,'E-E'!$B$2:$B$516,0), MATCH(Capacity!M$254,'E-E'!$E$1:$AH$1,0))</f>
        <v>0</v>
      </c>
      <c r="N444">
        <f>$C444*INDEX('E-E'!$E$2:$AH$516,MATCH(Capacity!$B444,'E-E'!$B$2:$B$516,0), MATCH(Capacity!N$254,'E-E'!$E$1:$AH$1,0))</f>
        <v>0</v>
      </c>
      <c r="O444">
        <f>$C444*INDEX('E-E'!$E$2:$AH$516,MATCH(Capacity!$B444,'E-E'!$B$2:$B$516,0), MATCH(Capacity!O$254,'E-E'!$E$1:$AH$1,0))</f>
        <v>0</v>
      </c>
      <c r="P444">
        <f>$C444*INDEX('E-E'!$E$2:$AH$516,MATCH(Capacity!$B444,'E-E'!$B$2:$B$516,0), MATCH(Capacity!P$254,'E-E'!$E$1:$AH$1,0))</f>
        <v>0</v>
      </c>
      <c r="Q444">
        <f>$C444*INDEX('E-E'!$E$2:$AH$516,MATCH(Capacity!$B444,'E-E'!$B$2:$B$516,0), MATCH(Capacity!Q$254,'E-E'!$E$1:$AH$1,0))</f>
        <v>0</v>
      </c>
      <c r="R444">
        <f>$C444*INDEX('E-E'!$E$2:$AH$516,MATCH(Capacity!$B444,'E-E'!$B$2:$B$516,0), MATCH(Capacity!R$254,'E-E'!$E$1:$AH$1,0))</f>
        <v>0</v>
      </c>
      <c r="S444">
        <f>$C444*INDEX('E-E'!$E$2:$AH$516,MATCH(Capacity!$B444,'E-E'!$B$2:$B$516,0), MATCH(Capacity!S$254,'E-E'!$E$1:$AH$1,0))</f>
        <v>0</v>
      </c>
      <c r="T444">
        <f>$C444*INDEX('E-E'!$E$2:$AH$516,MATCH(Capacity!$B444,'E-E'!$B$2:$B$516,0), MATCH(Capacity!T$254,'E-E'!$E$1:$AH$1,0))</f>
        <v>0</v>
      </c>
      <c r="U444">
        <f>$C444*INDEX('E-E'!$E$2:$AH$516,MATCH(Capacity!$B444,'E-E'!$B$2:$B$516,0), MATCH(Capacity!U$254,'E-E'!$E$1:$AH$1,0))</f>
        <v>0</v>
      </c>
      <c r="V444">
        <f>$C444*INDEX('E-E'!$E$2:$AH$516,MATCH(Capacity!$B444,'E-E'!$B$2:$B$516,0), MATCH(Capacity!V$254,'E-E'!$E$1:$AH$1,0))</f>
        <v>0</v>
      </c>
      <c r="W444">
        <f>$C444*INDEX('E-E'!$E$2:$AH$516,MATCH(Capacity!$B444,'E-E'!$B$2:$B$516,0), MATCH(Capacity!W$254,'E-E'!$E$1:$AH$1,0))</f>
        <v>0</v>
      </c>
      <c r="X444">
        <f>$C444*INDEX('E-E'!$E$2:$AH$516,MATCH(Capacity!$B444,'E-E'!$B$2:$B$516,0), MATCH(Capacity!X$254,'E-E'!$E$1:$AH$1,0))</f>
        <v>0</v>
      </c>
      <c r="Y444">
        <f>$C444*INDEX('E-E'!$E$2:$AH$516,MATCH(Capacity!$B444,'E-E'!$B$2:$B$516,0), MATCH(Capacity!Y$254,'E-E'!$E$1:$AH$1,0))</f>
        <v>0</v>
      </c>
      <c r="Z444">
        <f>$C444*INDEX('E-E'!$E$2:$AH$516,MATCH(Capacity!$B444,'E-E'!$B$2:$B$516,0), MATCH(Capacity!Z$254,'E-E'!$E$1:$AH$1,0))</f>
        <v>0</v>
      </c>
      <c r="AA444">
        <f>$C444*INDEX('E-E'!$E$2:$AH$516,MATCH(Capacity!$B444,'E-E'!$B$2:$B$516,0), MATCH(Capacity!AA$254,'E-E'!$E$1:$AH$1,0))</f>
        <v>0</v>
      </c>
      <c r="AB444">
        <f>$C444*INDEX('E-E'!$E$2:$AH$516,MATCH(Capacity!$B444,'E-E'!$B$2:$B$516,0), MATCH(Capacity!AB$254,'E-E'!$E$1:$AH$1,0))</f>
        <v>0</v>
      </c>
      <c r="AC444">
        <f>$C444*INDEX('E-E'!$E$2:$AH$516,MATCH(Capacity!$B444,'E-E'!$B$2:$B$516,0), MATCH(Capacity!AC$254,'E-E'!$E$1:$AH$1,0))</f>
        <v>0</v>
      </c>
      <c r="AD444">
        <f>$C444*INDEX('E-E'!$E$2:$AH$516,MATCH(Capacity!$B444,'E-E'!$B$2:$B$516,0), MATCH(Capacity!AD$254,'E-E'!$E$1:$AH$1,0))</f>
        <v>0</v>
      </c>
      <c r="AE444">
        <f>$C444*INDEX('E-E'!$E$2:$AH$516,MATCH(Capacity!$B444,'E-E'!$B$2:$B$516,0), MATCH(Capacity!AE$254,'E-E'!$E$1:$AH$1,0))</f>
        <v>0</v>
      </c>
      <c r="AF444">
        <f>$C444*INDEX('E-E'!$E$2:$AH$516,MATCH(Capacity!$B444,'E-E'!$B$2:$B$516,0), MATCH(Capacity!AF$254,'E-E'!$E$1:$AH$1,0))</f>
        <v>0</v>
      </c>
      <c r="AG444">
        <f>$C444*INDEX('E-E'!$E$2:$AH$516,MATCH(Capacity!$B444,'E-E'!$B$2:$B$516,0), MATCH(Capacity!AG$254,'E-E'!$E$1:$AH$1,0))</f>
        <v>0</v>
      </c>
      <c r="AH444">
        <f>$C444*INDEX('E-E'!$E$2:$AH$516,MATCH(Capacity!$B444,'E-E'!$B$2:$B$516,0), MATCH(Capacity!AH$254,'E-E'!$E$1:$AH$1,0))</f>
        <v>0</v>
      </c>
    </row>
    <row r="445" spans="1:34" x14ac:dyDescent="0.3">
      <c r="A445" t="str">
        <f>'E-E'!A192</f>
        <v>Hornsdale Wind Farm Stage 1</v>
      </c>
      <c r="B445" t="str">
        <f>'E-E'!B192</f>
        <v>HDWF1</v>
      </c>
      <c r="C445">
        <f>_xlfn.IFNA(VLOOKUP(B445,RawData!$B$1:$E$168,4,FALSE),0)</f>
        <v>0</v>
      </c>
      <c r="D445">
        <f>_xlfn.IFNA(VLOOKUP(B445,RawData!$B$1:$H$168,7,FALSE),0)</f>
        <v>0</v>
      </c>
      <c r="E445">
        <f>_xlfn.IFNA(VLOOKUP(B445,RawData!$B$1:$H$168,2,FALSE),0)</f>
        <v>0</v>
      </c>
      <c r="F445">
        <f>$C445*INDEX('E-E'!$E$2:$AH$516,MATCH(Capacity!$B445,'E-E'!$B$2:$B$516,0), MATCH(Capacity!F$254,'E-E'!$E$1:$AH$1,0))</f>
        <v>0</v>
      </c>
      <c r="G445">
        <f>$C445*INDEX('E-E'!$E$2:$AH$516,MATCH(Capacity!$B445,'E-E'!$B$2:$B$516,0), MATCH(Capacity!G$254,'E-E'!$E$1:$AH$1,0))</f>
        <v>0</v>
      </c>
      <c r="H445">
        <f>$C445*INDEX('E-E'!$E$2:$AH$516,MATCH(Capacity!$B445,'E-E'!$B$2:$B$516,0), MATCH(Capacity!H$254,'E-E'!$E$1:$AH$1,0))</f>
        <v>0</v>
      </c>
      <c r="I445">
        <f>$C445*INDEX('E-E'!$E$2:$AH$516,MATCH(Capacity!$B445,'E-E'!$B$2:$B$516,0), MATCH(Capacity!I$254,'E-E'!$E$1:$AH$1,0))</f>
        <v>0</v>
      </c>
      <c r="J445">
        <f>$C445*INDEX('E-E'!$E$2:$AH$516,MATCH(Capacity!$B445,'E-E'!$B$2:$B$516,0), MATCH(Capacity!J$254,'E-E'!$E$1:$AH$1,0))</f>
        <v>0</v>
      </c>
      <c r="K445">
        <f>$C445*INDEX('E-E'!$E$2:$AH$516,MATCH(Capacity!$B445,'E-E'!$B$2:$B$516,0), MATCH(Capacity!K$254,'E-E'!$E$1:$AH$1,0))</f>
        <v>0</v>
      </c>
      <c r="L445">
        <f>$C445*INDEX('E-E'!$E$2:$AH$516,MATCH(Capacity!$B445,'E-E'!$B$2:$B$516,0), MATCH(Capacity!L$254,'E-E'!$E$1:$AH$1,0))</f>
        <v>0</v>
      </c>
      <c r="M445">
        <f>$C445*INDEX('E-E'!$E$2:$AH$516,MATCH(Capacity!$B445,'E-E'!$B$2:$B$516,0), MATCH(Capacity!M$254,'E-E'!$E$1:$AH$1,0))</f>
        <v>0</v>
      </c>
      <c r="N445">
        <f>$C445*INDEX('E-E'!$E$2:$AH$516,MATCH(Capacity!$B445,'E-E'!$B$2:$B$516,0), MATCH(Capacity!N$254,'E-E'!$E$1:$AH$1,0))</f>
        <v>0</v>
      </c>
      <c r="O445">
        <f>$C445*INDEX('E-E'!$E$2:$AH$516,MATCH(Capacity!$B445,'E-E'!$B$2:$B$516,0), MATCH(Capacity!O$254,'E-E'!$E$1:$AH$1,0))</f>
        <v>0</v>
      </c>
      <c r="P445">
        <f>$C445*INDEX('E-E'!$E$2:$AH$516,MATCH(Capacity!$B445,'E-E'!$B$2:$B$516,0), MATCH(Capacity!P$254,'E-E'!$E$1:$AH$1,0))</f>
        <v>0</v>
      </c>
      <c r="Q445">
        <f>$C445*INDEX('E-E'!$E$2:$AH$516,MATCH(Capacity!$B445,'E-E'!$B$2:$B$516,0), MATCH(Capacity!Q$254,'E-E'!$E$1:$AH$1,0))</f>
        <v>0</v>
      </c>
      <c r="R445">
        <f>$C445*INDEX('E-E'!$E$2:$AH$516,MATCH(Capacity!$B445,'E-E'!$B$2:$B$516,0), MATCH(Capacity!R$254,'E-E'!$E$1:$AH$1,0))</f>
        <v>0</v>
      </c>
      <c r="S445">
        <f>$C445*INDEX('E-E'!$E$2:$AH$516,MATCH(Capacity!$B445,'E-E'!$B$2:$B$516,0), MATCH(Capacity!S$254,'E-E'!$E$1:$AH$1,0))</f>
        <v>0</v>
      </c>
      <c r="T445">
        <f>$C445*INDEX('E-E'!$E$2:$AH$516,MATCH(Capacity!$B445,'E-E'!$B$2:$B$516,0), MATCH(Capacity!T$254,'E-E'!$E$1:$AH$1,0))</f>
        <v>0</v>
      </c>
      <c r="U445">
        <f>$C445*INDEX('E-E'!$E$2:$AH$516,MATCH(Capacity!$B445,'E-E'!$B$2:$B$516,0), MATCH(Capacity!U$254,'E-E'!$E$1:$AH$1,0))</f>
        <v>0</v>
      </c>
      <c r="V445">
        <f>$C445*INDEX('E-E'!$E$2:$AH$516,MATCH(Capacity!$B445,'E-E'!$B$2:$B$516,0), MATCH(Capacity!V$254,'E-E'!$E$1:$AH$1,0))</f>
        <v>0</v>
      </c>
      <c r="W445">
        <f>$C445*INDEX('E-E'!$E$2:$AH$516,MATCH(Capacity!$B445,'E-E'!$B$2:$B$516,0), MATCH(Capacity!W$254,'E-E'!$E$1:$AH$1,0))</f>
        <v>0</v>
      </c>
      <c r="X445">
        <f>$C445*INDEX('E-E'!$E$2:$AH$516,MATCH(Capacity!$B445,'E-E'!$B$2:$B$516,0), MATCH(Capacity!X$254,'E-E'!$E$1:$AH$1,0))</f>
        <v>0</v>
      </c>
      <c r="Y445">
        <f>$C445*INDEX('E-E'!$E$2:$AH$516,MATCH(Capacity!$B445,'E-E'!$B$2:$B$516,0), MATCH(Capacity!Y$254,'E-E'!$E$1:$AH$1,0))</f>
        <v>0</v>
      </c>
      <c r="Z445">
        <f>$C445*INDEX('E-E'!$E$2:$AH$516,MATCH(Capacity!$B445,'E-E'!$B$2:$B$516,0), MATCH(Capacity!Z$254,'E-E'!$E$1:$AH$1,0))</f>
        <v>0</v>
      </c>
      <c r="AA445">
        <f>$C445*INDEX('E-E'!$E$2:$AH$516,MATCH(Capacity!$B445,'E-E'!$B$2:$B$516,0), MATCH(Capacity!AA$254,'E-E'!$E$1:$AH$1,0))</f>
        <v>0</v>
      </c>
      <c r="AB445">
        <f>$C445*INDEX('E-E'!$E$2:$AH$516,MATCH(Capacity!$B445,'E-E'!$B$2:$B$516,0), MATCH(Capacity!AB$254,'E-E'!$E$1:$AH$1,0))</f>
        <v>0</v>
      </c>
      <c r="AC445">
        <f>$C445*INDEX('E-E'!$E$2:$AH$516,MATCH(Capacity!$B445,'E-E'!$B$2:$B$516,0), MATCH(Capacity!AC$254,'E-E'!$E$1:$AH$1,0))</f>
        <v>0</v>
      </c>
      <c r="AD445">
        <f>$C445*INDEX('E-E'!$E$2:$AH$516,MATCH(Capacity!$B445,'E-E'!$B$2:$B$516,0), MATCH(Capacity!AD$254,'E-E'!$E$1:$AH$1,0))</f>
        <v>0</v>
      </c>
      <c r="AE445">
        <f>$C445*INDEX('E-E'!$E$2:$AH$516,MATCH(Capacity!$B445,'E-E'!$B$2:$B$516,0), MATCH(Capacity!AE$254,'E-E'!$E$1:$AH$1,0))</f>
        <v>0</v>
      </c>
      <c r="AF445">
        <f>$C445*INDEX('E-E'!$E$2:$AH$516,MATCH(Capacity!$B445,'E-E'!$B$2:$B$516,0), MATCH(Capacity!AF$254,'E-E'!$E$1:$AH$1,0))</f>
        <v>0</v>
      </c>
      <c r="AG445">
        <f>$C445*INDEX('E-E'!$E$2:$AH$516,MATCH(Capacity!$B445,'E-E'!$B$2:$B$516,0), MATCH(Capacity!AG$254,'E-E'!$E$1:$AH$1,0))</f>
        <v>0</v>
      </c>
      <c r="AH445">
        <f>$C445*INDEX('E-E'!$E$2:$AH$516,MATCH(Capacity!$B445,'E-E'!$B$2:$B$516,0), MATCH(Capacity!AH$254,'E-E'!$E$1:$AH$1,0))</f>
        <v>0</v>
      </c>
    </row>
    <row r="446" spans="1:34" x14ac:dyDescent="0.3">
      <c r="A446" t="str">
        <f>'E-E'!A193</f>
        <v>Hornsdale Wind Farm Stage 2</v>
      </c>
      <c r="B446" t="str">
        <f>'E-E'!B193</f>
        <v>HDWF2</v>
      </c>
      <c r="C446">
        <f>_xlfn.IFNA(VLOOKUP(B446,RawData!$B$1:$E$168,4,FALSE),0)</f>
        <v>0</v>
      </c>
      <c r="D446">
        <f>_xlfn.IFNA(VLOOKUP(B446,RawData!$B$1:$H$168,7,FALSE),0)</f>
        <v>0</v>
      </c>
      <c r="E446">
        <f>_xlfn.IFNA(VLOOKUP(B446,RawData!$B$1:$H$168,2,FALSE),0)</f>
        <v>0</v>
      </c>
      <c r="F446">
        <f>$C446*INDEX('E-E'!$E$2:$AH$516,MATCH(Capacity!$B446,'E-E'!$B$2:$B$516,0), MATCH(Capacity!F$254,'E-E'!$E$1:$AH$1,0))</f>
        <v>0</v>
      </c>
      <c r="G446">
        <f>$C446*INDEX('E-E'!$E$2:$AH$516,MATCH(Capacity!$B446,'E-E'!$B$2:$B$516,0), MATCH(Capacity!G$254,'E-E'!$E$1:$AH$1,0))</f>
        <v>0</v>
      </c>
      <c r="H446">
        <f>$C446*INDEX('E-E'!$E$2:$AH$516,MATCH(Capacity!$B446,'E-E'!$B$2:$B$516,0), MATCH(Capacity!H$254,'E-E'!$E$1:$AH$1,0))</f>
        <v>0</v>
      </c>
      <c r="I446">
        <f>$C446*INDEX('E-E'!$E$2:$AH$516,MATCH(Capacity!$B446,'E-E'!$B$2:$B$516,0), MATCH(Capacity!I$254,'E-E'!$E$1:$AH$1,0))</f>
        <v>0</v>
      </c>
      <c r="J446">
        <f>$C446*INDEX('E-E'!$E$2:$AH$516,MATCH(Capacity!$B446,'E-E'!$B$2:$B$516,0), MATCH(Capacity!J$254,'E-E'!$E$1:$AH$1,0))</f>
        <v>0</v>
      </c>
      <c r="K446">
        <f>$C446*INDEX('E-E'!$E$2:$AH$516,MATCH(Capacity!$B446,'E-E'!$B$2:$B$516,0), MATCH(Capacity!K$254,'E-E'!$E$1:$AH$1,0))</f>
        <v>0</v>
      </c>
      <c r="L446">
        <f>$C446*INDEX('E-E'!$E$2:$AH$516,MATCH(Capacity!$B446,'E-E'!$B$2:$B$516,0), MATCH(Capacity!L$254,'E-E'!$E$1:$AH$1,0))</f>
        <v>0</v>
      </c>
      <c r="M446">
        <f>$C446*INDEX('E-E'!$E$2:$AH$516,MATCH(Capacity!$B446,'E-E'!$B$2:$B$516,0), MATCH(Capacity!M$254,'E-E'!$E$1:$AH$1,0))</f>
        <v>0</v>
      </c>
      <c r="N446">
        <f>$C446*INDEX('E-E'!$E$2:$AH$516,MATCH(Capacity!$B446,'E-E'!$B$2:$B$516,0), MATCH(Capacity!N$254,'E-E'!$E$1:$AH$1,0))</f>
        <v>0</v>
      </c>
      <c r="O446">
        <f>$C446*INDEX('E-E'!$E$2:$AH$516,MATCH(Capacity!$B446,'E-E'!$B$2:$B$516,0), MATCH(Capacity!O$254,'E-E'!$E$1:$AH$1,0))</f>
        <v>0</v>
      </c>
      <c r="P446">
        <f>$C446*INDEX('E-E'!$E$2:$AH$516,MATCH(Capacity!$B446,'E-E'!$B$2:$B$516,0), MATCH(Capacity!P$254,'E-E'!$E$1:$AH$1,0))</f>
        <v>0</v>
      </c>
      <c r="Q446">
        <f>$C446*INDEX('E-E'!$E$2:$AH$516,MATCH(Capacity!$B446,'E-E'!$B$2:$B$516,0), MATCH(Capacity!Q$254,'E-E'!$E$1:$AH$1,0))</f>
        <v>0</v>
      </c>
      <c r="R446">
        <f>$C446*INDEX('E-E'!$E$2:$AH$516,MATCH(Capacity!$B446,'E-E'!$B$2:$B$516,0), MATCH(Capacity!R$254,'E-E'!$E$1:$AH$1,0))</f>
        <v>0</v>
      </c>
      <c r="S446">
        <f>$C446*INDEX('E-E'!$E$2:$AH$516,MATCH(Capacity!$B446,'E-E'!$B$2:$B$516,0), MATCH(Capacity!S$254,'E-E'!$E$1:$AH$1,0))</f>
        <v>0</v>
      </c>
      <c r="T446">
        <f>$C446*INDEX('E-E'!$E$2:$AH$516,MATCH(Capacity!$B446,'E-E'!$B$2:$B$516,0), MATCH(Capacity!T$254,'E-E'!$E$1:$AH$1,0))</f>
        <v>0</v>
      </c>
      <c r="U446">
        <f>$C446*INDEX('E-E'!$E$2:$AH$516,MATCH(Capacity!$B446,'E-E'!$B$2:$B$516,0), MATCH(Capacity!U$254,'E-E'!$E$1:$AH$1,0))</f>
        <v>0</v>
      </c>
      <c r="V446">
        <f>$C446*INDEX('E-E'!$E$2:$AH$516,MATCH(Capacity!$B446,'E-E'!$B$2:$B$516,0), MATCH(Capacity!V$254,'E-E'!$E$1:$AH$1,0))</f>
        <v>0</v>
      </c>
      <c r="W446">
        <f>$C446*INDEX('E-E'!$E$2:$AH$516,MATCH(Capacity!$B446,'E-E'!$B$2:$B$516,0), MATCH(Capacity!W$254,'E-E'!$E$1:$AH$1,0))</f>
        <v>0</v>
      </c>
      <c r="X446">
        <f>$C446*INDEX('E-E'!$E$2:$AH$516,MATCH(Capacity!$B446,'E-E'!$B$2:$B$516,0), MATCH(Capacity!X$254,'E-E'!$E$1:$AH$1,0))</f>
        <v>0</v>
      </c>
      <c r="Y446">
        <f>$C446*INDEX('E-E'!$E$2:$AH$516,MATCH(Capacity!$B446,'E-E'!$B$2:$B$516,0), MATCH(Capacity!Y$254,'E-E'!$E$1:$AH$1,0))</f>
        <v>0</v>
      </c>
      <c r="Z446">
        <f>$C446*INDEX('E-E'!$E$2:$AH$516,MATCH(Capacity!$B446,'E-E'!$B$2:$B$516,0), MATCH(Capacity!Z$254,'E-E'!$E$1:$AH$1,0))</f>
        <v>0</v>
      </c>
      <c r="AA446">
        <f>$C446*INDEX('E-E'!$E$2:$AH$516,MATCH(Capacity!$B446,'E-E'!$B$2:$B$516,0), MATCH(Capacity!AA$254,'E-E'!$E$1:$AH$1,0))</f>
        <v>0</v>
      </c>
      <c r="AB446">
        <f>$C446*INDEX('E-E'!$E$2:$AH$516,MATCH(Capacity!$B446,'E-E'!$B$2:$B$516,0), MATCH(Capacity!AB$254,'E-E'!$E$1:$AH$1,0))</f>
        <v>0</v>
      </c>
      <c r="AC446">
        <f>$C446*INDEX('E-E'!$E$2:$AH$516,MATCH(Capacity!$B446,'E-E'!$B$2:$B$516,0), MATCH(Capacity!AC$254,'E-E'!$E$1:$AH$1,0))</f>
        <v>0</v>
      </c>
      <c r="AD446">
        <f>$C446*INDEX('E-E'!$E$2:$AH$516,MATCH(Capacity!$B446,'E-E'!$B$2:$B$516,0), MATCH(Capacity!AD$254,'E-E'!$E$1:$AH$1,0))</f>
        <v>0</v>
      </c>
      <c r="AE446">
        <f>$C446*INDEX('E-E'!$E$2:$AH$516,MATCH(Capacity!$B446,'E-E'!$B$2:$B$516,0), MATCH(Capacity!AE$254,'E-E'!$E$1:$AH$1,0))</f>
        <v>0</v>
      </c>
      <c r="AF446">
        <f>$C446*INDEX('E-E'!$E$2:$AH$516,MATCH(Capacity!$B446,'E-E'!$B$2:$B$516,0), MATCH(Capacity!AF$254,'E-E'!$E$1:$AH$1,0))</f>
        <v>0</v>
      </c>
      <c r="AG446">
        <f>$C446*INDEX('E-E'!$E$2:$AH$516,MATCH(Capacity!$B446,'E-E'!$B$2:$B$516,0), MATCH(Capacity!AG$254,'E-E'!$E$1:$AH$1,0))</f>
        <v>0</v>
      </c>
      <c r="AH446">
        <f>$C446*INDEX('E-E'!$E$2:$AH$516,MATCH(Capacity!$B446,'E-E'!$B$2:$B$516,0), MATCH(Capacity!AH$254,'E-E'!$E$1:$AH$1,0))</f>
        <v>0</v>
      </c>
    </row>
    <row r="447" spans="1:34" x14ac:dyDescent="0.3">
      <c r="A447" t="str">
        <f>'E-E'!A194</f>
        <v>Hornsdale Wind Farm Stage 3</v>
      </c>
      <c r="B447" t="str">
        <f>'E-E'!B194</f>
        <v>HDWF3</v>
      </c>
      <c r="C447">
        <f>_xlfn.IFNA(VLOOKUP(B447,RawData!$B$1:$E$168,4,FALSE),0)</f>
        <v>0</v>
      </c>
      <c r="D447">
        <f>_xlfn.IFNA(VLOOKUP(B447,RawData!$B$1:$H$168,7,FALSE),0)</f>
        <v>0</v>
      </c>
      <c r="E447">
        <f>_xlfn.IFNA(VLOOKUP(B447,RawData!$B$1:$H$168,2,FALSE),0)</f>
        <v>0</v>
      </c>
      <c r="F447">
        <f>$C447*INDEX('E-E'!$E$2:$AH$516,MATCH(Capacity!$B447,'E-E'!$B$2:$B$516,0), MATCH(Capacity!F$254,'E-E'!$E$1:$AH$1,0))</f>
        <v>0</v>
      </c>
      <c r="G447">
        <f>$C447*INDEX('E-E'!$E$2:$AH$516,MATCH(Capacity!$B447,'E-E'!$B$2:$B$516,0), MATCH(Capacity!G$254,'E-E'!$E$1:$AH$1,0))</f>
        <v>0</v>
      </c>
      <c r="H447">
        <f>$C447*INDEX('E-E'!$E$2:$AH$516,MATCH(Capacity!$B447,'E-E'!$B$2:$B$516,0), MATCH(Capacity!H$254,'E-E'!$E$1:$AH$1,0))</f>
        <v>0</v>
      </c>
      <c r="I447">
        <f>$C447*INDEX('E-E'!$E$2:$AH$516,MATCH(Capacity!$B447,'E-E'!$B$2:$B$516,0), MATCH(Capacity!I$254,'E-E'!$E$1:$AH$1,0))</f>
        <v>0</v>
      </c>
      <c r="J447">
        <f>$C447*INDEX('E-E'!$E$2:$AH$516,MATCH(Capacity!$B447,'E-E'!$B$2:$B$516,0), MATCH(Capacity!J$254,'E-E'!$E$1:$AH$1,0))</f>
        <v>0</v>
      </c>
      <c r="K447">
        <f>$C447*INDEX('E-E'!$E$2:$AH$516,MATCH(Capacity!$B447,'E-E'!$B$2:$B$516,0), MATCH(Capacity!K$254,'E-E'!$E$1:$AH$1,0))</f>
        <v>0</v>
      </c>
      <c r="L447">
        <f>$C447*INDEX('E-E'!$E$2:$AH$516,MATCH(Capacity!$B447,'E-E'!$B$2:$B$516,0), MATCH(Capacity!L$254,'E-E'!$E$1:$AH$1,0))</f>
        <v>0</v>
      </c>
      <c r="M447">
        <f>$C447*INDEX('E-E'!$E$2:$AH$516,MATCH(Capacity!$B447,'E-E'!$B$2:$B$516,0), MATCH(Capacity!M$254,'E-E'!$E$1:$AH$1,0))</f>
        <v>0</v>
      </c>
      <c r="N447">
        <f>$C447*INDEX('E-E'!$E$2:$AH$516,MATCH(Capacity!$B447,'E-E'!$B$2:$B$516,0), MATCH(Capacity!N$254,'E-E'!$E$1:$AH$1,0))</f>
        <v>0</v>
      </c>
      <c r="O447">
        <f>$C447*INDEX('E-E'!$E$2:$AH$516,MATCH(Capacity!$B447,'E-E'!$B$2:$B$516,0), MATCH(Capacity!O$254,'E-E'!$E$1:$AH$1,0))</f>
        <v>0</v>
      </c>
      <c r="P447">
        <f>$C447*INDEX('E-E'!$E$2:$AH$516,MATCH(Capacity!$B447,'E-E'!$B$2:$B$516,0), MATCH(Capacity!P$254,'E-E'!$E$1:$AH$1,0))</f>
        <v>0</v>
      </c>
      <c r="Q447">
        <f>$C447*INDEX('E-E'!$E$2:$AH$516,MATCH(Capacity!$B447,'E-E'!$B$2:$B$516,0), MATCH(Capacity!Q$254,'E-E'!$E$1:$AH$1,0))</f>
        <v>0</v>
      </c>
      <c r="R447">
        <f>$C447*INDEX('E-E'!$E$2:$AH$516,MATCH(Capacity!$B447,'E-E'!$B$2:$B$516,0), MATCH(Capacity!R$254,'E-E'!$E$1:$AH$1,0))</f>
        <v>0</v>
      </c>
      <c r="S447">
        <f>$C447*INDEX('E-E'!$E$2:$AH$516,MATCH(Capacity!$B447,'E-E'!$B$2:$B$516,0), MATCH(Capacity!S$254,'E-E'!$E$1:$AH$1,0))</f>
        <v>0</v>
      </c>
      <c r="T447">
        <f>$C447*INDEX('E-E'!$E$2:$AH$516,MATCH(Capacity!$B447,'E-E'!$B$2:$B$516,0), MATCH(Capacity!T$254,'E-E'!$E$1:$AH$1,0))</f>
        <v>0</v>
      </c>
      <c r="U447">
        <f>$C447*INDEX('E-E'!$E$2:$AH$516,MATCH(Capacity!$B447,'E-E'!$B$2:$B$516,0), MATCH(Capacity!U$254,'E-E'!$E$1:$AH$1,0))</f>
        <v>0</v>
      </c>
      <c r="V447">
        <f>$C447*INDEX('E-E'!$E$2:$AH$516,MATCH(Capacity!$B447,'E-E'!$B$2:$B$516,0), MATCH(Capacity!V$254,'E-E'!$E$1:$AH$1,0))</f>
        <v>0</v>
      </c>
      <c r="W447">
        <f>$C447*INDEX('E-E'!$E$2:$AH$516,MATCH(Capacity!$B447,'E-E'!$B$2:$B$516,0), MATCH(Capacity!W$254,'E-E'!$E$1:$AH$1,0))</f>
        <v>0</v>
      </c>
      <c r="X447">
        <f>$C447*INDEX('E-E'!$E$2:$AH$516,MATCH(Capacity!$B447,'E-E'!$B$2:$B$516,0), MATCH(Capacity!X$254,'E-E'!$E$1:$AH$1,0))</f>
        <v>0</v>
      </c>
      <c r="Y447">
        <f>$C447*INDEX('E-E'!$E$2:$AH$516,MATCH(Capacity!$B447,'E-E'!$B$2:$B$516,0), MATCH(Capacity!Y$254,'E-E'!$E$1:$AH$1,0))</f>
        <v>0</v>
      </c>
      <c r="Z447">
        <f>$C447*INDEX('E-E'!$E$2:$AH$516,MATCH(Capacity!$B447,'E-E'!$B$2:$B$516,0), MATCH(Capacity!Z$254,'E-E'!$E$1:$AH$1,0))</f>
        <v>0</v>
      </c>
      <c r="AA447">
        <f>$C447*INDEX('E-E'!$E$2:$AH$516,MATCH(Capacity!$B447,'E-E'!$B$2:$B$516,0), MATCH(Capacity!AA$254,'E-E'!$E$1:$AH$1,0))</f>
        <v>0</v>
      </c>
      <c r="AB447">
        <f>$C447*INDEX('E-E'!$E$2:$AH$516,MATCH(Capacity!$B447,'E-E'!$B$2:$B$516,0), MATCH(Capacity!AB$254,'E-E'!$E$1:$AH$1,0))</f>
        <v>0</v>
      </c>
      <c r="AC447">
        <f>$C447*INDEX('E-E'!$E$2:$AH$516,MATCH(Capacity!$B447,'E-E'!$B$2:$B$516,0), MATCH(Capacity!AC$254,'E-E'!$E$1:$AH$1,0))</f>
        <v>0</v>
      </c>
      <c r="AD447">
        <f>$C447*INDEX('E-E'!$E$2:$AH$516,MATCH(Capacity!$B447,'E-E'!$B$2:$B$516,0), MATCH(Capacity!AD$254,'E-E'!$E$1:$AH$1,0))</f>
        <v>0</v>
      </c>
      <c r="AE447">
        <f>$C447*INDEX('E-E'!$E$2:$AH$516,MATCH(Capacity!$B447,'E-E'!$B$2:$B$516,0), MATCH(Capacity!AE$254,'E-E'!$E$1:$AH$1,0))</f>
        <v>0</v>
      </c>
      <c r="AF447">
        <f>$C447*INDEX('E-E'!$E$2:$AH$516,MATCH(Capacity!$B447,'E-E'!$B$2:$B$516,0), MATCH(Capacity!AF$254,'E-E'!$E$1:$AH$1,0))</f>
        <v>0</v>
      </c>
      <c r="AG447">
        <f>$C447*INDEX('E-E'!$E$2:$AH$516,MATCH(Capacity!$B447,'E-E'!$B$2:$B$516,0), MATCH(Capacity!AG$254,'E-E'!$E$1:$AH$1,0))</f>
        <v>0</v>
      </c>
      <c r="AH447">
        <f>$C447*INDEX('E-E'!$E$2:$AH$516,MATCH(Capacity!$B447,'E-E'!$B$2:$B$516,0), MATCH(Capacity!AH$254,'E-E'!$E$1:$AH$1,0))</f>
        <v>0</v>
      </c>
    </row>
    <row r="448" spans="1:34" x14ac:dyDescent="0.3">
      <c r="A448" t="str">
        <f>'E-E'!A195</f>
        <v>Hillston Sun Farm</v>
      </c>
      <c r="B448" t="str">
        <f>'E-E'!B195</f>
        <v>Hillston Sun Farm</v>
      </c>
      <c r="C448">
        <f>_xlfn.IFNA(VLOOKUP(B448,RawData!$B$1:$E$168,4,FALSE),0)</f>
        <v>0</v>
      </c>
      <c r="D448">
        <f>_xlfn.IFNA(VLOOKUP(B448,RawData!$B$1:$H$168,7,FALSE),0)</f>
        <v>0</v>
      </c>
      <c r="E448">
        <f>_xlfn.IFNA(VLOOKUP(B448,RawData!$B$1:$H$168,2,FALSE),0)</f>
        <v>0</v>
      </c>
      <c r="F448">
        <f>$C448*INDEX('E-E'!$E$2:$AH$516,MATCH(Capacity!$B448,'E-E'!$B$2:$B$516,0), MATCH(Capacity!F$254,'E-E'!$E$1:$AH$1,0))</f>
        <v>0</v>
      </c>
      <c r="G448">
        <f>$C448*INDEX('E-E'!$E$2:$AH$516,MATCH(Capacity!$B448,'E-E'!$B$2:$B$516,0), MATCH(Capacity!G$254,'E-E'!$E$1:$AH$1,0))</f>
        <v>0</v>
      </c>
      <c r="H448">
        <f>$C448*INDEX('E-E'!$E$2:$AH$516,MATCH(Capacity!$B448,'E-E'!$B$2:$B$516,0), MATCH(Capacity!H$254,'E-E'!$E$1:$AH$1,0))</f>
        <v>0</v>
      </c>
      <c r="I448">
        <f>$C448*INDEX('E-E'!$E$2:$AH$516,MATCH(Capacity!$B448,'E-E'!$B$2:$B$516,0), MATCH(Capacity!I$254,'E-E'!$E$1:$AH$1,0))</f>
        <v>0</v>
      </c>
      <c r="J448">
        <f>$C448*INDEX('E-E'!$E$2:$AH$516,MATCH(Capacity!$B448,'E-E'!$B$2:$B$516,0), MATCH(Capacity!J$254,'E-E'!$E$1:$AH$1,0))</f>
        <v>0</v>
      </c>
      <c r="K448">
        <f>$C448*INDEX('E-E'!$E$2:$AH$516,MATCH(Capacity!$B448,'E-E'!$B$2:$B$516,0), MATCH(Capacity!K$254,'E-E'!$E$1:$AH$1,0))</f>
        <v>0</v>
      </c>
      <c r="L448">
        <f>$C448*INDEX('E-E'!$E$2:$AH$516,MATCH(Capacity!$B448,'E-E'!$B$2:$B$516,0), MATCH(Capacity!L$254,'E-E'!$E$1:$AH$1,0))</f>
        <v>0</v>
      </c>
      <c r="M448">
        <f>$C448*INDEX('E-E'!$E$2:$AH$516,MATCH(Capacity!$B448,'E-E'!$B$2:$B$516,0), MATCH(Capacity!M$254,'E-E'!$E$1:$AH$1,0))</f>
        <v>0</v>
      </c>
      <c r="N448">
        <f>$C448*INDEX('E-E'!$E$2:$AH$516,MATCH(Capacity!$B448,'E-E'!$B$2:$B$516,0), MATCH(Capacity!N$254,'E-E'!$E$1:$AH$1,0))</f>
        <v>0</v>
      </c>
      <c r="O448">
        <f>$C448*INDEX('E-E'!$E$2:$AH$516,MATCH(Capacity!$B448,'E-E'!$B$2:$B$516,0), MATCH(Capacity!O$254,'E-E'!$E$1:$AH$1,0))</f>
        <v>0</v>
      </c>
      <c r="P448">
        <f>$C448*INDEX('E-E'!$E$2:$AH$516,MATCH(Capacity!$B448,'E-E'!$B$2:$B$516,0), MATCH(Capacity!P$254,'E-E'!$E$1:$AH$1,0))</f>
        <v>0</v>
      </c>
      <c r="Q448">
        <f>$C448*INDEX('E-E'!$E$2:$AH$516,MATCH(Capacity!$B448,'E-E'!$B$2:$B$516,0), MATCH(Capacity!Q$254,'E-E'!$E$1:$AH$1,0))</f>
        <v>0</v>
      </c>
      <c r="R448">
        <f>$C448*INDEX('E-E'!$E$2:$AH$516,MATCH(Capacity!$B448,'E-E'!$B$2:$B$516,0), MATCH(Capacity!R$254,'E-E'!$E$1:$AH$1,0))</f>
        <v>0</v>
      </c>
      <c r="S448">
        <f>$C448*INDEX('E-E'!$E$2:$AH$516,MATCH(Capacity!$B448,'E-E'!$B$2:$B$516,0), MATCH(Capacity!S$254,'E-E'!$E$1:$AH$1,0))</f>
        <v>0</v>
      </c>
      <c r="T448">
        <f>$C448*INDEX('E-E'!$E$2:$AH$516,MATCH(Capacity!$B448,'E-E'!$B$2:$B$516,0), MATCH(Capacity!T$254,'E-E'!$E$1:$AH$1,0))</f>
        <v>0</v>
      </c>
      <c r="U448">
        <f>$C448*INDEX('E-E'!$E$2:$AH$516,MATCH(Capacity!$B448,'E-E'!$B$2:$B$516,0), MATCH(Capacity!U$254,'E-E'!$E$1:$AH$1,0))</f>
        <v>0</v>
      </c>
      <c r="V448">
        <f>$C448*INDEX('E-E'!$E$2:$AH$516,MATCH(Capacity!$B448,'E-E'!$B$2:$B$516,0), MATCH(Capacity!V$254,'E-E'!$E$1:$AH$1,0))</f>
        <v>0</v>
      </c>
      <c r="W448">
        <f>$C448*INDEX('E-E'!$E$2:$AH$516,MATCH(Capacity!$B448,'E-E'!$B$2:$B$516,0), MATCH(Capacity!W$254,'E-E'!$E$1:$AH$1,0))</f>
        <v>0</v>
      </c>
      <c r="X448">
        <f>$C448*INDEX('E-E'!$E$2:$AH$516,MATCH(Capacity!$B448,'E-E'!$B$2:$B$516,0), MATCH(Capacity!X$254,'E-E'!$E$1:$AH$1,0))</f>
        <v>0</v>
      </c>
      <c r="Y448">
        <f>$C448*INDEX('E-E'!$E$2:$AH$516,MATCH(Capacity!$B448,'E-E'!$B$2:$B$516,0), MATCH(Capacity!Y$254,'E-E'!$E$1:$AH$1,0))</f>
        <v>0</v>
      </c>
      <c r="Z448">
        <f>$C448*INDEX('E-E'!$E$2:$AH$516,MATCH(Capacity!$B448,'E-E'!$B$2:$B$516,0), MATCH(Capacity!Z$254,'E-E'!$E$1:$AH$1,0))</f>
        <v>0</v>
      </c>
      <c r="AA448">
        <f>$C448*INDEX('E-E'!$E$2:$AH$516,MATCH(Capacity!$B448,'E-E'!$B$2:$B$516,0), MATCH(Capacity!AA$254,'E-E'!$E$1:$AH$1,0))</f>
        <v>0</v>
      </c>
      <c r="AB448">
        <f>$C448*INDEX('E-E'!$E$2:$AH$516,MATCH(Capacity!$B448,'E-E'!$B$2:$B$516,0), MATCH(Capacity!AB$254,'E-E'!$E$1:$AH$1,0))</f>
        <v>0</v>
      </c>
      <c r="AC448">
        <f>$C448*INDEX('E-E'!$E$2:$AH$516,MATCH(Capacity!$B448,'E-E'!$B$2:$B$516,0), MATCH(Capacity!AC$254,'E-E'!$E$1:$AH$1,0))</f>
        <v>0</v>
      </c>
      <c r="AD448">
        <f>$C448*INDEX('E-E'!$E$2:$AH$516,MATCH(Capacity!$B448,'E-E'!$B$2:$B$516,0), MATCH(Capacity!AD$254,'E-E'!$E$1:$AH$1,0))</f>
        <v>0</v>
      </c>
      <c r="AE448">
        <f>$C448*INDEX('E-E'!$E$2:$AH$516,MATCH(Capacity!$B448,'E-E'!$B$2:$B$516,0), MATCH(Capacity!AE$254,'E-E'!$E$1:$AH$1,0))</f>
        <v>0</v>
      </c>
      <c r="AF448">
        <f>$C448*INDEX('E-E'!$E$2:$AH$516,MATCH(Capacity!$B448,'E-E'!$B$2:$B$516,0), MATCH(Capacity!AF$254,'E-E'!$E$1:$AH$1,0))</f>
        <v>0</v>
      </c>
      <c r="AG448">
        <f>$C448*INDEX('E-E'!$E$2:$AH$516,MATCH(Capacity!$B448,'E-E'!$B$2:$B$516,0), MATCH(Capacity!AG$254,'E-E'!$E$1:$AH$1,0))</f>
        <v>0</v>
      </c>
      <c r="AH448">
        <f>$C448*INDEX('E-E'!$E$2:$AH$516,MATCH(Capacity!$B448,'E-E'!$B$2:$B$516,0), MATCH(Capacity!AH$254,'E-E'!$E$1:$AH$1,0))</f>
        <v>0</v>
      </c>
    </row>
    <row r="449" spans="1:34" x14ac:dyDescent="0.3">
      <c r="A449" t="str">
        <f>'E-E'!A196</f>
        <v>Hornsdale Power Reserve Unit 1</v>
      </c>
      <c r="B449" t="str">
        <f>'E-E'!B196</f>
        <v>HPRG1</v>
      </c>
      <c r="C449">
        <f>_xlfn.IFNA(VLOOKUP(B449,RawData!$B$1:$E$168,4,FALSE),0)</f>
        <v>0</v>
      </c>
      <c r="D449">
        <f>_xlfn.IFNA(VLOOKUP(B449,RawData!$B$1:$H$168,7,FALSE),0)</f>
        <v>0</v>
      </c>
      <c r="E449">
        <f>_xlfn.IFNA(VLOOKUP(B449,RawData!$B$1:$H$168,2,FALSE),0)</f>
        <v>0</v>
      </c>
      <c r="F449">
        <f>$C449*INDEX('E-E'!$E$2:$AH$516,MATCH(Capacity!$B449,'E-E'!$B$2:$B$516,0), MATCH(Capacity!F$254,'E-E'!$E$1:$AH$1,0))</f>
        <v>0</v>
      </c>
      <c r="G449">
        <f>$C449*INDEX('E-E'!$E$2:$AH$516,MATCH(Capacity!$B449,'E-E'!$B$2:$B$516,0), MATCH(Capacity!G$254,'E-E'!$E$1:$AH$1,0))</f>
        <v>0</v>
      </c>
      <c r="H449">
        <f>$C449*INDEX('E-E'!$E$2:$AH$516,MATCH(Capacity!$B449,'E-E'!$B$2:$B$516,0), MATCH(Capacity!H$254,'E-E'!$E$1:$AH$1,0))</f>
        <v>0</v>
      </c>
      <c r="I449">
        <f>$C449*INDEX('E-E'!$E$2:$AH$516,MATCH(Capacity!$B449,'E-E'!$B$2:$B$516,0), MATCH(Capacity!I$254,'E-E'!$E$1:$AH$1,0))</f>
        <v>0</v>
      </c>
      <c r="J449">
        <f>$C449*INDEX('E-E'!$E$2:$AH$516,MATCH(Capacity!$B449,'E-E'!$B$2:$B$516,0), MATCH(Capacity!J$254,'E-E'!$E$1:$AH$1,0))</f>
        <v>0</v>
      </c>
      <c r="K449">
        <f>$C449*INDEX('E-E'!$E$2:$AH$516,MATCH(Capacity!$B449,'E-E'!$B$2:$B$516,0), MATCH(Capacity!K$254,'E-E'!$E$1:$AH$1,0))</f>
        <v>0</v>
      </c>
      <c r="L449">
        <f>$C449*INDEX('E-E'!$E$2:$AH$516,MATCH(Capacity!$B449,'E-E'!$B$2:$B$516,0), MATCH(Capacity!L$254,'E-E'!$E$1:$AH$1,0))</f>
        <v>0</v>
      </c>
      <c r="M449">
        <f>$C449*INDEX('E-E'!$E$2:$AH$516,MATCH(Capacity!$B449,'E-E'!$B$2:$B$516,0), MATCH(Capacity!M$254,'E-E'!$E$1:$AH$1,0))</f>
        <v>0</v>
      </c>
      <c r="N449">
        <f>$C449*INDEX('E-E'!$E$2:$AH$516,MATCH(Capacity!$B449,'E-E'!$B$2:$B$516,0), MATCH(Capacity!N$254,'E-E'!$E$1:$AH$1,0))</f>
        <v>0</v>
      </c>
      <c r="O449">
        <f>$C449*INDEX('E-E'!$E$2:$AH$516,MATCH(Capacity!$B449,'E-E'!$B$2:$B$516,0), MATCH(Capacity!O$254,'E-E'!$E$1:$AH$1,0))</f>
        <v>0</v>
      </c>
      <c r="P449">
        <f>$C449*INDEX('E-E'!$E$2:$AH$516,MATCH(Capacity!$B449,'E-E'!$B$2:$B$516,0), MATCH(Capacity!P$254,'E-E'!$E$1:$AH$1,0))</f>
        <v>0</v>
      </c>
      <c r="Q449">
        <f>$C449*INDEX('E-E'!$E$2:$AH$516,MATCH(Capacity!$B449,'E-E'!$B$2:$B$516,0), MATCH(Capacity!Q$254,'E-E'!$E$1:$AH$1,0))</f>
        <v>0</v>
      </c>
      <c r="R449">
        <f>$C449*INDEX('E-E'!$E$2:$AH$516,MATCH(Capacity!$B449,'E-E'!$B$2:$B$516,0), MATCH(Capacity!R$254,'E-E'!$E$1:$AH$1,0))</f>
        <v>0</v>
      </c>
      <c r="S449">
        <f>$C449*INDEX('E-E'!$E$2:$AH$516,MATCH(Capacity!$B449,'E-E'!$B$2:$B$516,0), MATCH(Capacity!S$254,'E-E'!$E$1:$AH$1,0))</f>
        <v>0</v>
      </c>
      <c r="T449">
        <f>$C449*INDEX('E-E'!$E$2:$AH$516,MATCH(Capacity!$B449,'E-E'!$B$2:$B$516,0), MATCH(Capacity!T$254,'E-E'!$E$1:$AH$1,0))</f>
        <v>0</v>
      </c>
      <c r="U449">
        <f>$C449*INDEX('E-E'!$E$2:$AH$516,MATCH(Capacity!$B449,'E-E'!$B$2:$B$516,0), MATCH(Capacity!U$254,'E-E'!$E$1:$AH$1,0))</f>
        <v>0</v>
      </c>
      <c r="V449">
        <f>$C449*INDEX('E-E'!$E$2:$AH$516,MATCH(Capacity!$B449,'E-E'!$B$2:$B$516,0), MATCH(Capacity!V$254,'E-E'!$E$1:$AH$1,0))</f>
        <v>0</v>
      </c>
      <c r="W449">
        <f>$C449*INDEX('E-E'!$E$2:$AH$516,MATCH(Capacity!$B449,'E-E'!$B$2:$B$516,0), MATCH(Capacity!W$254,'E-E'!$E$1:$AH$1,0))</f>
        <v>0</v>
      </c>
      <c r="X449">
        <f>$C449*INDEX('E-E'!$E$2:$AH$516,MATCH(Capacity!$B449,'E-E'!$B$2:$B$516,0), MATCH(Capacity!X$254,'E-E'!$E$1:$AH$1,0))</f>
        <v>0</v>
      </c>
      <c r="Y449">
        <f>$C449*INDEX('E-E'!$E$2:$AH$516,MATCH(Capacity!$B449,'E-E'!$B$2:$B$516,0), MATCH(Capacity!Y$254,'E-E'!$E$1:$AH$1,0))</f>
        <v>0</v>
      </c>
      <c r="Z449">
        <f>$C449*INDEX('E-E'!$E$2:$AH$516,MATCH(Capacity!$B449,'E-E'!$B$2:$B$516,0), MATCH(Capacity!Z$254,'E-E'!$E$1:$AH$1,0))</f>
        <v>0</v>
      </c>
      <c r="AA449">
        <f>$C449*INDEX('E-E'!$E$2:$AH$516,MATCH(Capacity!$B449,'E-E'!$B$2:$B$516,0), MATCH(Capacity!AA$254,'E-E'!$E$1:$AH$1,0))</f>
        <v>0</v>
      </c>
      <c r="AB449">
        <f>$C449*INDEX('E-E'!$E$2:$AH$516,MATCH(Capacity!$B449,'E-E'!$B$2:$B$516,0), MATCH(Capacity!AB$254,'E-E'!$E$1:$AH$1,0))</f>
        <v>0</v>
      </c>
      <c r="AC449">
        <f>$C449*INDEX('E-E'!$E$2:$AH$516,MATCH(Capacity!$B449,'E-E'!$B$2:$B$516,0), MATCH(Capacity!AC$254,'E-E'!$E$1:$AH$1,0))</f>
        <v>0</v>
      </c>
      <c r="AD449">
        <f>$C449*INDEX('E-E'!$E$2:$AH$516,MATCH(Capacity!$B449,'E-E'!$B$2:$B$516,0), MATCH(Capacity!AD$254,'E-E'!$E$1:$AH$1,0))</f>
        <v>0</v>
      </c>
      <c r="AE449">
        <f>$C449*INDEX('E-E'!$E$2:$AH$516,MATCH(Capacity!$B449,'E-E'!$B$2:$B$516,0), MATCH(Capacity!AE$254,'E-E'!$E$1:$AH$1,0))</f>
        <v>0</v>
      </c>
      <c r="AF449">
        <f>$C449*INDEX('E-E'!$E$2:$AH$516,MATCH(Capacity!$B449,'E-E'!$B$2:$B$516,0), MATCH(Capacity!AF$254,'E-E'!$E$1:$AH$1,0))</f>
        <v>0</v>
      </c>
      <c r="AG449">
        <f>$C449*INDEX('E-E'!$E$2:$AH$516,MATCH(Capacity!$B449,'E-E'!$B$2:$B$516,0), MATCH(Capacity!AG$254,'E-E'!$E$1:$AH$1,0))</f>
        <v>0</v>
      </c>
      <c r="AH449">
        <f>$C449*INDEX('E-E'!$E$2:$AH$516,MATCH(Capacity!$B449,'E-E'!$B$2:$B$516,0), MATCH(Capacity!AH$254,'E-E'!$E$1:$AH$1,0))</f>
        <v>0</v>
      </c>
    </row>
    <row r="450" spans="1:34" x14ac:dyDescent="0.3">
      <c r="A450" t="str">
        <f>'E-E'!A197</f>
        <v>Hughenden Solar Farm</v>
      </c>
      <c r="B450" t="str">
        <f>'E-E'!B197</f>
        <v>HUGSF1</v>
      </c>
      <c r="C450">
        <f>_xlfn.IFNA(VLOOKUP(B450,RawData!$B$1:$E$168,4,FALSE),0)</f>
        <v>0</v>
      </c>
      <c r="D450">
        <f>_xlfn.IFNA(VLOOKUP(B450,RawData!$B$1:$H$168,7,FALSE),0)</f>
        <v>0</v>
      </c>
      <c r="E450">
        <f>_xlfn.IFNA(VLOOKUP(B450,RawData!$B$1:$H$168,2,FALSE),0)</f>
        <v>0</v>
      </c>
      <c r="F450">
        <f>$C450*INDEX('E-E'!$E$2:$AH$516,MATCH(Capacity!$B450,'E-E'!$B$2:$B$516,0), MATCH(Capacity!F$254,'E-E'!$E$1:$AH$1,0))</f>
        <v>0</v>
      </c>
      <c r="G450">
        <f>$C450*INDEX('E-E'!$E$2:$AH$516,MATCH(Capacity!$B450,'E-E'!$B$2:$B$516,0), MATCH(Capacity!G$254,'E-E'!$E$1:$AH$1,0))</f>
        <v>0</v>
      </c>
      <c r="H450">
        <f>$C450*INDEX('E-E'!$E$2:$AH$516,MATCH(Capacity!$B450,'E-E'!$B$2:$B$516,0), MATCH(Capacity!H$254,'E-E'!$E$1:$AH$1,0))</f>
        <v>0</v>
      </c>
      <c r="I450">
        <f>$C450*INDEX('E-E'!$E$2:$AH$516,MATCH(Capacity!$B450,'E-E'!$B$2:$B$516,0), MATCH(Capacity!I$254,'E-E'!$E$1:$AH$1,0))</f>
        <v>0</v>
      </c>
      <c r="J450">
        <f>$C450*INDEX('E-E'!$E$2:$AH$516,MATCH(Capacity!$B450,'E-E'!$B$2:$B$516,0), MATCH(Capacity!J$254,'E-E'!$E$1:$AH$1,0))</f>
        <v>0</v>
      </c>
      <c r="K450">
        <f>$C450*INDEX('E-E'!$E$2:$AH$516,MATCH(Capacity!$B450,'E-E'!$B$2:$B$516,0), MATCH(Capacity!K$254,'E-E'!$E$1:$AH$1,0))</f>
        <v>0</v>
      </c>
      <c r="L450">
        <f>$C450*INDEX('E-E'!$E$2:$AH$516,MATCH(Capacity!$B450,'E-E'!$B$2:$B$516,0), MATCH(Capacity!L$254,'E-E'!$E$1:$AH$1,0))</f>
        <v>0</v>
      </c>
      <c r="M450">
        <f>$C450*INDEX('E-E'!$E$2:$AH$516,MATCH(Capacity!$B450,'E-E'!$B$2:$B$516,0), MATCH(Capacity!M$254,'E-E'!$E$1:$AH$1,0))</f>
        <v>0</v>
      </c>
      <c r="N450">
        <f>$C450*INDEX('E-E'!$E$2:$AH$516,MATCH(Capacity!$B450,'E-E'!$B$2:$B$516,0), MATCH(Capacity!N$254,'E-E'!$E$1:$AH$1,0))</f>
        <v>0</v>
      </c>
      <c r="O450">
        <f>$C450*INDEX('E-E'!$E$2:$AH$516,MATCH(Capacity!$B450,'E-E'!$B$2:$B$516,0), MATCH(Capacity!O$254,'E-E'!$E$1:$AH$1,0))</f>
        <v>0</v>
      </c>
      <c r="P450">
        <f>$C450*INDEX('E-E'!$E$2:$AH$516,MATCH(Capacity!$B450,'E-E'!$B$2:$B$516,0), MATCH(Capacity!P$254,'E-E'!$E$1:$AH$1,0))</f>
        <v>0</v>
      </c>
      <c r="Q450">
        <f>$C450*INDEX('E-E'!$E$2:$AH$516,MATCH(Capacity!$B450,'E-E'!$B$2:$B$516,0), MATCH(Capacity!Q$254,'E-E'!$E$1:$AH$1,0))</f>
        <v>0</v>
      </c>
      <c r="R450">
        <f>$C450*INDEX('E-E'!$E$2:$AH$516,MATCH(Capacity!$B450,'E-E'!$B$2:$B$516,0), MATCH(Capacity!R$254,'E-E'!$E$1:$AH$1,0))</f>
        <v>0</v>
      </c>
      <c r="S450">
        <f>$C450*INDEX('E-E'!$E$2:$AH$516,MATCH(Capacity!$B450,'E-E'!$B$2:$B$516,0), MATCH(Capacity!S$254,'E-E'!$E$1:$AH$1,0))</f>
        <v>0</v>
      </c>
      <c r="T450">
        <f>$C450*INDEX('E-E'!$E$2:$AH$516,MATCH(Capacity!$B450,'E-E'!$B$2:$B$516,0), MATCH(Capacity!T$254,'E-E'!$E$1:$AH$1,0))</f>
        <v>0</v>
      </c>
      <c r="U450">
        <f>$C450*INDEX('E-E'!$E$2:$AH$516,MATCH(Capacity!$B450,'E-E'!$B$2:$B$516,0), MATCH(Capacity!U$254,'E-E'!$E$1:$AH$1,0))</f>
        <v>0</v>
      </c>
      <c r="V450">
        <f>$C450*INDEX('E-E'!$E$2:$AH$516,MATCH(Capacity!$B450,'E-E'!$B$2:$B$516,0), MATCH(Capacity!V$254,'E-E'!$E$1:$AH$1,0))</f>
        <v>0</v>
      </c>
      <c r="W450">
        <f>$C450*INDEX('E-E'!$E$2:$AH$516,MATCH(Capacity!$B450,'E-E'!$B$2:$B$516,0), MATCH(Capacity!W$254,'E-E'!$E$1:$AH$1,0))</f>
        <v>0</v>
      </c>
      <c r="X450">
        <f>$C450*INDEX('E-E'!$E$2:$AH$516,MATCH(Capacity!$B450,'E-E'!$B$2:$B$516,0), MATCH(Capacity!X$254,'E-E'!$E$1:$AH$1,0))</f>
        <v>0</v>
      </c>
      <c r="Y450">
        <f>$C450*INDEX('E-E'!$E$2:$AH$516,MATCH(Capacity!$B450,'E-E'!$B$2:$B$516,0), MATCH(Capacity!Y$254,'E-E'!$E$1:$AH$1,0))</f>
        <v>0</v>
      </c>
      <c r="Z450">
        <f>$C450*INDEX('E-E'!$E$2:$AH$516,MATCH(Capacity!$B450,'E-E'!$B$2:$B$516,0), MATCH(Capacity!Z$254,'E-E'!$E$1:$AH$1,0))</f>
        <v>0</v>
      </c>
      <c r="AA450">
        <f>$C450*INDEX('E-E'!$E$2:$AH$516,MATCH(Capacity!$B450,'E-E'!$B$2:$B$516,0), MATCH(Capacity!AA$254,'E-E'!$E$1:$AH$1,0))</f>
        <v>0</v>
      </c>
      <c r="AB450">
        <f>$C450*INDEX('E-E'!$E$2:$AH$516,MATCH(Capacity!$B450,'E-E'!$B$2:$B$516,0), MATCH(Capacity!AB$254,'E-E'!$E$1:$AH$1,0))</f>
        <v>0</v>
      </c>
      <c r="AC450">
        <f>$C450*INDEX('E-E'!$E$2:$AH$516,MATCH(Capacity!$B450,'E-E'!$B$2:$B$516,0), MATCH(Capacity!AC$254,'E-E'!$E$1:$AH$1,0))</f>
        <v>0</v>
      </c>
      <c r="AD450">
        <f>$C450*INDEX('E-E'!$E$2:$AH$516,MATCH(Capacity!$B450,'E-E'!$B$2:$B$516,0), MATCH(Capacity!AD$254,'E-E'!$E$1:$AH$1,0))</f>
        <v>0</v>
      </c>
      <c r="AE450">
        <f>$C450*INDEX('E-E'!$E$2:$AH$516,MATCH(Capacity!$B450,'E-E'!$B$2:$B$516,0), MATCH(Capacity!AE$254,'E-E'!$E$1:$AH$1,0))</f>
        <v>0</v>
      </c>
      <c r="AF450">
        <f>$C450*INDEX('E-E'!$E$2:$AH$516,MATCH(Capacity!$B450,'E-E'!$B$2:$B$516,0), MATCH(Capacity!AF$254,'E-E'!$E$1:$AH$1,0))</f>
        <v>0</v>
      </c>
      <c r="AG450">
        <f>$C450*INDEX('E-E'!$E$2:$AH$516,MATCH(Capacity!$B450,'E-E'!$B$2:$B$516,0), MATCH(Capacity!AG$254,'E-E'!$E$1:$AH$1,0))</f>
        <v>0</v>
      </c>
      <c r="AH450">
        <f>$C450*INDEX('E-E'!$E$2:$AH$516,MATCH(Capacity!$B450,'E-E'!$B$2:$B$516,0), MATCH(Capacity!AH$254,'E-E'!$E$1:$AH$1,0))</f>
        <v>0</v>
      </c>
    </row>
    <row r="451" spans="1:34" x14ac:dyDescent="0.3">
      <c r="A451" t="str">
        <f>'E-E'!A198</f>
        <v>Hume Dam NSW</v>
      </c>
      <c r="B451" t="str">
        <f>'E-E'!B198</f>
        <v>HUMENSW</v>
      </c>
      <c r="C451">
        <f>_xlfn.IFNA(VLOOKUP(B451,RawData!$B$1:$E$168,4,FALSE),0)</f>
        <v>0</v>
      </c>
      <c r="D451">
        <f>_xlfn.IFNA(VLOOKUP(B451,RawData!$B$1:$H$168,7,FALSE),0)</f>
        <v>0</v>
      </c>
      <c r="E451">
        <f>_xlfn.IFNA(VLOOKUP(B451,RawData!$B$1:$H$168,2,FALSE),0)</f>
        <v>0</v>
      </c>
      <c r="F451">
        <f>$C451*INDEX('E-E'!$E$2:$AH$516,MATCH(Capacity!$B451,'E-E'!$B$2:$B$516,0), MATCH(Capacity!F$254,'E-E'!$E$1:$AH$1,0))</f>
        <v>0</v>
      </c>
      <c r="G451">
        <f>$C451*INDEX('E-E'!$E$2:$AH$516,MATCH(Capacity!$B451,'E-E'!$B$2:$B$516,0), MATCH(Capacity!G$254,'E-E'!$E$1:$AH$1,0))</f>
        <v>0</v>
      </c>
      <c r="H451">
        <f>$C451*INDEX('E-E'!$E$2:$AH$516,MATCH(Capacity!$B451,'E-E'!$B$2:$B$516,0), MATCH(Capacity!H$254,'E-E'!$E$1:$AH$1,0))</f>
        <v>0</v>
      </c>
      <c r="I451">
        <f>$C451*INDEX('E-E'!$E$2:$AH$516,MATCH(Capacity!$B451,'E-E'!$B$2:$B$516,0), MATCH(Capacity!I$254,'E-E'!$E$1:$AH$1,0))</f>
        <v>0</v>
      </c>
      <c r="J451">
        <f>$C451*INDEX('E-E'!$E$2:$AH$516,MATCH(Capacity!$B451,'E-E'!$B$2:$B$516,0), MATCH(Capacity!J$254,'E-E'!$E$1:$AH$1,0))</f>
        <v>0</v>
      </c>
      <c r="K451">
        <f>$C451*INDEX('E-E'!$E$2:$AH$516,MATCH(Capacity!$B451,'E-E'!$B$2:$B$516,0), MATCH(Capacity!K$254,'E-E'!$E$1:$AH$1,0))</f>
        <v>0</v>
      </c>
      <c r="L451">
        <f>$C451*INDEX('E-E'!$E$2:$AH$516,MATCH(Capacity!$B451,'E-E'!$B$2:$B$516,0), MATCH(Capacity!L$254,'E-E'!$E$1:$AH$1,0))</f>
        <v>0</v>
      </c>
      <c r="M451">
        <f>$C451*INDEX('E-E'!$E$2:$AH$516,MATCH(Capacity!$B451,'E-E'!$B$2:$B$516,0), MATCH(Capacity!M$254,'E-E'!$E$1:$AH$1,0))</f>
        <v>0</v>
      </c>
      <c r="N451">
        <f>$C451*INDEX('E-E'!$E$2:$AH$516,MATCH(Capacity!$B451,'E-E'!$B$2:$B$516,0), MATCH(Capacity!N$254,'E-E'!$E$1:$AH$1,0))</f>
        <v>0</v>
      </c>
      <c r="O451">
        <f>$C451*INDEX('E-E'!$E$2:$AH$516,MATCH(Capacity!$B451,'E-E'!$B$2:$B$516,0), MATCH(Capacity!O$254,'E-E'!$E$1:$AH$1,0))</f>
        <v>0</v>
      </c>
      <c r="P451">
        <f>$C451*INDEX('E-E'!$E$2:$AH$516,MATCH(Capacity!$B451,'E-E'!$B$2:$B$516,0), MATCH(Capacity!P$254,'E-E'!$E$1:$AH$1,0))</f>
        <v>0</v>
      </c>
      <c r="Q451">
        <f>$C451*INDEX('E-E'!$E$2:$AH$516,MATCH(Capacity!$B451,'E-E'!$B$2:$B$516,0), MATCH(Capacity!Q$254,'E-E'!$E$1:$AH$1,0))</f>
        <v>0</v>
      </c>
      <c r="R451">
        <f>$C451*INDEX('E-E'!$E$2:$AH$516,MATCH(Capacity!$B451,'E-E'!$B$2:$B$516,0), MATCH(Capacity!R$254,'E-E'!$E$1:$AH$1,0))</f>
        <v>0</v>
      </c>
      <c r="S451">
        <f>$C451*INDEX('E-E'!$E$2:$AH$516,MATCH(Capacity!$B451,'E-E'!$B$2:$B$516,0), MATCH(Capacity!S$254,'E-E'!$E$1:$AH$1,0))</f>
        <v>0</v>
      </c>
      <c r="T451">
        <f>$C451*INDEX('E-E'!$E$2:$AH$516,MATCH(Capacity!$B451,'E-E'!$B$2:$B$516,0), MATCH(Capacity!T$254,'E-E'!$E$1:$AH$1,0))</f>
        <v>0</v>
      </c>
      <c r="U451">
        <f>$C451*INDEX('E-E'!$E$2:$AH$516,MATCH(Capacity!$B451,'E-E'!$B$2:$B$516,0), MATCH(Capacity!U$254,'E-E'!$E$1:$AH$1,0))</f>
        <v>0</v>
      </c>
      <c r="V451">
        <f>$C451*INDEX('E-E'!$E$2:$AH$516,MATCH(Capacity!$B451,'E-E'!$B$2:$B$516,0), MATCH(Capacity!V$254,'E-E'!$E$1:$AH$1,0))</f>
        <v>0</v>
      </c>
      <c r="W451">
        <f>$C451*INDEX('E-E'!$E$2:$AH$516,MATCH(Capacity!$B451,'E-E'!$B$2:$B$516,0), MATCH(Capacity!W$254,'E-E'!$E$1:$AH$1,0))</f>
        <v>0</v>
      </c>
      <c r="X451">
        <f>$C451*INDEX('E-E'!$E$2:$AH$516,MATCH(Capacity!$B451,'E-E'!$B$2:$B$516,0), MATCH(Capacity!X$254,'E-E'!$E$1:$AH$1,0))</f>
        <v>0</v>
      </c>
      <c r="Y451">
        <f>$C451*INDEX('E-E'!$E$2:$AH$516,MATCH(Capacity!$B451,'E-E'!$B$2:$B$516,0), MATCH(Capacity!Y$254,'E-E'!$E$1:$AH$1,0))</f>
        <v>0</v>
      </c>
      <c r="Z451">
        <f>$C451*INDEX('E-E'!$E$2:$AH$516,MATCH(Capacity!$B451,'E-E'!$B$2:$B$516,0), MATCH(Capacity!Z$254,'E-E'!$E$1:$AH$1,0))</f>
        <v>0</v>
      </c>
      <c r="AA451">
        <f>$C451*INDEX('E-E'!$E$2:$AH$516,MATCH(Capacity!$B451,'E-E'!$B$2:$B$516,0), MATCH(Capacity!AA$254,'E-E'!$E$1:$AH$1,0))</f>
        <v>0</v>
      </c>
      <c r="AB451">
        <f>$C451*INDEX('E-E'!$E$2:$AH$516,MATCH(Capacity!$B451,'E-E'!$B$2:$B$516,0), MATCH(Capacity!AB$254,'E-E'!$E$1:$AH$1,0))</f>
        <v>0</v>
      </c>
      <c r="AC451">
        <f>$C451*INDEX('E-E'!$E$2:$AH$516,MATCH(Capacity!$B451,'E-E'!$B$2:$B$516,0), MATCH(Capacity!AC$254,'E-E'!$E$1:$AH$1,0))</f>
        <v>0</v>
      </c>
      <c r="AD451">
        <f>$C451*INDEX('E-E'!$E$2:$AH$516,MATCH(Capacity!$B451,'E-E'!$B$2:$B$516,0), MATCH(Capacity!AD$254,'E-E'!$E$1:$AH$1,0))</f>
        <v>0</v>
      </c>
      <c r="AE451">
        <f>$C451*INDEX('E-E'!$E$2:$AH$516,MATCH(Capacity!$B451,'E-E'!$B$2:$B$516,0), MATCH(Capacity!AE$254,'E-E'!$E$1:$AH$1,0))</f>
        <v>0</v>
      </c>
      <c r="AF451">
        <f>$C451*INDEX('E-E'!$E$2:$AH$516,MATCH(Capacity!$B451,'E-E'!$B$2:$B$516,0), MATCH(Capacity!AF$254,'E-E'!$E$1:$AH$1,0))</f>
        <v>0</v>
      </c>
      <c r="AG451">
        <f>$C451*INDEX('E-E'!$E$2:$AH$516,MATCH(Capacity!$B451,'E-E'!$B$2:$B$516,0), MATCH(Capacity!AG$254,'E-E'!$E$1:$AH$1,0))</f>
        <v>0</v>
      </c>
      <c r="AH451">
        <f>$C451*INDEX('E-E'!$E$2:$AH$516,MATCH(Capacity!$B451,'E-E'!$B$2:$B$516,0), MATCH(Capacity!AH$254,'E-E'!$E$1:$AH$1,0))</f>
        <v>0</v>
      </c>
    </row>
    <row r="452" spans="1:34" x14ac:dyDescent="0.3">
      <c r="A452" t="str">
        <f>'E-E'!A199</f>
        <v>Hume Dam VIC</v>
      </c>
      <c r="B452" t="str">
        <f>'E-E'!B199</f>
        <v>HUMEV</v>
      </c>
      <c r="C452">
        <f>_xlfn.IFNA(VLOOKUP(B452,RawData!$B$1:$E$168,4,FALSE),0)</f>
        <v>0</v>
      </c>
      <c r="D452">
        <f>_xlfn.IFNA(VLOOKUP(B452,RawData!$B$1:$H$168,7,FALSE),0)</f>
        <v>0</v>
      </c>
      <c r="E452">
        <f>_xlfn.IFNA(VLOOKUP(B452,RawData!$B$1:$H$168,2,FALSE),0)</f>
        <v>0</v>
      </c>
      <c r="F452">
        <f>$C452*INDEX('E-E'!$E$2:$AH$516,MATCH(Capacity!$B452,'E-E'!$B$2:$B$516,0), MATCH(Capacity!F$254,'E-E'!$E$1:$AH$1,0))</f>
        <v>0</v>
      </c>
      <c r="G452">
        <f>$C452*INDEX('E-E'!$E$2:$AH$516,MATCH(Capacity!$B452,'E-E'!$B$2:$B$516,0), MATCH(Capacity!G$254,'E-E'!$E$1:$AH$1,0))</f>
        <v>0</v>
      </c>
      <c r="H452">
        <f>$C452*INDEX('E-E'!$E$2:$AH$516,MATCH(Capacity!$B452,'E-E'!$B$2:$B$516,0), MATCH(Capacity!H$254,'E-E'!$E$1:$AH$1,0))</f>
        <v>0</v>
      </c>
      <c r="I452">
        <f>$C452*INDEX('E-E'!$E$2:$AH$516,MATCH(Capacity!$B452,'E-E'!$B$2:$B$516,0), MATCH(Capacity!I$254,'E-E'!$E$1:$AH$1,0))</f>
        <v>0</v>
      </c>
      <c r="J452">
        <f>$C452*INDEX('E-E'!$E$2:$AH$516,MATCH(Capacity!$B452,'E-E'!$B$2:$B$516,0), MATCH(Capacity!J$254,'E-E'!$E$1:$AH$1,0))</f>
        <v>0</v>
      </c>
      <c r="K452">
        <f>$C452*INDEX('E-E'!$E$2:$AH$516,MATCH(Capacity!$B452,'E-E'!$B$2:$B$516,0), MATCH(Capacity!K$254,'E-E'!$E$1:$AH$1,0))</f>
        <v>0</v>
      </c>
      <c r="L452">
        <f>$C452*INDEX('E-E'!$E$2:$AH$516,MATCH(Capacity!$B452,'E-E'!$B$2:$B$516,0), MATCH(Capacity!L$254,'E-E'!$E$1:$AH$1,0))</f>
        <v>0</v>
      </c>
      <c r="M452">
        <f>$C452*INDEX('E-E'!$E$2:$AH$516,MATCH(Capacity!$B452,'E-E'!$B$2:$B$516,0), MATCH(Capacity!M$254,'E-E'!$E$1:$AH$1,0))</f>
        <v>0</v>
      </c>
      <c r="N452">
        <f>$C452*INDEX('E-E'!$E$2:$AH$516,MATCH(Capacity!$B452,'E-E'!$B$2:$B$516,0), MATCH(Capacity!N$254,'E-E'!$E$1:$AH$1,0))</f>
        <v>0</v>
      </c>
      <c r="O452">
        <f>$C452*INDEX('E-E'!$E$2:$AH$516,MATCH(Capacity!$B452,'E-E'!$B$2:$B$516,0), MATCH(Capacity!O$254,'E-E'!$E$1:$AH$1,0))</f>
        <v>0</v>
      </c>
      <c r="P452">
        <f>$C452*INDEX('E-E'!$E$2:$AH$516,MATCH(Capacity!$B452,'E-E'!$B$2:$B$516,0), MATCH(Capacity!P$254,'E-E'!$E$1:$AH$1,0))</f>
        <v>0</v>
      </c>
      <c r="Q452">
        <f>$C452*INDEX('E-E'!$E$2:$AH$516,MATCH(Capacity!$B452,'E-E'!$B$2:$B$516,0), MATCH(Capacity!Q$254,'E-E'!$E$1:$AH$1,0))</f>
        <v>0</v>
      </c>
      <c r="R452">
        <f>$C452*INDEX('E-E'!$E$2:$AH$516,MATCH(Capacity!$B452,'E-E'!$B$2:$B$516,0), MATCH(Capacity!R$254,'E-E'!$E$1:$AH$1,0))</f>
        <v>0</v>
      </c>
      <c r="S452">
        <f>$C452*INDEX('E-E'!$E$2:$AH$516,MATCH(Capacity!$B452,'E-E'!$B$2:$B$516,0), MATCH(Capacity!S$254,'E-E'!$E$1:$AH$1,0))</f>
        <v>0</v>
      </c>
      <c r="T452">
        <f>$C452*INDEX('E-E'!$E$2:$AH$516,MATCH(Capacity!$B452,'E-E'!$B$2:$B$516,0), MATCH(Capacity!T$254,'E-E'!$E$1:$AH$1,0))</f>
        <v>0</v>
      </c>
      <c r="U452">
        <f>$C452*INDEX('E-E'!$E$2:$AH$516,MATCH(Capacity!$B452,'E-E'!$B$2:$B$516,0), MATCH(Capacity!U$254,'E-E'!$E$1:$AH$1,0))</f>
        <v>0</v>
      </c>
      <c r="V452">
        <f>$C452*INDEX('E-E'!$E$2:$AH$516,MATCH(Capacity!$B452,'E-E'!$B$2:$B$516,0), MATCH(Capacity!V$254,'E-E'!$E$1:$AH$1,0))</f>
        <v>0</v>
      </c>
      <c r="W452">
        <f>$C452*INDEX('E-E'!$E$2:$AH$516,MATCH(Capacity!$B452,'E-E'!$B$2:$B$516,0), MATCH(Capacity!W$254,'E-E'!$E$1:$AH$1,0))</f>
        <v>0</v>
      </c>
      <c r="X452">
        <f>$C452*INDEX('E-E'!$E$2:$AH$516,MATCH(Capacity!$B452,'E-E'!$B$2:$B$516,0), MATCH(Capacity!X$254,'E-E'!$E$1:$AH$1,0))</f>
        <v>0</v>
      </c>
      <c r="Y452">
        <f>$C452*INDEX('E-E'!$E$2:$AH$516,MATCH(Capacity!$B452,'E-E'!$B$2:$B$516,0), MATCH(Capacity!Y$254,'E-E'!$E$1:$AH$1,0))</f>
        <v>0</v>
      </c>
      <c r="Z452">
        <f>$C452*INDEX('E-E'!$E$2:$AH$516,MATCH(Capacity!$B452,'E-E'!$B$2:$B$516,0), MATCH(Capacity!Z$254,'E-E'!$E$1:$AH$1,0))</f>
        <v>0</v>
      </c>
      <c r="AA452">
        <f>$C452*INDEX('E-E'!$E$2:$AH$516,MATCH(Capacity!$B452,'E-E'!$B$2:$B$516,0), MATCH(Capacity!AA$254,'E-E'!$E$1:$AH$1,0))</f>
        <v>0</v>
      </c>
      <c r="AB452">
        <f>$C452*INDEX('E-E'!$E$2:$AH$516,MATCH(Capacity!$B452,'E-E'!$B$2:$B$516,0), MATCH(Capacity!AB$254,'E-E'!$E$1:$AH$1,0))</f>
        <v>0</v>
      </c>
      <c r="AC452">
        <f>$C452*INDEX('E-E'!$E$2:$AH$516,MATCH(Capacity!$B452,'E-E'!$B$2:$B$516,0), MATCH(Capacity!AC$254,'E-E'!$E$1:$AH$1,0))</f>
        <v>0</v>
      </c>
      <c r="AD452">
        <f>$C452*INDEX('E-E'!$E$2:$AH$516,MATCH(Capacity!$B452,'E-E'!$B$2:$B$516,0), MATCH(Capacity!AD$254,'E-E'!$E$1:$AH$1,0))</f>
        <v>0</v>
      </c>
      <c r="AE452">
        <f>$C452*INDEX('E-E'!$E$2:$AH$516,MATCH(Capacity!$B452,'E-E'!$B$2:$B$516,0), MATCH(Capacity!AE$254,'E-E'!$E$1:$AH$1,0))</f>
        <v>0</v>
      </c>
      <c r="AF452">
        <f>$C452*INDEX('E-E'!$E$2:$AH$516,MATCH(Capacity!$B452,'E-E'!$B$2:$B$516,0), MATCH(Capacity!AF$254,'E-E'!$E$1:$AH$1,0))</f>
        <v>0</v>
      </c>
      <c r="AG452">
        <f>$C452*INDEX('E-E'!$E$2:$AH$516,MATCH(Capacity!$B452,'E-E'!$B$2:$B$516,0), MATCH(Capacity!AG$254,'E-E'!$E$1:$AH$1,0))</f>
        <v>0</v>
      </c>
      <c r="AH452">
        <f>$C452*INDEX('E-E'!$E$2:$AH$516,MATCH(Capacity!$B452,'E-E'!$B$2:$B$516,0), MATCH(Capacity!AH$254,'E-E'!$E$1:$AH$1,0))</f>
        <v>0</v>
      </c>
    </row>
    <row r="453" spans="1:34" x14ac:dyDescent="0.3">
      <c r="A453" t="str">
        <f>'E-E'!A200</f>
        <v>Hunter Valley GT</v>
      </c>
      <c r="B453" t="str">
        <f>'E-E'!B200</f>
        <v>HVGTS</v>
      </c>
      <c r="C453">
        <f>_xlfn.IFNA(VLOOKUP(B453,RawData!$B$1:$E$168,4,FALSE),0)</f>
        <v>50</v>
      </c>
      <c r="D453" t="str">
        <f>_xlfn.IFNA(VLOOKUP(B453,RawData!$B$1:$H$168,7,FALSE),0)</f>
        <v>OCGT</v>
      </c>
      <c r="E453" t="str">
        <f>_xlfn.IFNA(VLOOKUP(B453,RawData!$B$1:$H$168,2,FALSE),0)</f>
        <v>NSW</v>
      </c>
      <c r="F453">
        <f>$C453*INDEX('E-E'!$E$2:$AH$516,MATCH(Capacity!$B453,'E-E'!$B$2:$B$516,0), MATCH(Capacity!F$254,'E-E'!$E$1:$AH$1,0))</f>
        <v>50</v>
      </c>
      <c r="G453">
        <f>$C453*INDEX('E-E'!$E$2:$AH$516,MATCH(Capacity!$B453,'E-E'!$B$2:$B$516,0), MATCH(Capacity!G$254,'E-E'!$E$1:$AH$1,0))</f>
        <v>50</v>
      </c>
      <c r="H453">
        <f>$C453*INDEX('E-E'!$E$2:$AH$516,MATCH(Capacity!$B453,'E-E'!$B$2:$B$516,0), MATCH(Capacity!H$254,'E-E'!$E$1:$AH$1,0))</f>
        <v>50</v>
      </c>
      <c r="I453">
        <f>$C453*INDEX('E-E'!$E$2:$AH$516,MATCH(Capacity!$B453,'E-E'!$B$2:$B$516,0), MATCH(Capacity!I$254,'E-E'!$E$1:$AH$1,0))</f>
        <v>50</v>
      </c>
      <c r="J453">
        <f>$C453*INDEX('E-E'!$E$2:$AH$516,MATCH(Capacity!$B453,'E-E'!$B$2:$B$516,0), MATCH(Capacity!J$254,'E-E'!$E$1:$AH$1,0))</f>
        <v>50</v>
      </c>
      <c r="K453">
        <f>$C453*INDEX('E-E'!$E$2:$AH$516,MATCH(Capacity!$B453,'E-E'!$B$2:$B$516,0), MATCH(Capacity!K$254,'E-E'!$E$1:$AH$1,0))</f>
        <v>50</v>
      </c>
      <c r="L453">
        <f>$C453*INDEX('E-E'!$E$2:$AH$516,MATCH(Capacity!$B453,'E-E'!$B$2:$B$516,0), MATCH(Capacity!L$254,'E-E'!$E$1:$AH$1,0))</f>
        <v>50</v>
      </c>
      <c r="M453">
        <f>$C453*INDEX('E-E'!$E$2:$AH$516,MATCH(Capacity!$B453,'E-E'!$B$2:$B$516,0), MATCH(Capacity!M$254,'E-E'!$E$1:$AH$1,0))</f>
        <v>50</v>
      </c>
      <c r="N453">
        <f>$C453*INDEX('E-E'!$E$2:$AH$516,MATCH(Capacity!$B453,'E-E'!$B$2:$B$516,0), MATCH(Capacity!N$254,'E-E'!$E$1:$AH$1,0))</f>
        <v>50</v>
      </c>
      <c r="O453">
        <f>$C453*INDEX('E-E'!$E$2:$AH$516,MATCH(Capacity!$B453,'E-E'!$B$2:$B$516,0), MATCH(Capacity!O$254,'E-E'!$E$1:$AH$1,0))</f>
        <v>50</v>
      </c>
      <c r="P453">
        <f>$C453*INDEX('E-E'!$E$2:$AH$516,MATCH(Capacity!$B453,'E-E'!$B$2:$B$516,0), MATCH(Capacity!P$254,'E-E'!$E$1:$AH$1,0))</f>
        <v>50</v>
      </c>
      <c r="Q453">
        <f>$C453*INDEX('E-E'!$E$2:$AH$516,MATCH(Capacity!$B453,'E-E'!$B$2:$B$516,0), MATCH(Capacity!Q$254,'E-E'!$E$1:$AH$1,0))</f>
        <v>50</v>
      </c>
      <c r="R453">
        <f>$C453*INDEX('E-E'!$E$2:$AH$516,MATCH(Capacity!$B453,'E-E'!$B$2:$B$516,0), MATCH(Capacity!R$254,'E-E'!$E$1:$AH$1,0))</f>
        <v>50</v>
      </c>
      <c r="S453">
        <f>$C453*INDEX('E-E'!$E$2:$AH$516,MATCH(Capacity!$B453,'E-E'!$B$2:$B$516,0), MATCH(Capacity!S$254,'E-E'!$E$1:$AH$1,0))</f>
        <v>50</v>
      </c>
      <c r="T453">
        <f>$C453*INDEX('E-E'!$E$2:$AH$516,MATCH(Capacity!$B453,'E-E'!$B$2:$B$516,0), MATCH(Capacity!T$254,'E-E'!$E$1:$AH$1,0))</f>
        <v>50</v>
      </c>
      <c r="U453">
        <f>$C453*INDEX('E-E'!$E$2:$AH$516,MATCH(Capacity!$B453,'E-E'!$B$2:$B$516,0), MATCH(Capacity!U$254,'E-E'!$E$1:$AH$1,0))</f>
        <v>0</v>
      </c>
      <c r="V453">
        <f>$C453*INDEX('E-E'!$E$2:$AH$516,MATCH(Capacity!$B453,'E-E'!$B$2:$B$516,0), MATCH(Capacity!V$254,'E-E'!$E$1:$AH$1,0))</f>
        <v>0</v>
      </c>
      <c r="W453">
        <f>$C453*INDEX('E-E'!$E$2:$AH$516,MATCH(Capacity!$B453,'E-E'!$B$2:$B$516,0), MATCH(Capacity!W$254,'E-E'!$E$1:$AH$1,0))</f>
        <v>0</v>
      </c>
      <c r="X453">
        <f>$C453*INDEX('E-E'!$E$2:$AH$516,MATCH(Capacity!$B453,'E-E'!$B$2:$B$516,0), MATCH(Capacity!X$254,'E-E'!$E$1:$AH$1,0))</f>
        <v>0</v>
      </c>
      <c r="Y453">
        <f>$C453*INDEX('E-E'!$E$2:$AH$516,MATCH(Capacity!$B453,'E-E'!$B$2:$B$516,0), MATCH(Capacity!Y$254,'E-E'!$E$1:$AH$1,0))</f>
        <v>0</v>
      </c>
      <c r="Z453">
        <f>$C453*INDEX('E-E'!$E$2:$AH$516,MATCH(Capacity!$B453,'E-E'!$B$2:$B$516,0), MATCH(Capacity!Z$254,'E-E'!$E$1:$AH$1,0))</f>
        <v>0</v>
      </c>
      <c r="AA453">
        <f>$C453*INDEX('E-E'!$E$2:$AH$516,MATCH(Capacity!$B453,'E-E'!$B$2:$B$516,0), MATCH(Capacity!AA$254,'E-E'!$E$1:$AH$1,0))</f>
        <v>0</v>
      </c>
      <c r="AB453">
        <f>$C453*INDEX('E-E'!$E$2:$AH$516,MATCH(Capacity!$B453,'E-E'!$B$2:$B$516,0), MATCH(Capacity!AB$254,'E-E'!$E$1:$AH$1,0))</f>
        <v>0</v>
      </c>
      <c r="AC453">
        <f>$C453*INDEX('E-E'!$E$2:$AH$516,MATCH(Capacity!$B453,'E-E'!$B$2:$B$516,0), MATCH(Capacity!AC$254,'E-E'!$E$1:$AH$1,0))</f>
        <v>0</v>
      </c>
      <c r="AD453">
        <f>$C453*INDEX('E-E'!$E$2:$AH$516,MATCH(Capacity!$B453,'E-E'!$B$2:$B$516,0), MATCH(Capacity!AD$254,'E-E'!$E$1:$AH$1,0))</f>
        <v>0</v>
      </c>
      <c r="AE453">
        <f>$C453*INDEX('E-E'!$E$2:$AH$516,MATCH(Capacity!$B453,'E-E'!$B$2:$B$516,0), MATCH(Capacity!AE$254,'E-E'!$E$1:$AH$1,0))</f>
        <v>0</v>
      </c>
      <c r="AF453">
        <f>$C453*INDEX('E-E'!$E$2:$AH$516,MATCH(Capacity!$B453,'E-E'!$B$2:$B$516,0), MATCH(Capacity!AF$254,'E-E'!$E$1:$AH$1,0))</f>
        <v>0</v>
      </c>
      <c r="AG453">
        <f>$C453*INDEX('E-E'!$E$2:$AH$516,MATCH(Capacity!$B453,'E-E'!$B$2:$B$516,0), MATCH(Capacity!AG$254,'E-E'!$E$1:$AH$1,0))</f>
        <v>0</v>
      </c>
      <c r="AH453">
        <f>$C453*INDEX('E-E'!$E$2:$AH$516,MATCH(Capacity!$B453,'E-E'!$B$2:$B$516,0), MATCH(Capacity!AH$254,'E-E'!$E$1:$AH$1,0))</f>
        <v>0</v>
      </c>
    </row>
    <row r="454" spans="1:34" x14ac:dyDescent="0.3">
      <c r="A454" t="str">
        <f>'E-E'!A201</f>
        <v>Hunter Valley GT</v>
      </c>
      <c r="B454" t="str">
        <f>'E-E'!B201</f>
        <v>HVGTS1</v>
      </c>
      <c r="C454">
        <f>_xlfn.IFNA(VLOOKUP(B454,RawData!$B$1:$E$168,4,FALSE),0)</f>
        <v>0</v>
      </c>
      <c r="D454">
        <f>_xlfn.IFNA(VLOOKUP(B454,RawData!$B$1:$H$168,7,FALSE),0)</f>
        <v>0</v>
      </c>
      <c r="E454">
        <f>_xlfn.IFNA(VLOOKUP(B454,RawData!$B$1:$H$168,2,FALSE),0)</f>
        <v>0</v>
      </c>
      <c r="F454">
        <f>$C454*INDEX('E-E'!$E$2:$AH$516,MATCH(Capacity!$B454,'E-E'!$B$2:$B$516,0), MATCH(Capacity!F$254,'E-E'!$E$1:$AH$1,0))</f>
        <v>0</v>
      </c>
      <c r="G454">
        <f>$C454*INDEX('E-E'!$E$2:$AH$516,MATCH(Capacity!$B454,'E-E'!$B$2:$B$516,0), MATCH(Capacity!G$254,'E-E'!$E$1:$AH$1,0))</f>
        <v>0</v>
      </c>
      <c r="H454">
        <f>$C454*INDEX('E-E'!$E$2:$AH$516,MATCH(Capacity!$B454,'E-E'!$B$2:$B$516,0), MATCH(Capacity!H$254,'E-E'!$E$1:$AH$1,0))</f>
        <v>0</v>
      </c>
      <c r="I454">
        <f>$C454*INDEX('E-E'!$E$2:$AH$516,MATCH(Capacity!$B454,'E-E'!$B$2:$B$516,0), MATCH(Capacity!I$254,'E-E'!$E$1:$AH$1,0))</f>
        <v>0</v>
      </c>
      <c r="J454">
        <f>$C454*INDEX('E-E'!$E$2:$AH$516,MATCH(Capacity!$B454,'E-E'!$B$2:$B$516,0), MATCH(Capacity!J$254,'E-E'!$E$1:$AH$1,0))</f>
        <v>0</v>
      </c>
      <c r="K454">
        <f>$C454*INDEX('E-E'!$E$2:$AH$516,MATCH(Capacity!$B454,'E-E'!$B$2:$B$516,0), MATCH(Capacity!K$254,'E-E'!$E$1:$AH$1,0))</f>
        <v>0</v>
      </c>
      <c r="L454">
        <f>$C454*INDEX('E-E'!$E$2:$AH$516,MATCH(Capacity!$B454,'E-E'!$B$2:$B$516,0), MATCH(Capacity!L$254,'E-E'!$E$1:$AH$1,0))</f>
        <v>0</v>
      </c>
      <c r="M454">
        <f>$C454*INDEX('E-E'!$E$2:$AH$516,MATCH(Capacity!$B454,'E-E'!$B$2:$B$516,0), MATCH(Capacity!M$254,'E-E'!$E$1:$AH$1,0))</f>
        <v>0</v>
      </c>
      <c r="N454">
        <f>$C454*INDEX('E-E'!$E$2:$AH$516,MATCH(Capacity!$B454,'E-E'!$B$2:$B$516,0), MATCH(Capacity!N$254,'E-E'!$E$1:$AH$1,0))</f>
        <v>0</v>
      </c>
      <c r="O454">
        <f>$C454*INDEX('E-E'!$E$2:$AH$516,MATCH(Capacity!$B454,'E-E'!$B$2:$B$516,0), MATCH(Capacity!O$254,'E-E'!$E$1:$AH$1,0))</f>
        <v>0</v>
      </c>
      <c r="P454">
        <f>$C454*INDEX('E-E'!$E$2:$AH$516,MATCH(Capacity!$B454,'E-E'!$B$2:$B$516,0), MATCH(Capacity!P$254,'E-E'!$E$1:$AH$1,0))</f>
        <v>0</v>
      </c>
      <c r="Q454">
        <f>$C454*INDEX('E-E'!$E$2:$AH$516,MATCH(Capacity!$B454,'E-E'!$B$2:$B$516,0), MATCH(Capacity!Q$254,'E-E'!$E$1:$AH$1,0))</f>
        <v>0</v>
      </c>
      <c r="R454">
        <f>$C454*INDEX('E-E'!$E$2:$AH$516,MATCH(Capacity!$B454,'E-E'!$B$2:$B$516,0), MATCH(Capacity!R$254,'E-E'!$E$1:$AH$1,0))</f>
        <v>0</v>
      </c>
      <c r="S454">
        <f>$C454*INDEX('E-E'!$E$2:$AH$516,MATCH(Capacity!$B454,'E-E'!$B$2:$B$516,0), MATCH(Capacity!S$254,'E-E'!$E$1:$AH$1,0))</f>
        <v>0</v>
      </c>
      <c r="T454">
        <f>$C454*INDEX('E-E'!$E$2:$AH$516,MATCH(Capacity!$B454,'E-E'!$B$2:$B$516,0), MATCH(Capacity!T$254,'E-E'!$E$1:$AH$1,0))</f>
        <v>0</v>
      </c>
      <c r="U454">
        <f>$C454*INDEX('E-E'!$E$2:$AH$516,MATCH(Capacity!$B454,'E-E'!$B$2:$B$516,0), MATCH(Capacity!U$254,'E-E'!$E$1:$AH$1,0))</f>
        <v>0</v>
      </c>
      <c r="V454">
        <f>$C454*INDEX('E-E'!$E$2:$AH$516,MATCH(Capacity!$B454,'E-E'!$B$2:$B$516,0), MATCH(Capacity!V$254,'E-E'!$E$1:$AH$1,0))</f>
        <v>0</v>
      </c>
      <c r="W454">
        <f>$C454*INDEX('E-E'!$E$2:$AH$516,MATCH(Capacity!$B454,'E-E'!$B$2:$B$516,0), MATCH(Capacity!W$254,'E-E'!$E$1:$AH$1,0))</f>
        <v>0</v>
      </c>
      <c r="X454">
        <f>$C454*INDEX('E-E'!$E$2:$AH$516,MATCH(Capacity!$B454,'E-E'!$B$2:$B$516,0), MATCH(Capacity!X$254,'E-E'!$E$1:$AH$1,0))</f>
        <v>0</v>
      </c>
      <c r="Y454">
        <f>$C454*INDEX('E-E'!$E$2:$AH$516,MATCH(Capacity!$B454,'E-E'!$B$2:$B$516,0), MATCH(Capacity!Y$254,'E-E'!$E$1:$AH$1,0))</f>
        <v>0</v>
      </c>
      <c r="Z454">
        <f>$C454*INDEX('E-E'!$E$2:$AH$516,MATCH(Capacity!$B454,'E-E'!$B$2:$B$516,0), MATCH(Capacity!Z$254,'E-E'!$E$1:$AH$1,0))</f>
        <v>0</v>
      </c>
      <c r="AA454">
        <f>$C454*INDEX('E-E'!$E$2:$AH$516,MATCH(Capacity!$B454,'E-E'!$B$2:$B$516,0), MATCH(Capacity!AA$254,'E-E'!$E$1:$AH$1,0))</f>
        <v>0</v>
      </c>
      <c r="AB454">
        <f>$C454*INDEX('E-E'!$E$2:$AH$516,MATCH(Capacity!$B454,'E-E'!$B$2:$B$516,0), MATCH(Capacity!AB$254,'E-E'!$E$1:$AH$1,0))</f>
        <v>0</v>
      </c>
      <c r="AC454">
        <f>$C454*INDEX('E-E'!$E$2:$AH$516,MATCH(Capacity!$B454,'E-E'!$B$2:$B$516,0), MATCH(Capacity!AC$254,'E-E'!$E$1:$AH$1,0))</f>
        <v>0</v>
      </c>
      <c r="AD454">
        <f>$C454*INDEX('E-E'!$E$2:$AH$516,MATCH(Capacity!$B454,'E-E'!$B$2:$B$516,0), MATCH(Capacity!AD$254,'E-E'!$E$1:$AH$1,0))</f>
        <v>0</v>
      </c>
      <c r="AE454">
        <f>$C454*INDEX('E-E'!$E$2:$AH$516,MATCH(Capacity!$B454,'E-E'!$B$2:$B$516,0), MATCH(Capacity!AE$254,'E-E'!$E$1:$AH$1,0))</f>
        <v>0</v>
      </c>
      <c r="AF454">
        <f>$C454*INDEX('E-E'!$E$2:$AH$516,MATCH(Capacity!$B454,'E-E'!$B$2:$B$516,0), MATCH(Capacity!AF$254,'E-E'!$E$1:$AH$1,0))</f>
        <v>0</v>
      </c>
      <c r="AG454">
        <f>$C454*INDEX('E-E'!$E$2:$AH$516,MATCH(Capacity!$B454,'E-E'!$B$2:$B$516,0), MATCH(Capacity!AG$254,'E-E'!$E$1:$AH$1,0))</f>
        <v>0</v>
      </c>
      <c r="AH454">
        <f>$C454*INDEX('E-E'!$E$2:$AH$516,MATCH(Capacity!$B454,'E-E'!$B$2:$B$516,0), MATCH(Capacity!AH$254,'E-E'!$E$1:$AH$1,0))</f>
        <v>0</v>
      </c>
    </row>
    <row r="455" spans="1:34" x14ac:dyDescent="0.3">
      <c r="A455" t="str">
        <f>'E-E'!A202</f>
        <v>Hunter Valley GT</v>
      </c>
      <c r="B455" t="str">
        <f>'E-E'!B202</f>
        <v>HVGTS2</v>
      </c>
      <c r="C455">
        <f>_xlfn.IFNA(VLOOKUP(B455,RawData!$B$1:$E$168,4,FALSE),0)</f>
        <v>0</v>
      </c>
      <c r="D455">
        <f>_xlfn.IFNA(VLOOKUP(B455,RawData!$B$1:$H$168,7,FALSE),0)</f>
        <v>0</v>
      </c>
      <c r="E455">
        <f>_xlfn.IFNA(VLOOKUP(B455,RawData!$B$1:$H$168,2,FALSE),0)</f>
        <v>0</v>
      </c>
      <c r="F455">
        <f>$C455*INDEX('E-E'!$E$2:$AH$516,MATCH(Capacity!$B455,'E-E'!$B$2:$B$516,0), MATCH(Capacity!F$254,'E-E'!$E$1:$AH$1,0))</f>
        <v>0</v>
      </c>
      <c r="G455">
        <f>$C455*INDEX('E-E'!$E$2:$AH$516,MATCH(Capacity!$B455,'E-E'!$B$2:$B$516,0), MATCH(Capacity!G$254,'E-E'!$E$1:$AH$1,0))</f>
        <v>0</v>
      </c>
      <c r="H455">
        <f>$C455*INDEX('E-E'!$E$2:$AH$516,MATCH(Capacity!$B455,'E-E'!$B$2:$B$516,0), MATCH(Capacity!H$254,'E-E'!$E$1:$AH$1,0))</f>
        <v>0</v>
      </c>
      <c r="I455">
        <f>$C455*INDEX('E-E'!$E$2:$AH$516,MATCH(Capacity!$B455,'E-E'!$B$2:$B$516,0), MATCH(Capacity!I$254,'E-E'!$E$1:$AH$1,0))</f>
        <v>0</v>
      </c>
      <c r="J455">
        <f>$C455*INDEX('E-E'!$E$2:$AH$516,MATCH(Capacity!$B455,'E-E'!$B$2:$B$516,0), MATCH(Capacity!J$254,'E-E'!$E$1:$AH$1,0))</f>
        <v>0</v>
      </c>
      <c r="K455">
        <f>$C455*INDEX('E-E'!$E$2:$AH$516,MATCH(Capacity!$B455,'E-E'!$B$2:$B$516,0), MATCH(Capacity!K$254,'E-E'!$E$1:$AH$1,0))</f>
        <v>0</v>
      </c>
      <c r="L455">
        <f>$C455*INDEX('E-E'!$E$2:$AH$516,MATCH(Capacity!$B455,'E-E'!$B$2:$B$516,0), MATCH(Capacity!L$254,'E-E'!$E$1:$AH$1,0))</f>
        <v>0</v>
      </c>
      <c r="M455">
        <f>$C455*INDEX('E-E'!$E$2:$AH$516,MATCH(Capacity!$B455,'E-E'!$B$2:$B$516,0), MATCH(Capacity!M$254,'E-E'!$E$1:$AH$1,0))</f>
        <v>0</v>
      </c>
      <c r="N455">
        <f>$C455*INDEX('E-E'!$E$2:$AH$516,MATCH(Capacity!$B455,'E-E'!$B$2:$B$516,0), MATCH(Capacity!N$254,'E-E'!$E$1:$AH$1,0))</f>
        <v>0</v>
      </c>
      <c r="O455">
        <f>$C455*INDEX('E-E'!$E$2:$AH$516,MATCH(Capacity!$B455,'E-E'!$B$2:$B$516,0), MATCH(Capacity!O$254,'E-E'!$E$1:$AH$1,0))</f>
        <v>0</v>
      </c>
      <c r="P455">
        <f>$C455*INDEX('E-E'!$E$2:$AH$516,MATCH(Capacity!$B455,'E-E'!$B$2:$B$516,0), MATCH(Capacity!P$254,'E-E'!$E$1:$AH$1,0))</f>
        <v>0</v>
      </c>
      <c r="Q455">
        <f>$C455*INDEX('E-E'!$E$2:$AH$516,MATCH(Capacity!$B455,'E-E'!$B$2:$B$516,0), MATCH(Capacity!Q$254,'E-E'!$E$1:$AH$1,0))</f>
        <v>0</v>
      </c>
      <c r="R455">
        <f>$C455*INDEX('E-E'!$E$2:$AH$516,MATCH(Capacity!$B455,'E-E'!$B$2:$B$516,0), MATCH(Capacity!R$254,'E-E'!$E$1:$AH$1,0))</f>
        <v>0</v>
      </c>
      <c r="S455">
        <f>$C455*INDEX('E-E'!$E$2:$AH$516,MATCH(Capacity!$B455,'E-E'!$B$2:$B$516,0), MATCH(Capacity!S$254,'E-E'!$E$1:$AH$1,0))</f>
        <v>0</v>
      </c>
      <c r="T455">
        <f>$C455*INDEX('E-E'!$E$2:$AH$516,MATCH(Capacity!$B455,'E-E'!$B$2:$B$516,0), MATCH(Capacity!T$254,'E-E'!$E$1:$AH$1,0))</f>
        <v>0</v>
      </c>
      <c r="U455">
        <f>$C455*INDEX('E-E'!$E$2:$AH$516,MATCH(Capacity!$B455,'E-E'!$B$2:$B$516,0), MATCH(Capacity!U$254,'E-E'!$E$1:$AH$1,0))</f>
        <v>0</v>
      </c>
      <c r="V455">
        <f>$C455*INDEX('E-E'!$E$2:$AH$516,MATCH(Capacity!$B455,'E-E'!$B$2:$B$516,0), MATCH(Capacity!V$254,'E-E'!$E$1:$AH$1,0))</f>
        <v>0</v>
      </c>
      <c r="W455">
        <f>$C455*INDEX('E-E'!$E$2:$AH$516,MATCH(Capacity!$B455,'E-E'!$B$2:$B$516,0), MATCH(Capacity!W$254,'E-E'!$E$1:$AH$1,0))</f>
        <v>0</v>
      </c>
      <c r="X455">
        <f>$C455*INDEX('E-E'!$E$2:$AH$516,MATCH(Capacity!$B455,'E-E'!$B$2:$B$516,0), MATCH(Capacity!X$254,'E-E'!$E$1:$AH$1,0))</f>
        <v>0</v>
      </c>
      <c r="Y455">
        <f>$C455*INDEX('E-E'!$E$2:$AH$516,MATCH(Capacity!$B455,'E-E'!$B$2:$B$516,0), MATCH(Capacity!Y$254,'E-E'!$E$1:$AH$1,0))</f>
        <v>0</v>
      </c>
      <c r="Z455">
        <f>$C455*INDEX('E-E'!$E$2:$AH$516,MATCH(Capacity!$B455,'E-E'!$B$2:$B$516,0), MATCH(Capacity!Z$254,'E-E'!$E$1:$AH$1,0))</f>
        <v>0</v>
      </c>
      <c r="AA455">
        <f>$C455*INDEX('E-E'!$E$2:$AH$516,MATCH(Capacity!$B455,'E-E'!$B$2:$B$516,0), MATCH(Capacity!AA$254,'E-E'!$E$1:$AH$1,0))</f>
        <v>0</v>
      </c>
      <c r="AB455">
        <f>$C455*INDEX('E-E'!$E$2:$AH$516,MATCH(Capacity!$B455,'E-E'!$B$2:$B$516,0), MATCH(Capacity!AB$254,'E-E'!$E$1:$AH$1,0))</f>
        <v>0</v>
      </c>
      <c r="AC455">
        <f>$C455*INDEX('E-E'!$E$2:$AH$516,MATCH(Capacity!$B455,'E-E'!$B$2:$B$516,0), MATCH(Capacity!AC$254,'E-E'!$E$1:$AH$1,0))</f>
        <v>0</v>
      </c>
      <c r="AD455">
        <f>$C455*INDEX('E-E'!$E$2:$AH$516,MATCH(Capacity!$B455,'E-E'!$B$2:$B$516,0), MATCH(Capacity!AD$254,'E-E'!$E$1:$AH$1,0))</f>
        <v>0</v>
      </c>
      <c r="AE455">
        <f>$C455*INDEX('E-E'!$E$2:$AH$516,MATCH(Capacity!$B455,'E-E'!$B$2:$B$516,0), MATCH(Capacity!AE$254,'E-E'!$E$1:$AH$1,0))</f>
        <v>0</v>
      </c>
      <c r="AF455">
        <f>$C455*INDEX('E-E'!$E$2:$AH$516,MATCH(Capacity!$B455,'E-E'!$B$2:$B$516,0), MATCH(Capacity!AF$254,'E-E'!$E$1:$AH$1,0))</f>
        <v>0</v>
      </c>
      <c r="AG455">
        <f>$C455*INDEX('E-E'!$E$2:$AH$516,MATCH(Capacity!$B455,'E-E'!$B$2:$B$516,0), MATCH(Capacity!AG$254,'E-E'!$E$1:$AH$1,0))</f>
        <v>0</v>
      </c>
      <c r="AH455">
        <f>$C455*INDEX('E-E'!$E$2:$AH$516,MATCH(Capacity!$B455,'E-E'!$B$2:$B$516,0), MATCH(Capacity!AH$254,'E-E'!$E$1:$AH$1,0))</f>
        <v>0</v>
      </c>
    </row>
    <row r="456" spans="1:34" x14ac:dyDescent="0.3">
      <c r="A456" t="str">
        <f>'E-E'!A203</f>
        <v>Happy Valley Reservoir BESS</v>
      </c>
      <c r="B456" t="str">
        <f>'E-E'!B203</f>
        <v>HVWABA1G</v>
      </c>
      <c r="C456">
        <f>_xlfn.IFNA(VLOOKUP(B456,RawData!$B$1:$E$168,4,FALSE),0)</f>
        <v>0</v>
      </c>
      <c r="D456">
        <f>_xlfn.IFNA(VLOOKUP(B456,RawData!$B$1:$H$168,7,FALSE),0)</f>
        <v>0</v>
      </c>
      <c r="E456">
        <f>_xlfn.IFNA(VLOOKUP(B456,RawData!$B$1:$H$168,2,FALSE),0)</f>
        <v>0</v>
      </c>
      <c r="F456">
        <f>$C456*INDEX('E-E'!$E$2:$AH$516,MATCH(Capacity!$B456,'E-E'!$B$2:$B$516,0), MATCH(Capacity!F$254,'E-E'!$E$1:$AH$1,0))</f>
        <v>0</v>
      </c>
      <c r="G456">
        <f>$C456*INDEX('E-E'!$E$2:$AH$516,MATCH(Capacity!$B456,'E-E'!$B$2:$B$516,0), MATCH(Capacity!G$254,'E-E'!$E$1:$AH$1,0))</f>
        <v>0</v>
      </c>
      <c r="H456">
        <f>$C456*INDEX('E-E'!$E$2:$AH$516,MATCH(Capacity!$B456,'E-E'!$B$2:$B$516,0), MATCH(Capacity!H$254,'E-E'!$E$1:$AH$1,0))</f>
        <v>0</v>
      </c>
      <c r="I456">
        <f>$C456*INDEX('E-E'!$E$2:$AH$516,MATCH(Capacity!$B456,'E-E'!$B$2:$B$516,0), MATCH(Capacity!I$254,'E-E'!$E$1:$AH$1,0))</f>
        <v>0</v>
      </c>
      <c r="J456">
        <f>$C456*INDEX('E-E'!$E$2:$AH$516,MATCH(Capacity!$B456,'E-E'!$B$2:$B$516,0), MATCH(Capacity!J$254,'E-E'!$E$1:$AH$1,0))</f>
        <v>0</v>
      </c>
      <c r="K456">
        <f>$C456*INDEX('E-E'!$E$2:$AH$516,MATCH(Capacity!$B456,'E-E'!$B$2:$B$516,0), MATCH(Capacity!K$254,'E-E'!$E$1:$AH$1,0))</f>
        <v>0</v>
      </c>
      <c r="L456">
        <f>$C456*INDEX('E-E'!$E$2:$AH$516,MATCH(Capacity!$B456,'E-E'!$B$2:$B$516,0), MATCH(Capacity!L$254,'E-E'!$E$1:$AH$1,0))</f>
        <v>0</v>
      </c>
      <c r="M456">
        <f>$C456*INDEX('E-E'!$E$2:$AH$516,MATCH(Capacity!$B456,'E-E'!$B$2:$B$516,0), MATCH(Capacity!M$254,'E-E'!$E$1:$AH$1,0))</f>
        <v>0</v>
      </c>
      <c r="N456">
        <f>$C456*INDEX('E-E'!$E$2:$AH$516,MATCH(Capacity!$B456,'E-E'!$B$2:$B$516,0), MATCH(Capacity!N$254,'E-E'!$E$1:$AH$1,0))</f>
        <v>0</v>
      </c>
      <c r="O456">
        <f>$C456*INDEX('E-E'!$E$2:$AH$516,MATCH(Capacity!$B456,'E-E'!$B$2:$B$516,0), MATCH(Capacity!O$254,'E-E'!$E$1:$AH$1,0))</f>
        <v>0</v>
      </c>
      <c r="P456">
        <f>$C456*INDEX('E-E'!$E$2:$AH$516,MATCH(Capacity!$B456,'E-E'!$B$2:$B$516,0), MATCH(Capacity!P$254,'E-E'!$E$1:$AH$1,0))</f>
        <v>0</v>
      </c>
      <c r="Q456">
        <f>$C456*INDEX('E-E'!$E$2:$AH$516,MATCH(Capacity!$B456,'E-E'!$B$2:$B$516,0), MATCH(Capacity!Q$254,'E-E'!$E$1:$AH$1,0))</f>
        <v>0</v>
      </c>
      <c r="R456">
        <f>$C456*INDEX('E-E'!$E$2:$AH$516,MATCH(Capacity!$B456,'E-E'!$B$2:$B$516,0), MATCH(Capacity!R$254,'E-E'!$E$1:$AH$1,0))</f>
        <v>0</v>
      </c>
      <c r="S456">
        <f>$C456*INDEX('E-E'!$E$2:$AH$516,MATCH(Capacity!$B456,'E-E'!$B$2:$B$516,0), MATCH(Capacity!S$254,'E-E'!$E$1:$AH$1,0))</f>
        <v>0</v>
      </c>
      <c r="T456">
        <f>$C456*INDEX('E-E'!$E$2:$AH$516,MATCH(Capacity!$B456,'E-E'!$B$2:$B$516,0), MATCH(Capacity!T$254,'E-E'!$E$1:$AH$1,0))</f>
        <v>0</v>
      </c>
      <c r="U456">
        <f>$C456*INDEX('E-E'!$E$2:$AH$516,MATCH(Capacity!$B456,'E-E'!$B$2:$B$516,0), MATCH(Capacity!U$254,'E-E'!$E$1:$AH$1,0))</f>
        <v>0</v>
      </c>
      <c r="V456">
        <f>$C456*INDEX('E-E'!$E$2:$AH$516,MATCH(Capacity!$B456,'E-E'!$B$2:$B$516,0), MATCH(Capacity!V$254,'E-E'!$E$1:$AH$1,0))</f>
        <v>0</v>
      </c>
      <c r="W456">
        <f>$C456*INDEX('E-E'!$E$2:$AH$516,MATCH(Capacity!$B456,'E-E'!$B$2:$B$516,0), MATCH(Capacity!W$254,'E-E'!$E$1:$AH$1,0))</f>
        <v>0</v>
      </c>
      <c r="X456">
        <f>$C456*INDEX('E-E'!$E$2:$AH$516,MATCH(Capacity!$B456,'E-E'!$B$2:$B$516,0), MATCH(Capacity!X$254,'E-E'!$E$1:$AH$1,0))</f>
        <v>0</v>
      </c>
      <c r="Y456">
        <f>$C456*INDEX('E-E'!$E$2:$AH$516,MATCH(Capacity!$B456,'E-E'!$B$2:$B$516,0), MATCH(Capacity!Y$254,'E-E'!$E$1:$AH$1,0))</f>
        <v>0</v>
      </c>
      <c r="Z456">
        <f>$C456*INDEX('E-E'!$E$2:$AH$516,MATCH(Capacity!$B456,'E-E'!$B$2:$B$516,0), MATCH(Capacity!Z$254,'E-E'!$E$1:$AH$1,0))</f>
        <v>0</v>
      </c>
      <c r="AA456">
        <f>$C456*INDEX('E-E'!$E$2:$AH$516,MATCH(Capacity!$B456,'E-E'!$B$2:$B$516,0), MATCH(Capacity!AA$254,'E-E'!$E$1:$AH$1,0))</f>
        <v>0</v>
      </c>
      <c r="AB456">
        <f>$C456*INDEX('E-E'!$E$2:$AH$516,MATCH(Capacity!$B456,'E-E'!$B$2:$B$516,0), MATCH(Capacity!AB$254,'E-E'!$E$1:$AH$1,0))</f>
        <v>0</v>
      </c>
      <c r="AC456">
        <f>$C456*INDEX('E-E'!$E$2:$AH$516,MATCH(Capacity!$B456,'E-E'!$B$2:$B$516,0), MATCH(Capacity!AC$254,'E-E'!$E$1:$AH$1,0))</f>
        <v>0</v>
      </c>
      <c r="AD456">
        <f>$C456*INDEX('E-E'!$E$2:$AH$516,MATCH(Capacity!$B456,'E-E'!$B$2:$B$516,0), MATCH(Capacity!AD$254,'E-E'!$E$1:$AH$1,0))</f>
        <v>0</v>
      </c>
      <c r="AE456">
        <f>$C456*INDEX('E-E'!$E$2:$AH$516,MATCH(Capacity!$B456,'E-E'!$B$2:$B$516,0), MATCH(Capacity!AE$254,'E-E'!$E$1:$AH$1,0))</f>
        <v>0</v>
      </c>
      <c r="AF456">
        <f>$C456*INDEX('E-E'!$E$2:$AH$516,MATCH(Capacity!$B456,'E-E'!$B$2:$B$516,0), MATCH(Capacity!AF$254,'E-E'!$E$1:$AH$1,0))</f>
        <v>0</v>
      </c>
      <c r="AG456">
        <f>$C456*INDEX('E-E'!$E$2:$AH$516,MATCH(Capacity!$B456,'E-E'!$B$2:$B$516,0), MATCH(Capacity!AG$254,'E-E'!$E$1:$AH$1,0))</f>
        <v>0</v>
      </c>
      <c r="AH456">
        <f>$C456*INDEX('E-E'!$E$2:$AH$516,MATCH(Capacity!$B456,'E-E'!$B$2:$B$516,0), MATCH(Capacity!AH$254,'E-E'!$E$1:$AH$1,0))</f>
        <v>0</v>
      </c>
    </row>
    <row r="457" spans="1:34" x14ac:dyDescent="0.3">
      <c r="A457" t="str">
        <f>'E-E'!A204</f>
        <v>John Butters</v>
      </c>
      <c r="B457" t="str">
        <f>'E-E'!B204</f>
        <v>JBUTTERS</v>
      </c>
      <c r="C457">
        <f>_xlfn.IFNA(VLOOKUP(B457,RawData!$B$1:$E$168,4,FALSE),0)</f>
        <v>0</v>
      </c>
      <c r="D457">
        <f>_xlfn.IFNA(VLOOKUP(B457,RawData!$B$1:$H$168,7,FALSE),0)</f>
        <v>0</v>
      </c>
      <c r="E457">
        <f>_xlfn.IFNA(VLOOKUP(B457,RawData!$B$1:$H$168,2,FALSE),0)</f>
        <v>0</v>
      </c>
      <c r="F457">
        <f>$C457*INDEX('E-E'!$E$2:$AH$516,MATCH(Capacity!$B457,'E-E'!$B$2:$B$516,0), MATCH(Capacity!F$254,'E-E'!$E$1:$AH$1,0))</f>
        <v>0</v>
      </c>
      <c r="G457">
        <f>$C457*INDEX('E-E'!$E$2:$AH$516,MATCH(Capacity!$B457,'E-E'!$B$2:$B$516,0), MATCH(Capacity!G$254,'E-E'!$E$1:$AH$1,0))</f>
        <v>0</v>
      </c>
      <c r="H457">
        <f>$C457*INDEX('E-E'!$E$2:$AH$516,MATCH(Capacity!$B457,'E-E'!$B$2:$B$516,0), MATCH(Capacity!H$254,'E-E'!$E$1:$AH$1,0))</f>
        <v>0</v>
      </c>
      <c r="I457">
        <f>$C457*INDEX('E-E'!$E$2:$AH$516,MATCH(Capacity!$B457,'E-E'!$B$2:$B$516,0), MATCH(Capacity!I$254,'E-E'!$E$1:$AH$1,0))</f>
        <v>0</v>
      </c>
      <c r="J457">
        <f>$C457*INDEX('E-E'!$E$2:$AH$516,MATCH(Capacity!$B457,'E-E'!$B$2:$B$516,0), MATCH(Capacity!J$254,'E-E'!$E$1:$AH$1,0))</f>
        <v>0</v>
      </c>
      <c r="K457">
        <f>$C457*INDEX('E-E'!$E$2:$AH$516,MATCH(Capacity!$B457,'E-E'!$B$2:$B$516,0), MATCH(Capacity!K$254,'E-E'!$E$1:$AH$1,0))</f>
        <v>0</v>
      </c>
      <c r="L457">
        <f>$C457*INDEX('E-E'!$E$2:$AH$516,MATCH(Capacity!$B457,'E-E'!$B$2:$B$516,0), MATCH(Capacity!L$254,'E-E'!$E$1:$AH$1,0))</f>
        <v>0</v>
      </c>
      <c r="M457">
        <f>$C457*INDEX('E-E'!$E$2:$AH$516,MATCH(Capacity!$B457,'E-E'!$B$2:$B$516,0), MATCH(Capacity!M$254,'E-E'!$E$1:$AH$1,0))</f>
        <v>0</v>
      </c>
      <c r="N457">
        <f>$C457*INDEX('E-E'!$E$2:$AH$516,MATCH(Capacity!$B457,'E-E'!$B$2:$B$516,0), MATCH(Capacity!N$254,'E-E'!$E$1:$AH$1,0))</f>
        <v>0</v>
      </c>
      <c r="O457">
        <f>$C457*INDEX('E-E'!$E$2:$AH$516,MATCH(Capacity!$B457,'E-E'!$B$2:$B$516,0), MATCH(Capacity!O$254,'E-E'!$E$1:$AH$1,0))</f>
        <v>0</v>
      </c>
      <c r="P457">
        <f>$C457*INDEX('E-E'!$E$2:$AH$516,MATCH(Capacity!$B457,'E-E'!$B$2:$B$516,0), MATCH(Capacity!P$254,'E-E'!$E$1:$AH$1,0))</f>
        <v>0</v>
      </c>
      <c r="Q457">
        <f>$C457*INDEX('E-E'!$E$2:$AH$516,MATCH(Capacity!$B457,'E-E'!$B$2:$B$516,0), MATCH(Capacity!Q$254,'E-E'!$E$1:$AH$1,0))</f>
        <v>0</v>
      </c>
      <c r="R457">
        <f>$C457*INDEX('E-E'!$E$2:$AH$516,MATCH(Capacity!$B457,'E-E'!$B$2:$B$516,0), MATCH(Capacity!R$254,'E-E'!$E$1:$AH$1,0))</f>
        <v>0</v>
      </c>
      <c r="S457">
        <f>$C457*INDEX('E-E'!$E$2:$AH$516,MATCH(Capacity!$B457,'E-E'!$B$2:$B$516,0), MATCH(Capacity!S$254,'E-E'!$E$1:$AH$1,0))</f>
        <v>0</v>
      </c>
      <c r="T457">
        <f>$C457*INDEX('E-E'!$E$2:$AH$516,MATCH(Capacity!$B457,'E-E'!$B$2:$B$516,0), MATCH(Capacity!T$254,'E-E'!$E$1:$AH$1,0))</f>
        <v>0</v>
      </c>
      <c r="U457">
        <f>$C457*INDEX('E-E'!$E$2:$AH$516,MATCH(Capacity!$B457,'E-E'!$B$2:$B$516,0), MATCH(Capacity!U$254,'E-E'!$E$1:$AH$1,0))</f>
        <v>0</v>
      </c>
      <c r="V457">
        <f>$C457*INDEX('E-E'!$E$2:$AH$516,MATCH(Capacity!$B457,'E-E'!$B$2:$B$516,0), MATCH(Capacity!V$254,'E-E'!$E$1:$AH$1,0))</f>
        <v>0</v>
      </c>
      <c r="W457">
        <f>$C457*INDEX('E-E'!$E$2:$AH$516,MATCH(Capacity!$B457,'E-E'!$B$2:$B$516,0), MATCH(Capacity!W$254,'E-E'!$E$1:$AH$1,0))</f>
        <v>0</v>
      </c>
      <c r="X457">
        <f>$C457*INDEX('E-E'!$E$2:$AH$516,MATCH(Capacity!$B457,'E-E'!$B$2:$B$516,0), MATCH(Capacity!X$254,'E-E'!$E$1:$AH$1,0))</f>
        <v>0</v>
      </c>
      <c r="Y457">
        <f>$C457*INDEX('E-E'!$E$2:$AH$516,MATCH(Capacity!$B457,'E-E'!$B$2:$B$516,0), MATCH(Capacity!Y$254,'E-E'!$E$1:$AH$1,0))</f>
        <v>0</v>
      </c>
      <c r="Z457">
        <f>$C457*INDEX('E-E'!$E$2:$AH$516,MATCH(Capacity!$B457,'E-E'!$B$2:$B$516,0), MATCH(Capacity!Z$254,'E-E'!$E$1:$AH$1,0))</f>
        <v>0</v>
      </c>
      <c r="AA457">
        <f>$C457*INDEX('E-E'!$E$2:$AH$516,MATCH(Capacity!$B457,'E-E'!$B$2:$B$516,0), MATCH(Capacity!AA$254,'E-E'!$E$1:$AH$1,0))</f>
        <v>0</v>
      </c>
      <c r="AB457">
        <f>$C457*INDEX('E-E'!$E$2:$AH$516,MATCH(Capacity!$B457,'E-E'!$B$2:$B$516,0), MATCH(Capacity!AB$254,'E-E'!$E$1:$AH$1,0))</f>
        <v>0</v>
      </c>
      <c r="AC457">
        <f>$C457*INDEX('E-E'!$E$2:$AH$516,MATCH(Capacity!$B457,'E-E'!$B$2:$B$516,0), MATCH(Capacity!AC$254,'E-E'!$E$1:$AH$1,0))</f>
        <v>0</v>
      </c>
      <c r="AD457">
        <f>$C457*INDEX('E-E'!$E$2:$AH$516,MATCH(Capacity!$B457,'E-E'!$B$2:$B$516,0), MATCH(Capacity!AD$254,'E-E'!$E$1:$AH$1,0))</f>
        <v>0</v>
      </c>
      <c r="AE457">
        <f>$C457*INDEX('E-E'!$E$2:$AH$516,MATCH(Capacity!$B457,'E-E'!$B$2:$B$516,0), MATCH(Capacity!AE$254,'E-E'!$E$1:$AH$1,0))</f>
        <v>0</v>
      </c>
      <c r="AF457">
        <f>$C457*INDEX('E-E'!$E$2:$AH$516,MATCH(Capacity!$B457,'E-E'!$B$2:$B$516,0), MATCH(Capacity!AF$254,'E-E'!$E$1:$AH$1,0))</f>
        <v>0</v>
      </c>
      <c r="AG457">
        <f>$C457*INDEX('E-E'!$E$2:$AH$516,MATCH(Capacity!$B457,'E-E'!$B$2:$B$516,0), MATCH(Capacity!AG$254,'E-E'!$E$1:$AH$1,0))</f>
        <v>0</v>
      </c>
      <c r="AH457">
        <f>$C457*INDEX('E-E'!$E$2:$AH$516,MATCH(Capacity!$B457,'E-E'!$B$2:$B$516,0), MATCH(Capacity!AH$254,'E-E'!$E$1:$AH$1,0))</f>
        <v>0</v>
      </c>
    </row>
    <row r="458" spans="1:34" x14ac:dyDescent="0.3">
      <c r="A458" t="str">
        <f>'E-E'!A205</f>
        <v>Jemalong Solar</v>
      </c>
      <c r="B458" t="str">
        <f>'E-E'!B205</f>
        <v>JEMALNG1</v>
      </c>
      <c r="C458">
        <f>_xlfn.IFNA(VLOOKUP(B458,RawData!$B$1:$E$168,4,FALSE),0)</f>
        <v>0</v>
      </c>
      <c r="D458">
        <f>_xlfn.IFNA(VLOOKUP(B458,RawData!$B$1:$H$168,7,FALSE),0)</f>
        <v>0</v>
      </c>
      <c r="E458">
        <f>_xlfn.IFNA(VLOOKUP(B458,RawData!$B$1:$H$168,2,FALSE),0)</f>
        <v>0</v>
      </c>
      <c r="F458">
        <f>$C458*INDEX('E-E'!$E$2:$AH$516,MATCH(Capacity!$B458,'E-E'!$B$2:$B$516,0), MATCH(Capacity!F$254,'E-E'!$E$1:$AH$1,0))</f>
        <v>0</v>
      </c>
      <c r="G458">
        <f>$C458*INDEX('E-E'!$E$2:$AH$516,MATCH(Capacity!$B458,'E-E'!$B$2:$B$516,0), MATCH(Capacity!G$254,'E-E'!$E$1:$AH$1,0))</f>
        <v>0</v>
      </c>
      <c r="H458">
        <f>$C458*INDEX('E-E'!$E$2:$AH$516,MATCH(Capacity!$B458,'E-E'!$B$2:$B$516,0), MATCH(Capacity!H$254,'E-E'!$E$1:$AH$1,0))</f>
        <v>0</v>
      </c>
      <c r="I458">
        <f>$C458*INDEX('E-E'!$E$2:$AH$516,MATCH(Capacity!$B458,'E-E'!$B$2:$B$516,0), MATCH(Capacity!I$254,'E-E'!$E$1:$AH$1,0))</f>
        <v>0</v>
      </c>
      <c r="J458">
        <f>$C458*INDEX('E-E'!$E$2:$AH$516,MATCH(Capacity!$B458,'E-E'!$B$2:$B$516,0), MATCH(Capacity!J$254,'E-E'!$E$1:$AH$1,0))</f>
        <v>0</v>
      </c>
      <c r="K458">
        <f>$C458*INDEX('E-E'!$E$2:$AH$516,MATCH(Capacity!$B458,'E-E'!$B$2:$B$516,0), MATCH(Capacity!K$254,'E-E'!$E$1:$AH$1,0))</f>
        <v>0</v>
      </c>
      <c r="L458">
        <f>$C458*INDEX('E-E'!$E$2:$AH$516,MATCH(Capacity!$B458,'E-E'!$B$2:$B$516,0), MATCH(Capacity!L$254,'E-E'!$E$1:$AH$1,0))</f>
        <v>0</v>
      </c>
      <c r="M458">
        <f>$C458*INDEX('E-E'!$E$2:$AH$516,MATCH(Capacity!$B458,'E-E'!$B$2:$B$516,0), MATCH(Capacity!M$254,'E-E'!$E$1:$AH$1,0))</f>
        <v>0</v>
      </c>
      <c r="N458">
        <f>$C458*INDEX('E-E'!$E$2:$AH$516,MATCH(Capacity!$B458,'E-E'!$B$2:$B$516,0), MATCH(Capacity!N$254,'E-E'!$E$1:$AH$1,0))</f>
        <v>0</v>
      </c>
      <c r="O458">
        <f>$C458*INDEX('E-E'!$E$2:$AH$516,MATCH(Capacity!$B458,'E-E'!$B$2:$B$516,0), MATCH(Capacity!O$254,'E-E'!$E$1:$AH$1,0))</f>
        <v>0</v>
      </c>
      <c r="P458">
        <f>$C458*INDEX('E-E'!$E$2:$AH$516,MATCH(Capacity!$B458,'E-E'!$B$2:$B$516,0), MATCH(Capacity!P$254,'E-E'!$E$1:$AH$1,0))</f>
        <v>0</v>
      </c>
      <c r="Q458">
        <f>$C458*INDEX('E-E'!$E$2:$AH$516,MATCH(Capacity!$B458,'E-E'!$B$2:$B$516,0), MATCH(Capacity!Q$254,'E-E'!$E$1:$AH$1,0))</f>
        <v>0</v>
      </c>
      <c r="R458">
        <f>$C458*INDEX('E-E'!$E$2:$AH$516,MATCH(Capacity!$B458,'E-E'!$B$2:$B$516,0), MATCH(Capacity!R$254,'E-E'!$E$1:$AH$1,0))</f>
        <v>0</v>
      </c>
      <c r="S458">
        <f>$C458*INDEX('E-E'!$E$2:$AH$516,MATCH(Capacity!$B458,'E-E'!$B$2:$B$516,0), MATCH(Capacity!S$254,'E-E'!$E$1:$AH$1,0))</f>
        <v>0</v>
      </c>
      <c r="T458">
        <f>$C458*INDEX('E-E'!$E$2:$AH$516,MATCH(Capacity!$B458,'E-E'!$B$2:$B$516,0), MATCH(Capacity!T$254,'E-E'!$E$1:$AH$1,0))</f>
        <v>0</v>
      </c>
      <c r="U458">
        <f>$C458*INDEX('E-E'!$E$2:$AH$516,MATCH(Capacity!$B458,'E-E'!$B$2:$B$516,0), MATCH(Capacity!U$254,'E-E'!$E$1:$AH$1,0))</f>
        <v>0</v>
      </c>
      <c r="V458">
        <f>$C458*INDEX('E-E'!$E$2:$AH$516,MATCH(Capacity!$B458,'E-E'!$B$2:$B$516,0), MATCH(Capacity!V$254,'E-E'!$E$1:$AH$1,0))</f>
        <v>0</v>
      </c>
      <c r="W458">
        <f>$C458*INDEX('E-E'!$E$2:$AH$516,MATCH(Capacity!$B458,'E-E'!$B$2:$B$516,0), MATCH(Capacity!W$254,'E-E'!$E$1:$AH$1,0))</f>
        <v>0</v>
      </c>
      <c r="X458">
        <f>$C458*INDEX('E-E'!$E$2:$AH$516,MATCH(Capacity!$B458,'E-E'!$B$2:$B$516,0), MATCH(Capacity!X$254,'E-E'!$E$1:$AH$1,0))</f>
        <v>0</v>
      </c>
      <c r="Y458">
        <f>$C458*INDEX('E-E'!$E$2:$AH$516,MATCH(Capacity!$B458,'E-E'!$B$2:$B$516,0), MATCH(Capacity!Y$254,'E-E'!$E$1:$AH$1,0))</f>
        <v>0</v>
      </c>
      <c r="Z458">
        <f>$C458*INDEX('E-E'!$E$2:$AH$516,MATCH(Capacity!$B458,'E-E'!$B$2:$B$516,0), MATCH(Capacity!Z$254,'E-E'!$E$1:$AH$1,0))</f>
        <v>0</v>
      </c>
      <c r="AA458">
        <f>$C458*INDEX('E-E'!$E$2:$AH$516,MATCH(Capacity!$B458,'E-E'!$B$2:$B$516,0), MATCH(Capacity!AA$254,'E-E'!$E$1:$AH$1,0))</f>
        <v>0</v>
      </c>
      <c r="AB458">
        <f>$C458*INDEX('E-E'!$E$2:$AH$516,MATCH(Capacity!$B458,'E-E'!$B$2:$B$516,0), MATCH(Capacity!AB$254,'E-E'!$E$1:$AH$1,0))</f>
        <v>0</v>
      </c>
      <c r="AC458">
        <f>$C458*INDEX('E-E'!$E$2:$AH$516,MATCH(Capacity!$B458,'E-E'!$B$2:$B$516,0), MATCH(Capacity!AC$254,'E-E'!$E$1:$AH$1,0))</f>
        <v>0</v>
      </c>
      <c r="AD458">
        <f>$C458*INDEX('E-E'!$E$2:$AH$516,MATCH(Capacity!$B458,'E-E'!$B$2:$B$516,0), MATCH(Capacity!AD$254,'E-E'!$E$1:$AH$1,0))</f>
        <v>0</v>
      </c>
      <c r="AE458">
        <f>$C458*INDEX('E-E'!$E$2:$AH$516,MATCH(Capacity!$B458,'E-E'!$B$2:$B$516,0), MATCH(Capacity!AE$254,'E-E'!$E$1:$AH$1,0))</f>
        <v>0</v>
      </c>
      <c r="AF458">
        <f>$C458*INDEX('E-E'!$E$2:$AH$516,MATCH(Capacity!$B458,'E-E'!$B$2:$B$516,0), MATCH(Capacity!AF$254,'E-E'!$E$1:$AH$1,0))</f>
        <v>0</v>
      </c>
      <c r="AG458">
        <f>$C458*INDEX('E-E'!$E$2:$AH$516,MATCH(Capacity!$B458,'E-E'!$B$2:$B$516,0), MATCH(Capacity!AG$254,'E-E'!$E$1:$AH$1,0))</f>
        <v>0</v>
      </c>
      <c r="AH458">
        <f>$C458*INDEX('E-E'!$E$2:$AH$516,MATCH(Capacity!$B458,'E-E'!$B$2:$B$516,0), MATCH(Capacity!AH$254,'E-E'!$E$1:$AH$1,0))</f>
        <v>0</v>
      </c>
    </row>
    <row r="459" spans="1:34" x14ac:dyDescent="0.3">
      <c r="A459" t="str">
        <f>'E-E'!A206</f>
        <v>Jeeralang A</v>
      </c>
      <c r="B459" t="str">
        <f>'E-E'!B206</f>
        <v>JLA01</v>
      </c>
      <c r="C459">
        <f>_xlfn.IFNA(VLOOKUP(B459,RawData!$B$1:$E$168,4,FALSE),0)</f>
        <v>53</v>
      </c>
      <c r="D459" t="str">
        <f>_xlfn.IFNA(VLOOKUP(B459,RawData!$B$1:$H$168,7,FALSE),0)</f>
        <v>OCGT</v>
      </c>
      <c r="E459" t="str">
        <f>_xlfn.IFNA(VLOOKUP(B459,RawData!$B$1:$H$168,2,FALSE),0)</f>
        <v>VIC</v>
      </c>
      <c r="F459">
        <f>$C459*INDEX('E-E'!$E$2:$AH$516,MATCH(Capacity!$B459,'E-E'!$B$2:$B$516,0), MATCH(Capacity!F$254,'E-E'!$E$1:$AH$1,0))</f>
        <v>53</v>
      </c>
      <c r="G459">
        <f>$C459*INDEX('E-E'!$E$2:$AH$516,MATCH(Capacity!$B459,'E-E'!$B$2:$B$516,0), MATCH(Capacity!G$254,'E-E'!$E$1:$AH$1,0))</f>
        <v>53</v>
      </c>
      <c r="H459">
        <f>$C459*INDEX('E-E'!$E$2:$AH$516,MATCH(Capacity!$B459,'E-E'!$B$2:$B$516,0), MATCH(Capacity!H$254,'E-E'!$E$1:$AH$1,0))</f>
        <v>53</v>
      </c>
      <c r="I459">
        <f>$C459*INDEX('E-E'!$E$2:$AH$516,MATCH(Capacity!$B459,'E-E'!$B$2:$B$516,0), MATCH(Capacity!I$254,'E-E'!$E$1:$AH$1,0))</f>
        <v>53</v>
      </c>
      <c r="J459">
        <f>$C459*INDEX('E-E'!$E$2:$AH$516,MATCH(Capacity!$B459,'E-E'!$B$2:$B$516,0), MATCH(Capacity!J$254,'E-E'!$E$1:$AH$1,0))</f>
        <v>53</v>
      </c>
      <c r="K459">
        <f>$C459*INDEX('E-E'!$E$2:$AH$516,MATCH(Capacity!$B459,'E-E'!$B$2:$B$516,0), MATCH(Capacity!K$254,'E-E'!$E$1:$AH$1,0))</f>
        <v>53</v>
      </c>
      <c r="L459">
        <f>$C459*INDEX('E-E'!$E$2:$AH$516,MATCH(Capacity!$B459,'E-E'!$B$2:$B$516,0), MATCH(Capacity!L$254,'E-E'!$E$1:$AH$1,0))</f>
        <v>53</v>
      </c>
      <c r="M459">
        <f>$C459*INDEX('E-E'!$E$2:$AH$516,MATCH(Capacity!$B459,'E-E'!$B$2:$B$516,0), MATCH(Capacity!M$254,'E-E'!$E$1:$AH$1,0))</f>
        <v>53</v>
      </c>
      <c r="N459">
        <f>$C459*INDEX('E-E'!$E$2:$AH$516,MATCH(Capacity!$B459,'E-E'!$B$2:$B$516,0), MATCH(Capacity!N$254,'E-E'!$E$1:$AH$1,0))</f>
        <v>53</v>
      </c>
      <c r="O459">
        <f>$C459*INDEX('E-E'!$E$2:$AH$516,MATCH(Capacity!$B459,'E-E'!$B$2:$B$516,0), MATCH(Capacity!O$254,'E-E'!$E$1:$AH$1,0))</f>
        <v>53</v>
      </c>
      <c r="P459">
        <f>$C459*INDEX('E-E'!$E$2:$AH$516,MATCH(Capacity!$B459,'E-E'!$B$2:$B$516,0), MATCH(Capacity!P$254,'E-E'!$E$1:$AH$1,0))</f>
        <v>53</v>
      </c>
      <c r="Q459">
        <f>$C459*INDEX('E-E'!$E$2:$AH$516,MATCH(Capacity!$B459,'E-E'!$B$2:$B$516,0), MATCH(Capacity!Q$254,'E-E'!$E$1:$AH$1,0))</f>
        <v>53</v>
      </c>
      <c r="R459">
        <f>$C459*INDEX('E-E'!$E$2:$AH$516,MATCH(Capacity!$B459,'E-E'!$B$2:$B$516,0), MATCH(Capacity!R$254,'E-E'!$E$1:$AH$1,0))</f>
        <v>53</v>
      </c>
      <c r="S459">
        <f>$C459*INDEX('E-E'!$E$2:$AH$516,MATCH(Capacity!$B459,'E-E'!$B$2:$B$516,0), MATCH(Capacity!S$254,'E-E'!$E$1:$AH$1,0))</f>
        <v>53</v>
      </c>
      <c r="T459">
        <f>$C459*INDEX('E-E'!$E$2:$AH$516,MATCH(Capacity!$B459,'E-E'!$B$2:$B$516,0), MATCH(Capacity!T$254,'E-E'!$E$1:$AH$1,0))</f>
        <v>53</v>
      </c>
      <c r="U459">
        <f>$C459*INDEX('E-E'!$E$2:$AH$516,MATCH(Capacity!$B459,'E-E'!$B$2:$B$516,0), MATCH(Capacity!U$254,'E-E'!$E$1:$AH$1,0))</f>
        <v>53</v>
      </c>
      <c r="V459">
        <f>$C459*INDEX('E-E'!$E$2:$AH$516,MATCH(Capacity!$B459,'E-E'!$B$2:$B$516,0), MATCH(Capacity!V$254,'E-E'!$E$1:$AH$1,0))</f>
        <v>53</v>
      </c>
      <c r="W459">
        <f>$C459*INDEX('E-E'!$E$2:$AH$516,MATCH(Capacity!$B459,'E-E'!$B$2:$B$516,0), MATCH(Capacity!W$254,'E-E'!$E$1:$AH$1,0))</f>
        <v>53</v>
      </c>
      <c r="X459">
        <f>$C459*INDEX('E-E'!$E$2:$AH$516,MATCH(Capacity!$B459,'E-E'!$B$2:$B$516,0), MATCH(Capacity!X$254,'E-E'!$E$1:$AH$1,0))</f>
        <v>53</v>
      </c>
      <c r="Y459">
        <f>$C459*INDEX('E-E'!$E$2:$AH$516,MATCH(Capacity!$B459,'E-E'!$B$2:$B$516,0), MATCH(Capacity!Y$254,'E-E'!$E$1:$AH$1,0))</f>
        <v>0</v>
      </c>
      <c r="Z459">
        <f>$C459*INDEX('E-E'!$E$2:$AH$516,MATCH(Capacity!$B459,'E-E'!$B$2:$B$516,0), MATCH(Capacity!Z$254,'E-E'!$E$1:$AH$1,0))</f>
        <v>0</v>
      </c>
      <c r="AA459">
        <f>$C459*INDEX('E-E'!$E$2:$AH$516,MATCH(Capacity!$B459,'E-E'!$B$2:$B$516,0), MATCH(Capacity!AA$254,'E-E'!$E$1:$AH$1,0))</f>
        <v>0</v>
      </c>
      <c r="AB459">
        <f>$C459*INDEX('E-E'!$E$2:$AH$516,MATCH(Capacity!$B459,'E-E'!$B$2:$B$516,0), MATCH(Capacity!AB$254,'E-E'!$E$1:$AH$1,0))</f>
        <v>0</v>
      </c>
      <c r="AC459">
        <f>$C459*INDEX('E-E'!$E$2:$AH$516,MATCH(Capacity!$B459,'E-E'!$B$2:$B$516,0), MATCH(Capacity!AC$254,'E-E'!$E$1:$AH$1,0))</f>
        <v>0</v>
      </c>
      <c r="AD459">
        <f>$C459*INDEX('E-E'!$E$2:$AH$516,MATCH(Capacity!$B459,'E-E'!$B$2:$B$516,0), MATCH(Capacity!AD$254,'E-E'!$E$1:$AH$1,0))</f>
        <v>0</v>
      </c>
      <c r="AE459">
        <f>$C459*INDEX('E-E'!$E$2:$AH$516,MATCH(Capacity!$B459,'E-E'!$B$2:$B$516,0), MATCH(Capacity!AE$254,'E-E'!$E$1:$AH$1,0))</f>
        <v>0</v>
      </c>
      <c r="AF459">
        <f>$C459*INDEX('E-E'!$E$2:$AH$516,MATCH(Capacity!$B459,'E-E'!$B$2:$B$516,0), MATCH(Capacity!AF$254,'E-E'!$E$1:$AH$1,0))</f>
        <v>0</v>
      </c>
      <c r="AG459">
        <f>$C459*INDEX('E-E'!$E$2:$AH$516,MATCH(Capacity!$B459,'E-E'!$B$2:$B$516,0), MATCH(Capacity!AG$254,'E-E'!$E$1:$AH$1,0))</f>
        <v>0</v>
      </c>
      <c r="AH459">
        <f>$C459*INDEX('E-E'!$E$2:$AH$516,MATCH(Capacity!$B459,'E-E'!$B$2:$B$516,0), MATCH(Capacity!AH$254,'E-E'!$E$1:$AH$1,0))</f>
        <v>0</v>
      </c>
    </row>
    <row r="460" spans="1:34" x14ac:dyDescent="0.3">
      <c r="A460" t="str">
        <f>'E-E'!A207</f>
        <v>Jeeralang A</v>
      </c>
      <c r="B460" t="str">
        <f>'E-E'!B207</f>
        <v>JLA02</v>
      </c>
      <c r="C460">
        <f>_xlfn.IFNA(VLOOKUP(B460,RawData!$B$1:$E$168,4,FALSE),0)</f>
        <v>53</v>
      </c>
      <c r="D460" t="str">
        <f>_xlfn.IFNA(VLOOKUP(B460,RawData!$B$1:$H$168,7,FALSE),0)</f>
        <v>OCGT</v>
      </c>
      <c r="E460" t="str">
        <f>_xlfn.IFNA(VLOOKUP(B460,RawData!$B$1:$H$168,2,FALSE),0)</f>
        <v>VIC</v>
      </c>
      <c r="F460">
        <f>$C460*INDEX('E-E'!$E$2:$AH$516,MATCH(Capacity!$B460,'E-E'!$B$2:$B$516,0), MATCH(Capacity!F$254,'E-E'!$E$1:$AH$1,0))</f>
        <v>53</v>
      </c>
      <c r="G460">
        <f>$C460*INDEX('E-E'!$E$2:$AH$516,MATCH(Capacity!$B460,'E-E'!$B$2:$B$516,0), MATCH(Capacity!G$254,'E-E'!$E$1:$AH$1,0))</f>
        <v>53</v>
      </c>
      <c r="H460">
        <f>$C460*INDEX('E-E'!$E$2:$AH$516,MATCH(Capacity!$B460,'E-E'!$B$2:$B$516,0), MATCH(Capacity!H$254,'E-E'!$E$1:$AH$1,0))</f>
        <v>53</v>
      </c>
      <c r="I460">
        <f>$C460*INDEX('E-E'!$E$2:$AH$516,MATCH(Capacity!$B460,'E-E'!$B$2:$B$516,0), MATCH(Capacity!I$254,'E-E'!$E$1:$AH$1,0))</f>
        <v>53</v>
      </c>
      <c r="J460">
        <f>$C460*INDEX('E-E'!$E$2:$AH$516,MATCH(Capacity!$B460,'E-E'!$B$2:$B$516,0), MATCH(Capacity!J$254,'E-E'!$E$1:$AH$1,0))</f>
        <v>53</v>
      </c>
      <c r="K460">
        <f>$C460*INDEX('E-E'!$E$2:$AH$516,MATCH(Capacity!$B460,'E-E'!$B$2:$B$516,0), MATCH(Capacity!K$254,'E-E'!$E$1:$AH$1,0))</f>
        <v>53</v>
      </c>
      <c r="L460">
        <f>$C460*INDEX('E-E'!$E$2:$AH$516,MATCH(Capacity!$B460,'E-E'!$B$2:$B$516,0), MATCH(Capacity!L$254,'E-E'!$E$1:$AH$1,0))</f>
        <v>53</v>
      </c>
      <c r="M460">
        <f>$C460*INDEX('E-E'!$E$2:$AH$516,MATCH(Capacity!$B460,'E-E'!$B$2:$B$516,0), MATCH(Capacity!M$254,'E-E'!$E$1:$AH$1,0))</f>
        <v>53</v>
      </c>
      <c r="N460">
        <f>$C460*INDEX('E-E'!$E$2:$AH$516,MATCH(Capacity!$B460,'E-E'!$B$2:$B$516,0), MATCH(Capacity!N$254,'E-E'!$E$1:$AH$1,0))</f>
        <v>53</v>
      </c>
      <c r="O460">
        <f>$C460*INDEX('E-E'!$E$2:$AH$516,MATCH(Capacity!$B460,'E-E'!$B$2:$B$516,0), MATCH(Capacity!O$254,'E-E'!$E$1:$AH$1,0))</f>
        <v>53</v>
      </c>
      <c r="P460">
        <f>$C460*INDEX('E-E'!$E$2:$AH$516,MATCH(Capacity!$B460,'E-E'!$B$2:$B$516,0), MATCH(Capacity!P$254,'E-E'!$E$1:$AH$1,0))</f>
        <v>53</v>
      </c>
      <c r="Q460">
        <f>$C460*INDEX('E-E'!$E$2:$AH$516,MATCH(Capacity!$B460,'E-E'!$B$2:$B$516,0), MATCH(Capacity!Q$254,'E-E'!$E$1:$AH$1,0))</f>
        <v>53</v>
      </c>
      <c r="R460">
        <f>$C460*INDEX('E-E'!$E$2:$AH$516,MATCH(Capacity!$B460,'E-E'!$B$2:$B$516,0), MATCH(Capacity!R$254,'E-E'!$E$1:$AH$1,0))</f>
        <v>53</v>
      </c>
      <c r="S460">
        <f>$C460*INDEX('E-E'!$E$2:$AH$516,MATCH(Capacity!$B460,'E-E'!$B$2:$B$516,0), MATCH(Capacity!S$254,'E-E'!$E$1:$AH$1,0))</f>
        <v>53</v>
      </c>
      <c r="T460">
        <f>$C460*INDEX('E-E'!$E$2:$AH$516,MATCH(Capacity!$B460,'E-E'!$B$2:$B$516,0), MATCH(Capacity!T$254,'E-E'!$E$1:$AH$1,0))</f>
        <v>53</v>
      </c>
      <c r="U460">
        <f>$C460*INDEX('E-E'!$E$2:$AH$516,MATCH(Capacity!$B460,'E-E'!$B$2:$B$516,0), MATCH(Capacity!U$254,'E-E'!$E$1:$AH$1,0))</f>
        <v>53</v>
      </c>
      <c r="V460">
        <f>$C460*INDEX('E-E'!$E$2:$AH$516,MATCH(Capacity!$B460,'E-E'!$B$2:$B$516,0), MATCH(Capacity!V$254,'E-E'!$E$1:$AH$1,0))</f>
        <v>53</v>
      </c>
      <c r="W460">
        <f>$C460*INDEX('E-E'!$E$2:$AH$516,MATCH(Capacity!$B460,'E-E'!$B$2:$B$516,0), MATCH(Capacity!W$254,'E-E'!$E$1:$AH$1,0))</f>
        <v>53</v>
      </c>
      <c r="X460">
        <f>$C460*INDEX('E-E'!$E$2:$AH$516,MATCH(Capacity!$B460,'E-E'!$B$2:$B$516,0), MATCH(Capacity!X$254,'E-E'!$E$1:$AH$1,0))</f>
        <v>53</v>
      </c>
      <c r="Y460">
        <f>$C460*INDEX('E-E'!$E$2:$AH$516,MATCH(Capacity!$B460,'E-E'!$B$2:$B$516,0), MATCH(Capacity!Y$254,'E-E'!$E$1:$AH$1,0))</f>
        <v>0</v>
      </c>
      <c r="Z460">
        <f>$C460*INDEX('E-E'!$E$2:$AH$516,MATCH(Capacity!$B460,'E-E'!$B$2:$B$516,0), MATCH(Capacity!Z$254,'E-E'!$E$1:$AH$1,0))</f>
        <v>0</v>
      </c>
      <c r="AA460">
        <f>$C460*INDEX('E-E'!$E$2:$AH$516,MATCH(Capacity!$B460,'E-E'!$B$2:$B$516,0), MATCH(Capacity!AA$254,'E-E'!$E$1:$AH$1,0))</f>
        <v>0</v>
      </c>
      <c r="AB460">
        <f>$C460*INDEX('E-E'!$E$2:$AH$516,MATCH(Capacity!$B460,'E-E'!$B$2:$B$516,0), MATCH(Capacity!AB$254,'E-E'!$E$1:$AH$1,0))</f>
        <v>0</v>
      </c>
      <c r="AC460">
        <f>$C460*INDEX('E-E'!$E$2:$AH$516,MATCH(Capacity!$B460,'E-E'!$B$2:$B$516,0), MATCH(Capacity!AC$254,'E-E'!$E$1:$AH$1,0))</f>
        <v>0</v>
      </c>
      <c r="AD460">
        <f>$C460*INDEX('E-E'!$E$2:$AH$516,MATCH(Capacity!$B460,'E-E'!$B$2:$B$516,0), MATCH(Capacity!AD$254,'E-E'!$E$1:$AH$1,0))</f>
        <v>0</v>
      </c>
      <c r="AE460">
        <f>$C460*INDEX('E-E'!$E$2:$AH$516,MATCH(Capacity!$B460,'E-E'!$B$2:$B$516,0), MATCH(Capacity!AE$254,'E-E'!$E$1:$AH$1,0))</f>
        <v>0</v>
      </c>
      <c r="AF460">
        <f>$C460*INDEX('E-E'!$E$2:$AH$516,MATCH(Capacity!$B460,'E-E'!$B$2:$B$516,0), MATCH(Capacity!AF$254,'E-E'!$E$1:$AH$1,0))</f>
        <v>0</v>
      </c>
      <c r="AG460">
        <f>$C460*INDEX('E-E'!$E$2:$AH$516,MATCH(Capacity!$B460,'E-E'!$B$2:$B$516,0), MATCH(Capacity!AG$254,'E-E'!$E$1:$AH$1,0))</f>
        <v>0</v>
      </c>
      <c r="AH460">
        <f>$C460*INDEX('E-E'!$E$2:$AH$516,MATCH(Capacity!$B460,'E-E'!$B$2:$B$516,0), MATCH(Capacity!AH$254,'E-E'!$E$1:$AH$1,0))</f>
        <v>0</v>
      </c>
    </row>
    <row r="461" spans="1:34" x14ac:dyDescent="0.3">
      <c r="A461" t="str">
        <f>'E-E'!A208</f>
        <v>Jeeralang A</v>
      </c>
      <c r="B461" t="str">
        <f>'E-E'!B208</f>
        <v>JLA03</v>
      </c>
      <c r="C461">
        <f>_xlfn.IFNA(VLOOKUP(B461,RawData!$B$1:$E$168,4,FALSE),0)</f>
        <v>53</v>
      </c>
      <c r="D461" t="str">
        <f>_xlfn.IFNA(VLOOKUP(B461,RawData!$B$1:$H$168,7,FALSE),0)</f>
        <v>OCGT</v>
      </c>
      <c r="E461" t="str">
        <f>_xlfn.IFNA(VLOOKUP(B461,RawData!$B$1:$H$168,2,FALSE),0)</f>
        <v>VIC</v>
      </c>
      <c r="F461">
        <f>$C461*INDEX('E-E'!$E$2:$AH$516,MATCH(Capacity!$B461,'E-E'!$B$2:$B$516,0), MATCH(Capacity!F$254,'E-E'!$E$1:$AH$1,0))</f>
        <v>53</v>
      </c>
      <c r="G461">
        <f>$C461*INDEX('E-E'!$E$2:$AH$516,MATCH(Capacity!$B461,'E-E'!$B$2:$B$516,0), MATCH(Capacity!G$254,'E-E'!$E$1:$AH$1,0))</f>
        <v>53</v>
      </c>
      <c r="H461">
        <f>$C461*INDEX('E-E'!$E$2:$AH$516,MATCH(Capacity!$B461,'E-E'!$B$2:$B$516,0), MATCH(Capacity!H$254,'E-E'!$E$1:$AH$1,0))</f>
        <v>53</v>
      </c>
      <c r="I461">
        <f>$C461*INDEX('E-E'!$E$2:$AH$516,MATCH(Capacity!$B461,'E-E'!$B$2:$B$516,0), MATCH(Capacity!I$254,'E-E'!$E$1:$AH$1,0))</f>
        <v>53</v>
      </c>
      <c r="J461">
        <f>$C461*INDEX('E-E'!$E$2:$AH$516,MATCH(Capacity!$B461,'E-E'!$B$2:$B$516,0), MATCH(Capacity!J$254,'E-E'!$E$1:$AH$1,0))</f>
        <v>53</v>
      </c>
      <c r="K461">
        <f>$C461*INDEX('E-E'!$E$2:$AH$516,MATCH(Capacity!$B461,'E-E'!$B$2:$B$516,0), MATCH(Capacity!K$254,'E-E'!$E$1:$AH$1,0))</f>
        <v>53</v>
      </c>
      <c r="L461">
        <f>$C461*INDEX('E-E'!$E$2:$AH$516,MATCH(Capacity!$B461,'E-E'!$B$2:$B$516,0), MATCH(Capacity!L$254,'E-E'!$E$1:$AH$1,0))</f>
        <v>53</v>
      </c>
      <c r="M461">
        <f>$C461*INDEX('E-E'!$E$2:$AH$516,MATCH(Capacity!$B461,'E-E'!$B$2:$B$516,0), MATCH(Capacity!M$254,'E-E'!$E$1:$AH$1,0))</f>
        <v>53</v>
      </c>
      <c r="N461">
        <f>$C461*INDEX('E-E'!$E$2:$AH$516,MATCH(Capacity!$B461,'E-E'!$B$2:$B$516,0), MATCH(Capacity!N$254,'E-E'!$E$1:$AH$1,0))</f>
        <v>53</v>
      </c>
      <c r="O461">
        <f>$C461*INDEX('E-E'!$E$2:$AH$516,MATCH(Capacity!$B461,'E-E'!$B$2:$B$516,0), MATCH(Capacity!O$254,'E-E'!$E$1:$AH$1,0))</f>
        <v>53</v>
      </c>
      <c r="P461">
        <f>$C461*INDEX('E-E'!$E$2:$AH$516,MATCH(Capacity!$B461,'E-E'!$B$2:$B$516,0), MATCH(Capacity!P$254,'E-E'!$E$1:$AH$1,0))</f>
        <v>53</v>
      </c>
      <c r="Q461">
        <f>$C461*INDEX('E-E'!$E$2:$AH$516,MATCH(Capacity!$B461,'E-E'!$B$2:$B$516,0), MATCH(Capacity!Q$254,'E-E'!$E$1:$AH$1,0))</f>
        <v>53</v>
      </c>
      <c r="R461">
        <f>$C461*INDEX('E-E'!$E$2:$AH$516,MATCH(Capacity!$B461,'E-E'!$B$2:$B$516,0), MATCH(Capacity!R$254,'E-E'!$E$1:$AH$1,0))</f>
        <v>53</v>
      </c>
      <c r="S461">
        <f>$C461*INDEX('E-E'!$E$2:$AH$516,MATCH(Capacity!$B461,'E-E'!$B$2:$B$516,0), MATCH(Capacity!S$254,'E-E'!$E$1:$AH$1,0))</f>
        <v>53</v>
      </c>
      <c r="T461">
        <f>$C461*INDEX('E-E'!$E$2:$AH$516,MATCH(Capacity!$B461,'E-E'!$B$2:$B$516,0), MATCH(Capacity!T$254,'E-E'!$E$1:$AH$1,0))</f>
        <v>53</v>
      </c>
      <c r="U461">
        <f>$C461*INDEX('E-E'!$E$2:$AH$516,MATCH(Capacity!$B461,'E-E'!$B$2:$B$516,0), MATCH(Capacity!U$254,'E-E'!$E$1:$AH$1,0))</f>
        <v>53</v>
      </c>
      <c r="V461">
        <f>$C461*INDEX('E-E'!$E$2:$AH$516,MATCH(Capacity!$B461,'E-E'!$B$2:$B$516,0), MATCH(Capacity!V$254,'E-E'!$E$1:$AH$1,0))</f>
        <v>53</v>
      </c>
      <c r="W461">
        <f>$C461*INDEX('E-E'!$E$2:$AH$516,MATCH(Capacity!$B461,'E-E'!$B$2:$B$516,0), MATCH(Capacity!W$254,'E-E'!$E$1:$AH$1,0))</f>
        <v>53</v>
      </c>
      <c r="X461">
        <f>$C461*INDEX('E-E'!$E$2:$AH$516,MATCH(Capacity!$B461,'E-E'!$B$2:$B$516,0), MATCH(Capacity!X$254,'E-E'!$E$1:$AH$1,0))</f>
        <v>53</v>
      </c>
      <c r="Y461">
        <f>$C461*INDEX('E-E'!$E$2:$AH$516,MATCH(Capacity!$B461,'E-E'!$B$2:$B$516,0), MATCH(Capacity!Y$254,'E-E'!$E$1:$AH$1,0))</f>
        <v>0</v>
      </c>
      <c r="Z461">
        <f>$C461*INDEX('E-E'!$E$2:$AH$516,MATCH(Capacity!$B461,'E-E'!$B$2:$B$516,0), MATCH(Capacity!Z$254,'E-E'!$E$1:$AH$1,0))</f>
        <v>0</v>
      </c>
      <c r="AA461">
        <f>$C461*INDEX('E-E'!$E$2:$AH$516,MATCH(Capacity!$B461,'E-E'!$B$2:$B$516,0), MATCH(Capacity!AA$254,'E-E'!$E$1:$AH$1,0))</f>
        <v>0</v>
      </c>
      <c r="AB461">
        <f>$C461*INDEX('E-E'!$E$2:$AH$516,MATCH(Capacity!$B461,'E-E'!$B$2:$B$516,0), MATCH(Capacity!AB$254,'E-E'!$E$1:$AH$1,0))</f>
        <v>0</v>
      </c>
      <c r="AC461">
        <f>$C461*INDEX('E-E'!$E$2:$AH$516,MATCH(Capacity!$B461,'E-E'!$B$2:$B$516,0), MATCH(Capacity!AC$254,'E-E'!$E$1:$AH$1,0))</f>
        <v>0</v>
      </c>
      <c r="AD461">
        <f>$C461*INDEX('E-E'!$E$2:$AH$516,MATCH(Capacity!$B461,'E-E'!$B$2:$B$516,0), MATCH(Capacity!AD$254,'E-E'!$E$1:$AH$1,0))</f>
        <v>0</v>
      </c>
      <c r="AE461">
        <f>$C461*INDEX('E-E'!$E$2:$AH$516,MATCH(Capacity!$B461,'E-E'!$B$2:$B$516,0), MATCH(Capacity!AE$254,'E-E'!$E$1:$AH$1,0))</f>
        <v>0</v>
      </c>
      <c r="AF461">
        <f>$C461*INDEX('E-E'!$E$2:$AH$516,MATCH(Capacity!$B461,'E-E'!$B$2:$B$516,0), MATCH(Capacity!AF$254,'E-E'!$E$1:$AH$1,0))</f>
        <v>0</v>
      </c>
      <c r="AG461">
        <f>$C461*INDEX('E-E'!$E$2:$AH$516,MATCH(Capacity!$B461,'E-E'!$B$2:$B$516,0), MATCH(Capacity!AG$254,'E-E'!$E$1:$AH$1,0))</f>
        <v>0</v>
      </c>
      <c r="AH461">
        <f>$C461*INDEX('E-E'!$E$2:$AH$516,MATCH(Capacity!$B461,'E-E'!$B$2:$B$516,0), MATCH(Capacity!AH$254,'E-E'!$E$1:$AH$1,0))</f>
        <v>0</v>
      </c>
    </row>
    <row r="462" spans="1:34" x14ac:dyDescent="0.3">
      <c r="A462" t="str">
        <f>'E-E'!A209</f>
        <v>Jeeralang A</v>
      </c>
      <c r="B462" t="str">
        <f>'E-E'!B209</f>
        <v>JLA04</v>
      </c>
      <c r="C462">
        <f>_xlfn.IFNA(VLOOKUP(B462,RawData!$B$1:$E$168,4,FALSE),0)</f>
        <v>53</v>
      </c>
      <c r="D462" t="str">
        <f>_xlfn.IFNA(VLOOKUP(B462,RawData!$B$1:$H$168,7,FALSE),0)</f>
        <v>OCGT</v>
      </c>
      <c r="E462" t="str">
        <f>_xlfn.IFNA(VLOOKUP(B462,RawData!$B$1:$H$168,2,FALSE),0)</f>
        <v>VIC</v>
      </c>
      <c r="F462">
        <f>$C462*INDEX('E-E'!$E$2:$AH$516,MATCH(Capacity!$B462,'E-E'!$B$2:$B$516,0), MATCH(Capacity!F$254,'E-E'!$E$1:$AH$1,0))</f>
        <v>53</v>
      </c>
      <c r="G462">
        <f>$C462*INDEX('E-E'!$E$2:$AH$516,MATCH(Capacity!$B462,'E-E'!$B$2:$B$516,0), MATCH(Capacity!G$254,'E-E'!$E$1:$AH$1,0))</f>
        <v>53</v>
      </c>
      <c r="H462">
        <f>$C462*INDEX('E-E'!$E$2:$AH$516,MATCH(Capacity!$B462,'E-E'!$B$2:$B$516,0), MATCH(Capacity!H$254,'E-E'!$E$1:$AH$1,0))</f>
        <v>53</v>
      </c>
      <c r="I462">
        <f>$C462*INDEX('E-E'!$E$2:$AH$516,MATCH(Capacity!$B462,'E-E'!$B$2:$B$516,0), MATCH(Capacity!I$254,'E-E'!$E$1:$AH$1,0))</f>
        <v>53</v>
      </c>
      <c r="J462">
        <f>$C462*INDEX('E-E'!$E$2:$AH$516,MATCH(Capacity!$B462,'E-E'!$B$2:$B$516,0), MATCH(Capacity!J$254,'E-E'!$E$1:$AH$1,0))</f>
        <v>53</v>
      </c>
      <c r="K462">
        <f>$C462*INDEX('E-E'!$E$2:$AH$516,MATCH(Capacity!$B462,'E-E'!$B$2:$B$516,0), MATCH(Capacity!K$254,'E-E'!$E$1:$AH$1,0))</f>
        <v>53</v>
      </c>
      <c r="L462">
        <f>$C462*INDEX('E-E'!$E$2:$AH$516,MATCH(Capacity!$B462,'E-E'!$B$2:$B$516,0), MATCH(Capacity!L$254,'E-E'!$E$1:$AH$1,0))</f>
        <v>53</v>
      </c>
      <c r="M462">
        <f>$C462*INDEX('E-E'!$E$2:$AH$516,MATCH(Capacity!$B462,'E-E'!$B$2:$B$516,0), MATCH(Capacity!M$254,'E-E'!$E$1:$AH$1,0))</f>
        <v>53</v>
      </c>
      <c r="N462">
        <f>$C462*INDEX('E-E'!$E$2:$AH$516,MATCH(Capacity!$B462,'E-E'!$B$2:$B$516,0), MATCH(Capacity!N$254,'E-E'!$E$1:$AH$1,0))</f>
        <v>53</v>
      </c>
      <c r="O462">
        <f>$C462*INDEX('E-E'!$E$2:$AH$516,MATCH(Capacity!$B462,'E-E'!$B$2:$B$516,0), MATCH(Capacity!O$254,'E-E'!$E$1:$AH$1,0))</f>
        <v>53</v>
      </c>
      <c r="P462">
        <f>$C462*INDEX('E-E'!$E$2:$AH$516,MATCH(Capacity!$B462,'E-E'!$B$2:$B$516,0), MATCH(Capacity!P$254,'E-E'!$E$1:$AH$1,0))</f>
        <v>53</v>
      </c>
      <c r="Q462">
        <f>$C462*INDEX('E-E'!$E$2:$AH$516,MATCH(Capacity!$B462,'E-E'!$B$2:$B$516,0), MATCH(Capacity!Q$254,'E-E'!$E$1:$AH$1,0))</f>
        <v>53</v>
      </c>
      <c r="R462">
        <f>$C462*INDEX('E-E'!$E$2:$AH$516,MATCH(Capacity!$B462,'E-E'!$B$2:$B$516,0), MATCH(Capacity!R$254,'E-E'!$E$1:$AH$1,0))</f>
        <v>53</v>
      </c>
      <c r="S462">
        <f>$C462*INDEX('E-E'!$E$2:$AH$516,MATCH(Capacity!$B462,'E-E'!$B$2:$B$516,0), MATCH(Capacity!S$254,'E-E'!$E$1:$AH$1,0))</f>
        <v>53</v>
      </c>
      <c r="T462">
        <f>$C462*INDEX('E-E'!$E$2:$AH$516,MATCH(Capacity!$B462,'E-E'!$B$2:$B$516,0), MATCH(Capacity!T$254,'E-E'!$E$1:$AH$1,0))</f>
        <v>53</v>
      </c>
      <c r="U462">
        <f>$C462*INDEX('E-E'!$E$2:$AH$516,MATCH(Capacity!$B462,'E-E'!$B$2:$B$516,0), MATCH(Capacity!U$254,'E-E'!$E$1:$AH$1,0))</f>
        <v>53</v>
      </c>
      <c r="V462">
        <f>$C462*INDEX('E-E'!$E$2:$AH$516,MATCH(Capacity!$B462,'E-E'!$B$2:$B$516,0), MATCH(Capacity!V$254,'E-E'!$E$1:$AH$1,0))</f>
        <v>53</v>
      </c>
      <c r="W462">
        <f>$C462*INDEX('E-E'!$E$2:$AH$516,MATCH(Capacity!$B462,'E-E'!$B$2:$B$516,0), MATCH(Capacity!W$254,'E-E'!$E$1:$AH$1,0))</f>
        <v>53</v>
      </c>
      <c r="X462">
        <f>$C462*INDEX('E-E'!$E$2:$AH$516,MATCH(Capacity!$B462,'E-E'!$B$2:$B$516,0), MATCH(Capacity!X$254,'E-E'!$E$1:$AH$1,0))</f>
        <v>53</v>
      </c>
      <c r="Y462">
        <f>$C462*INDEX('E-E'!$E$2:$AH$516,MATCH(Capacity!$B462,'E-E'!$B$2:$B$516,0), MATCH(Capacity!Y$254,'E-E'!$E$1:$AH$1,0))</f>
        <v>0</v>
      </c>
      <c r="Z462">
        <f>$C462*INDEX('E-E'!$E$2:$AH$516,MATCH(Capacity!$B462,'E-E'!$B$2:$B$516,0), MATCH(Capacity!Z$254,'E-E'!$E$1:$AH$1,0))</f>
        <v>0</v>
      </c>
      <c r="AA462">
        <f>$C462*INDEX('E-E'!$E$2:$AH$516,MATCH(Capacity!$B462,'E-E'!$B$2:$B$516,0), MATCH(Capacity!AA$254,'E-E'!$E$1:$AH$1,0))</f>
        <v>0</v>
      </c>
      <c r="AB462">
        <f>$C462*INDEX('E-E'!$E$2:$AH$516,MATCH(Capacity!$B462,'E-E'!$B$2:$B$516,0), MATCH(Capacity!AB$254,'E-E'!$E$1:$AH$1,0))</f>
        <v>0</v>
      </c>
      <c r="AC462">
        <f>$C462*INDEX('E-E'!$E$2:$AH$516,MATCH(Capacity!$B462,'E-E'!$B$2:$B$516,0), MATCH(Capacity!AC$254,'E-E'!$E$1:$AH$1,0))</f>
        <v>0</v>
      </c>
      <c r="AD462">
        <f>$C462*INDEX('E-E'!$E$2:$AH$516,MATCH(Capacity!$B462,'E-E'!$B$2:$B$516,0), MATCH(Capacity!AD$254,'E-E'!$E$1:$AH$1,0))</f>
        <v>0</v>
      </c>
      <c r="AE462">
        <f>$C462*INDEX('E-E'!$E$2:$AH$516,MATCH(Capacity!$B462,'E-E'!$B$2:$B$516,0), MATCH(Capacity!AE$254,'E-E'!$E$1:$AH$1,0))</f>
        <v>0</v>
      </c>
      <c r="AF462">
        <f>$C462*INDEX('E-E'!$E$2:$AH$516,MATCH(Capacity!$B462,'E-E'!$B$2:$B$516,0), MATCH(Capacity!AF$254,'E-E'!$E$1:$AH$1,0))</f>
        <v>0</v>
      </c>
      <c r="AG462">
        <f>$C462*INDEX('E-E'!$E$2:$AH$516,MATCH(Capacity!$B462,'E-E'!$B$2:$B$516,0), MATCH(Capacity!AG$254,'E-E'!$E$1:$AH$1,0))</f>
        <v>0</v>
      </c>
      <c r="AH462">
        <f>$C462*INDEX('E-E'!$E$2:$AH$516,MATCH(Capacity!$B462,'E-E'!$B$2:$B$516,0), MATCH(Capacity!AH$254,'E-E'!$E$1:$AH$1,0))</f>
        <v>0</v>
      </c>
    </row>
    <row r="463" spans="1:34" x14ac:dyDescent="0.3">
      <c r="A463" t="str">
        <f>'E-E'!A210</f>
        <v>Jeeralang B</v>
      </c>
      <c r="B463" t="str">
        <f>'E-E'!B210</f>
        <v>JLB01</v>
      </c>
      <c r="C463">
        <f>_xlfn.IFNA(VLOOKUP(B463,RawData!$B$1:$E$168,4,FALSE),0)</f>
        <v>76</v>
      </c>
      <c r="D463" t="str">
        <f>_xlfn.IFNA(VLOOKUP(B463,RawData!$B$1:$H$168,7,FALSE),0)</f>
        <v>OCGT</v>
      </c>
      <c r="E463" t="str">
        <f>_xlfn.IFNA(VLOOKUP(B463,RawData!$B$1:$H$168,2,FALSE),0)</f>
        <v>VIC</v>
      </c>
      <c r="F463">
        <f>$C463*INDEX('E-E'!$E$2:$AH$516,MATCH(Capacity!$B463,'E-E'!$B$2:$B$516,0), MATCH(Capacity!F$254,'E-E'!$E$1:$AH$1,0))</f>
        <v>76</v>
      </c>
      <c r="G463">
        <f>$C463*INDEX('E-E'!$E$2:$AH$516,MATCH(Capacity!$B463,'E-E'!$B$2:$B$516,0), MATCH(Capacity!G$254,'E-E'!$E$1:$AH$1,0))</f>
        <v>76</v>
      </c>
      <c r="H463">
        <f>$C463*INDEX('E-E'!$E$2:$AH$516,MATCH(Capacity!$B463,'E-E'!$B$2:$B$516,0), MATCH(Capacity!H$254,'E-E'!$E$1:$AH$1,0))</f>
        <v>76</v>
      </c>
      <c r="I463">
        <f>$C463*INDEX('E-E'!$E$2:$AH$516,MATCH(Capacity!$B463,'E-E'!$B$2:$B$516,0), MATCH(Capacity!I$254,'E-E'!$E$1:$AH$1,0))</f>
        <v>76</v>
      </c>
      <c r="J463">
        <f>$C463*INDEX('E-E'!$E$2:$AH$516,MATCH(Capacity!$B463,'E-E'!$B$2:$B$516,0), MATCH(Capacity!J$254,'E-E'!$E$1:$AH$1,0))</f>
        <v>76</v>
      </c>
      <c r="K463">
        <f>$C463*INDEX('E-E'!$E$2:$AH$516,MATCH(Capacity!$B463,'E-E'!$B$2:$B$516,0), MATCH(Capacity!K$254,'E-E'!$E$1:$AH$1,0))</f>
        <v>76</v>
      </c>
      <c r="L463">
        <f>$C463*INDEX('E-E'!$E$2:$AH$516,MATCH(Capacity!$B463,'E-E'!$B$2:$B$516,0), MATCH(Capacity!L$254,'E-E'!$E$1:$AH$1,0))</f>
        <v>76</v>
      </c>
      <c r="M463">
        <f>$C463*INDEX('E-E'!$E$2:$AH$516,MATCH(Capacity!$B463,'E-E'!$B$2:$B$516,0), MATCH(Capacity!M$254,'E-E'!$E$1:$AH$1,0))</f>
        <v>76</v>
      </c>
      <c r="N463">
        <f>$C463*INDEX('E-E'!$E$2:$AH$516,MATCH(Capacity!$B463,'E-E'!$B$2:$B$516,0), MATCH(Capacity!N$254,'E-E'!$E$1:$AH$1,0))</f>
        <v>76</v>
      </c>
      <c r="O463">
        <f>$C463*INDEX('E-E'!$E$2:$AH$516,MATCH(Capacity!$B463,'E-E'!$B$2:$B$516,0), MATCH(Capacity!O$254,'E-E'!$E$1:$AH$1,0))</f>
        <v>76</v>
      </c>
      <c r="P463">
        <f>$C463*INDEX('E-E'!$E$2:$AH$516,MATCH(Capacity!$B463,'E-E'!$B$2:$B$516,0), MATCH(Capacity!P$254,'E-E'!$E$1:$AH$1,0))</f>
        <v>76</v>
      </c>
      <c r="Q463">
        <f>$C463*INDEX('E-E'!$E$2:$AH$516,MATCH(Capacity!$B463,'E-E'!$B$2:$B$516,0), MATCH(Capacity!Q$254,'E-E'!$E$1:$AH$1,0))</f>
        <v>76</v>
      </c>
      <c r="R463">
        <f>$C463*INDEX('E-E'!$E$2:$AH$516,MATCH(Capacity!$B463,'E-E'!$B$2:$B$516,0), MATCH(Capacity!R$254,'E-E'!$E$1:$AH$1,0))</f>
        <v>76</v>
      </c>
      <c r="S463">
        <f>$C463*INDEX('E-E'!$E$2:$AH$516,MATCH(Capacity!$B463,'E-E'!$B$2:$B$516,0), MATCH(Capacity!S$254,'E-E'!$E$1:$AH$1,0))</f>
        <v>76</v>
      </c>
      <c r="T463">
        <f>$C463*INDEX('E-E'!$E$2:$AH$516,MATCH(Capacity!$B463,'E-E'!$B$2:$B$516,0), MATCH(Capacity!T$254,'E-E'!$E$1:$AH$1,0))</f>
        <v>76</v>
      </c>
      <c r="U463">
        <f>$C463*INDEX('E-E'!$E$2:$AH$516,MATCH(Capacity!$B463,'E-E'!$B$2:$B$516,0), MATCH(Capacity!U$254,'E-E'!$E$1:$AH$1,0))</f>
        <v>76</v>
      </c>
      <c r="V463">
        <f>$C463*INDEX('E-E'!$E$2:$AH$516,MATCH(Capacity!$B463,'E-E'!$B$2:$B$516,0), MATCH(Capacity!V$254,'E-E'!$E$1:$AH$1,0))</f>
        <v>76</v>
      </c>
      <c r="W463">
        <f>$C463*INDEX('E-E'!$E$2:$AH$516,MATCH(Capacity!$B463,'E-E'!$B$2:$B$516,0), MATCH(Capacity!W$254,'E-E'!$E$1:$AH$1,0))</f>
        <v>76</v>
      </c>
      <c r="X463">
        <f>$C463*INDEX('E-E'!$E$2:$AH$516,MATCH(Capacity!$B463,'E-E'!$B$2:$B$516,0), MATCH(Capacity!X$254,'E-E'!$E$1:$AH$1,0))</f>
        <v>76</v>
      </c>
      <c r="Y463">
        <f>$C463*INDEX('E-E'!$E$2:$AH$516,MATCH(Capacity!$B463,'E-E'!$B$2:$B$516,0), MATCH(Capacity!Y$254,'E-E'!$E$1:$AH$1,0))</f>
        <v>0</v>
      </c>
      <c r="Z463">
        <f>$C463*INDEX('E-E'!$E$2:$AH$516,MATCH(Capacity!$B463,'E-E'!$B$2:$B$516,0), MATCH(Capacity!Z$254,'E-E'!$E$1:$AH$1,0))</f>
        <v>0</v>
      </c>
      <c r="AA463">
        <f>$C463*INDEX('E-E'!$E$2:$AH$516,MATCH(Capacity!$B463,'E-E'!$B$2:$B$516,0), MATCH(Capacity!AA$254,'E-E'!$E$1:$AH$1,0))</f>
        <v>0</v>
      </c>
      <c r="AB463">
        <f>$C463*INDEX('E-E'!$E$2:$AH$516,MATCH(Capacity!$B463,'E-E'!$B$2:$B$516,0), MATCH(Capacity!AB$254,'E-E'!$E$1:$AH$1,0))</f>
        <v>0</v>
      </c>
      <c r="AC463">
        <f>$C463*INDEX('E-E'!$E$2:$AH$516,MATCH(Capacity!$B463,'E-E'!$B$2:$B$516,0), MATCH(Capacity!AC$254,'E-E'!$E$1:$AH$1,0))</f>
        <v>0</v>
      </c>
      <c r="AD463">
        <f>$C463*INDEX('E-E'!$E$2:$AH$516,MATCH(Capacity!$B463,'E-E'!$B$2:$B$516,0), MATCH(Capacity!AD$254,'E-E'!$E$1:$AH$1,0))</f>
        <v>0</v>
      </c>
      <c r="AE463">
        <f>$C463*INDEX('E-E'!$E$2:$AH$516,MATCH(Capacity!$B463,'E-E'!$B$2:$B$516,0), MATCH(Capacity!AE$254,'E-E'!$E$1:$AH$1,0))</f>
        <v>0</v>
      </c>
      <c r="AF463">
        <f>$C463*INDEX('E-E'!$E$2:$AH$516,MATCH(Capacity!$B463,'E-E'!$B$2:$B$516,0), MATCH(Capacity!AF$254,'E-E'!$E$1:$AH$1,0))</f>
        <v>0</v>
      </c>
      <c r="AG463">
        <f>$C463*INDEX('E-E'!$E$2:$AH$516,MATCH(Capacity!$B463,'E-E'!$B$2:$B$516,0), MATCH(Capacity!AG$254,'E-E'!$E$1:$AH$1,0))</f>
        <v>0</v>
      </c>
      <c r="AH463">
        <f>$C463*INDEX('E-E'!$E$2:$AH$516,MATCH(Capacity!$B463,'E-E'!$B$2:$B$516,0), MATCH(Capacity!AH$254,'E-E'!$E$1:$AH$1,0))</f>
        <v>0</v>
      </c>
    </row>
    <row r="464" spans="1:34" x14ac:dyDescent="0.3">
      <c r="A464" t="str">
        <f>'E-E'!A211</f>
        <v>Jeeralang B</v>
      </c>
      <c r="B464" t="str">
        <f>'E-E'!B211</f>
        <v>JLB02</v>
      </c>
      <c r="C464">
        <f>_xlfn.IFNA(VLOOKUP(B464,RawData!$B$1:$E$168,4,FALSE),0)</f>
        <v>76</v>
      </c>
      <c r="D464" t="str">
        <f>_xlfn.IFNA(VLOOKUP(B464,RawData!$B$1:$H$168,7,FALSE),0)</f>
        <v>OCGT</v>
      </c>
      <c r="E464" t="str">
        <f>_xlfn.IFNA(VLOOKUP(B464,RawData!$B$1:$H$168,2,FALSE),0)</f>
        <v>VIC</v>
      </c>
      <c r="F464">
        <f>$C464*INDEX('E-E'!$E$2:$AH$516,MATCH(Capacity!$B464,'E-E'!$B$2:$B$516,0), MATCH(Capacity!F$254,'E-E'!$E$1:$AH$1,0))</f>
        <v>76</v>
      </c>
      <c r="G464">
        <f>$C464*INDEX('E-E'!$E$2:$AH$516,MATCH(Capacity!$B464,'E-E'!$B$2:$B$516,0), MATCH(Capacity!G$254,'E-E'!$E$1:$AH$1,0))</f>
        <v>76</v>
      </c>
      <c r="H464">
        <f>$C464*INDEX('E-E'!$E$2:$AH$516,MATCH(Capacity!$B464,'E-E'!$B$2:$B$516,0), MATCH(Capacity!H$254,'E-E'!$E$1:$AH$1,0))</f>
        <v>76</v>
      </c>
      <c r="I464">
        <f>$C464*INDEX('E-E'!$E$2:$AH$516,MATCH(Capacity!$B464,'E-E'!$B$2:$B$516,0), MATCH(Capacity!I$254,'E-E'!$E$1:$AH$1,0))</f>
        <v>76</v>
      </c>
      <c r="J464">
        <f>$C464*INDEX('E-E'!$E$2:$AH$516,MATCH(Capacity!$B464,'E-E'!$B$2:$B$516,0), MATCH(Capacity!J$254,'E-E'!$E$1:$AH$1,0))</f>
        <v>76</v>
      </c>
      <c r="K464">
        <f>$C464*INDEX('E-E'!$E$2:$AH$516,MATCH(Capacity!$B464,'E-E'!$B$2:$B$516,0), MATCH(Capacity!K$254,'E-E'!$E$1:$AH$1,0))</f>
        <v>76</v>
      </c>
      <c r="L464">
        <f>$C464*INDEX('E-E'!$E$2:$AH$516,MATCH(Capacity!$B464,'E-E'!$B$2:$B$516,0), MATCH(Capacity!L$254,'E-E'!$E$1:$AH$1,0))</f>
        <v>76</v>
      </c>
      <c r="M464">
        <f>$C464*INDEX('E-E'!$E$2:$AH$516,MATCH(Capacity!$B464,'E-E'!$B$2:$B$516,0), MATCH(Capacity!M$254,'E-E'!$E$1:$AH$1,0))</f>
        <v>76</v>
      </c>
      <c r="N464">
        <f>$C464*INDEX('E-E'!$E$2:$AH$516,MATCH(Capacity!$B464,'E-E'!$B$2:$B$516,0), MATCH(Capacity!N$254,'E-E'!$E$1:$AH$1,0))</f>
        <v>76</v>
      </c>
      <c r="O464">
        <f>$C464*INDEX('E-E'!$E$2:$AH$516,MATCH(Capacity!$B464,'E-E'!$B$2:$B$516,0), MATCH(Capacity!O$254,'E-E'!$E$1:$AH$1,0))</f>
        <v>76</v>
      </c>
      <c r="P464">
        <f>$C464*INDEX('E-E'!$E$2:$AH$516,MATCH(Capacity!$B464,'E-E'!$B$2:$B$516,0), MATCH(Capacity!P$254,'E-E'!$E$1:$AH$1,0))</f>
        <v>76</v>
      </c>
      <c r="Q464">
        <f>$C464*INDEX('E-E'!$E$2:$AH$516,MATCH(Capacity!$B464,'E-E'!$B$2:$B$516,0), MATCH(Capacity!Q$254,'E-E'!$E$1:$AH$1,0))</f>
        <v>76</v>
      </c>
      <c r="R464">
        <f>$C464*INDEX('E-E'!$E$2:$AH$516,MATCH(Capacity!$B464,'E-E'!$B$2:$B$516,0), MATCH(Capacity!R$254,'E-E'!$E$1:$AH$1,0))</f>
        <v>76</v>
      </c>
      <c r="S464">
        <f>$C464*INDEX('E-E'!$E$2:$AH$516,MATCH(Capacity!$B464,'E-E'!$B$2:$B$516,0), MATCH(Capacity!S$254,'E-E'!$E$1:$AH$1,0))</f>
        <v>76</v>
      </c>
      <c r="T464">
        <f>$C464*INDEX('E-E'!$E$2:$AH$516,MATCH(Capacity!$B464,'E-E'!$B$2:$B$516,0), MATCH(Capacity!T$254,'E-E'!$E$1:$AH$1,0))</f>
        <v>76</v>
      </c>
      <c r="U464">
        <f>$C464*INDEX('E-E'!$E$2:$AH$516,MATCH(Capacity!$B464,'E-E'!$B$2:$B$516,0), MATCH(Capacity!U$254,'E-E'!$E$1:$AH$1,0))</f>
        <v>76</v>
      </c>
      <c r="V464">
        <f>$C464*INDEX('E-E'!$E$2:$AH$516,MATCH(Capacity!$B464,'E-E'!$B$2:$B$516,0), MATCH(Capacity!V$254,'E-E'!$E$1:$AH$1,0))</f>
        <v>76</v>
      </c>
      <c r="W464">
        <f>$C464*INDEX('E-E'!$E$2:$AH$516,MATCH(Capacity!$B464,'E-E'!$B$2:$B$516,0), MATCH(Capacity!W$254,'E-E'!$E$1:$AH$1,0))</f>
        <v>76</v>
      </c>
      <c r="X464">
        <f>$C464*INDEX('E-E'!$E$2:$AH$516,MATCH(Capacity!$B464,'E-E'!$B$2:$B$516,0), MATCH(Capacity!X$254,'E-E'!$E$1:$AH$1,0))</f>
        <v>76</v>
      </c>
      <c r="Y464">
        <f>$C464*INDEX('E-E'!$E$2:$AH$516,MATCH(Capacity!$B464,'E-E'!$B$2:$B$516,0), MATCH(Capacity!Y$254,'E-E'!$E$1:$AH$1,0))</f>
        <v>0</v>
      </c>
      <c r="Z464">
        <f>$C464*INDEX('E-E'!$E$2:$AH$516,MATCH(Capacity!$B464,'E-E'!$B$2:$B$516,0), MATCH(Capacity!Z$254,'E-E'!$E$1:$AH$1,0))</f>
        <v>0</v>
      </c>
      <c r="AA464">
        <f>$C464*INDEX('E-E'!$E$2:$AH$516,MATCH(Capacity!$B464,'E-E'!$B$2:$B$516,0), MATCH(Capacity!AA$254,'E-E'!$E$1:$AH$1,0))</f>
        <v>0</v>
      </c>
      <c r="AB464">
        <f>$C464*INDEX('E-E'!$E$2:$AH$516,MATCH(Capacity!$B464,'E-E'!$B$2:$B$516,0), MATCH(Capacity!AB$254,'E-E'!$E$1:$AH$1,0))</f>
        <v>0</v>
      </c>
      <c r="AC464">
        <f>$C464*INDEX('E-E'!$E$2:$AH$516,MATCH(Capacity!$B464,'E-E'!$B$2:$B$516,0), MATCH(Capacity!AC$254,'E-E'!$E$1:$AH$1,0))</f>
        <v>0</v>
      </c>
      <c r="AD464">
        <f>$C464*INDEX('E-E'!$E$2:$AH$516,MATCH(Capacity!$B464,'E-E'!$B$2:$B$516,0), MATCH(Capacity!AD$254,'E-E'!$E$1:$AH$1,0))</f>
        <v>0</v>
      </c>
      <c r="AE464">
        <f>$C464*INDEX('E-E'!$E$2:$AH$516,MATCH(Capacity!$B464,'E-E'!$B$2:$B$516,0), MATCH(Capacity!AE$254,'E-E'!$E$1:$AH$1,0))</f>
        <v>0</v>
      </c>
      <c r="AF464">
        <f>$C464*INDEX('E-E'!$E$2:$AH$516,MATCH(Capacity!$B464,'E-E'!$B$2:$B$516,0), MATCH(Capacity!AF$254,'E-E'!$E$1:$AH$1,0))</f>
        <v>0</v>
      </c>
      <c r="AG464">
        <f>$C464*INDEX('E-E'!$E$2:$AH$516,MATCH(Capacity!$B464,'E-E'!$B$2:$B$516,0), MATCH(Capacity!AG$254,'E-E'!$E$1:$AH$1,0))</f>
        <v>0</v>
      </c>
      <c r="AH464">
        <f>$C464*INDEX('E-E'!$E$2:$AH$516,MATCH(Capacity!$B464,'E-E'!$B$2:$B$516,0), MATCH(Capacity!AH$254,'E-E'!$E$1:$AH$1,0))</f>
        <v>0</v>
      </c>
    </row>
    <row r="465" spans="1:34" x14ac:dyDescent="0.3">
      <c r="A465" t="str">
        <f>'E-E'!A212</f>
        <v>Jeeralang B</v>
      </c>
      <c r="B465" t="str">
        <f>'E-E'!B212</f>
        <v>JLB03</v>
      </c>
      <c r="C465">
        <f>_xlfn.IFNA(VLOOKUP(B465,RawData!$B$1:$E$168,4,FALSE),0)</f>
        <v>76</v>
      </c>
      <c r="D465" t="str">
        <f>_xlfn.IFNA(VLOOKUP(B465,RawData!$B$1:$H$168,7,FALSE),0)</f>
        <v>OCGT</v>
      </c>
      <c r="E465" t="str">
        <f>_xlfn.IFNA(VLOOKUP(B465,RawData!$B$1:$H$168,2,FALSE),0)</f>
        <v>VIC</v>
      </c>
      <c r="F465">
        <f>$C465*INDEX('E-E'!$E$2:$AH$516,MATCH(Capacity!$B465,'E-E'!$B$2:$B$516,0), MATCH(Capacity!F$254,'E-E'!$E$1:$AH$1,0))</f>
        <v>76</v>
      </c>
      <c r="G465">
        <f>$C465*INDEX('E-E'!$E$2:$AH$516,MATCH(Capacity!$B465,'E-E'!$B$2:$B$516,0), MATCH(Capacity!G$254,'E-E'!$E$1:$AH$1,0))</f>
        <v>76</v>
      </c>
      <c r="H465">
        <f>$C465*INDEX('E-E'!$E$2:$AH$516,MATCH(Capacity!$B465,'E-E'!$B$2:$B$516,0), MATCH(Capacity!H$254,'E-E'!$E$1:$AH$1,0))</f>
        <v>76</v>
      </c>
      <c r="I465">
        <f>$C465*INDEX('E-E'!$E$2:$AH$516,MATCH(Capacity!$B465,'E-E'!$B$2:$B$516,0), MATCH(Capacity!I$254,'E-E'!$E$1:$AH$1,0))</f>
        <v>76</v>
      </c>
      <c r="J465">
        <f>$C465*INDEX('E-E'!$E$2:$AH$516,MATCH(Capacity!$B465,'E-E'!$B$2:$B$516,0), MATCH(Capacity!J$254,'E-E'!$E$1:$AH$1,0))</f>
        <v>76</v>
      </c>
      <c r="K465">
        <f>$C465*INDEX('E-E'!$E$2:$AH$516,MATCH(Capacity!$B465,'E-E'!$B$2:$B$516,0), MATCH(Capacity!K$254,'E-E'!$E$1:$AH$1,0))</f>
        <v>76</v>
      </c>
      <c r="L465">
        <f>$C465*INDEX('E-E'!$E$2:$AH$516,MATCH(Capacity!$B465,'E-E'!$B$2:$B$516,0), MATCH(Capacity!L$254,'E-E'!$E$1:$AH$1,0))</f>
        <v>76</v>
      </c>
      <c r="M465">
        <f>$C465*INDEX('E-E'!$E$2:$AH$516,MATCH(Capacity!$B465,'E-E'!$B$2:$B$516,0), MATCH(Capacity!M$254,'E-E'!$E$1:$AH$1,0))</f>
        <v>76</v>
      </c>
      <c r="N465">
        <f>$C465*INDEX('E-E'!$E$2:$AH$516,MATCH(Capacity!$B465,'E-E'!$B$2:$B$516,0), MATCH(Capacity!N$254,'E-E'!$E$1:$AH$1,0))</f>
        <v>76</v>
      </c>
      <c r="O465">
        <f>$C465*INDEX('E-E'!$E$2:$AH$516,MATCH(Capacity!$B465,'E-E'!$B$2:$B$516,0), MATCH(Capacity!O$254,'E-E'!$E$1:$AH$1,0))</f>
        <v>76</v>
      </c>
      <c r="P465">
        <f>$C465*INDEX('E-E'!$E$2:$AH$516,MATCH(Capacity!$B465,'E-E'!$B$2:$B$516,0), MATCH(Capacity!P$254,'E-E'!$E$1:$AH$1,0))</f>
        <v>76</v>
      </c>
      <c r="Q465">
        <f>$C465*INDEX('E-E'!$E$2:$AH$516,MATCH(Capacity!$B465,'E-E'!$B$2:$B$516,0), MATCH(Capacity!Q$254,'E-E'!$E$1:$AH$1,0))</f>
        <v>76</v>
      </c>
      <c r="R465">
        <f>$C465*INDEX('E-E'!$E$2:$AH$516,MATCH(Capacity!$B465,'E-E'!$B$2:$B$516,0), MATCH(Capacity!R$254,'E-E'!$E$1:$AH$1,0))</f>
        <v>76</v>
      </c>
      <c r="S465">
        <f>$C465*INDEX('E-E'!$E$2:$AH$516,MATCH(Capacity!$B465,'E-E'!$B$2:$B$516,0), MATCH(Capacity!S$254,'E-E'!$E$1:$AH$1,0))</f>
        <v>76</v>
      </c>
      <c r="T465">
        <f>$C465*INDEX('E-E'!$E$2:$AH$516,MATCH(Capacity!$B465,'E-E'!$B$2:$B$516,0), MATCH(Capacity!T$254,'E-E'!$E$1:$AH$1,0))</f>
        <v>76</v>
      </c>
      <c r="U465">
        <f>$C465*INDEX('E-E'!$E$2:$AH$516,MATCH(Capacity!$B465,'E-E'!$B$2:$B$516,0), MATCH(Capacity!U$254,'E-E'!$E$1:$AH$1,0))</f>
        <v>76</v>
      </c>
      <c r="V465">
        <f>$C465*INDEX('E-E'!$E$2:$AH$516,MATCH(Capacity!$B465,'E-E'!$B$2:$B$516,0), MATCH(Capacity!V$254,'E-E'!$E$1:$AH$1,0))</f>
        <v>76</v>
      </c>
      <c r="W465">
        <f>$C465*INDEX('E-E'!$E$2:$AH$516,MATCH(Capacity!$B465,'E-E'!$B$2:$B$516,0), MATCH(Capacity!W$254,'E-E'!$E$1:$AH$1,0))</f>
        <v>76</v>
      </c>
      <c r="X465">
        <f>$C465*INDEX('E-E'!$E$2:$AH$516,MATCH(Capacity!$B465,'E-E'!$B$2:$B$516,0), MATCH(Capacity!X$254,'E-E'!$E$1:$AH$1,0))</f>
        <v>76</v>
      </c>
      <c r="Y465">
        <f>$C465*INDEX('E-E'!$E$2:$AH$516,MATCH(Capacity!$B465,'E-E'!$B$2:$B$516,0), MATCH(Capacity!Y$254,'E-E'!$E$1:$AH$1,0))</f>
        <v>0</v>
      </c>
      <c r="Z465">
        <f>$C465*INDEX('E-E'!$E$2:$AH$516,MATCH(Capacity!$B465,'E-E'!$B$2:$B$516,0), MATCH(Capacity!Z$254,'E-E'!$E$1:$AH$1,0))</f>
        <v>0</v>
      </c>
      <c r="AA465">
        <f>$C465*INDEX('E-E'!$E$2:$AH$516,MATCH(Capacity!$B465,'E-E'!$B$2:$B$516,0), MATCH(Capacity!AA$254,'E-E'!$E$1:$AH$1,0))</f>
        <v>0</v>
      </c>
      <c r="AB465">
        <f>$C465*INDEX('E-E'!$E$2:$AH$516,MATCH(Capacity!$B465,'E-E'!$B$2:$B$516,0), MATCH(Capacity!AB$254,'E-E'!$E$1:$AH$1,0))</f>
        <v>0</v>
      </c>
      <c r="AC465">
        <f>$C465*INDEX('E-E'!$E$2:$AH$516,MATCH(Capacity!$B465,'E-E'!$B$2:$B$516,0), MATCH(Capacity!AC$254,'E-E'!$E$1:$AH$1,0))</f>
        <v>0</v>
      </c>
      <c r="AD465">
        <f>$C465*INDEX('E-E'!$E$2:$AH$516,MATCH(Capacity!$B465,'E-E'!$B$2:$B$516,0), MATCH(Capacity!AD$254,'E-E'!$E$1:$AH$1,0))</f>
        <v>0</v>
      </c>
      <c r="AE465">
        <f>$C465*INDEX('E-E'!$E$2:$AH$516,MATCH(Capacity!$B465,'E-E'!$B$2:$B$516,0), MATCH(Capacity!AE$254,'E-E'!$E$1:$AH$1,0))</f>
        <v>0</v>
      </c>
      <c r="AF465">
        <f>$C465*INDEX('E-E'!$E$2:$AH$516,MATCH(Capacity!$B465,'E-E'!$B$2:$B$516,0), MATCH(Capacity!AF$254,'E-E'!$E$1:$AH$1,0))</f>
        <v>0</v>
      </c>
      <c r="AG465">
        <f>$C465*INDEX('E-E'!$E$2:$AH$516,MATCH(Capacity!$B465,'E-E'!$B$2:$B$516,0), MATCH(Capacity!AG$254,'E-E'!$E$1:$AH$1,0))</f>
        <v>0</v>
      </c>
      <c r="AH465">
        <f>$C465*INDEX('E-E'!$E$2:$AH$516,MATCH(Capacity!$B465,'E-E'!$B$2:$B$516,0), MATCH(Capacity!AH$254,'E-E'!$E$1:$AH$1,0))</f>
        <v>0</v>
      </c>
    </row>
    <row r="466" spans="1:34" x14ac:dyDescent="0.3">
      <c r="A466" t="str">
        <f>'E-E'!A213</f>
        <v>Junee Solar Farm</v>
      </c>
      <c r="B466" t="str">
        <f>'E-E'!B213</f>
        <v>JUNEESF1</v>
      </c>
      <c r="C466">
        <f>_xlfn.IFNA(VLOOKUP(B466,RawData!$B$1:$E$168,4,FALSE),0)</f>
        <v>0</v>
      </c>
      <c r="D466">
        <f>_xlfn.IFNA(VLOOKUP(B466,RawData!$B$1:$H$168,7,FALSE),0)</f>
        <v>0</v>
      </c>
      <c r="E466">
        <f>_xlfn.IFNA(VLOOKUP(B466,RawData!$B$1:$H$168,2,FALSE),0)</f>
        <v>0</v>
      </c>
      <c r="F466">
        <f>$C466*INDEX('E-E'!$E$2:$AH$516,MATCH(Capacity!$B466,'E-E'!$B$2:$B$516,0), MATCH(Capacity!F$254,'E-E'!$E$1:$AH$1,0))</f>
        <v>0</v>
      </c>
      <c r="G466">
        <f>$C466*INDEX('E-E'!$E$2:$AH$516,MATCH(Capacity!$B466,'E-E'!$B$2:$B$516,0), MATCH(Capacity!G$254,'E-E'!$E$1:$AH$1,0))</f>
        <v>0</v>
      </c>
      <c r="H466">
        <f>$C466*INDEX('E-E'!$E$2:$AH$516,MATCH(Capacity!$B466,'E-E'!$B$2:$B$516,0), MATCH(Capacity!H$254,'E-E'!$E$1:$AH$1,0))</f>
        <v>0</v>
      </c>
      <c r="I466">
        <f>$C466*INDEX('E-E'!$E$2:$AH$516,MATCH(Capacity!$B466,'E-E'!$B$2:$B$516,0), MATCH(Capacity!I$254,'E-E'!$E$1:$AH$1,0))</f>
        <v>0</v>
      </c>
      <c r="J466">
        <f>$C466*INDEX('E-E'!$E$2:$AH$516,MATCH(Capacity!$B466,'E-E'!$B$2:$B$516,0), MATCH(Capacity!J$254,'E-E'!$E$1:$AH$1,0))</f>
        <v>0</v>
      </c>
      <c r="K466">
        <f>$C466*INDEX('E-E'!$E$2:$AH$516,MATCH(Capacity!$B466,'E-E'!$B$2:$B$516,0), MATCH(Capacity!K$254,'E-E'!$E$1:$AH$1,0))</f>
        <v>0</v>
      </c>
      <c r="L466">
        <f>$C466*INDEX('E-E'!$E$2:$AH$516,MATCH(Capacity!$B466,'E-E'!$B$2:$B$516,0), MATCH(Capacity!L$254,'E-E'!$E$1:$AH$1,0))</f>
        <v>0</v>
      </c>
      <c r="M466">
        <f>$C466*INDEX('E-E'!$E$2:$AH$516,MATCH(Capacity!$B466,'E-E'!$B$2:$B$516,0), MATCH(Capacity!M$254,'E-E'!$E$1:$AH$1,0))</f>
        <v>0</v>
      </c>
      <c r="N466">
        <f>$C466*INDEX('E-E'!$E$2:$AH$516,MATCH(Capacity!$B466,'E-E'!$B$2:$B$516,0), MATCH(Capacity!N$254,'E-E'!$E$1:$AH$1,0))</f>
        <v>0</v>
      </c>
      <c r="O466">
        <f>$C466*INDEX('E-E'!$E$2:$AH$516,MATCH(Capacity!$B466,'E-E'!$B$2:$B$516,0), MATCH(Capacity!O$254,'E-E'!$E$1:$AH$1,0))</f>
        <v>0</v>
      </c>
      <c r="P466">
        <f>$C466*INDEX('E-E'!$E$2:$AH$516,MATCH(Capacity!$B466,'E-E'!$B$2:$B$516,0), MATCH(Capacity!P$254,'E-E'!$E$1:$AH$1,0))</f>
        <v>0</v>
      </c>
      <c r="Q466">
        <f>$C466*INDEX('E-E'!$E$2:$AH$516,MATCH(Capacity!$B466,'E-E'!$B$2:$B$516,0), MATCH(Capacity!Q$254,'E-E'!$E$1:$AH$1,0))</f>
        <v>0</v>
      </c>
      <c r="R466">
        <f>$C466*INDEX('E-E'!$E$2:$AH$516,MATCH(Capacity!$B466,'E-E'!$B$2:$B$516,0), MATCH(Capacity!R$254,'E-E'!$E$1:$AH$1,0))</f>
        <v>0</v>
      </c>
      <c r="S466">
        <f>$C466*INDEX('E-E'!$E$2:$AH$516,MATCH(Capacity!$B466,'E-E'!$B$2:$B$516,0), MATCH(Capacity!S$254,'E-E'!$E$1:$AH$1,0))</f>
        <v>0</v>
      </c>
      <c r="T466">
        <f>$C466*INDEX('E-E'!$E$2:$AH$516,MATCH(Capacity!$B466,'E-E'!$B$2:$B$516,0), MATCH(Capacity!T$254,'E-E'!$E$1:$AH$1,0))</f>
        <v>0</v>
      </c>
      <c r="U466">
        <f>$C466*INDEX('E-E'!$E$2:$AH$516,MATCH(Capacity!$B466,'E-E'!$B$2:$B$516,0), MATCH(Capacity!U$254,'E-E'!$E$1:$AH$1,0))</f>
        <v>0</v>
      </c>
      <c r="V466">
        <f>$C466*INDEX('E-E'!$E$2:$AH$516,MATCH(Capacity!$B466,'E-E'!$B$2:$B$516,0), MATCH(Capacity!V$254,'E-E'!$E$1:$AH$1,0))</f>
        <v>0</v>
      </c>
      <c r="W466">
        <f>$C466*INDEX('E-E'!$E$2:$AH$516,MATCH(Capacity!$B466,'E-E'!$B$2:$B$516,0), MATCH(Capacity!W$254,'E-E'!$E$1:$AH$1,0))</f>
        <v>0</v>
      </c>
      <c r="X466">
        <f>$C466*INDEX('E-E'!$E$2:$AH$516,MATCH(Capacity!$B466,'E-E'!$B$2:$B$516,0), MATCH(Capacity!X$254,'E-E'!$E$1:$AH$1,0))</f>
        <v>0</v>
      </c>
      <c r="Y466">
        <f>$C466*INDEX('E-E'!$E$2:$AH$516,MATCH(Capacity!$B466,'E-E'!$B$2:$B$516,0), MATCH(Capacity!Y$254,'E-E'!$E$1:$AH$1,0))</f>
        <v>0</v>
      </c>
      <c r="Z466">
        <f>$C466*INDEX('E-E'!$E$2:$AH$516,MATCH(Capacity!$B466,'E-E'!$B$2:$B$516,0), MATCH(Capacity!Z$254,'E-E'!$E$1:$AH$1,0))</f>
        <v>0</v>
      </c>
      <c r="AA466">
        <f>$C466*INDEX('E-E'!$E$2:$AH$516,MATCH(Capacity!$B466,'E-E'!$B$2:$B$516,0), MATCH(Capacity!AA$254,'E-E'!$E$1:$AH$1,0))</f>
        <v>0</v>
      </c>
      <c r="AB466">
        <f>$C466*INDEX('E-E'!$E$2:$AH$516,MATCH(Capacity!$B466,'E-E'!$B$2:$B$516,0), MATCH(Capacity!AB$254,'E-E'!$E$1:$AH$1,0))</f>
        <v>0</v>
      </c>
      <c r="AC466">
        <f>$C466*INDEX('E-E'!$E$2:$AH$516,MATCH(Capacity!$B466,'E-E'!$B$2:$B$516,0), MATCH(Capacity!AC$254,'E-E'!$E$1:$AH$1,0))</f>
        <v>0</v>
      </c>
      <c r="AD466">
        <f>$C466*INDEX('E-E'!$E$2:$AH$516,MATCH(Capacity!$B466,'E-E'!$B$2:$B$516,0), MATCH(Capacity!AD$254,'E-E'!$E$1:$AH$1,0))</f>
        <v>0</v>
      </c>
      <c r="AE466">
        <f>$C466*INDEX('E-E'!$E$2:$AH$516,MATCH(Capacity!$B466,'E-E'!$B$2:$B$516,0), MATCH(Capacity!AE$254,'E-E'!$E$1:$AH$1,0))</f>
        <v>0</v>
      </c>
      <c r="AF466">
        <f>$C466*INDEX('E-E'!$E$2:$AH$516,MATCH(Capacity!$B466,'E-E'!$B$2:$B$516,0), MATCH(Capacity!AF$254,'E-E'!$E$1:$AH$1,0))</f>
        <v>0</v>
      </c>
      <c r="AG466">
        <f>$C466*INDEX('E-E'!$E$2:$AH$516,MATCH(Capacity!$B466,'E-E'!$B$2:$B$516,0), MATCH(Capacity!AG$254,'E-E'!$E$1:$AH$1,0))</f>
        <v>0</v>
      </c>
      <c r="AH466">
        <f>$C466*INDEX('E-E'!$E$2:$AH$516,MATCH(Capacity!$B466,'E-E'!$B$2:$B$516,0), MATCH(Capacity!AH$254,'E-E'!$E$1:$AH$1,0))</f>
        <v>0</v>
      </c>
    </row>
    <row r="467" spans="1:34" x14ac:dyDescent="0.3">
      <c r="A467" t="str">
        <f>'E-E'!A214</f>
        <v>Kareeya</v>
      </c>
      <c r="B467" t="str">
        <f>'E-E'!B214</f>
        <v>KAREEYA1</v>
      </c>
      <c r="C467">
        <f>_xlfn.IFNA(VLOOKUP(B467,RawData!$B$1:$E$168,4,FALSE),0)</f>
        <v>0</v>
      </c>
      <c r="D467">
        <f>_xlfn.IFNA(VLOOKUP(B467,RawData!$B$1:$H$168,7,FALSE),0)</f>
        <v>0</v>
      </c>
      <c r="E467">
        <f>_xlfn.IFNA(VLOOKUP(B467,RawData!$B$1:$H$168,2,FALSE),0)</f>
        <v>0</v>
      </c>
      <c r="F467">
        <f>$C467*INDEX('E-E'!$E$2:$AH$516,MATCH(Capacity!$B467,'E-E'!$B$2:$B$516,0), MATCH(Capacity!F$254,'E-E'!$E$1:$AH$1,0))</f>
        <v>0</v>
      </c>
      <c r="G467">
        <f>$C467*INDEX('E-E'!$E$2:$AH$516,MATCH(Capacity!$B467,'E-E'!$B$2:$B$516,0), MATCH(Capacity!G$254,'E-E'!$E$1:$AH$1,0))</f>
        <v>0</v>
      </c>
      <c r="H467">
        <f>$C467*INDEX('E-E'!$E$2:$AH$516,MATCH(Capacity!$B467,'E-E'!$B$2:$B$516,0), MATCH(Capacity!H$254,'E-E'!$E$1:$AH$1,0))</f>
        <v>0</v>
      </c>
      <c r="I467">
        <f>$C467*INDEX('E-E'!$E$2:$AH$516,MATCH(Capacity!$B467,'E-E'!$B$2:$B$516,0), MATCH(Capacity!I$254,'E-E'!$E$1:$AH$1,0))</f>
        <v>0</v>
      </c>
      <c r="J467">
        <f>$C467*INDEX('E-E'!$E$2:$AH$516,MATCH(Capacity!$B467,'E-E'!$B$2:$B$516,0), MATCH(Capacity!J$254,'E-E'!$E$1:$AH$1,0))</f>
        <v>0</v>
      </c>
      <c r="K467">
        <f>$C467*INDEX('E-E'!$E$2:$AH$516,MATCH(Capacity!$B467,'E-E'!$B$2:$B$516,0), MATCH(Capacity!K$254,'E-E'!$E$1:$AH$1,0))</f>
        <v>0</v>
      </c>
      <c r="L467">
        <f>$C467*INDEX('E-E'!$E$2:$AH$516,MATCH(Capacity!$B467,'E-E'!$B$2:$B$516,0), MATCH(Capacity!L$254,'E-E'!$E$1:$AH$1,0))</f>
        <v>0</v>
      </c>
      <c r="M467">
        <f>$C467*INDEX('E-E'!$E$2:$AH$516,MATCH(Capacity!$B467,'E-E'!$B$2:$B$516,0), MATCH(Capacity!M$254,'E-E'!$E$1:$AH$1,0))</f>
        <v>0</v>
      </c>
      <c r="N467">
        <f>$C467*INDEX('E-E'!$E$2:$AH$516,MATCH(Capacity!$B467,'E-E'!$B$2:$B$516,0), MATCH(Capacity!N$254,'E-E'!$E$1:$AH$1,0))</f>
        <v>0</v>
      </c>
      <c r="O467">
        <f>$C467*INDEX('E-E'!$E$2:$AH$516,MATCH(Capacity!$B467,'E-E'!$B$2:$B$516,0), MATCH(Capacity!O$254,'E-E'!$E$1:$AH$1,0))</f>
        <v>0</v>
      </c>
      <c r="P467">
        <f>$C467*INDEX('E-E'!$E$2:$AH$516,MATCH(Capacity!$B467,'E-E'!$B$2:$B$516,0), MATCH(Capacity!P$254,'E-E'!$E$1:$AH$1,0))</f>
        <v>0</v>
      </c>
      <c r="Q467">
        <f>$C467*INDEX('E-E'!$E$2:$AH$516,MATCH(Capacity!$B467,'E-E'!$B$2:$B$516,0), MATCH(Capacity!Q$254,'E-E'!$E$1:$AH$1,0))</f>
        <v>0</v>
      </c>
      <c r="R467">
        <f>$C467*INDEX('E-E'!$E$2:$AH$516,MATCH(Capacity!$B467,'E-E'!$B$2:$B$516,0), MATCH(Capacity!R$254,'E-E'!$E$1:$AH$1,0))</f>
        <v>0</v>
      </c>
      <c r="S467">
        <f>$C467*INDEX('E-E'!$E$2:$AH$516,MATCH(Capacity!$B467,'E-E'!$B$2:$B$516,0), MATCH(Capacity!S$254,'E-E'!$E$1:$AH$1,0))</f>
        <v>0</v>
      </c>
      <c r="T467">
        <f>$C467*INDEX('E-E'!$E$2:$AH$516,MATCH(Capacity!$B467,'E-E'!$B$2:$B$516,0), MATCH(Capacity!T$254,'E-E'!$E$1:$AH$1,0))</f>
        <v>0</v>
      </c>
      <c r="U467">
        <f>$C467*INDEX('E-E'!$E$2:$AH$516,MATCH(Capacity!$B467,'E-E'!$B$2:$B$516,0), MATCH(Capacity!U$254,'E-E'!$E$1:$AH$1,0))</f>
        <v>0</v>
      </c>
      <c r="V467">
        <f>$C467*INDEX('E-E'!$E$2:$AH$516,MATCH(Capacity!$B467,'E-E'!$B$2:$B$516,0), MATCH(Capacity!V$254,'E-E'!$E$1:$AH$1,0))</f>
        <v>0</v>
      </c>
      <c r="W467">
        <f>$C467*INDEX('E-E'!$E$2:$AH$516,MATCH(Capacity!$B467,'E-E'!$B$2:$B$516,0), MATCH(Capacity!W$254,'E-E'!$E$1:$AH$1,0))</f>
        <v>0</v>
      </c>
      <c r="X467">
        <f>$C467*INDEX('E-E'!$E$2:$AH$516,MATCH(Capacity!$B467,'E-E'!$B$2:$B$516,0), MATCH(Capacity!X$254,'E-E'!$E$1:$AH$1,0))</f>
        <v>0</v>
      </c>
      <c r="Y467">
        <f>$C467*INDEX('E-E'!$E$2:$AH$516,MATCH(Capacity!$B467,'E-E'!$B$2:$B$516,0), MATCH(Capacity!Y$254,'E-E'!$E$1:$AH$1,0))</f>
        <v>0</v>
      </c>
      <c r="Z467">
        <f>$C467*INDEX('E-E'!$E$2:$AH$516,MATCH(Capacity!$B467,'E-E'!$B$2:$B$516,0), MATCH(Capacity!Z$254,'E-E'!$E$1:$AH$1,0))</f>
        <v>0</v>
      </c>
      <c r="AA467">
        <f>$C467*INDEX('E-E'!$E$2:$AH$516,MATCH(Capacity!$B467,'E-E'!$B$2:$B$516,0), MATCH(Capacity!AA$254,'E-E'!$E$1:$AH$1,0))</f>
        <v>0</v>
      </c>
      <c r="AB467">
        <f>$C467*INDEX('E-E'!$E$2:$AH$516,MATCH(Capacity!$B467,'E-E'!$B$2:$B$516,0), MATCH(Capacity!AB$254,'E-E'!$E$1:$AH$1,0))</f>
        <v>0</v>
      </c>
      <c r="AC467">
        <f>$C467*INDEX('E-E'!$E$2:$AH$516,MATCH(Capacity!$B467,'E-E'!$B$2:$B$516,0), MATCH(Capacity!AC$254,'E-E'!$E$1:$AH$1,0))</f>
        <v>0</v>
      </c>
      <c r="AD467">
        <f>$C467*INDEX('E-E'!$E$2:$AH$516,MATCH(Capacity!$B467,'E-E'!$B$2:$B$516,0), MATCH(Capacity!AD$254,'E-E'!$E$1:$AH$1,0))</f>
        <v>0</v>
      </c>
      <c r="AE467">
        <f>$C467*INDEX('E-E'!$E$2:$AH$516,MATCH(Capacity!$B467,'E-E'!$B$2:$B$516,0), MATCH(Capacity!AE$254,'E-E'!$E$1:$AH$1,0))</f>
        <v>0</v>
      </c>
      <c r="AF467">
        <f>$C467*INDEX('E-E'!$E$2:$AH$516,MATCH(Capacity!$B467,'E-E'!$B$2:$B$516,0), MATCH(Capacity!AF$254,'E-E'!$E$1:$AH$1,0))</f>
        <v>0</v>
      </c>
      <c r="AG467">
        <f>$C467*INDEX('E-E'!$E$2:$AH$516,MATCH(Capacity!$B467,'E-E'!$B$2:$B$516,0), MATCH(Capacity!AG$254,'E-E'!$E$1:$AH$1,0))</f>
        <v>0</v>
      </c>
      <c r="AH467">
        <f>$C467*INDEX('E-E'!$E$2:$AH$516,MATCH(Capacity!$B467,'E-E'!$B$2:$B$516,0), MATCH(Capacity!AH$254,'E-E'!$E$1:$AH$1,0))</f>
        <v>0</v>
      </c>
    </row>
    <row r="468" spans="1:34" x14ac:dyDescent="0.3">
      <c r="A468" t="str">
        <f>'E-E'!A215</f>
        <v>Kareeya</v>
      </c>
      <c r="B468" t="str">
        <f>'E-E'!B215</f>
        <v>KAREEYA2</v>
      </c>
      <c r="C468">
        <f>_xlfn.IFNA(VLOOKUP(B468,RawData!$B$1:$E$168,4,FALSE),0)</f>
        <v>0</v>
      </c>
      <c r="D468">
        <f>_xlfn.IFNA(VLOOKUP(B468,RawData!$B$1:$H$168,7,FALSE),0)</f>
        <v>0</v>
      </c>
      <c r="E468">
        <f>_xlfn.IFNA(VLOOKUP(B468,RawData!$B$1:$H$168,2,FALSE),0)</f>
        <v>0</v>
      </c>
      <c r="F468">
        <f>$C468*INDEX('E-E'!$E$2:$AH$516,MATCH(Capacity!$B468,'E-E'!$B$2:$B$516,0), MATCH(Capacity!F$254,'E-E'!$E$1:$AH$1,0))</f>
        <v>0</v>
      </c>
      <c r="G468">
        <f>$C468*INDEX('E-E'!$E$2:$AH$516,MATCH(Capacity!$B468,'E-E'!$B$2:$B$516,0), MATCH(Capacity!G$254,'E-E'!$E$1:$AH$1,0))</f>
        <v>0</v>
      </c>
      <c r="H468">
        <f>$C468*INDEX('E-E'!$E$2:$AH$516,MATCH(Capacity!$B468,'E-E'!$B$2:$B$516,0), MATCH(Capacity!H$254,'E-E'!$E$1:$AH$1,0))</f>
        <v>0</v>
      </c>
      <c r="I468">
        <f>$C468*INDEX('E-E'!$E$2:$AH$516,MATCH(Capacity!$B468,'E-E'!$B$2:$B$516,0), MATCH(Capacity!I$254,'E-E'!$E$1:$AH$1,0))</f>
        <v>0</v>
      </c>
      <c r="J468">
        <f>$C468*INDEX('E-E'!$E$2:$AH$516,MATCH(Capacity!$B468,'E-E'!$B$2:$B$516,0), MATCH(Capacity!J$254,'E-E'!$E$1:$AH$1,0))</f>
        <v>0</v>
      </c>
      <c r="K468">
        <f>$C468*INDEX('E-E'!$E$2:$AH$516,MATCH(Capacity!$B468,'E-E'!$B$2:$B$516,0), MATCH(Capacity!K$254,'E-E'!$E$1:$AH$1,0))</f>
        <v>0</v>
      </c>
      <c r="L468">
        <f>$C468*INDEX('E-E'!$E$2:$AH$516,MATCH(Capacity!$B468,'E-E'!$B$2:$B$516,0), MATCH(Capacity!L$254,'E-E'!$E$1:$AH$1,0))</f>
        <v>0</v>
      </c>
      <c r="M468">
        <f>$C468*INDEX('E-E'!$E$2:$AH$516,MATCH(Capacity!$B468,'E-E'!$B$2:$B$516,0), MATCH(Capacity!M$254,'E-E'!$E$1:$AH$1,0))</f>
        <v>0</v>
      </c>
      <c r="N468">
        <f>$C468*INDEX('E-E'!$E$2:$AH$516,MATCH(Capacity!$B468,'E-E'!$B$2:$B$516,0), MATCH(Capacity!N$254,'E-E'!$E$1:$AH$1,0))</f>
        <v>0</v>
      </c>
      <c r="O468">
        <f>$C468*INDEX('E-E'!$E$2:$AH$516,MATCH(Capacity!$B468,'E-E'!$B$2:$B$516,0), MATCH(Capacity!O$254,'E-E'!$E$1:$AH$1,0))</f>
        <v>0</v>
      </c>
      <c r="P468">
        <f>$C468*INDEX('E-E'!$E$2:$AH$516,MATCH(Capacity!$B468,'E-E'!$B$2:$B$516,0), MATCH(Capacity!P$254,'E-E'!$E$1:$AH$1,0))</f>
        <v>0</v>
      </c>
      <c r="Q468">
        <f>$C468*INDEX('E-E'!$E$2:$AH$516,MATCH(Capacity!$B468,'E-E'!$B$2:$B$516,0), MATCH(Capacity!Q$254,'E-E'!$E$1:$AH$1,0))</f>
        <v>0</v>
      </c>
      <c r="R468">
        <f>$C468*INDEX('E-E'!$E$2:$AH$516,MATCH(Capacity!$B468,'E-E'!$B$2:$B$516,0), MATCH(Capacity!R$254,'E-E'!$E$1:$AH$1,0))</f>
        <v>0</v>
      </c>
      <c r="S468">
        <f>$C468*INDEX('E-E'!$E$2:$AH$516,MATCH(Capacity!$B468,'E-E'!$B$2:$B$516,0), MATCH(Capacity!S$254,'E-E'!$E$1:$AH$1,0))</f>
        <v>0</v>
      </c>
      <c r="T468">
        <f>$C468*INDEX('E-E'!$E$2:$AH$516,MATCH(Capacity!$B468,'E-E'!$B$2:$B$516,0), MATCH(Capacity!T$254,'E-E'!$E$1:$AH$1,0))</f>
        <v>0</v>
      </c>
      <c r="U468">
        <f>$C468*INDEX('E-E'!$E$2:$AH$516,MATCH(Capacity!$B468,'E-E'!$B$2:$B$516,0), MATCH(Capacity!U$254,'E-E'!$E$1:$AH$1,0))</f>
        <v>0</v>
      </c>
      <c r="V468">
        <f>$C468*INDEX('E-E'!$E$2:$AH$516,MATCH(Capacity!$B468,'E-E'!$B$2:$B$516,0), MATCH(Capacity!V$254,'E-E'!$E$1:$AH$1,0))</f>
        <v>0</v>
      </c>
      <c r="W468">
        <f>$C468*INDEX('E-E'!$E$2:$AH$516,MATCH(Capacity!$B468,'E-E'!$B$2:$B$516,0), MATCH(Capacity!W$254,'E-E'!$E$1:$AH$1,0))</f>
        <v>0</v>
      </c>
      <c r="X468">
        <f>$C468*INDEX('E-E'!$E$2:$AH$516,MATCH(Capacity!$B468,'E-E'!$B$2:$B$516,0), MATCH(Capacity!X$254,'E-E'!$E$1:$AH$1,0))</f>
        <v>0</v>
      </c>
      <c r="Y468">
        <f>$C468*INDEX('E-E'!$E$2:$AH$516,MATCH(Capacity!$B468,'E-E'!$B$2:$B$516,0), MATCH(Capacity!Y$254,'E-E'!$E$1:$AH$1,0))</f>
        <v>0</v>
      </c>
      <c r="Z468">
        <f>$C468*INDEX('E-E'!$E$2:$AH$516,MATCH(Capacity!$B468,'E-E'!$B$2:$B$516,0), MATCH(Capacity!Z$254,'E-E'!$E$1:$AH$1,0))</f>
        <v>0</v>
      </c>
      <c r="AA468">
        <f>$C468*INDEX('E-E'!$E$2:$AH$516,MATCH(Capacity!$B468,'E-E'!$B$2:$B$516,0), MATCH(Capacity!AA$254,'E-E'!$E$1:$AH$1,0))</f>
        <v>0</v>
      </c>
      <c r="AB468">
        <f>$C468*INDEX('E-E'!$E$2:$AH$516,MATCH(Capacity!$B468,'E-E'!$B$2:$B$516,0), MATCH(Capacity!AB$254,'E-E'!$E$1:$AH$1,0))</f>
        <v>0</v>
      </c>
      <c r="AC468">
        <f>$C468*INDEX('E-E'!$E$2:$AH$516,MATCH(Capacity!$B468,'E-E'!$B$2:$B$516,0), MATCH(Capacity!AC$254,'E-E'!$E$1:$AH$1,0))</f>
        <v>0</v>
      </c>
      <c r="AD468">
        <f>$C468*INDEX('E-E'!$E$2:$AH$516,MATCH(Capacity!$B468,'E-E'!$B$2:$B$516,0), MATCH(Capacity!AD$254,'E-E'!$E$1:$AH$1,0))</f>
        <v>0</v>
      </c>
      <c r="AE468">
        <f>$C468*INDEX('E-E'!$E$2:$AH$516,MATCH(Capacity!$B468,'E-E'!$B$2:$B$516,0), MATCH(Capacity!AE$254,'E-E'!$E$1:$AH$1,0))</f>
        <v>0</v>
      </c>
      <c r="AF468">
        <f>$C468*INDEX('E-E'!$E$2:$AH$516,MATCH(Capacity!$B468,'E-E'!$B$2:$B$516,0), MATCH(Capacity!AF$254,'E-E'!$E$1:$AH$1,0))</f>
        <v>0</v>
      </c>
      <c r="AG468">
        <f>$C468*INDEX('E-E'!$E$2:$AH$516,MATCH(Capacity!$B468,'E-E'!$B$2:$B$516,0), MATCH(Capacity!AG$254,'E-E'!$E$1:$AH$1,0))</f>
        <v>0</v>
      </c>
      <c r="AH468">
        <f>$C468*INDEX('E-E'!$E$2:$AH$516,MATCH(Capacity!$B468,'E-E'!$B$2:$B$516,0), MATCH(Capacity!AH$254,'E-E'!$E$1:$AH$1,0))</f>
        <v>0</v>
      </c>
    </row>
    <row r="469" spans="1:34" x14ac:dyDescent="0.3">
      <c r="A469" t="str">
        <f>'E-E'!A216</f>
        <v>Kareeya</v>
      </c>
      <c r="B469" t="str">
        <f>'E-E'!B216</f>
        <v>KAREEYA3</v>
      </c>
      <c r="C469">
        <f>_xlfn.IFNA(VLOOKUP(B469,RawData!$B$1:$E$168,4,FALSE),0)</f>
        <v>0</v>
      </c>
      <c r="D469">
        <f>_xlfn.IFNA(VLOOKUP(B469,RawData!$B$1:$H$168,7,FALSE),0)</f>
        <v>0</v>
      </c>
      <c r="E469">
        <f>_xlfn.IFNA(VLOOKUP(B469,RawData!$B$1:$H$168,2,FALSE),0)</f>
        <v>0</v>
      </c>
      <c r="F469">
        <f>$C469*INDEX('E-E'!$E$2:$AH$516,MATCH(Capacity!$B469,'E-E'!$B$2:$B$516,0), MATCH(Capacity!F$254,'E-E'!$E$1:$AH$1,0))</f>
        <v>0</v>
      </c>
      <c r="G469">
        <f>$C469*INDEX('E-E'!$E$2:$AH$516,MATCH(Capacity!$B469,'E-E'!$B$2:$B$516,0), MATCH(Capacity!G$254,'E-E'!$E$1:$AH$1,0))</f>
        <v>0</v>
      </c>
      <c r="H469">
        <f>$C469*INDEX('E-E'!$E$2:$AH$516,MATCH(Capacity!$B469,'E-E'!$B$2:$B$516,0), MATCH(Capacity!H$254,'E-E'!$E$1:$AH$1,0))</f>
        <v>0</v>
      </c>
      <c r="I469">
        <f>$C469*INDEX('E-E'!$E$2:$AH$516,MATCH(Capacity!$B469,'E-E'!$B$2:$B$516,0), MATCH(Capacity!I$254,'E-E'!$E$1:$AH$1,0))</f>
        <v>0</v>
      </c>
      <c r="J469">
        <f>$C469*INDEX('E-E'!$E$2:$AH$516,MATCH(Capacity!$B469,'E-E'!$B$2:$B$516,0), MATCH(Capacity!J$254,'E-E'!$E$1:$AH$1,0))</f>
        <v>0</v>
      </c>
      <c r="K469">
        <f>$C469*INDEX('E-E'!$E$2:$AH$516,MATCH(Capacity!$B469,'E-E'!$B$2:$B$516,0), MATCH(Capacity!K$254,'E-E'!$E$1:$AH$1,0))</f>
        <v>0</v>
      </c>
      <c r="L469">
        <f>$C469*INDEX('E-E'!$E$2:$AH$516,MATCH(Capacity!$B469,'E-E'!$B$2:$B$516,0), MATCH(Capacity!L$254,'E-E'!$E$1:$AH$1,0))</f>
        <v>0</v>
      </c>
      <c r="M469">
        <f>$C469*INDEX('E-E'!$E$2:$AH$516,MATCH(Capacity!$B469,'E-E'!$B$2:$B$516,0), MATCH(Capacity!M$254,'E-E'!$E$1:$AH$1,0))</f>
        <v>0</v>
      </c>
      <c r="N469">
        <f>$C469*INDEX('E-E'!$E$2:$AH$516,MATCH(Capacity!$B469,'E-E'!$B$2:$B$516,0), MATCH(Capacity!N$254,'E-E'!$E$1:$AH$1,0))</f>
        <v>0</v>
      </c>
      <c r="O469">
        <f>$C469*INDEX('E-E'!$E$2:$AH$516,MATCH(Capacity!$B469,'E-E'!$B$2:$B$516,0), MATCH(Capacity!O$254,'E-E'!$E$1:$AH$1,0))</f>
        <v>0</v>
      </c>
      <c r="P469">
        <f>$C469*INDEX('E-E'!$E$2:$AH$516,MATCH(Capacity!$B469,'E-E'!$B$2:$B$516,0), MATCH(Capacity!P$254,'E-E'!$E$1:$AH$1,0))</f>
        <v>0</v>
      </c>
      <c r="Q469">
        <f>$C469*INDEX('E-E'!$E$2:$AH$516,MATCH(Capacity!$B469,'E-E'!$B$2:$B$516,0), MATCH(Capacity!Q$254,'E-E'!$E$1:$AH$1,0))</f>
        <v>0</v>
      </c>
      <c r="R469">
        <f>$C469*INDEX('E-E'!$E$2:$AH$516,MATCH(Capacity!$B469,'E-E'!$B$2:$B$516,0), MATCH(Capacity!R$254,'E-E'!$E$1:$AH$1,0))</f>
        <v>0</v>
      </c>
      <c r="S469">
        <f>$C469*INDEX('E-E'!$E$2:$AH$516,MATCH(Capacity!$B469,'E-E'!$B$2:$B$516,0), MATCH(Capacity!S$254,'E-E'!$E$1:$AH$1,0))</f>
        <v>0</v>
      </c>
      <c r="T469">
        <f>$C469*INDEX('E-E'!$E$2:$AH$516,MATCH(Capacity!$B469,'E-E'!$B$2:$B$516,0), MATCH(Capacity!T$254,'E-E'!$E$1:$AH$1,0))</f>
        <v>0</v>
      </c>
      <c r="U469">
        <f>$C469*INDEX('E-E'!$E$2:$AH$516,MATCH(Capacity!$B469,'E-E'!$B$2:$B$516,0), MATCH(Capacity!U$254,'E-E'!$E$1:$AH$1,0))</f>
        <v>0</v>
      </c>
      <c r="V469">
        <f>$C469*INDEX('E-E'!$E$2:$AH$516,MATCH(Capacity!$B469,'E-E'!$B$2:$B$516,0), MATCH(Capacity!V$254,'E-E'!$E$1:$AH$1,0))</f>
        <v>0</v>
      </c>
      <c r="W469">
        <f>$C469*INDEX('E-E'!$E$2:$AH$516,MATCH(Capacity!$B469,'E-E'!$B$2:$B$516,0), MATCH(Capacity!W$254,'E-E'!$E$1:$AH$1,0))</f>
        <v>0</v>
      </c>
      <c r="X469">
        <f>$C469*INDEX('E-E'!$E$2:$AH$516,MATCH(Capacity!$B469,'E-E'!$B$2:$B$516,0), MATCH(Capacity!X$254,'E-E'!$E$1:$AH$1,0))</f>
        <v>0</v>
      </c>
      <c r="Y469">
        <f>$C469*INDEX('E-E'!$E$2:$AH$516,MATCH(Capacity!$B469,'E-E'!$B$2:$B$516,0), MATCH(Capacity!Y$254,'E-E'!$E$1:$AH$1,0))</f>
        <v>0</v>
      </c>
      <c r="Z469">
        <f>$C469*INDEX('E-E'!$E$2:$AH$516,MATCH(Capacity!$B469,'E-E'!$B$2:$B$516,0), MATCH(Capacity!Z$254,'E-E'!$E$1:$AH$1,0))</f>
        <v>0</v>
      </c>
      <c r="AA469">
        <f>$C469*INDEX('E-E'!$E$2:$AH$516,MATCH(Capacity!$B469,'E-E'!$B$2:$B$516,0), MATCH(Capacity!AA$254,'E-E'!$E$1:$AH$1,0))</f>
        <v>0</v>
      </c>
      <c r="AB469">
        <f>$C469*INDEX('E-E'!$E$2:$AH$516,MATCH(Capacity!$B469,'E-E'!$B$2:$B$516,0), MATCH(Capacity!AB$254,'E-E'!$E$1:$AH$1,0))</f>
        <v>0</v>
      </c>
      <c r="AC469">
        <f>$C469*INDEX('E-E'!$E$2:$AH$516,MATCH(Capacity!$B469,'E-E'!$B$2:$B$516,0), MATCH(Capacity!AC$254,'E-E'!$E$1:$AH$1,0))</f>
        <v>0</v>
      </c>
      <c r="AD469">
        <f>$C469*INDEX('E-E'!$E$2:$AH$516,MATCH(Capacity!$B469,'E-E'!$B$2:$B$516,0), MATCH(Capacity!AD$254,'E-E'!$E$1:$AH$1,0))</f>
        <v>0</v>
      </c>
      <c r="AE469">
        <f>$C469*INDEX('E-E'!$E$2:$AH$516,MATCH(Capacity!$B469,'E-E'!$B$2:$B$516,0), MATCH(Capacity!AE$254,'E-E'!$E$1:$AH$1,0))</f>
        <v>0</v>
      </c>
      <c r="AF469">
        <f>$C469*INDEX('E-E'!$E$2:$AH$516,MATCH(Capacity!$B469,'E-E'!$B$2:$B$516,0), MATCH(Capacity!AF$254,'E-E'!$E$1:$AH$1,0))</f>
        <v>0</v>
      </c>
      <c r="AG469">
        <f>$C469*INDEX('E-E'!$E$2:$AH$516,MATCH(Capacity!$B469,'E-E'!$B$2:$B$516,0), MATCH(Capacity!AG$254,'E-E'!$E$1:$AH$1,0))</f>
        <v>0</v>
      </c>
      <c r="AH469">
        <f>$C469*INDEX('E-E'!$E$2:$AH$516,MATCH(Capacity!$B469,'E-E'!$B$2:$B$516,0), MATCH(Capacity!AH$254,'E-E'!$E$1:$AH$1,0))</f>
        <v>0</v>
      </c>
    </row>
    <row r="470" spans="1:34" x14ac:dyDescent="0.3">
      <c r="A470" t="str">
        <f>'E-E'!A217</f>
        <v>Kareeya</v>
      </c>
      <c r="B470" t="str">
        <f>'E-E'!B217</f>
        <v>KAREEYA4</v>
      </c>
      <c r="C470">
        <f>_xlfn.IFNA(VLOOKUP(B470,RawData!$B$1:$E$168,4,FALSE),0)</f>
        <v>0</v>
      </c>
      <c r="D470">
        <f>_xlfn.IFNA(VLOOKUP(B470,RawData!$B$1:$H$168,7,FALSE),0)</f>
        <v>0</v>
      </c>
      <c r="E470">
        <f>_xlfn.IFNA(VLOOKUP(B470,RawData!$B$1:$H$168,2,FALSE),0)</f>
        <v>0</v>
      </c>
      <c r="F470">
        <f>$C470*INDEX('E-E'!$E$2:$AH$516,MATCH(Capacity!$B470,'E-E'!$B$2:$B$516,0), MATCH(Capacity!F$254,'E-E'!$E$1:$AH$1,0))</f>
        <v>0</v>
      </c>
      <c r="G470">
        <f>$C470*INDEX('E-E'!$E$2:$AH$516,MATCH(Capacity!$B470,'E-E'!$B$2:$B$516,0), MATCH(Capacity!G$254,'E-E'!$E$1:$AH$1,0))</f>
        <v>0</v>
      </c>
      <c r="H470">
        <f>$C470*INDEX('E-E'!$E$2:$AH$516,MATCH(Capacity!$B470,'E-E'!$B$2:$B$516,0), MATCH(Capacity!H$254,'E-E'!$E$1:$AH$1,0))</f>
        <v>0</v>
      </c>
      <c r="I470">
        <f>$C470*INDEX('E-E'!$E$2:$AH$516,MATCH(Capacity!$B470,'E-E'!$B$2:$B$516,0), MATCH(Capacity!I$254,'E-E'!$E$1:$AH$1,0))</f>
        <v>0</v>
      </c>
      <c r="J470">
        <f>$C470*INDEX('E-E'!$E$2:$AH$516,MATCH(Capacity!$B470,'E-E'!$B$2:$B$516,0), MATCH(Capacity!J$254,'E-E'!$E$1:$AH$1,0))</f>
        <v>0</v>
      </c>
      <c r="K470">
        <f>$C470*INDEX('E-E'!$E$2:$AH$516,MATCH(Capacity!$B470,'E-E'!$B$2:$B$516,0), MATCH(Capacity!K$254,'E-E'!$E$1:$AH$1,0))</f>
        <v>0</v>
      </c>
      <c r="L470">
        <f>$C470*INDEX('E-E'!$E$2:$AH$516,MATCH(Capacity!$B470,'E-E'!$B$2:$B$516,0), MATCH(Capacity!L$254,'E-E'!$E$1:$AH$1,0))</f>
        <v>0</v>
      </c>
      <c r="M470">
        <f>$C470*INDEX('E-E'!$E$2:$AH$516,MATCH(Capacity!$B470,'E-E'!$B$2:$B$516,0), MATCH(Capacity!M$254,'E-E'!$E$1:$AH$1,0))</f>
        <v>0</v>
      </c>
      <c r="N470">
        <f>$C470*INDEX('E-E'!$E$2:$AH$516,MATCH(Capacity!$B470,'E-E'!$B$2:$B$516,0), MATCH(Capacity!N$254,'E-E'!$E$1:$AH$1,0))</f>
        <v>0</v>
      </c>
      <c r="O470">
        <f>$C470*INDEX('E-E'!$E$2:$AH$516,MATCH(Capacity!$B470,'E-E'!$B$2:$B$516,0), MATCH(Capacity!O$254,'E-E'!$E$1:$AH$1,0))</f>
        <v>0</v>
      </c>
      <c r="P470">
        <f>$C470*INDEX('E-E'!$E$2:$AH$516,MATCH(Capacity!$B470,'E-E'!$B$2:$B$516,0), MATCH(Capacity!P$254,'E-E'!$E$1:$AH$1,0))</f>
        <v>0</v>
      </c>
      <c r="Q470">
        <f>$C470*INDEX('E-E'!$E$2:$AH$516,MATCH(Capacity!$B470,'E-E'!$B$2:$B$516,0), MATCH(Capacity!Q$254,'E-E'!$E$1:$AH$1,0))</f>
        <v>0</v>
      </c>
      <c r="R470">
        <f>$C470*INDEX('E-E'!$E$2:$AH$516,MATCH(Capacity!$B470,'E-E'!$B$2:$B$516,0), MATCH(Capacity!R$254,'E-E'!$E$1:$AH$1,0))</f>
        <v>0</v>
      </c>
      <c r="S470">
        <f>$C470*INDEX('E-E'!$E$2:$AH$516,MATCH(Capacity!$B470,'E-E'!$B$2:$B$516,0), MATCH(Capacity!S$254,'E-E'!$E$1:$AH$1,0))</f>
        <v>0</v>
      </c>
      <c r="T470">
        <f>$C470*INDEX('E-E'!$E$2:$AH$516,MATCH(Capacity!$B470,'E-E'!$B$2:$B$516,0), MATCH(Capacity!T$254,'E-E'!$E$1:$AH$1,0))</f>
        <v>0</v>
      </c>
      <c r="U470">
        <f>$C470*INDEX('E-E'!$E$2:$AH$516,MATCH(Capacity!$B470,'E-E'!$B$2:$B$516,0), MATCH(Capacity!U$254,'E-E'!$E$1:$AH$1,0))</f>
        <v>0</v>
      </c>
      <c r="V470">
        <f>$C470*INDEX('E-E'!$E$2:$AH$516,MATCH(Capacity!$B470,'E-E'!$B$2:$B$516,0), MATCH(Capacity!V$254,'E-E'!$E$1:$AH$1,0))</f>
        <v>0</v>
      </c>
      <c r="W470">
        <f>$C470*INDEX('E-E'!$E$2:$AH$516,MATCH(Capacity!$B470,'E-E'!$B$2:$B$516,0), MATCH(Capacity!W$254,'E-E'!$E$1:$AH$1,0))</f>
        <v>0</v>
      </c>
      <c r="X470">
        <f>$C470*INDEX('E-E'!$E$2:$AH$516,MATCH(Capacity!$B470,'E-E'!$B$2:$B$516,0), MATCH(Capacity!X$254,'E-E'!$E$1:$AH$1,0))</f>
        <v>0</v>
      </c>
      <c r="Y470">
        <f>$C470*INDEX('E-E'!$E$2:$AH$516,MATCH(Capacity!$B470,'E-E'!$B$2:$B$516,0), MATCH(Capacity!Y$254,'E-E'!$E$1:$AH$1,0))</f>
        <v>0</v>
      </c>
      <c r="Z470">
        <f>$C470*INDEX('E-E'!$E$2:$AH$516,MATCH(Capacity!$B470,'E-E'!$B$2:$B$516,0), MATCH(Capacity!Z$254,'E-E'!$E$1:$AH$1,0))</f>
        <v>0</v>
      </c>
      <c r="AA470">
        <f>$C470*INDEX('E-E'!$E$2:$AH$516,MATCH(Capacity!$B470,'E-E'!$B$2:$B$516,0), MATCH(Capacity!AA$254,'E-E'!$E$1:$AH$1,0))</f>
        <v>0</v>
      </c>
      <c r="AB470">
        <f>$C470*INDEX('E-E'!$E$2:$AH$516,MATCH(Capacity!$B470,'E-E'!$B$2:$B$516,0), MATCH(Capacity!AB$254,'E-E'!$E$1:$AH$1,0))</f>
        <v>0</v>
      </c>
      <c r="AC470">
        <f>$C470*INDEX('E-E'!$E$2:$AH$516,MATCH(Capacity!$B470,'E-E'!$B$2:$B$516,0), MATCH(Capacity!AC$254,'E-E'!$E$1:$AH$1,0))</f>
        <v>0</v>
      </c>
      <c r="AD470">
        <f>$C470*INDEX('E-E'!$E$2:$AH$516,MATCH(Capacity!$B470,'E-E'!$B$2:$B$516,0), MATCH(Capacity!AD$254,'E-E'!$E$1:$AH$1,0))</f>
        <v>0</v>
      </c>
      <c r="AE470">
        <f>$C470*INDEX('E-E'!$E$2:$AH$516,MATCH(Capacity!$B470,'E-E'!$B$2:$B$516,0), MATCH(Capacity!AE$254,'E-E'!$E$1:$AH$1,0))</f>
        <v>0</v>
      </c>
      <c r="AF470">
        <f>$C470*INDEX('E-E'!$E$2:$AH$516,MATCH(Capacity!$B470,'E-E'!$B$2:$B$516,0), MATCH(Capacity!AF$254,'E-E'!$E$1:$AH$1,0))</f>
        <v>0</v>
      </c>
      <c r="AG470">
        <f>$C470*INDEX('E-E'!$E$2:$AH$516,MATCH(Capacity!$B470,'E-E'!$B$2:$B$516,0), MATCH(Capacity!AG$254,'E-E'!$E$1:$AH$1,0))</f>
        <v>0</v>
      </c>
      <c r="AH470">
        <f>$C470*INDEX('E-E'!$E$2:$AH$516,MATCH(Capacity!$B470,'E-E'!$B$2:$B$516,0), MATCH(Capacity!AH$254,'E-E'!$E$1:$AH$1,0))</f>
        <v>0</v>
      </c>
    </row>
    <row r="471" spans="1:34" x14ac:dyDescent="0.3">
      <c r="A471" t="str">
        <f>'E-E'!A218</f>
        <v>Karadoc Solar Farm</v>
      </c>
      <c r="B471" t="str">
        <f>'E-E'!B218</f>
        <v>KARSF1</v>
      </c>
      <c r="C471">
        <f>_xlfn.IFNA(VLOOKUP(B471,RawData!$B$1:$E$168,4,FALSE),0)</f>
        <v>0</v>
      </c>
      <c r="D471">
        <f>_xlfn.IFNA(VLOOKUP(B471,RawData!$B$1:$H$168,7,FALSE),0)</f>
        <v>0</v>
      </c>
      <c r="E471">
        <f>_xlfn.IFNA(VLOOKUP(B471,RawData!$B$1:$H$168,2,FALSE),0)</f>
        <v>0</v>
      </c>
      <c r="F471">
        <f>$C471*INDEX('E-E'!$E$2:$AH$516,MATCH(Capacity!$B471,'E-E'!$B$2:$B$516,0), MATCH(Capacity!F$254,'E-E'!$E$1:$AH$1,0))</f>
        <v>0</v>
      </c>
      <c r="G471">
        <f>$C471*INDEX('E-E'!$E$2:$AH$516,MATCH(Capacity!$B471,'E-E'!$B$2:$B$516,0), MATCH(Capacity!G$254,'E-E'!$E$1:$AH$1,0))</f>
        <v>0</v>
      </c>
      <c r="H471">
        <f>$C471*INDEX('E-E'!$E$2:$AH$516,MATCH(Capacity!$B471,'E-E'!$B$2:$B$516,0), MATCH(Capacity!H$254,'E-E'!$E$1:$AH$1,0))</f>
        <v>0</v>
      </c>
      <c r="I471">
        <f>$C471*INDEX('E-E'!$E$2:$AH$516,MATCH(Capacity!$B471,'E-E'!$B$2:$B$516,0), MATCH(Capacity!I$254,'E-E'!$E$1:$AH$1,0))</f>
        <v>0</v>
      </c>
      <c r="J471">
        <f>$C471*INDEX('E-E'!$E$2:$AH$516,MATCH(Capacity!$B471,'E-E'!$B$2:$B$516,0), MATCH(Capacity!J$254,'E-E'!$E$1:$AH$1,0))</f>
        <v>0</v>
      </c>
      <c r="K471">
        <f>$C471*INDEX('E-E'!$E$2:$AH$516,MATCH(Capacity!$B471,'E-E'!$B$2:$B$516,0), MATCH(Capacity!K$254,'E-E'!$E$1:$AH$1,0))</f>
        <v>0</v>
      </c>
      <c r="L471">
        <f>$C471*INDEX('E-E'!$E$2:$AH$516,MATCH(Capacity!$B471,'E-E'!$B$2:$B$516,0), MATCH(Capacity!L$254,'E-E'!$E$1:$AH$1,0))</f>
        <v>0</v>
      </c>
      <c r="M471">
        <f>$C471*INDEX('E-E'!$E$2:$AH$516,MATCH(Capacity!$B471,'E-E'!$B$2:$B$516,0), MATCH(Capacity!M$254,'E-E'!$E$1:$AH$1,0))</f>
        <v>0</v>
      </c>
      <c r="N471">
        <f>$C471*INDEX('E-E'!$E$2:$AH$516,MATCH(Capacity!$B471,'E-E'!$B$2:$B$516,0), MATCH(Capacity!N$254,'E-E'!$E$1:$AH$1,0))</f>
        <v>0</v>
      </c>
      <c r="O471">
        <f>$C471*INDEX('E-E'!$E$2:$AH$516,MATCH(Capacity!$B471,'E-E'!$B$2:$B$516,0), MATCH(Capacity!O$254,'E-E'!$E$1:$AH$1,0))</f>
        <v>0</v>
      </c>
      <c r="P471">
        <f>$C471*INDEX('E-E'!$E$2:$AH$516,MATCH(Capacity!$B471,'E-E'!$B$2:$B$516,0), MATCH(Capacity!P$254,'E-E'!$E$1:$AH$1,0))</f>
        <v>0</v>
      </c>
      <c r="Q471">
        <f>$C471*INDEX('E-E'!$E$2:$AH$516,MATCH(Capacity!$B471,'E-E'!$B$2:$B$516,0), MATCH(Capacity!Q$254,'E-E'!$E$1:$AH$1,0))</f>
        <v>0</v>
      </c>
      <c r="R471">
        <f>$C471*INDEX('E-E'!$E$2:$AH$516,MATCH(Capacity!$B471,'E-E'!$B$2:$B$516,0), MATCH(Capacity!R$254,'E-E'!$E$1:$AH$1,0))</f>
        <v>0</v>
      </c>
      <c r="S471">
        <f>$C471*INDEX('E-E'!$E$2:$AH$516,MATCH(Capacity!$B471,'E-E'!$B$2:$B$516,0), MATCH(Capacity!S$254,'E-E'!$E$1:$AH$1,0))</f>
        <v>0</v>
      </c>
      <c r="T471">
        <f>$C471*INDEX('E-E'!$E$2:$AH$516,MATCH(Capacity!$B471,'E-E'!$B$2:$B$516,0), MATCH(Capacity!T$254,'E-E'!$E$1:$AH$1,0))</f>
        <v>0</v>
      </c>
      <c r="U471">
        <f>$C471*INDEX('E-E'!$E$2:$AH$516,MATCH(Capacity!$B471,'E-E'!$B$2:$B$516,0), MATCH(Capacity!U$254,'E-E'!$E$1:$AH$1,0))</f>
        <v>0</v>
      </c>
      <c r="V471">
        <f>$C471*INDEX('E-E'!$E$2:$AH$516,MATCH(Capacity!$B471,'E-E'!$B$2:$B$516,0), MATCH(Capacity!V$254,'E-E'!$E$1:$AH$1,0))</f>
        <v>0</v>
      </c>
      <c r="W471">
        <f>$C471*INDEX('E-E'!$E$2:$AH$516,MATCH(Capacity!$B471,'E-E'!$B$2:$B$516,0), MATCH(Capacity!W$254,'E-E'!$E$1:$AH$1,0))</f>
        <v>0</v>
      </c>
      <c r="X471">
        <f>$C471*INDEX('E-E'!$E$2:$AH$516,MATCH(Capacity!$B471,'E-E'!$B$2:$B$516,0), MATCH(Capacity!X$254,'E-E'!$E$1:$AH$1,0))</f>
        <v>0</v>
      </c>
      <c r="Y471">
        <f>$C471*INDEX('E-E'!$E$2:$AH$516,MATCH(Capacity!$B471,'E-E'!$B$2:$B$516,0), MATCH(Capacity!Y$254,'E-E'!$E$1:$AH$1,0))</f>
        <v>0</v>
      </c>
      <c r="Z471">
        <f>$C471*INDEX('E-E'!$E$2:$AH$516,MATCH(Capacity!$B471,'E-E'!$B$2:$B$516,0), MATCH(Capacity!Z$254,'E-E'!$E$1:$AH$1,0))</f>
        <v>0</v>
      </c>
      <c r="AA471">
        <f>$C471*INDEX('E-E'!$E$2:$AH$516,MATCH(Capacity!$B471,'E-E'!$B$2:$B$516,0), MATCH(Capacity!AA$254,'E-E'!$E$1:$AH$1,0))</f>
        <v>0</v>
      </c>
      <c r="AB471">
        <f>$C471*INDEX('E-E'!$E$2:$AH$516,MATCH(Capacity!$B471,'E-E'!$B$2:$B$516,0), MATCH(Capacity!AB$254,'E-E'!$E$1:$AH$1,0))</f>
        <v>0</v>
      </c>
      <c r="AC471">
        <f>$C471*INDEX('E-E'!$E$2:$AH$516,MATCH(Capacity!$B471,'E-E'!$B$2:$B$516,0), MATCH(Capacity!AC$254,'E-E'!$E$1:$AH$1,0))</f>
        <v>0</v>
      </c>
      <c r="AD471">
        <f>$C471*INDEX('E-E'!$E$2:$AH$516,MATCH(Capacity!$B471,'E-E'!$B$2:$B$516,0), MATCH(Capacity!AD$254,'E-E'!$E$1:$AH$1,0))</f>
        <v>0</v>
      </c>
      <c r="AE471">
        <f>$C471*INDEX('E-E'!$E$2:$AH$516,MATCH(Capacity!$B471,'E-E'!$B$2:$B$516,0), MATCH(Capacity!AE$254,'E-E'!$E$1:$AH$1,0))</f>
        <v>0</v>
      </c>
      <c r="AF471">
        <f>$C471*INDEX('E-E'!$E$2:$AH$516,MATCH(Capacity!$B471,'E-E'!$B$2:$B$516,0), MATCH(Capacity!AF$254,'E-E'!$E$1:$AH$1,0))</f>
        <v>0</v>
      </c>
      <c r="AG471">
        <f>$C471*INDEX('E-E'!$E$2:$AH$516,MATCH(Capacity!$B471,'E-E'!$B$2:$B$516,0), MATCH(Capacity!AG$254,'E-E'!$E$1:$AH$1,0))</f>
        <v>0</v>
      </c>
      <c r="AH471">
        <f>$C471*INDEX('E-E'!$E$2:$AH$516,MATCH(Capacity!$B471,'E-E'!$B$2:$B$516,0), MATCH(Capacity!AH$254,'E-E'!$E$1:$AH$1,0))</f>
        <v>0</v>
      </c>
    </row>
    <row r="472" spans="1:34" x14ac:dyDescent="0.3">
      <c r="A472" t="str">
        <f>'E-E'!A219</f>
        <v>Kennedy Energy Park Solar Farm*</v>
      </c>
      <c r="B472" t="str">
        <f>'E-E'!B219</f>
        <v>KEPSF1</v>
      </c>
      <c r="C472">
        <f>_xlfn.IFNA(VLOOKUP(B472,RawData!$B$1:$E$168,4,FALSE),0)</f>
        <v>0</v>
      </c>
      <c r="D472">
        <f>_xlfn.IFNA(VLOOKUP(B472,RawData!$B$1:$H$168,7,FALSE),0)</f>
        <v>0</v>
      </c>
      <c r="E472">
        <f>_xlfn.IFNA(VLOOKUP(B472,RawData!$B$1:$H$168,2,FALSE),0)</f>
        <v>0</v>
      </c>
      <c r="F472">
        <f>$C472*INDEX('E-E'!$E$2:$AH$516,MATCH(Capacity!$B472,'E-E'!$B$2:$B$516,0), MATCH(Capacity!F$254,'E-E'!$E$1:$AH$1,0))</f>
        <v>0</v>
      </c>
      <c r="G472">
        <f>$C472*INDEX('E-E'!$E$2:$AH$516,MATCH(Capacity!$B472,'E-E'!$B$2:$B$516,0), MATCH(Capacity!G$254,'E-E'!$E$1:$AH$1,0))</f>
        <v>0</v>
      </c>
      <c r="H472">
        <f>$C472*INDEX('E-E'!$E$2:$AH$516,MATCH(Capacity!$B472,'E-E'!$B$2:$B$516,0), MATCH(Capacity!H$254,'E-E'!$E$1:$AH$1,0))</f>
        <v>0</v>
      </c>
      <c r="I472">
        <f>$C472*INDEX('E-E'!$E$2:$AH$516,MATCH(Capacity!$B472,'E-E'!$B$2:$B$516,0), MATCH(Capacity!I$254,'E-E'!$E$1:$AH$1,0))</f>
        <v>0</v>
      </c>
      <c r="J472">
        <f>$C472*INDEX('E-E'!$E$2:$AH$516,MATCH(Capacity!$B472,'E-E'!$B$2:$B$516,0), MATCH(Capacity!J$254,'E-E'!$E$1:$AH$1,0))</f>
        <v>0</v>
      </c>
      <c r="K472">
        <f>$C472*INDEX('E-E'!$E$2:$AH$516,MATCH(Capacity!$B472,'E-E'!$B$2:$B$516,0), MATCH(Capacity!K$254,'E-E'!$E$1:$AH$1,0))</f>
        <v>0</v>
      </c>
      <c r="L472">
        <f>$C472*INDEX('E-E'!$E$2:$AH$516,MATCH(Capacity!$B472,'E-E'!$B$2:$B$516,0), MATCH(Capacity!L$254,'E-E'!$E$1:$AH$1,0))</f>
        <v>0</v>
      </c>
      <c r="M472">
        <f>$C472*INDEX('E-E'!$E$2:$AH$516,MATCH(Capacity!$B472,'E-E'!$B$2:$B$516,0), MATCH(Capacity!M$254,'E-E'!$E$1:$AH$1,0))</f>
        <v>0</v>
      </c>
      <c r="N472">
        <f>$C472*INDEX('E-E'!$E$2:$AH$516,MATCH(Capacity!$B472,'E-E'!$B$2:$B$516,0), MATCH(Capacity!N$254,'E-E'!$E$1:$AH$1,0))</f>
        <v>0</v>
      </c>
      <c r="O472">
        <f>$C472*INDEX('E-E'!$E$2:$AH$516,MATCH(Capacity!$B472,'E-E'!$B$2:$B$516,0), MATCH(Capacity!O$254,'E-E'!$E$1:$AH$1,0))</f>
        <v>0</v>
      </c>
      <c r="P472">
        <f>$C472*INDEX('E-E'!$E$2:$AH$516,MATCH(Capacity!$B472,'E-E'!$B$2:$B$516,0), MATCH(Capacity!P$254,'E-E'!$E$1:$AH$1,0))</f>
        <v>0</v>
      </c>
      <c r="Q472">
        <f>$C472*INDEX('E-E'!$E$2:$AH$516,MATCH(Capacity!$B472,'E-E'!$B$2:$B$516,0), MATCH(Capacity!Q$254,'E-E'!$E$1:$AH$1,0))</f>
        <v>0</v>
      </c>
      <c r="R472">
        <f>$C472*INDEX('E-E'!$E$2:$AH$516,MATCH(Capacity!$B472,'E-E'!$B$2:$B$516,0), MATCH(Capacity!R$254,'E-E'!$E$1:$AH$1,0))</f>
        <v>0</v>
      </c>
      <c r="S472">
        <f>$C472*INDEX('E-E'!$E$2:$AH$516,MATCH(Capacity!$B472,'E-E'!$B$2:$B$516,0), MATCH(Capacity!S$254,'E-E'!$E$1:$AH$1,0))</f>
        <v>0</v>
      </c>
      <c r="T472">
        <f>$C472*INDEX('E-E'!$E$2:$AH$516,MATCH(Capacity!$B472,'E-E'!$B$2:$B$516,0), MATCH(Capacity!T$254,'E-E'!$E$1:$AH$1,0))</f>
        <v>0</v>
      </c>
      <c r="U472">
        <f>$C472*INDEX('E-E'!$E$2:$AH$516,MATCH(Capacity!$B472,'E-E'!$B$2:$B$516,0), MATCH(Capacity!U$254,'E-E'!$E$1:$AH$1,0))</f>
        <v>0</v>
      </c>
      <c r="V472">
        <f>$C472*INDEX('E-E'!$E$2:$AH$516,MATCH(Capacity!$B472,'E-E'!$B$2:$B$516,0), MATCH(Capacity!V$254,'E-E'!$E$1:$AH$1,0))</f>
        <v>0</v>
      </c>
      <c r="W472">
        <f>$C472*INDEX('E-E'!$E$2:$AH$516,MATCH(Capacity!$B472,'E-E'!$B$2:$B$516,0), MATCH(Capacity!W$254,'E-E'!$E$1:$AH$1,0))</f>
        <v>0</v>
      </c>
      <c r="X472">
        <f>$C472*INDEX('E-E'!$E$2:$AH$516,MATCH(Capacity!$B472,'E-E'!$B$2:$B$516,0), MATCH(Capacity!X$254,'E-E'!$E$1:$AH$1,0))</f>
        <v>0</v>
      </c>
      <c r="Y472">
        <f>$C472*INDEX('E-E'!$E$2:$AH$516,MATCH(Capacity!$B472,'E-E'!$B$2:$B$516,0), MATCH(Capacity!Y$254,'E-E'!$E$1:$AH$1,0))</f>
        <v>0</v>
      </c>
      <c r="Z472">
        <f>$C472*INDEX('E-E'!$E$2:$AH$516,MATCH(Capacity!$B472,'E-E'!$B$2:$B$516,0), MATCH(Capacity!Z$254,'E-E'!$E$1:$AH$1,0))</f>
        <v>0</v>
      </c>
      <c r="AA472">
        <f>$C472*INDEX('E-E'!$E$2:$AH$516,MATCH(Capacity!$B472,'E-E'!$B$2:$B$516,0), MATCH(Capacity!AA$254,'E-E'!$E$1:$AH$1,0))</f>
        <v>0</v>
      </c>
      <c r="AB472">
        <f>$C472*INDEX('E-E'!$E$2:$AH$516,MATCH(Capacity!$B472,'E-E'!$B$2:$B$516,0), MATCH(Capacity!AB$254,'E-E'!$E$1:$AH$1,0))</f>
        <v>0</v>
      </c>
      <c r="AC472">
        <f>$C472*INDEX('E-E'!$E$2:$AH$516,MATCH(Capacity!$B472,'E-E'!$B$2:$B$516,0), MATCH(Capacity!AC$254,'E-E'!$E$1:$AH$1,0))</f>
        <v>0</v>
      </c>
      <c r="AD472">
        <f>$C472*INDEX('E-E'!$E$2:$AH$516,MATCH(Capacity!$B472,'E-E'!$B$2:$B$516,0), MATCH(Capacity!AD$254,'E-E'!$E$1:$AH$1,0))</f>
        <v>0</v>
      </c>
      <c r="AE472">
        <f>$C472*INDEX('E-E'!$E$2:$AH$516,MATCH(Capacity!$B472,'E-E'!$B$2:$B$516,0), MATCH(Capacity!AE$254,'E-E'!$E$1:$AH$1,0))</f>
        <v>0</v>
      </c>
      <c r="AF472">
        <f>$C472*INDEX('E-E'!$E$2:$AH$516,MATCH(Capacity!$B472,'E-E'!$B$2:$B$516,0), MATCH(Capacity!AF$254,'E-E'!$E$1:$AH$1,0))</f>
        <v>0</v>
      </c>
      <c r="AG472">
        <f>$C472*INDEX('E-E'!$E$2:$AH$516,MATCH(Capacity!$B472,'E-E'!$B$2:$B$516,0), MATCH(Capacity!AG$254,'E-E'!$E$1:$AH$1,0))</f>
        <v>0</v>
      </c>
      <c r="AH472">
        <f>$C472*INDEX('E-E'!$E$2:$AH$516,MATCH(Capacity!$B472,'E-E'!$B$2:$B$516,0), MATCH(Capacity!AH$254,'E-E'!$E$1:$AH$1,0))</f>
        <v>0</v>
      </c>
    </row>
    <row r="473" spans="1:34" x14ac:dyDescent="0.3">
      <c r="A473" t="str">
        <f>'E-E'!A220</f>
        <v>Kennedy Energy Park Wind Farm*</v>
      </c>
      <c r="B473" t="str">
        <f>'E-E'!B220</f>
        <v>KEPWF1</v>
      </c>
      <c r="C473">
        <f>_xlfn.IFNA(VLOOKUP(B473,RawData!$B$1:$E$168,4,FALSE),0)</f>
        <v>0</v>
      </c>
      <c r="D473">
        <f>_xlfn.IFNA(VLOOKUP(B473,RawData!$B$1:$H$168,7,FALSE),0)</f>
        <v>0</v>
      </c>
      <c r="E473">
        <f>_xlfn.IFNA(VLOOKUP(B473,RawData!$B$1:$H$168,2,FALSE),0)</f>
        <v>0</v>
      </c>
      <c r="F473">
        <f>$C473*INDEX('E-E'!$E$2:$AH$516,MATCH(Capacity!$B473,'E-E'!$B$2:$B$516,0), MATCH(Capacity!F$254,'E-E'!$E$1:$AH$1,0))</f>
        <v>0</v>
      </c>
      <c r="G473">
        <f>$C473*INDEX('E-E'!$E$2:$AH$516,MATCH(Capacity!$B473,'E-E'!$B$2:$B$516,0), MATCH(Capacity!G$254,'E-E'!$E$1:$AH$1,0))</f>
        <v>0</v>
      </c>
      <c r="H473">
        <f>$C473*INDEX('E-E'!$E$2:$AH$516,MATCH(Capacity!$B473,'E-E'!$B$2:$B$516,0), MATCH(Capacity!H$254,'E-E'!$E$1:$AH$1,0))</f>
        <v>0</v>
      </c>
      <c r="I473">
        <f>$C473*INDEX('E-E'!$E$2:$AH$516,MATCH(Capacity!$B473,'E-E'!$B$2:$B$516,0), MATCH(Capacity!I$254,'E-E'!$E$1:$AH$1,0))</f>
        <v>0</v>
      </c>
      <c r="J473">
        <f>$C473*INDEX('E-E'!$E$2:$AH$516,MATCH(Capacity!$B473,'E-E'!$B$2:$B$516,0), MATCH(Capacity!J$254,'E-E'!$E$1:$AH$1,0))</f>
        <v>0</v>
      </c>
      <c r="K473">
        <f>$C473*INDEX('E-E'!$E$2:$AH$516,MATCH(Capacity!$B473,'E-E'!$B$2:$B$516,0), MATCH(Capacity!K$254,'E-E'!$E$1:$AH$1,0))</f>
        <v>0</v>
      </c>
      <c r="L473">
        <f>$C473*INDEX('E-E'!$E$2:$AH$516,MATCH(Capacity!$B473,'E-E'!$B$2:$B$516,0), MATCH(Capacity!L$254,'E-E'!$E$1:$AH$1,0))</f>
        <v>0</v>
      </c>
      <c r="M473">
        <f>$C473*INDEX('E-E'!$E$2:$AH$516,MATCH(Capacity!$B473,'E-E'!$B$2:$B$516,0), MATCH(Capacity!M$254,'E-E'!$E$1:$AH$1,0))</f>
        <v>0</v>
      </c>
      <c r="N473">
        <f>$C473*INDEX('E-E'!$E$2:$AH$516,MATCH(Capacity!$B473,'E-E'!$B$2:$B$516,0), MATCH(Capacity!N$254,'E-E'!$E$1:$AH$1,0))</f>
        <v>0</v>
      </c>
      <c r="O473">
        <f>$C473*INDEX('E-E'!$E$2:$AH$516,MATCH(Capacity!$B473,'E-E'!$B$2:$B$516,0), MATCH(Capacity!O$254,'E-E'!$E$1:$AH$1,0))</f>
        <v>0</v>
      </c>
      <c r="P473">
        <f>$C473*INDEX('E-E'!$E$2:$AH$516,MATCH(Capacity!$B473,'E-E'!$B$2:$B$516,0), MATCH(Capacity!P$254,'E-E'!$E$1:$AH$1,0))</f>
        <v>0</v>
      </c>
      <c r="Q473">
        <f>$C473*INDEX('E-E'!$E$2:$AH$516,MATCH(Capacity!$B473,'E-E'!$B$2:$B$516,0), MATCH(Capacity!Q$254,'E-E'!$E$1:$AH$1,0))</f>
        <v>0</v>
      </c>
      <c r="R473">
        <f>$C473*INDEX('E-E'!$E$2:$AH$516,MATCH(Capacity!$B473,'E-E'!$B$2:$B$516,0), MATCH(Capacity!R$254,'E-E'!$E$1:$AH$1,0))</f>
        <v>0</v>
      </c>
      <c r="S473">
        <f>$C473*INDEX('E-E'!$E$2:$AH$516,MATCH(Capacity!$B473,'E-E'!$B$2:$B$516,0), MATCH(Capacity!S$254,'E-E'!$E$1:$AH$1,0))</f>
        <v>0</v>
      </c>
      <c r="T473">
        <f>$C473*INDEX('E-E'!$E$2:$AH$516,MATCH(Capacity!$B473,'E-E'!$B$2:$B$516,0), MATCH(Capacity!T$254,'E-E'!$E$1:$AH$1,0))</f>
        <v>0</v>
      </c>
      <c r="U473">
        <f>$C473*INDEX('E-E'!$E$2:$AH$516,MATCH(Capacity!$B473,'E-E'!$B$2:$B$516,0), MATCH(Capacity!U$254,'E-E'!$E$1:$AH$1,0))</f>
        <v>0</v>
      </c>
      <c r="V473">
        <f>$C473*INDEX('E-E'!$E$2:$AH$516,MATCH(Capacity!$B473,'E-E'!$B$2:$B$516,0), MATCH(Capacity!V$254,'E-E'!$E$1:$AH$1,0))</f>
        <v>0</v>
      </c>
      <c r="W473">
        <f>$C473*INDEX('E-E'!$E$2:$AH$516,MATCH(Capacity!$B473,'E-E'!$B$2:$B$516,0), MATCH(Capacity!W$254,'E-E'!$E$1:$AH$1,0))</f>
        <v>0</v>
      </c>
      <c r="X473">
        <f>$C473*INDEX('E-E'!$E$2:$AH$516,MATCH(Capacity!$B473,'E-E'!$B$2:$B$516,0), MATCH(Capacity!X$254,'E-E'!$E$1:$AH$1,0))</f>
        <v>0</v>
      </c>
      <c r="Y473">
        <f>$C473*INDEX('E-E'!$E$2:$AH$516,MATCH(Capacity!$B473,'E-E'!$B$2:$B$516,0), MATCH(Capacity!Y$254,'E-E'!$E$1:$AH$1,0))</f>
        <v>0</v>
      </c>
      <c r="Z473">
        <f>$C473*INDEX('E-E'!$E$2:$AH$516,MATCH(Capacity!$B473,'E-E'!$B$2:$B$516,0), MATCH(Capacity!Z$254,'E-E'!$E$1:$AH$1,0))</f>
        <v>0</v>
      </c>
      <c r="AA473">
        <f>$C473*INDEX('E-E'!$E$2:$AH$516,MATCH(Capacity!$B473,'E-E'!$B$2:$B$516,0), MATCH(Capacity!AA$254,'E-E'!$E$1:$AH$1,0))</f>
        <v>0</v>
      </c>
      <c r="AB473">
        <f>$C473*INDEX('E-E'!$E$2:$AH$516,MATCH(Capacity!$B473,'E-E'!$B$2:$B$516,0), MATCH(Capacity!AB$254,'E-E'!$E$1:$AH$1,0))</f>
        <v>0</v>
      </c>
      <c r="AC473">
        <f>$C473*INDEX('E-E'!$E$2:$AH$516,MATCH(Capacity!$B473,'E-E'!$B$2:$B$516,0), MATCH(Capacity!AC$254,'E-E'!$E$1:$AH$1,0))</f>
        <v>0</v>
      </c>
      <c r="AD473">
        <f>$C473*INDEX('E-E'!$E$2:$AH$516,MATCH(Capacity!$B473,'E-E'!$B$2:$B$516,0), MATCH(Capacity!AD$254,'E-E'!$E$1:$AH$1,0))</f>
        <v>0</v>
      </c>
      <c r="AE473">
        <f>$C473*INDEX('E-E'!$E$2:$AH$516,MATCH(Capacity!$B473,'E-E'!$B$2:$B$516,0), MATCH(Capacity!AE$254,'E-E'!$E$1:$AH$1,0))</f>
        <v>0</v>
      </c>
      <c r="AF473">
        <f>$C473*INDEX('E-E'!$E$2:$AH$516,MATCH(Capacity!$B473,'E-E'!$B$2:$B$516,0), MATCH(Capacity!AF$254,'E-E'!$E$1:$AH$1,0))</f>
        <v>0</v>
      </c>
      <c r="AG473">
        <f>$C473*INDEX('E-E'!$E$2:$AH$516,MATCH(Capacity!$B473,'E-E'!$B$2:$B$516,0), MATCH(Capacity!AG$254,'E-E'!$E$1:$AH$1,0))</f>
        <v>0</v>
      </c>
      <c r="AH473">
        <f>$C473*INDEX('E-E'!$E$2:$AH$516,MATCH(Capacity!$B473,'E-E'!$B$2:$B$516,0), MATCH(Capacity!AH$254,'E-E'!$E$1:$AH$1,0))</f>
        <v>0</v>
      </c>
    </row>
    <row r="474" spans="1:34" x14ac:dyDescent="0.3">
      <c r="A474" t="str">
        <f>'E-E'!A221</f>
        <v>Kiamal Solar Farm stage 1</v>
      </c>
      <c r="B474" t="str">
        <f>'E-E'!B221</f>
        <v>KIAMSF1</v>
      </c>
      <c r="C474">
        <f>_xlfn.IFNA(VLOOKUP(B474,RawData!$B$1:$E$168,4,FALSE),0)</f>
        <v>0</v>
      </c>
      <c r="D474">
        <f>_xlfn.IFNA(VLOOKUP(B474,RawData!$B$1:$H$168,7,FALSE),0)</f>
        <v>0</v>
      </c>
      <c r="E474">
        <f>_xlfn.IFNA(VLOOKUP(B474,RawData!$B$1:$H$168,2,FALSE),0)</f>
        <v>0</v>
      </c>
      <c r="F474">
        <f>$C474*INDEX('E-E'!$E$2:$AH$516,MATCH(Capacity!$B474,'E-E'!$B$2:$B$516,0), MATCH(Capacity!F$254,'E-E'!$E$1:$AH$1,0))</f>
        <v>0</v>
      </c>
      <c r="G474">
        <f>$C474*INDEX('E-E'!$E$2:$AH$516,MATCH(Capacity!$B474,'E-E'!$B$2:$B$516,0), MATCH(Capacity!G$254,'E-E'!$E$1:$AH$1,0))</f>
        <v>0</v>
      </c>
      <c r="H474">
        <f>$C474*INDEX('E-E'!$E$2:$AH$516,MATCH(Capacity!$B474,'E-E'!$B$2:$B$516,0), MATCH(Capacity!H$254,'E-E'!$E$1:$AH$1,0))</f>
        <v>0</v>
      </c>
      <c r="I474">
        <f>$C474*INDEX('E-E'!$E$2:$AH$516,MATCH(Capacity!$B474,'E-E'!$B$2:$B$516,0), MATCH(Capacity!I$254,'E-E'!$E$1:$AH$1,0))</f>
        <v>0</v>
      </c>
      <c r="J474">
        <f>$C474*INDEX('E-E'!$E$2:$AH$516,MATCH(Capacity!$B474,'E-E'!$B$2:$B$516,0), MATCH(Capacity!J$254,'E-E'!$E$1:$AH$1,0))</f>
        <v>0</v>
      </c>
      <c r="K474">
        <f>$C474*INDEX('E-E'!$E$2:$AH$516,MATCH(Capacity!$B474,'E-E'!$B$2:$B$516,0), MATCH(Capacity!K$254,'E-E'!$E$1:$AH$1,0))</f>
        <v>0</v>
      </c>
      <c r="L474">
        <f>$C474*INDEX('E-E'!$E$2:$AH$516,MATCH(Capacity!$B474,'E-E'!$B$2:$B$516,0), MATCH(Capacity!L$254,'E-E'!$E$1:$AH$1,0))</f>
        <v>0</v>
      </c>
      <c r="M474">
        <f>$C474*INDEX('E-E'!$E$2:$AH$516,MATCH(Capacity!$B474,'E-E'!$B$2:$B$516,0), MATCH(Capacity!M$254,'E-E'!$E$1:$AH$1,0))</f>
        <v>0</v>
      </c>
      <c r="N474">
        <f>$C474*INDEX('E-E'!$E$2:$AH$516,MATCH(Capacity!$B474,'E-E'!$B$2:$B$516,0), MATCH(Capacity!N$254,'E-E'!$E$1:$AH$1,0))</f>
        <v>0</v>
      </c>
      <c r="O474">
        <f>$C474*INDEX('E-E'!$E$2:$AH$516,MATCH(Capacity!$B474,'E-E'!$B$2:$B$516,0), MATCH(Capacity!O$254,'E-E'!$E$1:$AH$1,0))</f>
        <v>0</v>
      </c>
      <c r="P474">
        <f>$C474*INDEX('E-E'!$E$2:$AH$516,MATCH(Capacity!$B474,'E-E'!$B$2:$B$516,0), MATCH(Capacity!P$254,'E-E'!$E$1:$AH$1,0))</f>
        <v>0</v>
      </c>
      <c r="Q474">
        <f>$C474*INDEX('E-E'!$E$2:$AH$516,MATCH(Capacity!$B474,'E-E'!$B$2:$B$516,0), MATCH(Capacity!Q$254,'E-E'!$E$1:$AH$1,0))</f>
        <v>0</v>
      </c>
      <c r="R474">
        <f>$C474*INDEX('E-E'!$E$2:$AH$516,MATCH(Capacity!$B474,'E-E'!$B$2:$B$516,0), MATCH(Capacity!R$254,'E-E'!$E$1:$AH$1,0))</f>
        <v>0</v>
      </c>
      <c r="S474">
        <f>$C474*INDEX('E-E'!$E$2:$AH$516,MATCH(Capacity!$B474,'E-E'!$B$2:$B$516,0), MATCH(Capacity!S$254,'E-E'!$E$1:$AH$1,0))</f>
        <v>0</v>
      </c>
      <c r="T474">
        <f>$C474*INDEX('E-E'!$E$2:$AH$516,MATCH(Capacity!$B474,'E-E'!$B$2:$B$516,0), MATCH(Capacity!T$254,'E-E'!$E$1:$AH$1,0))</f>
        <v>0</v>
      </c>
      <c r="U474">
        <f>$C474*INDEX('E-E'!$E$2:$AH$516,MATCH(Capacity!$B474,'E-E'!$B$2:$B$516,0), MATCH(Capacity!U$254,'E-E'!$E$1:$AH$1,0))</f>
        <v>0</v>
      </c>
      <c r="V474">
        <f>$C474*INDEX('E-E'!$E$2:$AH$516,MATCH(Capacity!$B474,'E-E'!$B$2:$B$516,0), MATCH(Capacity!V$254,'E-E'!$E$1:$AH$1,0))</f>
        <v>0</v>
      </c>
      <c r="W474">
        <f>$C474*INDEX('E-E'!$E$2:$AH$516,MATCH(Capacity!$B474,'E-E'!$B$2:$B$516,0), MATCH(Capacity!W$254,'E-E'!$E$1:$AH$1,0))</f>
        <v>0</v>
      </c>
      <c r="X474">
        <f>$C474*INDEX('E-E'!$E$2:$AH$516,MATCH(Capacity!$B474,'E-E'!$B$2:$B$516,0), MATCH(Capacity!X$254,'E-E'!$E$1:$AH$1,0))</f>
        <v>0</v>
      </c>
      <c r="Y474">
        <f>$C474*INDEX('E-E'!$E$2:$AH$516,MATCH(Capacity!$B474,'E-E'!$B$2:$B$516,0), MATCH(Capacity!Y$254,'E-E'!$E$1:$AH$1,0))</f>
        <v>0</v>
      </c>
      <c r="Z474">
        <f>$C474*INDEX('E-E'!$E$2:$AH$516,MATCH(Capacity!$B474,'E-E'!$B$2:$B$516,0), MATCH(Capacity!Z$254,'E-E'!$E$1:$AH$1,0))</f>
        <v>0</v>
      </c>
      <c r="AA474">
        <f>$C474*INDEX('E-E'!$E$2:$AH$516,MATCH(Capacity!$B474,'E-E'!$B$2:$B$516,0), MATCH(Capacity!AA$254,'E-E'!$E$1:$AH$1,0))</f>
        <v>0</v>
      </c>
      <c r="AB474">
        <f>$C474*INDEX('E-E'!$E$2:$AH$516,MATCH(Capacity!$B474,'E-E'!$B$2:$B$516,0), MATCH(Capacity!AB$254,'E-E'!$E$1:$AH$1,0))</f>
        <v>0</v>
      </c>
      <c r="AC474">
        <f>$C474*INDEX('E-E'!$E$2:$AH$516,MATCH(Capacity!$B474,'E-E'!$B$2:$B$516,0), MATCH(Capacity!AC$254,'E-E'!$E$1:$AH$1,0))</f>
        <v>0</v>
      </c>
      <c r="AD474">
        <f>$C474*INDEX('E-E'!$E$2:$AH$516,MATCH(Capacity!$B474,'E-E'!$B$2:$B$516,0), MATCH(Capacity!AD$254,'E-E'!$E$1:$AH$1,0))</f>
        <v>0</v>
      </c>
      <c r="AE474">
        <f>$C474*INDEX('E-E'!$E$2:$AH$516,MATCH(Capacity!$B474,'E-E'!$B$2:$B$516,0), MATCH(Capacity!AE$254,'E-E'!$E$1:$AH$1,0))</f>
        <v>0</v>
      </c>
      <c r="AF474">
        <f>$C474*INDEX('E-E'!$E$2:$AH$516,MATCH(Capacity!$B474,'E-E'!$B$2:$B$516,0), MATCH(Capacity!AF$254,'E-E'!$E$1:$AH$1,0))</f>
        <v>0</v>
      </c>
      <c r="AG474">
        <f>$C474*INDEX('E-E'!$E$2:$AH$516,MATCH(Capacity!$B474,'E-E'!$B$2:$B$516,0), MATCH(Capacity!AG$254,'E-E'!$E$1:$AH$1,0))</f>
        <v>0</v>
      </c>
      <c r="AH474">
        <f>$C474*INDEX('E-E'!$E$2:$AH$516,MATCH(Capacity!$B474,'E-E'!$B$2:$B$516,0), MATCH(Capacity!AH$254,'E-E'!$E$1:$AH$1,0))</f>
        <v>0</v>
      </c>
    </row>
    <row r="475" spans="1:34" x14ac:dyDescent="0.3">
      <c r="A475" t="str">
        <f>'E-E'!A222</f>
        <v>Kiata Wind Farm</v>
      </c>
      <c r="B475" t="str">
        <f>'E-E'!B222</f>
        <v>KiataWF1</v>
      </c>
      <c r="C475">
        <f>_xlfn.IFNA(VLOOKUP(B475,RawData!$B$1:$E$168,4,FALSE),0)</f>
        <v>0</v>
      </c>
      <c r="D475">
        <f>_xlfn.IFNA(VLOOKUP(B475,RawData!$B$1:$H$168,7,FALSE),0)</f>
        <v>0</v>
      </c>
      <c r="E475">
        <f>_xlfn.IFNA(VLOOKUP(B475,RawData!$B$1:$H$168,2,FALSE),0)</f>
        <v>0</v>
      </c>
      <c r="F475">
        <f>$C475*INDEX('E-E'!$E$2:$AH$516,MATCH(Capacity!$B475,'E-E'!$B$2:$B$516,0), MATCH(Capacity!F$254,'E-E'!$E$1:$AH$1,0))</f>
        <v>0</v>
      </c>
      <c r="G475">
        <f>$C475*INDEX('E-E'!$E$2:$AH$516,MATCH(Capacity!$B475,'E-E'!$B$2:$B$516,0), MATCH(Capacity!G$254,'E-E'!$E$1:$AH$1,0))</f>
        <v>0</v>
      </c>
      <c r="H475">
        <f>$C475*INDEX('E-E'!$E$2:$AH$516,MATCH(Capacity!$B475,'E-E'!$B$2:$B$516,0), MATCH(Capacity!H$254,'E-E'!$E$1:$AH$1,0))</f>
        <v>0</v>
      </c>
      <c r="I475">
        <f>$C475*INDEX('E-E'!$E$2:$AH$516,MATCH(Capacity!$B475,'E-E'!$B$2:$B$516,0), MATCH(Capacity!I$254,'E-E'!$E$1:$AH$1,0))</f>
        <v>0</v>
      </c>
      <c r="J475">
        <f>$C475*INDEX('E-E'!$E$2:$AH$516,MATCH(Capacity!$B475,'E-E'!$B$2:$B$516,0), MATCH(Capacity!J$254,'E-E'!$E$1:$AH$1,0))</f>
        <v>0</v>
      </c>
      <c r="K475">
        <f>$C475*INDEX('E-E'!$E$2:$AH$516,MATCH(Capacity!$B475,'E-E'!$B$2:$B$516,0), MATCH(Capacity!K$254,'E-E'!$E$1:$AH$1,0))</f>
        <v>0</v>
      </c>
      <c r="L475">
        <f>$C475*INDEX('E-E'!$E$2:$AH$516,MATCH(Capacity!$B475,'E-E'!$B$2:$B$516,0), MATCH(Capacity!L$254,'E-E'!$E$1:$AH$1,0))</f>
        <v>0</v>
      </c>
      <c r="M475">
        <f>$C475*INDEX('E-E'!$E$2:$AH$516,MATCH(Capacity!$B475,'E-E'!$B$2:$B$516,0), MATCH(Capacity!M$254,'E-E'!$E$1:$AH$1,0))</f>
        <v>0</v>
      </c>
      <c r="N475">
        <f>$C475*INDEX('E-E'!$E$2:$AH$516,MATCH(Capacity!$B475,'E-E'!$B$2:$B$516,0), MATCH(Capacity!N$254,'E-E'!$E$1:$AH$1,0))</f>
        <v>0</v>
      </c>
      <c r="O475">
        <f>$C475*INDEX('E-E'!$E$2:$AH$516,MATCH(Capacity!$B475,'E-E'!$B$2:$B$516,0), MATCH(Capacity!O$254,'E-E'!$E$1:$AH$1,0))</f>
        <v>0</v>
      </c>
      <c r="P475">
        <f>$C475*INDEX('E-E'!$E$2:$AH$516,MATCH(Capacity!$B475,'E-E'!$B$2:$B$516,0), MATCH(Capacity!P$254,'E-E'!$E$1:$AH$1,0))</f>
        <v>0</v>
      </c>
      <c r="Q475">
        <f>$C475*INDEX('E-E'!$E$2:$AH$516,MATCH(Capacity!$B475,'E-E'!$B$2:$B$516,0), MATCH(Capacity!Q$254,'E-E'!$E$1:$AH$1,0))</f>
        <v>0</v>
      </c>
      <c r="R475">
        <f>$C475*INDEX('E-E'!$E$2:$AH$516,MATCH(Capacity!$B475,'E-E'!$B$2:$B$516,0), MATCH(Capacity!R$254,'E-E'!$E$1:$AH$1,0))</f>
        <v>0</v>
      </c>
      <c r="S475">
        <f>$C475*INDEX('E-E'!$E$2:$AH$516,MATCH(Capacity!$B475,'E-E'!$B$2:$B$516,0), MATCH(Capacity!S$254,'E-E'!$E$1:$AH$1,0))</f>
        <v>0</v>
      </c>
      <c r="T475">
        <f>$C475*INDEX('E-E'!$E$2:$AH$516,MATCH(Capacity!$B475,'E-E'!$B$2:$B$516,0), MATCH(Capacity!T$254,'E-E'!$E$1:$AH$1,0))</f>
        <v>0</v>
      </c>
      <c r="U475">
        <f>$C475*INDEX('E-E'!$E$2:$AH$516,MATCH(Capacity!$B475,'E-E'!$B$2:$B$516,0), MATCH(Capacity!U$254,'E-E'!$E$1:$AH$1,0))</f>
        <v>0</v>
      </c>
      <c r="V475">
        <f>$C475*INDEX('E-E'!$E$2:$AH$516,MATCH(Capacity!$B475,'E-E'!$B$2:$B$516,0), MATCH(Capacity!V$254,'E-E'!$E$1:$AH$1,0))</f>
        <v>0</v>
      </c>
      <c r="W475">
        <f>$C475*INDEX('E-E'!$E$2:$AH$516,MATCH(Capacity!$B475,'E-E'!$B$2:$B$516,0), MATCH(Capacity!W$254,'E-E'!$E$1:$AH$1,0))</f>
        <v>0</v>
      </c>
      <c r="X475">
        <f>$C475*INDEX('E-E'!$E$2:$AH$516,MATCH(Capacity!$B475,'E-E'!$B$2:$B$516,0), MATCH(Capacity!X$254,'E-E'!$E$1:$AH$1,0))</f>
        <v>0</v>
      </c>
      <c r="Y475">
        <f>$C475*INDEX('E-E'!$E$2:$AH$516,MATCH(Capacity!$B475,'E-E'!$B$2:$B$516,0), MATCH(Capacity!Y$254,'E-E'!$E$1:$AH$1,0))</f>
        <v>0</v>
      </c>
      <c r="Z475">
        <f>$C475*INDEX('E-E'!$E$2:$AH$516,MATCH(Capacity!$B475,'E-E'!$B$2:$B$516,0), MATCH(Capacity!Z$254,'E-E'!$E$1:$AH$1,0))</f>
        <v>0</v>
      </c>
      <c r="AA475">
        <f>$C475*INDEX('E-E'!$E$2:$AH$516,MATCH(Capacity!$B475,'E-E'!$B$2:$B$516,0), MATCH(Capacity!AA$254,'E-E'!$E$1:$AH$1,0))</f>
        <v>0</v>
      </c>
      <c r="AB475">
        <f>$C475*INDEX('E-E'!$E$2:$AH$516,MATCH(Capacity!$B475,'E-E'!$B$2:$B$516,0), MATCH(Capacity!AB$254,'E-E'!$E$1:$AH$1,0))</f>
        <v>0</v>
      </c>
      <c r="AC475">
        <f>$C475*INDEX('E-E'!$E$2:$AH$516,MATCH(Capacity!$B475,'E-E'!$B$2:$B$516,0), MATCH(Capacity!AC$254,'E-E'!$E$1:$AH$1,0))</f>
        <v>0</v>
      </c>
      <c r="AD475">
        <f>$C475*INDEX('E-E'!$E$2:$AH$516,MATCH(Capacity!$B475,'E-E'!$B$2:$B$516,0), MATCH(Capacity!AD$254,'E-E'!$E$1:$AH$1,0))</f>
        <v>0</v>
      </c>
      <c r="AE475">
        <f>$C475*INDEX('E-E'!$E$2:$AH$516,MATCH(Capacity!$B475,'E-E'!$B$2:$B$516,0), MATCH(Capacity!AE$254,'E-E'!$E$1:$AH$1,0))</f>
        <v>0</v>
      </c>
      <c r="AF475">
        <f>$C475*INDEX('E-E'!$E$2:$AH$516,MATCH(Capacity!$B475,'E-E'!$B$2:$B$516,0), MATCH(Capacity!AF$254,'E-E'!$E$1:$AH$1,0))</f>
        <v>0</v>
      </c>
      <c r="AG475">
        <f>$C475*INDEX('E-E'!$E$2:$AH$516,MATCH(Capacity!$B475,'E-E'!$B$2:$B$516,0), MATCH(Capacity!AG$254,'E-E'!$E$1:$AH$1,0))</f>
        <v>0</v>
      </c>
      <c r="AH475">
        <f>$C475*INDEX('E-E'!$E$2:$AH$516,MATCH(Capacity!$B475,'E-E'!$B$2:$B$516,0), MATCH(Capacity!AH$254,'E-E'!$E$1:$AH$1,0))</f>
        <v>0</v>
      </c>
    </row>
    <row r="476" spans="1:34" x14ac:dyDescent="0.3">
      <c r="A476" t="str">
        <f>'E-E'!A223</f>
        <v xml:space="preserve">Kidston </v>
      </c>
      <c r="B476" t="str">
        <f>'E-E'!B223</f>
        <v>Kidston Pumped Storage Hydro 1</v>
      </c>
      <c r="C476">
        <f>_xlfn.IFNA(VLOOKUP(B476,RawData!$B$1:$E$168,4,FALSE),0)</f>
        <v>250</v>
      </c>
      <c r="D476" t="str">
        <f>_xlfn.IFNA(VLOOKUP(B476,RawData!$B$1:$H$168,7,FALSE),0)</f>
        <v>Pumped Hydro</v>
      </c>
      <c r="E476" t="str">
        <f>_xlfn.IFNA(VLOOKUP(B476,RawData!$B$1:$H$168,2,FALSE),0)</f>
        <v>QLD</v>
      </c>
      <c r="F476">
        <f>$C476*INDEX('E-E'!$E$2:$AH$516,MATCH(Capacity!$B476,'E-E'!$B$2:$B$516,0), MATCH(Capacity!F$254,'E-E'!$E$1:$AH$1,0))</f>
        <v>0</v>
      </c>
      <c r="G476">
        <f>$C476*INDEX('E-E'!$E$2:$AH$516,MATCH(Capacity!$B476,'E-E'!$B$2:$B$516,0), MATCH(Capacity!G$254,'E-E'!$E$1:$AH$1,0))</f>
        <v>0</v>
      </c>
      <c r="H476">
        <f>$C476*INDEX('E-E'!$E$2:$AH$516,MATCH(Capacity!$B476,'E-E'!$B$2:$B$516,0), MATCH(Capacity!H$254,'E-E'!$E$1:$AH$1,0))</f>
        <v>0</v>
      </c>
      <c r="I476">
        <f>$C476*INDEX('E-E'!$E$2:$AH$516,MATCH(Capacity!$B476,'E-E'!$B$2:$B$516,0), MATCH(Capacity!I$254,'E-E'!$E$1:$AH$1,0))</f>
        <v>250</v>
      </c>
      <c r="J476">
        <f>$C476*INDEX('E-E'!$E$2:$AH$516,MATCH(Capacity!$B476,'E-E'!$B$2:$B$516,0), MATCH(Capacity!J$254,'E-E'!$E$1:$AH$1,0))</f>
        <v>250</v>
      </c>
      <c r="K476">
        <f>$C476*INDEX('E-E'!$E$2:$AH$516,MATCH(Capacity!$B476,'E-E'!$B$2:$B$516,0), MATCH(Capacity!K$254,'E-E'!$E$1:$AH$1,0))</f>
        <v>250</v>
      </c>
      <c r="L476">
        <f>$C476*INDEX('E-E'!$E$2:$AH$516,MATCH(Capacity!$B476,'E-E'!$B$2:$B$516,0), MATCH(Capacity!L$254,'E-E'!$E$1:$AH$1,0))</f>
        <v>250</v>
      </c>
      <c r="M476">
        <f>$C476*INDEX('E-E'!$E$2:$AH$516,MATCH(Capacity!$B476,'E-E'!$B$2:$B$516,0), MATCH(Capacity!M$254,'E-E'!$E$1:$AH$1,0))</f>
        <v>250</v>
      </c>
      <c r="N476">
        <f>$C476*INDEX('E-E'!$E$2:$AH$516,MATCH(Capacity!$B476,'E-E'!$B$2:$B$516,0), MATCH(Capacity!N$254,'E-E'!$E$1:$AH$1,0))</f>
        <v>250</v>
      </c>
      <c r="O476">
        <f>$C476*INDEX('E-E'!$E$2:$AH$516,MATCH(Capacity!$B476,'E-E'!$B$2:$B$516,0), MATCH(Capacity!O$254,'E-E'!$E$1:$AH$1,0))</f>
        <v>250</v>
      </c>
      <c r="P476">
        <f>$C476*INDEX('E-E'!$E$2:$AH$516,MATCH(Capacity!$B476,'E-E'!$B$2:$B$516,0), MATCH(Capacity!P$254,'E-E'!$E$1:$AH$1,0))</f>
        <v>250</v>
      </c>
      <c r="Q476">
        <f>$C476*INDEX('E-E'!$E$2:$AH$516,MATCH(Capacity!$B476,'E-E'!$B$2:$B$516,0), MATCH(Capacity!Q$254,'E-E'!$E$1:$AH$1,0))</f>
        <v>250</v>
      </c>
      <c r="R476">
        <f>$C476*INDEX('E-E'!$E$2:$AH$516,MATCH(Capacity!$B476,'E-E'!$B$2:$B$516,0), MATCH(Capacity!R$254,'E-E'!$E$1:$AH$1,0))</f>
        <v>250</v>
      </c>
      <c r="S476">
        <f>$C476*INDEX('E-E'!$E$2:$AH$516,MATCH(Capacity!$B476,'E-E'!$B$2:$B$516,0), MATCH(Capacity!S$254,'E-E'!$E$1:$AH$1,0))</f>
        <v>250</v>
      </c>
      <c r="T476">
        <f>$C476*INDEX('E-E'!$E$2:$AH$516,MATCH(Capacity!$B476,'E-E'!$B$2:$B$516,0), MATCH(Capacity!T$254,'E-E'!$E$1:$AH$1,0))</f>
        <v>250</v>
      </c>
      <c r="U476">
        <f>$C476*INDEX('E-E'!$E$2:$AH$516,MATCH(Capacity!$B476,'E-E'!$B$2:$B$516,0), MATCH(Capacity!U$254,'E-E'!$E$1:$AH$1,0))</f>
        <v>250</v>
      </c>
      <c r="V476">
        <f>$C476*INDEX('E-E'!$E$2:$AH$516,MATCH(Capacity!$B476,'E-E'!$B$2:$B$516,0), MATCH(Capacity!V$254,'E-E'!$E$1:$AH$1,0))</f>
        <v>250</v>
      </c>
      <c r="W476">
        <f>$C476*INDEX('E-E'!$E$2:$AH$516,MATCH(Capacity!$B476,'E-E'!$B$2:$B$516,0), MATCH(Capacity!W$254,'E-E'!$E$1:$AH$1,0))</f>
        <v>250</v>
      </c>
      <c r="X476">
        <f>$C476*INDEX('E-E'!$E$2:$AH$516,MATCH(Capacity!$B476,'E-E'!$B$2:$B$516,0), MATCH(Capacity!X$254,'E-E'!$E$1:$AH$1,0))</f>
        <v>250</v>
      </c>
      <c r="Y476">
        <f>$C476*INDEX('E-E'!$E$2:$AH$516,MATCH(Capacity!$B476,'E-E'!$B$2:$B$516,0), MATCH(Capacity!Y$254,'E-E'!$E$1:$AH$1,0))</f>
        <v>250</v>
      </c>
      <c r="Z476">
        <f>$C476*INDEX('E-E'!$E$2:$AH$516,MATCH(Capacity!$B476,'E-E'!$B$2:$B$516,0), MATCH(Capacity!Z$254,'E-E'!$E$1:$AH$1,0))</f>
        <v>250</v>
      </c>
      <c r="AA476">
        <f>$C476*INDEX('E-E'!$E$2:$AH$516,MATCH(Capacity!$B476,'E-E'!$B$2:$B$516,0), MATCH(Capacity!AA$254,'E-E'!$E$1:$AH$1,0))</f>
        <v>250</v>
      </c>
      <c r="AB476">
        <f>$C476*INDEX('E-E'!$E$2:$AH$516,MATCH(Capacity!$B476,'E-E'!$B$2:$B$516,0), MATCH(Capacity!AB$254,'E-E'!$E$1:$AH$1,0))</f>
        <v>250</v>
      </c>
      <c r="AC476">
        <f>$C476*INDEX('E-E'!$E$2:$AH$516,MATCH(Capacity!$B476,'E-E'!$B$2:$B$516,0), MATCH(Capacity!AC$254,'E-E'!$E$1:$AH$1,0))</f>
        <v>250</v>
      </c>
      <c r="AD476">
        <f>$C476*INDEX('E-E'!$E$2:$AH$516,MATCH(Capacity!$B476,'E-E'!$B$2:$B$516,0), MATCH(Capacity!AD$254,'E-E'!$E$1:$AH$1,0))</f>
        <v>250</v>
      </c>
      <c r="AE476">
        <f>$C476*INDEX('E-E'!$E$2:$AH$516,MATCH(Capacity!$B476,'E-E'!$B$2:$B$516,0), MATCH(Capacity!AE$254,'E-E'!$E$1:$AH$1,0))</f>
        <v>250</v>
      </c>
      <c r="AF476">
        <f>$C476*INDEX('E-E'!$E$2:$AH$516,MATCH(Capacity!$B476,'E-E'!$B$2:$B$516,0), MATCH(Capacity!AF$254,'E-E'!$E$1:$AH$1,0))</f>
        <v>250</v>
      </c>
      <c r="AG476">
        <f>$C476*INDEX('E-E'!$E$2:$AH$516,MATCH(Capacity!$B476,'E-E'!$B$2:$B$516,0), MATCH(Capacity!AG$254,'E-E'!$E$1:$AH$1,0))</f>
        <v>250</v>
      </c>
      <c r="AH476">
        <f>$C476*INDEX('E-E'!$E$2:$AH$516,MATCH(Capacity!$B476,'E-E'!$B$2:$B$516,0), MATCH(Capacity!AH$254,'E-E'!$E$1:$AH$1,0))</f>
        <v>250</v>
      </c>
    </row>
    <row r="477" spans="1:34" x14ac:dyDescent="0.3">
      <c r="A477" t="str">
        <f>'E-E'!A224</f>
        <v xml:space="preserve">Kidston </v>
      </c>
      <c r="B477" t="str">
        <f>'E-E'!B224</f>
        <v>Kidston Pumped Storage Hydro 2</v>
      </c>
      <c r="C477">
        <f>_xlfn.IFNA(VLOOKUP(B477,RawData!$B$1:$E$168,4,FALSE),0)</f>
        <v>0</v>
      </c>
      <c r="D477">
        <f>_xlfn.IFNA(VLOOKUP(B477,RawData!$B$1:$H$168,7,FALSE),0)</f>
        <v>0</v>
      </c>
      <c r="E477">
        <f>_xlfn.IFNA(VLOOKUP(B477,RawData!$B$1:$H$168,2,FALSE),0)</f>
        <v>0</v>
      </c>
      <c r="F477">
        <f>$C477*INDEX('E-E'!$E$2:$AH$516,MATCH(Capacity!$B477,'E-E'!$B$2:$B$516,0), MATCH(Capacity!F$254,'E-E'!$E$1:$AH$1,0))</f>
        <v>0</v>
      </c>
      <c r="G477">
        <f>$C477*INDEX('E-E'!$E$2:$AH$516,MATCH(Capacity!$B477,'E-E'!$B$2:$B$516,0), MATCH(Capacity!G$254,'E-E'!$E$1:$AH$1,0))</f>
        <v>0</v>
      </c>
      <c r="H477">
        <f>$C477*INDEX('E-E'!$E$2:$AH$516,MATCH(Capacity!$B477,'E-E'!$B$2:$B$516,0), MATCH(Capacity!H$254,'E-E'!$E$1:$AH$1,0))</f>
        <v>0</v>
      </c>
      <c r="I477">
        <f>$C477*INDEX('E-E'!$E$2:$AH$516,MATCH(Capacity!$B477,'E-E'!$B$2:$B$516,0), MATCH(Capacity!I$254,'E-E'!$E$1:$AH$1,0))</f>
        <v>0</v>
      </c>
      <c r="J477">
        <f>$C477*INDEX('E-E'!$E$2:$AH$516,MATCH(Capacity!$B477,'E-E'!$B$2:$B$516,0), MATCH(Capacity!J$254,'E-E'!$E$1:$AH$1,0))</f>
        <v>0</v>
      </c>
      <c r="K477">
        <f>$C477*INDEX('E-E'!$E$2:$AH$516,MATCH(Capacity!$B477,'E-E'!$B$2:$B$516,0), MATCH(Capacity!K$254,'E-E'!$E$1:$AH$1,0))</f>
        <v>0</v>
      </c>
      <c r="L477">
        <f>$C477*INDEX('E-E'!$E$2:$AH$516,MATCH(Capacity!$B477,'E-E'!$B$2:$B$516,0), MATCH(Capacity!L$254,'E-E'!$E$1:$AH$1,0))</f>
        <v>0</v>
      </c>
      <c r="M477">
        <f>$C477*INDEX('E-E'!$E$2:$AH$516,MATCH(Capacity!$B477,'E-E'!$B$2:$B$516,0), MATCH(Capacity!M$254,'E-E'!$E$1:$AH$1,0))</f>
        <v>0</v>
      </c>
      <c r="N477">
        <f>$C477*INDEX('E-E'!$E$2:$AH$516,MATCH(Capacity!$B477,'E-E'!$B$2:$B$516,0), MATCH(Capacity!N$254,'E-E'!$E$1:$AH$1,0))</f>
        <v>0</v>
      </c>
      <c r="O477">
        <f>$C477*INDEX('E-E'!$E$2:$AH$516,MATCH(Capacity!$B477,'E-E'!$B$2:$B$516,0), MATCH(Capacity!O$254,'E-E'!$E$1:$AH$1,0))</f>
        <v>0</v>
      </c>
      <c r="P477">
        <f>$C477*INDEX('E-E'!$E$2:$AH$516,MATCH(Capacity!$B477,'E-E'!$B$2:$B$516,0), MATCH(Capacity!P$254,'E-E'!$E$1:$AH$1,0))</f>
        <v>0</v>
      </c>
      <c r="Q477">
        <f>$C477*INDEX('E-E'!$E$2:$AH$516,MATCH(Capacity!$B477,'E-E'!$B$2:$B$516,0), MATCH(Capacity!Q$254,'E-E'!$E$1:$AH$1,0))</f>
        <v>0</v>
      </c>
      <c r="R477">
        <f>$C477*INDEX('E-E'!$E$2:$AH$516,MATCH(Capacity!$B477,'E-E'!$B$2:$B$516,0), MATCH(Capacity!R$254,'E-E'!$E$1:$AH$1,0))</f>
        <v>0</v>
      </c>
      <c r="S477">
        <f>$C477*INDEX('E-E'!$E$2:$AH$516,MATCH(Capacity!$B477,'E-E'!$B$2:$B$516,0), MATCH(Capacity!S$254,'E-E'!$E$1:$AH$1,0))</f>
        <v>0</v>
      </c>
      <c r="T477">
        <f>$C477*INDEX('E-E'!$E$2:$AH$516,MATCH(Capacity!$B477,'E-E'!$B$2:$B$516,0), MATCH(Capacity!T$254,'E-E'!$E$1:$AH$1,0))</f>
        <v>0</v>
      </c>
      <c r="U477">
        <f>$C477*INDEX('E-E'!$E$2:$AH$516,MATCH(Capacity!$B477,'E-E'!$B$2:$B$516,0), MATCH(Capacity!U$254,'E-E'!$E$1:$AH$1,0))</f>
        <v>0</v>
      </c>
      <c r="V477">
        <f>$C477*INDEX('E-E'!$E$2:$AH$516,MATCH(Capacity!$B477,'E-E'!$B$2:$B$516,0), MATCH(Capacity!V$254,'E-E'!$E$1:$AH$1,0))</f>
        <v>0</v>
      </c>
      <c r="W477">
        <f>$C477*INDEX('E-E'!$E$2:$AH$516,MATCH(Capacity!$B477,'E-E'!$B$2:$B$516,0), MATCH(Capacity!W$254,'E-E'!$E$1:$AH$1,0))</f>
        <v>0</v>
      </c>
      <c r="X477">
        <f>$C477*INDEX('E-E'!$E$2:$AH$516,MATCH(Capacity!$B477,'E-E'!$B$2:$B$516,0), MATCH(Capacity!X$254,'E-E'!$E$1:$AH$1,0))</f>
        <v>0</v>
      </c>
      <c r="Y477">
        <f>$C477*INDEX('E-E'!$E$2:$AH$516,MATCH(Capacity!$B477,'E-E'!$B$2:$B$516,0), MATCH(Capacity!Y$254,'E-E'!$E$1:$AH$1,0))</f>
        <v>0</v>
      </c>
      <c r="Z477">
        <f>$C477*INDEX('E-E'!$E$2:$AH$516,MATCH(Capacity!$B477,'E-E'!$B$2:$B$516,0), MATCH(Capacity!Z$254,'E-E'!$E$1:$AH$1,0))</f>
        <v>0</v>
      </c>
      <c r="AA477">
        <f>$C477*INDEX('E-E'!$E$2:$AH$516,MATCH(Capacity!$B477,'E-E'!$B$2:$B$516,0), MATCH(Capacity!AA$254,'E-E'!$E$1:$AH$1,0))</f>
        <v>0</v>
      </c>
      <c r="AB477">
        <f>$C477*INDEX('E-E'!$E$2:$AH$516,MATCH(Capacity!$B477,'E-E'!$B$2:$B$516,0), MATCH(Capacity!AB$254,'E-E'!$E$1:$AH$1,0))</f>
        <v>0</v>
      </c>
      <c r="AC477">
        <f>$C477*INDEX('E-E'!$E$2:$AH$516,MATCH(Capacity!$B477,'E-E'!$B$2:$B$516,0), MATCH(Capacity!AC$254,'E-E'!$E$1:$AH$1,0))</f>
        <v>0</v>
      </c>
      <c r="AD477">
        <f>$C477*INDEX('E-E'!$E$2:$AH$516,MATCH(Capacity!$B477,'E-E'!$B$2:$B$516,0), MATCH(Capacity!AD$254,'E-E'!$E$1:$AH$1,0))</f>
        <v>0</v>
      </c>
      <c r="AE477">
        <f>$C477*INDEX('E-E'!$E$2:$AH$516,MATCH(Capacity!$B477,'E-E'!$B$2:$B$516,0), MATCH(Capacity!AE$254,'E-E'!$E$1:$AH$1,0))</f>
        <v>0</v>
      </c>
      <c r="AF477">
        <f>$C477*INDEX('E-E'!$E$2:$AH$516,MATCH(Capacity!$B477,'E-E'!$B$2:$B$516,0), MATCH(Capacity!AF$254,'E-E'!$E$1:$AH$1,0))</f>
        <v>0</v>
      </c>
      <c r="AG477">
        <f>$C477*INDEX('E-E'!$E$2:$AH$516,MATCH(Capacity!$B477,'E-E'!$B$2:$B$516,0), MATCH(Capacity!AG$254,'E-E'!$E$1:$AH$1,0))</f>
        <v>0</v>
      </c>
      <c r="AH477">
        <f>$C477*INDEX('E-E'!$E$2:$AH$516,MATCH(Capacity!$B477,'E-E'!$B$2:$B$516,0), MATCH(Capacity!AH$254,'E-E'!$E$1:$AH$1,0))</f>
        <v>0</v>
      </c>
    </row>
    <row r="478" spans="1:34" x14ac:dyDescent="0.3">
      <c r="A478" t="str">
        <f>'E-E'!A225</f>
        <v>Kogan Creek</v>
      </c>
      <c r="B478" t="str">
        <f>'E-E'!B225</f>
        <v>KPP_1</v>
      </c>
      <c r="C478">
        <f>_xlfn.IFNA(VLOOKUP(B478,RawData!$B$1:$E$168,4,FALSE),0)</f>
        <v>744</v>
      </c>
      <c r="D478" t="str">
        <f>_xlfn.IFNA(VLOOKUP(B478,RawData!$B$1:$H$168,7,FALSE),0)</f>
        <v>Steam Super Critical</v>
      </c>
      <c r="E478" t="str">
        <f>_xlfn.IFNA(VLOOKUP(B478,RawData!$B$1:$H$168,2,FALSE),0)</f>
        <v>QLD</v>
      </c>
      <c r="F478">
        <f>$C478*INDEX('E-E'!$E$2:$AH$516,MATCH(Capacity!$B478,'E-E'!$B$2:$B$516,0), MATCH(Capacity!F$254,'E-E'!$E$1:$AH$1,0))</f>
        <v>744</v>
      </c>
      <c r="G478">
        <f>$C478*INDEX('E-E'!$E$2:$AH$516,MATCH(Capacity!$B478,'E-E'!$B$2:$B$516,0), MATCH(Capacity!G$254,'E-E'!$E$1:$AH$1,0))</f>
        <v>744</v>
      </c>
      <c r="H478">
        <f>$C478*INDEX('E-E'!$E$2:$AH$516,MATCH(Capacity!$B478,'E-E'!$B$2:$B$516,0), MATCH(Capacity!H$254,'E-E'!$E$1:$AH$1,0))</f>
        <v>744</v>
      </c>
      <c r="I478">
        <f>$C478*INDEX('E-E'!$E$2:$AH$516,MATCH(Capacity!$B478,'E-E'!$B$2:$B$516,0), MATCH(Capacity!I$254,'E-E'!$E$1:$AH$1,0))</f>
        <v>744</v>
      </c>
      <c r="J478">
        <f>$C478*INDEX('E-E'!$E$2:$AH$516,MATCH(Capacity!$B478,'E-E'!$B$2:$B$516,0), MATCH(Capacity!J$254,'E-E'!$E$1:$AH$1,0))</f>
        <v>744</v>
      </c>
      <c r="K478">
        <f>$C478*INDEX('E-E'!$E$2:$AH$516,MATCH(Capacity!$B478,'E-E'!$B$2:$B$516,0), MATCH(Capacity!K$254,'E-E'!$E$1:$AH$1,0))</f>
        <v>744</v>
      </c>
      <c r="L478">
        <f>$C478*INDEX('E-E'!$E$2:$AH$516,MATCH(Capacity!$B478,'E-E'!$B$2:$B$516,0), MATCH(Capacity!L$254,'E-E'!$E$1:$AH$1,0))</f>
        <v>744</v>
      </c>
      <c r="M478">
        <f>$C478*INDEX('E-E'!$E$2:$AH$516,MATCH(Capacity!$B478,'E-E'!$B$2:$B$516,0), MATCH(Capacity!M$254,'E-E'!$E$1:$AH$1,0))</f>
        <v>744</v>
      </c>
      <c r="N478">
        <f>$C478*INDEX('E-E'!$E$2:$AH$516,MATCH(Capacity!$B478,'E-E'!$B$2:$B$516,0), MATCH(Capacity!N$254,'E-E'!$E$1:$AH$1,0))</f>
        <v>744</v>
      </c>
      <c r="O478">
        <f>$C478*INDEX('E-E'!$E$2:$AH$516,MATCH(Capacity!$B478,'E-E'!$B$2:$B$516,0), MATCH(Capacity!O$254,'E-E'!$E$1:$AH$1,0))</f>
        <v>744</v>
      </c>
      <c r="P478">
        <f>$C478*INDEX('E-E'!$E$2:$AH$516,MATCH(Capacity!$B478,'E-E'!$B$2:$B$516,0), MATCH(Capacity!P$254,'E-E'!$E$1:$AH$1,0))</f>
        <v>744</v>
      </c>
      <c r="Q478">
        <f>$C478*INDEX('E-E'!$E$2:$AH$516,MATCH(Capacity!$B478,'E-E'!$B$2:$B$516,0), MATCH(Capacity!Q$254,'E-E'!$E$1:$AH$1,0))</f>
        <v>744</v>
      </c>
      <c r="R478">
        <f>$C478*INDEX('E-E'!$E$2:$AH$516,MATCH(Capacity!$B478,'E-E'!$B$2:$B$516,0), MATCH(Capacity!R$254,'E-E'!$E$1:$AH$1,0))</f>
        <v>744</v>
      </c>
      <c r="S478">
        <f>$C478*INDEX('E-E'!$E$2:$AH$516,MATCH(Capacity!$B478,'E-E'!$B$2:$B$516,0), MATCH(Capacity!S$254,'E-E'!$E$1:$AH$1,0))</f>
        <v>744</v>
      </c>
      <c r="T478">
        <f>$C478*INDEX('E-E'!$E$2:$AH$516,MATCH(Capacity!$B478,'E-E'!$B$2:$B$516,0), MATCH(Capacity!T$254,'E-E'!$E$1:$AH$1,0))</f>
        <v>744</v>
      </c>
      <c r="U478">
        <f>$C478*INDEX('E-E'!$E$2:$AH$516,MATCH(Capacity!$B478,'E-E'!$B$2:$B$516,0), MATCH(Capacity!U$254,'E-E'!$E$1:$AH$1,0))</f>
        <v>744</v>
      </c>
      <c r="V478">
        <f>$C478*INDEX('E-E'!$E$2:$AH$516,MATCH(Capacity!$B478,'E-E'!$B$2:$B$516,0), MATCH(Capacity!V$254,'E-E'!$E$1:$AH$1,0))</f>
        <v>744</v>
      </c>
      <c r="W478">
        <f>$C478*INDEX('E-E'!$E$2:$AH$516,MATCH(Capacity!$B478,'E-E'!$B$2:$B$516,0), MATCH(Capacity!W$254,'E-E'!$E$1:$AH$1,0))</f>
        <v>744</v>
      </c>
      <c r="X478">
        <f>$C478*INDEX('E-E'!$E$2:$AH$516,MATCH(Capacity!$B478,'E-E'!$B$2:$B$516,0), MATCH(Capacity!X$254,'E-E'!$E$1:$AH$1,0))</f>
        <v>744</v>
      </c>
      <c r="Y478">
        <f>$C478*INDEX('E-E'!$E$2:$AH$516,MATCH(Capacity!$B478,'E-E'!$B$2:$B$516,0), MATCH(Capacity!Y$254,'E-E'!$E$1:$AH$1,0))</f>
        <v>744</v>
      </c>
      <c r="Z478">
        <f>$C478*INDEX('E-E'!$E$2:$AH$516,MATCH(Capacity!$B478,'E-E'!$B$2:$B$516,0), MATCH(Capacity!Z$254,'E-E'!$E$1:$AH$1,0))</f>
        <v>744</v>
      </c>
      <c r="AA478">
        <f>$C478*INDEX('E-E'!$E$2:$AH$516,MATCH(Capacity!$B478,'E-E'!$B$2:$B$516,0), MATCH(Capacity!AA$254,'E-E'!$E$1:$AH$1,0))</f>
        <v>744</v>
      </c>
      <c r="AB478">
        <f>$C478*INDEX('E-E'!$E$2:$AH$516,MATCH(Capacity!$B478,'E-E'!$B$2:$B$516,0), MATCH(Capacity!AB$254,'E-E'!$E$1:$AH$1,0))</f>
        <v>0</v>
      </c>
      <c r="AC478">
        <f>$C478*INDEX('E-E'!$E$2:$AH$516,MATCH(Capacity!$B478,'E-E'!$B$2:$B$516,0), MATCH(Capacity!AC$254,'E-E'!$E$1:$AH$1,0))</f>
        <v>0</v>
      </c>
      <c r="AD478">
        <f>$C478*INDEX('E-E'!$E$2:$AH$516,MATCH(Capacity!$B478,'E-E'!$B$2:$B$516,0), MATCH(Capacity!AD$254,'E-E'!$E$1:$AH$1,0))</f>
        <v>0</v>
      </c>
      <c r="AE478">
        <f>$C478*INDEX('E-E'!$E$2:$AH$516,MATCH(Capacity!$B478,'E-E'!$B$2:$B$516,0), MATCH(Capacity!AE$254,'E-E'!$E$1:$AH$1,0))</f>
        <v>0</v>
      </c>
      <c r="AF478">
        <f>$C478*INDEX('E-E'!$E$2:$AH$516,MATCH(Capacity!$B478,'E-E'!$B$2:$B$516,0), MATCH(Capacity!AF$254,'E-E'!$E$1:$AH$1,0))</f>
        <v>0</v>
      </c>
      <c r="AG478">
        <f>$C478*INDEX('E-E'!$E$2:$AH$516,MATCH(Capacity!$B478,'E-E'!$B$2:$B$516,0), MATCH(Capacity!AG$254,'E-E'!$E$1:$AH$1,0))</f>
        <v>0</v>
      </c>
      <c r="AH478">
        <f>$C478*INDEX('E-E'!$E$2:$AH$516,MATCH(Capacity!$B478,'E-E'!$B$2:$B$516,0), MATCH(Capacity!AH$254,'E-E'!$E$1:$AH$1,0))</f>
        <v>0</v>
      </c>
    </row>
    <row r="479" spans="1:34" x14ac:dyDescent="0.3">
      <c r="A479" t="str">
        <f>'E-E'!A226</f>
        <v>Kidston Solar Farm</v>
      </c>
      <c r="B479" t="str">
        <f>'E-E'!B226</f>
        <v>KSP1</v>
      </c>
      <c r="C479">
        <f>_xlfn.IFNA(VLOOKUP(B479,RawData!$B$1:$E$168,4,FALSE),0)</f>
        <v>0</v>
      </c>
      <c r="D479">
        <f>_xlfn.IFNA(VLOOKUP(B479,RawData!$B$1:$H$168,7,FALSE),0)</f>
        <v>0</v>
      </c>
      <c r="E479">
        <f>_xlfn.IFNA(VLOOKUP(B479,RawData!$B$1:$H$168,2,FALSE),0)</f>
        <v>0</v>
      </c>
      <c r="F479">
        <f>$C479*INDEX('E-E'!$E$2:$AH$516,MATCH(Capacity!$B479,'E-E'!$B$2:$B$516,0), MATCH(Capacity!F$254,'E-E'!$E$1:$AH$1,0))</f>
        <v>0</v>
      </c>
      <c r="G479">
        <f>$C479*INDEX('E-E'!$E$2:$AH$516,MATCH(Capacity!$B479,'E-E'!$B$2:$B$516,0), MATCH(Capacity!G$254,'E-E'!$E$1:$AH$1,0))</f>
        <v>0</v>
      </c>
      <c r="H479">
        <f>$C479*INDEX('E-E'!$E$2:$AH$516,MATCH(Capacity!$B479,'E-E'!$B$2:$B$516,0), MATCH(Capacity!H$254,'E-E'!$E$1:$AH$1,0))</f>
        <v>0</v>
      </c>
      <c r="I479">
        <f>$C479*INDEX('E-E'!$E$2:$AH$516,MATCH(Capacity!$B479,'E-E'!$B$2:$B$516,0), MATCH(Capacity!I$254,'E-E'!$E$1:$AH$1,0))</f>
        <v>0</v>
      </c>
      <c r="J479">
        <f>$C479*INDEX('E-E'!$E$2:$AH$516,MATCH(Capacity!$B479,'E-E'!$B$2:$B$516,0), MATCH(Capacity!J$254,'E-E'!$E$1:$AH$1,0))</f>
        <v>0</v>
      </c>
      <c r="K479">
        <f>$C479*INDEX('E-E'!$E$2:$AH$516,MATCH(Capacity!$B479,'E-E'!$B$2:$B$516,0), MATCH(Capacity!K$254,'E-E'!$E$1:$AH$1,0))</f>
        <v>0</v>
      </c>
      <c r="L479">
        <f>$C479*INDEX('E-E'!$E$2:$AH$516,MATCH(Capacity!$B479,'E-E'!$B$2:$B$516,0), MATCH(Capacity!L$254,'E-E'!$E$1:$AH$1,0))</f>
        <v>0</v>
      </c>
      <c r="M479">
        <f>$C479*INDEX('E-E'!$E$2:$AH$516,MATCH(Capacity!$B479,'E-E'!$B$2:$B$516,0), MATCH(Capacity!M$254,'E-E'!$E$1:$AH$1,0))</f>
        <v>0</v>
      </c>
      <c r="N479">
        <f>$C479*INDEX('E-E'!$E$2:$AH$516,MATCH(Capacity!$B479,'E-E'!$B$2:$B$516,0), MATCH(Capacity!N$254,'E-E'!$E$1:$AH$1,0))</f>
        <v>0</v>
      </c>
      <c r="O479">
        <f>$C479*INDEX('E-E'!$E$2:$AH$516,MATCH(Capacity!$B479,'E-E'!$B$2:$B$516,0), MATCH(Capacity!O$254,'E-E'!$E$1:$AH$1,0))</f>
        <v>0</v>
      </c>
      <c r="P479">
        <f>$C479*INDEX('E-E'!$E$2:$AH$516,MATCH(Capacity!$B479,'E-E'!$B$2:$B$516,0), MATCH(Capacity!P$254,'E-E'!$E$1:$AH$1,0))</f>
        <v>0</v>
      </c>
      <c r="Q479">
        <f>$C479*INDEX('E-E'!$E$2:$AH$516,MATCH(Capacity!$B479,'E-E'!$B$2:$B$516,0), MATCH(Capacity!Q$254,'E-E'!$E$1:$AH$1,0))</f>
        <v>0</v>
      </c>
      <c r="R479">
        <f>$C479*INDEX('E-E'!$E$2:$AH$516,MATCH(Capacity!$B479,'E-E'!$B$2:$B$516,0), MATCH(Capacity!R$254,'E-E'!$E$1:$AH$1,0))</f>
        <v>0</v>
      </c>
      <c r="S479">
        <f>$C479*INDEX('E-E'!$E$2:$AH$516,MATCH(Capacity!$B479,'E-E'!$B$2:$B$516,0), MATCH(Capacity!S$254,'E-E'!$E$1:$AH$1,0))</f>
        <v>0</v>
      </c>
      <c r="T479">
        <f>$C479*INDEX('E-E'!$E$2:$AH$516,MATCH(Capacity!$B479,'E-E'!$B$2:$B$516,0), MATCH(Capacity!T$254,'E-E'!$E$1:$AH$1,0))</f>
        <v>0</v>
      </c>
      <c r="U479">
        <f>$C479*INDEX('E-E'!$E$2:$AH$516,MATCH(Capacity!$B479,'E-E'!$B$2:$B$516,0), MATCH(Capacity!U$254,'E-E'!$E$1:$AH$1,0))</f>
        <v>0</v>
      </c>
      <c r="V479">
        <f>$C479*INDEX('E-E'!$E$2:$AH$516,MATCH(Capacity!$B479,'E-E'!$B$2:$B$516,0), MATCH(Capacity!V$254,'E-E'!$E$1:$AH$1,0))</f>
        <v>0</v>
      </c>
      <c r="W479">
        <f>$C479*INDEX('E-E'!$E$2:$AH$516,MATCH(Capacity!$B479,'E-E'!$B$2:$B$516,0), MATCH(Capacity!W$254,'E-E'!$E$1:$AH$1,0))</f>
        <v>0</v>
      </c>
      <c r="X479">
        <f>$C479*INDEX('E-E'!$E$2:$AH$516,MATCH(Capacity!$B479,'E-E'!$B$2:$B$516,0), MATCH(Capacity!X$254,'E-E'!$E$1:$AH$1,0))</f>
        <v>0</v>
      </c>
      <c r="Y479">
        <f>$C479*INDEX('E-E'!$E$2:$AH$516,MATCH(Capacity!$B479,'E-E'!$B$2:$B$516,0), MATCH(Capacity!Y$254,'E-E'!$E$1:$AH$1,0))</f>
        <v>0</v>
      </c>
      <c r="Z479">
        <f>$C479*INDEX('E-E'!$E$2:$AH$516,MATCH(Capacity!$B479,'E-E'!$B$2:$B$516,0), MATCH(Capacity!Z$254,'E-E'!$E$1:$AH$1,0))</f>
        <v>0</v>
      </c>
      <c r="AA479">
        <f>$C479*INDEX('E-E'!$E$2:$AH$516,MATCH(Capacity!$B479,'E-E'!$B$2:$B$516,0), MATCH(Capacity!AA$254,'E-E'!$E$1:$AH$1,0))</f>
        <v>0</v>
      </c>
      <c r="AB479">
        <f>$C479*INDEX('E-E'!$E$2:$AH$516,MATCH(Capacity!$B479,'E-E'!$B$2:$B$516,0), MATCH(Capacity!AB$254,'E-E'!$E$1:$AH$1,0))</f>
        <v>0</v>
      </c>
      <c r="AC479">
        <f>$C479*INDEX('E-E'!$E$2:$AH$516,MATCH(Capacity!$B479,'E-E'!$B$2:$B$516,0), MATCH(Capacity!AC$254,'E-E'!$E$1:$AH$1,0))</f>
        <v>0</v>
      </c>
      <c r="AD479">
        <f>$C479*INDEX('E-E'!$E$2:$AH$516,MATCH(Capacity!$B479,'E-E'!$B$2:$B$516,0), MATCH(Capacity!AD$254,'E-E'!$E$1:$AH$1,0))</f>
        <v>0</v>
      </c>
      <c r="AE479">
        <f>$C479*INDEX('E-E'!$E$2:$AH$516,MATCH(Capacity!$B479,'E-E'!$B$2:$B$516,0), MATCH(Capacity!AE$254,'E-E'!$E$1:$AH$1,0))</f>
        <v>0</v>
      </c>
      <c r="AF479">
        <f>$C479*INDEX('E-E'!$E$2:$AH$516,MATCH(Capacity!$B479,'E-E'!$B$2:$B$516,0), MATCH(Capacity!AF$254,'E-E'!$E$1:$AH$1,0))</f>
        <v>0</v>
      </c>
      <c r="AG479">
        <f>$C479*INDEX('E-E'!$E$2:$AH$516,MATCH(Capacity!$B479,'E-E'!$B$2:$B$516,0), MATCH(Capacity!AG$254,'E-E'!$E$1:$AH$1,0))</f>
        <v>0</v>
      </c>
      <c r="AH479">
        <f>$C479*INDEX('E-E'!$E$2:$AH$516,MATCH(Capacity!$B479,'E-E'!$B$2:$B$516,0), MATCH(Capacity!AH$254,'E-E'!$E$1:$AH$1,0))</f>
        <v>0</v>
      </c>
    </row>
    <row r="480" spans="1:34" x14ac:dyDescent="0.3">
      <c r="A480" t="str">
        <f>'E-E'!A227</f>
        <v>Kurri Kurri</v>
      </c>
      <c r="B480" t="str">
        <f>'E-E'!B227</f>
        <v>Kurri Kurri 1</v>
      </c>
      <c r="C480">
        <f>_xlfn.IFNA(VLOOKUP(B480,RawData!$B$1:$E$168,4,FALSE),0)</f>
        <v>375</v>
      </c>
      <c r="D480" t="str">
        <f>_xlfn.IFNA(VLOOKUP(B480,RawData!$B$1:$H$168,7,FALSE),0)</f>
        <v>OCGT</v>
      </c>
      <c r="E480" t="str">
        <f>_xlfn.IFNA(VLOOKUP(B480,RawData!$B$1:$H$168,2,FALSE),0)</f>
        <v>NSW</v>
      </c>
      <c r="F480">
        <f>$C480*INDEX('E-E'!$E$2:$AH$516,MATCH(Capacity!$B480,'E-E'!$B$2:$B$516,0), MATCH(Capacity!F$254,'E-E'!$E$1:$AH$1,0))</f>
        <v>0</v>
      </c>
      <c r="G480">
        <f>$C480*INDEX('E-E'!$E$2:$AH$516,MATCH(Capacity!$B480,'E-E'!$B$2:$B$516,0), MATCH(Capacity!G$254,'E-E'!$E$1:$AH$1,0))</f>
        <v>0</v>
      </c>
      <c r="H480">
        <f>$C480*INDEX('E-E'!$E$2:$AH$516,MATCH(Capacity!$B480,'E-E'!$B$2:$B$516,0), MATCH(Capacity!H$254,'E-E'!$E$1:$AH$1,0))</f>
        <v>375</v>
      </c>
      <c r="I480">
        <f>$C480*INDEX('E-E'!$E$2:$AH$516,MATCH(Capacity!$B480,'E-E'!$B$2:$B$516,0), MATCH(Capacity!I$254,'E-E'!$E$1:$AH$1,0))</f>
        <v>375</v>
      </c>
      <c r="J480">
        <f>$C480*INDEX('E-E'!$E$2:$AH$516,MATCH(Capacity!$B480,'E-E'!$B$2:$B$516,0), MATCH(Capacity!J$254,'E-E'!$E$1:$AH$1,0))</f>
        <v>375</v>
      </c>
      <c r="K480">
        <f>$C480*INDEX('E-E'!$E$2:$AH$516,MATCH(Capacity!$B480,'E-E'!$B$2:$B$516,0), MATCH(Capacity!K$254,'E-E'!$E$1:$AH$1,0))</f>
        <v>375</v>
      </c>
      <c r="L480">
        <f>$C480*INDEX('E-E'!$E$2:$AH$516,MATCH(Capacity!$B480,'E-E'!$B$2:$B$516,0), MATCH(Capacity!L$254,'E-E'!$E$1:$AH$1,0))</f>
        <v>375</v>
      </c>
      <c r="M480">
        <f>$C480*INDEX('E-E'!$E$2:$AH$516,MATCH(Capacity!$B480,'E-E'!$B$2:$B$516,0), MATCH(Capacity!M$254,'E-E'!$E$1:$AH$1,0))</f>
        <v>375</v>
      </c>
      <c r="N480">
        <f>$C480*INDEX('E-E'!$E$2:$AH$516,MATCH(Capacity!$B480,'E-E'!$B$2:$B$516,0), MATCH(Capacity!N$254,'E-E'!$E$1:$AH$1,0))</f>
        <v>375</v>
      </c>
      <c r="O480">
        <f>$C480*INDEX('E-E'!$E$2:$AH$516,MATCH(Capacity!$B480,'E-E'!$B$2:$B$516,0), MATCH(Capacity!O$254,'E-E'!$E$1:$AH$1,0))</f>
        <v>375</v>
      </c>
      <c r="P480">
        <f>$C480*INDEX('E-E'!$E$2:$AH$516,MATCH(Capacity!$B480,'E-E'!$B$2:$B$516,0), MATCH(Capacity!P$254,'E-E'!$E$1:$AH$1,0))</f>
        <v>375</v>
      </c>
      <c r="Q480">
        <f>$C480*INDEX('E-E'!$E$2:$AH$516,MATCH(Capacity!$B480,'E-E'!$B$2:$B$516,0), MATCH(Capacity!Q$254,'E-E'!$E$1:$AH$1,0))</f>
        <v>375</v>
      </c>
      <c r="R480">
        <f>$C480*INDEX('E-E'!$E$2:$AH$516,MATCH(Capacity!$B480,'E-E'!$B$2:$B$516,0), MATCH(Capacity!R$254,'E-E'!$E$1:$AH$1,0))</f>
        <v>375</v>
      </c>
      <c r="S480">
        <f>$C480*INDEX('E-E'!$E$2:$AH$516,MATCH(Capacity!$B480,'E-E'!$B$2:$B$516,0), MATCH(Capacity!S$254,'E-E'!$E$1:$AH$1,0))</f>
        <v>375</v>
      </c>
      <c r="T480">
        <f>$C480*INDEX('E-E'!$E$2:$AH$516,MATCH(Capacity!$B480,'E-E'!$B$2:$B$516,0), MATCH(Capacity!T$254,'E-E'!$E$1:$AH$1,0))</f>
        <v>375</v>
      </c>
      <c r="U480">
        <f>$C480*INDEX('E-E'!$E$2:$AH$516,MATCH(Capacity!$B480,'E-E'!$B$2:$B$516,0), MATCH(Capacity!U$254,'E-E'!$E$1:$AH$1,0))</f>
        <v>375</v>
      </c>
      <c r="V480">
        <f>$C480*INDEX('E-E'!$E$2:$AH$516,MATCH(Capacity!$B480,'E-E'!$B$2:$B$516,0), MATCH(Capacity!V$254,'E-E'!$E$1:$AH$1,0))</f>
        <v>375</v>
      </c>
      <c r="W480">
        <f>$C480*INDEX('E-E'!$E$2:$AH$516,MATCH(Capacity!$B480,'E-E'!$B$2:$B$516,0), MATCH(Capacity!W$254,'E-E'!$E$1:$AH$1,0))</f>
        <v>375</v>
      </c>
      <c r="X480">
        <f>$C480*INDEX('E-E'!$E$2:$AH$516,MATCH(Capacity!$B480,'E-E'!$B$2:$B$516,0), MATCH(Capacity!X$254,'E-E'!$E$1:$AH$1,0))</f>
        <v>375</v>
      </c>
      <c r="Y480">
        <f>$C480*INDEX('E-E'!$E$2:$AH$516,MATCH(Capacity!$B480,'E-E'!$B$2:$B$516,0), MATCH(Capacity!Y$254,'E-E'!$E$1:$AH$1,0))</f>
        <v>375</v>
      </c>
      <c r="Z480">
        <f>$C480*INDEX('E-E'!$E$2:$AH$516,MATCH(Capacity!$B480,'E-E'!$B$2:$B$516,0), MATCH(Capacity!Z$254,'E-E'!$E$1:$AH$1,0))</f>
        <v>375</v>
      </c>
      <c r="AA480">
        <f>$C480*INDEX('E-E'!$E$2:$AH$516,MATCH(Capacity!$B480,'E-E'!$B$2:$B$516,0), MATCH(Capacity!AA$254,'E-E'!$E$1:$AH$1,0))</f>
        <v>375</v>
      </c>
      <c r="AB480">
        <f>$C480*INDEX('E-E'!$E$2:$AH$516,MATCH(Capacity!$B480,'E-E'!$B$2:$B$516,0), MATCH(Capacity!AB$254,'E-E'!$E$1:$AH$1,0))</f>
        <v>375</v>
      </c>
      <c r="AC480">
        <f>$C480*INDEX('E-E'!$E$2:$AH$516,MATCH(Capacity!$B480,'E-E'!$B$2:$B$516,0), MATCH(Capacity!AC$254,'E-E'!$E$1:$AH$1,0))</f>
        <v>375</v>
      </c>
      <c r="AD480">
        <f>$C480*INDEX('E-E'!$E$2:$AH$516,MATCH(Capacity!$B480,'E-E'!$B$2:$B$516,0), MATCH(Capacity!AD$254,'E-E'!$E$1:$AH$1,0))</f>
        <v>375</v>
      </c>
      <c r="AE480">
        <f>$C480*INDEX('E-E'!$E$2:$AH$516,MATCH(Capacity!$B480,'E-E'!$B$2:$B$516,0), MATCH(Capacity!AE$254,'E-E'!$E$1:$AH$1,0))</f>
        <v>375</v>
      </c>
      <c r="AF480">
        <f>$C480*INDEX('E-E'!$E$2:$AH$516,MATCH(Capacity!$B480,'E-E'!$B$2:$B$516,0), MATCH(Capacity!AF$254,'E-E'!$E$1:$AH$1,0))</f>
        <v>375</v>
      </c>
      <c r="AG480">
        <f>$C480*INDEX('E-E'!$E$2:$AH$516,MATCH(Capacity!$B480,'E-E'!$B$2:$B$516,0), MATCH(Capacity!AG$254,'E-E'!$E$1:$AH$1,0))</f>
        <v>375</v>
      </c>
      <c r="AH480">
        <f>$C480*INDEX('E-E'!$E$2:$AH$516,MATCH(Capacity!$B480,'E-E'!$B$2:$B$516,0), MATCH(Capacity!AH$254,'E-E'!$E$1:$AH$1,0))</f>
        <v>375</v>
      </c>
    </row>
    <row r="481" spans="1:34" x14ac:dyDescent="0.3">
      <c r="A481" t="str">
        <f>'E-E'!A228</f>
        <v>Kurri Kurri</v>
      </c>
      <c r="B481" t="str">
        <f>'E-E'!B228</f>
        <v>Kurri Kurri 2</v>
      </c>
      <c r="C481">
        <f>_xlfn.IFNA(VLOOKUP(B481,RawData!$B$1:$E$168,4,FALSE),0)</f>
        <v>375</v>
      </c>
      <c r="D481" t="str">
        <f>_xlfn.IFNA(VLOOKUP(B481,RawData!$B$1:$H$168,7,FALSE),0)</f>
        <v>OCGT</v>
      </c>
      <c r="E481" t="str">
        <f>_xlfn.IFNA(VLOOKUP(B481,RawData!$B$1:$H$168,2,FALSE),0)</f>
        <v>NSW</v>
      </c>
      <c r="F481">
        <f>$C481*INDEX('E-E'!$E$2:$AH$516,MATCH(Capacity!$B481,'E-E'!$B$2:$B$516,0), MATCH(Capacity!F$254,'E-E'!$E$1:$AH$1,0))</f>
        <v>0</v>
      </c>
      <c r="G481">
        <f>$C481*INDEX('E-E'!$E$2:$AH$516,MATCH(Capacity!$B481,'E-E'!$B$2:$B$516,0), MATCH(Capacity!G$254,'E-E'!$E$1:$AH$1,0))</f>
        <v>0</v>
      </c>
      <c r="H481">
        <f>$C481*INDEX('E-E'!$E$2:$AH$516,MATCH(Capacity!$B481,'E-E'!$B$2:$B$516,0), MATCH(Capacity!H$254,'E-E'!$E$1:$AH$1,0))</f>
        <v>375</v>
      </c>
      <c r="I481">
        <f>$C481*INDEX('E-E'!$E$2:$AH$516,MATCH(Capacity!$B481,'E-E'!$B$2:$B$516,0), MATCH(Capacity!I$254,'E-E'!$E$1:$AH$1,0))</f>
        <v>375</v>
      </c>
      <c r="J481">
        <f>$C481*INDEX('E-E'!$E$2:$AH$516,MATCH(Capacity!$B481,'E-E'!$B$2:$B$516,0), MATCH(Capacity!J$254,'E-E'!$E$1:$AH$1,0))</f>
        <v>375</v>
      </c>
      <c r="K481">
        <f>$C481*INDEX('E-E'!$E$2:$AH$516,MATCH(Capacity!$B481,'E-E'!$B$2:$B$516,0), MATCH(Capacity!K$254,'E-E'!$E$1:$AH$1,0))</f>
        <v>375</v>
      </c>
      <c r="L481">
        <f>$C481*INDEX('E-E'!$E$2:$AH$516,MATCH(Capacity!$B481,'E-E'!$B$2:$B$516,0), MATCH(Capacity!L$254,'E-E'!$E$1:$AH$1,0))</f>
        <v>375</v>
      </c>
      <c r="M481">
        <f>$C481*INDEX('E-E'!$E$2:$AH$516,MATCH(Capacity!$B481,'E-E'!$B$2:$B$516,0), MATCH(Capacity!M$254,'E-E'!$E$1:$AH$1,0))</f>
        <v>375</v>
      </c>
      <c r="N481">
        <f>$C481*INDEX('E-E'!$E$2:$AH$516,MATCH(Capacity!$B481,'E-E'!$B$2:$B$516,0), MATCH(Capacity!N$254,'E-E'!$E$1:$AH$1,0))</f>
        <v>375</v>
      </c>
      <c r="O481">
        <f>$C481*INDEX('E-E'!$E$2:$AH$516,MATCH(Capacity!$B481,'E-E'!$B$2:$B$516,0), MATCH(Capacity!O$254,'E-E'!$E$1:$AH$1,0))</f>
        <v>375</v>
      </c>
      <c r="P481">
        <f>$C481*INDEX('E-E'!$E$2:$AH$516,MATCH(Capacity!$B481,'E-E'!$B$2:$B$516,0), MATCH(Capacity!P$254,'E-E'!$E$1:$AH$1,0))</f>
        <v>375</v>
      </c>
      <c r="Q481">
        <f>$C481*INDEX('E-E'!$E$2:$AH$516,MATCH(Capacity!$B481,'E-E'!$B$2:$B$516,0), MATCH(Capacity!Q$254,'E-E'!$E$1:$AH$1,0))</f>
        <v>375</v>
      </c>
      <c r="R481">
        <f>$C481*INDEX('E-E'!$E$2:$AH$516,MATCH(Capacity!$B481,'E-E'!$B$2:$B$516,0), MATCH(Capacity!R$254,'E-E'!$E$1:$AH$1,0))</f>
        <v>375</v>
      </c>
      <c r="S481">
        <f>$C481*INDEX('E-E'!$E$2:$AH$516,MATCH(Capacity!$B481,'E-E'!$B$2:$B$516,0), MATCH(Capacity!S$254,'E-E'!$E$1:$AH$1,0))</f>
        <v>375</v>
      </c>
      <c r="T481">
        <f>$C481*INDEX('E-E'!$E$2:$AH$516,MATCH(Capacity!$B481,'E-E'!$B$2:$B$516,0), MATCH(Capacity!T$254,'E-E'!$E$1:$AH$1,0))</f>
        <v>375</v>
      </c>
      <c r="U481">
        <f>$C481*INDEX('E-E'!$E$2:$AH$516,MATCH(Capacity!$B481,'E-E'!$B$2:$B$516,0), MATCH(Capacity!U$254,'E-E'!$E$1:$AH$1,0))</f>
        <v>375</v>
      </c>
      <c r="V481">
        <f>$C481*INDEX('E-E'!$E$2:$AH$516,MATCH(Capacity!$B481,'E-E'!$B$2:$B$516,0), MATCH(Capacity!V$254,'E-E'!$E$1:$AH$1,0))</f>
        <v>375</v>
      </c>
      <c r="W481">
        <f>$C481*INDEX('E-E'!$E$2:$AH$516,MATCH(Capacity!$B481,'E-E'!$B$2:$B$516,0), MATCH(Capacity!W$254,'E-E'!$E$1:$AH$1,0))</f>
        <v>375</v>
      </c>
      <c r="X481">
        <f>$C481*INDEX('E-E'!$E$2:$AH$516,MATCH(Capacity!$B481,'E-E'!$B$2:$B$516,0), MATCH(Capacity!X$254,'E-E'!$E$1:$AH$1,0))</f>
        <v>375</v>
      </c>
      <c r="Y481">
        <f>$C481*INDEX('E-E'!$E$2:$AH$516,MATCH(Capacity!$B481,'E-E'!$B$2:$B$516,0), MATCH(Capacity!Y$254,'E-E'!$E$1:$AH$1,0))</f>
        <v>375</v>
      </c>
      <c r="Z481">
        <f>$C481*INDEX('E-E'!$E$2:$AH$516,MATCH(Capacity!$B481,'E-E'!$B$2:$B$516,0), MATCH(Capacity!Z$254,'E-E'!$E$1:$AH$1,0))</f>
        <v>375</v>
      </c>
      <c r="AA481">
        <f>$C481*INDEX('E-E'!$E$2:$AH$516,MATCH(Capacity!$B481,'E-E'!$B$2:$B$516,0), MATCH(Capacity!AA$254,'E-E'!$E$1:$AH$1,0))</f>
        <v>375</v>
      </c>
      <c r="AB481">
        <f>$C481*INDEX('E-E'!$E$2:$AH$516,MATCH(Capacity!$B481,'E-E'!$B$2:$B$516,0), MATCH(Capacity!AB$254,'E-E'!$E$1:$AH$1,0))</f>
        <v>375</v>
      </c>
      <c r="AC481">
        <f>$C481*INDEX('E-E'!$E$2:$AH$516,MATCH(Capacity!$B481,'E-E'!$B$2:$B$516,0), MATCH(Capacity!AC$254,'E-E'!$E$1:$AH$1,0))</f>
        <v>375</v>
      </c>
      <c r="AD481">
        <f>$C481*INDEX('E-E'!$E$2:$AH$516,MATCH(Capacity!$B481,'E-E'!$B$2:$B$516,0), MATCH(Capacity!AD$254,'E-E'!$E$1:$AH$1,0))</f>
        <v>375</v>
      </c>
      <c r="AE481">
        <f>$C481*INDEX('E-E'!$E$2:$AH$516,MATCH(Capacity!$B481,'E-E'!$B$2:$B$516,0), MATCH(Capacity!AE$254,'E-E'!$E$1:$AH$1,0))</f>
        <v>375</v>
      </c>
      <c r="AF481">
        <f>$C481*INDEX('E-E'!$E$2:$AH$516,MATCH(Capacity!$B481,'E-E'!$B$2:$B$516,0), MATCH(Capacity!AF$254,'E-E'!$E$1:$AH$1,0))</f>
        <v>375</v>
      </c>
      <c r="AG481">
        <f>$C481*INDEX('E-E'!$E$2:$AH$516,MATCH(Capacity!$B481,'E-E'!$B$2:$B$516,0), MATCH(Capacity!AG$254,'E-E'!$E$1:$AH$1,0))</f>
        <v>375</v>
      </c>
      <c r="AH481">
        <f>$C481*INDEX('E-E'!$E$2:$AH$516,MATCH(Capacity!$B481,'E-E'!$B$2:$B$516,0), MATCH(Capacity!AH$254,'E-E'!$E$1:$AH$1,0))</f>
        <v>375</v>
      </c>
    </row>
    <row r="482" spans="1:34" x14ac:dyDescent="0.3">
      <c r="A482" t="str">
        <f>'E-E'!A229</f>
        <v>Ladbroke Grove</v>
      </c>
      <c r="B482" t="str">
        <f>'E-E'!B229</f>
        <v>LADBROK1</v>
      </c>
      <c r="C482">
        <f>_xlfn.IFNA(VLOOKUP(B482,RawData!$B$1:$E$168,4,FALSE),0)</f>
        <v>40</v>
      </c>
      <c r="D482" t="str">
        <f>_xlfn.IFNA(VLOOKUP(B482,RawData!$B$1:$H$168,7,FALSE),0)</f>
        <v>OCGT</v>
      </c>
      <c r="E482" t="str">
        <f>_xlfn.IFNA(VLOOKUP(B482,RawData!$B$1:$H$168,2,FALSE),0)</f>
        <v>SA</v>
      </c>
      <c r="F482">
        <f>$C482*INDEX('E-E'!$E$2:$AH$516,MATCH(Capacity!$B482,'E-E'!$B$2:$B$516,0), MATCH(Capacity!F$254,'E-E'!$E$1:$AH$1,0))</f>
        <v>40</v>
      </c>
      <c r="G482">
        <f>$C482*INDEX('E-E'!$E$2:$AH$516,MATCH(Capacity!$B482,'E-E'!$B$2:$B$516,0), MATCH(Capacity!G$254,'E-E'!$E$1:$AH$1,0))</f>
        <v>40</v>
      </c>
      <c r="H482">
        <f>$C482*INDEX('E-E'!$E$2:$AH$516,MATCH(Capacity!$B482,'E-E'!$B$2:$B$516,0), MATCH(Capacity!H$254,'E-E'!$E$1:$AH$1,0))</f>
        <v>40</v>
      </c>
      <c r="I482">
        <f>$C482*INDEX('E-E'!$E$2:$AH$516,MATCH(Capacity!$B482,'E-E'!$B$2:$B$516,0), MATCH(Capacity!I$254,'E-E'!$E$1:$AH$1,0))</f>
        <v>40</v>
      </c>
      <c r="J482">
        <f>$C482*INDEX('E-E'!$E$2:$AH$516,MATCH(Capacity!$B482,'E-E'!$B$2:$B$516,0), MATCH(Capacity!J$254,'E-E'!$E$1:$AH$1,0))</f>
        <v>40</v>
      </c>
      <c r="K482">
        <f>$C482*INDEX('E-E'!$E$2:$AH$516,MATCH(Capacity!$B482,'E-E'!$B$2:$B$516,0), MATCH(Capacity!K$254,'E-E'!$E$1:$AH$1,0))</f>
        <v>40</v>
      </c>
      <c r="L482">
        <f>$C482*INDEX('E-E'!$E$2:$AH$516,MATCH(Capacity!$B482,'E-E'!$B$2:$B$516,0), MATCH(Capacity!L$254,'E-E'!$E$1:$AH$1,0))</f>
        <v>40</v>
      </c>
      <c r="M482">
        <f>$C482*INDEX('E-E'!$E$2:$AH$516,MATCH(Capacity!$B482,'E-E'!$B$2:$B$516,0), MATCH(Capacity!M$254,'E-E'!$E$1:$AH$1,0))</f>
        <v>40</v>
      </c>
      <c r="N482">
        <f>$C482*INDEX('E-E'!$E$2:$AH$516,MATCH(Capacity!$B482,'E-E'!$B$2:$B$516,0), MATCH(Capacity!N$254,'E-E'!$E$1:$AH$1,0))</f>
        <v>40</v>
      </c>
      <c r="O482">
        <f>$C482*INDEX('E-E'!$E$2:$AH$516,MATCH(Capacity!$B482,'E-E'!$B$2:$B$516,0), MATCH(Capacity!O$254,'E-E'!$E$1:$AH$1,0))</f>
        <v>40</v>
      </c>
      <c r="P482">
        <f>$C482*INDEX('E-E'!$E$2:$AH$516,MATCH(Capacity!$B482,'E-E'!$B$2:$B$516,0), MATCH(Capacity!P$254,'E-E'!$E$1:$AH$1,0))</f>
        <v>40</v>
      </c>
      <c r="Q482">
        <f>$C482*INDEX('E-E'!$E$2:$AH$516,MATCH(Capacity!$B482,'E-E'!$B$2:$B$516,0), MATCH(Capacity!Q$254,'E-E'!$E$1:$AH$1,0))</f>
        <v>40</v>
      </c>
      <c r="R482">
        <f>$C482*INDEX('E-E'!$E$2:$AH$516,MATCH(Capacity!$B482,'E-E'!$B$2:$B$516,0), MATCH(Capacity!R$254,'E-E'!$E$1:$AH$1,0))</f>
        <v>40</v>
      </c>
      <c r="S482">
        <f>$C482*INDEX('E-E'!$E$2:$AH$516,MATCH(Capacity!$B482,'E-E'!$B$2:$B$516,0), MATCH(Capacity!S$254,'E-E'!$E$1:$AH$1,0))</f>
        <v>40</v>
      </c>
      <c r="T482">
        <f>$C482*INDEX('E-E'!$E$2:$AH$516,MATCH(Capacity!$B482,'E-E'!$B$2:$B$516,0), MATCH(Capacity!T$254,'E-E'!$E$1:$AH$1,0))</f>
        <v>40</v>
      </c>
      <c r="U482">
        <f>$C482*INDEX('E-E'!$E$2:$AH$516,MATCH(Capacity!$B482,'E-E'!$B$2:$B$516,0), MATCH(Capacity!U$254,'E-E'!$E$1:$AH$1,0))</f>
        <v>0</v>
      </c>
      <c r="V482">
        <f>$C482*INDEX('E-E'!$E$2:$AH$516,MATCH(Capacity!$B482,'E-E'!$B$2:$B$516,0), MATCH(Capacity!V$254,'E-E'!$E$1:$AH$1,0))</f>
        <v>0</v>
      </c>
      <c r="W482">
        <f>$C482*INDEX('E-E'!$E$2:$AH$516,MATCH(Capacity!$B482,'E-E'!$B$2:$B$516,0), MATCH(Capacity!W$254,'E-E'!$E$1:$AH$1,0))</f>
        <v>0</v>
      </c>
      <c r="X482">
        <f>$C482*INDEX('E-E'!$E$2:$AH$516,MATCH(Capacity!$B482,'E-E'!$B$2:$B$516,0), MATCH(Capacity!X$254,'E-E'!$E$1:$AH$1,0))</f>
        <v>0</v>
      </c>
      <c r="Y482">
        <f>$C482*INDEX('E-E'!$E$2:$AH$516,MATCH(Capacity!$B482,'E-E'!$B$2:$B$516,0), MATCH(Capacity!Y$254,'E-E'!$E$1:$AH$1,0))</f>
        <v>0</v>
      </c>
      <c r="Z482">
        <f>$C482*INDEX('E-E'!$E$2:$AH$516,MATCH(Capacity!$B482,'E-E'!$B$2:$B$516,0), MATCH(Capacity!Z$254,'E-E'!$E$1:$AH$1,0))</f>
        <v>0</v>
      </c>
      <c r="AA482">
        <f>$C482*INDEX('E-E'!$E$2:$AH$516,MATCH(Capacity!$B482,'E-E'!$B$2:$B$516,0), MATCH(Capacity!AA$254,'E-E'!$E$1:$AH$1,0))</f>
        <v>0</v>
      </c>
      <c r="AB482">
        <f>$C482*INDEX('E-E'!$E$2:$AH$516,MATCH(Capacity!$B482,'E-E'!$B$2:$B$516,0), MATCH(Capacity!AB$254,'E-E'!$E$1:$AH$1,0))</f>
        <v>0</v>
      </c>
      <c r="AC482">
        <f>$C482*INDEX('E-E'!$E$2:$AH$516,MATCH(Capacity!$B482,'E-E'!$B$2:$B$516,0), MATCH(Capacity!AC$254,'E-E'!$E$1:$AH$1,0))</f>
        <v>0</v>
      </c>
      <c r="AD482">
        <f>$C482*INDEX('E-E'!$E$2:$AH$516,MATCH(Capacity!$B482,'E-E'!$B$2:$B$516,0), MATCH(Capacity!AD$254,'E-E'!$E$1:$AH$1,0))</f>
        <v>0</v>
      </c>
      <c r="AE482">
        <f>$C482*INDEX('E-E'!$E$2:$AH$516,MATCH(Capacity!$B482,'E-E'!$B$2:$B$516,0), MATCH(Capacity!AE$254,'E-E'!$E$1:$AH$1,0))</f>
        <v>0</v>
      </c>
      <c r="AF482">
        <f>$C482*INDEX('E-E'!$E$2:$AH$516,MATCH(Capacity!$B482,'E-E'!$B$2:$B$516,0), MATCH(Capacity!AF$254,'E-E'!$E$1:$AH$1,0))</f>
        <v>0</v>
      </c>
      <c r="AG482">
        <f>$C482*INDEX('E-E'!$E$2:$AH$516,MATCH(Capacity!$B482,'E-E'!$B$2:$B$516,0), MATCH(Capacity!AG$254,'E-E'!$E$1:$AH$1,0))</f>
        <v>0</v>
      </c>
      <c r="AH482">
        <f>$C482*INDEX('E-E'!$E$2:$AH$516,MATCH(Capacity!$B482,'E-E'!$B$2:$B$516,0), MATCH(Capacity!AH$254,'E-E'!$E$1:$AH$1,0))</f>
        <v>0</v>
      </c>
    </row>
    <row r="483" spans="1:34" x14ac:dyDescent="0.3">
      <c r="A483" t="str">
        <f>'E-E'!A230</f>
        <v>Ladbroke Grove</v>
      </c>
      <c r="B483" t="str">
        <f>'E-E'!B230</f>
        <v>LADBROK2</v>
      </c>
      <c r="C483">
        <f>_xlfn.IFNA(VLOOKUP(B483,RawData!$B$1:$E$168,4,FALSE),0)</f>
        <v>40</v>
      </c>
      <c r="D483" t="str">
        <f>_xlfn.IFNA(VLOOKUP(B483,RawData!$B$1:$H$168,7,FALSE),0)</f>
        <v>OCGT</v>
      </c>
      <c r="E483" t="str">
        <f>_xlfn.IFNA(VLOOKUP(B483,RawData!$B$1:$H$168,2,FALSE),0)</f>
        <v>SA</v>
      </c>
      <c r="F483">
        <f>$C483*INDEX('E-E'!$E$2:$AH$516,MATCH(Capacity!$B483,'E-E'!$B$2:$B$516,0), MATCH(Capacity!F$254,'E-E'!$E$1:$AH$1,0))</f>
        <v>40</v>
      </c>
      <c r="G483">
        <f>$C483*INDEX('E-E'!$E$2:$AH$516,MATCH(Capacity!$B483,'E-E'!$B$2:$B$516,0), MATCH(Capacity!G$254,'E-E'!$E$1:$AH$1,0))</f>
        <v>40</v>
      </c>
      <c r="H483">
        <f>$C483*INDEX('E-E'!$E$2:$AH$516,MATCH(Capacity!$B483,'E-E'!$B$2:$B$516,0), MATCH(Capacity!H$254,'E-E'!$E$1:$AH$1,0))</f>
        <v>40</v>
      </c>
      <c r="I483">
        <f>$C483*INDEX('E-E'!$E$2:$AH$516,MATCH(Capacity!$B483,'E-E'!$B$2:$B$516,0), MATCH(Capacity!I$254,'E-E'!$E$1:$AH$1,0))</f>
        <v>40</v>
      </c>
      <c r="J483">
        <f>$C483*INDEX('E-E'!$E$2:$AH$516,MATCH(Capacity!$B483,'E-E'!$B$2:$B$516,0), MATCH(Capacity!J$254,'E-E'!$E$1:$AH$1,0))</f>
        <v>40</v>
      </c>
      <c r="K483">
        <f>$C483*INDEX('E-E'!$E$2:$AH$516,MATCH(Capacity!$B483,'E-E'!$B$2:$B$516,0), MATCH(Capacity!K$254,'E-E'!$E$1:$AH$1,0))</f>
        <v>40</v>
      </c>
      <c r="L483">
        <f>$C483*INDEX('E-E'!$E$2:$AH$516,MATCH(Capacity!$B483,'E-E'!$B$2:$B$516,0), MATCH(Capacity!L$254,'E-E'!$E$1:$AH$1,0))</f>
        <v>40</v>
      </c>
      <c r="M483">
        <f>$C483*INDEX('E-E'!$E$2:$AH$516,MATCH(Capacity!$B483,'E-E'!$B$2:$B$516,0), MATCH(Capacity!M$254,'E-E'!$E$1:$AH$1,0))</f>
        <v>40</v>
      </c>
      <c r="N483">
        <f>$C483*INDEX('E-E'!$E$2:$AH$516,MATCH(Capacity!$B483,'E-E'!$B$2:$B$516,0), MATCH(Capacity!N$254,'E-E'!$E$1:$AH$1,0))</f>
        <v>40</v>
      </c>
      <c r="O483">
        <f>$C483*INDEX('E-E'!$E$2:$AH$516,MATCH(Capacity!$B483,'E-E'!$B$2:$B$516,0), MATCH(Capacity!O$254,'E-E'!$E$1:$AH$1,0))</f>
        <v>40</v>
      </c>
      <c r="P483">
        <f>$C483*INDEX('E-E'!$E$2:$AH$516,MATCH(Capacity!$B483,'E-E'!$B$2:$B$516,0), MATCH(Capacity!P$254,'E-E'!$E$1:$AH$1,0))</f>
        <v>40</v>
      </c>
      <c r="Q483">
        <f>$C483*INDEX('E-E'!$E$2:$AH$516,MATCH(Capacity!$B483,'E-E'!$B$2:$B$516,0), MATCH(Capacity!Q$254,'E-E'!$E$1:$AH$1,0))</f>
        <v>40</v>
      </c>
      <c r="R483">
        <f>$C483*INDEX('E-E'!$E$2:$AH$516,MATCH(Capacity!$B483,'E-E'!$B$2:$B$516,0), MATCH(Capacity!R$254,'E-E'!$E$1:$AH$1,0))</f>
        <v>40</v>
      </c>
      <c r="S483">
        <f>$C483*INDEX('E-E'!$E$2:$AH$516,MATCH(Capacity!$B483,'E-E'!$B$2:$B$516,0), MATCH(Capacity!S$254,'E-E'!$E$1:$AH$1,0))</f>
        <v>40</v>
      </c>
      <c r="T483">
        <f>$C483*INDEX('E-E'!$E$2:$AH$516,MATCH(Capacity!$B483,'E-E'!$B$2:$B$516,0), MATCH(Capacity!T$254,'E-E'!$E$1:$AH$1,0))</f>
        <v>40</v>
      </c>
      <c r="U483">
        <f>$C483*INDEX('E-E'!$E$2:$AH$516,MATCH(Capacity!$B483,'E-E'!$B$2:$B$516,0), MATCH(Capacity!U$254,'E-E'!$E$1:$AH$1,0))</f>
        <v>0</v>
      </c>
      <c r="V483">
        <f>$C483*INDEX('E-E'!$E$2:$AH$516,MATCH(Capacity!$B483,'E-E'!$B$2:$B$516,0), MATCH(Capacity!V$254,'E-E'!$E$1:$AH$1,0))</f>
        <v>0</v>
      </c>
      <c r="W483">
        <f>$C483*INDEX('E-E'!$E$2:$AH$516,MATCH(Capacity!$B483,'E-E'!$B$2:$B$516,0), MATCH(Capacity!W$254,'E-E'!$E$1:$AH$1,0))</f>
        <v>0</v>
      </c>
      <c r="X483">
        <f>$C483*INDEX('E-E'!$E$2:$AH$516,MATCH(Capacity!$B483,'E-E'!$B$2:$B$516,0), MATCH(Capacity!X$254,'E-E'!$E$1:$AH$1,0))</f>
        <v>0</v>
      </c>
      <c r="Y483">
        <f>$C483*INDEX('E-E'!$E$2:$AH$516,MATCH(Capacity!$B483,'E-E'!$B$2:$B$516,0), MATCH(Capacity!Y$254,'E-E'!$E$1:$AH$1,0))</f>
        <v>0</v>
      </c>
      <c r="Z483">
        <f>$C483*INDEX('E-E'!$E$2:$AH$516,MATCH(Capacity!$B483,'E-E'!$B$2:$B$516,0), MATCH(Capacity!Z$254,'E-E'!$E$1:$AH$1,0))</f>
        <v>0</v>
      </c>
      <c r="AA483">
        <f>$C483*INDEX('E-E'!$E$2:$AH$516,MATCH(Capacity!$B483,'E-E'!$B$2:$B$516,0), MATCH(Capacity!AA$254,'E-E'!$E$1:$AH$1,0))</f>
        <v>0</v>
      </c>
      <c r="AB483">
        <f>$C483*INDEX('E-E'!$E$2:$AH$516,MATCH(Capacity!$B483,'E-E'!$B$2:$B$516,0), MATCH(Capacity!AB$254,'E-E'!$E$1:$AH$1,0))</f>
        <v>0</v>
      </c>
      <c r="AC483">
        <f>$C483*INDEX('E-E'!$E$2:$AH$516,MATCH(Capacity!$B483,'E-E'!$B$2:$B$516,0), MATCH(Capacity!AC$254,'E-E'!$E$1:$AH$1,0))</f>
        <v>0</v>
      </c>
      <c r="AD483">
        <f>$C483*INDEX('E-E'!$E$2:$AH$516,MATCH(Capacity!$B483,'E-E'!$B$2:$B$516,0), MATCH(Capacity!AD$254,'E-E'!$E$1:$AH$1,0))</f>
        <v>0</v>
      </c>
      <c r="AE483">
        <f>$C483*INDEX('E-E'!$E$2:$AH$516,MATCH(Capacity!$B483,'E-E'!$B$2:$B$516,0), MATCH(Capacity!AE$254,'E-E'!$E$1:$AH$1,0))</f>
        <v>0</v>
      </c>
      <c r="AF483">
        <f>$C483*INDEX('E-E'!$E$2:$AH$516,MATCH(Capacity!$B483,'E-E'!$B$2:$B$516,0), MATCH(Capacity!AF$254,'E-E'!$E$1:$AH$1,0))</f>
        <v>0</v>
      </c>
      <c r="AG483">
        <f>$C483*INDEX('E-E'!$E$2:$AH$516,MATCH(Capacity!$B483,'E-E'!$B$2:$B$516,0), MATCH(Capacity!AG$254,'E-E'!$E$1:$AH$1,0))</f>
        <v>0</v>
      </c>
      <c r="AH483">
        <f>$C483*INDEX('E-E'!$E$2:$AH$516,MATCH(Capacity!$B483,'E-E'!$B$2:$B$516,0), MATCH(Capacity!AH$254,'E-E'!$E$1:$AH$1,0))</f>
        <v>0</v>
      </c>
    </row>
    <row r="484" spans="1:34" x14ac:dyDescent="0.3">
      <c r="A484" t="str">
        <f>'E-E'!A231</f>
        <v>Lake Bonney BESS1</v>
      </c>
      <c r="B484" t="str">
        <f>'E-E'!B231</f>
        <v>LBBG1</v>
      </c>
      <c r="C484">
        <f>_xlfn.IFNA(VLOOKUP(B484,RawData!$B$1:$E$168,4,FALSE),0)</f>
        <v>0</v>
      </c>
      <c r="D484">
        <f>_xlfn.IFNA(VLOOKUP(B484,RawData!$B$1:$H$168,7,FALSE),0)</f>
        <v>0</v>
      </c>
      <c r="E484">
        <f>_xlfn.IFNA(VLOOKUP(B484,RawData!$B$1:$H$168,2,FALSE),0)</f>
        <v>0</v>
      </c>
      <c r="F484">
        <f>$C484*INDEX('E-E'!$E$2:$AH$516,MATCH(Capacity!$B484,'E-E'!$B$2:$B$516,0), MATCH(Capacity!F$254,'E-E'!$E$1:$AH$1,0))</f>
        <v>0</v>
      </c>
      <c r="G484">
        <f>$C484*INDEX('E-E'!$E$2:$AH$516,MATCH(Capacity!$B484,'E-E'!$B$2:$B$516,0), MATCH(Capacity!G$254,'E-E'!$E$1:$AH$1,0))</f>
        <v>0</v>
      </c>
      <c r="H484">
        <f>$C484*INDEX('E-E'!$E$2:$AH$516,MATCH(Capacity!$B484,'E-E'!$B$2:$B$516,0), MATCH(Capacity!H$254,'E-E'!$E$1:$AH$1,0))</f>
        <v>0</v>
      </c>
      <c r="I484">
        <f>$C484*INDEX('E-E'!$E$2:$AH$516,MATCH(Capacity!$B484,'E-E'!$B$2:$B$516,0), MATCH(Capacity!I$254,'E-E'!$E$1:$AH$1,0))</f>
        <v>0</v>
      </c>
      <c r="J484">
        <f>$C484*INDEX('E-E'!$E$2:$AH$516,MATCH(Capacity!$B484,'E-E'!$B$2:$B$516,0), MATCH(Capacity!J$254,'E-E'!$E$1:$AH$1,0))</f>
        <v>0</v>
      </c>
      <c r="K484">
        <f>$C484*INDEX('E-E'!$E$2:$AH$516,MATCH(Capacity!$B484,'E-E'!$B$2:$B$516,0), MATCH(Capacity!K$254,'E-E'!$E$1:$AH$1,0))</f>
        <v>0</v>
      </c>
      <c r="L484">
        <f>$C484*INDEX('E-E'!$E$2:$AH$516,MATCH(Capacity!$B484,'E-E'!$B$2:$B$516,0), MATCH(Capacity!L$254,'E-E'!$E$1:$AH$1,0))</f>
        <v>0</v>
      </c>
      <c r="M484">
        <f>$C484*INDEX('E-E'!$E$2:$AH$516,MATCH(Capacity!$B484,'E-E'!$B$2:$B$516,0), MATCH(Capacity!M$254,'E-E'!$E$1:$AH$1,0))</f>
        <v>0</v>
      </c>
      <c r="N484">
        <f>$C484*INDEX('E-E'!$E$2:$AH$516,MATCH(Capacity!$B484,'E-E'!$B$2:$B$516,0), MATCH(Capacity!N$254,'E-E'!$E$1:$AH$1,0))</f>
        <v>0</v>
      </c>
      <c r="O484">
        <f>$C484*INDEX('E-E'!$E$2:$AH$516,MATCH(Capacity!$B484,'E-E'!$B$2:$B$516,0), MATCH(Capacity!O$254,'E-E'!$E$1:$AH$1,0))</f>
        <v>0</v>
      </c>
      <c r="P484">
        <f>$C484*INDEX('E-E'!$E$2:$AH$516,MATCH(Capacity!$B484,'E-E'!$B$2:$B$516,0), MATCH(Capacity!P$254,'E-E'!$E$1:$AH$1,0))</f>
        <v>0</v>
      </c>
      <c r="Q484">
        <f>$C484*INDEX('E-E'!$E$2:$AH$516,MATCH(Capacity!$B484,'E-E'!$B$2:$B$516,0), MATCH(Capacity!Q$254,'E-E'!$E$1:$AH$1,0))</f>
        <v>0</v>
      </c>
      <c r="R484">
        <f>$C484*INDEX('E-E'!$E$2:$AH$516,MATCH(Capacity!$B484,'E-E'!$B$2:$B$516,0), MATCH(Capacity!R$254,'E-E'!$E$1:$AH$1,0))</f>
        <v>0</v>
      </c>
      <c r="S484">
        <f>$C484*INDEX('E-E'!$E$2:$AH$516,MATCH(Capacity!$B484,'E-E'!$B$2:$B$516,0), MATCH(Capacity!S$254,'E-E'!$E$1:$AH$1,0))</f>
        <v>0</v>
      </c>
      <c r="T484">
        <f>$C484*INDEX('E-E'!$E$2:$AH$516,MATCH(Capacity!$B484,'E-E'!$B$2:$B$516,0), MATCH(Capacity!T$254,'E-E'!$E$1:$AH$1,0))</f>
        <v>0</v>
      </c>
      <c r="U484">
        <f>$C484*INDEX('E-E'!$E$2:$AH$516,MATCH(Capacity!$B484,'E-E'!$B$2:$B$516,0), MATCH(Capacity!U$254,'E-E'!$E$1:$AH$1,0))</f>
        <v>0</v>
      </c>
      <c r="V484">
        <f>$C484*INDEX('E-E'!$E$2:$AH$516,MATCH(Capacity!$B484,'E-E'!$B$2:$B$516,0), MATCH(Capacity!V$254,'E-E'!$E$1:$AH$1,0))</f>
        <v>0</v>
      </c>
      <c r="W484">
        <f>$C484*INDEX('E-E'!$E$2:$AH$516,MATCH(Capacity!$B484,'E-E'!$B$2:$B$516,0), MATCH(Capacity!W$254,'E-E'!$E$1:$AH$1,0))</f>
        <v>0</v>
      </c>
      <c r="X484">
        <f>$C484*INDEX('E-E'!$E$2:$AH$516,MATCH(Capacity!$B484,'E-E'!$B$2:$B$516,0), MATCH(Capacity!X$254,'E-E'!$E$1:$AH$1,0))</f>
        <v>0</v>
      </c>
      <c r="Y484">
        <f>$C484*INDEX('E-E'!$E$2:$AH$516,MATCH(Capacity!$B484,'E-E'!$B$2:$B$516,0), MATCH(Capacity!Y$254,'E-E'!$E$1:$AH$1,0))</f>
        <v>0</v>
      </c>
      <c r="Z484">
        <f>$C484*INDEX('E-E'!$E$2:$AH$516,MATCH(Capacity!$B484,'E-E'!$B$2:$B$516,0), MATCH(Capacity!Z$254,'E-E'!$E$1:$AH$1,0))</f>
        <v>0</v>
      </c>
      <c r="AA484">
        <f>$C484*INDEX('E-E'!$E$2:$AH$516,MATCH(Capacity!$B484,'E-E'!$B$2:$B$516,0), MATCH(Capacity!AA$254,'E-E'!$E$1:$AH$1,0))</f>
        <v>0</v>
      </c>
      <c r="AB484">
        <f>$C484*INDEX('E-E'!$E$2:$AH$516,MATCH(Capacity!$B484,'E-E'!$B$2:$B$516,0), MATCH(Capacity!AB$254,'E-E'!$E$1:$AH$1,0))</f>
        <v>0</v>
      </c>
      <c r="AC484">
        <f>$C484*INDEX('E-E'!$E$2:$AH$516,MATCH(Capacity!$B484,'E-E'!$B$2:$B$516,0), MATCH(Capacity!AC$254,'E-E'!$E$1:$AH$1,0))</f>
        <v>0</v>
      </c>
      <c r="AD484">
        <f>$C484*INDEX('E-E'!$E$2:$AH$516,MATCH(Capacity!$B484,'E-E'!$B$2:$B$516,0), MATCH(Capacity!AD$254,'E-E'!$E$1:$AH$1,0))</f>
        <v>0</v>
      </c>
      <c r="AE484">
        <f>$C484*INDEX('E-E'!$E$2:$AH$516,MATCH(Capacity!$B484,'E-E'!$B$2:$B$516,0), MATCH(Capacity!AE$254,'E-E'!$E$1:$AH$1,0))</f>
        <v>0</v>
      </c>
      <c r="AF484">
        <f>$C484*INDEX('E-E'!$E$2:$AH$516,MATCH(Capacity!$B484,'E-E'!$B$2:$B$516,0), MATCH(Capacity!AF$254,'E-E'!$E$1:$AH$1,0))</f>
        <v>0</v>
      </c>
      <c r="AG484">
        <f>$C484*INDEX('E-E'!$E$2:$AH$516,MATCH(Capacity!$B484,'E-E'!$B$2:$B$516,0), MATCH(Capacity!AG$254,'E-E'!$E$1:$AH$1,0))</f>
        <v>0</v>
      </c>
      <c r="AH484">
        <f>$C484*INDEX('E-E'!$E$2:$AH$516,MATCH(Capacity!$B484,'E-E'!$B$2:$B$516,0), MATCH(Capacity!AH$254,'E-E'!$E$1:$AH$1,0))</f>
        <v>0</v>
      </c>
    </row>
    <row r="485" spans="1:34" x14ac:dyDescent="0.3">
      <c r="A485" t="str">
        <f>'E-E'!A232</f>
        <v>Liddell</v>
      </c>
      <c r="B485" t="str">
        <f>'E-E'!B232</f>
        <v>LD01</v>
      </c>
      <c r="C485">
        <f>_xlfn.IFNA(VLOOKUP(B485,RawData!$B$1:$E$168,4,FALSE),0)</f>
        <v>500</v>
      </c>
      <c r="D485" t="str">
        <f>_xlfn.IFNA(VLOOKUP(B485,RawData!$B$1:$H$168,7,FALSE),0)</f>
        <v>Steam Sub Critical</v>
      </c>
      <c r="E485" t="str">
        <f>_xlfn.IFNA(VLOOKUP(B485,RawData!$B$1:$H$168,2,FALSE),0)</f>
        <v>NSW</v>
      </c>
      <c r="F485">
        <f>$C485*INDEX('E-E'!$E$2:$AH$516,MATCH(Capacity!$B485,'E-E'!$B$2:$B$516,0), MATCH(Capacity!F$254,'E-E'!$E$1:$AH$1,0))</f>
        <v>500</v>
      </c>
      <c r="G485">
        <f>$C485*INDEX('E-E'!$E$2:$AH$516,MATCH(Capacity!$B485,'E-E'!$B$2:$B$516,0), MATCH(Capacity!G$254,'E-E'!$E$1:$AH$1,0))</f>
        <v>500</v>
      </c>
      <c r="H485">
        <f>$C485*INDEX('E-E'!$E$2:$AH$516,MATCH(Capacity!$B485,'E-E'!$B$2:$B$516,0), MATCH(Capacity!H$254,'E-E'!$E$1:$AH$1,0))</f>
        <v>0</v>
      </c>
      <c r="I485">
        <f>$C485*INDEX('E-E'!$E$2:$AH$516,MATCH(Capacity!$B485,'E-E'!$B$2:$B$516,0), MATCH(Capacity!I$254,'E-E'!$E$1:$AH$1,0))</f>
        <v>0</v>
      </c>
      <c r="J485">
        <f>$C485*INDEX('E-E'!$E$2:$AH$516,MATCH(Capacity!$B485,'E-E'!$B$2:$B$516,0), MATCH(Capacity!J$254,'E-E'!$E$1:$AH$1,0))</f>
        <v>0</v>
      </c>
      <c r="K485">
        <f>$C485*INDEX('E-E'!$E$2:$AH$516,MATCH(Capacity!$B485,'E-E'!$B$2:$B$516,0), MATCH(Capacity!K$254,'E-E'!$E$1:$AH$1,0))</f>
        <v>0</v>
      </c>
      <c r="L485">
        <f>$C485*INDEX('E-E'!$E$2:$AH$516,MATCH(Capacity!$B485,'E-E'!$B$2:$B$516,0), MATCH(Capacity!L$254,'E-E'!$E$1:$AH$1,0))</f>
        <v>0</v>
      </c>
      <c r="M485">
        <f>$C485*INDEX('E-E'!$E$2:$AH$516,MATCH(Capacity!$B485,'E-E'!$B$2:$B$516,0), MATCH(Capacity!M$254,'E-E'!$E$1:$AH$1,0))</f>
        <v>0</v>
      </c>
      <c r="N485">
        <f>$C485*INDEX('E-E'!$E$2:$AH$516,MATCH(Capacity!$B485,'E-E'!$B$2:$B$516,0), MATCH(Capacity!N$254,'E-E'!$E$1:$AH$1,0))</f>
        <v>0</v>
      </c>
      <c r="O485">
        <f>$C485*INDEX('E-E'!$E$2:$AH$516,MATCH(Capacity!$B485,'E-E'!$B$2:$B$516,0), MATCH(Capacity!O$254,'E-E'!$E$1:$AH$1,0))</f>
        <v>0</v>
      </c>
      <c r="P485">
        <f>$C485*INDEX('E-E'!$E$2:$AH$516,MATCH(Capacity!$B485,'E-E'!$B$2:$B$516,0), MATCH(Capacity!P$254,'E-E'!$E$1:$AH$1,0))</f>
        <v>0</v>
      </c>
      <c r="Q485">
        <f>$C485*INDEX('E-E'!$E$2:$AH$516,MATCH(Capacity!$B485,'E-E'!$B$2:$B$516,0), MATCH(Capacity!Q$254,'E-E'!$E$1:$AH$1,0))</f>
        <v>0</v>
      </c>
      <c r="R485">
        <f>$C485*INDEX('E-E'!$E$2:$AH$516,MATCH(Capacity!$B485,'E-E'!$B$2:$B$516,0), MATCH(Capacity!R$254,'E-E'!$E$1:$AH$1,0))</f>
        <v>0</v>
      </c>
      <c r="S485">
        <f>$C485*INDEX('E-E'!$E$2:$AH$516,MATCH(Capacity!$B485,'E-E'!$B$2:$B$516,0), MATCH(Capacity!S$254,'E-E'!$E$1:$AH$1,0))</f>
        <v>0</v>
      </c>
      <c r="T485">
        <f>$C485*INDEX('E-E'!$E$2:$AH$516,MATCH(Capacity!$B485,'E-E'!$B$2:$B$516,0), MATCH(Capacity!T$254,'E-E'!$E$1:$AH$1,0))</f>
        <v>0</v>
      </c>
      <c r="U485">
        <f>$C485*INDEX('E-E'!$E$2:$AH$516,MATCH(Capacity!$B485,'E-E'!$B$2:$B$516,0), MATCH(Capacity!U$254,'E-E'!$E$1:$AH$1,0))</f>
        <v>0</v>
      </c>
      <c r="V485">
        <f>$C485*INDEX('E-E'!$E$2:$AH$516,MATCH(Capacity!$B485,'E-E'!$B$2:$B$516,0), MATCH(Capacity!V$254,'E-E'!$E$1:$AH$1,0))</f>
        <v>0</v>
      </c>
      <c r="W485">
        <f>$C485*INDEX('E-E'!$E$2:$AH$516,MATCH(Capacity!$B485,'E-E'!$B$2:$B$516,0), MATCH(Capacity!W$254,'E-E'!$E$1:$AH$1,0))</f>
        <v>0</v>
      </c>
      <c r="X485">
        <f>$C485*INDEX('E-E'!$E$2:$AH$516,MATCH(Capacity!$B485,'E-E'!$B$2:$B$516,0), MATCH(Capacity!X$254,'E-E'!$E$1:$AH$1,0))</f>
        <v>0</v>
      </c>
      <c r="Y485">
        <f>$C485*INDEX('E-E'!$E$2:$AH$516,MATCH(Capacity!$B485,'E-E'!$B$2:$B$516,0), MATCH(Capacity!Y$254,'E-E'!$E$1:$AH$1,0))</f>
        <v>0</v>
      </c>
      <c r="Z485">
        <f>$C485*INDEX('E-E'!$E$2:$AH$516,MATCH(Capacity!$B485,'E-E'!$B$2:$B$516,0), MATCH(Capacity!Z$254,'E-E'!$E$1:$AH$1,0))</f>
        <v>0</v>
      </c>
      <c r="AA485">
        <f>$C485*INDEX('E-E'!$E$2:$AH$516,MATCH(Capacity!$B485,'E-E'!$B$2:$B$516,0), MATCH(Capacity!AA$254,'E-E'!$E$1:$AH$1,0))</f>
        <v>0</v>
      </c>
      <c r="AB485">
        <f>$C485*INDEX('E-E'!$E$2:$AH$516,MATCH(Capacity!$B485,'E-E'!$B$2:$B$516,0), MATCH(Capacity!AB$254,'E-E'!$E$1:$AH$1,0))</f>
        <v>0</v>
      </c>
      <c r="AC485">
        <f>$C485*INDEX('E-E'!$E$2:$AH$516,MATCH(Capacity!$B485,'E-E'!$B$2:$B$516,0), MATCH(Capacity!AC$254,'E-E'!$E$1:$AH$1,0))</f>
        <v>0</v>
      </c>
      <c r="AD485">
        <f>$C485*INDEX('E-E'!$E$2:$AH$516,MATCH(Capacity!$B485,'E-E'!$B$2:$B$516,0), MATCH(Capacity!AD$254,'E-E'!$E$1:$AH$1,0))</f>
        <v>0</v>
      </c>
      <c r="AE485">
        <f>$C485*INDEX('E-E'!$E$2:$AH$516,MATCH(Capacity!$B485,'E-E'!$B$2:$B$516,0), MATCH(Capacity!AE$254,'E-E'!$E$1:$AH$1,0))</f>
        <v>0</v>
      </c>
      <c r="AF485">
        <f>$C485*INDEX('E-E'!$E$2:$AH$516,MATCH(Capacity!$B485,'E-E'!$B$2:$B$516,0), MATCH(Capacity!AF$254,'E-E'!$E$1:$AH$1,0))</f>
        <v>0</v>
      </c>
      <c r="AG485">
        <f>$C485*INDEX('E-E'!$E$2:$AH$516,MATCH(Capacity!$B485,'E-E'!$B$2:$B$516,0), MATCH(Capacity!AG$254,'E-E'!$E$1:$AH$1,0))</f>
        <v>0</v>
      </c>
      <c r="AH485">
        <f>$C485*INDEX('E-E'!$E$2:$AH$516,MATCH(Capacity!$B485,'E-E'!$B$2:$B$516,0), MATCH(Capacity!AH$254,'E-E'!$E$1:$AH$1,0))</f>
        <v>0</v>
      </c>
    </row>
    <row r="486" spans="1:34" x14ac:dyDescent="0.3">
      <c r="A486" t="str">
        <f>'E-E'!A233</f>
        <v>Liddell</v>
      </c>
      <c r="B486" t="str">
        <f>'E-E'!B233</f>
        <v>LD02</v>
      </c>
      <c r="C486">
        <f>_xlfn.IFNA(VLOOKUP(B486,RawData!$B$1:$E$168,4,FALSE),0)</f>
        <v>500</v>
      </c>
      <c r="D486" t="str">
        <f>_xlfn.IFNA(VLOOKUP(B486,RawData!$B$1:$H$168,7,FALSE),0)</f>
        <v>Steam Sub Critical</v>
      </c>
      <c r="E486" t="str">
        <f>_xlfn.IFNA(VLOOKUP(B486,RawData!$B$1:$H$168,2,FALSE),0)</f>
        <v>NSW</v>
      </c>
      <c r="F486">
        <f>$C486*INDEX('E-E'!$E$2:$AH$516,MATCH(Capacity!$B486,'E-E'!$B$2:$B$516,0), MATCH(Capacity!F$254,'E-E'!$E$1:$AH$1,0))</f>
        <v>500</v>
      </c>
      <c r="G486">
        <f>$C486*INDEX('E-E'!$E$2:$AH$516,MATCH(Capacity!$B486,'E-E'!$B$2:$B$516,0), MATCH(Capacity!G$254,'E-E'!$E$1:$AH$1,0))</f>
        <v>500</v>
      </c>
      <c r="H486">
        <f>$C486*INDEX('E-E'!$E$2:$AH$516,MATCH(Capacity!$B486,'E-E'!$B$2:$B$516,0), MATCH(Capacity!H$254,'E-E'!$E$1:$AH$1,0))</f>
        <v>0</v>
      </c>
      <c r="I486">
        <f>$C486*INDEX('E-E'!$E$2:$AH$516,MATCH(Capacity!$B486,'E-E'!$B$2:$B$516,0), MATCH(Capacity!I$254,'E-E'!$E$1:$AH$1,0))</f>
        <v>0</v>
      </c>
      <c r="J486">
        <f>$C486*INDEX('E-E'!$E$2:$AH$516,MATCH(Capacity!$B486,'E-E'!$B$2:$B$516,0), MATCH(Capacity!J$254,'E-E'!$E$1:$AH$1,0))</f>
        <v>0</v>
      </c>
      <c r="K486">
        <f>$C486*INDEX('E-E'!$E$2:$AH$516,MATCH(Capacity!$B486,'E-E'!$B$2:$B$516,0), MATCH(Capacity!K$254,'E-E'!$E$1:$AH$1,0))</f>
        <v>0</v>
      </c>
      <c r="L486">
        <f>$C486*INDEX('E-E'!$E$2:$AH$516,MATCH(Capacity!$B486,'E-E'!$B$2:$B$516,0), MATCH(Capacity!L$254,'E-E'!$E$1:$AH$1,0))</f>
        <v>0</v>
      </c>
      <c r="M486">
        <f>$C486*INDEX('E-E'!$E$2:$AH$516,MATCH(Capacity!$B486,'E-E'!$B$2:$B$516,0), MATCH(Capacity!M$254,'E-E'!$E$1:$AH$1,0))</f>
        <v>0</v>
      </c>
      <c r="N486">
        <f>$C486*INDEX('E-E'!$E$2:$AH$516,MATCH(Capacity!$B486,'E-E'!$B$2:$B$516,0), MATCH(Capacity!N$254,'E-E'!$E$1:$AH$1,0))</f>
        <v>0</v>
      </c>
      <c r="O486">
        <f>$C486*INDEX('E-E'!$E$2:$AH$516,MATCH(Capacity!$B486,'E-E'!$B$2:$B$516,0), MATCH(Capacity!O$254,'E-E'!$E$1:$AH$1,0))</f>
        <v>0</v>
      </c>
      <c r="P486">
        <f>$C486*INDEX('E-E'!$E$2:$AH$516,MATCH(Capacity!$B486,'E-E'!$B$2:$B$516,0), MATCH(Capacity!P$254,'E-E'!$E$1:$AH$1,0))</f>
        <v>0</v>
      </c>
      <c r="Q486">
        <f>$C486*INDEX('E-E'!$E$2:$AH$516,MATCH(Capacity!$B486,'E-E'!$B$2:$B$516,0), MATCH(Capacity!Q$254,'E-E'!$E$1:$AH$1,0))</f>
        <v>0</v>
      </c>
      <c r="R486">
        <f>$C486*INDEX('E-E'!$E$2:$AH$516,MATCH(Capacity!$B486,'E-E'!$B$2:$B$516,0), MATCH(Capacity!R$254,'E-E'!$E$1:$AH$1,0))</f>
        <v>0</v>
      </c>
      <c r="S486">
        <f>$C486*INDEX('E-E'!$E$2:$AH$516,MATCH(Capacity!$B486,'E-E'!$B$2:$B$516,0), MATCH(Capacity!S$254,'E-E'!$E$1:$AH$1,0))</f>
        <v>0</v>
      </c>
      <c r="T486">
        <f>$C486*INDEX('E-E'!$E$2:$AH$516,MATCH(Capacity!$B486,'E-E'!$B$2:$B$516,0), MATCH(Capacity!T$254,'E-E'!$E$1:$AH$1,0))</f>
        <v>0</v>
      </c>
      <c r="U486">
        <f>$C486*INDEX('E-E'!$E$2:$AH$516,MATCH(Capacity!$B486,'E-E'!$B$2:$B$516,0), MATCH(Capacity!U$254,'E-E'!$E$1:$AH$1,0))</f>
        <v>0</v>
      </c>
      <c r="V486">
        <f>$C486*INDEX('E-E'!$E$2:$AH$516,MATCH(Capacity!$B486,'E-E'!$B$2:$B$516,0), MATCH(Capacity!V$254,'E-E'!$E$1:$AH$1,0))</f>
        <v>0</v>
      </c>
      <c r="W486">
        <f>$C486*INDEX('E-E'!$E$2:$AH$516,MATCH(Capacity!$B486,'E-E'!$B$2:$B$516,0), MATCH(Capacity!W$254,'E-E'!$E$1:$AH$1,0))</f>
        <v>0</v>
      </c>
      <c r="X486">
        <f>$C486*INDEX('E-E'!$E$2:$AH$516,MATCH(Capacity!$B486,'E-E'!$B$2:$B$516,0), MATCH(Capacity!X$254,'E-E'!$E$1:$AH$1,0))</f>
        <v>0</v>
      </c>
      <c r="Y486">
        <f>$C486*INDEX('E-E'!$E$2:$AH$516,MATCH(Capacity!$B486,'E-E'!$B$2:$B$516,0), MATCH(Capacity!Y$254,'E-E'!$E$1:$AH$1,0))</f>
        <v>0</v>
      </c>
      <c r="Z486">
        <f>$C486*INDEX('E-E'!$E$2:$AH$516,MATCH(Capacity!$B486,'E-E'!$B$2:$B$516,0), MATCH(Capacity!Z$254,'E-E'!$E$1:$AH$1,0))</f>
        <v>0</v>
      </c>
      <c r="AA486">
        <f>$C486*INDEX('E-E'!$E$2:$AH$516,MATCH(Capacity!$B486,'E-E'!$B$2:$B$516,0), MATCH(Capacity!AA$254,'E-E'!$E$1:$AH$1,0))</f>
        <v>0</v>
      </c>
      <c r="AB486">
        <f>$C486*INDEX('E-E'!$E$2:$AH$516,MATCH(Capacity!$B486,'E-E'!$B$2:$B$516,0), MATCH(Capacity!AB$254,'E-E'!$E$1:$AH$1,0))</f>
        <v>0</v>
      </c>
      <c r="AC486">
        <f>$C486*INDEX('E-E'!$E$2:$AH$516,MATCH(Capacity!$B486,'E-E'!$B$2:$B$516,0), MATCH(Capacity!AC$254,'E-E'!$E$1:$AH$1,0))</f>
        <v>0</v>
      </c>
      <c r="AD486">
        <f>$C486*INDEX('E-E'!$E$2:$AH$516,MATCH(Capacity!$B486,'E-E'!$B$2:$B$516,0), MATCH(Capacity!AD$254,'E-E'!$E$1:$AH$1,0))</f>
        <v>0</v>
      </c>
      <c r="AE486">
        <f>$C486*INDEX('E-E'!$E$2:$AH$516,MATCH(Capacity!$B486,'E-E'!$B$2:$B$516,0), MATCH(Capacity!AE$254,'E-E'!$E$1:$AH$1,0))</f>
        <v>0</v>
      </c>
      <c r="AF486">
        <f>$C486*INDEX('E-E'!$E$2:$AH$516,MATCH(Capacity!$B486,'E-E'!$B$2:$B$516,0), MATCH(Capacity!AF$254,'E-E'!$E$1:$AH$1,0))</f>
        <v>0</v>
      </c>
      <c r="AG486">
        <f>$C486*INDEX('E-E'!$E$2:$AH$516,MATCH(Capacity!$B486,'E-E'!$B$2:$B$516,0), MATCH(Capacity!AG$254,'E-E'!$E$1:$AH$1,0))</f>
        <v>0</v>
      </c>
      <c r="AH486">
        <f>$C486*INDEX('E-E'!$E$2:$AH$516,MATCH(Capacity!$B486,'E-E'!$B$2:$B$516,0), MATCH(Capacity!AH$254,'E-E'!$E$1:$AH$1,0))</f>
        <v>0</v>
      </c>
    </row>
    <row r="487" spans="1:34" x14ac:dyDescent="0.3">
      <c r="A487" t="str">
        <f>'E-E'!A234</f>
        <v>Liddell</v>
      </c>
      <c r="B487" t="str">
        <f>'E-E'!B234</f>
        <v>LD03</v>
      </c>
      <c r="C487">
        <f>_xlfn.IFNA(VLOOKUP(B487,RawData!$B$1:$E$168,4,FALSE),0)</f>
        <v>500</v>
      </c>
      <c r="D487" t="str">
        <f>_xlfn.IFNA(VLOOKUP(B487,RawData!$B$1:$H$168,7,FALSE),0)</f>
        <v>Steam Sub Critical</v>
      </c>
      <c r="E487" t="str">
        <f>_xlfn.IFNA(VLOOKUP(B487,RawData!$B$1:$H$168,2,FALSE),0)</f>
        <v>NSW</v>
      </c>
      <c r="F487">
        <f>$C487*INDEX('E-E'!$E$2:$AH$516,MATCH(Capacity!$B487,'E-E'!$B$2:$B$516,0), MATCH(Capacity!F$254,'E-E'!$E$1:$AH$1,0))</f>
        <v>500</v>
      </c>
      <c r="G487">
        <f>$C487*INDEX('E-E'!$E$2:$AH$516,MATCH(Capacity!$B487,'E-E'!$B$2:$B$516,0), MATCH(Capacity!G$254,'E-E'!$E$1:$AH$1,0))</f>
        <v>500</v>
      </c>
      <c r="H487">
        <f>$C487*INDEX('E-E'!$E$2:$AH$516,MATCH(Capacity!$B487,'E-E'!$B$2:$B$516,0), MATCH(Capacity!H$254,'E-E'!$E$1:$AH$1,0))</f>
        <v>0</v>
      </c>
      <c r="I487">
        <f>$C487*INDEX('E-E'!$E$2:$AH$516,MATCH(Capacity!$B487,'E-E'!$B$2:$B$516,0), MATCH(Capacity!I$254,'E-E'!$E$1:$AH$1,0))</f>
        <v>0</v>
      </c>
      <c r="J487">
        <f>$C487*INDEX('E-E'!$E$2:$AH$516,MATCH(Capacity!$B487,'E-E'!$B$2:$B$516,0), MATCH(Capacity!J$254,'E-E'!$E$1:$AH$1,0))</f>
        <v>0</v>
      </c>
      <c r="K487">
        <f>$C487*INDEX('E-E'!$E$2:$AH$516,MATCH(Capacity!$B487,'E-E'!$B$2:$B$516,0), MATCH(Capacity!K$254,'E-E'!$E$1:$AH$1,0))</f>
        <v>0</v>
      </c>
      <c r="L487">
        <f>$C487*INDEX('E-E'!$E$2:$AH$516,MATCH(Capacity!$B487,'E-E'!$B$2:$B$516,0), MATCH(Capacity!L$254,'E-E'!$E$1:$AH$1,0))</f>
        <v>0</v>
      </c>
      <c r="M487">
        <f>$C487*INDEX('E-E'!$E$2:$AH$516,MATCH(Capacity!$B487,'E-E'!$B$2:$B$516,0), MATCH(Capacity!M$254,'E-E'!$E$1:$AH$1,0))</f>
        <v>0</v>
      </c>
      <c r="N487">
        <f>$C487*INDEX('E-E'!$E$2:$AH$516,MATCH(Capacity!$B487,'E-E'!$B$2:$B$516,0), MATCH(Capacity!N$254,'E-E'!$E$1:$AH$1,0))</f>
        <v>0</v>
      </c>
      <c r="O487">
        <f>$C487*INDEX('E-E'!$E$2:$AH$516,MATCH(Capacity!$B487,'E-E'!$B$2:$B$516,0), MATCH(Capacity!O$254,'E-E'!$E$1:$AH$1,0))</f>
        <v>0</v>
      </c>
      <c r="P487">
        <f>$C487*INDEX('E-E'!$E$2:$AH$516,MATCH(Capacity!$B487,'E-E'!$B$2:$B$516,0), MATCH(Capacity!P$254,'E-E'!$E$1:$AH$1,0))</f>
        <v>0</v>
      </c>
      <c r="Q487">
        <f>$C487*INDEX('E-E'!$E$2:$AH$516,MATCH(Capacity!$B487,'E-E'!$B$2:$B$516,0), MATCH(Capacity!Q$254,'E-E'!$E$1:$AH$1,0))</f>
        <v>0</v>
      </c>
      <c r="R487">
        <f>$C487*INDEX('E-E'!$E$2:$AH$516,MATCH(Capacity!$B487,'E-E'!$B$2:$B$516,0), MATCH(Capacity!R$254,'E-E'!$E$1:$AH$1,0))</f>
        <v>0</v>
      </c>
      <c r="S487">
        <f>$C487*INDEX('E-E'!$E$2:$AH$516,MATCH(Capacity!$B487,'E-E'!$B$2:$B$516,0), MATCH(Capacity!S$254,'E-E'!$E$1:$AH$1,0))</f>
        <v>0</v>
      </c>
      <c r="T487">
        <f>$C487*INDEX('E-E'!$E$2:$AH$516,MATCH(Capacity!$B487,'E-E'!$B$2:$B$516,0), MATCH(Capacity!T$254,'E-E'!$E$1:$AH$1,0))</f>
        <v>0</v>
      </c>
      <c r="U487">
        <f>$C487*INDEX('E-E'!$E$2:$AH$516,MATCH(Capacity!$B487,'E-E'!$B$2:$B$516,0), MATCH(Capacity!U$254,'E-E'!$E$1:$AH$1,0))</f>
        <v>0</v>
      </c>
      <c r="V487">
        <f>$C487*INDEX('E-E'!$E$2:$AH$516,MATCH(Capacity!$B487,'E-E'!$B$2:$B$516,0), MATCH(Capacity!V$254,'E-E'!$E$1:$AH$1,0))</f>
        <v>0</v>
      </c>
      <c r="W487">
        <f>$C487*INDEX('E-E'!$E$2:$AH$516,MATCH(Capacity!$B487,'E-E'!$B$2:$B$516,0), MATCH(Capacity!W$254,'E-E'!$E$1:$AH$1,0))</f>
        <v>0</v>
      </c>
      <c r="X487">
        <f>$C487*INDEX('E-E'!$E$2:$AH$516,MATCH(Capacity!$B487,'E-E'!$B$2:$B$516,0), MATCH(Capacity!X$254,'E-E'!$E$1:$AH$1,0))</f>
        <v>0</v>
      </c>
      <c r="Y487">
        <f>$C487*INDEX('E-E'!$E$2:$AH$516,MATCH(Capacity!$B487,'E-E'!$B$2:$B$516,0), MATCH(Capacity!Y$254,'E-E'!$E$1:$AH$1,0))</f>
        <v>0</v>
      </c>
      <c r="Z487">
        <f>$C487*INDEX('E-E'!$E$2:$AH$516,MATCH(Capacity!$B487,'E-E'!$B$2:$B$516,0), MATCH(Capacity!Z$254,'E-E'!$E$1:$AH$1,0))</f>
        <v>0</v>
      </c>
      <c r="AA487">
        <f>$C487*INDEX('E-E'!$E$2:$AH$516,MATCH(Capacity!$B487,'E-E'!$B$2:$B$516,0), MATCH(Capacity!AA$254,'E-E'!$E$1:$AH$1,0))</f>
        <v>0</v>
      </c>
      <c r="AB487">
        <f>$C487*INDEX('E-E'!$E$2:$AH$516,MATCH(Capacity!$B487,'E-E'!$B$2:$B$516,0), MATCH(Capacity!AB$254,'E-E'!$E$1:$AH$1,0))</f>
        <v>0</v>
      </c>
      <c r="AC487">
        <f>$C487*INDEX('E-E'!$E$2:$AH$516,MATCH(Capacity!$B487,'E-E'!$B$2:$B$516,0), MATCH(Capacity!AC$254,'E-E'!$E$1:$AH$1,0))</f>
        <v>0</v>
      </c>
      <c r="AD487">
        <f>$C487*INDEX('E-E'!$E$2:$AH$516,MATCH(Capacity!$B487,'E-E'!$B$2:$B$516,0), MATCH(Capacity!AD$254,'E-E'!$E$1:$AH$1,0))</f>
        <v>0</v>
      </c>
      <c r="AE487">
        <f>$C487*INDEX('E-E'!$E$2:$AH$516,MATCH(Capacity!$B487,'E-E'!$B$2:$B$516,0), MATCH(Capacity!AE$254,'E-E'!$E$1:$AH$1,0))</f>
        <v>0</v>
      </c>
      <c r="AF487">
        <f>$C487*INDEX('E-E'!$E$2:$AH$516,MATCH(Capacity!$B487,'E-E'!$B$2:$B$516,0), MATCH(Capacity!AF$254,'E-E'!$E$1:$AH$1,0))</f>
        <v>0</v>
      </c>
      <c r="AG487">
        <f>$C487*INDEX('E-E'!$E$2:$AH$516,MATCH(Capacity!$B487,'E-E'!$B$2:$B$516,0), MATCH(Capacity!AG$254,'E-E'!$E$1:$AH$1,0))</f>
        <v>0</v>
      </c>
      <c r="AH487">
        <f>$C487*INDEX('E-E'!$E$2:$AH$516,MATCH(Capacity!$B487,'E-E'!$B$2:$B$516,0), MATCH(Capacity!AH$254,'E-E'!$E$1:$AH$1,0))</f>
        <v>0</v>
      </c>
    </row>
    <row r="488" spans="1:34" x14ac:dyDescent="0.3">
      <c r="A488" t="str">
        <f>'E-E'!A235</f>
        <v>Liddell</v>
      </c>
      <c r="B488" t="str">
        <f>'E-E'!B235</f>
        <v>LD04</v>
      </c>
      <c r="C488">
        <f>_xlfn.IFNA(VLOOKUP(B488,RawData!$B$1:$E$168,4,FALSE),0)</f>
        <v>500</v>
      </c>
      <c r="D488" t="str">
        <f>_xlfn.IFNA(VLOOKUP(B488,RawData!$B$1:$H$168,7,FALSE),0)</f>
        <v>Steam Sub Critical</v>
      </c>
      <c r="E488" t="str">
        <f>_xlfn.IFNA(VLOOKUP(B488,RawData!$B$1:$H$168,2,FALSE),0)</f>
        <v>NSW</v>
      </c>
      <c r="F488">
        <f>$C488*INDEX('E-E'!$E$2:$AH$516,MATCH(Capacity!$B488,'E-E'!$B$2:$B$516,0), MATCH(Capacity!F$254,'E-E'!$E$1:$AH$1,0))</f>
        <v>500</v>
      </c>
      <c r="G488">
        <f>$C488*INDEX('E-E'!$E$2:$AH$516,MATCH(Capacity!$B488,'E-E'!$B$2:$B$516,0), MATCH(Capacity!G$254,'E-E'!$E$1:$AH$1,0))</f>
        <v>0</v>
      </c>
      <c r="H488">
        <f>$C488*INDEX('E-E'!$E$2:$AH$516,MATCH(Capacity!$B488,'E-E'!$B$2:$B$516,0), MATCH(Capacity!H$254,'E-E'!$E$1:$AH$1,0))</f>
        <v>0</v>
      </c>
      <c r="I488">
        <f>$C488*INDEX('E-E'!$E$2:$AH$516,MATCH(Capacity!$B488,'E-E'!$B$2:$B$516,0), MATCH(Capacity!I$254,'E-E'!$E$1:$AH$1,0))</f>
        <v>0</v>
      </c>
      <c r="J488">
        <f>$C488*INDEX('E-E'!$E$2:$AH$516,MATCH(Capacity!$B488,'E-E'!$B$2:$B$516,0), MATCH(Capacity!J$254,'E-E'!$E$1:$AH$1,0))</f>
        <v>0</v>
      </c>
      <c r="K488">
        <f>$C488*INDEX('E-E'!$E$2:$AH$516,MATCH(Capacity!$B488,'E-E'!$B$2:$B$516,0), MATCH(Capacity!K$254,'E-E'!$E$1:$AH$1,0))</f>
        <v>0</v>
      </c>
      <c r="L488">
        <f>$C488*INDEX('E-E'!$E$2:$AH$516,MATCH(Capacity!$B488,'E-E'!$B$2:$B$516,0), MATCH(Capacity!L$254,'E-E'!$E$1:$AH$1,0))</f>
        <v>0</v>
      </c>
      <c r="M488">
        <f>$C488*INDEX('E-E'!$E$2:$AH$516,MATCH(Capacity!$B488,'E-E'!$B$2:$B$516,0), MATCH(Capacity!M$254,'E-E'!$E$1:$AH$1,0))</f>
        <v>0</v>
      </c>
      <c r="N488">
        <f>$C488*INDEX('E-E'!$E$2:$AH$516,MATCH(Capacity!$B488,'E-E'!$B$2:$B$516,0), MATCH(Capacity!N$254,'E-E'!$E$1:$AH$1,0))</f>
        <v>0</v>
      </c>
      <c r="O488">
        <f>$C488*INDEX('E-E'!$E$2:$AH$516,MATCH(Capacity!$B488,'E-E'!$B$2:$B$516,0), MATCH(Capacity!O$254,'E-E'!$E$1:$AH$1,0))</f>
        <v>0</v>
      </c>
      <c r="P488">
        <f>$C488*INDEX('E-E'!$E$2:$AH$516,MATCH(Capacity!$B488,'E-E'!$B$2:$B$516,0), MATCH(Capacity!P$254,'E-E'!$E$1:$AH$1,0))</f>
        <v>0</v>
      </c>
      <c r="Q488">
        <f>$C488*INDEX('E-E'!$E$2:$AH$516,MATCH(Capacity!$B488,'E-E'!$B$2:$B$516,0), MATCH(Capacity!Q$254,'E-E'!$E$1:$AH$1,0))</f>
        <v>0</v>
      </c>
      <c r="R488">
        <f>$C488*INDEX('E-E'!$E$2:$AH$516,MATCH(Capacity!$B488,'E-E'!$B$2:$B$516,0), MATCH(Capacity!R$254,'E-E'!$E$1:$AH$1,0))</f>
        <v>0</v>
      </c>
      <c r="S488">
        <f>$C488*INDEX('E-E'!$E$2:$AH$516,MATCH(Capacity!$B488,'E-E'!$B$2:$B$516,0), MATCH(Capacity!S$254,'E-E'!$E$1:$AH$1,0))</f>
        <v>0</v>
      </c>
      <c r="T488">
        <f>$C488*INDEX('E-E'!$E$2:$AH$516,MATCH(Capacity!$B488,'E-E'!$B$2:$B$516,0), MATCH(Capacity!T$254,'E-E'!$E$1:$AH$1,0))</f>
        <v>0</v>
      </c>
      <c r="U488">
        <f>$C488*INDEX('E-E'!$E$2:$AH$516,MATCH(Capacity!$B488,'E-E'!$B$2:$B$516,0), MATCH(Capacity!U$254,'E-E'!$E$1:$AH$1,0))</f>
        <v>0</v>
      </c>
      <c r="V488">
        <f>$C488*INDEX('E-E'!$E$2:$AH$516,MATCH(Capacity!$B488,'E-E'!$B$2:$B$516,0), MATCH(Capacity!V$254,'E-E'!$E$1:$AH$1,0))</f>
        <v>0</v>
      </c>
      <c r="W488">
        <f>$C488*INDEX('E-E'!$E$2:$AH$516,MATCH(Capacity!$B488,'E-E'!$B$2:$B$516,0), MATCH(Capacity!W$254,'E-E'!$E$1:$AH$1,0))</f>
        <v>0</v>
      </c>
      <c r="X488">
        <f>$C488*INDEX('E-E'!$E$2:$AH$516,MATCH(Capacity!$B488,'E-E'!$B$2:$B$516,0), MATCH(Capacity!X$254,'E-E'!$E$1:$AH$1,0))</f>
        <v>0</v>
      </c>
      <c r="Y488">
        <f>$C488*INDEX('E-E'!$E$2:$AH$516,MATCH(Capacity!$B488,'E-E'!$B$2:$B$516,0), MATCH(Capacity!Y$254,'E-E'!$E$1:$AH$1,0))</f>
        <v>0</v>
      </c>
      <c r="Z488">
        <f>$C488*INDEX('E-E'!$E$2:$AH$516,MATCH(Capacity!$B488,'E-E'!$B$2:$B$516,0), MATCH(Capacity!Z$254,'E-E'!$E$1:$AH$1,0))</f>
        <v>0</v>
      </c>
      <c r="AA488">
        <f>$C488*INDEX('E-E'!$E$2:$AH$516,MATCH(Capacity!$B488,'E-E'!$B$2:$B$516,0), MATCH(Capacity!AA$254,'E-E'!$E$1:$AH$1,0))</f>
        <v>0</v>
      </c>
      <c r="AB488">
        <f>$C488*INDEX('E-E'!$E$2:$AH$516,MATCH(Capacity!$B488,'E-E'!$B$2:$B$516,0), MATCH(Capacity!AB$254,'E-E'!$E$1:$AH$1,0))</f>
        <v>0</v>
      </c>
      <c r="AC488">
        <f>$C488*INDEX('E-E'!$E$2:$AH$516,MATCH(Capacity!$B488,'E-E'!$B$2:$B$516,0), MATCH(Capacity!AC$254,'E-E'!$E$1:$AH$1,0))</f>
        <v>0</v>
      </c>
      <c r="AD488">
        <f>$C488*INDEX('E-E'!$E$2:$AH$516,MATCH(Capacity!$B488,'E-E'!$B$2:$B$516,0), MATCH(Capacity!AD$254,'E-E'!$E$1:$AH$1,0))</f>
        <v>0</v>
      </c>
      <c r="AE488">
        <f>$C488*INDEX('E-E'!$E$2:$AH$516,MATCH(Capacity!$B488,'E-E'!$B$2:$B$516,0), MATCH(Capacity!AE$254,'E-E'!$E$1:$AH$1,0))</f>
        <v>0</v>
      </c>
      <c r="AF488">
        <f>$C488*INDEX('E-E'!$E$2:$AH$516,MATCH(Capacity!$B488,'E-E'!$B$2:$B$516,0), MATCH(Capacity!AF$254,'E-E'!$E$1:$AH$1,0))</f>
        <v>0</v>
      </c>
      <c r="AG488">
        <f>$C488*INDEX('E-E'!$E$2:$AH$516,MATCH(Capacity!$B488,'E-E'!$B$2:$B$516,0), MATCH(Capacity!AG$254,'E-E'!$E$1:$AH$1,0))</f>
        <v>0</v>
      </c>
      <c r="AH488">
        <f>$C488*INDEX('E-E'!$E$2:$AH$516,MATCH(Capacity!$B488,'E-E'!$B$2:$B$516,0), MATCH(Capacity!AH$254,'E-E'!$E$1:$AH$1,0))</f>
        <v>0</v>
      </c>
    </row>
    <row r="489" spans="1:34" x14ac:dyDescent="0.3">
      <c r="A489" t="str">
        <f>'E-E'!A236</f>
        <v>Lincoln Gap Wind Farm - stage 1</v>
      </c>
      <c r="B489" t="str">
        <f>'E-E'!B236</f>
        <v>LGAPWF1</v>
      </c>
      <c r="C489">
        <f>_xlfn.IFNA(VLOOKUP(B489,RawData!$B$1:$E$168,4,FALSE),0)</f>
        <v>0</v>
      </c>
      <c r="D489">
        <f>_xlfn.IFNA(VLOOKUP(B489,RawData!$B$1:$H$168,7,FALSE),0)</f>
        <v>0</v>
      </c>
      <c r="E489">
        <f>_xlfn.IFNA(VLOOKUP(B489,RawData!$B$1:$H$168,2,FALSE),0)</f>
        <v>0</v>
      </c>
      <c r="F489">
        <f>$C489*INDEX('E-E'!$E$2:$AH$516,MATCH(Capacity!$B489,'E-E'!$B$2:$B$516,0), MATCH(Capacity!F$254,'E-E'!$E$1:$AH$1,0))</f>
        <v>0</v>
      </c>
      <c r="G489">
        <f>$C489*INDEX('E-E'!$E$2:$AH$516,MATCH(Capacity!$B489,'E-E'!$B$2:$B$516,0), MATCH(Capacity!G$254,'E-E'!$E$1:$AH$1,0))</f>
        <v>0</v>
      </c>
      <c r="H489">
        <f>$C489*INDEX('E-E'!$E$2:$AH$516,MATCH(Capacity!$B489,'E-E'!$B$2:$B$516,0), MATCH(Capacity!H$254,'E-E'!$E$1:$AH$1,0))</f>
        <v>0</v>
      </c>
      <c r="I489">
        <f>$C489*INDEX('E-E'!$E$2:$AH$516,MATCH(Capacity!$B489,'E-E'!$B$2:$B$516,0), MATCH(Capacity!I$254,'E-E'!$E$1:$AH$1,0))</f>
        <v>0</v>
      </c>
      <c r="J489">
        <f>$C489*INDEX('E-E'!$E$2:$AH$516,MATCH(Capacity!$B489,'E-E'!$B$2:$B$516,0), MATCH(Capacity!J$254,'E-E'!$E$1:$AH$1,0))</f>
        <v>0</v>
      </c>
      <c r="K489">
        <f>$C489*INDEX('E-E'!$E$2:$AH$516,MATCH(Capacity!$B489,'E-E'!$B$2:$B$516,0), MATCH(Capacity!K$254,'E-E'!$E$1:$AH$1,0))</f>
        <v>0</v>
      </c>
      <c r="L489">
        <f>$C489*INDEX('E-E'!$E$2:$AH$516,MATCH(Capacity!$B489,'E-E'!$B$2:$B$516,0), MATCH(Capacity!L$254,'E-E'!$E$1:$AH$1,0))</f>
        <v>0</v>
      </c>
      <c r="M489">
        <f>$C489*INDEX('E-E'!$E$2:$AH$516,MATCH(Capacity!$B489,'E-E'!$B$2:$B$516,0), MATCH(Capacity!M$254,'E-E'!$E$1:$AH$1,0))</f>
        <v>0</v>
      </c>
      <c r="N489">
        <f>$C489*INDEX('E-E'!$E$2:$AH$516,MATCH(Capacity!$B489,'E-E'!$B$2:$B$516,0), MATCH(Capacity!N$254,'E-E'!$E$1:$AH$1,0))</f>
        <v>0</v>
      </c>
      <c r="O489">
        <f>$C489*INDEX('E-E'!$E$2:$AH$516,MATCH(Capacity!$B489,'E-E'!$B$2:$B$516,0), MATCH(Capacity!O$254,'E-E'!$E$1:$AH$1,0))</f>
        <v>0</v>
      </c>
      <c r="P489">
        <f>$C489*INDEX('E-E'!$E$2:$AH$516,MATCH(Capacity!$B489,'E-E'!$B$2:$B$516,0), MATCH(Capacity!P$254,'E-E'!$E$1:$AH$1,0))</f>
        <v>0</v>
      </c>
      <c r="Q489">
        <f>$C489*INDEX('E-E'!$E$2:$AH$516,MATCH(Capacity!$B489,'E-E'!$B$2:$B$516,0), MATCH(Capacity!Q$254,'E-E'!$E$1:$AH$1,0))</f>
        <v>0</v>
      </c>
      <c r="R489">
        <f>$C489*INDEX('E-E'!$E$2:$AH$516,MATCH(Capacity!$B489,'E-E'!$B$2:$B$516,0), MATCH(Capacity!R$254,'E-E'!$E$1:$AH$1,0))</f>
        <v>0</v>
      </c>
      <c r="S489">
        <f>$C489*INDEX('E-E'!$E$2:$AH$516,MATCH(Capacity!$B489,'E-E'!$B$2:$B$516,0), MATCH(Capacity!S$254,'E-E'!$E$1:$AH$1,0))</f>
        <v>0</v>
      </c>
      <c r="T489">
        <f>$C489*INDEX('E-E'!$E$2:$AH$516,MATCH(Capacity!$B489,'E-E'!$B$2:$B$516,0), MATCH(Capacity!T$254,'E-E'!$E$1:$AH$1,0))</f>
        <v>0</v>
      </c>
      <c r="U489">
        <f>$C489*INDEX('E-E'!$E$2:$AH$516,MATCH(Capacity!$B489,'E-E'!$B$2:$B$516,0), MATCH(Capacity!U$254,'E-E'!$E$1:$AH$1,0))</f>
        <v>0</v>
      </c>
      <c r="V489">
        <f>$C489*INDEX('E-E'!$E$2:$AH$516,MATCH(Capacity!$B489,'E-E'!$B$2:$B$516,0), MATCH(Capacity!V$254,'E-E'!$E$1:$AH$1,0))</f>
        <v>0</v>
      </c>
      <c r="W489">
        <f>$C489*INDEX('E-E'!$E$2:$AH$516,MATCH(Capacity!$B489,'E-E'!$B$2:$B$516,0), MATCH(Capacity!W$254,'E-E'!$E$1:$AH$1,0))</f>
        <v>0</v>
      </c>
      <c r="X489">
        <f>$C489*INDEX('E-E'!$E$2:$AH$516,MATCH(Capacity!$B489,'E-E'!$B$2:$B$516,0), MATCH(Capacity!X$254,'E-E'!$E$1:$AH$1,0))</f>
        <v>0</v>
      </c>
      <c r="Y489">
        <f>$C489*INDEX('E-E'!$E$2:$AH$516,MATCH(Capacity!$B489,'E-E'!$B$2:$B$516,0), MATCH(Capacity!Y$254,'E-E'!$E$1:$AH$1,0))</f>
        <v>0</v>
      </c>
      <c r="Z489">
        <f>$C489*INDEX('E-E'!$E$2:$AH$516,MATCH(Capacity!$B489,'E-E'!$B$2:$B$516,0), MATCH(Capacity!Z$254,'E-E'!$E$1:$AH$1,0))</f>
        <v>0</v>
      </c>
      <c r="AA489">
        <f>$C489*INDEX('E-E'!$E$2:$AH$516,MATCH(Capacity!$B489,'E-E'!$B$2:$B$516,0), MATCH(Capacity!AA$254,'E-E'!$E$1:$AH$1,0))</f>
        <v>0</v>
      </c>
      <c r="AB489">
        <f>$C489*INDEX('E-E'!$E$2:$AH$516,MATCH(Capacity!$B489,'E-E'!$B$2:$B$516,0), MATCH(Capacity!AB$254,'E-E'!$E$1:$AH$1,0))</f>
        <v>0</v>
      </c>
      <c r="AC489">
        <f>$C489*INDEX('E-E'!$E$2:$AH$516,MATCH(Capacity!$B489,'E-E'!$B$2:$B$516,0), MATCH(Capacity!AC$254,'E-E'!$E$1:$AH$1,0))</f>
        <v>0</v>
      </c>
      <c r="AD489">
        <f>$C489*INDEX('E-E'!$E$2:$AH$516,MATCH(Capacity!$B489,'E-E'!$B$2:$B$516,0), MATCH(Capacity!AD$254,'E-E'!$E$1:$AH$1,0))</f>
        <v>0</v>
      </c>
      <c r="AE489">
        <f>$C489*INDEX('E-E'!$E$2:$AH$516,MATCH(Capacity!$B489,'E-E'!$B$2:$B$516,0), MATCH(Capacity!AE$254,'E-E'!$E$1:$AH$1,0))</f>
        <v>0</v>
      </c>
      <c r="AF489">
        <f>$C489*INDEX('E-E'!$E$2:$AH$516,MATCH(Capacity!$B489,'E-E'!$B$2:$B$516,0), MATCH(Capacity!AF$254,'E-E'!$E$1:$AH$1,0))</f>
        <v>0</v>
      </c>
      <c r="AG489">
        <f>$C489*INDEX('E-E'!$E$2:$AH$516,MATCH(Capacity!$B489,'E-E'!$B$2:$B$516,0), MATCH(Capacity!AG$254,'E-E'!$E$1:$AH$1,0))</f>
        <v>0</v>
      </c>
      <c r="AH489">
        <f>$C489*INDEX('E-E'!$E$2:$AH$516,MATCH(Capacity!$B489,'E-E'!$B$2:$B$516,0), MATCH(Capacity!AH$254,'E-E'!$E$1:$AH$1,0))</f>
        <v>0</v>
      </c>
    </row>
    <row r="490" spans="1:34" x14ac:dyDescent="0.3">
      <c r="A490" t="str">
        <f>'E-E'!A237</f>
        <v>Lincoln Gap Wind Farm - stage 2</v>
      </c>
      <c r="B490" t="str">
        <f>'E-E'!B237</f>
        <v>LGAPWF1</v>
      </c>
      <c r="C490">
        <f>_xlfn.IFNA(VLOOKUP(B490,RawData!$B$1:$E$168,4,FALSE),0)</f>
        <v>0</v>
      </c>
      <c r="D490">
        <f>_xlfn.IFNA(VLOOKUP(B490,RawData!$B$1:$H$168,7,FALSE),0)</f>
        <v>0</v>
      </c>
      <c r="E490">
        <f>_xlfn.IFNA(VLOOKUP(B490,RawData!$B$1:$H$168,2,FALSE),0)</f>
        <v>0</v>
      </c>
      <c r="F490">
        <f>$C490*INDEX('E-E'!$E$2:$AH$516,MATCH(Capacity!$B490,'E-E'!$B$2:$B$516,0), MATCH(Capacity!F$254,'E-E'!$E$1:$AH$1,0))</f>
        <v>0</v>
      </c>
      <c r="G490">
        <f>$C490*INDEX('E-E'!$E$2:$AH$516,MATCH(Capacity!$B490,'E-E'!$B$2:$B$516,0), MATCH(Capacity!G$254,'E-E'!$E$1:$AH$1,0))</f>
        <v>0</v>
      </c>
      <c r="H490">
        <f>$C490*INDEX('E-E'!$E$2:$AH$516,MATCH(Capacity!$B490,'E-E'!$B$2:$B$516,0), MATCH(Capacity!H$254,'E-E'!$E$1:$AH$1,0))</f>
        <v>0</v>
      </c>
      <c r="I490">
        <f>$C490*INDEX('E-E'!$E$2:$AH$516,MATCH(Capacity!$B490,'E-E'!$B$2:$B$516,0), MATCH(Capacity!I$254,'E-E'!$E$1:$AH$1,0))</f>
        <v>0</v>
      </c>
      <c r="J490">
        <f>$C490*INDEX('E-E'!$E$2:$AH$516,MATCH(Capacity!$B490,'E-E'!$B$2:$B$516,0), MATCH(Capacity!J$254,'E-E'!$E$1:$AH$1,0))</f>
        <v>0</v>
      </c>
      <c r="K490">
        <f>$C490*INDEX('E-E'!$E$2:$AH$516,MATCH(Capacity!$B490,'E-E'!$B$2:$B$516,0), MATCH(Capacity!K$254,'E-E'!$E$1:$AH$1,0))</f>
        <v>0</v>
      </c>
      <c r="L490">
        <f>$C490*INDEX('E-E'!$E$2:$AH$516,MATCH(Capacity!$B490,'E-E'!$B$2:$B$516,0), MATCH(Capacity!L$254,'E-E'!$E$1:$AH$1,0))</f>
        <v>0</v>
      </c>
      <c r="M490">
        <f>$C490*INDEX('E-E'!$E$2:$AH$516,MATCH(Capacity!$B490,'E-E'!$B$2:$B$516,0), MATCH(Capacity!M$254,'E-E'!$E$1:$AH$1,0))</f>
        <v>0</v>
      </c>
      <c r="N490">
        <f>$C490*INDEX('E-E'!$E$2:$AH$516,MATCH(Capacity!$B490,'E-E'!$B$2:$B$516,0), MATCH(Capacity!N$254,'E-E'!$E$1:$AH$1,0))</f>
        <v>0</v>
      </c>
      <c r="O490">
        <f>$C490*INDEX('E-E'!$E$2:$AH$516,MATCH(Capacity!$B490,'E-E'!$B$2:$B$516,0), MATCH(Capacity!O$254,'E-E'!$E$1:$AH$1,0))</f>
        <v>0</v>
      </c>
      <c r="P490">
        <f>$C490*INDEX('E-E'!$E$2:$AH$516,MATCH(Capacity!$B490,'E-E'!$B$2:$B$516,0), MATCH(Capacity!P$254,'E-E'!$E$1:$AH$1,0))</f>
        <v>0</v>
      </c>
      <c r="Q490">
        <f>$C490*INDEX('E-E'!$E$2:$AH$516,MATCH(Capacity!$B490,'E-E'!$B$2:$B$516,0), MATCH(Capacity!Q$254,'E-E'!$E$1:$AH$1,0))</f>
        <v>0</v>
      </c>
      <c r="R490">
        <f>$C490*INDEX('E-E'!$E$2:$AH$516,MATCH(Capacity!$B490,'E-E'!$B$2:$B$516,0), MATCH(Capacity!R$254,'E-E'!$E$1:$AH$1,0))</f>
        <v>0</v>
      </c>
      <c r="S490">
        <f>$C490*INDEX('E-E'!$E$2:$AH$516,MATCH(Capacity!$B490,'E-E'!$B$2:$B$516,0), MATCH(Capacity!S$254,'E-E'!$E$1:$AH$1,0))</f>
        <v>0</v>
      </c>
      <c r="T490">
        <f>$C490*INDEX('E-E'!$E$2:$AH$516,MATCH(Capacity!$B490,'E-E'!$B$2:$B$516,0), MATCH(Capacity!T$254,'E-E'!$E$1:$AH$1,0))</f>
        <v>0</v>
      </c>
      <c r="U490">
        <f>$C490*INDEX('E-E'!$E$2:$AH$516,MATCH(Capacity!$B490,'E-E'!$B$2:$B$516,0), MATCH(Capacity!U$254,'E-E'!$E$1:$AH$1,0))</f>
        <v>0</v>
      </c>
      <c r="V490">
        <f>$C490*INDEX('E-E'!$E$2:$AH$516,MATCH(Capacity!$B490,'E-E'!$B$2:$B$516,0), MATCH(Capacity!V$254,'E-E'!$E$1:$AH$1,0))</f>
        <v>0</v>
      </c>
      <c r="W490">
        <f>$C490*INDEX('E-E'!$E$2:$AH$516,MATCH(Capacity!$B490,'E-E'!$B$2:$B$516,0), MATCH(Capacity!W$254,'E-E'!$E$1:$AH$1,0))</f>
        <v>0</v>
      </c>
      <c r="X490">
        <f>$C490*INDEX('E-E'!$E$2:$AH$516,MATCH(Capacity!$B490,'E-E'!$B$2:$B$516,0), MATCH(Capacity!X$254,'E-E'!$E$1:$AH$1,0))</f>
        <v>0</v>
      </c>
      <c r="Y490">
        <f>$C490*INDEX('E-E'!$E$2:$AH$516,MATCH(Capacity!$B490,'E-E'!$B$2:$B$516,0), MATCH(Capacity!Y$254,'E-E'!$E$1:$AH$1,0))</f>
        <v>0</v>
      </c>
      <c r="Z490">
        <f>$C490*INDEX('E-E'!$E$2:$AH$516,MATCH(Capacity!$B490,'E-E'!$B$2:$B$516,0), MATCH(Capacity!Z$254,'E-E'!$E$1:$AH$1,0))</f>
        <v>0</v>
      </c>
      <c r="AA490">
        <f>$C490*INDEX('E-E'!$E$2:$AH$516,MATCH(Capacity!$B490,'E-E'!$B$2:$B$516,0), MATCH(Capacity!AA$254,'E-E'!$E$1:$AH$1,0))</f>
        <v>0</v>
      </c>
      <c r="AB490">
        <f>$C490*INDEX('E-E'!$E$2:$AH$516,MATCH(Capacity!$B490,'E-E'!$B$2:$B$516,0), MATCH(Capacity!AB$254,'E-E'!$E$1:$AH$1,0))</f>
        <v>0</v>
      </c>
      <c r="AC490">
        <f>$C490*INDEX('E-E'!$E$2:$AH$516,MATCH(Capacity!$B490,'E-E'!$B$2:$B$516,0), MATCH(Capacity!AC$254,'E-E'!$E$1:$AH$1,0))</f>
        <v>0</v>
      </c>
      <c r="AD490">
        <f>$C490*INDEX('E-E'!$E$2:$AH$516,MATCH(Capacity!$B490,'E-E'!$B$2:$B$516,0), MATCH(Capacity!AD$254,'E-E'!$E$1:$AH$1,0))</f>
        <v>0</v>
      </c>
      <c r="AE490">
        <f>$C490*INDEX('E-E'!$E$2:$AH$516,MATCH(Capacity!$B490,'E-E'!$B$2:$B$516,0), MATCH(Capacity!AE$254,'E-E'!$E$1:$AH$1,0))</f>
        <v>0</v>
      </c>
      <c r="AF490">
        <f>$C490*INDEX('E-E'!$E$2:$AH$516,MATCH(Capacity!$B490,'E-E'!$B$2:$B$516,0), MATCH(Capacity!AF$254,'E-E'!$E$1:$AH$1,0))</f>
        <v>0</v>
      </c>
      <c r="AG490">
        <f>$C490*INDEX('E-E'!$E$2:$AH$516,MATCH(Capacity!$B490,'E-E'!$B$2:$B$516,0), MATCH(Capacity!AG$254,'E-E'!$E$1:$AH$1,0))</f>
        <v>0</v>
      </c>
      <c r="AH490">
        <f>$C490*INDEX('E-E'!$E$2:$AH$516,MATCH(Capacity!$B490,'E-E'!$B$2:$B$516,0), MATCH(Capacity!AH$254,'E-E'!$E$1:$AH$1,0))</f>
        <v>0</v>
      </c>
    </row>
    <row r="491" spans="1:34" x14ac:dyDescent="0.3">
      <c r="A491" t="str">
        <f>'E-E'!A238</f>
        <v>Lincoln Gap Wind Farm - BESS</v>
      </c>
      <c r="B491" t="str">
        <f>'E-E'!B238</f>
        <v>LGAPWF1</v>
      </c>
      <c r="C491">
        <f>_xlfn.IFNA(VLOOKUP(B491,RawData!$B$1:$E$168,4,FALSE),0)</f>
        <v>0</v>
      </c>
      <c r="D491">
        <f>_xlfn.IFNA(VLOOKUP(B491,RawData!$B$1:$H$168,7,FALSE),0)</f>
        <v>0</v>
      </c>
      <c r="E491">
        <f>_xlfn.IFNA(VLOOKUP(B491,RawData!$B$1:$H$168,2,FALSE),0)</f>
        <v>0</v>
      </c>
      <c r="F491">
        <f>$C491*INDEX('E-E'!$E$2:$AH$516,MATCH(Capacity!$B491,'E-E'!$B$2:$B$516,0), MATCH(Capacity!F$254,'E-E'!$E$1:$AH$1,0))</f>
        <v>0</v>
      </c>
      <c r="G491">
        <f>$C491*INDEX('E-E'!$E$2:$AH$516,MATCH(Capacity!$B491,'E-E'!$B$2:$B$516,0), MATCH(Capacity!G$254,'E-E'!$E$1:$AH$1,0))</f>
        <v>0</v>
      </c>
      <c r="H491">
        <f>$C491*INDEX('E-E'!$E$2:$AH$516,MATCH(Capacity!$B491,'E-E'!$B$2:$B$516,0), MATCH(Capacity!H$254,'E-E'!$E$1:$AH$1,0))</f>
        <v>0</v>
      </c>
      <c r="I491">
        <f>$C491*INDEX('E-E'!$E$2:$AH$516,MATCH(Capacity!$B491,'E-E'!$B$2:$B$516,0), MATCH(Capacity!I$254,'E-E'!$E$1:$AH$1,0))</f>
        <v>0</v>
      </c>
      <c r="J491">
        <f>$C491*INDEX('E-E'!$E$2:$AH$516,MATCH(Capacity!$B491,'E-E'!$B$2:$B$516,0), MATCH(Capacity!J$254,'E-E'!$E$1:$AH$1,0))</f>
        <v>0</v>
      </c>
      <c r="K491">
        <f>$C491*INDEX('E-E'!$E$2:$AH$516,MATCH(Capacity!$B491,'E-E'!$B$2:$B$516,0), MATCH(Capacity!K$254,'E-E'!$E$1:$AH$1,0))</f>
        <v>0</v>
      </c>
      <c r="L491">
        <f>$C491*INDEX('E-E'!$E$2:$AH$516,MATCH(Capacity!$B491,'E-E'!$B$2:$B$516,0), MATCH(Capacity!L$254,'E-E'!$E$1:$AH$1,0))</f>
        <v>0</v>
      </c>
      <c r="M491">
        <f>$C491*INDEX('E-E'!$E$2:$AH$516,MATCH(Capacity!$B491,'E-E'!$B$2:$B$516,0), MATCH(Capacity!M$254,'E-E'!$E$1:$AH$1,0))</f>
        <v>0</v>
      </c>
      <c r="N491">
        <f>$C491*INDEX('E-E'!$E$2:$AH$516,MATCH(Capacity!$B491,'E-E'!$B$2:$B$516,0), MATCH(Capacity!N$254,'E-E'!$E$1:$AH$1,0))</f>
        <v>0</v>
      </c>
      <c r="O491">
        <f>$C491*INDEX('E-E'!$E$2:$AH$516,MATCH(Capacity!$B491,'E-E'!$B$2:$B$516,0), MATCH(Capacity!O$254,'E-E'!$E$1:$AH$1,0))</f>
        <v>0</v>
      </c>
      <c r="P491">
        <f>$C491*INDEX('E-E'!$E$2:$AH$516,MATCH(Capacity!$B491,'E-E'!$B$2:$B$516,0), MATCH(Capacity!P$254,'E-E'!$E$1:$AH$1,0))</f>
        <v>0</v>
      </c>
      <c r="Q491">
        <f>$C491*INDEX('E-E'!$E$2:$AH$516,MATCH(Capacity!$B491,'E-E'!$B$2:$B$516,0), MATCH(Capacity!Q$254,'E-E'!$E$1:$AH$1,0))</f>
        <v>0</v>
      </c>
      <c r="R491">
        <f>$C491*INDEX('E-E'!$E$2:$AH$516,MATCH(Capacity!$B491,'E-E'!$B$2:$B$516,0), MATCH(Capacity!R$254,'E-E'!$E$1:$AH$1,0))</f>
        <v>0</v>
      </c>
      <c r="S491">
        <f>$C491*INDEX('E-E'!$E$2:$AH$516,MATCH(Capacity!$B491,'E-E'!$B$2:$B$516,0), MATCH(Capacity!S$254,'E-E'!$E$1:$AH$1,0))</f>
        <v>0</v>
      </c>
      <c r="T491">
        <f>$C491*INDEX('E-E'!$E$2:$AH$516,MATCH(Capacity!$B491,'E-E'!$B$2:$B$516,0), MATCH(Capacity!T$254,'E-E'!$E$1:$AH$1,0))</f>
        <v>0</v>
      </c>
      <c r="U491">
        <f>$C491*INDEX('E-E'!$E$2:$AH$516,MATCH(Capacity!$B491,'E-E'!$B$2:$B$516,0), MATCH(Capacity!U$254,'E-E'!$E$1:$AH$1,0))</f>
        <v>0</v>
      </c>
      <c r="V491">
        <f>$C491*INDEX('E-E'!$E$2:$AH$516,MATCH(Capacity!$B491,'E-E'!$B$2:$B$516,0), MATCH(Capacity!V$254,'E-E'!$E$1:$AH$1,0))</f>
        <v>0</v>
      </c>
      <c r="W491">
        <f>$C491*INDEX('E-E'!$E$2:$AH$516,MATCH(Capacity!$B491,'E-E'!$B$2:$B$516,0), MATCH(Capacity!W$254,'E-E'!$E$1:$AH$1,0))</f>
        <v>0</v>
      </c>
      <c r="X491">
        <f>$C491*INDEX('E-E'!$E$2:$AH$516,MATCH(Capacity!$B491,'E-E'!$B$2:$B$516,0), MATCH(Capacity!X$254,'E-E'!$E$1:$AH$1,0))</f>
        <v>0</v>
      </c>
      <c r="Y491">
        <f>$C491*INDEX('E-E'!$E$2:$AH$516,MATCH(Capacity!$B491,'E-E'!$B$2:$B$516,0), MATCH(Capacity!Y$254,'E-E'!$E$1:$AH$1,0))</f>
        <v>0</v>
      </c>
      <c r="Z491">
        <f>$C491*INDEX('E-E'!$E$2:$AH$516,MATCH(Capacity!$B491,'E-E'!$B$2:$B$516,0), MATCH(Capacity!Z$254,'E-E'!$E$1:$AH$1,0))</f>
        <v>0</v>
      </c>
      <c r="AA491">
        <f>$C491*INDEX('E-E'!$E$2:$AH$516,MATCH(Capacity!$B491,'E-E'!$B$2:$B$516,0), MATCH(Capacity!AA$254,'E-E'!$E$1:$AH$1,0))</f>
        <v>0</v>
      </c>
      <c r="AB491">
        <f>$C491*INDEX('E-E'!$E$2:$AH$516,MATCH(Capacity!$B491,'E-E'!$B$2:$B$516,0), MATCH(Capacity!AB$254,'E-E'!$E$1:$AH$1,0))</f>
        <v>0</v>
      </c>
      <c r="AC491">
        <f>$C491*INDEX('E-E'!$E$2:$AH$516,MATCH(Capacity!$B491,'E-E'!$B$2:$B$516,0), MATCH(Capacity!AC$254,'E-E'!$E$1:$AH$1,0))</f>
        <v>0</v>
      </c>
      <c r="AD491">
        <f>$C491*INDEX('E-E'!$E$2:$AH$516,MATCH(Capacity!$B491,'E-E'!$B$2:$B$516,0), MATCH(Capacity!AD$254,'E-E'!$E$1:$AH$1,0))</f>
        <v>0</v>
      </c>
      <c r="AE491">
        <f>$C491*INDEX('E-E'!$E$2:$AH$516,MATCH(Capacity!$B491,'E-E'!$B$2:$B$516,0), MATCH(Capacity!AE$254,'E-E'!$E$1:$AH$1,0))</f>
        <v>0</v>
      </c>
      <c r="AF491">
        <f>$C491*INDEX('E-E'!$E$2:$AH$516,MATCH(Capacity!$B491,'E-E'!$B$2:$B$516,0), MATCH(Capacity!AF$254,'E-E'!$E$1:$AH$1,0))</f>
        <v>0</v>
      </c>
      <c r="AG491">
        <f>$C491*INDEX('E-E'!$E$2:$AH$516,MATCH(Capacity!$B491,'E-E'!$B$2:$B$516,0), MATCH(Capacity!AG$254,'E-E'!$E$1:$AH$1,0))</f>
        <v>0</v>
      </c>
      <c r="AH491">
        <f>$C491*INDEX('E-E'!$E$2:$AH$516,MATCH(Capacity!$B491,'E-E'!$B$2:$B$516,0), MATCH(Capacity!AH$254,'E-E'!$E$1:$AH$1,0))</f>
        <v>0</v>
      </c>
    </row>
    <row r="492" spans="1:34" x14ac:dyDescent="0.3">
      <c r="A492" t="str">
        <f>'E-E'!A239</f>
        <v>Catagunya / Liapootah / Wayatinah</v>
      </c>
      <c r="B492" t="str">
        <f>'E-E'!B239</f>
        <v>LI111-1</v>
      </c>
      <c r="C492">
        <f>_xlfn.IFNA(VLOOKUP(B492,RawData!$B$1:$E$168,4,FALSE),0)</f>
        <v>0</v>
      </c>
      <c r="D492">
        <f>_xlfn.IFNA(VLOOKUP(B492,RawData!$B$1:$H$168,7,FALSE),0)</f>
        <v>0</v>
      </c>
      <c r="E492">
        <f>_xlfn.IFNA(VLOOKUP(B492,RawData!$B$1:$H$168,2,FALSE),0)</f>
        <v>0</v>
      </c>
      <c r="F492">
        <f>$C492*INDEX('E-E'!$E$2:$AH$516,MATCH(Capacity!$B492,'E-E'!$B$2:$B$516,0), MATCH(Capacity!F$254,'E-E'!$E$1:$AH$1,0))</f>
        <v>0</v>
      </c>
      <c r="G492">
        <f>$C492*INDEX('E-E'!$E$2:$AH$516,MATCH(Capacity!$B492,'E-E'!$B$2:$B$516,0), MATCH(Capacity!G$254,'E-E'!$E$1:$AH$1,0))</f>
        <v>0</v>
      </c>
      <c r="H492">
        <f>$C492*INDEX('E-E'!$E$2:$AH$516,MATCH(Capacity!$B492,'E-E'!$B$2:$B$516,0), MATCH(Capacity!H$254,'E-E'!$E$1:$AH$1,0))</f>
        <v>0</v>
      </c>
      <c r="I492">
        <f>$C492*INDEX('E-E'!$E$2:$AH$516,MATCH(Capacity!$B492,'E-E'!$B$2:$B$516,0), MATCH(Capacity!I$254,'E-E'!$E$1:$AH$1,0))</f>
        <v>0</v>
      </c>
      <c r="J492">
        <f>$C492*INDEX('E-E'!$E$2:$AH$516,MATCH(Capacity!$B492,'E-E'!$B$2:$B$516,0), MATCH(Capacity!J$254,'E-E'!$E$1:$AH$1,0))</f>
        <v>0</v>
      </c>
      <c r="K492">
        <f>$C492*INDEX('E-E'!$E$2:$AH$516,MATCH(Capacity!$B492,'E-E'!$B$2:$B$516,0), MATCH(Capacity!K$254,'E-E'!$E$1:$AH$1,0))</f>
        <v>0</v>
      </c>
      <c r="L492">
        <f>$C492*INDEX('E-E'!$E$2:$AH$516,MATCH(Capacity!$B492,'E-E'!$B$2:$B$516,0), MATCH(Capacity!L$254,'E-E'!$E$1:$AH$1,0))</f>
        <v>0</v>
      </c>
      <c r="M492">
        <f>$C492*INDEX('E-E'!$E$2:$AH$516,MATCH(Capacity!$B492,'E-E'!$B$2:$B$516,0), MATCH(Capacity!M$254,'E-E'!$E$1:$AH$1,0))</f>
        <v>0</v>
      </c>
      <c r="N492">
        <f>$C492*INDEX('E-E'!$E$2:$AH$516,MATCH(Capacity!$B492,'E-E'!$B$2:$B$516,0), MATCH(Capacity!N$254,'E-E'!$E$1:$AH$1,0))</f>
        <v>0</v>
      </c>
      <c r="O492">
        <f>$C492*INDEX('E-E'!$E$2:$AH$516,MATCH(Capacity!$B492,'E-E'!$B$2:$B$516,0), MATCH(Capacity!O$254,'E-E'!$E$1:$AH$1,0))</f>
        <v>0</v>
      </c>
      <c r="P492">
        <f>$C492*INDEX('E-E'!$E$2:$AH$516,MATCH(Capacity!$B492,'E-E'!$B$2:$B$516,0), MATCH(Capacity!P$254,'E-E'!$E$1:$AH$1,0))</f>
        <v>0</v>
      </c>
      <c r="Q492">
        <f>$C492*INDEX('E-E'!$E$2:$AH$516,MATCH(Capacity!$B492,'E-E'!$B$2:$B$516,0), MATCH(Capacity!Q$254,'E-E'!$E$1:$AH$1,0))</f>
        <v>0</v>
      </c>
      <c r="R492">
        <f>$C492*INDEX('E-E'!$E$2:$AH$516,MATCH(Capacity!$B492,'E-E'!$B$2:$B$516,0), MATCH(Capacity!R$254,'E-E'!$E$1:$AH$1,0))</f>
        <v>0</v>
      </c>
      <c r="S492">
        <f>$C492*INDEX('E-E'!$E$2:$AH$516,MATCH(Capacity!$B492,'E-E'!$B$2:$B$516,0), MATCH(Capacity!S$254,'E-E'!$E$1:$AH$1,0))</f>
        <v>0</v>
      </c>
      <c r="T492">
        <f>$C492*INDEX('E-E'!$E$2:$AH$516,MATCH(Capacity!$B492,'E-E'!$B$2:$B$516,0), MATCH(Capacity!T$254,'E-E'!$E$1:$AH$1,0))</f>
        <v>0</v>
      </c>
      <c r="U492">
        <f>$C492*INDEX('E-E'!$E$2:$AH$516,MATCH(Capacity!$B492,'E-E'!$B$2:$B$516,0), MATCH(Capacity!U$254,'E-E'!$E$1:$AH$1,0))</f>
        <v>0</v>
      </c>
      <c r="V492">
        <f>$C492*INDEX('E-E'!$E$2:$AH$516,MATCH(Capacity!$B492,'E-E'!$B$2:$B$516,0), MATCH(Capacity!V$254,'E-E'!$E$1:$AH$1,0))</f>
        <v>0</v>
      </c>
      <c r="W492">
        <f>$C492*INDEX('E-E'!$E$2:$AH$516,MATCH(Capacity!$B492,'E-E'!$B$2:$B$516,0), MATCH(Capacity!W$254,'E-E'!$E$1:$AH$1,0))</f>
        <v>0</v>
      </c>
      <c r="X492">
        <f>$C492*INDEX('E-E'!$E$2:$AH$516,MATCH(Capacity!$B492,'E-E'!$B$2:$B$516,0), MATCH(Capacity!X$254,'E-E'!$E$1:$AH$1,0))</f>
        <v>0</v>
      </c>
      <c r="Y492">
        <f>$C492*INDEX('E-E'!$E$2:$AH$516,MATCH(Capacity!$B492,'E-E'!$B$2:$B$516,0), MATCH(Capacity!Y$254,'E-E'!$E$1:$AH$1,0))</f>
        <v>0</v>
      </c>
      <c r="Z492">
        <f>$C492*INDEX('E-E'!$E$2:$AH$516,MATCH(Capacity!$B492,'E-E'!$B$2:$B$516,0), MATCH(Capacity!Z$254,'E-E'!$E$1:$AH$1,0))</f>
        <v>0</v>
      </c>
      <c r="AA492">
        <f>$C492*INDEX('E-E'!$E$2:$AH$516,MATCH(Capacity!$B492,'E-E'!$B$2:$B$516,0), MATCH(Capacity!AA$254,'E-E'!$E$1:$AH$1,0))</f>
        <v>0</v>
      </c>
      <c r="AB492">
        <f>$C492*INDEX('E-E'!$E$2:$AH$516,MATCH(Capacity!$B492,'E-E'!$B$2:$B$516,0), MATCH(Capacity!AB$254,'E-E'!$E$1:$AH$1,0))</f>
        <v>0</v>
      </c>
      <c r="AC492">
        <f>$C492*INDEX('E-E'!$E$2:$AH$516,MATCH(Capacity!$B492,'E-E'!$B$2:$B$516,0), MATCH(Capacity!AC$254,'E-E'!$E$1:$AH$1,0))</f>
        <v>0</v>
      </c>
      <c r="AD492">
        <f>$C492*INDEX('E-E'!$E$2:$AH$516,MATCH(Capacity!$B492,'E-E'!$B$2:$B$516,0), MATCH(Capacity!AD$254,'E-E'!$E$1:$AH$1,0))</f>
        <v>0</v>
      </c>
      <c r="AE492">
        <f>$C492*INDEX('E-E'!$E$2:$AH$516,MATCH(Capacity!$B492,'E-E'!$B$2:$B$516,0), MATCH(Capacity!AE$254,'E-E'!$E$1:$AH$1,0))</f>
        <v>0</v>
      </c>
      <c r="AF492">
        <f>$C492*INDEX('E-E'!$E$2:$AH$516,MATCH(Capacity!$B492,'E-E'!$B$2:$B$516,0), MATCH(Capacity!AF$254,'E-E'!$E$1:$AH$1,0))</f>
        <v>0</v>
      </c>
      <c r="AG492">
        <f>$C492*INDEX('E-E'!$E$2:$AH$516,MATCH(Capacity!$B492,'E-E'!$B$2:$B$516,0), MATCH(Capacity!AG$254,'E-E'!$E$1:$AH$1,0))</f>
        <v>0</v>
      </c>
      <c r="AH492">
        <f>$C492*INDEX('E-E'!$E$2:$AH$516,MATCH(Capacity!$B492,'E-E'!$B$2:$B$516,0), MATCH(Capacity!AH$254,'E-E'!$E$1:$AH$1,0))</f>
        <v>0</v>
      </c>
    </row>
    <row r="493" spans="1:34" x14ac:dyDescent="0.3">
      <c r="A493" t="str">
        <f>'E-E'!A240</f>
        <v>Catagunya / Liapootah / Wayatinah</v>
      </c>
      <c r="B493" t="str">
        <f>'E-E'!B240</f>
        <v>LI112-2</v>
      </c>
      <c r="C493">
        <f>_xlfn.IFNA(VLOOKUP(B493,RawData!$B$1:$E$168,4,FALSE),0)</f>
        <v>0</v>
      </c>
      <c r="D493">
        <f>_xlfn.IFNA(VLOOKUP(B493,RawData!$B$1:$H$168,7,FALSE),0)</f>
        <v>0</v>
      </c>
      <c r="E493">
        <f>_xlfn.IFNA(VLOOKUP(B493,RawData!$B$1:$H$168,2,FALSE),0)</f>
        <v>0</v>
      </c>
      <c r="F493">
        <f>$C493*INDEX('E-E'!$E$2:$AH$516,MATCH(Capacity!$B493,'E-E'!$B$2:$B$516,0), MATCH(Capacity!F$254,'E-E'!$E$1:$AH$1,0))</f>
        <v>0</v>
      </c>
      <c r="G493">
        <f>$C493*INDEX('E-E'!$E$2:$AH$516,MATCH(Capacity!$B493,'E-E'!$B$2:$B$516,0), MATCH(Capacity!G$254,'E-E'!$E$1:$AH$1,0))</f>
        <v>0</v>
      </c>
      <c r="H493">
        <f>$C493*INDEX('E-E'!$E$2:$AH$516,MATCH(Capacity!$B493,'E-E'!$B$2:$B$516,0), MATCH(Capacity!H$254,'E-E'!$E$1:$AH$1,0))</f>
        <v>0</v>
      </c>
      <c r="I493">
        <f>$C493*INDEX('E-E'!$E$2:$AH$516,MATCH(Capacity!$B493,'E-E'!$B$2:$B$516,0), MATCH(Capacity!I$254,'E-E'!$E$1:$AH$1,0))</f>
        <v>0</v>
      </c>
      <c r="J493">
        <f>$C493*INDEX('E-E'!$E$2:$AH$516,MATCH(Capacity!$B493,'E-E'!$B$2:$B$516,0), MATCH(Capacity!J$254,'E-E'!$E$1:$AH$1,0))</f>
        <v>0</v>
      </c>
      <c r="K493">
        <f>$C493*INDEX('E-E'!$E$2:$AH$516,MATCH(Capacity!$B493,'E-E'!$B$2:$B$516,0), MATCH(Capacity!K$254,'E-E'!$E$1:$AH$1,0))</f>
        <v>0</v>
      </c>
      <c r="L493">
        <f>$C493*INDEX('E-E'!$E$2:$AH$516,MATCH(Capacity!$B493,'E-E'!$B$2:$B$516,0), MATCH(Capacity!L$254,'E-E'!$E$1:$AH$1,0))</f>
        <v>0</v>
      </c>
      <c r="M493">
        <f>$C493*INDEX('E-E'!$E$2:$AH$516,MATCH(Capacity!$B493,'E-E'!$B$2:$B$516,0), MATCH(Capacity!M$254,'E-E'!$E$1:$AH$1,0))</f>
        <v>0</v>
      </c>
      <c r="N493">
        <f>$C493*INDEX('E-E'!$E$2:$AH$516,MATCH(Capacity!$B493,'E-E'!$B$2:$B$516,0), MATCH(Capacity!N$254,'E-E'!$E$1:$AH$1,0))</f>
        <v>0</v>
      </c>
      <c r="O493">
        <f>$C493*INDEX('E-E'!$E$2:$AH$516,MATCH(Capacity!$B493,'E-E'!$B$2:$B$516,0), MATCH(Capacity!O$254,'E-E'!$E$1:$AH$1,0))</f>
        <v>0</v>
      </c>
      <c r="P493">
        <f>$C493*INDEX('E-E'!$E$2:$AH$516,MATCH(Capacity!$B493,'E-E'!$B$2:$B$516,0), MATCH(Capacity!P$254,'E-E'!$E$1:$AH$1,0))</f>
        <v>0</v>
      </c>
      <c r="Q493">
        <f>$C493*INDEX('E-E'!$E$2:$AH$516,MATCH(Capacity!$B493,'E-E'!$B$2:$B$516,0), MATCH(Capacity!Q$254,'E-E'!$E$1:$AH$1,0))</f>
        <v>0</v>
      </c>
      <c r="R493">
        <f>$C493*INDEX('E-E'!$E$2:$AH$516,MATCH(Capacity!$B493,'E-E'!$B$2:$B$516,0), MATCH(Capacity!R$254,'E-E'!$E$1:$AH$1,0))</f>
        <v>0</v>
      </c>
      <c r="S493">
        <f>$C493*INDEX('E-E'!$E$2:$AH$516,MATCH(Capacity!$B493,'E-E'!$B$2:$B$516,0), MATCH(Capacity!S$254,'E-E'!$E$1:$AH$1,0))</f>
        <v>0</v>
      </c>
      <c r="T493">
        <f>$C493*INDEX('E-E'!$E$2:$AH$516,MATCH(Capacity!$B493,'E-E'!$B$2:$B$516,0), MATCH(Capacity!T$254,'E-E'!$E$1:$AH$1,0))</f>
        <v>0</v>
      </c>
      <c r="U493">
        <f>$C493*INDEX('E-E'!$E$2:$AH$516,MATCH(Capacity!$B493,'E-E'!$B$2:$B$516,0), MATCH(Capacity!U$254,'E-E'!$E$1:$AH$1,0))</f>
        <v>0</v>
      </c>
      <c r="V493">
        <f>$C493*INDEX('E-E'!$E$2:$AH$516,MATCH(Capacity!$B493,'E-E'!$B$2:$B$516,0), MATCH(Capacity!V$254,'E-E'!$E$1:$AH$1,0))</f>
        <v>0</v>
      </c>
      <c r="W493">
        <f>$C493*INDEX('E-E'!$E$2:$AH$516,MATCH(Capacity!$B493,'E-E'!$B$2:$B$516,0), MATCH(Capacity!W$254,'E-E'!$E$1:$AH$1,0))</f>
        <v>0</v>
      </c>
      <c r="X493">
        <f>$C493*INDEX('E-E'!$E$2:$AH$516,MATCH(Capacity!$B493,'E-E'!$B$2:$B$516,0), MATCH(Capacity!X$254,'E-E'!$E$1:$AH$1,0))</f>
        <v>0</v>
      </c>
      <c r="Y493">
        <f>$C493*INDEX('E-E'!$E$2:$AH$516,MATCH(Capacity!$B493,'E-E'!$B$2:$B$516,0), MATCH(Capacity!Y$254,'E-E'!$E$1:$AH$1,0))</f>
        <v>0</v>
      </c>
      <c r="Z493">
        <f>$C493*INDEX('E-E'!$E$2:$AH$516,MATCH(Capacity!$B493,'E-E'!$B$2:$B$516,0), MATCH(Capacity!Z$254,'E-E'!$E$1:$AH$1,0))</f>
        <v>0</v>
      </c>
      <c r="AA493">
        <f>$C493*INDEX('E-E'!$E$2:$AH$516,MATCH(Capacity!$B493,'E-E'!$B$2:$B$516,0), MATCH(Capacity!AA$254,'E-E'!$E$1:$AH$1,0))</f>
        <v>0</v>
      </c>
      <c r="AB493">
        <f>$C493*INDEX('E-E'!$E$2:$AH$516,MATCH(Capacity!$B493,'E-E'!$B$2:$B$516,0), MATCH(Capacity!AB$254,'E-E'!$E$1:$AH$1,0))</f>
        <v>0</v>
      </c>
      <c r="AC493">
        <f>$C493*INDEX('E-E'!$E$2:$AH$516,MATCH(Capacity!$B493,'E-E'!$B$2:$B$516,0), MATCH(Capacity!AC$254,'E-E'!$E$1:$AH$1,0))</f>
        <v>0</v>
      </c>
      <c r="AD493">
        <f>$C493*INDEX('E-E'!$E$2:$AH$516,MATCH(Capacity!$B493,'E-E'!$B$2:$B$516,0), MATCH(Capacity!AD$254,'E-E'!$E$1:$AH$1,0))</f>
        <v>0</v>
      </c>
      <c r="AE493">
        <f>$C493*INDEX('E-E'!$E$2:$AH$516,MATCH(Capacity!$B493,'E-E'!$B$2:$B$516,0), MATCH(Capacity!AE$254,'E-E'!$E$1:$AH$1,0))</f>
        <v>0</v>
      </c>
      <c r="AF493">
        <f>$C493*INDEX('E-E'!$E$2:$AH$516,MATCH(Capacity!$B493,'E-E'!$B$2:$B$516,0), MATCH(Capacity!AF$254,'E-E'!$E$1:$AH$1,0))</f>
        <v>0</v>
      </c>
      <c r="AG493">
        <f>$C493*INDEX('E-E'!$E$2:$AH$516,MATCH(Capacity!$B493,'E-E'!$B$2:$B$516,0), MATCH(Capacity!AG$254,'E-E'!$E$1:$AH$1,0))</f>
        <v>0</v>
      </c>
      <c r="AH493">
        <f>$C493*INDEX('E-E'!$E$2:$AH$516,MATCH(Capacity!$B493,'E-E'!$B$2:$B$516,0), MATCH(Capacity!AH$254,'E-E'!$E$1:$AH$1,0))</f>
        <v>0</v>
      </c>
    </row>
    <row r="494" spans="1:34" x14ac:dyDescent="0.3">
      <c r="A494" t="str">
        <f>'E-E'!A241</f>
        <v>Catagunya / Liapootah / Wayatinah</v>
      </c>
      <c r="B494" t="str">
        <f>'E-E'!B241</f>
        <v>LI113-3</v>
      </c>
      <c r="C494">
        <f>_xlfn.IFNA(VLOOKUP(B494,RawData!$B$1:$E$168,4,FALSE),0)</f>
        <v>0</v>
      </c>
      <c r="D494">
        <f>_xlfn.IFNA(VLOOKUP(B494,RawData!$B$1:$H$168,7,FALSE),0)</f>
        <v>0</v>
      </c>
      <c r="E494">
        <f>_xlfn.IFNA(VLOOKUP(B494,RawData!$B$1:$H$168,2,FALSE),0)</f>
        <v>0</v>
      </c>
      <c r="F494">
        <f>$C494*INDEX('E-E'!$E$2:$AH$516,MATCH(Capacity!$B494,'E-E'!$B$2:$B$516,0), MATCH(Capacity!F$254,'E-E'!$E$1:$AH$1,0))</f>
        <v>0</v>
      </c>
      <c r="G494">
        <f>$C494*INDEX('E-E'!$E$2:$AH$516,MATCH(Capacity!$B494,'E-E'!$B$2:$B$516,0), MATCH(Capacity!G$254,'E-E'!$E$1:$AH$1,0))</f>
        <v>0</v>
      </c>
      <c r="H494">
        <f>$C494*INDEX('E-E'!$E$2:$AH$516,MATCH(Capacity!$B494,'E-E'!$B$2:$B$516,0), MATCH(Capacity!H$254,'E-E'!$E$1:$AH$1,0))</f>
        <v>0</v>
      </c>
      <c r="I494">
        <f>$C494*INDEX('E-E'!$E$2:$AH$516,MATCH(Capacity!$B494,'E-E'!$B$2:$B$516,0), MATCH(Capacity!I$254,'E-E'!$E$1:$AH$1,0))</f>
        <v>0</v>
      </c>
      <c r="J494">
        <f>$C494*INDEX('E-E'!$E$2:$AH$516,MATCH(Capacity!$B494,'E-E'!$B$2:$B$516,0), MATCH(Capacity!J$254,'E-E'!$E$1:$AH$1,0))</f>
        <v>0</v>
      </c>
      <c r="K494">
        <f>$C494*INDEX('E-E'!$E$2:$AH$516,MATCH(Capacity!$B494,'E-E'!$B$2:$B$516,0), MATCH(Capacity!K$254,'E-E'!$E$1:$AH$1,0))</f>
        <v>0</v>
      </c>
      <c r="L494">
        <f>$C494*INDEX('E-E'!$E$2:$AH$516,MATCH(Capacity!$B494,'E-E'!$B$2:$B$516,0), MATCH(Capacity!L$254,'E-E'!$E$1:$AH$1,0))</f>
        <v>0</v>
      </c>
      <c r="M494">
        <f>$C494*INDEX('E-E'!$E$2:$AH$516,MATCH(Capacity!$B494,'E-E'!$B$2:$B$516,0), MATCH(Capacity!M$254,'E-E'!$E$1:$AH$1,0))</f>
        <v>0</v>
      </c>
      <c r="N494">
        <f>$C494*INDEX('E-E'!$E$2:$AH$516,MATCH(Capacity!$B494,'E-E'!$B$2:$B$516,0), MATCH(Capacity!N$254,'E-E'!$E$1:$AH$1,0))</f>
        <v>0</v>
      </c>
      <c r="O494">
        <f>$C494*INDEX('E-E'!$E$2:$AH$516,MATCH(Capacity!$B494,'E-E'!$B$2:$B$516,0), MATCH(Capacity!O$254,'E-E'!$E$1:$AH$1,0))</f>
        <v>0</v>
      </c>
      <c r="P494">
        <f>$C494*INDEX('E-E'!$E$2:$AH$516,MATCH(Capacity!$B494,'E-E'!$B$2:$B$516,0), MATCH(Capacity!P$254,'E-E'!$E$1:$AH$1,0))</f>
        <v>0</v>
      </c>
      <c r="Q494">
        <f>$C494*INDEX('E-E'!$E$2:$AH$516,MATCH(Capacity!$B494,'E-E'!$B$2:$B$516,0), MATCH(Capacity!Q$254,'E-E'!$E$1:$AH$1,0))</f>
        <v>0</v>
      </c>
      <c r="R494">
        <f>$C494*INDEX('E-E'!$E$2:$AH$516,MATCH(Capacity!$B494,'E-E'!$B$2:$B$516,0), MATCH(Capacity!R$254,'E-E'!$E$1:$AH$1,0))</f>
        <v>0</v>
      </c>
      <c r="S494">
        <f>$C494*INDEX('E-E'!$E$2:$AH$516,MATCH(Capacity!$B494,'E-E'!$B$2:$B$516,0), MATCH(Capacity!S$254,'E-E'!$E$1:$AH$1,0))</f>
        <v>0</v>
      </c>
      <c r="T494">
        <f>$C494*INDEX('E-E'!$E$2:$AH$516,MATCH(Capacity!$B494,'E-E'!$B$2:$B$516,0), MATCH(Capacity!T$254,'E-E'!$E$1:$AH$1,0))</f>
        <v>0</v>
      </c>
      <c r="U494">
        <f>$C494*INDEX('E-E'!$E$2:$AH$516,MATCH(Capacity!$B494,'E-E'!$B$2:$B$516,0), MATCH(Capacity!U$254,'E-E'!$E$1:$AH$1,0))</f>
        <v>0</v>
      </c>
      <c r="V494">
        <f>$C494*INDEX('E-E'!$E$2:$AH$516,MATCH(Capacity!$B494,'E-E'!$B$2:$B$516,0), MATCH(Capacity!V$254,'E-E'!$E$1:$AH$1,0))</f>
        <v>0</v>
      </c>
      <c r="W494">
        <f>$C494*INDEX('E-E'!$E$2:$AH$516,MATCH(Capacity!$B494,'E-E'!$B$2:$B$516,0), MATCH(Capacity!W$254,'E-E'!$E$1:$AH$1,0))</f>
        <v>0</v>
      </c>
      <c r="X494">
        <f>$C494*INDEX('E-E'!$E$2:$AH$516,MATCH(Capacity!$B494,'E-E'!$B$2:$B$516,0), MATCH(Capacity!X$254,'E-E'!$E$1:$AH$1,0))</f>
        <v>0</v>
      </c>
      <c r="Y494">
        <f>$C494*INDEX('E-E'!$E$2:$AH$516,MATCH(Capacity!$B494,'E-E'!$B$2:$B$516,0), MATCH(Capacity!Y$254,'E-E'!$E$1:$AH$1,0))</f>
        <v>0</v>
      </c>
      <c r="Z494">
        <f>$C494*INDEX('E-E'!$E$2:$AH$516,MATCH(Capacity!$B494,'E-E'!$B$2:$B$516,0), MATCH(Capacity!Z$254,'E-E'!$E$1:$AH$1,0))</f>
        <v>0</v>
      </c>
      <c r="AA494">
        <f>$C494*INDEX('E-E'!$E$2:$AH$516,MATCH(Capacity!$B494,'E-E'!$B$2:$B$516,0), MATCH(Capacity!AA$254,'E-E'!$E$1:$AH$1,0))</f>
        <v>0</v>
      </c>
      <c r="AB494">
        <f>$C494*INDEX('E-E'!$E$2:$AH$516,MATCH(Capacity!$B494,'E-E'!$B$2:$B$516,0), MATCH(Capacity!AB$254,'E-E'!$E$1:$AH$1,0))</f>
        <v>0</v>
      </c>
      <c r="AC494">
        <f>$C494*INDEX('E-E'!$E$2:$AH$516,MATCH(Capacity!$B494,'E-E'!$B$2:$B$516,0), MATCH(Capacity!AC$254,'E-E'!$E$1:$AH$1,0))</f>
        <v>0</v>
      </c>
      <c r="AD494">
        <f>$C494*INDEX('E-E'!$E$2:$AH$516,MATCH(Capacity!$B494,'E-E'!$B$2:$B$516,0), MATCH(Capacity!AD$254,'E-E'!$E$1:$AH$1,0))</f>
        <v>0</v>
      </c>
      <c r="AE494">
        <f>$C494*INDEX('E-E'!$E$2:$AH$516,MATCH(Capacity!$B494,'E-E'!$B$2:$B$516,0), MATCH(Capacity!AE$254,'E-E'!$E$1:$AH$1,0))</f>
        <v>0</v>
      </c>
      <c r="AF494">
        <f>$C494*INDEX('E-E'!$E$2:$AH$516,MATCH(Capacity!$B494,'E-E'!$B$2:$B$516,0), MATCH(Capacity!AF$254,'E-E'!$E$1:$AH$1,0))</f>
        <v>0</v>
      </c>
      <c r="AG494">
        <f>$C494*INDEX('E-E'!$E$2:$AH$516,MATCH(Capacity!$B494,'E-E'!$B$2:$B$516,0), MATCH(Capacity!AG$254,'E-E'!$E$1:$AH$1,0))</f>
        <v>0</v>
      </c>
      <c r="AH494">
        <f>$C494*INDEX('E-E'!$E$2:$AH$516,MATCH(Capacity!$B494,'E-E'!$B$2:$B$516,0), MATCH(Capacity!AH$254,'E-E'!$E$1:$AH$1,0))</f>
        <v>0</v>
      </c>
    </row>
    <row r="495" spans="1:34" x14ac:dyDescent="0.3">
      <c r="A495" t="str">
        <f>'E-E'!A242</f>
        <v>Lilyvale Solar Farm</v>
      </c>
      <c r="B495" t="str">
        <f>'E-E'!B242</f>
        <v>LILYSF1</v>
      </c>
      <c r="C495">
        <f>_xlfn.IFNA(VLOOKUP(B495,RawData!$B$1:$E$168,4,FALSE),0)</f>
        <v>0</v>
      </c>
      <c r="D495">
        <f>_xlfn.IFNA(VLOOKUP(B495,RawData!$B$1:$H$168,7,FALSE),0)</f>
        <v>0</v>
      </c>
      <c r="E495">
        <f>_xlfn.IFNA(VLOOKUP(B495,RawData!$B$1:$H$168,2,FALSE),0)</f>
        <v>0</v>
      </c>
      <c r="F495">
        <f>$C495*INDEX('E-E'!$E$2:$AH$516,MATCH(Capacity!$B495,'E-E'!$B$2:$B$516,0), MATCH(Capacity!F$254,'E-E'!$E$1:$AH$1,0))</f>
        <v>0</v>
      </c>
      <c r="G495">
        <f>$C495*INDEX('E-E'!$E$2:$AH$516,MATCH(Capacity!$B495,'E-E'!$B$2:$B$516,0), MATCH(Capacity!G$254,'E-E'!$E$1:$AH$1,0))</f>
        <v>0</v>
      </c>
      <c r="H495">
        <f>$C495*INDEX('E-E'!$E$2:$AH$516,MATCH(Capacity!$B495,'E-E'!$B$2:$B$516,0), MATCH(Capacity!H$254,'E-E'!$E$1:$AH$1,0))</f>
        <v>0</v>
      </c>
      <c r="I495">
        <f>$C495*INDEX('E-E'!$E$2:$AH$516,MATCH(Capacity!$B495,'E-E'!$B$2:$B$516,0), MATCH(Capacity!I$254,'E-E'!$E$1:$AH$1,0))</f>
        <v>0</v>
      </c>
      <c r="J495">
        <f>$C495*INDEX('E-E'!$E$2:$AH$516,MATCH(Capacity!$B495,'E-E'!$B$2:$B$516,0), MATCH(Capacity!J$254,'E-E'!$E$1:$AH$1,0))</f>
        <v>0</v>
      </c>
      <c r="K495">
        <f>$C495*INDEX('E-E'!$E$2:$AH$516,MATCH(Capacity!$B495,'E-E'!$B$2:$B$516,0), MATCH(Capacity!K$254,'E-E'!$E$1:$AH$1,0))</f>
        <v>0</v>
      </c>
      <c r="L495">
        <f>$C495*INDEX('E-E'!$E$2:$AH$516,MATCH(Capacity!$B495,'E-E'!$B$2:$B$516,0), MATCH(Capacity!L$254,'E-E'!$E$1:$AH$1,0))</f>
        <v>0</v>
      </c>
      <c r="M495">
        <f>$C495*INDEX('E-E'!$E$2:$AH$516,MATCH(Capacity!$B495,'E-E'!$B$2:$B$516,0), MATCH(Capacity!M$254,'E-E'!$E$1:$AH$1,0))</f>
        <v>0</v>
      </c>
      <c r="N495">
        <f>$C495*INDEX('E-E'!$E$2:$AH$516,MATCH(Capacity!$B495,'E-E'!$B$2:$B$516,0), MATCH(Capacity!N$254,'E-E'!$E$1:$AH$1,0))</f>
        <v>0</v>
      </c>
      <c r="O495">
        <f>$C495*INDEX('E-E'!$E$2:$AH$516,MATCH(Capacity!$B495,'E-E'!$B$2:$B$516,0), MATCH(Capacity!O$254,'E-E'!$E$1:$AH$1,0))</f>
        <v>0</v>
      </c>
      <c r="P495">
        <f>$C495*INDEX('E-E'!$E$2:$AH$516,MATCH(Capacity!$B495,'E-E'!$B$2:$B$516,0), MATCH(Capacity!P$254,'E-E'!$E$1:$AH$1,0))</f>
        <v>0</v>
      </c>
      <c r="Q495">
        <f>$C495*INDEX('E-E'!$E$2:$AH$516,MATCH(Capacity!$B495,'E-E'!$B$2:$B$516,0), MATCH(Capacity!Q$254,'E-E'!$E$1:$AH$1,0))</f>
        <v>0</v>
      </c>
      <c r="R495">
        <f>$C495*INDEX('E-E'!$E$2:$AH$516,MATCH(Capacity!$B495,'E-E'!$B$2:$B$516,0), MATCH(Capacity!R$254,'E-E'!$E$1:$AH$1,0))</f>
        <v>0</v>
      </c>
      <c r="S495">
        <f>$C495*INDEX('E-E'!$E$2:$AH$516,MATCH(Capacity!$B495,'E-E'!$B$2:$B$516,0), MATCH(Capacity!S$254,'E-E'!$E$1:$AH$1,0))</f>
        <v>0</v>
      </c>
      <c r="T495">
        <f>$C495*INDEX('E-E'!$E$2:$AH$516,MATCH(Capacity!$B495,'E-E'!$B$2:$B$516,0), MATCH(Capacity!T$254,'E-E'!$E$1:$AH$1,0))</f>
        <v>0</v>
      </c>
      <c r="U495">
        <f>$C495*INDEX('E-E'!$E$2:$AH$516,MATCH(Capacity!$B495,'E-E'!$B$2:$B$516,0), MATCH(Capacity!U$254,'E-E'!$E$1:$AH$1,0))</f>
        <v>0</v>
      </c>
      <c r="V495">
        <f>$C495*INDEX('E-E'!$E$2:$AH$516,MATCH(Capacity!$B495,'E-E'!$B$2:$B$516,0), MATCH(Capacity!V$254,'E-E'!$E$1:$AH$1,0))</f>
        <v>0</v>
      </c>
      <c r="W495">
        <f>$C495*INDEX('E-E'!$E$2:$AH$516,MATCH(Capacity!$B495,'E-E'!$B$2:$B$516,0), MATCH(Capacity!W$254,'E-E'!$E$1:$AH$1,0))</f>
        <v>0</v>
      </c>
      <c r="X495">
        <f>$C495*INDEX('E-E'!$E$2:$AH$516,MATCH(Capacity!$B495,'E-E'!$B$2:$B$516,0), MATCH(Capacity!X$254,'E-E'!$E$1:$AH$1,0))</f>
        <v>0</v>
      </c>
      <c r="Y495">
        <f>$C495*INDEX('E-E'!$E$2:$AH$516,MATCH(Capacity!$B495,'E-E'!$B$2:$B$516,0), MATCH(Capacity!Y$254,'E-E'!$E$1:$AH$1,0))</f>
        <v>0</v>
      </c>
      <c r="Z495">
        <f>$C495*INDEX('E-E'!$E$2:$AH$516,MATCH(Capacity!$B495,'E-E'!$B$2:$B$516,0), MATCH(Capacity!Z$254,'E-E'!$E$1:$AH$1,0))</f>
        <v>0</v>
      </c>
      <c r="AA495">
        <f>$C495*INDEX('E-E'!$E$2:$AH$516,MATCH(Capacity!$B495,'E-E'!$B$2:$B$516,0), MATCH(Capacity!AA$254,'E-E'!$E$1:$AH$1,0))</f>
        <v>0</v>
      </c>
      <c r="AB495">
        <f>$C495*INDEX('E-E'!$E$2:$AH$516,MATCH(Capacity!$B495,'E-E'!$B$2:$B$516,0), MATCH(Capacity!AB$254,'E-E'!$E$1:$AH$1,0))</f>
        <v>0</v>
      </c>
      <c r="AC495">
        <f>$C495*INDEX('E-E'!$E$2:$AH$516,MATCH(Capacity!$B495,'E-E'!$B$2:$B$516,0), MATCH(Capacity!AC$254,'E-E'!$E$1:$AH$1,0))</f>
        <v>0</v>
      </c>
      <c r="AD495">
        <f>$C495*INDEX('E-E'!$E$2:$AH$516,MATCH(Capacity!$B495,'E-E'!$B$2:$B$516,0), MATCH(Capacity!AD$254,'E-E'!$E$1:$AH$1,0))</f>
        <v>0</v>
      </c>
      <c r="AE495">
        <f>$C495*INDEX('E-E'!$E$2:$AH$516,MATCH(Capacity!$B495,'E-E'!$B$2:$B$516,0), MATCH(Capacity!AE$254,'E-E'!$E$1:$AH$1,0))</f>
        <v>0</v>
      </c>
      <c r="AF495">
        <f>$C495*INDEX('E-E'!$E$2:$AH$516,MATCH(Capacity!$B495,'E-E'!$B$2:$B$516,0), MATCH(Capacity!AF$254,'E-E'!$E$1:$AH$1,0))</f>
        <v>0</v>
      </c>
      <c r="AG495">
        <f>$C495*INDEX('E-E'!$E$2:$AH$516,MATCH(Capacity!$B495,'E-E'!$B$2:$B$516,0), MATCH(Capacity!AG$254,'E-E'!$E$1:$AH$1,0))</f>
        <v>0</v>
      </c>
      <c r="AH495">
        <f>$C495*INDEX('E-E'!$E$2:$AH$516,MATCH(Capacity!$B495,'E-E'!$B$2:$B$516,0), MATCH(Capacity!AH$254,'E-E'!$E$1:$AH$1,0))</f>
        <v>0</v>
      </c>
    </row>
    <row r="496" spans="1:34" x14ac:dyDescent="0.3">
      <c r="A496" t="str">
        <f>'E-E'!A243</f>
        <v>Limondale Solar Farm 1</v>
      </c>
      <c r="B496" t="str">
        <f>'E-E'!B243</f>
        <v xml:space="preserve">LIMOSF11_x005F_x000D__x000D_
</v>
      </c>
      <c r="C496">
        <f>_xlfn.IFNA(VLOOKUP(B496,RawData!$B$1:$E$168,4,FALSE),0)</f>
        <v>0</v>
      </c>
      <c r="D496">
        <f>_xlfn.IFNA(VLOOKUP(B496,RawData!$B$1:$H$168,7,FALSE),0)</f>
        <v>0</v>
      </c>
      <c r="E496">
        <f>_xlfn.IFNA(VLOOKUP(B496,RawData!$B$1:$H$168,2,FALSE),0)</f>
        <v>0</v>
      </c>
      <c r="F496">
        <f>$C496*INDEX('E-E'!$E$2:$AH$516,MATCH(Capacity!$B496,'E-E'!$B$2:$B$516,0), MATCH(Capacity!F$254,'E-E'!$E$1:$AH$1,0))</f>
        <v>0</v>
      </c>
      <c r="G496">
        <f>$C496*INDEX('E-E'!$E$2:$AH$516,MATCH(Capacity!$B496,'E-E'!$B$2:$B$516,0), MATCH(Capacity!G$254,'E-E'!$E$1:$AH$1,0))</f>
        <v>0</v>
      </c>
      <c r="H496">
        <f>$C496*INDEX('E-E'!$E$2:$AH$516,MATCH(Capacity!$B496,'E-E'!$B$2:$B$516,0), MATCH(Capacity!H$254,'E-E'!$E$1:$AH$1,0))</f>
        <v>0</v>
      </c>
      <c r="I496">
        <f>$C496*INDEX('E-E'!$E$2:$AH$516,MATCH(Capacity!$B496,'E-E'!$B$2:$B$516,0), MATCH(Capacity!I$254,'E-E'!$E$1:$AH$1,0))</f>
        <v>0</v>
      </c>
      <c r="J496">
        <f>$C496*INDEX('E-E'!$E$2:$AH$516,MATCH(Capacity!$B496,'E-E'!$B$2:$B$516,0), MATCH(Capacity!J$254,'E-E'!$E$1:$AH$1,0))</f>
        <v>0</v>
      </c>
      <c r="K496">
        <f>$C496*INDEX('E-E'!$E$2:$AH$516,MATCH(Capacity!$B496,'E-E'!$B$2:$B$516,0), MATCH(Capacity!K$254,'E-E'!$E$1:$AH$1,0))</f>
        <v>0</v>
      </c>
      <c r="L496">
        <f>$C496*INDEX('E-E'!$E$2:$AH$516,MATCH(Capacity!$B496,'E-E'!$B$2:$B$516,0), MATCH(Capacity!L$254,'E-E'!$E$1:$AH$1,0))</f>
        <v>0</v>
      </c>
      <c r="M496">
        <f>$C496*INDEX('E-E'!$E$2:$AH$516,MATCH(Capacity!$B496,'E-E'!$B$2:$B$516,0), MATCH(Capacity!M$254,'E-E'!$E$1:$AH$1,0))</f>
        <v>0</v>
      </c>
      <c r="N496">
        <f>$C496*INDEX('E-E'!$E$2:$AH$516,MATCH(Capacity!$B496,'E-E'!$B$2:$B$516,0), MATCH(Capacity!N$254,'E-E'!$E$1:$AH$1,0))</f>
        <v>0</v>
      </c>
      <c r="O496">
        <f>$C496*INDEX('E-E'!$E$2:$AH$516,MATCH(Capacity!$B496,'E-E'!$B$2:$B$516,0), MATCH(Capacity!O$254,'E-E'!$E$1:$AH$1,0))</f>
        <v>0</v>
      </c>
      <c r="P496">
        <f>$C496*INDEX('E-E'!$E$2:$AH$516,MATCH(Capacity!$B496,'E-E'!$B$2:$B$516,0), MATCH(Capacity!P$254,'E-E'!$E$1:$AH$1,0))</f>
        <v>0</v>
      </c>
      <c r="Q496">
        <f>$C496*INDEX('E-E'!$E$2:$AH$516,MATCH(Capacity!$B496,'E-E'!$B$2:$B$516,0), MATCH(Capacity!Q$254,'E-E'!$E$1:$AH$1,0))</f>
        <v>0</v>
      </c>
      <c r="R496">
        <f>$C496*INDEX('E-E'!$E$2:$AH$516,MATCH(Capacity!$B496,'E-E'!$B$2:$B$516,0), MATCH(Capacity!R$254,'E-E'!$E$1:$AH$1,0))</f>
        <v>0</v>
      </c>
      <c r="S496">
        <f>$C496*INDEX('E-E'!$E$2:$AH$516,MATCH(Capacity!$B496,'E-E'!$B$2:$B$516,0), MATCH(Capacity!S$254,'E-E'!$E$1:$AH$1,0))</f>
        <v>0</v>
      </c>
      <c r="T496">
        <f>$C496*INDEX('E-E'!$E$2:$AH$516,MATCH(Capacity!$B496,'E-E'!$B$2:$B$516,0), MATCH(Capacity!T$254,'E-E'!$E$1:$AH$1,0))</f>
        <v>0</v>
      </c>
      <c r="U496">
        <f>$C496*INDEX('E-E'!$E$2:$AH$516,MATCH(Capacity!$B496,'E-E'!$B$2:$B$516,0), MATCH(Capacity!U$254,'E-E'!$E$1:$AH$1,0))</f>
        <v>0</v>
      </c>
      <c r="V496">
        <f>$C496*INDEX('E-E'!$E$2:$AH$516,MATCH(Capacity!$B496,'E-E'!$B$2:$B$516,0), MATCH(Capacity!V$254,'E-E'!$E$1:$AH$1,0))</f>
        <v>0</v>
      </c>
      <c r="W496">
        <f>$C496*INDEX('E-E'!$E$2:$AH$516,MATCH(Capacity!$B496,'E-E'!$B$2:$B$516,0), MATCH(Capacity!W$254,'E-E'!$E$1:$AH$1,0))</f>
        <v>0</v>
      </c>
      <c r="X496">
        <f>$C496*INDEX('E-E'!$E$2:$AH$516,MATCH(Capacity!$B496,'E-E'!$B$2:$B$516,0), MATCH(Capacity!X$254,'E-E'!$E$1:$AH$1,0))</f>
        <v>0</v>
      </c>
      <c r="Y496">
        <f>$C496*INDEX('E-E'!$E$2:$AH$516,MATCH(Capacity!$B496,'E-E'!$B$2:$B$516,0), MATCH(Capacity!Y$254,'E-E'!$E$1:$AH$1,0))</f>
        <v>0</v>
      </c>
      <c r="Z496">
        <f>$C496*INDEX('E-E'!$E$2:$AH$516,MATCH(Capacity!$B496,'E-E'!$B$2:$B$516,0), MATCH(Capacity!Z$254,'E-E'!$E$1:$AH$1,0))</f>
        <v>0</v>
      </c>
      <c r="AA496">
        <f>$C496*INDEX('E-E'!$E$2:$AH$516,MATCH(Capacity!$B496,'E-E'!$B$2:$B$516,0), MATCH(Capacity!AA$254,'E-E'!$E$1:$AH$1,0))</f>
        <v>0</v>
      </c>
      <c r="AB496">
        <f>$C496*INDEX('E-E'!$E$2:$AH$516,MATCH(Capacity!$B496,'E-E'!$B$2:$B$516,0), MATCH(Capacity!AB$254,'E-E'!$E$1:$AH$1,0))</f>
        <v>0</v>
      </c>
      <c r="AC496">
        <f>$C496*INDEX('E-E'!$E$2:$AH$516,MATCH(Capacity!$B496,'E-E'!$B$2:$B$516,0), MATCH(Capacity!AC$254,'E-E'!$E$1:$AH$1,0))</f>
        <v>0</v>
      </c>
      <c r="AD496">
        <f>$C496*INDEX('E-E'!$E$2:$AH$516,MATCH(Capacity!$B496,'E-E'!$B$2:$B$516,0), MATCH(Capacity!AD$254,'E-E'!$E$1:$AH$1,0))</f>
        <v>0</v>
      </c>
      <c r="AE496">
        <f>$C496*INDEX('E-E'!$E$2:$AH$516,MATCH(Capacity!$B496,'E-E'!$B$2:$B$516,0), MATCH(Capacity!AE$254,'E-E'!$E$1:$AH$1,0))</f>
        <v>0</v>
      </c>
      <c r="AF496">
        <f>$C496*INDEX('E-E'!$E$2:$AH$516,MATCH(Capacity!$B496,'E-E'!$B$2:$B$516,0), MATCH(Capacity!AF$254,'E-E'!$E$1:$AH$1,0))</f>
        <v>0</v>
      </c>
      <c r="AG496">
        <f>$C496*INDEX('E-E'!$E$2:$AH$516,MATCH(Capacity!$B496,'E-E'!$B$2:$B$516,0), MATCH(Capacity!AG$254,'E-E'!$E$1:$AH$1,0))</f>
        <v>0</v>
      </c>
      <c r="AH496">
        <f>$C496*INDEX('E-E'!$E$2:$AH$516,MATCH(Capacity!$B496,'E-E'!$B$2:$B$516,0), MATCH(Capacity!AH$254,'E-E'!$E$1:$AH$1,0))</f>
        <v>0</v>
      </c>
    </row>
    <row r="497" spans="1:34" x14ac:dyDescent="0.3">
      <c r="A497" t="str">
        <f>'E-E'!A244</f>
        <v>Limondale Solar Farm 2</v>
      </c>
      <c r="B497" t="str">
        <f>'E-E'!B244</f>
        <v>LIMOSF21</v>
      </c>
      <c r="C497">
        <f>_xlfn.IFNA(VLOOKUP(B497,RawData!$B$1:$E$168,4,FALSE),0)</f>
        <v>0</v>
      </c>
      <c r="D497">
        <f>_xlfn.IFNA(VLOOKUP(B497,RawData!$B$1:$H$168,7,FALSE),0)</f>
        <v>0</v>
      </c>
      <c r="E497">
        <f>_xlfn.IFNA(VLOOKUP(B497,RawData!$B$1:$H$168,2,FALSE),0)</f>
        <v>0</v>
      </c>
      <c r="F497">
        <f>$C497*INDEX('E-E'!$E$2:$AH$516,MATCH(Capacity!$B497,'E-E'!$B$2:$B$516,0), MATCH(Capacity!F$254,'E-E'!$E$1:$AH$1,0))</f>
        <v>0</v>
      </c>
      <c r="G497">
        <f>$C497*INDEX('E-E'!$E$2:$AH$516,MATCH(Capacity!$B497,'E-E'!$B$2:$B$516,0), MATCH(Capacity!G$254,'E-E'!$E$1:$AH$1,0))</f>
        <v>0</v>
      </c>
      <c r="H497">
        <f>$C497*INDEX('E-E'!$E$2:$AH$516,MATCH(Capacity!$B497,'E-E'!$B$2:$B$516,0), MATCH(Capacity!H$254,'E-E'!$E$1:$AH$1,0))</f>
        <v>0</v>
      </c>
      <c r="I497">
        <f>$C497*INDEX('E-E'!$E$2:$AH$516,MATCH(Capacity!$B497,'E-E'!$B$2:$B$516,0), MATCH(Capacity!I$254,'E-E'!$E$1:$AH$1,0))</f>
        <v>0</v>
      </c>
      <c r="J497">
        <f>$C497*INDEX('E-E'!$E$2:$AH$516,MATCH(Capacity!$B497,'E-E'!$B$2:$B$516,0), MATCH(Capacity!J$254,'E-E'!$E$1:$AH$1,0))</f>
        <v>0</v>
      </c>
      <c r="K497">
        <f>$C497*INDEX('E-E'!$E$2:$AH$516,MATCH(Capacity!$B497,'E-E'!$B$2:$B$516,0), MATCH(Capacity!K$254,'E-E'!$E$1:$AH$1,0))</f>
        <v>0</v>
      </c>
      <c r="L497">
        <f>$C497*INDEX('E-E'!$E$2:$AH$516,MATCH(Capacity!$B497,'E-E'!$B$2:$B$516,0), MATCH(Capacity!L$254,'E-E'!$E$1:$AH$1,0))</f>
        <v>0</v>
      </c>
      <c r="M497">
        <f>$C497*INDEX('E-E'!$E$2:$AH$516,MATCH(Capacity!$B497,'E-E'!$B$2:$B$516,0), MATCH(Capacity!M$254,'E-E'!$E$1:$AH$1,0))</f>
        <v>0</v>
      </c>
      <c r="N497">
        <f>$C497*INDEX('E-E'!$E$2:$AH$516,MATCH(Capacity!$B497,'E-E'!$B$2:$B$516,0), MATCH(Capacity!N$254,'E-E'!$E$1:$AH$1,0))</f>
        <v>0</v>
      </c>
      <c r="O497">
        <f>$C497*INDEX('E-E'!$E$2:$AH$516,MATCH(Capacity!$B497,'E-E'!$B$2:$B$516,0), MATCH(Capacity!O$254,'E-E'!$E$1:$AH$1,0))</f>
        <v>0</v>
      </c>
      <c r="P497">
        <f>$C497*INDEX('E-E'!$E$2:$AH$516,MATCH(Capacity!$B497,'E-E'!$B$2:$B$516,0), MATCH(Capacity!P$254,'E-E'!$E$1:$AH$1,0))</f>
        <v>0</v>
      </c>
      <c r="Q497">
        <f>$C497*INDEX('E-E'!$E$2:$AH$516,MATCH(Capacity!$B497,'E-E'!$B$2:$B$516,0), MATCH(Capacity!Q$254,'E-E'!$E$1:$AH$1,0))</f>
        <v>0</v>
      </c>
      <c r="R497">
        <f>$C497*INDEX('E-E'!$E$2:$AH$516,MATCH(Capacity!$B497,'E-E'!$B$2:$B$516,0), MATCH(Capacity!R$254,'E-E'!$E$1:$AH$1,0))</f>
        <v>0</v>
      </c>
      <c r="S497">
        <f>$C497*INDEX('E-E'!$E$2:$AH$516,MATCH(Capacity!$B497,'E-E'!$B$2:$B$516,0), MATCH(Capacity!S$254,'E-E'!$E$1:$AH$1,0))</f>
        <v>0</v>
      </c>
      <c r="T497">
        <f>$C497*INDEX('E-E'!$E$2:$AH$516,MATCH(Capacity!$B497,'E-E'!$B$2:$B$516,0), MATCH(Capacity!T$254,'E-E'!$E$1:$AH$1,0))</f>
        <v>0</v>
      </c>
      <c r="U497">
        <f>$C497*INDEX('E-E'!$E$2:$AH$516,MATCH(Capacity!$B497,'E-E'!$B$2:$B$516,0), MATCH(Capacity!U$254,'E-E'!$E$1:$AH$1,0))</f>
        <v>0</v>
      </c>
      <c r="V497">
        <f>$C497*INDEX('E-E'!$E$2:$AH$516,MATCH(Capacity!$B497,'E-E'!$B$2:$B$516,0), MATCH(Capacity!V$254,'E-E'!$E$1:$AH$1,0))</f>
        <v>0</v>
      </c>
      <c r="W497">
        <f>$C497*INDEX('E-E'!$E$2:$AH$516,MATCH(Capacity!$B497,'E-E'!$B$2:$B$516,0), MATCH(Capacity!W$254,'E-E'!$E$1:$AH$1,0))</f>
        <v>0</v>
      </c>
      <c r="X497">
        <f>$C497*INDEX('E-E'!$E$2:$AH$516,MATCH(Capacity!$B497,'E-E'!$B$2:$B$516,0), MATCH(Capacity!X$254,'E-E'!$E$1:$AH$1,0))</f>
        <v>0</v>
      </c>
      <c r="Y497">
        <f>$C497*INDEX('E-E'!$E$2:$AH$516,MATCH(Capacity!$B497,'E-E'!$B$2:$B$516,0), MATCH(Capacity!Y$254,'E-E'!$E$1:$AH$1,0))</f>
        <v>0</v>
      </c>
      <c r="Z497">
        <f>$C497*INDEX('E-E'!$E$2:$AH$516,MATCH(Capacity!$B497,'E-E'!$B$2:$B$516,0), MATCH(Capacity!Z$254,'E-E'!$E$1:$AH$1,0))</f>
        <v>0</v>
      </c>
      <c r="AA497">
        <f>$C497*INDEX('E-E'!$E$2:$AH$516,MATCH(Capacity!$B497,'E-E'!$B$2:$B$516,0), MATCH(Capacity!AA$254,'E-E'!$E$1:$AH$1,0))</f>
        <v>0</v>
      </c>
      <c r="AB497">
        <f>$C497*INDEX('E-E'!$E$2:$AH$516,MATCH(Capacity!$B497,'E-E'!$B$2:$B$516,0), MATCH(Capacity!AB$254,'E-E'!$E$1:$AH$1,0))</f>
        <v>0</v>
      </c>
      <c r="AC497">
        <f>$C497*INDEX('E-E'!$E$2:$AH$516,MATCH(Capacity!$B497,'E-E'!$B$2:$B$516,0), MATCH(Capacity!AC$254,'E-E'!$E$1:$AH$1,0))</f>
        <v>0</v>
      </c>
      <c r="AD497">
        <f>$C497*INDEX('E-E'!$E$2:$AH$516,MATCH(Capacity!$B497,'E-E'!$B$2:$B$516,0), MATCH(Capacity!AD$254,'E-E'!$E$1:$AH$1,0))</f>
        <v>0</v>
      </c>
      <c r="AE497">
        <f>$C497*INDEX('E-E'!$E$2:$AH$516,MATCH(Capacity!$B497,'E-E'!$B$2:$B$516,0), MATCH(Capacity!AE$254,'E-E'!$E$1:$AH$1,0))</f>
        <v>0</v>
      </c>
      <c r="AF497">
        <f>$C497*INDEX('E-E'!$E$2:$AH$516,MATCH(Capacity!$B497,'E-E'!$B$2:$B$516,0), MATCH(Capacity!AF$254,'E-E'!$E$1:$AH$1,0))</f>
        <v>0</v>
      </c>
      <c r="AG497">
        <f>$C497*INDEX('E-E'!$E$2:$AH$516,MATCH(Capacity!$B497,'E-E'!$B$2:$B$516,0), MATCH(Capacity!AG$254,'E-E'!$E$1:$AH$1,0))</f>
        <v>0</v>
      </c>
      <c r="AH497">
        <f>$C497*INDEX('E-E'!$E$2:$AH$516,MATCH(Capacity!$B497,'E-E'!$B$2:$B$516,0), MATCH(Capacity!AH$254,'E-E'!$E$1:$AH$1,0))</f>
        <v>0</v>
      </c>
    </row>
    <row r="498" spans="1:34" x14ac:dyDescent="0.3">
      <c r="A498" t="str">
        <f>'E-E'!A245</f>
        <v>Lake Echo</v>
      </c>
      <c r="B498" t="str">
        <f>'E-E'!B245</f>
        <v>LK_ECHO</v>
      </c>
      <c r="C498">
        <f>_xlfn.IFNA(VLOOKUP(B498,RawData!$B$1:$E$168,4,FALSE),0)</f>
        <v>0</v>
      </c>
      <c r="D498">
        <f>_xlfn.IFNA(VLOOKUP(B498,RawData!$B$1:$H$168,7,FALSE),0)</f>
        <v>0</v>
      </c>
      <c r="E498">
        <f>_xlfn.IFNA(VLOOKUP(B498,RawData!$B$1:$H$168,2,FALSE),0)</f>
        <v>0</v>
      </c>
      <c r="F498">
        <f>$C498*INDEX('E-E'!$E$2:$AH$516,MATCH(Capacity!$B498,'E-E'!$B$2:$B$516,0), MATCH(Capacity!F$254,'E-E'!$E$1:$AH$1,0))</f>
        <v>0</v>
      </c>
      <c r="G498">
        <f>$C498*INDEX('E-E'!$E$2:$AH$516,MATCH(Capacity!$B498,'E-E'!$B$2:$B$516,0), MATCH(Capacity!G$254,'E-E'!$E$1:$AH$1,0))</f>
        <v>0</v>
      </c>
      <c r="H498">
        <f>$C498*INDEX('E-E'!$E$2:$AH$516,MATCH(Capacity!$B498,'E-E'!$B$2:$B$516,0), MATCH(Capacity!H$254,'E-E'!$E$1:$AH$1,0))</f>
        <v>0</v>
      </c>
      <c r="I498">
        <f>$C498*INDEX('E-E'!$E$2:$AH$516,MATCH(Capacity!$B498,'E-E'!$B$2:$B$516,0), MATCH(Capacity!I$254,'E-E'!$E$1:$AH$1,0))</f>
        <v>0</v>
      </c>
      <c r="J498">
        <f>$C498*INDEX('E-E'!$E$2:$AH$516,MATCH(Capacity!$B498,'E-E'!$B$2:$B$516,0), MATCH(Capacity!J$254,'E-E'!$E$1:$AH$1,0))</f>
        <v>0</v>
      </c>
      <c r="K498">
        <f>$C498*INDEX('E-E'!$E$2:$AH$516,MATCH(Capacity!$B498,'E-E'!$B$2:$B$516,0), MATCH(Capacity!K$254,'E-E'!$E$1:$AH$1,0))</f>
        <v>0</v>
      </c>
      <c r="L498">
        <f>$C498*INDEX('E-E'!$E$2:$AH$516,MATCH(Capacity!$B498,'E-E'!$B$2:$B$516,0), MATCH(Capacity!L$254,'E-E'!$E$1:$AH$1,0))</f>
        <v>0</v>
      </c>
      <c r="M498">
        <f>$C498*INDEX('E-E'!$E$2:$AH$516,MATCH(Capacity!$B498,'E-E'!$B$2:$B$516,0), MATCH(Capacity!M$254,'E-E'!$E$1:$AH$1,0))</f>
        <v>0</v>
      </c>
      <c r="N498">
        <f>$C498*INDEX('E-E'!$E$2:$AH$516,MATCH(Capacity!$B498,'E-E'!$B$2:$B$516,0), MATCH(Capacity!N$254,'E-E'!$E$1:$AH$1,0))</f>
        <v>0</v>
      </c>
      <c r="O498">
        <f>$C498*INDEX('E-E'!$E$2:$AH$516,MATCH(Capacity!$B498,'E-E'!$B$2:$B$516,0), MATCH(Capacity!O$254,'E-E'!$E$1:$AH$1,0))</f>
        <v>0</v>
      </c>
      <c r="P498">
        <f>$C498*INDEX('E-E'!$E$2:$AH$516,MATCH(Capacity!$B498,'E-E'!$B$2:$B$516,0), MATCH(Capacity!P$254,'E-E'!$E$1:$AH$1,0))</f>
        <v>0</v>
      </c>
      <c r="Q498">
        <f>$C498*INDEX('E-E'!$E$2:$AH$516,MATCH(Capacity!$B498,'E-E'!$B$2:$B$516,0), MATCH(Capacity!Q$254,'E-E'!$E$1:$AH$1,0))</f>
        <v>0</v>
      </c>
      <c r="R498">
        <f>$C498*INDEX('E-E'!$E$2:$AH$516,MATCH(Capacity!$B498,'E-E'!$B$2:$B$516,0), MATCH(Capacity!R$254,'E-E'!$E$1:$AH$1,0))</f>
        <v>0</v>
      </c>
      <c r="S498">
        <f>$C498*INDEX('E-E'!$E$2:$AH$516,MATCH(Capacity!$B498,'E-E'!$B$2:$B$516,0), MATCH(Capacity!S$254,'E-E'!$E$1:$AH$1,0))</f>
        <v>0</v>
      </c>
      <c r="T498">
        <f>$C498*INDEX('E-E'!$E$2:$AH$516,MATCH(Capacity!$B498,'E-E'!$B$2:$B$516,0), MATCH(Capacity!T$254,'E-E'!$E$1:$AH$1,0))</f>
        <v>0</v>
      </c>
      <c r="U498">
        <f>$C498*INDEX('E-E'!$E$2:$AH$516,MATCH(Capacity!$B498,'E-E'!$B$2:$B$516,0), MATCH(Capacity!U$254,'E-E'!$E$1:$AH$1,0))</f>
        <v>0</v>
      </c>
      <c r="V498">
        <f>$C498*INDEX('E-E'!$E$2:$AH$516,MATCH(Capacity!$B498,'E-E'!$B$2:$B$516,0), MATCH(Capacity!V$254,'E-E'!$E$1:$AH$1,0))</f>
        <v>0</v>
      </c>
      <c r="W498">
        <f>$C498*INDEX('E-E'!$E$2:$AH$516,MATCH(Capacity!$B498,'E-E'!$B$2:$B$516,0), MATCH(Capacity!W$254,'E-E'!$E$1:$AH$1,0))</f>
        <v>0</v>
      </c>
      <c r="X498">
        <f>$C498*INDEX('E-E'!$E$2:$AH$516,MATCH(Capacity!$B498,'E-E'!$B$2:$B$516,0), MATCH(Capacity!X$254,'E-E'!$E$1:$AH$1,0))</f>
        <v>0</v>
      </c>
      <c r="Y498">
        <f>$C498*INDEX('E-E'!$E$2:$AH$516,MATCH(Capacity!$B498,'E-E'!$B$2:$B$516,0), MATCH(Capacity!Y$254,'E-E'!$E$1:$AH$1,0))</f>
        <v>0</v>
      </c>
      <c r="Z498">
        <f>$C498*INDEX('E-E'!$E$2:$AH$516,MATCH(Capacity!$B498,'E-E'!$B$2:$B$516,0), MATCH(Capacity!Z$254,'E-E'!$E$1:$AH$1,0))</f>
        <v>0</v>
      </c>
      <c r="AA498">
        <f>$C498*INDEX('E-E'!$E$2:$AH$516,MATCH(Capacity!$B498,'E-E'!$B$2:$B$516,0), MATCH(Capacity!AA$254,'E-E'!$E$1:$AH$1,0))</f>
        <v>0</v>
      </c>
      <c r="AB498">
        <f>$C498*INDEX('E-E'!$E$2:$AH$516,MATCH(Capacity!$B498,'E-E'!$B$2:$B$516,0), MATCH(Capacity!AB$254,'E-E'!$E$1:$AH$1,0))</f>
        <v>0</v>
      </c>
      <c r="AC498">
        <f>$C498*INDEX('E-E'!$E$2:$AH$516,MATCH(Capacity!$B498,'E-E'!$B$2:$B$516,0), MATCH(Capacity!AC$254,'E-E'!$E$1:$AH$1,0))</f>
        <v>0</v>
      </c>
      <c r="AD498">
        <f>$C498*INDEX('E-E'!$E$2:$AH$516,MATCH(Capacity!$B498,'E-E'!$B$2:$B$516,0), MATCH(Capacity!AD$254,'E-E'!$E$1:$AH$1,0))</f>
        <v>0</v>
      </c>
      <c r="AE498">
        <f>$C498*INDEX('E-E'!$E$2:$AH$516,MATCH(Capacity!$B498,'E-E'!$B$2:$B$516,0), MATCH(Capacity!AE$254,'E-E'!$E$1:$AH$1,0))</f>
        <v>0</v>
      </c>
      <c r="AF498">
        <f>$C498*INDEX('E-E'!$E$2:$AH$516,MATCH(Capacity!$B498,'E-E'!$B$2:$B$516,0), MATCH(Capacity!AF$254,'E-E'!$E$1:$AH$1,0))</f>
        <v>0</v>
      </c>
      <c r="AG498">
        <f>$C498*INDEX('E-E'!$E$2:$AH$516,MATCH(Capacity!$B498,'E-E'!$B$2:$B$516,0), MATCH(Capacity!AG$254,'E-E'!$E$1:$AH$1,0))</f>
        <v>0</v>
      </c>
      <c r="AH498">
        <f>$C498*INDEX('E-E'!$E$2:$AH$516,MATCH(Capacity!$B498,'E-E'!$B$2:$B$516,0), MATCH(Capacity!AH$254,'E-E'!$E$1:$AH$1,0))</f>
        <v>0</v>
      </c>
    </row>
    <row r="499" spans="1:34" x14ac:dyDescent="0.3">
      <c r="A499" t="str">
        <f>'E-E'!A246</f>
        <v>Lake Bonney 1 Wind Farm</v>
      </c>
      <c r="B499" t="str">
        <f>'E-E'!B246</f>
        <v>LKBONNY1</v>
      </c>
      <c r="C499">
        <f>_xlfn.IFNA(VLOOKUP(B499,RawData!$B$1:$E$168,4,FALSE),0)</f>
        <v>0</v>
      </c>
      <c r="D499">
        <f>_xlfn.IFNA(VLOOKUP(B499,RawData!$B$1:$H$168,7,FALSE),0)</f>
        <v>0</v>
      </c>
      <c r="E499">
        <f>_xlfn.IFNA(VLOOKUP(B499,RawData!$B$1:$H$168,2,FALSE),0)</f>
        <v>0</v>
      </c>
      <c r="F499">
        <f>$C499*INDEX('E-E'!$E$2:$AH$516,MATCH(Capacity!$B499,'E-E'!$B$2:$B$516,0), MATCH(Capacity!F$254,'E-E'!$E$1:$AH$1,0))</f>
        <v>0</v>
      </c>
      <c r="G499">
        <f>$C499*INDEX('E-E'!$E$2:$AH$516,MATCH(Capacity!$B499,'E-E'!$B$2:$B$516,0), MATCH(Capacity!G$254,'E-E'!$E$1:$AH$1,0))</f>
        <v>0</v>
      </c>
      <c r="H499">
        <f>$C499*INDEX('E-E'!$E$2:$AH$516,MATCH(Capacity!$B499,'E-E'!$B$2:$B$516,0), MATCH(Capacity!H$254,'E-E'!$E$1:$AH$1,0))</f>
        <v>0</v>
      </c>
      <c r="I499">
        <f>$C499*INDEX('E-E'!$E$2:$AH$516,MATCH(Capacity!$B499,'E-E'!$B$2:$B$516,0), MATCH(Capacity!I$254,'E-E'!$E$1:$AH$1,0))</f>
        <v>0</v>
      </c>
      <c r="J499">
        <f>$C499*INDEX('E-E'!$E$2:$AH$516,MATCH(Capacity!$B499,'E-E'!$B$2:$B$516,0), MATCH(Capacity!J$254,'E-E'!$E$1:$AH$1,0))</f>
        <v>0</v>
      </c>
      <c r="K499">
        <f>$C499*INDEX('E-E'!$E$2:$AH$516,MATCH(Capacity!$B499,'E-E'!$B$2:$B$516,0), MATCH(Capacity!K$254,'E-E'!$E$1:$AH$1,0))</f>
        <v>0</v>
      </c>
      <c r="L499">
        <f>$C499*INDEX('E-E'!$E$2:$AH$516,MATCH(Capacity!$B499,'E-E'!$B$2:$B$516,0), MATCH(Capacity!L$254,'E-E'!$E$1:$AH$1,0))</f>
        <v>0</v>
      </c>
      <c r="M499">
        <f>$C499*INDEX('E-E'!$E$2:$AH$516,MATCH(Capacity!$B499,'E-E'!$B$2:$B$516,0), MATCH(Capacity!M$254,'E-E'!$E$1:$AH$1,0))</f>
        <v>0</v>
      </c>
      <c r="N499">
        <f>$C499*INDEX('E-E'!$E$2:$AH$516,MATCH(Capacity!$B499,'E-E'!$B$2:$B$516,0), MATCH(Capacity!N$254,'E-E'!$E$1:$AH$1,0))</f>
        <v>0</v>
      </c>
      <c r="O499">
        <f>$C499*INDEX('E-E'!$E$2:$AH$516,MATCH(Capacity!$B499,'E-E'!$B$2:$B$516,0), MATCH(Capacity!O$254,'E-E'!$E$1:$AH$1,0))</f>
        <v>0</v>
      </c>
      <c r="P499">
        <f>$C499*INDEX('E-E'!$E$2:$AH$516,MATCH(Capacity!$B499,'E-E'!$B$2:$B$516,0), MATCH(Capacity!P$254,'E-E'!$E$1:$AH$1,0))</f>
        <v>0</v>
      </c>
      <c r="Q499">
        <f>$C499*INDEX('E-E'!$E$2:$AH$516,MATCH(Capacity!$B499,'E-E'!$B$2:$B$516,0), MATCH(Capacity!Q$254,'E-E'!$E$1:$AH$1,0))</f>
        <v>0</v>
      </c>
      <c r="R499">
        <f>$C499*INDEX('E-E'!$E$2:$AH$516,MATCH(Capacity!$B499,'E-E'!$B$2:$B$516,0), MATCH(Capacity!R$254,'E-E'!$E$1:$AH$1,0))</f>
        <v>0</v>
      </c>
      <c r="S499">
        <f>$C499*INDEX('E-E'!$E$2:$AH$516,MATCH(Capacity!$B499,'E-E'!$B$2:$B$516,0), MATCH(Capacity!S$254,'E-E'!$E$1:$AH$1,0))</f>
        <v>0</v>
      </c>
      <c r="T499">
        <f>$C499*INDEX('E-E'!$E$2:$AH$516,MATCH(Capacity!$B499,'E-E'!$B$2:$B$516,0), MATCH(Capacity!T$254,'E-E'!$E$1:$AH$1,0))</f>
        <v>0</v>
      </c>
      <c r="U499">
        <f>$C499*INDEX('E-E'!$E$2:$AH$516,MATCH(Capacity!$B499,'E-E'!$B$2:$B$516,0), MATCH(Capacity!U$254,'E-E'!$E$1:$AH$1,0))</f>
        <v>0</v>
      </c>
      <c r="V499">
        <f>$C499*INDEX('E-E'!$E$2:$AH$516,MATCH(Capacity!$B499,'E-E'!$B$2:$B$516,0), MATCH(Capacity!V$254,'E-E'!$E$1:$AH$1,0))</f>
        <v>0</v>
      </c>
      <c r="W499">
        <f>$C499*INDEX('E-E'!$E$2:$AH$516,MATCH(Capacity!$B499,'E-E'!$B$2:$B$516,0), MATCH(Capacity!W$254,'E-E'!$E$1:$AH$1,0))</f>
        <v>0</v>
      </c>
      <c r="X499">
        <f>$C499*INDEX('E-E'!$E$2:$AH$516,MATCH(Capacity!$B499,'E-E'!$B$2:$B$516,0), MATCH(Capacity!X$254,'E-E'!$E$1:$AH$1,0))</f>
        <v>0</v>
      </c>
      <c r="Y499">
        <f>$C499*INDEX('E-E'!$E$2:$AH$516,MATCH(Capacity!$B499,'E-E'!$B$2:$B$516,0), MATCH(Capacity!Y$254,'E-E'!$E$1:$AH$1,0))</f>
        <v>0</v>
      </c>
      <c r="Z499">
        <f>$C499*INDEX('E-E'!$E$2:$AH$516,MATCH(Capacity!$B499,'E-E'!$B$2:$B$516,0), MATCH(Capacity!Z$254,'E-E'!$E$1:$AH$1,0))</f>
        <v>0</v>
      </c>
      <c r="AA499">
        <f>$C499*INDEX('E-E'!$E$2:$AH$516,MATCH(Capacity!$B499,'E-E'!$B$2:$B$516,0), MATCH(Capacity!AA$254,'E-E'!$E$1:$AH$1,0))</f>
        <v>0</v>
      </c>
      <c r="AB499">
        <f>$C499*INDEX('E-E'!$E$2:$AH$516,MATCH(Capacity!$B499,'E-E'!$B$2:$B$516,0), MATCH(Capacity!AB$254,'E-E'!$E$1:$AH$1,0))</f>
        <v>0</v>
      </c>
      <c r="AC499">
        <f>$C499*INDEX('E-E'!$E$2:$AH$516,MATCH(Capacity!$B499,'E-E'!$B$2:$B$516,0), MATCH(Capacity!AC$254,'E-E'!$E$1:$AH$1,0))</f>
        <v>0</v>
      </c>
      <c r="AD499">
        <f>$C499*INDEX('E-E'!$E$2:$AH$516,MATCH(Capacity!$B499,'E-E'!$B$2:$B$516,0), MATCH(Capacity!AD$254,'E-E'!$E$1:$AH$1,0))</f>
        <v>0</v>
      </c>
      <c r="AE499">
        <f>$C499*INDEX('E-E'!$E$2:$AH$516,MATCH(Capacity!$B499,'E-E'!$B$2:$B$516,0), MATCH(Capacity!AE$254,'E-E'!$E$1:$AH$1,0))</f>
        <v>0</v>
      </c>
      <c r="AF499">
        <f>$C499*INDEX('E-E'!$E$2:$AH$516,MATCH(Capacity!$B499,'E-E'!$B$2:$B$516,0), MATCH(Capacity!AF$254,'E-E'!$E$1:$AH$1,0))</f>
        <v>0</v>
      </c>
      <c r="AG499">
        <f>$C499*INDEX('E-E'!$E$2:$AH$516,MATCH(Capacity!$B499,'E-E'!$B$2:$B$516,0), MATCH(Capacity!AG$254,'E-E'!$E$1:$AH$1,0))</f>
        <v>0</v>
      </c>
      <c r="AH499">
        <f>$C499*INDEX('E-E'!$E$2:$AH$516,MATCH(Capacity!$B499,'E-E'!$B$2:$B$516,0), MATCH(Capacity!AH$254,'E-E'!$E$1:$AH$1,0))</f>
        <v>0</v>
      </c>
    </row>
    <row r="500" spans="1:34" x14ac:dyDescent="0.3">
      <c r="A500" t="str">
        <f>'E-E'!A247</f>
        <v>Lake Bonney 2 Wind Farm</v>
      </c>
      <c r="B500" t="str">
        <f>'E-E'!B247</f>
        <v>LKBONNY2</v>
      </c>
      <c r="C500">
        <f>_xlfn.IFNA(VLOOKUP(B500,RawData!$B$1:$E$168,4,FALSE),0)</f>
        <v>0</v>
      </c>
      <c r="D500">
        <f>_xlfn.IFNA(VLOOKUP(B500,RawData!$B$1:$H$168,7,FALSE),0)</f>
        <v>0</v>
      </c>
      <c r="E500">
        <f>_xlfn.IFNA(VLOOKUP(B500,RawData!$B$1:$H$168,2,FALSE),0)</f>
        <v>0</v>
      </c>
      <c r="F500">
        <f>$C500*INDEX('E-E'!$E$2:$AH$516,MATCH(Capacity!$B500,'E-E'!$B$2:$B$516,0), MATCH(Capacity!F$254,'E-E'!$E$1:$AH$1,0))</f>
        <v>0</v>
      </c>
      <c r="G500">
        <f>$C500*INDEX('E-E'!$E$2:$AH$516,MATCH(Capacity!$B500,'E-E'!$B$2:$B$516,0), MATCH(Capacity!G$254,'E-E'!$E$1:$AH$1,0))</f>
        <v>0</v>
      </c>
      <c r="H500">
        <f>$C500*INDEX('E-E'!$E$2:$AH$516,MATCH(Capacity!$B500,'E-E'!$B$2:$B$516,0), MATCH(Capacity!H$254,'E-E'!$E$1:$AH$1,0))</f>
        <v>0</v>
      </c>
      <c r="I500">
        <f>$C500*INDEX('E-E'!$E$2:$AH$516,MATCH(Capacity!$B500,'E-E'!$B$2:$B$516,0), MATCH(Capacity!I$254,'E-E'!$E$1:$AH$1,0))</f>
        <v>0</v>
      </c>
      <c r="J500">
        <f>$C500*INDEX('E-E'!$E$2:$AH$516,MATCH(Capacity!$B500,'E-E'!$B$2:$B$516,0), MATCH(Capacity!J$254,'E-E'!$E$1:$AH$1,0))</f>
        <v>0</v>
      </c>
      <c r="K500">
        <f>$C500*INDEX('E-E'!$E$2:$AH$516,MATCH(Capacity!$B500,'E-E'!$B$2:$B$516,0), MATCH(Capacity!K$254,'E-E'!$E$1:$AH$1,0))</f>
        <v>0</v>
      </c>
      <c r="L500">
        <f>$C500*INDEX('E-E'!$E$2:$AH$516,MATCH(Capacity!$B500,'E-E'!$B$2:$B$516,0), MATCH(Capacity!L$254,'E-E'!$E$1:$AH$1,0))</f>
        <v>0</v>
      </c>
      <c r="M500">
        <f>$C500*INDEX('E-E'!$E$2:$AH$516,MATCH(Capacity!$B500,'E-E'!$B$2:$B$516,0), MATCH(Capacity!M$254,'E-E'!$E$1:$AH$1,0))</f>
        <v>0</v>
      </c>
      <c r="N500">
        <f>$C500*INDEX('E-E'!$E$2:$AH$516,MATCH(Capacity!$B500,'E-E'!$B$2:$B$516,0), MATCH(Capacity!N$254,'E-E'!$E$1:$AH$1,0))</f>
        <v>0</v>
      </c>
      <c r="O500">
        <f>$C500*INDEX('E-E'!$E$2:$AH$516,MATCH(Capacity!$B500,'E-E'!$B$2:$B$516,0), MATCH(Capacity!O$254,'E-E'!$E$1:$AH$1,0))</f>
        <v>0</v>
      </c>
      <c r="P500">
        <f>$C500*INDEX('E-E'!$E$2:$AH$516,MATCH(Capacity!$B500,'E-E'!$B$2:$B$516,0), MATCH(Capacity!P$254,'E-E'!$E$1:$AH$1,0))</f>
        <v>0</v>
      </c>
      <c r="Q500">
        <f>$C500*INDEX('E-E'!$E$2:$AH$516,MATCH(Capacity!$B500,'E-E'!$B$2:$B$516,0), MATCH(Capacity!Q$254,'E-E'!$E$1:$AH$1,0))</f>
        <v>0</v>
      </c>
      <c r="R500">
        <f>$C500*INDEX('E-E'!$E$2:$AH$516,MATCH(Capacity!$B500,'E-E'!$B$2:$B$516,0), MATCH(Capacity!R$254,'E-E'!$E$1:$AH$1,0))</f>
        <v>0</v>
      </c>
      <c r="S500">
        <f>$C500*INDEX('E-E'!$E$2:$AH$516,MATCH(Capacity!$B500,'E-E'!$B$2:$B$516,0), MATCH(Capacity!S$254,'E-E'!$E$1:$AH$1,0))</f>
        <v>0</v>
      </c>
      <c r="T500">
        <f>$C500*INDEX('E-E'!$E$2:$AH$516,MATCH(Capacity!$B500,'E-E'!$B$2:$B$516,0), MATCH(Capacity!T$254,'E-E'!$E$1:$AH$1,0))</f>
        <v>0</v>
      </c>
      <c r="U500">
        <f>$C500*INDEX('E-E'!$E$2:$AH$516,MATCH(Capacity!$B500,'E-E'!$B$2:$B$516,0), MATCH(Capacity!U$254,'E-E'!$E$1:$AH$1,0))</f>
        <v>0</v>
      </c>
      <c r="V500">
        <f>$C500*INDEX('E-E'!$E$2:$AH$516,MATCH(Capacity!$B500,'E-E'!$B$2:$B$516,0), MATCH(Capacity!V$254,'E-E'!$E$1:$AH$1,0))</f>
        <v>0</v>
      </c>
      <c r="W500">
        <f>$C500*INDEX('E-E'!$E$2:$AH$516,MATCH(Capacity!$B500,'E-E'!$B$2:$B$516,0), MATCH(Capacity!W$254,'E-E'!$E$1:$AH$1,0))</f>
        <v>0</v>
      </c>
      <c r="X500">
        <f>$C500*INDEX('E-E'!$E$2:$AH$516,MATCH(Capacity!$B500,'E-E'!$B$2:$B$516,0), MATCH(Capacity!X$254,'E-E'!$E$1:$AH$1,0))</f>
        <v>0</v>
      </c>
      <c r="Y500">
        <f>$C500*INDEX('E-E'!$E$2:$AH$516,MATCH(Capacity!$B500,'E-E'!$B$2:$B$516,0), MATCH(Capacity!Y$254,'E-E'!$E$1:$AH$1,0))</f>
        <v>0</v>
      </c>
      <c r="Z500">
        <f>$C500*INDEX('E-E'!$E$2:$AH$516,MATCH(Capacity!$B500,'E-E'!$B$2:$B$516,0), MATCH(Capacity!Z$254,'E-E'!$E$1:$AH$1,0))</f>
        <v>0</v>
      </c>
      <c r="AA500">
        <f>$C500*INDEX('E-E'!$E$2:$AH$516,MATCH(Capacity!$B500,'E-E'!$B$2:$B$516,0), MATCH(Capacity!AA$254,'E-E'!$E$1:$AH$1,0))</f>
        <v>0</v>
      </c>
      <c r="AB500">
        <f>$C500*INDEX('E-E'!$E$2:$AH$516,MATCH(Capacity!$B500,'E-E'!$B$2:$B$516,0), MATCH(Capacity!AB$254,'E-E'!$E$1:$AH$1,0))</f>
        <v>0</v>
      </c>
      <c r="AC500">
        <f>$C500*INDEX('E-E'!$E$2:$AH$516,MATCH(Capacity!$B500,'E-E'!$B$2:$B$516,0), MATCH(Capacity!AC$254,'E-E'!$E$1:$AH$1,0))</f>
        <v>0</v>
      </c>
      <c r="AD500">
        <f>$C500*INDEX('E-E'!$E$2:$AH$516,MATCH(Capacity!$B500,'E-E'!$B$2:$B$516,0), MATCH(Capacity!AD$254,'E-E'!$E$1:$AH$1,0))</f>
        <v>0</v>
      </c>
      <c r="AE500">
        <f>$C500*INDEX('E-E'!$E$2:$AH$516,MATCH(Capacity!$B500,'E-E'!$B$2:$B$516,0), MATCH(Capacity!AE$254,'E-E'!$E$1:$AH$1,0))</f>
        <v>0</v>
      </c>
      <c r="AF500">
        <f>$C500*INDEX('E-E'!$E$2:$AH$516,MATCH(Capacity!$B500,'E-E'!$B$2:$B$516,0), MATCH(Capacity!AF$254,'E-E'!$E$1:$AH$1,0))</f>
        <v>0</v>
      </c>
      <c r="AG500">
        <f>$C500*INDEX('E-E'!$E$2:$AH$516,MATCH(Capacity!$B500,'E-E'!$B$2:$B$516,0), MATCH(Capacity!AG$254,'E-E'!$E$1:$AH$1,0))</f>
        <v>0</v>
      </c>
      <c r="AH500">
        <f>$C500*INDEX('E-E'!$E$2:$AH$516,MATCH(Capacity!$B500,'E-E'!$B$2:$B$516,0), MATCH(Capacity!AH$254,'E-E'!$E$1:$AH$1,0))</f>
        <v>0</v>
      </c>
    </row>
    <row r="501" spans="1:34" x14ac:dyDescent="0.3">
      <c r="A501" t="str">
        <f>'E-E'!A248</f>
        <v>Lake Bonney 3 Wind Farm</v>
      </c>
      <c r="B501" t="str">
        <f>'E-E'!B248</f>
        <v>LKBONNY3</v>
      </c>
      <c r="C501">
        <f>_xlfn.IFNA(VLOOKUP(B501,RawData!$B$1:$E$168,4,FALSE),0)</f>
        <v>0</v>
      </c>
      <c r="D501">
        <f>_xlfn.IFNA(VLOOKUP(B501,RawData!$B$1:$H$168,7,FALSE),0)</f>
        <v>0</v>
      </c>
      <c r="E501">
        <f>_xlfn.IFNA(VLOOKUP(B501,RawData!$B$1:$H$168,2,FALSE),0)</f>
        <v>0</v>
      </c>
      <c r="F501">
        <f>$C501*INDEX('E-E'!$E$2:$AH$516,MATCH(Capacity!$B501,'E-E'!$B$2:$B$516,0), MATCH(Capacity!F$254,'E-E'!$E$1:$AH$1,0))</f>
        <v>0</v>
      </c>
      <c r="G501">
        <f>$C501*INDEX('E-E'!$E$2:$AH$516,MATCH(Capacity!$B501,'E-E'!$B$2:$B$516,0), MATCH(Capacity!G$254,'E-E'!$E$1:$AH$1,0))</f>
        <v>0</v>
      </c>
      <c r="H501">
        <f>$C501*INDEX('E-E'!$E$2:$AH$516,MATCH(Capacity!$B501,'E-E'!$B$2:$B$516,0), MATCH(Capacity!H$254,'E-E'!$E$1:$AH$1,0))</f>
        <v>0</v>
      </c>
      <c r="I501">
        <f>$C501*INDEX('E-E'!$E$2:$AH$516,MATCH(Capacity!$B501,'E-E'!$B$2:$B$516,0), MATCH(Capacity!I$254,'E-E'!$E$1:$AH$1,0))</f>
        <v>0</v>
      </c>
      <c r="J501">
        <f>$C501*INDEX('E-E'!$E$2:$AH$516,MATCH(Capacity!$B501,'E-E'!$B$2:$B$516,0), MATCH(Capacity!J$254,'E-E'!$E$1:$AH$1,0))</f>
        <v>0</v>
      </c>
      <c r="K501">
        <f>$C501*INDEX('E-E'!$E$2:$AH$516,MATCH(Capacity!$B501,'E-E'!$B$2:$B$516,0), MATCH(Capacity!K$254,'E-E'!$E$1:$AH$1,0))</f>
        <v>0</v>
      </c>
      <c r="L501">
        <f>$C501*INDEX('E-E'!$E$2:$AH$516,MATCH(Capacity!$B501,'E-E'!$B$2:$B$516,0), MATCH(Capacity!L$254,'E-E'!$E$1:$AH$1,0))</f>
        <v>0</v>
      </c>
      <c r="M501">
        <f>$C501*INDEX('E-E'!$E$2:$AH$516,MATCH(Capacity!$B501,'E-E'!$B$2:$B$516,0), MATCH(Capacity!M$254,'E-E'!$E$1:$AH$1,0))</f>
        <v>0</v>
      </c>
      <c r="N501">
        <f>$C501*INDEX('E-E'!$E$2:$AH$516,MATCH(Capacity!$B501,'E-E'!$B$2:$B$516,0), MATCH(Capacity!N$254,'E-E'!$E$1:$AH$1,0))</f>
        <v>0</v>
      </c>
      <c r="O501">
        <f>$C501*INDEX('E-E'!$E$2:$AH$516,MATCH(Capacity!$B501,'E-E'!$B$2:$B$516,0), MATCH(Capacity!O$254,'E-E'!$E$1:$AH$1,0))</f>
        <v>0</v>
      </c>
      <c r="P501">
        <f>$C501*INDEX('E-E'!$E$2:$AH$516,MATCH(Capacity!$B501,'E-E'!$B$2:$B$516,0), MATCH(Capacity!P$254,'E-E'!$E$1:$AH$1,0))</f>
        <v>0</v>
      </c>
      <c r="Q501">
        <f>$C501*INDEX('E-E'!$E$2:$AH$516,MATCH(Capacity!$B501,'E-E'!$B$2:$B$516,0), MATCH(Capacity!Q$254,'E-E'!$E$1:$AH$1,0))</f>
        <v>0</v>
      </c>
      <c r="R501">
        <f>$C501*INDEX('E-E'!$E$2:$AH$516,MATCH(Capacity!$B501,'E-E'!$B$2:$B$516,0), MATCH(Capacity!R$254,'E-E'!$E$1:$AH$1,0))</f>
        <v>0</v>
      </c>
      <c r="S501">
        <f>$C501*INDEX('E-E'!$E$2:$AH$516,MATCH(Capacity!$B501,'E-E'!$B$2:$B$516,0), MATCH(Capacity!S$254,'E-E'!$E$1:$AH$1,0))</f>
        <v>0</v>
      </c>
      <c r="T501">
        <f>$C501*INDEX('E-E'!$E$2:$AH$516,MATCH(Capacity!$B501,'E-E'!$B$2:$B$516,0), MATCH(Capacity!T$254,'E-E'!$E$1:$AH$1,0))</f>
        <v>0</v>
      </c>
      <c r="U501">
        <f>$C501*INDEX('E-E'!$E$2:$AH$516,MATCH(Capacity!$B501,'E-E'!$B$2:$B$516,0), MATCH(Capacity!U$254,'E-E'!$E$1:$AH$1,0))</f>
        <v>0</v>
      </c>
      <c r="V501">
        <f>$C501*INDEX('E-E'!$E$2:$AH$516,MATCH(Capacity!$B501,'E-E'!$B$2:$B$516,0), MATCH(Capacity!V$254,'E-E'!$E$1:$AH$1,0))</f>
        <v>0</v>
      </c>
      <c r="W501">
        <f>$C501*INDEX('E-E'!$E$2:$AH$516,MATCH(Capacity!$B501,'E-E'!$B$2:$B$516,0), MATCH(Capacity!W$254,'E-E'!$E$1:$AH$1,0))</f>
        <v>0</v>
      </c>
      <c r="X501">
        <f>$C501*INDEX('E-E'!$E$2:$AH$516,MATCH(Capacity!$B501,'E-E'!$B$2:$B$516,0), MATCH(Capacity!X$254,'E-E'!$E$1:$AH$1,0))</f>
        <v>0</v>
      </c>
      <c r="Y501">
        <f>$C501*INDEX('E-E'!$E$2:$AH$516,MATCH(Capacity!$B501,'E-E'!$B$2:$B$516,0), MATCH(Capacity!Y$254,'E-E'!$E$1:$AH$1,0))</f>
        <v>0</v>
      </c>
      <c r="Z501">
        <f>$C501*INDEX('E-E'!$E$2:$AH$516,MATCH(Capacity!$B501,'E-E'!$B$2:$B$516,0), MATCH(Capacity!Z$254,'E-E'!$E$1:$AH$1,0))</f>
        <v>0</v>
      </c>
      <c r="AA501">
        <f>$C501*INDEX('E-E'!$E$2:$AH$516,MATCH(Capacity!$B501,'E-E'!$B$2:$B$516,0), MATCH(Capacity!AA$254,'E-E'!$E$1:$AH$1,0))</f>
        <v>0</v>
      </c>
      <c r="AB501">
        <f>$C501*INDEX('E-E'!$E$2:$AH$516,MATCH(Capacity!$B501,'E-E'!$B$2:$B$516,0), MATCH(Capacity!AB$254,'E-E'!$E$1:$AH$1,0))</f>
        <v>0</v>
      </c>
      <c r="AC501">
        <f>$C501*INDEX('E-E'!$E$2:$AH$516,MATCH(Capacity!$B501,'E-E'!$B$2:$B$516,0), MATCH(Capacity!AC$254,'E-E'!$E$1:$AH$1,0))</f>
        <v>0</v>
      </c>
      <c r="AD501">
        <f>$C501*INDEX('E-E'!$E$2:$AH$516,MATCH(Capacity!$B501,'E-E'!$B$2:$B$516,0), MATCH(Capacity!AD$254,'E-E'!$E$1:$AH$1,0))</f>
        <v>0</v>
      </c>
      <c r="AE501">
        <f>$C501*INDEX('E-E'!$E$2:$AH$516,MATCH(Capacity!$B501,'E-E'!$B$2:$B$516,0), MATCH(Capacity!AE$254,'E-E'!$E$1:$AH$1,0))</f>
        <v>0</v>
      </c>
      <c r="AF501">
        <f>$C501*INDEX('E-E'!$E$2:$AH$516,MATCH(Capacity!$B501,'E-E'!$B$2:$B$516,0), MATCH(Capacity!AF$254,'E-E'!$E$1:$AH$1,0))</f>
        <v>0</v>
      </c>
      <c r="AG501">
        <f>$C501*INDEX('E-E'!$E$2:$AH$516,MATCH(Capacity!$B501,'E-E'!$B$2:$B$516,0), MATCH(Capacity!AG$254,'E-E'!$E$1:$AH$1,0))</f>
        <v>0</v>
      </c>
      <c r="AH501">
        <f>$C501*INDEX('E-E'!$E$2:$AH$516,MATCH(Capacity!$B501,'E-E'!$B$2:$B$516,0), MATCH(Capacity!AH$254,'E-E'!$E$1:$AH$1,0))</f>
        <v>0</v>
      </c>
    </row>
    <row r="502" spans="1:34" x14ac:dyDescent="0.3">
      <c r="A502" t="str">
        <f>'E-E'!A249</f>
        <v>Lemonthyme / Wilmot</v>
      </c>
      <c r="B502" t="str">
        <f>'E-E'!B249</f>
        <v>LM111-1</v>
      </c>
      <c r="C502">
        <f>_xlfn.IFNA(VLOOKUP(B502,RawData!$B$1:$E$168,4,FALSE),0)</f>
        <v>0</v>
      </c>
      <c r="D502">
        <f>_xlfn.IFNA(VLOOKUP(B502,RawData!$B$1:$H$168,7,FALSE),0)</f>
        <v>0</v>
      </c>
      <c r="E502">
        <f>_xlfn.IFNA(VLOOKUP(B502,RawData!$B$1:$H$168,2,FALSE),0)</f>
        <v>0</v>
      </c>
      <c r="F502">
        <f>$C502*INDEX('E-E'!$E$2:$AH$516,MATCH(Capacity!$B502,'E-E'!$B$2:$B$516,0), MATCH(Capacity!F$254,'E-E'!$E$1:$AH$1,0))</f>
        <v>0</v>
      </c>
      <c r="G502">
        <f>$C502*INDEX('E-E'!$E$2:$AH$516,MATCH(Capacity!$B502,'E-E'!$B$2:$B$516,0), MATCH(Capacity!G$254,'E-E'!$E$1:$AH$1,0))</f>
        <v>0</v>
      </c>
      <c r="H502">
        <f>$C502*INDEX('E-E'!$E$2:$AH$516,MATCH(Capacity!$B502,'E-E'!$B$2:$B$516,0), MATCH(Capacity!H$254,'E-E'!$E$1:$AH$1,0))</f>
        <v>0</v>
      </c>
      <c r="I502">
        <f>$C502*INDEX('E-E'!$E$2:$AH$516,MATCH(Capacity!$B502,'E-E'!$B$2:$B$516,0), MATCH(Capacity!I$254,'E-E'!$E$1:$AH$1,0))</f>
        <v>0</v>
      </c>
      <c r="J502">
        <f>$C502*INDEX('E-E'!$E$2:$AH$516,MATCH(Capacity!$B502,'E-E'!$B$2:$B$516,0), MATCH(Capacity!J$254,'E-E'!$E$1:$AH$1,0))</f>
        <v>0</v>
      </c>
      <c r="K502">
        <f>$C502*INDEX('E-E'!$E$2:$AH$516,MATCH(Capacity!$B502,'E-E'!$B$2:$B$516,0), MATCH(Capacity!K$254,'E-E'!$E$1:$AH$1,0))</f>
        <v>0</v>
      </c>
      <c r="L502">
        <f>$C502*INDEX('E-E'!$E$2:$AH$516,MATCH(Capacity!$B502,'E-E'!$B$2:$B$516,0), MATCH(Capacity!L$254,'E-E'!$E$1:$AH$1,0))</f>
        <v>0</v>
      </c>
      <c r="M502">
        <f>$C502*INDEX('E-E'!$E$2:$AH$516,MATCH(Capacity!$B502,'E-E'!$B$2:$B$516,0), MATCH(Capacity!M$254,'E-E'!$E$1:$AH$1,0))</f>
        <v>0</v>
      </c>
      <c r="N502">
        <f>$C502*INDEX('E-E'!$E$2:$AH$516,MATCH(Capacity!$B502,'E-E'!$B$2:$B$516,0), MATCH(Capacity!N$254,'E-E'!$E$1:$AH$1,0))</f>
        <v>0</v>
      </c>
      <c r="O502">
        <f>$C502*INDEX('E-E'!$E$2:$AH$516,MATCH(Capacity!$B502,'E-E'!$B$2:$B$516,0), MATCH(Capacity!O$254,'E-E'!$E$1:$AH$1,0))</f>
        <v>0</v>
      </c>
      <c r="P502">
        <f>$C502*INDEX('E-E'!$E$2:$AH$516,MATCH(Capacity!$B502,'E-E'!$B$2:$B$516,0), MATCH(Capacity!P$254,'E-E'!$E$1:$AH$1,0))</f>
        <v>0</v>
      </c>
      <c r="Q502">
        <f>$C502*INDEX('E-E'!$E$2:$AH$516,MATCH(Capacity!$B502,'E-E'!$B$2:$B$516,0), MATCH(Capacity!Q$254,'E-E'!$E$1:$AH$1,0))</f>
        <v>0</v>
      </c>
      <c r="R502">
        <f>$C502*INDEX('E-E'!$E$2:$AH$516,MATCH(Capacity!$B502,'E-E'!$B$2:$B$516,0), MATCH(Capacity!R$254,'E-E'!$E$1:$AH$1,0))</f>
        <v>0</v>
      </c>
      <c r="S502">
        <f>$C502*INDEX('E-E'!$E$2:$AH$516,MATCH(Capacity!$B502,'E-E'!$B$2:$B$516,0), MATCH(Capacity!S$254,'E-E'!$E$1:$AH$1,0))</f>
        <v>0</v>
      </c>
      <c r="T502">
        <f>$C502*INDEX('E-E'!$E$2:$AH$516,MATCH(Capacity!$B502,'E-E'!$B$2:$B$516,0), MATCH(Capacity!T$254,'E-E'!$E$1:$AH$1,0))</f>
        <v>0</v>
      </c>
      <c r="U502">
        <f>$C502*INDEX('E-E'!$E$2:$AH$516,MATCH(Capacity!$B502,'E-E'!$B$2:$B$516,0), MATCH(Capacity!U$254,'E-E'!$E$1:$AH$1,0))</f>
        <v>0</v>
      </c>
      <c r="V502">
        <f>$C502*INDEX('E-E'!$E$2:$AH$516,MATCH(Capacity!$B502,'E-E'!$B$2:$B$516,0), MATCH(Capacity!V$254,'E-E'!$E$1:$AH$1,0))</f>
        <v>0</v>
      </c>
      <c r="W502">
        <f>$C502*INDEX('E-E'!$E$2:$AH$516,MATCH(Capacity!$B502,'E-E'!$B$2:$B$516,0), MATCH(Capacity!W$254,'E-E'!$E$1:$AH$1,0))</f>
        <v>0</v>
      </c>
      <c r="X502">
        <f>$C502*INDEX('E-E'!$E$2:$AH$516,MATCH(Capacity!$B502,'E-E'!$B$2:$B$516,0), MATCH(Capacity!X$254,'E-E'!$E$1:$AH$1,0))</f>
        <v>0</v>
      </c>
      <c r="Y502">
        <f>$C502*INDEX('E-E'!$E$2:$AH$516,MATCH(Capacity!$B502,'E-E'!$B$2:$B$516,0), MATCH(Capacity!Y$254,'E-E'!$E$1:$AH$1,0))</f>
        <v>0</v>
      </c>
      <c r="Z502">
        <f>$C502*INDEX('E-E'!$E$2:$AH$516,MATCH(Capacity!$B502,'E-E'!$B$2:$B$516,0), MATCH(Capacity!Z$254,'E-E'!$E$1:$AH$1,0))</f>
        <v>0</v>
      </c>
      <c r="AA502">
        <f>$C502*INDEX('E-E'!$E$2:$AH$516,MATCH(Capacity!$B502,'E-E'!$B$2:$B$516,0), MATCH(Capacity!AA$254,'E-E'!$E$1:$AH$1,0))</f>
        <v>0</v>
      </c>
      <c r="AB502">
        <f>$C502*INDEX('E-E'!$E$2:$AH$516,MATCH(Capacity!$B502,'E-E'!$B$2:$B$516,0), MATCH(Capacity!AB$254,'E-E'!$E$1:$AH$1,0))</f>
        <v>0</v>
      </c>
      <c r="AC502">
        <f>$C502*INDEX('E-E'!$E$2:$AH$516,MATCH(Capacity!$B502,'E-E'!$B$2:$B$516,0), MATCH(Capacity!AC$254,'E-E'!$E$1:$AH$1,0))</f>
        <v>0</v>
      </c>
      <c r="AD502">
        <f>$C502*INDEX('E-E'!$E$2:$AH$516,MATCH(Capacity!$B502,'E-E'!$B$2:$B$516,0), MATCH(Capacity!AD$254,'E-E'!$E$1:$AH$1,0))</f>
        <v>0</v>
      </c>
      <c r="AE502">
        <f>$C502*INDEX('E-E'!$E$2:$AH$516,MATCH(Capacity!$B502,'E-E'!$B$2:$B$516,0), MATCH(Capacity!AE$254,'E-E'!$E$1:$AH$1,0))</f>
        <v>0</v>
      </c>
      <c r="AF502">
        <f>$C502*INDEX('E-E'!$E$2:$AH$516,MATCH(Capacity!$B502,'E-E'!$B$2:$B$516,0), MATCH(Capacity!AF$254,'E-E'!$E$1:$AH$1,0))</f>
        <v>0</v>
      </c>
      <c r="AG502">
        <f>$C502*INDEX('E-E'!$E$2:$AH$516,MATCH(Capacity!$B502,'E-E'!$B$2:$B$516,0), MATCH(Capacity!AG$254,'E-E'!$E$1:$AH$1,0))</f>
        <v>0</v>
      </c>
      <c r="AH502">
        <f>$C502*INDEX('E-E'!$E$2:$AH$516,MATCH(Capacity!$B502,'E-E'!$B$2:$B$516,0), MATCH(Capacity!AH$254,'E-E'!$E$1:$AH$1,0))</f>
        <v>0</v>
      </c>
    </row>
    <row r="503" spans="1:34" x14ac:dyDescent="0.3">
      <c r="A503" t="str">
        <f>'E-E'!A250</f>
        <v>Laverton North</v>
      </c>
      <c r="B503" t="str">
        <f>'E-E'!B250</f>
        <v>LNGS1</v>
      </c>
      <c r="C503">
        <f>_xlfn.IFNA(VLOOKUP(B503,RawData!$B$1:$E$168,4,FALSE),0)</f>
        <v>156</v>
      </c>
      <c r="D503" t="str">
        <f>_xlfn.IFNA(VLOOKUP(B503,RawData!$B$1:$H$168,7,FALSE),0)</f>
        <v>OCGT</v>
      </c>
      <c r="E503" t="str">
        <f>_xlfn.IFNA(VLOOKUP(B503,RawData!$B$1:$H$168,2,FALSE),0)</f>
        <v>VIC</v>
      </c>
      <c r="F503">
        <f>$C503*INDEX('E-E'!$E$2:$AH$516,MATCH(Capacity!$B503,'E-E'!$B$2:$B$516,0), MATCH(Capacity!F$254,'E-E'!$E$1:$AH$1,0))</f>
        <v>156</v>
      </c>
      <c r="G503">
        <f>$C503*INDEX('E-E'!$E$2:$AH$516,MATCH(Capacity!$B503,'E-E'!$B$2:$B$516,0), MATCH(Capacity!G$254,'E-E'!$E$1:$AH$1,0))</f>
        <v>156</v>
      </c>
      <c r="H503">
        <f>$C503*INDEX('E-E'!$E$2:$AH$516,MATCH(Capacity!$B503,'E-E'!$B$2:$B$516,0), MATCH(Capacity!H$254,'E-E'!$E$1:$AH$1,0))</f>
        <v>156</v>
      </c>
      <c r="I503">
        <f>$C503*INDEX('E-E'!$E$2:$AH$516,MATCH(Capacity!$B503,'E-E'!$B$2:$B$516,0), MATCH(Capacity!I$254,'E-E'!$E$1:$AH$1,0))</f>
        <v>156</v>
      </c>
      <c r="J503">
        <f>$C503*INDEX('E-E'!$E$2:$AH$516,MATCH(Capacity!$B503,'E-E'!$B$2:$B$516,0), MATCH(Capacity!J$254,'E-E'!$E$1:$AH$1,0))</f>
        <v>156</v>
      </c>
      <c r="K503">
        <f>$C503*INDEX('E-E'!$E$2:$AH$516,MATCH(Capacity!$B503,'E-E'!$B$2:$B$516,0), MATCH(Capacity!K$254,'E-E'!$E$1:$AH$1,0))</f>
        <v>156</v>
      </c>
      <c r="L503">
        <f>$C503*INDEX('E-E'!$E$2:$AH$516,MATCH(Capacity!$B503,'E-E'!$B$2:$B$516,0), MATCH(Capacity!L$254,'E-E'!$E$1:$AH$1,0))</f>
        <v>156</v>
      </c>
      <c r="M503">
        <f>$C503*INDEX('E-E'!$E$2:$AH$516,MATCH(Capacity!$B503,'E-E'!$B$2:$B$516,0), MATCH(Capacity!M$254,'E-E'!$E$1:$AH$1,0))</f>
        <v>156</v>
      </c>
      <c r="N503">
        <f>$C503*INDEX('E-E'!$E$2:$AH$516,MATCH(Capacity!$B503,'E-E'!$B$2:$B$516,0), MATCH(Capacity!N$254,'E-E'!$E$1:$AH$1,0))</f>
        <v>156</v>
      </c>
      <c r="O503">
        <f>$C503*INDEX('E-E'!$E$2:$AH$516,MATCH(Capacity!$B503,'E-E'!$B$2:$B$516,0), MATCH(Capacity!O$254,'E-E'!$E$1:$AH$1,0))</f>
        <v>156</v>
      </c>
      <c r="P503">
        <f>$C503*INDEX('E-E'!$E$2:$AH$516,MATCH(Capacity!$B503,'E-E'!$B$2:$B$516,0), MATCH(Capacity!P$254,'E-E'!$E$1:$AH$1,0))</f>
        <v>156</v>
      </c>
      <c r="Q503">
        <f>$C503*INDEX('E-E'!$E$2:$AH$516,MATCH(Capacity!$B503,'E-E'!$B$2:$B$516,0), MATCH(Capacity!Q$254,'E-E'!$E$1:$AH$1,0))</f>
        <v>156</v>
      </c>
      <c r="R503">
        <f>$C503*INDEX('E-E'!$E$2:$AH$516,MATCH(Capacity!$B503,'E-E'!$B$2:$B$516,0), MATCH(Capacity!R$254,'E-E'!$E$1:$AH$1,0))</f>
        <v>156</v>
      </c>
      <c r="S503">
        <f>$C503*INDEX('E-E'!$E$2:$AH$516,MATCH(Capacity!$B503,'E-E'!$B$2:$B$516,0), MATCH(Capacity!S$254,'E-E'!$E$1:$AH$1,0))</f>
        <v>156</v>
      </c>
      <c r="T503">
        <f>$C503*INDEX('E-E'!$E$2:$AH$516,MATCH(Capacity!$B503,'E-E'!$B$2:$B$516,0), MATCH(Capacity!T$254,'E-E'!$E$1:$AH$1,0))</f>
        <v>156</v>
      </c>
      <c r="U503">
        <f>$C503*INDEX('E-E'!$E$2:$AH$516,MATCH(Capacity!$B503,'E-E'!$B$2:$B$516,0), MATCH(Capacity!U$254,'E-E'!$E$1:$AH$1,0))</f>
        <v>156</v>
      </c>
      <c r="V503">
        <f>$C503*INDEX('E-E'!$E$2:$AH$516,MATCH(Capacity!$B503,'E-E'!$B$2:$B$516,0), MATCH(Capacity!V$254,'E-E'!$E$1:$AH$1,0))</f>
        <v>156</v>
      </c>
      <c r="W503">
        <f>$C503*INDEX('E-E'!$E$2:$AH$516,MATCH(Capacity!$B503,'E-E'!$B$2:$B$516,0), MATCH(Capacity!W$254,'E-E'!$E$1:$AH$1,0))</f>
        <v>156</v>
      </c>
      <c r="X503">
        <f>$C503*INDEX('E-E'!$E$2:$AH$516,MATCH(Capacity!$B503,'E-E'!$B$2:$B$516,0), MATCH(Capacity!X$254,'E-E'!$E$1:$AH$1,0))</f>
        <v>156</v>
      </c>
      <c r="Y503">
        <f>$C503*INDEX('E-E'!$E$2:$AH$516,MATCH(Capacity!$B503,'E-E'!$B$2:$B$516,0), MATCH(Capacity!Y$254,'E-E'!$E$1:$AH$1,0))</f>
        <v>156</v>
      </c>
      <c r="Z503">
        <f>$C503*INDEX('E-E'!$E$2:$AH$516,MATCH(Capacity!$B503,'E-E'!$B$2:$B$516,0), MATCH(Capacity!Z$254,'E-E'!$E$1:$AH$1,0))</f>
        <v>156</v>
      </c>
      <c r="AA503">
        <f>$C503*INDEX('E-E'!$E$2:$AH$516,MATCH(Capacity!$B503,'E-E'!$B$2:$B$516,0), MATCH(Capacity!AA$254,'E-E'!$E$1:$AH$1,0))</f>
        <v>156</v>
      </c>
      <c r="AB503">
        <f>$C503*INDEX('E-E'!$E$2:$AH$516,MATCH(Capacity!$B503,'E-E'!$B$2:$B$516,0), MATCH(Capacity!AB$254,'E-E'!$E$1:$AH$1,0))</f>
        <v>156</v>
      </c>
      <c r="AC503">
        <f>$C503*INDEX('E-E'!$E$2:$AH$516,MATCH(Capacity!$B503,'E-E'!$B$2:$B$516,0), MATCH(Capacity!AC$254,'E-E'!$E$1:$AH$1,0))</f>
        <v>156</v>
      </c>
      <c r="AD503">
        <f>$C503*INDEX('E-E'!$E$2:$AH$516,MATCH(Capacity!$B503,'E-E'!$B$2:$B$516,0), MATCH(Capacity!AD$254,'E-E'!$E$1:$AH$1,0))</f>
        <v>156</v>
      </c>
      <c r="AE503">
        <f>$C503*INDEX('E-E'!$E$2:$AH$516,MATCH(Capacity!$B503,'E-E'!$B$2:$B$516,0), MATCH(Capacity!AE$254,'E-E'!$E$1:$AH$1,0))</f>
        <v>156</v>
      </c>
      <c r="AF503">
        <f>$C503*INDEX('E-E'!$E$2:$AH$516,MATCH(Capacity!$B503,'E-E'!$B$2:$B$516,0), MATCH(Capacity!AF$254,'E-E'!$E$1:$AH$1,0))</f>
        <v>156</v>
      </c>
      <c r="AG503">
        <f>$C503*INDEX('E-E'!$E$2:$AH$516,MATCH(Capacity!$B503,'E-E'!$B$2:$B$516,0), MATCH(Capacity!AG$254,'E-E'!$E$1:$AH$1,0))</f>
        <v>156</v>
      </c>
      <c r="AH503">
        <f>$C503*INDEX('E-E'!$E$2:$AH$516,MATCH(Capacity!$B503,'E-E'!$B$2:$B$516,0), MATCH(Capacity!AH$254,'E-E'!$E$1:$AH$1,0))</f>
        <v>156</v>
      </c>
    </row>
    <row r="504" spans="1:34" x14ac:dyDescent="0.3">
      <c r="A504" t="str">
        <f>'E-E'!A251</f>
        <v>Laverton North</v>
      </c>
      <c r="B504" t="str">
        <f>'E-E'!B251</f>
        <v>LNGS2</v>
      </c>
      <c r="C504">
        <f>_xlfn.IFNA(VLOOKUP(B504,RawData!$B$1:$E$168,4,FALSE),0)</f>
        <v>156</v>
      </c>
      <c r="D504" t="str">
        <f>_xlfn.IFNA(VLOOKUP(B504,RawData!$B$1:$H$168,7,FALSE),0)</f>
        <v>OCGT</v>
      </c>
      <c r="E504" t="str">
        <f>_xlfn.IFNA(VLOOKUP(B504,RawData!$B$1:$H$168,2,FALSE),0)</f>
        <v>VIC</v>
      </c>
      <c r="F504">
        <f>$C504*INDEX('E-E'!$E$2:$AH$516,MATCH(Capacity!$B504,'E-E'!$B$2:$B$516,0), MATCH(Capacity!F$254,'E-E'!$E$1:$AH$1,0))</f>
        <v>156</v>
      </c>
      <c r="G504">
        <f>$C504*INDEX('E-E'!$E$2:$AH$516,MATCH(Capacity!$B504,'E-E'!$B$2:$B$516,0), MATCH(Capacity!G$254,'E-E'!$E$1:$AH$1,0))</f>
        <v>156</v>
      </c>
      <c r="H504">
        <f>$C504*INDEX('E-E'!$E$2:$AH$516,MATCH(Capacity!$B504,'E-E'!$B$2:$B$516,0), MATCH(Capacity!H$254,'E-E'!$E$1:$AH$1,0))</f>
        <v>156</v>
      </c>
      <c r="I504">
        <f>$C504*INDEX('E-E'!$E$2:$AH$516,MATCH(Capacity!$B504,'E-E'!$B$2:$B$516,0), MATCH(Capacity!I$254,'E-E'!$E$1:$AH$1,0))</f>
        <v>156</v>
      </c>
      <c r="J504">
        <f>$C504*INDEX('E-E'!$E$2:$AH$516,MATCH(Capacity!$B504,'E-E'!$B$2:$B$516,0), MATCH(Capacity!J$254,'E-E'!$E$1:$AH$1,0))</f>
        <v>156</v>
      </c>
      <c r="K504">
        <f>$C504*INDEX('E-E'!$E$2:$AH$516,MATCH(Capacity!$B504,'E-E'!$B$2:$B$516,0), MATCH(Capacity!K$254,'E-E'!$E$1:$AH$1,0))</f>
        <v>156</v>
      </c>
      <c r="L504">
        <f>$C504*INDEX('E-E'!$E$2:$AH$516,MATCH(Capacity!$B504,'E-E'!$B$2:$B$516,0), MATCH(Capacity!L$254,'E-E'!$E$1:$AH$1,0))</f>
        <v>156</v>
      </c>
      <c r="M504">
        <f>$C504*INDEX('E-E'!$E$2:$AH$516,MATCH(Capacity!$B504,'E-E'!$B$2:$B$516,0), MATCH(Capacity!M$254,'E-E'!$E$1:$AH$1,0))</f>
        <v>156</v>
      </c>
      <c r="N504">
        <f>$C504*INDEX('E-E'!$E$2:$AH$516,MATCH(Capacity!$B504,'E-E'!$B$2:$B$516,0), MATCH(Capacity!N$254,'E-E'!$E$1:$AH$1,0))</f>
        <v>156</v>
      </c>
      <c r="O504">
        <f>$C504*INDEX('E-E'!$E$2:$AH$516,MATCH(Capacity!$B504,'E-E'!$B$2:$B$516,0), MATCH(Capacity!O$254,'E-E'!$E$1:$AH$1,0))</f>
        <v>156</v>
      </c>
      <c r="P504">
        <f>$C504*INDEX('E-E'!$E$2:$AH$516,MATCH(Capacity!$B504,'E-E'!$B$2:$B$516,0), MATCH(Capacity!P$254,'E-E'!$E$1:$AH$1,0))</f>
        <v>156</v>
      </c>
      <c r="Q504">
        <f>$C504*INDEX('E-E'!$E$2:$AH$516,MATCH(Capacity!$B504,'E-E'!$B$2:$B$516,0), MATCH(Capacity!Q$254,'E-E'!$E$1:$AH$1,0))</f>
        <v>156</v>
      </c>
      <c r="R504">
        <f>$C504*INDEX('E-E'!$E$2:$AH$516,MATCH(Capacity!$B504,'E-E'!$B$2:$B$516,0), MATCH(Capacity!R$254,'E-E'!$E$1:$AH$1,0))</f>
        <v>156</v>
      </c>
      <c r="S504">
        <f>$C504*INDEX('E-E'!$E$2:$AH$516,MATCH(Capacity!$B504,'E-E'!$B$2:$B$516,0), MATCH(Capacity!S$254,'E-E'!$E$1:$AH$1,0))</f>
        <v>156</v>
      </c>
      <c r="T504">
        <f>$C504*INDEX('E-E'!$E$2:$AH$516,MATCH(Capacity!$B504,'E-E'!$B$2:$B$516,0), MATCH(Capacity!T$254,'E-E'!$E$1:$AH$1,0))</f>
        <v>156</v>
      </c>
      <c r="U504">
        <f>$C504*INDEX('E-E'!$E$2:$AH$516,MATCH(Capacity!$B504,'E-E'!$B$2:$B$516,0), MATCH(Capacity!U$254,'E-E'!$E$1:$AH$1,0))</f>
        <v>156</v>
      </c>
      <c r="V504">
        <f>$C504*INDEX('E-E'!$E$2:$AH$516,MATCH(Capacity!$B504,'E-E'!$B$2:$B$516,0), MATCH(Capacity!V$254,'E-E'!$E$1:$AH$1,0))</f>
        <v>156</v>
      </c>
      <c r="W504">
        <f>$C504*INDEX('E-E'!$E$2:$AH$516,MATCH(Capacity!$B504,'E-E'!$B$2:$B$516,0), MATCH(Capacity!W$254,'E-E'!$E$1:$AH$1,0))</f>
        <v>156</v>
      </c>
      <c r="X504">
        <f>$C504*INDEX('E-E'!$E$2:$AH$516,MATCH(Capacity!$B504,'E-E'!$B$2:$B$516,0), MATCH(Capacity!X$254,'E-E'!$E$1:$AH$1,0))</f>
        <v>156</v>
      </c>
      <c r="Y504">
        <f>$C504*INDEX('E-E'!$E$2:$AH$516,MATCH(Capacity!$B504,'E-E'!$B$2:$B$516,0), MATCH(Capacity!Y$254,'E-E'!$E$1:$AH$1,0))</f>
        <v>156</v>
      </c>
      <c r="Z504">
        <f>$C504*INDEX('E-E'!$E$2:$AH$516,MATCH(Capacity!$B504,'E-E'!$B$2:$B$516,0), MATCH(Capacity!Z$254,'E-E'!$E$1:$AH$1,0))</f>
        <v>156</v>
      </c>
      <c r="AA504">
        <f>$C504*INDEX('E-E'!$E$2:$AH$516,MATCH(Capacity!$B504,'E-E'!$B$2:$B$516,0), MATCH(Capacity!AA$254,'E-E'!$E$1:$AH$1,0))</f>
        <v>156</v>
      </c>
      <c r="AB504">
        <f>$C504*INDEX('E-E'!$E$2:$AH$516,MATCH(Capacity!$B504,'E-E'!$B$2:$B$516,0), MATCH(Capacity!AB$254,'E-E'!$E$1:$AH$1,0))</f>
        <v>156</v>
      </c>
      <c r="AC504">
        <f>$C504*INDEX('E-E'!$E$2:$AH$516,MATCH(Capacity!$B504,'E-E'!$B$2:$B$516,0), MATCH(Capacity!AC$254,'E-E'!$E$1:$AH$1,0))</f>
        <v>156</v>
      </c>
      <c r="AD504">
        <f>$C504*INDEX('E-E'!$E$2:$AH$516,MATCH(Capacity!$B504,'E-E'!$B$2:$B$516,0), MATCH(Capacity!AD$254,'E-E'!$E$1:$AH$1,0))</f>
        <v>156</v>
      </c>
      <c r="AE504">
        <f>$C504*INDEX('E-E'!$E$2:$AH$516,MATCH(Capacity!$B504,'E-E'!$B$2:$B$516,0), MATCH(Capacity!AE$254,'E-E'!$E$1:$AH$1,0))</f>
        <v>156</v>
      </c>
      <c r="AF504">
        <f>$C504*INDEX('E-E'!$E$2:$AH$516,MATCH(Capacity!$B504,'E-E'!$B$2:$B$516,0), MATCH(Capacity!AF$254,'E-E'!$E$1:$AH$1,0))</f>
        <v>156</v>
      </c>
      <c r="AG504">
        <f>$C504*INDEX('E-E'!$E$2:$AH$516,MATCH(Capacity!$B504,'E-E'!$B$2:$B$516,0), MATCH(Capacity!AG$254,'E-E'!$E$1:$AH$1,0))</f>
        <v>156</v>
      </c>
      <c r="AH504">
        <f>$C504*INDEX('E-E'!$E$2:$AH$516,MATCH(Capacity!$B504,'E-E'!$B$2:$B$516,0), MATCH(Capacity!AH$254,'E-E'!$E$1:$AH$1,0))</f>
        <v>156</v>
      </c>
    </row>
    <row r="505" spans="1:34" x14ac:dyDescent="0.3">
      <c r="A505" t="str">
        <f>'E-E'!A252</f>
        <v>Lonsdale</v>
      </c>
      <c r="B505" t="str">
        <f>'E-E'!B252</f>
        <v>LONSDALE</v>
      </c>
      <c r="C505">
        <f>_xlfn.IFNA(VLOOKUP(B505,RawData!$B$1:$E$168,4,FALSE),0)</f>
        <v>20.7</v>
      </c>
      <c r="D505" t="str">
        <f>_xlfn.IFNA(VLOOKUP(B505,RawData!$B$1:$H$168,7,FALSE),0)</f>
        <v>Reciprocating Engine</v>
      </c>
      <c r="E505" t="str">
        <f>_xlfn.IFNA(VLOOKUP(B505,RawData!$B$1:$H$168,2,FALSE),0)</f>
        <v>SA</v>
      </c>
      <c r="F505">
        <f>$C505*INDEX('E-E'!$E$2:$AH$516,MATCH(Capacity!$B505,'E-E'!$B$2:$B$516,0), MATCH(Capacity!F$254,'E-E'!$E$1:$AH$1,0))</f>
        <v>20.7</v>
      </c>
      <c r="G505">
        <f>$C505*INDEX('E-E'!$E$2:$AH$516,MATCH(Capacity!$B505,'E-E'!$B$2:$B$516,0), MATCH(Capacity!G$254,'E-E'!$E$1:$AH$1,0))</f>
        <v>20.7</v>
      </c>
      <c r="H505">
        <f>$C505*INDEX('E-E'!$E$2:$AH$516,MATCH(Capacity!$B505,'E-E'!$B$2:$B$516,0), MATCH(Capacity!H$254,'E-E'!$E$1:$AH$1,0))</f>
        <v>20.7</v>
      </c>
      <c r="I505">
        <f>$C505*INDEX('E-E'!$E$2:$AH$516,MATCH(Capacity!$B505,'E-E'!$B$2:$B$516,0), MATCH(Capacity!I$254,'E-E'!$E$1:$AH$1,0))</f>
        <v>20.7</v>
      </c>
      <c r="J505">
        <f>$C505*INDEX('E-E'!$E$2:$AH$516,MATCH(Capacity!$B505,'E-E'!$B$2:$B$516,0), MATCH(Capacity!J$254,'E-E'!$E$1:$AH$1,0))</f>
        <v>20.7</v>
      </c>
      <c r="K505">
        <f>$C505*INDEX('E-E'!$E$2:$AH$516,MATCH(Capacity!$B505,'E-E'!$B$2:$B$516,0), MATCH(Capacity!K$254,'E-E'!$E$1:$AH$1,0))</f>
        <v>20.7</v>
      </c>
      <c r="L505">
        <f>$C505*INDEX('E-E'!$E$2:$AH$516,MATCH(Capacity!$B505,'E-E'!$B$2:$B$516,0), MATCH(Capacity!L$254,'E-E'!$E$1:$AH$1,0))</f>
        <v>20.7</v>
      </c>
      <c r="M505">
        <f>$C505*INDEX('E-E'!$E$2:$AH$516,MATCH(Capacity!$B505,'E-E'!$B$2:$B$516,0), MATCH(Capacity!M$254,'E-E'!$E$1:$AH$1,0))</f>
        <v>20.7</v>
      </c>
      <c r="N505">
        <f>$C505*INDEX('E-E'!$E$2:$AH$516,MATCH(Capacity!$B505,'E-E'!$B$2:$B$516,0), MATCH(Capacity!N$254,'E-E'!$E$1:$AH$1,0))</f>
        <v>20.7</v>
      </c>
      <c r="O505">
        <f>$C505*INDEX('E-E'!$E$2:$AH$516,MATCH(Capacity!$B505,'E-E'!$B$2:$B$516,0), MATCH(Capacity!O$254,'E-E'!$E$1:$AH$1,0))</f>
        <v>20.7</v>
      </c>
      <c r="P505">
        <f>$C505*INDEX('E-E'!$E$2:$AH$516,MATCH(Capacity!$B505,'E-E'!$B$2:$B$516,0), MATCH(Capacity!P$254,'E-E'!$E$1:$AH$1,0))</f>
        <v>20.7</v>
      </c>
      <c r="Q505">
        <f>$C505*INDEX('E-E'!$E$2:$AH$516,MATCH(Capacity!$B505,'E-E'!$B$2:$B$516,0), MATCH(Capacity!Q$254,'E-E'!$E$1:$AH$1,0))</f>
        <v>20.7</v>
      </c>
      <c r="R505">
        <f>$C505*INDEX('E-E'!$E$2:$AH$516,MATCH(Capacity!$B505,'E-E'!$B$2:$B$516,0), MATCH(Capacity!R$254,'E-E'!$E$1:$AH$1,0))</f>
        <v>20.7</v>
      </c>
      <c r="S505">
        <f>$C505*INDEX('E-E'!$E$2:$AH$516,MATCH(Capacity!$B505,'E-E'!$B$2:$B$516,0), MATCH(Capacity!S$254,'E-E'!$E$1:$AH$1,0))</f>
        <v>20.7</v>
      </c>
      <c r="T505">
        <f>$C505*INDEX('E-E'!$E$2:$AH$516,MATCH(Capacity!$B505,'E-E'!$B$2:$B$516,0), MATCH(Capacity!T$254,'E-E'!$E$1:$AH$1,0))</f>
        <v>20.7</v>
      </c>
      <c r="U505">
        <f>$C505*INDEX('E-E'!$E$2:$AH$516,MATCH(Capacity!$B505,'E-E'!$B$2:$B$516,0), MATCH(Capacity!U$254,'E-E'!$E$1:$AH$1,0))</f>
        <v>20.7</v>
      </c>
      <c r="V505">
        <f>$C505*INDEX('E-E'!$E$2:$AH$516,MATCH(Capacity!$B505,'E-E'!$B$2:$B$516,0), MATCH(Capacity!V$254,'E-E'!$E$1:$AH$1,0))</f>
        <v>20.7</v>
      </c>
      <c r="W505">
        <f>$C505*INDEX('E-E'!$E$2:$AH$516,MATCH(Capacity!$B505,'E-E'!$B$2:$B$516,0), MATCH(Capacity!W$254,'E-E'!$E$1:$AH$1,0))</f>
        <v>20.7</v>
      </c>
      <c r="X505">
        <f>$C505*INDEX('E-E'!$E$2:$AH$516,MATCH(Capacity!$B505,'E-E'!$B$2:$B$516,0), MATCH(Capacity!X$254,'E-E'!$E$1:$AH$1,0))</f>
        <v>20.7</v>
      </c>
      <c r="Y505">
        <f>$C505*INDEX('E-E'!$E$2:$AH$516,MATCH(Capacity!$B505,'E-E'!$B$2:$B$516,0), MATCH(Capacity!Y$254,'E-E'!$E$1:$AH$1,0))</f>
        <v>20.7</v>
      </c>
      <c r="Z505">
        <f>$C505*INDEX('E-E'!$E$2:$AH$516,MATCH(Capacity!$B505,'E-E'!$B$2:$B$516,0), MATCH(Capacity!Z$254,'E-E'!$E$1:$AH$1,0))</f>
        <v>20.7</v>
      </c>
      <c r="AA505">
        <f>$C505*INDEX('E-E'!$E$2:$AH$516,MATCH(Capacity!$B505,'E-E'!$B$2:$B$516,0), MATCH(Capacity!AA$254,'E-E'!$E$1:$AH$1,0))</f>
        <v>20.7</v>
      </c>
      <c r="AB505">
        <f>$C505*INDEX('E-E'!$E$2:$AH$516,MATCH(Capacity!$B505,'E-E'!$B$2:$B$516,0), MATCH(Capacity!AB$254,'E-E'!$E$1:$AH$1,0))</f>
        <v>20.7</v>
      </c>
      <c r="AC505">
        <f>$C505*INDEX('E-E'!$E$2:$AH$516,MATCH(Capacity!$B505,'E-E'!$B$2:$B$516,0), MATCH(Capacity!AC$254,'E-E'!$E$1:$AH$1,0))</f>
        <v>20.7</v>
      </c>
      <c r="AD505">
        <f>$C505*INDEX('E-E'!$E$2:$AH$516,MATCH(Capacity!$B505,'E-E'!$B$2:$B$516,0), MATCH(Capacity!AD$254,'E-E'!$E$1:$AH$1,0))</f>
        <v>20.7</v>
      </c>
      <c r="AE505">
        <f>$C505*INDEX('E-E'!$E$2:$AH$516,MATCH(Capacity!$B505,'E-E'!$B$2:$B$516,0), MATCH(Capacity!AE$254,'E-E'!$E$1:$AH$1,0))</f>
        <v>20.7</v>
      </c>
      <c r="AF505">
        <f>$C505*INDEX('E-E'!$E$2:$AH$516,MATCH(Capacity!$B505,'E-E'!$B$2:$B$516,0), MATCH(Capacity!AF$254,'E-E'!$E$1:$AH$1,0))</f>
        <v>20.7</v>
      </c>
      <c r="AG505">
        <f>$C505*INDEX('E-E'!$E$2:$AH$516,MATCH(Capacity!$B505,'E-E'!$B$2:$B$516,0), MATCH(Capacity!AG$254,'E-E'!$E$1:$AH$1,0))</f>
        <v>20.7</v>
      </c>
      <c r="AH505">
        <f>$C505*INDEX('E-E'!$E$2:$AH$516,MATCH(Capacity!$B505,'E-E'!$B$2:$B$516,0), MATCH(Capacity!AH$254,'E-E'!$E$1:$AH$1,0))</f>
        <v>20.7</v>
      </c>
    </row>
    <row r="506" spans="1:34" x14ac:dyDescent="0.3">
      <c r="A506" t="str">
        <f>'E-E'!A253</f>
        <v>Loy Yang B</v>
      </c>
      <c r="B506" t="str">
        <f>'E-E'!B253</f>
        <v>LOYYB1</v>
      </c>
      <c r="C506">
        <f>_xlfn.IFNA(VLOOKUP(B506,RawData!$B$1:$E$168,4,FALSE),0)</f>
        <v>580</v>
      </c>
      <c r="D506" t="str">
        <f>_xlfn.IFNA(VLOOKUP(B506,RawData!$B$1:$H$168,7,FALSE),0)</f>
        <v>Steam Sub Critical</v>
      </c>
      <c r="E506" t="str">
        <f>_xlfn.IFNA(VLOOKUP(B506,RawData!$B$1:$H$168,2,FALSE),0)</f>
        <v>VIC</v>
      </c>
      <c r="F506">
        <f>$C506*INDEX('E-E'!$E$2:$AH$516,MATCH(Capacity!$B506,'E-E'!$B$2:$B$516,0), MATCH(Capacity!F$254,'E-E'!$E$1:$AH$1,0))</f>
        <v>580</v>
      </c>
      <c r="G506">
        <f>$C506*INDEX('E-E'!$E$2:$AH$516,MATCH(Capacity!$B506,'E-E'!$B$2:$B$516,0), MATCH(Capacity!G$254,'E-E'!$E$1:$AH$1,0))</f>
        <v>580</v>
      </c>
      <c r="H506">
        <f>$C506*INDEX('E-E'!$E$2:$AH$516,MATCH(Capacity!$B506,'E-E'!$B$2:$B$516,0), MATCH(Capacity!H$254,'E-E'!$E$1:$AH$1,0))</f>
        <v>580</v>
      </c>
      <c r="I506">
        <f>$C506*INDEX('E-E'!$E$2:$AH$516,MATCH(Capacity!$B506,'E-E'!$B$2:$B$516,0), MATCH(Capacity!I$254,'E-E'!$E$1:$AH$1,0))</f>
        <v>0</v>
      </c>
      <c r="J506">
        <f>$C506*INDEX('E-E'!$E$2:$AH$516,MATCH(Capacity!$B506,'E-E'!$B$2:$B$516,0), MATCH(Capacity!J$254,'E-E'!$E$1:$AH$1,0))</f>
        <v>0</v>
      </c>
      <c r="K506">
        <f>$C506*INDEX('E-E'!$E$2:$AH$516,MATCH(Capacity!$B506,'E-E'!$B$2:$B$516,0), MATCH(Capacity!K$254,'E-E'!$E$1:$AH$1,0))</f>
        <v>0</v>
      </c>
      <c r="L506">
        <f>$C506*INDEX('E-E'!$E$2:$AH$516,MATCH(Capacity!$B506,'E-E'!$B$2:$B$516,0), MATCH(Capacity!L$254,'E-E'!$E$1:$AH$1,0))</f>
        <v>0</v>
      </c>
      <c r="M506">
        <f>$C506*INDEX('E-E'!$E$2:$AH$516,MATCH(Capacity!$B506,'E-E'!$B$2:$B$516,0), MATCH(Capacity!M$254,'E-E'!$E$1:$AH$1,0))</f>
        <v>0</v>
      </c>
      <c r="N506">
        <f>$C506*INDEX('E-E'!$E$2:$AH$516,MATCH(Capacity!$B506,'E-E'!$B$2:$B$516,0), MATCH(Capacity!N$254,'E-E'!$E$1:$AH$1,0))</f>
        <v>0</v>
      </c>
      <c r="O506">
        <f>$C506*INDEX('E-E'!$E$2:$AH$516,MATCH(Capacity!$B506,'E-E'!$B$2:$B$516,0), MATCH(Capacity!O$254,'E-E'!$E$1:$AH$1,0))</f>
        <v>0</v>
      </c>
      <c r="P506">
        <f>$C506*INDEX('E-E'!$E$2:$AH$516,MATCH(Capacity!$B506,'E-E'!$B$2:$B$516,0), MATCH(Capacity!P$254,'E-E'!$E$1:$AH$1,0))</f>
        <v>0</v>
      </c>
      <c r="Q506">
        <f>$C506*INDEX('E-E'!$E$2:$AH$516,MATCH(Capacity!$B506,'E-E'!$B$2:$B$516,0), MATCH(Capacity!Q$254,'E-E'!$E$1:$AH$1,0))</f>
        <v>0</v>
      </c>
      <c r="R506">
        <f>$C506*INDEX('E-E'!$E$2:$AH$516,MATCH(Capacity!$B506,'E-E'!$B$2:$B$516,0), MATCH(Capacity!R$254,'E-E'!$E$1:$AH$1,0))</f>
        <v>0</v>
      </c>
      <c r="S506">
        <f>$C506*INDEX('E-E'!$E$2:$AH$516,MATCH(Capacity!$B506,'E-E'!$B$2:$B$516,0), MATCH(Capacity!S$254,'E-E'!$E$1:$AH$1,0))</f>
        <v>0</v>
      </c>
      <c r="T506">
        <f>$C506*INDEX('E-E'!$E$2:$AH$516,MATCH(Capacity!$B506,'E-E'!$B$2:$B$516,0), MATCH(Capacity!T$254,'E-E'!$E$1:$AH$1,0))</f>
        <v>0</v>
      </c>
      <c r="U506">
        <f>$C506*INDEX('E-E'!$E$2:$AH$516,MATCH(Capacity!$B506,'E-E'!$B$2:$B$516,0), MATCH(Capacity!U$254,'E-E'!$E$1:$AH$1,0))</f>
        <v>0</v>
      </c>
      <c r="V506">
        <f>$C506*INDEX('E-E'!$E$2:$AH$516,MATCH(Capacity!$B506,'E-E'!$B$2:$B$516,0), MATCH(Capacity!V$254,'E-E'!$E$1:$AH$1,0))</f>
        <v>0</v>
      </c>
      <c r="W506">
        <f>$C506*INDEX('E-E'!$E$2:$AH$516,MATCH(Capacity!$B506,'E-E'!$B$2:$B$516,0), MATCH(Capacity!W$254,'E-E'!$E$1:$AH$1,0))</f>
        <v>0</v>
      </c>
      <c r="X506">
        <f>$C506*INDEX('E-E'!$E$2:$AH$516,MATCH(Capacity!$B506,'E-E'!$B$2:$B$516,0), MATCH(Capacity!X$254,'E-E'!$E$1:$AH$1,0))</f>
        <v>0</v>
      </c>
      <c r="Y506">
        <f>$C506*INDEX('E-E'!$E$2:$AH$516,MATCH(Capacity!$B506,'E-E'!$B$2:$B$516,0), MATCH(Capacity!Y$254,'E-E'!$E$1:$AH$1,0))</f>
        <v>0</v>
      </c>
      <c r="Z506">
        <f>$C506*INDEX('E-E'!$E$2:$AH$516,MATCH(Capacity!$B506,'E-E'!$B$2:$B$516,0), MATCH(Capacity!Z$254,'E-E'!$E$1:$AH$1,0))</f>
        <v>0</v>
      </c>
      <c r="AA506">
        <f>$C506*INDEX('E-E'!$E$2:$AH$516,MATCH(Capacity!$B506,'E-E'!$B$2:$B$516,0), MATCH(Capacity!AA$254,'E-E'!$E$1:$AH$1,0))</f>
        <v>0</v>
      </c>
      <c r="AB506">
        <f>$C506*INDEX('E-E'!$E$2:$AH$516,MATCH(Capacity!$B506,'E-E'!$B$2:$B$516,0), MATCH(Capacity!AB$254,'E-E'!$E$1:$AH$1,0))</f>
        <v>0</v>
      </c>
      <c r="AC506">
        <f>$C506*INDEX('E-E'!$E$2:$AH$516,MATCH(Capacity!$B506,'E-E'!$B$2:$B$516,0), MATCH(Capacity!AC$254,'E-E'!$E$1:$AH$1,0))</f>
        <v>0</v>
      </c>
      <c r="AD506">
        <f>$C506*INDEX('E-E'!$E$2:$AH$516,MATCH(Capacity!$B506,'E-E'!$B$2:$B$516,0), MATCH(Capacity!AD$254,'E-E'!$E$1:$AH$1,0))</f>
        <v>0</v>
      </c>
      <c r="AE506">
        <f>$C506*INDEX('E-E'!$E$2:$AH$516,MATCH(Capacity!$B506,'E-E'!$B$2:$B$516,0), MATCH(Capacity!AE$254,'E-E'!$E$1:$AH$1,0))</f>
        <v>0</v>
      </c>
      <c r="AF506">
        <f>$C506*INDEX('E-E'!$E$2:$AH$516,MATCH(Capacity!$B506,'E-E'!$B$2:$B$516,0), MATCH(Capacity!AF$254,'E-E'!$E$1:$AH$1,0))</f>
        <v>0</v>
      </c>
      <c r="AG506">
        <f>$C506*INDEX('E-E'!$E$2:$AH$516,MATCH(Capacity!$B506,'E-E'!$B$2:$B$516,0), MATCH(Capacity!AG$254,'E-E'!$E$1:$AH$1,0))</f>
        <v>0</v>
      </c>
      <c r="AH506">
        <f>$C506*INDEX('E-E'!$E$2:$AH$516,MATCH(Capacity!$B506,'E-E'!$B$2:$B$516,0), MATCH(Capacity!AH$254,'E-E'!$E$1:$AH$1,0))</f>
        <v>0</v>
      </c>
    </row>
    <row r="507" spans="1:34" x14ac:dyDescent="0.3">
      <c r="A507" t="str">
        <f>'E-E'!A254</f>
        <v>Loy Yang B</v>
      </c>
      <c r="B507" t="str">
        <f>'E-E'!B254</f>
        <v>LOYYB2</v>
      </c>
      <c r="C507">
        <f>_xlfn.IFNA(VLOOKUP(B507,RawData!$B$1:$E$168,4,FALSE),0)</f>
        <v>580</v>
      </c>
      <c r="D507" t="str">
        <f>_xlfn.IFNA(VLOOKUP(B507,RawData!$B$1:$H$168,7,FALSE),0)</f>
        <v>Steam Sub Critical</v>
      </c>
      <c r="E507" t="str">
        <f>_xlfn.IFNA(VLOOKUP(B507,RawData!$B$1:$H$168,2,FALSE),0)</f>
        <v>VIC</v>
      </c>
      <c r="F507">
        <f>$C507*INDEX('E-E'!$E$2:$AH$516,MATCH(Capacity!$B507,'E-E'!$B$2:$B$516,0), MATCH(Capacity!F$254,'E-E'!$E$1:$AH$1,0))</f>
        <v>580</v>
      </c>
      <c r="G507">
        <f>$C507*INDEX('E-E'!$E$2:$AH$516,MATCH(Capacity!$B507,'E-E'!$B$2:$B$516,0), MATCH(Capacity!G$254,'E-E'!$E$1:$AH$1,0))</f>
        <v>580</v>
      </c>
      <c r="H507">
        <f>$C507*INDEX('E-E'!$E$2:$AH$516,MATCH(Capacity!$B507,'E-E'!$B$2:$B$516,0), MATCH(Capacity!H$254,'E-E'!$E$1:$AH$1,0))</f>
        <v>580</v>
      </c>
      <c r="I507">
        <f>$C507*INDEX('E-E'!$E$2:$AH$516,MATCH(Capacity!$B507,'E-E'!$B$2:$B$516,0), MATCH(Capacity!I$254,'E-E'!$E$1:$AH$1,0))</f>
        <v>0</v>
      </c>
      <c r="J507">
        <f>$C507*INDEX('E-E'!$E$2:$AH$516,MATCH(Capacity!$B507,'E-E'!$B$2:$B$516,0), MATCH(Capacity!J$254,'E-E'!$E$1:$AH$1,0))</f>
        <v>0</v>
      </c>
      <c r="K507">
        <f>$C507*INDEX('E-E'!$E$2:$AH$516,MATCH(Capacity!$B507,'E-E'!$B$2:$B$516,0), MATCH(Capacity!K$254,'E-E'!$E$1:$AH$1,0))</f>
        <v>0</v>
      </c>
      <c r="L507">
        <f>$C507*INDEX('E-E'!$E$2:$AH$516,MATCH(Capacity!$B507,'E-E'!$B$2:$B$516,0), MATCH(Capacity!L$254,'E-E'!$E$1:$AH$1,0))</f>
        <v>0</v>
      </c>
      <c r="M507">
        <f>$C507*INDEX('E-E'!$E$2:$AH$516,MATCH(Capacity!$B507,'E-E'!$B$2:$B$516,0), MATCH(Capacity!M$254,'E-E'!$E$1:$AH$1,0))</f>
        <v>0</v>
      </c>
      <c r="N507">
        <f>$C507*INDEX('E-E'!$E$2:$AH$516,MATCH(Capacity!$B507,'E-E'!$B$2:$B$516,0), MATCH(Capacity!N$254,'E-E'!$E$1:$AH$1,0))</f>
        <v>0</v>
      </c>
      <c r="O507">
        <f>$C507*INDEX('E-E'!$E$2:$AH$516,MATCH(Capacity!$B507,'E-E'!$B$2:$B$516,0), MATCH(Capacity!O$254,'E-E'!$E$1:$AH$1,0))</f>
        <v>0</v>
      </c>
      <c r="P507">
        <f>$C507*INDEX('E-E'!$E$2:$AH$516,MATCH(Capacity!$B507,'E-E'!$B$2:$B$516,0), MATCH(Capacity!P$254,'E-E'!$E$1:$AH$1,0))</f>
        <v>0</v>
      </c>
      <c r="Q507">
        <f>$C507*INDEX('E-E'!$E$2:$AH$516,MATCH(Capacity!$B507,'E-E'!$B$2:$B$516,0), MATCH(Capacity!Q$254,'E-E'!$E$1:$AH$1,0))</f>
        <v>0</v>
      </c>
      <c r="R507">
        <f>$C507*INDEX('E-E'!$E$2:$AH$516,MATCH(Capacity!$B507,'E-E'!$B$2:$B$516,0), MATCH(Capacity!R$254,'E-E'!$E$1:$AH$1,0))</f>
        <v>0</v>
      </c>
      <c r="S507">
        <f>$C507*INDEX('E-E'!$E$2:$AH$516,MATCH(Capacity!$B507,'E-E'!$B$2:$B$516,0), MATCH(Capacity!S$254,'E-E'!$E$1:$AH$1,0))</f>
        <v>0</v>
      </c>
      <c r="T507">
        <f>$C507*INDEX('E-E'!$E$2:$AH$516,MATCH(Capacity!$B507,'E-E'!$B$2:$B$516,0), MATCH(Capacity!T$254,'E-E'!$E$1:$AH$1,0))</f>
        <v>0</v>
      </c>
      <c r="U507">
        <f>$C507*INDEX('E-E'!$E$2:$AH$516,MATCH(Capacity!$B507,'E-E'!$B$2:$B$516,0), MATCH(Capacity!U$254,'E-E'!$E$1:$AH$1,0))</f>
        <v>0</v>
      </c>
      <c r="V507">
        <f>$C507*INDEX('E-E'!$E$2:$AH$516,MATCH(Capacity!$B507,'E-E'!$B$2:$B$516,0), MATCH(Capacity!V$254,'E-E'!$E$1:$AH$1,0))</f>
        <v>0</v>
      </c>
      <c r="W507">
        <f>$C507*INDEX('E-E'!$E$2:$AH$516,MATCH(Capacity!$B507,'E-E'!$B$2:$B$516,0), MATCH(Capacity!W$254,'E-E'!$E$1:$AH$1,0))</f>
        <v>0</v>
      </c>
      <c r="X507">
        <f>$C507*INDEX('E-E'!$E$2:$AH$516,MATCH(Capacity!$B507,'E-E'!$B$2:$B$516,0), MATCH(Capacity!X$254,'E-E'!$E$1:$AH$1,0))</f>
        <v>0</v>
      </c>
      <c r="Y507">
        <f>$C507*INDEX('E-E'!$E$2:$AH$516,MATCH(Capacity!$B507,'E-E'!$B$2:$B$516,0), MATCH(Capacity!Y$254,'E-E'!$E$1:$AH$1,0))</f>
        <v>0</v>
      </c>
      <c r="Z507">
        <f>$C507*INDEX('E-E'!$E$2:$AH$516,MATCH(Capacity!$B507,'E-E'!$B$2:$B$516,0), MATCH(Capacity!Z$254,'E-E'!$E$1:$AH$1,0))</f>
        <v>0</v>
      </c>
      <c r="AA507">
        <f>$C507*INDEX('E-E'!$E$2:$AH$516,MATCH(Capacity!$B507,'E-E'!$B$2:$B$516,0), MATCH(Capacity!AA$254,'E-E'!$E$1:$AH$1,0))</f>
        <v>0</v>
      </c>
      <c r="AB507">
        <f>$C507*INDEX('E-E'!$E$2:$AH$516,MATCH(Capacity!$B507,'E-E'!$B$2:$B$516,0), MATCH(Capacity!AB$254,'E-E'!$E$1:$AH$1,0))</f>
        <v>0</v>
      </c>
      <c r="AC507">
        <f>$C507*INDEX('E-E'!$E$2:$AH$516,MATCH(Capacity!$B507,'E-E'!$B$2:$B$516,0), MATCH(Capacity!AC$254,'E-E'!$E$1:$AH$1,0))</f>
        <v>0</v>
      </c>
      <c r="AD507">
        <f>$C507*INDEX('E-E'!$E$2:$AH$516,MATCH(Capacity!$B507,'E-E'!$B$2:$B$516,0), MATCH(Capacity!AD$254,'E-E'!$E$1:$AH$1,0))</f>
        <v>0</v>
      </c>
      <c r="AE507">
        <f>$C507*INDEX('E-E'!$E$2:$AH$516,MATCH(Capacity!$B507,'E-E'!$B$2:$B$516,0), MATCH(Capacity!AE$254,'E-E'!$E$1:$AH$1,0))</f>
        <v>0</v>
      </c>
      <c r="AF507">
        <f>$C507*INDEX('E-E'!$E$2:$AH$516,MATCH(Capacity!$B507,'E-E'!$B$2:$B$516,0), MATCH(Capacity!AF$254,'E-E'!$E$1:$AH$1,0))</f>
        <v>0</v>
      </c>
      <c r="AG507">
        <f>$C507*INDEX('E-E'!$E$2:$AH$516,MATCH(Capacity!$B507,'E-E'!$B$2:$B$516,0), MATCH(Capacity!AG$254,'E-E'!$E$1:$AH$1,0))</f>
        <v>0</v>
      </c>
      <c r="AH507">
        <f>$C507*INDEX('E-E'!$E$2:$AH$516,MATCH(Capacity!$B507,'E-E'!$B$2:$B$516,0), MATCH(Capacity!AH$254,'E-E'!$E$1:$AH$1,0))</f>
        <v>0</v>
      </c>
    </row>
    <row r="508" spans="1:34" x14ac:dyDescent="0.3">
      <c r="A508" t="str">
        <f>'E-E'!A255</f>
        <v>Longreach Solar Farm</v>
      </c>
      <c r="B508" t="str">
        <f>'E-E'!B255</f>
        <v>LRSF1</v>
      </c>
      <c r="C508">
        <f>_xlfn.IFNA(VLOOKUP(B508,RawData!$B$1:$E$168,4,FALSE),0)</f>
        <v>0</v>
      </c>
      <c r="D508">
        <f>_xlfn.IFNA(VLOOKUP(B508,RawData!$B$1:$H$168,7,FALSE),0)</f>
        <v>0</v>
      </c>
      <c r="E508">
        <f>_xlfn.IFNA(VLOOKUP(B508,RawData!$B$1:$H$168,2,FALSE),0)</f>
        <v>0</v>
      </c>
      <c r="F508">
        <f>$C508*INDEX('E-E'!$E$2:$AH$516,MATCH(Capacity!$B508,'E-E'!$B$2:$B$516,0), MATCH(Capacity!F$254,'E-E'!$E$1:$AH$1,0))</f>
        <v>0</v>
      </c>
      <c r="G508">
        <f>$C508*INDEX('E-E'!$E$2:$AH$516,MATCH(Capacity!$B508,'E-E'!$B$2:$B$516,0), MATCH(Capacity!G$254,'E-E'!$E$1:$AH$1,0))</f>
        <v>0</v>
      </c>
      <c r="H508">
        <f>$C508*INDEX('E-E'!$E$2:$AH$516,MATCH(Capacity!$B508,'E-E'!$B$2:$B$516,0), MATCH(Capacity!H$254,'E-E'!$E$1:$AH$1,0))</f>
        <v>0</v>
      </c>
      <c r="I508">
        <f>$C508*INDEX('E-E'!$E$2:$AH$516,MATCH(Capacity!$B508,'E-E'!$B$2:$B$516,0), MATCH(Capacity!I$254,'E-E'!$E$1:$AH$1,0))</f>
        <v>0</v>
      </c>
      <c r="J508">
        <f>$C508*INDEX('E-E'!$E$2:$AH$516,MATCH(Capacity!$B508,'E-E'!$B$2:$B$516,0), MATCH(Capacity!J$254,'E-E'!$E$1:$AH$1,0))</f>
        <v>0</v>
      </c>
      <c r="K508">
        <f>$C508*INDEX('E-E'!$E$2:$AH$516,MATCH(Capacity!$B508,'E-E'!$B$2:$B$516,0), MATCH(Capacity!K$254,'E-E'!$E$1:$AH$1,0))</f>
        <v>0</v>
      </c>
      <c r="L508">
        <f>$C508*INDEX('E-E'!$E$2:$AH$516,MATCH(Capacity!$B508,'E-E'!$B$2:$B$516,0), MATCH(Capacity!L$254,'E-E'!$E$1:$AH$1,0))</f>
        <v>0</v>
      </c>
      <c r="M508">
        <f>$C508*INDEX('E-E'!$E$2:$AH$516,MATCH(Capacity!$B508,'E-E'!$B$2:$B$516,0), MATCH(Capacity!M$254,'E-E'!$E$1:$AH$1,0))</f>
        <v>0</v>
      </c>
      <c r="N508">
        <f>$C508*INDEX('E-E'!$E$2:$AH$516,MATCH(Capacity!$B508,'E-E'!$B$2:$B$516,0), MATCH(Capacity!N$254,'E-E'!$E$1:$AH$1,0))</f>
        <v>0</v>
      </c>
      <c r="O508">
        <f>$C508*INDEX('E-E'!$E$2:$AH$516,MATCH(Capacity!$B508,'E-E'!$B$2:$B$516,0), MATCH(Capacity!O$254,'E-E'!$E$1:$AH$1,0))</f>
        <v>0</v>
      </c>
      <c r="P508">
        <f>$C508*INDEX('E-E'!$E$2:$AH$516,MATCH(Capacity!$B508,'E-E'!$B$2:$B$516,0), MATCH(Capacity!P$254,'E-E'!$E$1:$AH$1,0))</f>
        <v>0</v>
      </c>
      <c r="Q508">
        <f>$C508*INDEX('E-E'!$E$2:$AH$516,MATCH(Capacity!$B508,'E-E'!$B$2:$B$516,0), MATCH(Capacity!Q$254,'E-E'!$E$1:$AH$1,0))</f>
        <v>0</v>
      </c>
      <c r="R508">
        <f>$C508*INDEX('E-E'!$E$2:$AH$516,MATCH(Capacity!$B508,'E-E'!$B$2:$B$516,0), MATCH(Capacity!R$254,'E-E'!$E$1:$AH$1,0))</f>
        <v>0</v>
      </c>
      <c r="S508">
        <f>$C508*INDEX('E-E'!$E$2:$AH$516,MATCH(Capacity!$B508,'E-E'!$B$2:$B$516,0), MATCH(Capacity!S$254,'E-E'!$E$1:$AH$1,0))</f>
        <v>0</v>
      </c>
      <c r="T508">
        <f>$C508*INDEX('E-E'!$E$2:$AH$516,MATCH(Capacity!$B508,'E-E'!$B$2:$B$516,0), MATCH(Capacity!T$254,'E-E'!$E$1:$AH$1,0))</f>
        <v>0</v>
      </c>
      <c r="U508">
        <f>$C508*INDEX('E-E'!$E$2:$AH$516,MATCH(Capacity!$B508,'E-E'!$B$2:$B$516,0), MATCH(Capacity!U$254,'E-E'!$E$1:$AH$1,0))</f>
        <v>0</v>
      </c>
      <c r="V508">
        <f>$C508*INDEX('E-E'!$E$2:$AH$516,MATCH(Capacity!$B508,'E-E'!$B$2:$B$516,0), MATCH(Capacity!V$254,'E-E'!$E$1:$AH$1,0))</f>
        <v>0</v>
      </c>
      <c r="W508">
        <f>$C508*INDEX('E-E'!$E$2:$AH$516,MATCH(Capacity!$B508,'E-E'!$B$2:$B$516,0), MATCH(Capacity!W$254,'E-E'!$E$1:$AH$1,0))</f>
        <v>0</v>
      </c>
      <c r="X508">
        <f>$C508*INDEX('E-E'!$E$2:$AH$516,MATCH(Capacity!$B508,'E-E'!$B$2:$B$516,0), MATCH(Capacity!X$254,'E-E'!$E$1:$AH$1,0))</f>
        <v>0</v>
      </c>
      <c r="Y508">
        <f>$C508*INDEX('E-E'!$E$2:$AH$516,MATCH(Capacity!$B508,'E-E'!$B$2:$B$516,0), MATCH(Capacity!Y$254,'E-E'!$E$1:$AH$1,0))</f>
        <v>0</v>
      </c>
      <c r="Z508">
        <f>$C508*INDEX('E-E'!$E$2:$AH$516,MATCH(Capacity!$B508,'E-E'!$B$2:$B$516,0), MATCH(Capacity!Z$254,'E-E'!$E$1:$AH$1,0))</f>
        <v>0</v>
      </c>
      <c r="AA508">
        <f>$C508*INDEX('E-E'!$E$2:$AH$516,MATCH(Capacity!$B508,'E-E'!$B$2:$B$516,0), MATCH(Capacity!AA$254,'E-E'!$E$1:$AH$1,0))</f>
        <v>0</v>
      </c>
      <c r="AB508">
        <f>$C508*INDEX('E-E'!$E$2:$AH$516,MATCH(Capacity!$B508,'E-E'!$B$2:$B$516,0), MATCH(Capacity!AB$254,'E-E'!$E$1:$AH$1,0))</f>
        <v>0</v>
      </c>
      <c r="AC508">
        <f>$C508*INDEX('E-E'!$E$2:$AH$516,MATCH(Capacity!$B508,'E-E'!$B$2:$B$516,0), MATCH(Capacity!AC$254,'E-E'!$E$1:$AH$1,0))</f>
        <v>0</v>
      </c>
      <c r="AD508">
        <f>$C508*INDEX('E-E'!$E$2:$AH$516,MATCH(Capacity!$B508,'E-E'!$B$2:$B$516,0), MATCH(Capacity!AD$254,'E-E'!$E$1:$AH$1,0))</f>
        <v>0</v>
      </c>
      <c r="AE508">
        <f>$C508*INDEX('E-E'!$E$2:$AH$516,MATCH(Capacity!$B508,'E-E'!$B$2:$B$516,0), MATCH(Capacity!AE$254,'E-E'!$E$1:$AH$1,0))</f>
        <v>0</v>
      </c>
      <c r="AF508">
        <f>$C508*INDEX('E-E'!$E$2:$AH$516,MATCH(Capacity!$B508,'E-E'!$B$2:$B$516,0), MATCH(Capacity!AF$254,'E-E'!$E$1:$AH$1,0))</f>
        <v>0</v>
      </c>
      <c r="AG508">
        <f>$C508*INDEX('E-E'!$E$2:$AH$516,MATCH(Capacity!$B508,'E-E'!$B$2:$B$516,0), MATCH(Capacity!AG$254,'E-E'!$E$1:$AH$1,0))</f>
        <v>0</v>
      </c>
      <c r="AH508">
        <f>$C508*INDEX('E-E'!$E$2:$AH$516,MATCH(Capacity!$B508,'E-E'!$B$2:$B$516,0), MATCH(Capacity!AH$254,'E-E'!$E$1:$AH$1,0))</f>
        <v>0</v>
      </c>
    </row>
    <row r="509" spans="1:34" x14ac:dyDescent="0.3">
      <c r="A509" t="str">
        <f>'E-E'!A256</f>
        <v>Loy Yang A Power Station</v>
      </c>
      <c r="B509" t="str">
        <f>'E-E'!B256</f>
        <v>LYA1</v>
      </c>
      <c r="C509">
        <f>_xlfn.IFNA(VLOOKUP(B509,RawData!$B$1:$E$168,4,FALSE),0)</f>
        <v>560</v>
      </c>
      <c r="D509" t="str">
        <f>_xlfn.IFNA(VLOOKUP(B509,RawData!$B$1:$H$168,7,FALSE),0)</f>
        <v>Steam Sub Critical</v>
      </c>
      <c r="E509" t="str">
        <f>_xlfn.IFNA(VLOOKUP(B509,RawData!$B$1:$H$168,2,FALSE),0)</f>
        <v>VIC</v>
      </c>
      <c r="F509">
        <f>$C509*INDEX('E-E'!$E$2:$AH$516,MATCH(Capacity!$B509,'E-E'!$B$2:$B$516,0), MATCH(Capacity!F$254,'E-E'!$E$1:$AH$1,0))</f>
        <v>560</v>
      </c>
      <c r="G509">
        <f>$C509*INDEX('E-E'!$E$2:$AH$516,MATCH(Capacity!$B509,'E-E'!$B$2:$B$516,0), MATCH(Capacity!G$254,'E-E'!$E$1:$AH$1,0))</f>
        <v>560</v>
      </c>
      <c r="H509">
        <f>$C509*INDEX('E-E'!$E$2:$AH$516,MATCH(Capacity!$B509,'E-E'!$B$2:$B$516,0), MATCH(Capacity!H$254,'E-E'!$E$1:$AH$1,0))</f>
        <v>560</v>
      </c>
      <c r="I509">
        <f>$C509*INDEX('E-E'!$E$2:$AH$516,MATCH(Capacity!$B509,'E-E'!$B$2:$B$516,0), MATCH(Capacity!I$254,'E-E'!$E$1:$AH$1,0))</f>
        <v>560</v>
      </c>
      <c r="J509">
        <f>$C509*INDEX('E-E'!$E$2:$AH$516,MATCH(Capacity!$B509,'E-E'!$B$2:$B$516,0), MATCH(Capacity!J$254,'E-E'!$E$1:$AH$1,0))</f>
        <v>560</v>
      </c>
      <c r="K509">
        <f>$C509*INDEX('E-E'!$E$2:$AH$516,MATCH(Capacity!$B509,'E-E'!$B$2:$B$516,0), MATCH(Capacity!K$254,'E-E'!$E$1:$AH$1,0))</f>
        <v>560</v>
      </c>
      <c r="L509">
        <f>$C509*INDEX('E-E'!$E$2:$AH$516,MATCH(Capacity!$B509,'E-E'!$B$2:$B$516,0), MATCH(Capacity!L$254,'E-E'!$E$1:$AH$1,0))</f>
        <v>0</v>
      </c>
      <c r="M509">
        <f>$C509*INDEX('E-E'!$E$2:$AH$516,MATCH(Capacity!$B509,'E-E'!$B$2:$B$516,0), MATCH(Capacity!M$254,'E-E'!$E$1:$AH$1,0))</f>
        <v>0</v>
      </c>
      <c r="N509">
        <f>$C509*INDEX('E-E'!$E$2:$AH$516,MATCH(Capacity!$B509,'E-E'!$B$2:$B$516,0), MATCH(Capacity!N$254,'E-E'!$E$1:$AH$1,0))</f>
        <v>0</v>
      </c>
      <c r="O509">
        <f>$C509*INDEX('E-E'!$E$2:$AH$516,MATCH(Capacity!$B509,'E-E'!$B$2:$B$516,0), MATCH(Capacity!O$254,'E-E'!$E$1:$AH$1,0))</f>
        <v>0</v>
      </c>
      <c r="P509">
        <f>$C509*INDEX('E-E'!$E$2:$AH$516,MATCH(Capacity!$B509,'E-E'!$B$2:$B$516,0), MATCH(Capacity!P$254,'E-E'!$E$1:$AH$1,0))</f>
        <v>0</v>
      </c>
      <c r="Q509">
        <f>$C509*INDEX('E-E'!$E$2:$AH$516,MATCH(Capacity!$B509,'E-E'!$B$2:$B$516,0), MATCH(Capacity!Q$254,'E-E'!$E$1:$AH$1,0))</f>
        <v>0</v>
      </c>
      <c r="R509">
        <f>$C509*INDEX('E-E'!$E$2:$AH$516,MATCH(Capacity!$B509,'E-E'!$B$2:$B$516,0), MATCH(Capacity!R$254,'E-E'!$E$1:$AH$1,0))</f>
        <v>0</v>
      </c>
      <c r="S509">
        <f>$C509*INDEX('E-E'!$E$2:$AH$516,MATCH(Capacity!$B509,'E-E'!$B$2:$B$516,0), MATCH(Capacity!S$254,'E-E'!$E$1:$AH$1,0))</f>
        <v>0</v>
      </c>
      <c r="T509">
        <f>$C509*INDEX('E-E'!$E$2:$AH$516,MATCH(Capacity!$B509,'E-E'!$B$2:$B$516,0), MATCH(Capacity!T$254,'E-E'!$E$1:$AH$1,0))</f>
        <v>0</v>
      </c>
      <c r="U509">
        <f>$C509*INDEX('E-E'!$E$2:$AH$516,MATCH(Capacity!$B509,'E-E'!$B$2:$B$516,0), MATCH(Capacity!U$254,'E-E'!$E$1:$AH$1,0))</f>
        <v>0</v>
      </c>
      <c r="V509">
        <f>$C509*INDEX('E-E'!$E$2:$AH$516,MATCH(Capacity!$B509,'E-E'!$B$2:$B$516,0), MATCH(Capacity!V$254,'E-E'!$E$1:$AH$1,0))</f>
        <v>0</v>
      </c>
      <c r="W509">
        <f>$C509*INDEX('E-E'!$E$2:$AH$516,MATCH(Capacity!$B509,'E-E'!$B$2:$B$516,0), MATCH(Capacity!W$254,'E-E'!$E$1:$AH$1,0))</f>
        <v>0</v>
      </c>
      <c r="X509">
        <f>$C509*INDEX('E-E'!$E$2:$AH$516,MATCH(Capacity!$B509,'E-E'!$B$2:$B$516,0), MATCH(Capacity!X$254,'E-E'!$E$1:$AH$1,0))</f>
        <v>0</v>
      </c>
      <c r="Y509">
        <f>$C509*INDEX('E-E'!$E$2:$AH$516,MATCH(Capacity!$B509,'E-E'!$B$2:$B$516,0), MATCH(Capacity!Y$254,'E-E'!$E$1:$AH$1,0))</f>
        <v>0</v>
      </c>
      <c r="Z509">
        <f>$C509*INDEX('E-E'!$E$2:$AH$516,MATCH(Capacity!$B509,'E-E'!$B$2:$B$516,0), MATCH(Capacity!Z$254,'E-E'!$E$1:$AH$1,0))</f>
        <v>0</v>
      </c>
      <c r="AA509">
        <f>$C509*INDEX('E-E'!$E$2:$AH$516,MATCH(Capacity!$B509,'E-E'!$B$2:$B$516,0), MATCH(Capacity!AA$254,'E-E'!$E$1:$AH$1,0))</f>
        <v>0</v>
      </c>
      <c r="AB509">
        <f>$C509*INDEX('E-E'!$E$2:$AH$516,MATCH(Capacity!$B509,'E-E'!$B$2:$B$516,0), MATCH(Capacity!AB$254,'E-E'!$E$1:$AH$1,0))</f>
        <v>0</v>
      </c>
      <c r="AC509">
        <f>$C509*INDEX('E-E'!$E$2:$AH$516,MATCH(Capacity!$B509,'E-E'!$B$2:$B$516,0), MATCH(Capacity!AC$254,'E-E'!$E$1:$AH$1,0))</f>
        <v>0</v>
      </c>
      <c r="AD509">
        <f>$C509*INDEX('E-E'!$E$2:$AH$516,MATCH(Capacity!$B509,'E-E'!$B$2:$B$516,0), MATCH(Capacity!AD$254,'E-E'!$E$1:$AH$1,0))</f>
        <v>0</v>
      </c>
      <c r="AE509">
        <f>$C509*INDEX('E-E'!$E$2:$AH$516,MATCH(Capacity!$B509,'E-E'!$B$2:$B$516,0), MATCH(Capacity!AE$254,'E-E'!$E$1:$AH$1,0))</f>
        <v>0</v>
      </c>
      <c r="AF509">
        <f>$C509*INDEX('E-E'!$E$2:$AH$516,MATCH(Capacity!$B509,'E-E'!$B$2:$B$516,0), MATCH(Capacity!AF$254,'E-E'!$E$1:$AH$1,0))</f>
        <v>0</v>
      </c>
      <c r="AG509">
        <f>$C509*INDEX('E-E'!$E$2:$AH$516,MATCH(Capacity!$B509,'E-E'!$B$2:$B$516,0), MATCH(Capacity!AG$254,'E-E'!$E$1:$AH$1,0))</f>
        <v>0</v>
      </c>
      <c r="AH509">
        <f>$C509*INDEX('E-E'!$E$2:$AH$516,MATCH(Capacity!$B509,'E-E'!$B$2:$B$516,0), MATCH(Capacity!AH$254,'E-E'!$E$1:$AH$1,0))</f>
        <v>0</v>
      </c>
    </row>
    <row r="510" spans="1:34" x14ac:dyDescent="0.3">
      <c r="A510" t="str">
        <f>'E-E'!A257</f>
        <v>Loy Yang A Power Station</v>
      </c>
      <c r="B510" t="str">
        <f>'E-E'!B257</f>
        <v>LYA2</v>
      </c>
      <c r="C510">
        <f>_xlfn.IFNA(VLOOKUP(B510,RawData!$B$1:$E$168,4,FALSE),0)</f>
        <v>530</v>
      </c>
      <c r="D510" t="str">
        <f>_xlfn.IFNA(VLOOKUP(B510,RawData!$B$1:$H$168,7,FALSE),0)</f>
        <v>Steam Sub Critical</v>
      </c>
      <c r="E510" t="str">
        <f>_xlfn.IFNA(VLOOKUP(B510,RawData!$B$1:$H$168,2,FALSE),0)</f>
        <v>VIC</v>
      </c>
      <c r="F510">
        <f>$C510*INDEX('E-E'!$E$2:$AH$516,MATCH(Capacity!$B510,'E-E'!$B$2:$B$516,0), MATCH(Capacity!F$254,'E-E'!$E$1:$AH$1,0))</f>
        <v>530</v>
      </c>
      <c r="G510">
        <f>$C510*INDEX('E-E'!$E$2:$AH$516,MATCH(Capacity!$B510,'E-E'!$B$2:$B$516,0), MATCH(Capacity!G$254,'E-E'!$E$1:$AH$1,0))</f>
        <v>530</v>
      </c>
      <c r="H510">
        <f>$C510*INDEX('E-E'!$E$2:$AH$516,MATCH(Capacity!$B510,'E-E'!$B$2:$B$516,0), MATCH(Capacity!H$254,'E-E'!$E$1:$AH$1,0))</f>
        <v>530</v>
      </c>
      <c r="I510">
        <f>$C510*INDEX('E-E'!$E$2:$AH$516,MATCH(Capacity!$B510,'E-E'!$B$2:$B$516,0), MATCH(Capacity!I$254,'E-E'!$E$1:$AH$1,0))</f>
        <v>530</v>
      </c>
      <c r="J510">
        <f>$C510*INDEX('E-E'!$E$2:$AH$516,MATCH(Capacity!$B510,'E-E'!$B$2:$B$516,0), MATCH(Capacity!J$254,'E-E'!$E$1:$AH$1,0))</f>
        <v>530</v>
      </c>
      <c r="K510">
        <f>$C510*INDEX('E-E'!$E$2:$AH$516,MATCH(Capacity!$B510,'E-E'!$B$2:$B$516,0), MATCH(Capacity!K$254,'E-E'!$E$1:$AH$1,0))</f>
        <v>530</v>
      </c>
      <c r="L510">
        <f>$C510*INDEX('E-E'!$E$2:$AH$516,MATCH(Capacity!$B510,'E-E'!$B$2:$B$516,0), MATCH(Capacity!L$254,'E-E'!$E$1:$AH$1,0))</f>
        <v>0</v>
      </c>
      <c r="M510">
        <f>$C510*INDEX('E-E'!$E$2:$AH$516,MATCH(Capacity!$B510,'E-E'!$B$2:$B$516,0), MATCH(Capacity!M$254,'E-E'!$E$1:$AH$1,0))</f>
        <v>0</v>
      </c>
      <c r="N510">
        <f>$C510*INDEX('E-E'!$E$2:$AH$516,MATCH(Capacity!$B510,'E-E'!$B$2:$B$516,0), MATCH(Capacity!N$254,'E-E'!$E$1:$AH$1,0))</f>
        <v>0</v>
      </c>
      <c r="O510">
        <f>$C510*INDEX('E-E'!$E$2:$AH$516,MATCH(Capacity!$B510,'E-E'!$B$2:$B$516,0), MATCH(Capacity!O$254,'E-E'!$E$1:$AH$1,0))</f>
        <v>0</v>
      </c>
      <c r="P510">
        <f>$C510*INDEX('E-E'!$E$2:$AH$516,MATCH(Capacity!$B510,'E-E'!$B$2:$B$516,0), MATCH(Capacity!P$254,'E-E'!$E$1:$AH$1,0))</f>
        <v>0</v>
      </c>
      <c r="Q510">
        <f>$C510*INDEX('E-E'!$E$2:$AH$516,MATCH(Capacity!$B510,'E-E'!$B$2:$B$516,0), MATCH(Capacity!Q$254,'E-E'!$E$1:$AH$1,0))</f>
        <v>0</v>
      </c>
      <c r="R510">
        <f>$C510*INDEX('E-E'!$E$2:$AH$516,MATCH(Capacity!$B510,'E-E'!$B$2:$B$516,0), MATCH(Capacity!R$254,'E-E'!$E$1:$AH$1,0))</f>
        <v>0</v>
      </c>
      <c r="S510">
        <f>$C510*INDEX('E-E'!$E$2:$AH$516,MATCH(Capacity!$B510,'E-E'!$B$2:$B$516,0), MATCH(Capacity!S$254,'E-E'!$E$1:$AH$1,0))</f>
        <v>0</v>
      </c>
      <c r="T510">
        <f>$C510*INDEX('E-E'!$E$2:$AH$516,MATCH(Capacity!$B510,'E-E'!$B$2:$B$516,0), MATCH(Capacity!T$254,'E-E'!$E$1:$AH$1,0))</f>
        <v>0</v>
      </c>
      <c r="U510">
        <f>$C510*INDEX('E-E'!$E$2:$AH$516,MATCH(Capacity!$B510,'E-E'!$B$2:$B$516,0), MATCH(Capacity!U$254,'E-E'!$E$1:$AH$1,0))</f>
        <v>0</v>
      </c>
      <c r="V510">
        <f>$C510*INDEX('E-E'!$E$2:$AH$516,MATCH(Capacity!$B510,'E-E'!$B$2:$B$516,0), MATCH(Capacity!V$254,'E-E'!$E$1:$AH$1,0))</f>
        <v>0</v>
      </c>
      <c r="W510">
        <f>$C510*INDEX('E-E'!$E$2:$AH$516,MATCH(Capacity!$B510,'E-E'!$B$2:$B$516,0), MATCH(Capacity!W$254,'E-E'!$E$1:$AH$1,0))</f>
        <v>0</v>
      </c>
      <c r="X510">
        <f>$C510*INDEX('E-E'!$E$2:$AH$516,MATCH(Capacity!$B510,'E-E'!$B$2:$B$516,0), MATCH(Capacity!X$254,'E-E'!$E$1:$AH$1,0))</f>
        <v>0</v>
      </c>
      <c r="Y510">
        <f>$C510*INDEX('E-E'!$E$2:$AH$516,MATCH(Capacity!$B510,'E-E'!$B$2:$B$516,0), MATCH(Capacity!Y$254,'E-E'!$E$1:$AH$1,0))</f>
        <v>0</v>
      </c>
      <c r="Z510">
        <f>$C510*INDEX('E-E'!$E$2:$AH$516,MATCH(Capacity!$B510,'E-E'!$B$2:$B$516,0), MATCH(Capacity!Z$254,'E-E'!$E$1:$AH$1,0))</f>
        <v>0</v>
      </c>
      <c r="AA510">
        <f>$C510*INDEX('E-E'!$E$2:$AH$516,MATCH(Capacity!$B510,'E-E'!$B$2:$B$516,0), MATCH(Capacity!AA$254,'E-E'!$E$1:$AH$1,0))</f>
        <v>0</v>
      </c>
      <c r="AB510">
        <f>$C510*INDEX('E-E'!$E$2:$AH$516,MATCH(Capacity!$B510,'E-E'!$B$2:$B$516,0), MATCH(Capacity!AB$254,'E-E'!$E$1:$AH$1,0))</f>
        <v>0</v>
      </c>
      <c r="AC510">
        <f>$C510*INDEX('E-E'!$E$2:$AH$516,MATCH(Capacity!$B510,'E-E'!$B$2:$B$516,0), MATCH(Capacity!AC$254,'E-E'!$E$1:$AH$1,0))</f>
        <v>0</v>
      </c>
      <c r="AD510">
        <f>$C510*INDEX('E-E'!$E$2:$AH$516,MATCH(Capacity!$B510,'E-E'!$B$2:$B$516,0), MATCH(Capacity!AD$254,'E-E'!$E$1:$AH$1,0))</f>
        <v>0</v>
      </c>
      <c r="AE510">
        <f>$C510*INDEX('E-E'!$E$2:$AH$516,MATCH(Capacity!$B510,'E-E'!$B$2:$B$516,0), MATCH(Capacity!AE$254,'E-E'!$E$1:$AH$1,0))</f>
        <v>0</v>
      </c>
      <c r="AF510">
        <f>$C510*INDEX('E-E'!$E$2:$AH$516,MATCH(Capacity!$B510,'E-E'!$B$2:$B$516,0), MATCH(Capacity!AF$254,'E-E'!$E$1:$AH$1,0))</f>
        <v>0</v>
      </c>
      <c r="AG510">
        <f>$C510*INDEX('E-E'!$E$2:$AH$516,MATCH(Capacity!$B510,'E-E'!$B$2:$B$516,0), MATCH(Capacity!AG$254,'E-E'!$E$1:$AH$1,0))</f>
        <v>0</v>
      </c>
      <c r="AH510">
        <f>$C510*INDEX('E-E'!$E$2:$AH$516,MATCH(Capacity!$B510,'E-E'!$B$2:$B$516,0), MATCH(Capacity!AH$254,'E-E'!$E$1:$AH$1,0))</f>
        <v>0</v>
      </c>
    </row>
    <row r="511" spans="1:34" x14ac:dyDescent="0.3">
      <c r="A511" t="str">
        <f>'E-E'!A258</f>
        <v>Loy Yang A Power Station</v>
      </c>
      <c r="B511" t="str">
        <f>'E-E'!B258</f>
        <v>LYA3</v>
      </c>
      <c r="C511">
        <f>_xlfn.IFNA(VLOOKUP(B511,RawData!$B$1:$E$168,4,FALSE),0)</f>
        <v>560</v>
      </c>
      <c r="D511" t="str">
        <f>_xlfn.IFNA(VLOOKUP(B511,RawData!$B$1:$H$168,7,FALSE),0)</f>
        <v>Steam Sub Critical</v>
      </c>
      <c r="E511" t="str">
        <f>_xlfn.IFNA(VLOOKUP(B511,RawData!$B$1:$H$168,2,FALSE),0)</f>
        <v>VIC</v>
      </c>
      <c r="F511">
        <f>$C511*INDEX('E-E'!$E$2:$AH$516,MATCH(Capacity!$B511,'E-E'!$B$2:$B$516,0), MATCH(Capacity!F$254,'E-E'!$E$1:$AH$1,0))</f>
        <v>560</v>
      </c>
      <c r="G511">
        <f>$C511*INDEX('E-E'!$E$2:$AH$516,MATCH(Capacity!$B511,'E-E'!$B$2:$B$516,0), MATCH(Capacity!G$254,'E-E'!$E$1:$AH$1,0))</f>
        <v>560</v>
      </c>
      <c r="H511">
        <f>$C511*INDEX('E-E'!$E$2:$AH$516,MATCH(Capacity!$B511,'E-E'!$B$2:$B$516,0), MATCH(Capacity!H$254,'E-E'!$E$1:$AH$1,0))</f>
        <v>560</v>
      </c>
      <c r="I511">
        <f>$C511*INDEX('E-E'!$E$2:$AH$516,MATCH(Capacity!$B511,'E-E'!$B$2:$B$516,0), MATCH(Capacity!I$254,'E-E'!$E$1:$AH$1,0))</f>
        <v>560</v>
      </c>
      <c r="J511">
        <f>$C511*INDEX('E-E'!$E$2:$AH$516,MATCH(Capacity!$B511,'E-E'!$B$2:$B$516,0), MATCH(Capacity!J$254,'E-E'!$E$1:$AH$1,0))</f>
        <v>560</v>
      </c>
      <c r="K511">
        <f>$C511*INDEX('E-E'!$E$2:$AH$516,MATCH(Capacity!$B511,'E-E'!$B$2:$B$516,0), MATCH(Capacity!K$254,'E-E'!$E$1:$AH$1,0))</f>
        <v>560</v>
      </c>
      <c r="L511">
        <f>$C511*INDEX('E-E'!$E$2:$AH$516,MATCH(Capacity!$B511,'E-E'!$B$2:$B$516,0), MATCH(Capacity!L$254,'E-E'!$E$1:$AH$1,0))</f>
        <v>0</v>
      </c>
      <c r="M511">
        <f>$C511*INDEX('E-E'!$E$2:$AH$516,MATCH(Capacity!$B511,'E-E'!$B$2:$B$516,0), MATCH(Capacity!M$254,'E-E'!$E$1:$AH$1,0))</f>
        <v>0</v>
      </c>
      <c r="N511">
        <f>$C511*INDEX('E-E'!$E$2:$AH$516,MATCH(Capacity!$B511,'E-E'!$B$2:$B$516,0), MATCH(Capacity!N$254,'E-E'!$E$1:$AH$1,0))</f>
        <v>0</v>
      </c>
      <c r="O511">
        <f>$C511*INDEX('E-E'!$E$2:$AH$516,MATCH(Capacity!$B511,'E-E'!$B$2:$B$516,0), MATCH(Capacity!O$254,'E-E'!$E$1:$AH$1,0))</f>
        <v>0</v>
      </c>
      <c r="P511">
        <f>$C511*INDEX('E-E'!$E$2:$AH$516,MATCH(Capacity!$B511,'E-E'!$B$2:$B$516,0), MATCH(Capacity!P$254,'E-E'!$E$1:$AH$1,0))</f>
        <v>0</v>
      </c>
      <c r="Q511">
        <f>$C511*INDEX('E-E'!$E$2:$AH$516,MATCH(Capacity!$B511,'E-E'!$B$2:$B$516,0), MATCH(Capacity!Q$254,'E-E'!$E$1:$AH$1,0))</f>
        <v>0</v>
      </c>
      <c r="R511">
        <f>$C511*INDEX('E-E'!$E$2:$AH$516,MATCH(Capacity!$B511,'E-E'!$B$2:$B$516,0), MATCH(Capacity!R$254,'E-E'!$E$1:$AH$1,0))</f>
        <v>0</v>
      </c>
      <c r="S511">
        <f>$C511*INDEX('E-E'!$E$2:$AH$516,MATCH(Capacity!$B511,'E-E'!$B$2:$B$516,0), MATCH(Capacity!S$254,'E-E'!$E$1:$AH$1,0))</f>
        <v>0</v>
      </c>
      <c r="T511">
        <f>$C511*INDEX('E-E'!$E$2:$AH$516,MATCH(Capacity!$B511,'E-E'!$B$2:$B$516,0), MATCH(Capacity!T$254,'E-E'!$E$1:$AH$1,0))</f>
        <v>0</v>
      </c>
      <c r="U511">
        <f>$C511*INDEX('E-E'!$E$2:$AH$516,MATCH(Capacity!$B511,'E-E'!$B$2:$B$516,0), MATCH(Capacity!U$254,'E-E'!$E$1:$AH$1,0))</f>
        <v>0</v>
      </c>
      <c r="V511">
        <f>$C511*INDEX('E-E'!$E$2:$AH$516,MATCH(Capacity!$B511,'E-E'!$B$2:$B$516,0), MATCH(Capacity!V$254,'E-E'!$E$1:$AH$1,0))</f>
        <v>0</v>
      </c>
      <c r="W511">
        <f>$C511*INDEX('E-E'!$E$2:$AH$516,MATCH(Capacity!$B511,'E-E'!$B$2:$B$516,0), MATCH(Capacity!W$254,'E-E'!$E$1:$AH$1,0))</f>
        <v>0</v>
      </c>
      <c r="X511">
        <f>$C511*INDEX('E-E'!$E$2:$AH$516,MATCH(Capacity!$B511,'E-E'!$B$2:$B$516,0), MATCH(Capacity!X$254,'E-E'!$E$1:$AH$1,0))</f>
        <v>0</v>
      </c>
      <c r="Y511">
        <f>$C511*INDEX('E-E'!$E$2:$AH$516,MATCH(Capacity!$B511,'E-E'!$B$2:$B$516,0), MATCH(Capacity!Y$254,'E-E'!$E$1:$AH$1,0))</f>
        <v>0</v>
      </c>
      <c r="Z511">
        <f>$C511*INDEX('E-E'!$E$2:$AH$516,MATCH(Capacity!$B511,'E-E'!$B$2:$B$516,0), MATCH(Capacity!Z$254,'E-E'!$E$1:$AH$1,0))</f>
        <v>0</v>
      </c>
      <c r="AA511">
        <f>$C511*INDEX('E-E'!$E$2:$AH$516,MATCH(Capacity!$B511,'E-E'!$B$2:$B$516,0), MATCH(Capacity!AA$254,'E-E'!$E$1:$AH$1,0))</f>
        <v>0</v>
      </c>
      <c r="AB511">
        <f>$C511*INDEX('E-E'!$E$2:$AH$516,MATCH(Capacity!$B511,'E-E'!$B$2:$B$516,0), MATCH(Capacity!AB$254,'E-E'!$E$1:$AH$1,0))</f>
        <v>0</v>
      </c>
      <c r="AC511">
        <f>$C511*INDEX('E-E'!$E$2:$AH$516,MATCH(Capacity!$B511,'E-E'!$B$2:$B$516,0), MATCH(Capacity!AC$254,'E-E'!$E$1:$AH$1,0))</f>
        <v>0</v>
      </c>
      <c r="AD511">
        <f>$C511*INDEX('E-E'!$E$2:$AH$516,MATCH(Capacity!$B511,'E-E'!$B$2:$B$516,0), MATCH(Capacity!AD$254,'E-E'!$E$1:$AH$1,0))</f>
        <v>0</v>
      </c>
      <c r="AE511">
        <f>$C511*INDEX('E-E'!$E$2:$AH$516,MATCH(Capacity!$B511,'E-E'!$B$2:$B$516,0), MATCH(Capacity!AE$254,'E-E'!$E$1:$AH$1,0))</f>
        <v>0</v>
      </c>
      <c r="AF511">
        <f>$C511*INDEX('E-E'!$E$2:$AH$516,MATCH(Capacity!$B511,'E-E'!$B$2:$B$516,0), MATCH(Capacity!AF$254,'E-E'!$E$1:$AH$1,0))</f>
        <v>0</v>
      </c>
      <c r="AG511">
        <f>$C511*INDEX('E-E'!$E$2:$AH$516,MATCH(Capacity!$B511,'E-E'!$B$2:$B$516,0), MATCH(Capacity!AG$254,'E-E'!$E$1:$AH$1,0))</f>
        <v>0</v>
      </c>
      <c r="AH511">
        <f>$C511*INDEX('E-E'!$E$2:$AH$516,MATCH(Capacity!$B511,'E-E'!$B$2:$B$516,0), MATCH(Capacity!AH$254,'E-E'!$E$1:$AH$1,0))</f>
        <v>0</v>
      </c>
    </row>
    <row r="512" spans="1:34" x14ac:dyDescent="0.3">
      <c r="A512" t="str">
        <f>'E-E'!A259</f>
        <v>Loy Yang A Power Station</v>
      </c>
      <c r="B512" t="str">
        <f>'E-E'!B259</f>
        <v>LYA4</v>
      </c>
      <c r="C512">
        <f>_xlfn.IFNA(VLOOKUP(B512,RawData!$B$1:$E$168,4,FALSE),0)</f>
        <v>560</v>
      </c>
      <c r="D512" t="str">
        <f>_xlfn.IFNA(VLOOKUP(B512,RawData!$B$1:$H$168,7,FALSE),0)</f>
        <v>Steam Sub Critical</v>
      </c>
      <c r="E512" t="str">
        <f>_xlfn.IFNA(VLOOKUP(B512,RawData!$B$1:$H$168,2,FALSE),0)</f>
        <v>VIC</v>
      </c>
      <c r="F512">
        <f>$C512*INDEX('E-E'!$E$2:$AH$516,MATCH(Capacity!$B512,'E-E'!$B$2:$B$516,0), MATCH(Capacity!F$254,'E-E'!$E$1:$AH$1,0))</f>
        <v>560</v>
      </c>
      <c r="G512">
        <f>$C512*INDEX('E-E'!$E$2:$AH$516,MATCH(Capacity!$B512,'E-E'!$B$2:$B$516,0), MATCH(Capacity!G$254,'E-E'!$E$1:$AH$1,0))</f>
        <v>560</v>
      </c>
      <c r="H512">
        <f>$C512*INDEX('E-E'!$E$2:$AH$516,MATCH(Capacity!$B512,'E-E'!$B$2:$B$516,0), MATCH(Capacity!H$254,'E-E'!$E$1:$AH$1,0))</f>
        <v>560</v>
      </c>
      <c r="I512">
        <f>$C512*INDEX('E-E'!$E$2:$AH$516,MATCH(Capacity!$B512,'E-E'!$B$2:$B$516,0), MATCH(Capacity!I$254,'E-E'!$E$1:$AH$1,0))</f>
        <v>560</v>
      </c>
      <c r="J512">
        <f>$C512*INDEX('E-E'!$E$2:$AH$516,MATCH(Capacity!$B512,'E-E'!$B$2:$B$516,0), MATCH(Capacity!J$254,'E-E'!$E$1:$AH$1,0))</f>
        <v>560</v>
      </c>
      <c r="K512">
        <f>$C512*INDEX('E-E'!$E$2:$AH$516,MATCH(Capacity!$B512,'E-E'!$B$2:$B$516,0), MATCH(Capacity!K$254,'E-E'!$E$1:$AH$1,0))</f>
        <v>560</v>
      </c>
      <c r="L512">
        <f>$C512*INDEX('E-E'!$E$2:$AH$516,MATCH(Capacity!$B512,'E-E'!$B$2:$B$516,0), MATCH(Capacity!L$254,'E-E'!$E$1:$AH$1,0))</f>
        <v>0</v>
      </c>
      <c r="M512">
        <f>$C512*INDEX('E-E'!$E$2:$AH$516,MATCH(Capacity!$B512,'E-E'!$B$2:$B$516,0), MATCH(Capacity!M$254,'E-E'!$E$1:$AH$1,0))</f>
        <v>0</v>
      </c>
      <c r="N512">
        <f>$C512*INDEX('E-E'!$E$2:$AH$516,MATCH(Capacity!$B512,'E-E'!$B$2:$B$516,0), MATCH(Capacity!N$254,'E-E'!$E$1:$AH$1,0))</f>
        <v>0</v>
      </c>
      <c r="O512">
        <f>$C512*INDEX('E-E'!$E$2:$AH$516,MATCH(Capacity!$B512,'E-E'!$B$2:$B$516,0), MATCH(Capacity!O$254,'E-E'!$E$1:$AH$1,0))</f>
        <v>0</v>
      </c>
      <c r="P512">
        <f>$C512*INDEX('E-E'!$E$2:$AH$516,MATCH(Capacity!$B512,'E-E'!$B$2:$B$516,0), MATCH(Capacity!P$254,'E-E'!$E$1:$AH$1,0))</f>
        <v>0</v>
      </c>
      <c r="Q512">
        <f>$C512*INDEX('E-E'!$E$2:$AH$516,MATCH(Capacity!$B512,'E-E'!$B$2:$B$516,0), MATCH(Capacity!Q$254,'E-E'!$E$1:$AH$1,0))</f>
        <v>0</v>
      </c>
      <c r="R512">
        <f>$C512*INDEX('E-E'!$E$2:$AH$516,MATCH(Capacity!$B512,'E-E'!$B$2:$B$516,0), MATCH(Capacity!R$254,'E-E'!$E$1:$AH$1,0))</f>
        <v>0</v>
      </c>
      <c r="S512">
        <f>$C512*INDEX('E-E'!$E$2:$AH$516,MATCH(Capacity!$B512,'E-E'!$B$2:$B$516,0), MATCH(Capacity!S$254,'E-E'!$E$1:$AH$1,0))</f>
        <v>0</v>
      </c>
      <c r="T512">
        <f>$C512*INDEX('E-E'!$E$2:$AH$516,MATCH(Capacity!$B512,'E-E'!$B$2:$B$516,0), MATCH(Capacity!T$254,'E-E'!$E$1:$AH$1,0))</f>
        <v>0</v>
      </c>
      <c r="U512">
        <f>$C512*INDEX('E-E'!$E$2:$AH$516,MATCH(Capacity!$B512,'E-E'!$B$2:$B$516,0), MATCH(Capacity!U$254,'E-E'!$E$1:$AH$1,0))</f>
        <v>0</v>
      </c>
      <c r="V512">
        <f>$C512*INDEX('E-E'!$E$2:$AH$516,MATCH(Capacity!$B512,'E-E'!$B$2:$B$516,0), MATCH(Capacity!V$254,'E-E'!$E$1:$AH$1,0))</f>
        <v>0</v>
      </c>
      <c r="W512">
        <f>$C512*INDEX('E-E'!$E$2:$AH$516,MATCH(Capacity!$B512,'E-E'!$B$2:$B$516,0), MATCH(Capacity!W$254,'E-E'!$E$1:$AH$1,0))</f>
        <v>0</v>
      </c>
      <c r="X512">
        <f>$C512*INDEX('E-E'!$E$2:$AH$516,MATCH(Capacity!$B512,'E-E'!$B$2:$B$516,0), MATCH(Capacity!X$254,'E-E'!$E$1:$AH$1,0))</f>
        <v>0</v>
      </c>
      <c r="Y512">
        <f>$C512*INDEX('E-E'!$E$2:$AH$516,MATCH(Capacity!$B512,'E-E'!$B$2:$B$516,0), MATCH(Capacity!Y$254,'E-E'!$E$1:$AH$1,0))</f>
        <v>0</v>
      </c>
      <c r="Z512">
        <f>$C512*INDEX('E-E'!$E$2:$AH$516,MATCH(Capacity!$B512,'E-E'!$B$2:$B$516,0), MATCH(Capacity!Z$254,'E-E'!$E$1:$AH$1,0))</f>
        <v>0</v>
      </c>
      <c r="AA512">
        <f>$C512*INDEX('E-E'!$E$2:$AH$516,MATCH(Capacity!$B512,'E-E'!$B$2:$B$516,0), MATCH(Capacity!AA$254,'E-E'!$E$1:$AH$1,0))</f>
        <v>0</v>
      </c>
      <c r="AB512">
        <f>$C512*INDEX('E-E'!$E$2:$AH$516,MATCH(Capacity!$B512,'E-E'!$B$2:$B$516,0), MATCH(Capacity!AB$254,'E-E'!$E$1:$AH$1,0))</f>
        <v>0</v>
      </c>
      <c r="AC512">
        <f>$C512*INDEX('E-E'!$E$2:$AH$516,MATCH(Capacity!$B512,'E-E'!$B$2:$B$516,0), MATCH(Capacity!AC$254,'E-E'!$E$1:$AH$1,0))</f>
        <v>0</v>
      </c>
      <c r="AD512">
        <f>$C512*INDEX('E-E'!$E$2:$AH$516,MATCH(Capacity!$B512,'E-E'!$B$2:$B$516,0), MATCH(Capacity!AD$254,'E-E'!$E$1:$AH$1,0))</f>
        <v>0</v>
      </c>
      <c r="AE512">
        <f>$C512*INDEX('E-E'!$E$2:$AH$516,MATCH(Capacity!$B512,'E-E'!$B$2:$B$516,0), MATCH(Capacity!AE$254,'E-E'!$E$1:$AH$1,0))</f>
        <v>0</v>
      </c>
      <c r="AF512">
        <f>$C512*INDEX('E-E'!$E$2:$AH$516,MATCH(Capacity!$B512,'E-E'!$B$2:$B$516,0), MATCH(Capacity!AF$254,'E-E'!$E$1:$AH$1,0))</f>
        <v>0</v>
      </c>
      <c r="AG512">
        <f>$C512*INDEX('E-E'!$E$2:$AH$516,MATCH(Capacity!$B512,'E-E'!$B$2:$B$516,0), MATCH(Capacity!AG$254,'E-E'!$E$1:$AH$1,0))</f>
        <v>0</v>
      </c>
      <c r="AH512">
        <f>$C512*INDEX('E-E'!$E$2:$AH$516,MATCH(Capacity!$B512,'E-E'!$B$2:$B$516,0), MATCH(Capacity!AH$254,'E-E'!$E$1:$AH$1,0))</f>
        <v>0</v>
      </c>
    </row>
    <row r="513" spans="1:34" x14ac:dyDescent="0.3">
      <c r="A513" t="str">
        <f>'E-E'!A260</f>
        <v>Macarthur Wind Farm</v>
      </c>
      <c r="B513" t="str">
        <f>'E-E'!B260</f>
        <v>MACARTH1</v>
      </c>
      <c r="C513">
        <f>_xlfn.IFNA(VLOOKUP(B513,RawData!$B$1:$E$168,4,FALSE),0)</f>
        <v>0</v>
      </c>
      <c r="D513">
        <f>_xlfn.IFNA(VLOOKUP(B513,RawData!$B$1:$H$168,7,FALSE),0)</f>
        <v>0</v>
      </c>
      <c r="E513">
        <f>_xlfn.IFNA(VLOOKUP(B513,RawData!$B$1:$H$168,2,FALSE),0)</f>
        <v>0</v>
      </c>
      <c r="F513">
        <f>$C513*INDEX('E-E'!$E$2:$AH$516,MATCH(Capacity!$B513,'E-E'!$B$2:$B$516,0), MATCH(Capacity!F$254,'E-E'!$E$1:$AH$1,0))</f>
        <v>0</v>
      </c>
      <c r="G513">
        <f>$C513*INDEX('E-E'!$E$2:$AH$516,MATCH(Capacity!$B513,'E-E'!$B$2:$B$516,0), MATCH(Capacity!G$254,'E-E'!$E$1:$AH$1,0))</f>
        <v>0</v>
      </c>
      <c r="H513">
        <f>$C513*INDEX('E-E'!$E$2:$AH$516,MATCH(Capacity!$B513,'E-E'!$B$2:$B$516,0), MATCH(Capacity!H$254,'E-E'!$E$1:$AH$1,0))</f>
        <v>0</v>
      </c>
      <c r="I513">
        <f>$C513*INDEX('E-E'!$E$2:$AH$516,MATCH(Capacity!$B513,'E-E'!$B$2:$B$516,0), MATCH(Capacity!I$254,'E-E'!$E$1:$AH$1,0))</f>
        <v>0</v>
      </c>
      <c r="J513">
        <f>$C513*INDEX('E-E'!$E$2:$AH$516,MATCH(Capacity!$B513,'E-E'!$B$2:$B$516,0), MATCH(Capacity!J$254,'E-E'!$E$1:$AH$1,0))</f>
        <v>0</v>
      </c>
      <c r="K513">
        <f>$C513*INDEX('E-E'!$E$2:$AH$516,MATCH(Capacity!$B513,'E-E'!$B$2:$B$516,0), MATCH(Capacity!K$254,'E-E'!$E$1:$AH$1,0))</f>
        <v>0</v>
      </c>
      <c r="L513">
        <f>$C513*INDEX('E-E'!$E$2:$AH$516,MATCH(Capacity!$B513,'E-E'!$B$2:$B$516,0), MATCH(Capacity!L$254,'E-E'!$E$1:$AH$1,0))</f>
        <v>0</v>
      </c>
      <c r="M513">
        <f>$C513*INDEX('E-E'!$E$2:$AH$516,MATCH(Capacity!$B513,'E-E'!$B$2:$B$516,0), MATCH(Capacity!M$254,'E-E'!$E$1:$AH$1,0))</f>
        <v>0</v>
      </c>
      <c r="N513">
        <f>$C513*INDEX('E-E'!$E$2:$AH$516,MATCH(Capacity!$B513,'E-E'!$B$2:$B$516,0), MATCH(Capacity!N$254,'E-E'!$E$1:$AH$1,0))</f>
        <v>0</v>
      </c>
      <c r="O513">
        <f>$C513*INDEX('E-E'!$E$2:$AH$516,MATCH(Capacity!$B513,'E-E'!$B$2:$B$516,0), MATCH(Capacity!O$254,'E-E'!$E$1:$AH$1,0))</f>
        <v>0</v>
      </c>
      <c r="P513">
        <f>$C513*INDEX('E-E'!$E$2:$AH$516,MATCH(Capacity!$B513,'E-E'!$B$2:$B$516,0), MATCH(Capacity!P$254,'E-E'!$E$1:$AH$1,0))</f>
        <v>0</v>
      </c>
      <c r="Q513">
        <f>$C513*INDEX('E-E'!$E$2:$AH$516,MATCH(Capacity!$B513,'E-E'!$B$2:$B$516,0), MATCH(Capacity!Q$254,'E-E'!$E$1:$AH$1,0))</f>
        <v>0</v>
      </c>
      <c r="R513">
        <f>$C513*INDEX('E-E'!$E$2:$AH$516,MATCH(Capacity!$B513,'E-E'!$B$2:$B$516,0), MATCH(Capacity!R$254,'E-E'!$E$1:$AH$1,0))</f>
        <v>0</v>
      </c>
      <c r="S513">
        <f>$C513*INDEX('E-E'!$E$2:$AH$516,MATCH(Capacity!$B513,'E-E'!$B$2:$B$516,0), MATCH(Capacity!S$254,'E-E'!$E$1:$AH$1,0))</f>
        <v>0</v>
      </c>
      <c r="T513">
        <f>$C513*INDEX('E-E'!$E$2:$AH$516,MATCH(Capacity!$B513,'E-E'!$B$2:$B$516,0), MATCH(Capacity!T$254,'E-E'!$E$1:$AH$1,0))</f>
        <v>0</v>
      </c>
      <c r="U513">
        <f>$C513*INDEX('E-E'!$E$2:$AH$516,MATCH(Capacity!$B513,'E-E'!$B$2:$B$516,0), MATCH(Capacity!U$254,'E-E'!$E$1:$AH$1,0))</f>
        <v>0</v>
      </c>
      <c r="V513">
        <f>$C513*INDEX('E-E'!$E$2:$AH$516,MATCH(Capacity!$B513,'E-E'!$B$2:$B$516,0), MATCH(Capacity!V$254,'E-E'!$E$1:$AH$1,0))</f>
        <v>0</v>
      </c>
      <c r="W513">
        <f>$C513*INDEX('E-E'!$E$2:$AH$516,MATCH(Capacity!$B513,'E-E'!$B$2:$B$516,0), MATCH(Capacity!W$254,'E-E'!$E$1:$AH$1,0))</f>
        <v>0</v>
      </c>
      <c r="X513">
        <f>$C513*INDEX('E-E'!$E$2:$AH$516,MATCH(Capacity!$B513,'E-E'!$B$2:$B$516,0), MATCH(Capacity!X$254,'E-E'!$E$1:$AH$1,0))</f>
        <v>0</v>
      </c>
      <c r="Y513">
        <f>$C513*INDEX('E-E'!$E$2:$AH$516,MATCH(Capacity!$B513,'E-E'!$B$2:$B$516,0), MATCH(Capacity!Y$254,'E-E'!$E$1:$AH$1,0))</f>
        <v>0</v>
      </c>
      <c r="Z513">
        <f>$C513*INDEX('E-E'!$E$2:$AH$516,MATCH(Capacity!$B513,'E-E'!$B$2:$B$516,0), MATCH(Capacity!Z$254,'E-E'!$E$1:$AH$1,0))</f>
        <v>0</v>
      </c>
      <c r="AA513">
        <f>$C513*INDEX('E-E'!$E$2:$AH$516,MATCH(Capacity!$B513,'E-E'!$B$2:$B$516,0), MATCH(Capacity!AA$254,'E-E'!$E$1:$AH$1,0))</f>
        <v>0</v>
      </c>
      <c r="AB513">
        <f>$C513*INDEX('E-E'!$E$2:$AH$516,MATCH(Capacity!$B513,'E-E'!$B$2:$B$516,0), MATCH(Capacity!AB$254,'E-E'!$E$1:$AH$1,0))</f>
        <v>0</v>
      </c>
      <c r="AC513">
        <f>$C513*INDEX('E-E'!$E$2:$AH$516,MATCH(Capacity!$B513,'E-E'!$B$2:$B$516,0), MATCH(Capacity!AC$254,'E-E'!$E$1:$AH$1,0))</f>
        <v>0</v>
      </c>
      <c r="AD513">
        <f>$C513*INDEX('E-E'!$E$2:$AH$516,MATCH(Capacity!$B513,'E-E'!$B$2:$B$516,0), MATCH(Capacity!AD$254,'E-E'!$E$1:$AH$1,0))</f>
        <v>0</v>
      </c>
      <c r="AE513">
        <f>$C513*INDEX('E-E'!$E$2:$AH$516,MATCH(Capacity!$B513,'E-E'!$B$2:$B$516,0), MATCH(Capacity!AE$254,'E-E'!$E$1:$AH$1,0))</f>
        <v>0</v>
      </c>
      <c r="AF513">
        <f>$C513*INDEX('E-E'!$E$2:$AH$516,MATCH(Capacity!$B513,'E-E'!$B$2:$B$516,0), MATCH(Capacity!AF$254,'E-E'!$E$1:$AH$1,0))</f>
        <v>0</v>
      </c>
      <c r="AG513">
        <f>$C513*INDEX('E-E'!$E$2:$AH$516,MATCH(Capacity!$B513,'E-E'!$B$2:$B$516,0), MATCH(Capacity!AG$254,'E-E'!$E$1:$AH$1,0))</f>
        <v>0</v>
      </c>
      <c r="AH513">
        <f>$C513*INDEX('E-E'!$E$2:$AH$516,MATCH(Capacity!$B513,'E-E'!$B$2:$B$516,0), MATCH(Capacity!AH$254,'E-E'!$E$1:$AH$1,0))</f>
        <v>0</v>
      </c>
    </row>
    <row r="514" spans="1:34" x14ac:dyDescent="0.3">
      <c r="A514" t="str">
        <f>'E-E'!A261</f>
        <v>Mackay GT</v>
      </c>
      <c r="B514" t="str">
        <f>'E-E'!B261</f>
        <v>MACKAYGT</v>
      </c>
      <c r="C514">
        <f>_xlfn.IFNA(VLOOKUP(B514,RawData!$B$1:$E$168,4,FALSE),0)</f>
        <v>34</v>
      </c>
      <c r="D514" t="str">
        <f>_xlfn.IFNA(VLOOKUP(B514,RawData!$B$1:$H$168,7,FALSE),0)</f>
        <v>OCGT</v>
      </c>
      <c r="E514" t="str">
        <f>_xlfn.IFNA(VLOOKUP(B514,RawData!$B$1:$H$168,2,FALSE),0)</f>
        <v>QLD</v>
      </c>
      <c r="F514">
        <f>$C514*INDEX('E-E'!$E$2:$AH$516,MATCH(Capacity!$B514,'E-E'!$B$2:$B$516,0), MATCH(Capacity!F$254,'E-E'!$E$1:$AH$1,0))</f>
        <v>34</v>
      </c>
      <c r="G514">
        <f>$C514*INDEX('E-E'!$E$2:$AH$516,MATCH(Capacity!$B514,'E-E'!$B$2:$B$516,0), MATCH(Capacity!G$254,'E-E'!$E$1:$AH$1,0))</f>
        <v>0</v>
      </c>
      <c r="H514">
        <f>$C514*INDEX('E-E'!$E$2:$AH$516,MATCH(Capacity!$B514,'E-E'!$B$2:$B$516,0), MATCH(Capacity!H$254,'E-E'!$E$1:$AH$1,0))</f>
        <v>0</v>
      </c>
      <c r="I514">
        <f>$C514*INDEX('E-E'!$E$2:$AH$516,MATCH(Capacity!$B514,'E-E'!$B$2:$B$516,0), MATCH(Capacity!I$254,'E-E'!$E$1:$AH$1,0))</f>
        <v>0</v>
      </c>
      <c r="J514">
        <f>$C514*INDEX('E-E'!$E$2:$AH$516,MATCH(Capacity!$B514,'E-E'!$B$2:$B$516,0), MATCH(Capacity!J$254,'E-E'!$E$1:$AH$1,0))</f>
        <v>0</v>
      </c>
      <c r="K514">
        <f>$C514*INDEX('E-E'!$E$2:$AH$516,MATCH(Capacity!$B514,'E-E'!$B$2:$B$516,0), MATCH(Capacity!K$254,'E-E'!$E$1:$AH$1,0))</f>
        <v>0</v>
      </c>
      <c r="L514">
        <f>$C514*INDEX('E-E'!$E$2:$AH$516,MATCH(Capacity!$B514,'E-E'!$B$2:$B$516,0), MATCH(Capacity!L$254,'E-E'!$E$1:$AH$1,0))</f>
        <v>0</v>
      </c>
      <c r="M514">
        <f>$C514*INDEX('E-E'!$E$2:$AH$516,MATCH(Capacity!$B514,'E-E'!$B$2:$B$516,0), MATCH(Capacity!M$254,'E-E'!$E$1:$AH$1,0))</f>
        <v>0</v>
      </c>
      <c r="N514">
        <f>$C514*INDEX('E-E'!$E$2:$AH$516,MATCH(Capacity!$B514,'E-E'!$B$2:$B$516,0), MATCH(Capacity!N$254,'E-E'!$E$1:$AH$1,0))</f>
        <v>0</v>
      </c>
      <c r="O514">
        <f>$C514*INDEX('E-E'!$E$2:$AH$516,MATCH(Capacity!$B514,'E-E'!$B$2:$B$516,0), MATCH(Capacity!O$254,'E-E'!$E$1:$AH$1,0))</f>
        <v>0</v>
      </c>
      <c r="P514">
        <f>$C514*INDEX('E-E'!$E$2:$AH$516,MATCH(Capacity!$B514,'E-E'!$B$2:$B$516,0), MATCH(Capacity!P$254,'E-E'!$E$1:$AH$1,0))</f>
        <v>0</v>
      </c>
      <c r="Q514">
        <f>$C514*INDEX('E-E'!$E$2:$AH$516,MATCH(Capacity!$B514,'E-E'!$B$2:$B$516,0), MATCH(Capacity!Q$254,'E-E'!$E$1:$AH$1,0))</f>
        <v>0</v>
      </c>
      <c r="R514">
        <f>$C514*INDEX('E-E'!$E$2:$AH$516,MATCH(Capacity!$B514,'E-E'!$B$2:$B$516,0), MATCH(Capacity!R$254,'E-E'!$E$1:$AH$1,0))</f>
        <v>0</v>
      </c>
      <c r="S514">
        <f>$C514*INDEX('E-E'!$E$2:$AH$516,MATCH(Capacity!$B514,'E-E'!$B$2:$B$516,0), MATCH(Capacity!S$254,'E-E'!$E$1:$AH$1,0))</f>
        <v>0</v>
      </c>
      <c r="T514">
        <f>$C514*INDEX('E-E'!$E$2:$AH$516,MATCH(Capacity!$B514,'E-E'!$B$2:$B$516,0), MATCH(Capacity!T$254,'E-E'!$E$1:$AH$1,0))</f>
        <v>0</v>
      </c>
      <c r="U514">
        <f>$C514*INDEX('E-E'!$E$2:$AH$516,MATCH(Capacity!$B514,'E-E'!$B$2:$B$516,0), MATCH(Capacity!U$254,'E-E'!$E$1:$AH$1,0))</f>
        <v>0</v>
      </c>
      <c r="V514">
        <f>$C514*INDEX('E-E'!$E$2:$AH$516,MATCH(Capacity!$B514,'E-E'!$B$2:$B$516,0), MATCH(Capacity!V$254,'E-E'!$E$1:$AH$1,0))</f>
        <v>0</v>
      </c>
      <c r="W514">
        <f>$C514*INDEX('E-E'!$E$2:$AH$516,MATCH(Capacity!$B514,'E-E'!$B$2:$B$516,0), MATCH(Capacity!W$254,'E-E'!$E$1:$AH$1,0))</f>
        <v>0</v>
      </c>
      <c r="X514">
        <f>$C514*INDEX('E-E'!$E$2:$AH$516,MATCH(Capacity!$B514,'E-E'!$B$2:$B$516,0), MATCH(Capacity!X$254,'E-E'!$E$1:$AH$1,0))</f>
        <v>0</v>
      </c>
      <c r="Y514">
        <f>$C514*INDEX('E-E'!$E$2:$AH$516,MATCH(Capacity!$B514,'E-E'!$B$2:$B$516,0), MATCH(Capacity!Y$254,'E-E'!$E$1:$AH$1,0))</f>
        <v>0</v>
      </c>
      <c r="Z514">
        <f>$C514*INDEX('E-E'!$E$2:$AH$516,MATCH(Capacity!$B514,'E-E'!$B$2:$B$516,0), MATCH(Capacity!Z$254,'E-E'!$E$1:$AH$1,0))</f>
        <v>0</v>
      </c>
      <c r="AA514">
        <f>$C514*INDEX('E-E'!$E$2:$AH$516,MATCH(Capacity!$B514,'E-E'!$B$2:$B$516,0), MATCH(Capacity!AA$254,'E-E'!$E$1:$AH$1,0))</f>
        <v>0</v>
      </c>
      <c r="AB514">
        <f>$C514*INDEX('E-E'!$E$2:$AH$516,MATCH(Capacity!$B514,'E-E'!$B$2:$B$516,0), MATCH(Capacity!AB$254,'E-E'!$E$1:$AH$1,0))</f>
        <v>0</v>
      </c>
      <c r="AC514">
        <f>$C514*INDEX('E-E'!$E$2:$AH$516,MATCH(Capacity!$B514,'E-E'!$B$2:$B$516,0), MATCH(Capacity!AC$254,'E-E'!$E$1:$AH$1,0))</f>
        <v>0</v>
      </c>
      <c r="AD514">
        <f>$C514*INDEX('E-E'!$E$2:$AH$516,MATCH(Capacity!$B514,'E-E'!$B$2:$B$516,0), MATCH(Capacity!AD$254,'E-E'!$E$1:$AH$1,0))</f>
        <v>0</v>
      </c>
      <c r="AE514">
        <f>$C514*INDEX('E-E'!$E$2:$AH$516,MATCH(Capacity!$B514,'E-E'!$B$2:$B$516,0), MATCH(Capacity!AE$254,'E-E'!$E$1:$AH$1,0))</f>
        <v>0</v>
      </c>
      <c r="AF514">
        <f>$C514*INDEX('E-E'!$E$2:$AH$516,MATCH(Capacity!$B514,'E-E'!$B$2:$B$516,0), MATCH(Capacity!AF$254,'E-E'!$E$1:$AH$1,0))</f>
        <v>0</v>
      </c>
      <c r="AG514">
        <f>$C514*INDEX('E-E'!$E$2:$AH$516,MATCH(Capacity!$B514,'E-E'!$B$2:$B$516,0), MATCH(Capacity!AG$254,'E-E'!$E$1:$AH$1,0))</f>
        <v>0</v>
      </c>
      <c r="AH514">
        <f>$C514*INDEX('E-E'!$E$2:$AH$516,MATCH(Capacity!$B514,'E-E'!$B$2:$B$516,0), MATCH(Capacity!AH$254,'E-E'!$E$1:$AH$1,0))</f>
        <v>0</v>
      </c>
    </row>
    <row r="515" spans="1:34" x14ac:dyDescent="0.3">
      <c r="A515" t="str">
        <f>'E-E'!A262</f>
        <v>Mackintosh</v>
      </c>
      <c r="B515" t="str">
        <f>'E-E'!B262</f>
        <v>MACKNTSH</v>
      </c>
      <c r="C515">
        <f>_xlfn.IFNA(VLOOKUP(B515,RawData!$B$1:$E$168,4,FALSE),0)</f>
        <v>0</v>
      </c>
      <c r="D515">
        <f>_xlfn.IFNA(VLOOKUP(B515,RawData!$B$1:$H$168,7,FALSE),0)</f>
        <v>0</v>
      </c>
      <c r="E515">
        <f>_xlfn.IFNA(VLOOKUP(B515,RawData!$B$1:$H$168,2,FALSE),0)</f>
        <v>0</v>
      </c>
      <c r="F515">
        <f>$C515*INDEX('E-E'!$E$2:$AH$516,MATCH(Capacity!$B515,'E-E'!$B$2:$B$516,0), MATCH(Capacity!F$254,'E-E'!$E$1:$AH$1,0))</f>
        <v>0</v>
      </c>
      <c r="G515">
        <f>$C515*INDEX('E-E'!$E$2:$AH$516,MATCH(Capacity!$B515,'E-E'!$B$2:$B$516,0), MATCH(Capacity!G$254,'E-E'!$E$1:$AH$1,0))</f>
        <v>0</v>
      </c>
      <c r="H515">
        <f>$C515*INDEX('E-E'!$E$2:$AH$516,MATCH(Capacity!$B515,'E-E'!$B$2:$B$516,0), MATCH(Capacity!H$254,'E-E'!$E$1:$AH$1,0))</f>
        <v>0</v>
      </c>
      <c r="I515">
        <f>$C515*INDEX('E-E'!$E$2:$AH$516,MATCH(Capacity!$B515,'E-E'!$B$2:$B$516,0), MATCH(Capacity!I$254,'E-E'!$E$1:$AH$1,0))</f>
        <v>0</v>
      </c>
      <c r="J515">
        <f>$C515*INDEX('E-E'!$E$2:$AH$516,MATCH(Capacity!$B515,'E-E'!$B$2:$B$516,0), MATCH(Capacity!J$254,'E-E'!$E$1:$AH$1,0))</f>
        <v>0</v>
      </c>
      <c r="K515">
        <f>$C515*INDEX('E-E'!$E$2:$AH$516,MATCH(Capacity!$B515,'E-E'!$B$2:$B$516,0), MATCH(Capacity!K$254,'E-E'!$E$1:$AH$1,0))</f>
        <v>0</v>
      </c>
      <c r="L515">
        <f>$C515*INDEX('E-E'!$E$2:$AH$516,MATCH(Capacity!$B515,'E-E'!$B$2:$B$516,0), MATCH(Capacity!L$254,'E-E'!$E$1:$AH$1,0))</f>
        <v>0</v>
      </c>
      <c r="M515">
        <f>$C515*INDEX('E-E'!$E$2:$AH$516,MATCH(Capacity!$B515,'E-E'!$B$2:$B$516,0), MATCH(Capacity!M$254,'E-E'!$E$1:$AH$1,0))</f>
        <v>0</v>
      </c>
      <c r="N515">
        <f>$C515*INDEX('E-E'!$E$2:$AH$516,MATCH(Capacity!$B515,'E-E'!$B$2:$B$516,0), MATCH(Capacity!N$254,'E-E'!$E$1:$AH$1,0))</f>
        <v>0</v>
      </c>
      <c r="O515">
        <f>$C515*INDEX('E-E'!$E$2:$AH$516,MATCH(Capacity!$B515,'E-E'!$B$2:$B$516,0), MATCH(Capacity!O$254,'E-E'!$E$1:$AH$1,0))</f>
        <v>0</v>
      </c>
      <c r="P515">
        <f>$C515*INDEX('E-E'!$E$2:$AH$516,MATCH(Capacity!$B515,'E-E'!$B$2:$B$516,0), MATCH(Capacity!P$254,'E-E'!$E$1:$AH$1,0))</f>
        <v>0</v>
      </c>
      <c r="Q515">
        <f>$C515*INDEX('E-E'!$E$2:$AH$516,MATCH(Capacity!$B515,'E-E'!$B$2:$B$516,0), MATCH(Capacity!Q$254,'E-E'!$E$1:$AH$1,0))</f>
        <v>0</v>
      </c>
      <c r="R515">
        <f>$C515*INDEX('E-E'!$E$2:$AH$516,MATCH(Capacity!$B515,'E-E'!$B$2:$B$516,0), MATCH(Capacity!R$254,'E-E'!$E$1:$AH$1,0))</f>
        <v>0</v>
      </c>
      <c r="S515">
        <f>$C515*INDEX('E-E'!$E$2:$AH$516,MATCH(Capacity!$B515,'E-E'!$B$2:$B$516,0), MATCH(Capacity!S$254,'E-E'!$E$1:$AH$1,0))</f>
        <v>0</v>
      </c>
      <c r="T515">
        <f>$C515*INDEX('E-E'!$E$2:$AH$516,MATCH(Capacity!$B515,'E-E'!$B$2:$B$516,0), MATCH(Capacity!T$254,'E-E'!$E$1:$AH$1,0))</f>
        <v>0</v>
      </c>
      <c r="U515">
        <f>$C515*INDEX('E-E'!$E$2:$AH$516,MATCH(Capacity!$B515,'E-E'!$B$2:$B$516,0), MATCH(Capacity!U$254,'E-E'!$E$1:$AH$1,0))</f>
        <v>0</v>
      </c>
      <c r="V515">
        <f>$C515*INDEX('E-E'!$E$2:$AH$516,MATCH(Capacity!$B515,'E-E'!$B$2:$B$516,0), MATCH(Capacity!V$254,'E-E'!$E$1:$AH$1,0))</f>
        <v>0</v>
      </c>
      <c r="W515">
        <f>$C515*INDEX('E-E'!$E$2:$AH$516,MATCH(Capacity!$B515,'E-E'!$B$2:$B$516,0), MATCH(Capacity!W$254,'E-E'!$E$1:$AH$1,0))</f>
        <v>0</v>
      </c>
      <c r="X515">
        <f>$C515*INDEX('E-E'!$E$2:$AH$516,MATCH(Capacity!$B515,'E-E'!$B$2:$B$516,0), MATCH(Capacity!X$254,'E-E'!$E$1:$AH$1,0))</f>
        <v>0</v>
      </c>
      <c r="Y515">
        <f>$C515*INDEX('E-E'!$E$2:$AH$516,MATCH(Capacity!$B515,'E-E'!$B$2:$B$516,0), MATCH(Capacity!Y$254,'E-E'!$E$1:$AH$1,0))</f>
        <v>0</v>
      </c>
      <c r="Z515">
        <f>$C515*INDEX('E-E'!$E$2:$AH$516,MATCH(Capacity!$B515,'E-E'!$B$2:$B$516,0), MATCH(Capacity!Z$254,'E-E'!$E$1:$AH$1,0))</f>
        <v>0</v>
      </c>
      <c r="AA515">
        <f>$C515*INDEX('E-E'!$E$2:$AH$516,MATCH(Capacity!$B515,'E-E'!$B$2:$B$516,0), MATCH(Capacity!AA$254,'E-E'!$E$1:$AH$1,0))</f>
        <v>0</v>
      </c>
      <c r="AB515">
        <f>$C515*INDEX('E-E'!$E$2:$AH$516,MATCH(Capacity!$B515,'E-E'!$B$2:$B$516,0), MATCH(Capacity!AB$254,'E-E'!$E$1:$AH$1,0))</f>
        <v>0</v>
      </c>
      <c r="AC515">
        <f>$C515*INDEX('E-E'!$E$2:$AH$516,MATCH(Capacity!$B515,'E-E'!$B$2:$B$516,0), MATCH(Capacity!AC$254,'E-E'!$E$1:$AH$1,0))</f>
        <v>0</v>
      </c>
      <c r="AD515">
        <f>$C515*INDEX('E-E'!$E$2:$AH$516,MATCH(Capacity!$B515,'E-E'!$B$2:$B$516,0), MATCH(Capacity!AD$254,'E-E'!$E$1:$AH$1,0))</f>
        <v>0</v>
      </c>
      <c r="AE515">
        <f>$C515*INDEX('E-E'!$E$2:$AH$516,MATCH(Capacity!$B515,'E-E'!$B$2:$B$516,0), MATCH(Capacity!AE$254,'E-E'!$E$1:$AH$1,0))</f>
        <v>0</v>
      </c>
      <c r="AF515">
        <f>$C515*INDEX('E-E'!$E$2:$AH$516,MATCH(Capacity!$B515,'E-E'!$B$2:$B$516,0), MATCH(Capacity!AF$254,'E-E'!$E$1:$AH$1,0))</f>
        <v>0</v>
      </c>
      <c r="AG515">
        <f>$C515*INDEX('E-E'!$E$2:$AH$516,MATCH(Capacity!$B515,'E-E'!$B$2:$B$516,0), MATCH(Capacity!AG$254,'E-E'!$E$1:$AH$1,0))</f>
        <v>0</v>
      </c>
      <c r="AH515">
        <f>$C515*INDEX('E-E'!$E$2:$AH$516,MATCH(Capacity!$B515,'E-E'!$B$2:$B$516,0), MATCH(Capacity!AH$254,'E-E'!$E$1:$AH$1,0))</f>
        <v>0</v>
      </c>
    </row>
    <row r="516" spans="1:34" x14ac:dyDescent="0.3">
      <c r="A516" t="str">
        <f>'E-E'!A263</f>
        <v>Mannum Adelaide Pumping Station No 2 - MAPL2 (Palmer)</v>
      </c>
      <c r="B516" t="str">
        <f>'E-E'!B263</f>
        <v>Mannum Adelaide Pumping Station No 2 - MAPL2 (Palmer)</v>
      </c>
      <c r="C516">
        <f>_xlfn.IFNA(VLOOKUP(B516,RawData!$B$1:$E$168,4,FALSE),0)</f>
        <v>0</v>
      </c>
      <c r="D516">
        <f>_xlfn.IFNA(VLOOKUP(B516,RawData!$B$1:$H$168,7,FALSE),0)</f>
        <v>0</v>
      </c>
      <c r="E516">
        <f>_xlfn.IFNA(VLOOKUP(B516,RawData!$B$1:$H$168,2,FALSE),0)</f>
        <v>0</v>
      </c>
      <c r="F516">
        <f>$C516*INDEX('E-E'!$E$2:$AH$516,MATCH(Capacity!$B516,'E-E'!$B$2:$B$516,0), MATCH(Capacity!F$254,'E-E'!$E$1:$AH$1,0))</f>
        <v>0</v>
      </c>
      <c r="G516">
        <f>$C516*INDEX('E-E'!$E$2:$AH$516,MATCH(Capacity!$B516,'E-E'!$B$2:$B$516,0), MATCH(Capacity!G$254,'E-E'!$E$1:$AH$1,0))</f>
        <v>0</v>
      </c>
      <c r="H516">
        <f>$C516*INDEX('E-E'!$E$2:$AH$516,MATCH(Capacity!$B516,'E-E'!$B$2:$B$516,0), MATCH(Capacity!H$254,'E-E'!$E$1:$AH$1,0))</f>
        <v>0</v>
      </c>
      <c r="I516">
        <f>$C516*INDEX('E-E'!$E$2:$AH$516,MATCH(Capacity!$B516,'E-E'!$B$2:$B$516,0), MATCH(Capacity!I$254,'E-E'!$E$1:$AH$1,0))</f>
        <v>0</v>
      </c>
      <c r="J516">
        <f>$C516*INDEX('E-E'!$E$2:$AH$516,MATCH(Capacity!$B516,'E-E'!$B$2:$B$516,0), MATCH(Capacity!J$254,'E-E'!$E$1:$AH$1,0))</f>
        <v>0</v>
      </c>
      <c r="K516">
        <f>$C516*INDEX('E-E'!$E$2:$AH$516,MATCH(Capacity!$B516,'E-E'!$B$2:$B$516,0), MATCH(Capacity!K$254,'E-E'!$E$1:$AH$1,0))</f>
        <v>0</v>
      </c>
      <c r="L516">
        <f>$C516*INDEX('E-E'!$E$2:$AH$516,MATCH(Capacity!$B516,'E-E'!$B$2:$B$516,0), MATCH(Capacity!L$254,'E-E'!$E$1:$AH$1,0))</f>
        <v>0</v>
      </c>
      <c r="M516">
        <f>$C516*INDEX('E-E'!$E$2:$AH$516,MATCH(Capacity!$B516,'E-E'!$B$2:$B$516,0), MATCH(Capacity!M$254,'E-E'!$E$1:$AH$1,0))</f>
        <v>0</v>
      </c>
      <c r="N516">
        <f>$C516*INDEX('E-E'!$E$2:$AH$516,MATCH(Capacity!$B516,'E-E'!$B$2:$B$516,0), MATCH(Capacity!N$254,'E-E'!$E$1:$AH$1,0))</f>
        <v>0</v>
      </c>
      <c r="O516">
        <f>$C516*INDEX('E-E'!$E$2:$AH$516,MATCH(Capacity!$B516,'E-E'!$B$2:$B$516,0), MATCH(Capacity!O$254,'E-E'!$E$1:$AH$1,0))</f>
        <v>0</v>
      </c>
      <c r="P516">
        <f>$C516*INDEX('E-E'!$E$2:$AH$516,MATCH(Capacity!$B516,'E-E'!$B$2:$B$516,0), MATCH(Capacity!P$254,'E-E'!$E$1:$AH$1,0))</f>
        <v>0</v>
      </c>
      <c r="Q516">
        <f>$C516*INDEX('E-E'!$E$2:$AH$516,MATCH(Capacity!$B516,'E-E'!$B$2:$B$516,0), MATCH(Capacity!Q$254,'E-E'!$E$1:$AH$1,0))</f>
        <v>0</v>
      </c>
      <c r="R516">
        <f>$C516*INDEX('E-E'!$E$2:$AH$516,MATCH(Capacity!$B516,'E-E'!$B$2:$B$516,0), MATCH(Capacity!R$254,'E-E'!$E$1:$AH$1,0))</f>
        <v>0</v>
      </c>
      <c r="S516">
        <f>$C516*INDEX('E-E'!$E$2:$AH$516,MATCH(Capacity!$B516,'E-E'!$B$2:$B$516,0), MATCH(Capacity!S$254,'E-E'!$E$1:$AH$1,0))</f>
        <v>0</v>
      </c>
      <c r="T516">
        <f>$C516*INDEX('E-E'!$E$2:$AH$516,MATCH(Capacity!$B516,'E-E'!$B$2:$B$516,0), MATCH(Capacity!T$254,'E-E'!$E$1:$AH$1,0))</f>
        <v>0</v>
      </c>
      <c r="U516">
        <f>$C516*INDEX('E-E'!$E$2:$AH$516,MATCH(Capacity!$B516,'E-E'!$B$2:$B$516,0), MATCH(Capacity!U$254,'E-E'!$E$1:$AH$1,0))</f>
        <v>0</v>
      </c>
      <c r="V516">
        <f>$C516*INDEX('E-E'!$E$2:$AH$516,MATCH(Capacity!$B516,'E-E'!$B$2:$B$516,0), MATCH(Capacity!V$254,'E-E'!$E$1:$AH$1,0))</f>
        <v>0</v>
      </c>
      <c r="W516">
        <f>$C516*INDEX('E-E'!$E$2:$AH$516,MATCH(Capacity!$B516,'E-E'!$B$2:$B$516,0), MATCH(Capacity!W$254,'E-E'!$E$1:$AH$1,0))</f>
        <v>0</v>
      </c>
      <c r="X516">
        <f>$C516*INDEX('E-E'!$E$2:$AH$516,MATCH(Capacity!$B516,'E-E'!$B$2:$B$516,0), MATCH(Capacity!X$254,'E-E'!$E$1:$AH$1,0))</f>
        <v>0</v>
      </c>
      <c r="Y516">
        <f>$C516*INDEX('E-E'!$E$2:$AH$516,MATCH(Capacity!$B516,'E-E'!$B$2:$B$516,0), MATCH(Capacity!Y$254,'E-E'!$E$1:$AH$1,0))</f>
        <v>0</v>
      </c>
      <c r="Z516">
        <f>$C516*INDEX('E-E'!$E$2:$AH$516,MATCH(Capacity!$B516,'E-E'!$B$2:$B$516,0), MATCH(Capacity!Z$254,'E-E'!$E$1:$AH$1,0))</f>
        <v>0</v>
      </c>
      <c r="AA516">
        <f>$C516*INDEX('E-E'!$E$2:$AH$516,MATCH(Capacity!$B516,'E-E'!$B$2:$B$516,0), MATCH(Capacity!AA$254,'E-E'!$E$1:$AH$1,0))</f>
        <v>0</v>
      </c>
      <c r="AB516">
        <f>$C516*INDEX('E-E'!$E$2:$AH$516,MATCH(Capacity!$B516,'E-E'!$B$2:$B$516,0), MATCH(Capacity!AB$254,'E-E'!$E$1:$AH$1,0))</f>
        <v>0</v>
      </c>
      <c r="AC516">
        <f>$C516*INDEX('E-E'!$E$2:$AH$516,MATCH(Capacity!$B516,'E-E'!$B$2:$B$516,0), MATCH(Capacity!AC$254,'E-E'!$E$1:$AH$1,0))</f>
        <v>0</v>
      </c>
      <c r="AD516">
        <f>$C516*INDEX('E-E'!$E$2:$AH$516,MATCH(Capacity!$B516,'E-E'!$B$2:$B$516,0), MATCH(Capacity!AD$254,'E-E'!$E$1:$AH$1,0))</f>
        <v>0</v>
      </c>
      <c r="AE516">
        <f>$C516*INDEX('E-E'!$E$2:$AH$516,MATCH(Capacity!$B516,'E-E'!$B$2:$B$516,0), MATCH(Capacity!AE$254,'E-E'!$E$1:$AH$1,0))</f>
        <v>0</v>
      </c>
      <c r="AF516">
        <f>$C516*INDEX('E-E'!$E$2:$AH$516,MATCH(Capacity!$B516,'E-E'!$B$2:$B$516,0), MATCH(Capacity!AF$254,'E-E'!$E$1:$AH$1,0))</f>
        <v>0</v>
      </c>
      <c r="AG516">
        <f>$C516*INDEX('E-E'!$E$2:$AH$516,MATCH(Capacity!$B516,'E-E'!$B$2:$B$516,0), MATCH(Capacity!AG$254,'E-E'!$E$1:$AH$1,0))</f>
        <v>0</v>
      </c>
      <c r="AH516">
        <f>$C516*INDEX('E-E'!$E$2:$AH$516,MATCH(Capacity!$B516,'E-E'!$B$2:$B$516,0), MATCH(Capacity!AH$254,'E-E'!$E$1:$AH$1,0))</f>
        <v>0</v>
      </c>
    </row>
    <row r="517" spans="1:34" x14ac:dyDescent="0.3">
      <c r="A517" t="str">
        <f>'E-E'!A264</f>
        <v>Mannum Adelaide Pumping Station No 3 - MAPL3 (Kanmantoo)</v>
      </c>
      <c r="B517" t="str">
        <f>'E-E'!B264</f>
        <v>Mannum Adelaide Pumping Station No 3 - MAPL3 (Kanmantoo)</v>
      </c>
      <c r="C517">
        <f>_xlfn.IFNA(VLOOKUP(B517,RawData!$B$1:$E$168,4,FALSE),0)</f>
        <v>0</v>
      </c>
      <c r="D517">
        <f>_xlfn.IFNA(VLOOKUP(B517,RawData!$B$1:$H$168,7,FALSE),0)</f>
        <v>0</v>
      </c>
      <c r="E517">
        <f>_xlfn.IFNA(VLOOKUP(B517,RawData!$B$1:$H$168,2,FALSE),0)</f>
        <v>0</v>
      </c>
      <c r="F517">
        <f>$C517*INDEX('E-E'!$E$2:$AH$516,MATCH(Capacity!$B517,'E-E'!$B$2:$B$516,0), MATCH(Capacity!F$254,'E-E'!$E$1:$AH$1,0))</f>
        <v>0</v>
      </c>
      <c r="G517">
        <f>$C517*INDEX('E-E'!$E$2:$AH$516,MATCH(Capacity!$B517,'E-E'!$B$2:$B$516,0), MATCH(Capacity!G$254,'E-E'!$E$1:$AH$1,0))</f>
        <v>0</v>
      </c>
      <c r="H517">
        <f>$C517*INDEX('E-E'!$E$2:$AH$516,MATCH(Capacity!$B517,'E-E'!$B$2:$B$516,0), MATCH(Capacity!H$254,'E-E'!$E$1:$AH$1,0))</f>
        <v>0</v>
      </c>
      <c r="I517">
        <f>$C517*INDEX('E-E'!$E$2:$AH$516,MATCH(Capacity!$B517,'E-E'!$B$2:$B$516,0), MATCH(Capacity!I$254,'E-E'!$E$1:$AH$1,0))</f>
        <v>0</v>
      </c>
      <c r="J517">
        <f>$C517*INDEX('E-E'!$E$2:$AH$516,MATCH(Capacity!$B517,'E-E'!$B$2:$B$516,0), MATCH(Capacity!J$254,'E-E'!$E$1:$AH$1,0))</f>
        <v>0</v>
      </c>
      <c r="K517">
        <f>$C517*INDEX('E-E'!$E$2:$AH$516,MATCH(Capacity!$B517,'E-E'!$B$2:$B$516,0), MATCH(Capacity!K$254,'E-E'!$E$1:$AH$1,0))</f>
        <v>0</v>
      </c>
      <c r="L517">
        <f>$C517*INDEX('E-E'!$E$2:$AH$516,MATCH(Capacity!$B517,'E-E'!$B$2:$B$516,0), MATCH(Capacity!L$254,'E-E'!$E$1:$AH$1,0))</f>
        <v>0</v>
      </c>
      <c r="M517">
        <f>$C517*INDEX('E-E'!$E$2:$AH$516,MATCH(Capacity!$B517,'E-E'!$B$2:$B$516,0), MATCH(Capacity!M$254,'E-E'!$E$1:$AH$1,0))</f>
        <v>0</v>
      </c>
      <c r="N517">
        <f>$C517*INDEX('E-E'!$E$2:$AH$516,MATCH(Capacity!$B517,'E-E'!$B$2:$B$516,0), MATCH(Capacity!N$254,'E-E'!$E$1:$AH$1,0))</f>
        <v>0</v>
      </c>
      <c r="O517">
        <f>$C517*INDEX('E-E'!$E$2:$AH$516,MATCH(Capacity!$B517,'E-E'!$B$2:$B$516,0), MATCH(Capacity!O$254,'E-E'!$E$1:$AH$1,0))</f>
        <v>0</v>
      </c>
      <c r="P517">
        <f>$C517*INDEX('E-E'!$E$2:$AH$516,MATCH(Capacity!$B517,'E-E'!$B$2:$B$516,0), MATCH(Capacity!P$254,'E-E'!$E$1:$AH$1,0))</f>
        <v>0</v>
      </c>
      <c r="Q517">
        <f>$C517*INDEX('E-E'!$E$2:$AH$516,MATCH(Capacity!$B517,'E-E'!$B$2:$B$516,0), MATCH(Capacity!Q$254,'E-E'!$E$1:$AH$1,0))</f>
        <v>0</v>
      </c>
      <c r="R517">
        <f>$C517*INDEX('E-E'!$E$2:$AH$516,MATCH(Capacity!$B517,'E-E'!$B$2:$B$516,0), MATCH(Capacity!R$254,'E-E'!$E$1:$AH$1,0))</f>
        <v>0</v>
      </c>
      <c r="S517">
        <f>$C517*INDEX('E-E'!$E$2:$AH$516,MATCH(Capacity!$B517,'E-E'!$B$2:$B$516,0), MATCH(Capacity!S$254,'E-E'!$E$1:$AH$1,0))</f>
        <v>0</v>
      </c>
      <c r="T517">
        <f>$C517*INDEX('E-E'!$E$2:$AH$516,MATCH(Capacity!$B517,'E-E'!$B$2:$B$516,0), MATCH(Capacity!T$254,'E-E'!$E$1:$AH$1,0))</f>
        <v>0</v>
      </c>
      <c r="U517">
        <f>$C517*INDEX('E-E'!$E$2:$AH$516,MATCH(Capacity!$B517,'E-E'!$B$2:$B$516,0), MATCH(Capacity!U$254,'E-E'!$E$1:$AH$1,0))</f>
        <v>0</v>
      </c>
      <c r="V517">
        <f>$C517*INDEX('E-E'!$E$2:$AH$516,MATCH(Capacity!$B517,'E-E'!$B$2:$B$516,0), MATCH(Capacity!V$254,'E-E'!$E$1:$AH$1,0))</f>
        <v>0</v>
      </c>
      <c r="W517">
        <f>$C517*INDEX('E-E'!$E$2:$AH$516,MATCH(Capacity!$B517,'E-E'!$B$2:$B$516,0), MATCH(Capacity!W$254,'E-E'!$E$1:$AH$1,0))</f>
        <v>0</v>
      </c>
      <c r="X517">
        <f>$C517*INDEX('E-E'!$E$2:$AH$516,MATCH(Capacity!$B517,'E-E'!$B$2:$B$516,0), MATCH(Capacity!X$254,'E-E'!$E$1:$AH$1,0))</f>
        <v>0</v>
      </c>
      <c r="Y517">
        <f>$C517*INDEX('E-E'!$E$2:$AH$516,MATCH(Capacity!$B517,'E-E'!$B$2:$B$516,0), MATCH(Capacity!Y$254,'E-E'!$E$1:$AH$1,0))</f>
        <v>0</v>
      </c>
      <c r="Z517">
        <f>$C517*INDEX('E-E'!$E$2:$AH$516,MATCH(Capacity!$B517,'E-E'!$B$2:$B$516,0), MATCH(Capacity!Z$254,'E-E'!$E$1:$AH$1,0))</f>
        <v>0</v>
      </c>
      <c r="AA517">
        <f>$C517*INDEX('E-E'!$E$2:$AH$516,MATCH(Capacity!$B517,'E-E'!$B$2:$B$516,0), MATCH(Capacity!AA$254,'E-E'!$E$1:$AH$1,0))</f>
        <v>0</v>
      </c>
      <c r="AB517">
        <f>$C517*INDEX('E-E'!$E$2:$AH$516,MATCH(Capacity!$B517,'E-E'!$B$2:$B$516,0), MATCH(Capacity!AB$254,'E-E'!$E$1:$AH$1,0))</f>
        <v>0</v>
      </c>
      <c r="AC517">
        <f>$C517*INDEX('E-E'!$E$2:$AH$516,MATCH(Capacity!$B517,'E-E'!$B$2:$B$516,0), MATCH(Capacity!AC$254,'E-E'!$E$1:$AH$1,0))</f>
        <v>0</v>
      </c>
      <c r="AD517">
        <f>$C517*INDEX('E-E'!$E$2:$AH$516,MATCH(Capacity!$B517,'E-E'!$B$2:$B$516,0), MATCH(Capacity!AD$254,'E-E'!$E$1:$AH$1,0))</f>
        <v>0</v>
      </c>
      <c r="AE517">
        <f>$C517*INDEX('E-E'!$E$2:$AH$516,MATCH(Capacity!$B517,'E-E'!$B$2:$B$516,0), MATCH(Capacity!AE$254,'E-E'!$E$1:$AH$1,0))</f>
        <v>0</v>
      </c>
      <c r="AF517">
        <f>$C517*INDEX('E-E'!$E$2:$AH$516,MATCH(Capacity!$B517,'E-E'!$B$2:$B$516,0), MATCH(Capacity!AF$254,'E-E'!$E$1:$AH$1,0))</f>
        <v>0</v>
      </c>
      <c r="AG517">
        <f>$C517*INDEX('E-E'!$E$2:$AH$516,MATCH(Capacity!$B517,'E-E'!$B$2:$B$516,0), MATCH(Capacity!AG$254,'E-E'!$E$1:$AH$1,0))</f>
        <v>0</v>
      </c>
      <c r="AH517">
        <f>$C517*INDEX('E-E'!$E$2:$AH$516,MATCH(Capacity!$B517,'E-E'!$B$2:$B$516,0), MATCH(Capacity!AH$254,'E-E'!$E$1:$AH$1,0))</f>
        <v>0</v>
      </c>
    </row>
    <row r="518" spans="1:34" x14ac:dyDescent="0.3">
      <c r="A518" t="str">
        <f>'E-E'!A265</f>
        <v>Manildra Solar Farm</v>
      </c>
      <c r="B518" t="str">
        <f>'E-E'!B265</f>
        <v>MANSLR1</v>
      </c>
      <c r="C518">
        <f>_xlfn.IFNA(VLOOKUP(B518,RawData!$B$1:$E$168,4,FALSE),0)</f>
        <v>0</v>
      </c>
      <c r="D518">
        <f>_xlfn.IFNA(VLOOKUP(B518,RawData!$B$1:$H$168,7,FALSE),0)</f>
        <v>0</v>
      </c>
      <c r="E518">
        <f>_xlfn.IFNA(VLOOKUP(B518,RawData!$B$1:$H$168,2,FALSE),0)</f>
        <v>0</v>
      </c>
      <c r="F518">
        <f>$C518*INDEX('E-E'!$E$2:$AH$516,MATCH(Capacity!$B518,'E-E'!$B$2:$B$516,0), MATCH(Capacity!F$254,'E-E'!$E$1:$AH$1,0))</f>
        <v>0</v>
      </c>
      <c r="G518">
        <f>$C518*INDEX('E-E'!$E$2:$AH$516,MATCH(Capacity!$B518,'E-E'!$B$2:$B$516,0), MATCH(Capacity!G$254,'E-E'!$E$1:$AH$1,0))</f>
        <v>0</v>
      </c>
      <c r="H518">
        <f>$C518*INDEX('E-E'!$E$2:$AH$516,MATCH(Capacity!$B518,'E-E'!$B$2:$B$516,0), MATCH(Capacity!H$254,'E-E'!$E$1:$AH$1,0))</f>
        <v>0</v>
      </c>
      <c r="I518">
        <f>$C518*INDEX('E-E'!$E$2:$AH$516,MATCH(Capacity!$B518,'E-E'!$B$2:$B$516,0), MATCH(Capacity!I$254,'E-E'!$E$1:$AH$1,0))</f>
        <v>0</v>
      </c>
      <c r="J518">
        <f>$C518*INDEX('E-E'!$E$2:$AH$516,MATCH(Capacity!$B518,'E-E'!$B$2:$B$516,0), MATCH(Capacity!J$254,'E-E'!$E$1:$AH$1,0))</f>
        <v>0</v>
      </c>
      <c r="K518">
        <f>$C518*INDEX('E-E'!$E$2:$AH$516,MATCH(Capacity!$B518,'E-E'!$B$2:$B$516,0), MATCH(Capacity!K$254,'E-E'!$E$1:$AH$1,0))</f>
        <v>0</v>
      </c>
      <c r="L518">
        <f>$C518*INDEX('E-E'!$E$2:$AH$516,MATCH(Capacity!$B518,'E-E'!$B$2:$B$516,0), MATCH(Capacity!L$254,'E-E'!$E$1:$AH$1,0))</f>
        <v>0</v>
      </c>
      <c r="M518">
        <f>$C518*INDEX('E-E'!$E$2:$AH$516,MATCH(Capacity!$B518,'E-E'!$B$2:$B$516,0), MATCH(Capacity!M$254,'E-E'!$E$1:$AH$1,0))</f>
        <v>0</v>
      </c>
      <c r="N518">
        <f>$C518*INDEX('E-E'!$E$2:$AH$516,MATCH(Capacity!$B518,'E-E'!$B$2:$B$516,0), MATCH(Capacity!N$254,'E-E'!$E$1:$AH$1,0))</f>
        <v>0</v>
      </c>
      <c r="O518">
        <f>$C518*INDEX('E-E'!$E$2:$AH$516,MATCH(Capacity!$B518,'E-E'!$B$2:$B$516,0), MATCH(Capacity!O$254,'E-E'!$E$1:$AH$1,0))</f>
        <v>0</v>
      </c>
      <c r="P518">
        <f>$C518*INDEX('E-E'!$E$2:$AH$516,MATCH(Capacity!$B518,'E-E'!$B$2:$B$516,0), MATCH(Capacity!P$254,'E-E'!$E$1:$AH$1,0))</f>
        <v>0</v>
      </c>
      <c r="Q518">
        <f>$C518*INDEX('E-E'!$E$2:$AH$516,MATCH(Capacity!$B518,'E-E'!$B$2:$B$516,0), MATCH(Capacity!Q$254,'E-E'!$E$1:$AH$1,0))</f>
        <v>0</v>
      </c>
      <c r="R518">
        <f>$C518*INDEX('E-E'!$E$2:$AH$516,MATCH(Capacity!$B518,'E-E'!$B$2:$B$516,0), MATCH(Capacity!R$254,'E-E'!$E$1:$AH$1,0))</f>
        <v>0</v>
      </c>
      <c r="S518">
        <f>$C518*INDEX('E-E'!$E$2:$AH$516,MATCH(Capacity!$B518,'E-E'!$B$2:$B$516,0), MATCH(Capacity!S$254,'E-E'!$E$1:$AH$1,0))</f>
        <v>0</v>
      </c>
      <c r="T518">
        <f>$C518*INDEX('E-E'!$E$2:$AH$516,MATCH(Capacity!$B518,'E-E'!$B$2:$B$516,0), MATCH(Capacity!T$254,'E-E'!$E$1:$AH$1,0))</f>
        <v>0</v>
      </c>
      <c r="U518">
        <f>$C518*INDEX('E-E'!$E$2:$AH$516,MATCH(Capacity!$B518,'E-E'!$B$2:$B$516,0), MATCH(Capacity!U$254,'E-E'!$E$1:$AH$1,0))</f>
        <v>0</v>
      </c>
      <c r="V518">
        <f>$C518*INDEX('E-E'!$E$2:$AH$516,MATCH(Capacity!$B518,'E-E'!$B$2:$B$516,0), MATCH(Capacity!V$254,'E-E'!$E$1:$AH$1,0))</f>
        <v>0</v>
      </c>
      <c r="W518">
        <f>$C518*INDEX('E-E'!$E$2:$AH$516,MATCH(Capacity!$B518,'E-E'!$B$2:$B$516,0), MATCH(Capacity!W$254,'E-E'!$E$1:$AH$1,0))</f>
        <v>0</v>
      </c>
      <c r="X518">
        <f>$C518*INDEX('E-E'!$E$2:$AH$516,MATCH(Capacity!$B518,'E-E'!$B$2:$B$516,0), MATCH(Capacity!X$254,'E-E'!$E$1:$AH$1,0))</f>
        <v>0</v>
      </c>
      <c r="Y518">
        <f>$C518*INDEX('E-E'!$E$2:$AH$516,MATCH(Capacity!$B518,'E-E'!$B$2:$B$516,0), MATCH(Capacity!Y$254,'E-E'!$E$1:$AH$1,0))</f>
        <v>0</v>
      </c>
      <c r="Z518">
        <f>$C518*INDEX('E-E'!$E$2:$AH$516,MATCH(Capacity!$B518,'E-E'!$B$2:$B$516,0), MATCH(Capacity!Z$254,'E-E'!$E$1:$AH$1,0))</f>
        <v>0</v>
      </c>
      <c r="AA518">
        <f>$C518*INDEX('E-E'!$E$2:$AH$516,MATCH(Capacity!$B518,'E-E'!$B$2:$B$516,0), MATCH(Capacity!AA$254,'E-E'!$E$1:$AH$1,0))</f>
        <v>0</v>
      </c>
      <c r="AB518">
        <f>$C518*INDEX('E-E'!$E$2:$AH$516,MATCH(Capacity!$B518,'E-E'!$B$2:$B$516,0), MATCH(Capacity!AB$254,'E-E'!$E$1:$AH$1,0))</f>
        <v>0</v>
      </c>
      <c r="AC518">
        <f>$C518*INDEX('E-E'!$E$2:$AH$516,MATCH(Capacity!$B518,'E-E'!$B$2:$B$516,0), MATCH(Capacity!AC$254,'E-E'!$E$1:$AH$1,0))</f>
        <v>0</v>
      </c>
      <c r="AD518">
        <f>$C518*INDEX('E-E'!$E$2:$AH$516,MATCH(Capacity!$B518,'E-E'!$B$2:$B$516,0), MATCH(Capacity!AD$254,'E-E'!$E$1:$AH$1,0))</f>
        <v>0</v>
      </c>
      <c r="AE518">
        <f>$C518*INDEX('E-E'!$E$2:$AH$516,MATCH(Capacity!$B518,'E-E'!$B$2:$B$516,0), MATCH(Capacity!AE$254,'E-E'!$E$1:$AH$1,0))</f>
        <v>0</v>
      </c>
      <c r="AF518">
        <f>$C518*INDEX('E-E'!$E$2:$AH$516,MATCH(Capacity!$B518,'E-E'!$B$2:$B$516,0), MATCH(Capacity!AF$254,'E-E'!$E$1:$AH$1,0))</f>
        <v>0</v>
      </c>
      <c r="AG518">
        <f>$C518*INDEX('E-E'!$E$2:$AH$516,MATCH(Capacity!$B518,'E-E'!$B$2:$B$516,0), MATCH(Capacity!AG$254,'E-E'!$E$1:$AH$1,0))</f>
        <v>0</v>
      </c>
      <c r="AH518">
        <f>$C518*INDEX('E-E'!$E$2:$AH$516,MATCH(Capacity!$B518,'E-E'!$B$2:$B$516,0), MATCH(Capacity!AH$254,'E-E'!$E$1:$AH$1,0))</f>
        <v>0</v>
      </c>
    </row>
    <row r="519" spans="1:34" x14ac:dyDescent="0.3">
      <c r="A519" t="str">
        <f>'E-E'!A266</f>
        <v>Maryrorough Solar Farm</v>
      </c>
      <c r="B519" t="str">
        <f>'E-E'!B266</f>
        <v>MARYRSF1</v>
      </c>
      <c r="C519">
        <f>_xlfn.IFNA(VLOOKUP(B519,RawData!$B$1:$E$168,4,FALSE),0)</f>
        <v>0</v>
      </c>
      <c r="D519">
        <f>_xlfn.IFNA(VLOOKUP(B519,RawData!$B$1:$H$168,7,FALSE),0)</f>
        <v>0</v>
      </c>
      <c r="E519">
        <f>_xlfn.IFNA(VLOOKUP(B519,RawData!$B$1:$H$168,2,FALSE),0)</f>
        <v>0</v>
      </c>
      <c r="F519">
        <f>$C519*INDEX('E-E'!$E$2:$AH$516,MATCH(Capacity!$B519,'E-E'!$B$2:$B$516,0), MATCH(Capacity!F$254,'E-E'!$E$1:$AH$1,0))</f>
        <v>0</v>
      </c>
      <c r="G519">
        <f>$C519*INDEX('E-E'!$E$2:$AH$516,MATCH(Capacity!$B519,'E-E'!$B$2:$B$516,0), MATCH(Capacity!G$254,'E-E'!$E$1:$AH$1,0))</f>
        <v>0</v>
      </c>
      <c r="H519">
        <f>$C519*INDEX('E-E'!$E$2:$AH$516,MATCH(Capacity!$B519,'E-E'!$B$2:$B$516,0), MATCH(Capacity!H$254,'E-E'!$E$1:$AH$1,0))</f>
        <v>0</v>
      </c>
      <c r="I519">
        <f>$C519*INDEX('E-E'!$E$2:$AH$516,MATCH(Capacity!$B519,'E-E'!$B$2:$B$516,0), MATCH(Capacity!I$254,'E-E'!$E$1:$AH$1,0))</f>
        <v>0</v>
      </c>
      <c r="J519">
        <f>$C519*INDEX('E-E'!$E$2:$AH$516,MATCH(Capacity!$B519,'E-E'!$B$2:$B$516,0), MATCH(Capacity!J$254,'E-E'!$E$1:$AH$1,0))</f>
        <v>0</v>
      </c>
      <c r="K519">
        <f>$C519*INDEX('E-E'!$E$2:$AH$516,MATCH(Capacity!$B519,'E-E'!$B$2:$B$516,0), MATCH(Capacity!K$254,'E-E'!$E$1:$AH$1,0))</f>
        <v>0</v>
      </c>
      <c r="L519">
        <f>$C519*INDEX('E-E'!$E$2:$AH$516,MATCH(Capacity!$B519,'E-E'!$B$2:$B$516,0), MATCH(Capacity!L$254,'E-E'!$E$1:$AH$1,0))</f>
        <v>0</v>
      </c>
      <c r="M519">
        <f>$C519*INDEX('E-E'!$E$2:$AH$516,MATCH(Capacity!$B519,'E-E'!$B$2:$B$516,0), MATCH(Capacity!M$254,'E-E'!$E$1:$AH$1,0))</f>
        <v>0</v>
      </c>
      <c r="N519">
        <f>$C519*INDEX('E-E'!$E$2:$AH$516,MATCH(Capacity!$B519,'E-E'!$B$2:$B$516,0), MATCH(Capacity!N$254,'E-E'!$E$1:$AH$1,0))</f>
        <v>0</v>
      </c>
      <c r="O519">
        <f>$C519*INDEX('E-E'!$E$2:$AH$516,MATCH(Capacity!$B519,'E-E'!$B$2:$B$516,0), MATCH(Capacity!O$254,'E-E'!$E$1:$AH$1,0))</f>
        <v>0</v>
      </c>
      <c r="P519">
        <f>$C519*INDEX('E-E'!$E$2:$AH$516,MATCH(Capacity!$B519,'E-E'!$B$2:$B$516,0), MATCH(Capacity!P$254,'E-E'!$E$1:$AH$1,0))</f>
        <v>0</v>
      </c>
      <c r="Q519">
        <f>$C519*INDEX('E-E'!$E$2:$AH$516,MATCH(Capacity!$B519,'E-E'!$B$2:$B$516,0), MATCH(Capacity!Q$254,'E-E'!$E$1:$AH$1,0))</f>
        <v>0</v>
      </c>
      <c r="R519">
        <f>$C519*INDEX('E-E'!$E$2:$AH$516,MATCH(Capacity!$B519,'E-E'!$B$2:$B$516,0), MATCH(Capacity!R$254,'E-E'!$E$1:$AH$1,0))</f>
        <v>0</v>
      </c>
      <c r="S519">
        <f>$C519*INDEX('E-E'!$E$2:$AH$516,MATCH(Capacity!$B519,'E-E'!$B$2:$B$516,0), MATCH(Capacity!S$254,'E-E'!$E$1:$AH$1,0))</f>
        <v>0</v>
      </c>
      <c r="T519">
        <f>$C519*INDEX('E-E'!$E$2:$AH$516,MATCH(Capacity!$B519,'E-E'!$B$2:$B$516,0), MATCH(Capacity!T$254,'E-E'!$E$1:$AH$1,0))</f>
        <v>0</v>
      </c>
      <c r="U519">
        <f>$C519*INDEX('E-E'!$E$2:$AH$516,MATCH(Capacity!$B519,'E-E'!$B$2:$B$516,0), MATCH(Capacity!U$254,'E-E'!$E$1:$AH$1,0))</f>
        <v>0</v>
      </c>
      <c r="V519">
        <f>$C519*INDEX('E-E'!$E$2:$AH$516,MATCH(Capacity!$B519,'E-E'!$B$2:$B$516,0), MATCH(Capacity!V$254,'E-E'!$E$1:$AH$1,0))</f>
        <v>0</v>
      </c>
      <c r="W519">
        <f>$C519*INDEX('E-E'!$E$2:$AH$516,MATCH(Capacity!$B519,'E-E'!$B$2:$B$516,0), MATCH(Capacity!W$254,'E-E'!$E$1:$AH$1,0))</f>
        <v>0</v>
      </c>
      <c r="X519">
        <f>$C519*INDEX('E-E'!$E$2:$AH$516,MATCH(Capacity!$B519,'E-E'!$B$2:$B$516,0), MATCH(Capacity!X$254,'E-E'!$E$1:$AH$1,0))</f>
        <v>0</v>
      </c>
      <c r="Y519">
        <f>$C519*INDEX('E-E'!$E$2:$AH$516,MATCH(Capacity!$B519,'E-E'!$B$2:$B$516,0), MATCH(Capacity!Y$254,'E-E'!$E$1:$AH$1,0))</f>
        <v>0</v>
      </c>
      <c r="Z519">
        <f>$C519*INDEX('E-E'!$E$2:$AH$516,MATCH(Capacity!$B519,'E-E'!$B$2:$B$516,0), MATCH(Capacity!Z$254,'E-E'!$E$1:$AH$1,0))</f>
        <v>0</v>
      </c>
      <c r="AA519">
        <f>$C519*INDEX('E-E'!$E$2:$AH$516,MATCH(Capacity!$B519,'E-E'!$B$2:$B$516,0), MATCH(Capacity!AA$254,'E-E'!$E$1:$AH$1,0))</f>
        <v>0</v>
      </c>
      <c r="AB519">
        <f>$C519*INDEX('E-E'!$E$2:$AH$516,MATCH(Capacity!$B519,'E-E'!$B$2:$B$516,0), MATCH(Capacity!AB$254,'E-E'!$E$1:$AH$1,0))</f>
        <v>0</v>
      </c>
      <c r="AC519">
        <f>$C519*INDEX('E-E'!$E$2:$AH$516,MATCH(Capacity!$B519,'E-E'!$B$2:$B$516,0), MATCH(Capacity!AC$254,'E-E'!$E$1:$AH$1,0))</f>
        <v>0</v>
      </c>
      <c r="AD519">
        <f>$C519*INDEX('E-E'!$E$2:$AH$516,MATCH(Capacity!$B519,'E-E'!$B$2:$B$516,0), MATCH(Capacity!AD$254,'E-E'!$E$1:$AH$1,0))</f>
        <v>0</v>
      </c>
      <c r="AE519">
        <f>$C519*INDEX('E-E'!$E$2:$AH$516,MATCH(Capacity!$B519,'E-E'!$B$2:$B$516,0), MATCH(Capacity!AE$254,'E-E'!$E$1:$AH$1,0))</f>
        <v>0</v>
      </c>
      <c r="AF519">
        <f>$C519*INDEX('E-E'!$E$2:$AH$516,MATCH(Capacity!$B519,'E-E'!$B$2:$B$516,0), MATCH(Capacity!AF$254,'E-E'!$E$1:$AH$1,0))</f>
        <v>0</v>
      </c>
      <c r="AG519">
        <f>$C519*INDEX('E-E'!$E$2:$AH$516,MATCH(Capacity!$B519,'E-E'!$B$2:$B$516,0), MATCH(Capacity!AG$254,'E-E'!$E$1:$AH$1,0))</f>
        <v>0</v>
      </c>
      <c r="AH519">
        <f>$C519*INDEX('E-E'!$E$2:$AH$516,MATCH(Capacity!$B519,'E-E'!$B$2:$B$516,0), MATCH(Capacity!AH$254,'E-E'!$E$1:$AH$1,0))</f>
        <v>0</v>
      </c>
    </row>
    <row r="520" spans="1:34" x14ac:dyDescent="0.3">
      <c r="A520" t="str">
        <f>'E-E'!A267</f>
        <v>Bogong / MacKay</v>
      </c>
      <c r="B520" t="str">
        <f>'E-E'!B267</f>
        <v>MCKAY11</v>
      </c>
      <c r="C520">
        <f>_xlfn.IFNA(VLOOKUP(B520,RawData!$B$1:$E$168,4,FALSE),0)</f>
        <v>0</v>
      </c>
      <c r="D520">
        <f>_xlfn.IFNA(VLOOKUP(B520,RawData!$B$1:$H$168,7,FALSE),0)</f>
        <v>0</v>
      </c>
      <c r="E520">
        <f>_xlfn.IFNA(VLOOKUP(B520,RawData!$B$1:$H$168,2,FALSE),0)</f>
        <v>0</v>
      </c>
      <c r="F520">
        <f>$C520*INDEX('E-E'!$E$2:$AH$516,MATCH(Capacity!$B520,'E-E'!$B$2:$B$516,0), MATCH(Capacity!F$254,'E-E'!$E$1:$AH$1,0))</f>
        <v>0</v>
      </c>
      <c r="G520">
        <f>$C520*INDEX('E-E'!$E$2:$AH$516,MATCH(Capacity!$B520,'E-E'!$B$2:$B$516,0), MATCH(Capacity!G$254,'E-E'!$E$1:$AH$1,0))</f>
        <v>0</v>
      </c>
      <c r="H520">
        <f>$C520*INDEX('E-E'!$E$2:$AH$516,MATCH(Capacity!$B520,'E-E'!$B$2:$B$516,0), MATCH(Capacity!H$254,'E-E'!$E$1:$AH$1,0))</f>
        <v>0</v>
      </c>
      <c r="I520">
        <f>$C520*INDEX('E-E'!$E$2:$AH$516,MATCH(Capacity!$B520,'E-E'!$B$2:$B$516,0), MATCH(Capacity!I$254,'E-E'!$E$1:$AH$1,0))</f>
        <v>0</v>
      </c>
      <c r="J520">
        <f>$C520*INDEX('E-E'!$E$2:$AH$516,MATCH(Capacity!$B520,'E-E'!$B$2:$B$516,0), MATCH(Capacity!J$254,'E-E'!$E$1:$AH$1,0))</f>
        <v>0</v>
      </c>
      <c r="K520">
        <f>$C520*INDEX('E-E'!$E$2:$AH$516,MATCH(Capacity!$B520,'E-E'!$B$2:$B$516,0), MATCH(Capacity!K$254,'E-E'!$E$1:$AH$1,0))</f>
        <v>0</v>
      </c>
      <c r="L520">
        <f>$C520*INDEX('E-E'!$E$2:$AH$516,MATCH(Capacity!$B520,'E-E'!$B$2:$B$516,0), MATCH(Capacity!L$254,'E-E'!$E$1:$AH$1,0))</f>
        <v>0</v>
      </c>
      <c r="M520">
        <f>$C520*INDEX('E-E'!$E$2:$AH$516,MATCH(Capacity!$B520,'E-E'!$B$2:$B$516,0), MATCH(Capacity!M$254,'E-E'!$E$1:$AH$1,0))</f>
        <v>0</v>
      </c>
      <c r="N520">
        <f>$C520*INDEX('E-E'!$E$2:$AH$516,MATCH(Capacity!$B520,'E-E'!$B$2:$B$516,0), MATCH(Capacity!N$254,'E-E'!$E$1:$AH$1,0))</f>
        <v>0</v>
      </c>
      <c r="O520">
        <f>$C520*INDEX('E-E'!$E$2:$AH$516,MATCH(Capacity!$B520,'E-E'!$B$2:$B$516,0), MATCH(Capacity!O$254,'E-E'!$E$1:$AH$1,0))</f>
        <v>0</v>
      </c>
      <c r="P520">
        <f>$C520*INDEX('E-E'!$E$2:$AH$516,MATCH(Capacity!$B520,'E-E'!$B$2:$B$516,0), MATCH(Capacity!P$254,'E-E'!$E$1:$AH$1,0))</f>
        <v>0</v>
      </c>
      <c r="Q520">
        <f>$C520*INDEX('E-E'!$E$2:$AH$516,MATCH(Capacity!$B520,'E-E'!$B$2:$B$516,0), MATCH(Capacity!Q$254,'E-E'!$E$1:$AH$1,0))</f>
        <v>0</v>
      </c>
      <c r="R520">
        <f>$C520*INDEX('E-E'!$E$2:$AH$516,MATCH(Capacity!$B520,'E-E'!$B$2:$B$516,0), MATCH(Capacity!R$254,'E-E'!$E$1:$AH$1,0))</f>
        <v>0</v>
      </c>
      <c r="S520">
        <f>$C520*INDEX('E-E'!$E$2:$AH$516,MATCH(Capacity!$B520,'E-E'!$B$2:$B$516,0), MATCH(Capacity!S$254,'E-E'!$E$1:$AH$1,0))</f>
        <v>0</v>
      </c>
      <c r="T520">
        <f>$C520*INDEX('E-E'!$E$2:$AH$516,MATCH(Capacity!$B520,'E-E'!$B$2:$B$516,0), MATCH(Capacity!T$254,'E-E'!$E$1:$AH$1,0))</f>
        <v>0</v>
      </c>
      <c r="U520">
        <f>$C520*INDEX('E-E'!$E$2:$AH$516,MATCH(Capacity!$B520,'E-E'!$B$2:$B$516,0), MATCH(Capacity!U$254,'E-E'!$E$1:$AH$1,0))</f>
        <v>0</v>
      </c>
      <c r="V520">
        <f>$C520*INDEX('E-E'!$E$2:$AH$516,MATCH(Capacity!$B520,'E-E'!$B$2:$B$516,0), MATCH(Capacity!V$254,'E-E'!$E$1:$AH$1,0))</f>
        <v>0</v>
      </c>
      <c r="W520">
        <f>$C520*INDEX('E-E'!$E$2:$AH$516,MATCH(Capacity!$B520,'E-E'!$B$2:$B$516,0), MATCH(Capacity!W$254,'E-E'!$E$1:$AH$1,0))</f>
        <v>0</v>
      </c>
      <c r="X520">
        <f>$C520*INDEX('E-E'!$E$2:$AH$516,MATCH(Capacity!$B520,'E-E'!$B$2:$B$516,0), MATCH(Capacity!X$254,'E-E'!$E$1:$AH$1,0))</f>
        <v>0</v>
      </c>
      <c r="Y520">
        <f>$C520*INDEX('E-E'!$E$2:$AH$516,MATCH(Capacity!$B520,'E-E'!$B$2:$B$516,0), MATCH(Capacity!Y$254,'E-E'!$E$1:$AH$1,0))</f>
        <v>0</v>
      </c>
      <c r="Z520">
        <f>$C520*INDEX('E-E'!$E$2:$AH$516,MATCH(Capacity!$B520,'E-E'!$B$2:$B$516,0), MATCH(Capacity!Z$254,'E-E'!$E$1:$AH$1,0))</f>
        <v>0</v>
      </c>
      <c r="AA520">
        <f>$C520*INDEX('E-E'!$E$2:$AH$516,MATCH(Capacity!$B520,'E-E'!$B$2:$B$516,0), MATCH(Capacity!AA$254,'E-E'!$E$1:$AH$1,0))</f>
        <v>0</v>
      </c>
      <c r="AB520">
        <f>$C520*INDEX('E-E'!$E$2:$AH$516,MATCH(Capacity!$B520,'E-E'!$B$2:$B$516,0), MATCH(Capacity!AB$254,'E-E'!$E$1:$AH$1,0))</f>
        <v>0</v>
      </c>
      <c r="AC520">
        <f>$C520*INDEX('E-E'!$E$2:$AH$516,MATCH(Capacity!$B520,'E-E'!$B$2:$B$516,0), MATCH(Capacity!AC$254,'E-E'!$E$1:$AH$1,0))</f>
        <v>0</v>
      </c>
      <c r="AD520">
        <f>$C520*INDEX('E-E'!$E$2:$AH$516,MATCH(Capacity!$B520,'E-E'!$B$2:$B$516,0), MATCH(Capacity!AD$254,'E-E'!$E$1:$AH$1,0))</f>
        <v>0</v>
      </c>
      <c r="AE520">
        <f>$C520*INDEX('E-E'!$E$2:$AH$516,MATCH(Capacity!$B520,'E-E'!$B$2:$B$516,0), MATCH(Capacity!AE$254,'E-E'!$E$1:$AH$1,0))</f>
        <v>0</v>
      </c>
      <c r="AF520">
        <f>$C520*INDEX('E-E'!$E$2:$AH$516,MATCH(Capacity!$B520,'E-E'!$B$2:$B$516,0), MATCH(Capacity!AF$254,'E-E'!$E$1:$AH$1,0))</f>
        <v>0</v>
      </c>
      <c r="AG520">
        <f>$C520*INDEX('E-E'!$E$2:$AH$516,MATCH(Capacity!$B520,'E-E'!$B$2:$B$516,0), MATCH(Capacity!AG$254,'E-E'!$E$1:$AH$1,0))</f>
        <v>0</v>
      </c>
      <c r="AH520">
        <f>$C520*INDEX('E-E'!$E$2:$AH$516,MATCH(Capacity!$B520,'E-E'!$B$2:$B$516,0), MATCH(Capacity!AH$254,'E-E'!$E$1:$AH$1,0))</f>
        <v>0</v>
      </c>
    </row>
    <row r="521" spans="1:34" x14ac:dyDescent="0.3">
      <c r="A521" t="str">
        <f>'E-E'!A268</f>
        <v>Bogong / MacKay</v>
      </c>
      <c r="B521" t="str">
        <f>'E-E'!B268</f>
        <v>MCKAY12</v>
      </c>
      <c r="C521">
        <f>_xlfn.IFNA(VLOOKUP(B521,RawData!$B$1:$E$168,4,FALSE),0)</f>
        <v>0</v>
      </c>
      <c r="D521">
        <f>_xlfn.IFNA(VLOOKUP(B521,RawData!$B$1:$H$168,7,FALSE),0)</f>
        <v>0</v>
      </c>
      <c r="E521">
        <f>_xlfn.IFNA(VLOOKUP(B521,RawData!$B$1:$H$168,2,FALSE),0)</f>
        <v>0</v>
      </c>
      <c r="F521">
        <f>$C521*INDEX('E-E'!$E$2:$AH$516,MATCH(Capacity!$B521,'E-E'!$B$2:$B$516,0), MATCH(Capacity!F$254,'E-E'!$E$1:$AH$1,0))</f>
        <v>0</v>
      </c>
      <c r="G521">
        <f>$C521*INDEX('E-E'!$E$2:$AH$516,MATCH(Capacity!$B521,'E-E'!$B$2:$B$516,0), MATCH(Capacity!G$254,'E-E'!$E$1:$AH$1,0))</f>
        <v>0</v>
      </c>
      <c r="H521">
        <f>$C521*INDEX('E-E'!$E$2:$AH$516,MATCH(Capacity!$B521,'E-E'!$B$2:$B$516,0), MATCH(Capacity!H$254,'E-E'!$E$1:$AH$1,0))</f>
        <v>0</v>
      </c>
      <c r="I521">
        <f>$C521*INDEX('E-E'!$E$2:$AH$516,MATCH(Capacity!$B521,'E-E'!$B$2:$B$516,0), MATCH(Capacity!I$254,'E-E'!$E$1:$AH$1,0))</f>
        <v>0</v>
      </c>
      <c r="J521">
        <f>$C521*INDEX('E-E'!$E$2:$AH$516,MATCH(Capacity!$B521,'E-E'!$B$2:$B$516,0), MATCH(Capacity!J$254,'E-E'!$E$1:$AH$1,0))</f>
        <v>0</v>
      </c>
      <c r="K521">
        <f>$C521*INDEX('E-E'!$E$2:$AH$516,MATCH(Capacity!$B521,'E-E'!$B$2:$B$516,0), MATCH(Capacity!K$254,'E-E'!$E$1:$AH$1,0))</f>
        <v>0</v>
      </c>
      <c r="L521">
        <f>$C521*INDEX('E-E'!$E$2:$AH$516,MATCH(Capacity!$B521,'E-E'!$B$2:$B$516,0), MATCH(Capacity!L$254,'E-E'!$E$1:$AH$1,0))</f>
        <v>0</v>
      </c>
      <c r="M521">
        <f>$C521*INDEX('E-E'!$E$2:$AH$516,MATCH(Capacity!$B521,'E-E'!$B$2:$B$516,0), MATCH(Capacity!M$254,'E-E'!$E$1:$AH$1,0))</f>
        <v>0</v>
      </c>
      <c r="N521">
        <f>$C521*INDEX('E-E'!$E$2:$AH$516,MATCH(Capacity!$B521,'E-E'!$B$2:$B$516,0), MATCH(Capacity!N$254,'E-E'!$E$1:$AH$1,0))</f>
        <v>0</v>
      </c>
      <c r="O521">
        <f>$C521*INDEX('E-E'!$E$2:$AH$516,MATCH(Capacity!$B521,'E-E'!$B$2:$B$516,0), MATCH(Capacity!O$254,'E-E'!$E$1:$AH$1,0))</f>
        <v>0</v>
      </c>
      <c r="P521">
        <f>$C521*INDEX('E-E'!$E$2:$AH$516,MATCH(Capacity!$B521,'E-E'!$B$2:$B$516,0), MATCH(Capacity!P$254,'E-E'!$E$1:$AH$1,0))</f>
        <v>0</v>
      </c>
      <c r="Q521">
        <f>$C521*INDEX('E-E'!$E$2:$AH$516,MATCH(Capacity!$B521,'E-E'!$B$2:$B$516,0), MATCH(Capacity!Q$254,'E-E'!$E$1:$AH$1,0))</f>
        <v>0</v>
      </c>
      <c r="R521">
        <f>$C521*INDEX('E-E'!$E$2:$AH$516,MATCH(Capacity!$B521,'E-E'!$B$2:$B$516,0), MATCH(Capacity!R$254,'E-E'!$E$1:$AH$1,0))</f>
        <v>0</v>
      </c>
      <c r="S521">
        <f>$C521*INDEX('E-E'!$E$2:$AH$516,MATCH(Capacity!$B521,'E-E'!$B$2:$B$516,0), MATCH(Capacity!S$254,'E-E'!$E$1:$AH$1,0))</f>
        <v>0</v>
      </c>
      <c r="T521">
        <f>$C521*INDEX('E-E'!$E$2:$AH$516,MATCH(Capacity!$B521,'E-E'!$B$2:$B$516,0), MATCH(Capacity!T$254,'E-E'!$E$1:$AH$1,0))</f>
        <v>0</v>
      </c>
      <c r="U521">
        <f>$C521*INDEX('E-E'!$E$2:$AH$516,MATCH(Capacity!$B521,'E-E'!$B$2:$B$516,0), MATCH(Capacity!U$254,'E-E'!$E$1:$AH$1,0))</f>
        <v>0</v>
      </c>
      <c r="V521">
        <f>$C521*INDEX('E-E'!$E$2:$AH$516,MATCH(Capacity!$B521,'E-E'!$B$2:$B$516,0), MATCH(Capacity!V$254,'E-E'!$E$1:$AH$1,0))</f>
        <v>0</v>
      </c>
      <c r="W521">
        <f>$C521*INDEX('E-E'!$E$2:$AH$516,MATCH(Capacity!$B521,'E-E'!$B$2:$B$516,0), MATCH(Capacity!W$254,'E-E'!$E$1:$AH$1,0))</f>
        <v>0</v>
      </c>
      <c r="X521">
        <f>$C521*INDEX('E-E'!$E$2:$AH$516,MATCH(Capacity!$B521,'E-E'!$B$2:$B$516,0), MATCH(Capacity!X$254,'E-E'!$E$1:$AH$1,0))</f>
        <v>0</v>
      </c>
      <c r="Y521">
        <f>$C521*INDEX('E-E'!$E$2:$AH$516,MATCH(Capacity!$B521,'E-E'!$B$2:$B$516,0), MATCH(Capacity!Y$254,'E-E'!$E$1:$AH$1,0))</f>
        <v>0</v>
      </c>
      <c r="Z521">
        <f>$C521*INDEX('E-E'!$E$2:$AH$516,MATCH(Capacity!$B521,'E-E'!$B$2:$B$516,0), MATCH(Capacity!Z$254,'E-E'!$E$1:$AH$1,0))</f>
        <v>0</v>
      </c>
      <c r="AA521">
        <f>$C521*INDEX('E-E'!$E$2:$AH$516,MATCH(Capacity!$B521,'E-E'!$B$2:$B$516,0), MATCH(Capacity!AA$254,'E-E'!$E$1:$AH$1,0))</f>
        <v>0</v>
      </c>
      <c r="AB521">
        <f>$C521*INDEX('E-E'!$E$2:$AH$516,MATCH(Capacity!$B521,'E-E'!$B$2:$B$516,0), MATCH(Capacity!AB$254,'E-E'!$E$1:$AH$1,0))</f>
        <v>0</v>
      </c>
      <c r="AC521">
        <f>$C521*INDEX('E-E'!$E$2:$AH$516,MATCH(Capacity!$B521,'E-E'!$B$2:$B$516,0), MATCH(Capacity!AC$254,'E-E'!$E$1:$AH$1,0))</f>
        <v>0</v>
      </c>
      <c r="AD521">
        <f>$C521*INDEX('E-E'!$E$2:$AH$516,MATCH(Capacity!$B521,'E-E'!$B$2:$B$516,0), MATCH(Capacity!AD$254,'E-E'!$E$1:$AH$1,0))</f>
        <v>0</v>
      </c>
      <c r="AE521">
        <f>$C521*INDEX('E-E'!$E$2:$AH$516,MATCH(Capacity!$B521,'E-E'!$B$2:$B$516,0), MATCH(Capacity!AE$254,'E-E'!$E$1:$AH$1,0))</f>
        <v>0</v>
      </c>
      <c r="AF521">
        <f>$C521*INDEX('E-E'!$E$2:$AH$516,MATCH(Capacity!$B521,'E-E'!$B$2:$B$516,0), MATCH(Capacity!AF$254,'E-E'!$E$1:$AH$1,0))</f>
        <v>0</v>
      </c>
      <c r="AG521">
        <f>$C521*INDEX('E-E'!$E$2:$AH$516,MATCH(Capacity!$B521,'E-E'!$B$2:$B$516,0), MATCH(Capacity!AG$254,'E-E'!$E$1:$AH$1,0))</f>
        <v>0</v>
      </c>
      <c r="AH521">
        <f>$C521*INDEX('E-E'!$E$2:$AH$516,MATCH(Capacity!$B521,'E-E'!$B$2:$B$516,0), MATCH(Capacity!AH$254,'E-E'!$E$1:$AH$1,0))</f>
        <v>0</v>
      </c>
    </row>
    <row r="522" spans="1:34" x14ac:dyDescent="0.3">
      <c r="A522" t="str">
        <f>'E-E'!A269</f>
        <v>Bogong / MacKay</v>
      </c>
      <c r="B522" t="str">
        <f>'E-E'!B269</f>
        <v>MCKAY13</v>
      </c>
      <c r="C522">
        <f>_xlfn.IFNA(VLOOKUP(B522,RawData!$B$1:$E$168,4,FALSE),0)</f>
        <v>0</v>
      </c>
      <c r="D522">
        <f>_xlfn.IFNA(VLOOKUP(B522,RawData!$B$1:$H$168,7,FALSE),0)</f>
        <v>0</v>
      </c>
      <c r="E522">
        <f>_xlfn.IFNA(VLOOKUP(B522,RawData!$B$1:$H$168,2,FALSE),0)</f>
        <v>0</v>
      </c>
      <c r="F522">
        <f>$C522*INDEX('E-E'!$E$2:$AH$516,MATCH(Capacity!$B522,'E-E'!$B$2:$B$516,0), MATCH(Capacity!F$254,'E-E'!$E$1:$AH$1,0))</f>
        <v>0</v>
      </c>
      <c r="G522">
        <f>$C522*INDEX('E-E'!$E$2:$AH$516,MATCH(Capacity!$B522,'E-E'!$B$2:$B$516,0), MATCH(Capacity!G$254,'E-E'!$E$1:$AH$1,0))</f>
        <v>0</v>
      </c>
      <c r="H522">
        <f>$C522*INDEX('E-E'!$E$2:$AH$516,MATCH(Capacity!$B522,'E-E'!$B$2:$B$516,0), MATCH(Capacity!H$254,'E-E'!$E$1:$AH$1,0))</f>
        <v>0</v>
      </c>
      <c r="I522">
        <f>$C522*INDEX('E-E'!$E$2:$AH$516,MATCH(Capacity!$B522,'E-E'!$B$2:$B$516,0), MATCH(Capacity!I$254,'E-E'!$E$1:$AH$1,0))</f>
        <v>0</v>
      </c>
      <c r="J522">
        <f>$C522*INDEX('E-E'!$E$2:$AH$516,MATCH(Capacity!$B522,'E-E'!$B$2:$B$516,0), MATCH(Capacity!J$254,'E-E'!$E$1:$AH$1,0))</f>
        <v>0</v>
      </c>
      <c r="K522">
        <f>$C522*INDEX('E-E'!$E$2:$AH$516,MATCH(Capacity!$B522,'E-E'!$B$2:$B$516,0), MATCH(Capacity!K$254,'E-E'!$E$1:$AH$1,0))</f>
        <v>0</v>
      </c>
      <c r="L522">
        <f>$C522*INDEX('E-E'!$E$2:$AH$516,MATCH(Capacity!$B522,'E-E'!$B$2:$B$516,0), MATCH(Capacity!L$254,'E-E'!$E$1:$AH$1,0))</f>
        <v>0</v>
      </c>
      <c r="M522">
        <f>$C522*INDEX('E-E'!$E$2:$AH$516,MATCH(Capacity!$B522,'E-E'!$B$2:$B$516,0), MATCH(Capacity!M$254,'E-E'!$E$1:$AH$1,0))</f>
        <v>0</v>
      </c>
      <c r="N522">
        <f>$C522*INDEX('E-E'!$E$2:$AH$516,MATCH(Capacity!$B522,'E-E'!$B$2:$B$516,0), MATCH(Capacity!N$254,'E-E'!$E$1:$AH$1,0))</f>
        <v>0</v>
      </c>
      <c r="O522">
        <f>$C522*INDEX('E-E'!$E$2:$AH$516,MATCH(Capacity!$B522,'E-E'!$B$2:$B$516,0), MATCH(Capacity!O$254,'E-E'!$E$1:$AH$1,0))</f>
        <v>0</v>
      </c>
      <c r="P522">
        <f>$C522*INDEX('E-E'!$E$2:$AH$516,MATCH(Capacity!$B522,'E-E'!$B$2:$B$516,0), MATCH(Capacity!P$254,'E-E'!$E$1:$AH$1,0))</f>
        <v>0</v>
      </c>
      <c r="Q522">
        <f>$C522*INDEX('E-E'!$E$2:$AH$516,MATCH(Capacity!$B522,'E-E'!$B$2:$B$516,0), MATCH(Capacity!Q$254,'E-E'!$E$1:$AH$1,0))</f>
        <v>0</v>
      </c>
      <c r="R522">
        <f>$C522*INDEX('E-E'!$E$2:$AH$516,MATCH(Capacity!$B522,'E-E'!$B$2:$B$516,0), MATCH(Capacity!R$254,'E-E'!$E$1:$AH$1,0))</f>
        <v>0</v>
      </c>
      <c r="S522">
        <f>$C522*INDEX('E-E'!$E$2:$AH$516,MATCH(Capacity!$B522,'E-E'!$B$2:$B$516,0), MATCH(Capacity!S$254,'E-E'!$E$1:$AH$1,0))</f>
        <v>0</v>
      </c>
      <c r="T522">
        <f>$C522*INDEX('E-E'!$E$2:$AH$516,MATCH(Capacity!$B522,'E-E'!$B$2:$B$516,0), MATCH(Capacity!T$254,'E-E'!$E$1:$AH$1,0))</f>
        <v>0</v>
      </c>
      <c r="U522">
        <f>$C522*INDEX('E-E'!$E$2:$AH$516,MATCH(Capacity!$B522,'E-E'!$B$2:$B$516,0), MATCH(Capacity!U$254,'E-E'!$E$1:$AH$1,0))</f>
        <v>0</v>
      </c>
      <c r="V522">
        <f>$C522*INDEX('E-E'!$E$2:$AH$516,MATCH(Capacity!$B522,'E-E'!$B$2:$B$516,0), MATCH(Capacity!V$254,'E-E'!$E$1:$AH$1,0))</f>
        <v>0</v>
      </c>
      <c r="W522">
        <f>$C522*INDEX('E-E'!$E$2:$AH$516,MATCH(Capacity!$B522,'E-E'!$B$2:$B$516,0), MATCH(Capacity!W$254,'E-E'!$E$1:$AH$1,0))</f>
        <v>0</v>
      </c>
      <c r="X522">
        <f>$C522*INDEX('E-E'!$E$2:$AH$516,MATCH(Capacity!$B522,'E-E'!$B$2:$B$516,0), MATCH(Capacity!X$254,'E-E'!$E$1:$AH$1,0))</f>
        <v>0</v>
      </c>
      <c r="Y522">
        <f>$C522*INDEX('E-E'!$E$2:$AH$516,MATCH(Capacity!$B522,'E-E'!$B$2:$B$516,0), MATCH(Capacity!Y$254,'E-E'!$E$1:$AH$1,0))</f>
        <v>0</v>
      </c>
      <c r="Z522">
        <f>$C522*INDEX('E-E'!$E$2:$AH$516,MATCH(Capacity!$B522,'E-E'!$B$2:$B$516,0), MATCH(Capacity!Z$254,'E-E'!$E$1:$AH$1,0))</f>
        <v>0</v>
      </c>
      <c r="AA522">
        <f>$C522*INDEX('E-E'!$E$2:$AH$516,MATCH(Capacity!$B522,'E-E'!$B$2:$B$516,0), MATCH(Capacity!AA$254,'E-E'!$E$1:$AH$1,0))</f>
        <v>0</v>
      </c>
      <c r="AB522">
        <f>$C522*INDEX('E-E'!$E$2:$AH$516,MATCH(Capacity!$B522,'E-E'!$B$2:$B$516,0), MATCH(Capacity!AB$254,'E-E'!$E$1:$AH$1,0))</f>
        <v>0</v>
      </c>
      <c r="AC522">
        <f>$C522*INDEX('E-E'!$E$2:$AH$516,MATCH(Capacity!$B522,'E-E'!$B$2:$B$516,0), MATCH(Capacity!AC$254,'E-E'!$E$1:$AH$1,0))</f>
        <v>0</v>
      </c>
      <c r="AD522">
        <f>$C522*INDEX('E-E'!$E$2:$AH$516,MATCH(Capacity!$B522,'E-E'!$B$2:$B$516,0), MATCH(Capacity!AD$254,'E-E'!$E$1:$AH$1,0))</f>
        <v>0</v>
      </c>
      <c r="AE522">
        <f>$C522*INDEX('E-E'!$E$2:$AH$516,MATCH(Capacity!$B522,'E-E'!$B$2:$B$516,0), MATCH(Capacity!AE$254,'E-E'!$E$1:$AH$1,0))</f>
        <v>0</v>
      </c>
      <c r="AF522">
        <f>$C522*INDEX('E-E'!$E$2:$AH$516,MATCH(Capacity!$B522,'E-E'!$B$2:$B$516,0), MATCH(Capacity!AF$254,'E-E'!$E$1:$AH$1,0))</f>
        <v>0</v>
      </c>
      <c r="AG522">
        <f>$C522*INDEX('E-E'!$E$2:$AH$516,MATCH(Capacity!$B522,'E-E'!$B$2:$B$516,0), MATCH(Capacity!AG$254,'E-E'!$E$1:$AH$1,0))</f>
        <v>0</v>
      </c>
      <c r="AH522">
        <f>$C522*INDEX('E-E'!$E$2:$AH$516,MATCH(Capacity!$B522,'E-E'!$B$2:$B$516,0), MATCH(Capacity!AH$254,'E-E'!$E$1:$AH$1,0))</f>
        <v>0</v>
      </c>
    </row>
    <row r="523" spans="1:34" x14ac:dyDescent="0.3">
      <c r="A523" t="str">
        <f>'E-E'!A270</f>
        <v>Bogong / MacKay</v>
      </c>
      <c r="B523" t="str">
        <f>'E-E'!B270</f>
        <v>MCKAY14</v>
      </c>
      <c r="C523">
        <f>_xlfn.IFNA(VLOOKUP(B523,RawData!$B$1:$E$168,4,FALSE),0)</f>
        <v>0</v>
      </c>
      <c r="D523">
        <f>_xlfn.IFNA(VLOOKUP(B523,RawData!$B$1:$H$168,7,FALSE),0)</f>
        <v>0</v>
      </c>
      <c r="E523">
        <f>_xlfn.IFNA(VLOOKUP(B523,RawData!$B$1:$H$168,2,FALSE),0)</f>
        <v>0</v>
      </c>
      <c r="F523">
        <f>$C523*INDEX('E-E'!$E$2:$AH$516,MATCH(Capacity!$B523,'E-E'!$B$2:$B$516,0), MATCH(Capacity!F$254,'E-E'!$E$1:$AH$1,0))</f>
        <v>0</v>
      </c>
      <c r="G523">
        <f>$C523*INDEX('E-E'!$E$2:$AH$516,MATCH(Capacity!$B523,'E-E'!$B$2:$B$516,0), MATCH(Capacity!G$254,'E-E'!$E$1:$AH$1,0))</f>
        <v>0</v>
      </c>
      <c r="H523">
        <f>$C523*INDEX('E-E'!$E$2:$AH$516,MATCH(Capacity!$B523,'E-E'!$B$2:$B$516,0), MATCH(Capacity!H$254,'E-E'!$E$1:$AH$1,0))</f>
        <v>0</v>
      </c>
      <c r="I523">
        <f>$C523*INDEX('E-E'!$E$2:$AH$516,MATCH(Capacity!$B523,'E-E'!$B$2:$B$516,0), MATCH(Capacity!I$254,'E-E'!$E$1:$AH$1,0))</f>
        <v>0</v>
      </c>
      <c r="J523">
        <f>$C523*INDEX('E-E'!$E$2:$AH$516,MATCH(Capacity!$B523,'E-E'!$B$2:$B$516,0), MATCH(Capacity!J$254,'E-E'!$E$1:$AH$1,0))</f>
        <v>0</v>
      </c>
      <c r="K523">
        <f>$C523*INDEX('E-E'!$E$2:$AH$516,MATCH(Capacity!$B523,'E-E'!$B$2:$B$516,0), MATCH(Capacity!K$254,'E-E'!$E$1:$AH$1,0))</f>
        <v>0</v>
      </c>
      <c r="L523">
        <f>$C523*INDEX('E-E'!$E$2:$AH$516,MATCH(Capacity!$B523,'E-E'!$B$2:$B$516,0), MATCH(Capacity!L$254,'E-E'!$E$1:$AH$1,0))</f>
        <v>0</v>
      </c>
      <c r="M523">
        <f>$C523*INDEX('E-E'!$E$2:$AH$516,MATCH(Capacity!$B523,'E-E'!$B$2:$B$516,0), MATCH(Capacity!M$254,'E-E'!$E$1:$AH$1,0))</f>
        <v>0</v>
      </c>
      <c r="N523">
        <f>$C523*INDEX('E-E'!$E$2:$AH$516,MATCH(Capacity!$B523,'E-E'!$B$2:$B$516,0), MATCH(Capacity!N$254,'E-E'!$E$1:$AH$1,0))</f>
        <v>0</v>
      </c>
      <c r="O523">
        <f>$C523*INDEX('E-E'!$E$2:$AH$516,MATCH(Capacity!$B523,'E-E'!$B$2:$B$516,0), MATCH(Capacity!O$254,'E-E'!$E$1:$AH$1,0))</f>
        <v>0</v>
      </c>
      <c r="P523">
        <f>$C523*INDEX('E-E'!$E$2:$AH$516,MATCH(Capacity!$B523,'E-E'!$B$2:$B$516,0), MATCH(Capacity!P$254,'E-E'!$E$1:$AH$1,0))</f>
        <v>0</v>
      </c>
      <c r="Q523">
        <f>$C523*INDEX('E-E'!$E$2:$AH$516,MATCH(Capacity!$B523,'E-E'!$B$2:$B$516,0), MATCH(Capacity!Q$254,'E-E'!$E$1:$AH$1,0))</f>
        <v>0</v>
      </c>
      <c r="R523">
        <f>$C523*INDEX('E-E'!$E$2:$AH$516,MATCH(Capacity!$B523,'E-E'!$B$2:$B$516,0), MATCH(Capacity!R$254,'E-E'!$E$1:$AH$1,0))</f>
        <v>0</v>
      </c>
      <c r="S523">
        <f>$C523*INDEX('E-E'!$E$2:$AH$516,MATCH(Capacity!$B523,'E-E'!$B$2:$B$516,0), MATCH(Capacity!S$254,'E-E'!$E$1:$AH$1,0))</f>
        <v>0</v>
      </c>
      <c r="T523">
        <f>$C523*INDEX('E-E'!$E$2:$AH$516,MATCH(Capacity!$B523,'E-E'!$B$2:$B$516,0), MATCH(Capacity!T$254,'E-E'!$E$1:$AH$1,0))</f>
        <v>0</v>
      </c>
      <c r="U523">
        <f>$C523*INDEX('E-E'!$E$2:$AH$516,MATCH(Capacity!$B523,'E-E'!$B$2:$B$516,0), MATCH(Capacity!U$254,'E-E'!$E$1:$AH$1,0))</f>
        <v>0</v>
      </c>
      <c r="V523">
        <f>$C523*INDEX('E-E'!$E$2:$AH$516,MATCH(Capacity!$B523,'E-E'!$B$2:$B$516,0), MATCH(Capacity!V$254,'E-E'!$E$1:$AH$1,0))</f>
        <v>0</v>
      </c>
      <c r="W523">
        <f>$C523*INDEX('E-E'!$E$2:$AH$516,MATCH(Capacity!$B523,'E-E'!$B$2:$B$516,0), MATCH(Capacity!W$254,'E-E'!$E$1:$AH$1,0))</f>
        <v>0</v>
      </c>
      <c r="X523">
        <f>$C523*INDEX('E-E'!$E$2:$AH$516,MATCH(Capacity!$B523,'E-E'!$B$2:$B$516,0), MATCH(Capacity!X$254,'E-E'!$E$1:$AH$1,0))</f>
        <v>0</v>
      </c>
      <c r="Y523">
        <f>$C523*INDEX('E-E'!$E$2:$AH$516,MATCH(Capacity!$B523,'E-E'!$B$2:$B$516,0), MATCH(Capacity!Y$254,'E-E'!$E$1:$AH$1,0))</f>
        <v>0</v>
      </c>
      <c r="Z523">
        <f>$C523*INDEX('E-E'!$E$2:$AH$516,MATCH(Capacity!$B523,'E-E'!$B$2:$B$516,0), MATCH(Capacity!Z$254,'E-E'!$E$1:$AH$1,0))</f>
        <v>0</v>
      </c>
      <c r="AA523">
        <f>$C523*INDEX('E-E'!$E$2:$AH$516,MATCH(Capacity!$B523,'E-E'!$B$2:$B$516,0), MATCH(Capacity!AA$254,'E-E'!$E$1:$AH$1,0))</f>
        <v>0</v>
      </c>
      <c r="AB523">
        <f>$C523*INDEX('E-E'!$E$2:$AH$516,MATCH(Capacity!$B523,'E-E'!$B$2:$B$516,0), MATCH(Capacity!AB$254,'E-E'!$E$1:$AH$1,0))</f>
        <v>0</v>
      </c>
      <c r="AC523">
        <f>$C523*INDEX('E-E'!$E$2:$AH$516,MATCH(Capacity!$B523,'E-E'!$B$2:$B$516,0), MATCH(Capacity!AC$254,'E-E'!$E$1:$AH$1,0))</f>
        <v>0</v>
      </c>
      <c r="AD523">
        <f>$C523*INDEX('E-E'!$E$2:$AH$516,MATCH(Capacity!$B523,'E-E'!$B$2:$B$516,0), MATCH(Capacity!AD$254,'E-E'!$E$1:$AH$1,0))</f>
        <v>0</v>
      </c>
      <c r="AE523">
        <f>$C523*INDEX('E-E'!$E$2:$AH$516,MATCH(Capacity!$B523,'E-E'!$B$2:$B$516,0), MATCH(Capacity!AE$254,'E-E'!$E$1:$AH$1,0))</f>
        <v>0</v>
      </c>
      <c r="AF523">
        <f>$C523*INDEX('E-E'!$E$2:$AH$516,MATCH(Capacity!$B523,'E-E'!$B$2:$B$516,0), MATCH(Capacity!AF$254,'E-E'!$E$1:$AH$1,0))</f>
        <v>0</v>
      </c>
      <c r="AG523">
        <f>$C523*INDEX('E-E'!$E$2:$AH$516,MATCH(Capacity!$B523,'E-E'!$B$2:$B$516,0), MATCH(Capacity!AG$254,'E-E'!$E$1:$AH$1,0))</f>
        <v>0</v>
      </c>
      <c r="AH523">
        <f>$C523*INDEX('E-E'!$E$2:$AH$516,MATCH(Capacity!$B523,'E-E'!$B$2:$B$516,0), MATCH(Capacity!AH$254,'E-E'!$E$1:$AH$1,0))</f>
        <v>0</v>
      </c>
    </row>
    <row r="524" spans="1:34" x14ac:dyDescent="0.3">
      <c r="A524" t="str">
        <f>'E-E'!A271</f>
        <v>Bogong / MacKay</v>
      </c>
      <c r="B524" t="str">
        <f>'E-E'!B271</f>
        <v>MCKAY15</v>
      </c>
      <c r="C524">
        <f>_xlfn.IFNA(VLOOKUP(B524,RawData!$B$1:$E$168,4,FALSE),0)</f>
        <v>0</v>
      </c>
      <c r="D524">
        <f>_xlfn.IFNA(VLOOKUP(B524,RawData!$B$1:$H$168,7,FALSE),0)</f>
        <v>0</v>
      </c>
      <c r="E524">
        <f>_xlfn.IFNA(VLOOKUP(B524,RawData!$B$1:$H$168,2,FALSE),0)</f>
        <v>0</v>
      </c>
      <c r="F524">
        <f>$C524*INDEX('E-E'!$E$2:$AH$516,MATCH(Capacity!$B524,'E-E'!$B$2:$B$516,0), MATCH(Capacity!F$254,'E-E'!$E$1:$AH$1,0))</f>
        <v>0</v>
      </c>
      <c r="G524">
        <f>$C524*INDEX('E-E'!$E$2:$AH$516,MATCH(Capacity!$B524,'E-E'!$B$2:$B$516,0), MATCH(Capacity!G$254,'E-E'!$E$1:$AH$1,0))</f>
        <v>0</v>
      </c>
      <c r="H524">
        <f>$C524*INDEX('E-E'!$E$2:$AH$516,MATCH(Capacity!$B524,'E-E'!$B$2:$B$516,0), MATCH(Capacity!H$254,'E-E'!$E$1:$AH$1,0))</f>
        <v>0</v>
      </c>
      <c r="I524">
        <f>$C524*INDEX('E-E'!$E$2:$AH$516,MATCH(Capacity!$B524,'E-E'!$B$2:$B$516,0), MATCH(Capacity!I$254,'E-E'!$E$1:$AH$1,0))</f>
        <v>0</v>
      </c>
      <c r="J524">
        <f>$C524*INDEX('E-E'!$E$2:$AH$516,MATCH(Capacity!$B524,'E-E'!$B$2:$B$516,0), MATCH(Capacity!J$254,'E-E'!$E$1:$AH$1,0))</f>
        <v>0</v>
      </c>
      <c r="K524">
        <f>$C524*INDEX('E-E'!$E$2:$AH$516,MATCH(Capacity!$B524,'E-E'!$B$2:$B$516,0), MATCH(Capacity!K$254,'E-E'!$E$1:$AH$1,0))</f>
        <v>0</v>
      </c>
      <c r="L524">
        <f>$C524*INDEX('E-E'!$E$2:$AH$516,MATCH(Capacity!$B524,'E-E'!$B$2:$B$516,0), MATCH(Capacity!L$254,'E-E'!$E$1:$AH$1,0))</f>
        <v>0</v>
      </c>
      <c r="M524">
        <f>$C524*INDEX('E-E'!$E$2:$AH$516,MATCH(Capacity!$B524,'E-E'!$B$2:$B$516,0), MATCH(Capacity!M$254,'E-E'!$E$1:$AH$1,0))</f>
        <v>0</v>
      </c>
      <c r="N524">
        <f>$C524*INDEX('E-E'!$E$2:$AH$516,MATCH(Capacity!$B524,'E-E'!$B$2:$B$516,0), MATCH(Capacity!N$254,'E-E'!$E$1:$AH$1,0))</f>
        <v>0</v>
      </c>
      <c r="O524">
        <f>$C524*INDEX('E-E'!$E$2:$AH$516,MATCH(Capacity!$B524,'E-E'!$B$2:$B$516,0), MATCH(Capacity!O$254,'E-E'!$E$1:$AH$1,0))</f>
        <v>0</v>
      </c>
      <c r="P524">
        <f>$C524*INDEX('E-E'!$E$2:$AH$516,MATCH(Capacity!$B524,'E-E'!$B$2:$B$516,0), MATCH(Capacity!P$254,'E-E'!$E$1:$AH$1,0))</f>
        <v>0</v>
      </c>
      <c r="Q524">
        <f>$C524*INDEX('E-E'!$E$2:$AH$516,MATCH(Capacity!$B524,'E-E'!$B$2:$B$516,0), MATCH(Capacity!Q$254,'E-E'!$E$1:$AH$1,0))</f>
        <v>0</v>
      </c>
      <c r="R524">
        <f>$C524*INDEX('E-E'!$E$2:$AH$516,MATCH(Capacity!$B524,'E-E'!$B$2:$B$516,0), MATCH(Capacity!R$254,'E-E'!$E$1:$AH$1,0))</f>
        <v>0</v>
      </c>
      <c r="S524">
        <f>$C524*INDEX('E-E'!$E$2:$AH$516,MATCH(Capacity!$B524,'E-E'!$B$2:$B$516,0), MATCH(Capacity!S$254,'E-E'!$E$1:$AH$1,0))</f>
        <v>0</v>
      </c>
      <c r="T524">
        <f>$C524*INDEX('E-E'!$E$2:$AH$516,MATCH(Capacity!$B524,'E-E'!$B$2:$B$516,0), MATCH(Capacity!T$254,'E-E'!$E$1:$AH$1,0))</f>
        <v>0</v>
      </c>
      <c r="U524">
        <f>$C524*INDEX('E-E'!$E$2:$AH$516,MATCH(Capacity!$B524,'E-E'!$B$2:$B$516,0), MATCH(Capacity!U$254,'E-E'!$E$1:$AH$1,0))</f>
        <v>0</v>
      </c>
      <c r="V524">
        <f>$C524*INDEX('E-E'!$E$2:$AH$516,MATCH(Capacity!$B524,'E-E'!$B$2:$B$516,0), MATCH(Capacity!V$254,'E-E'!$E$1:$AH$1,0))</f>
        <v>0</v>
      </c>
      <c r="W524">
        <f>$C524*INDEX('E-E'!$E$2:$AH$516,MATCH(Capacity!$B524,'E-E'!$B$2:$B$516,0), MATCH(Capacity!W$254,'E-E'!$E$1:$AH$1,0))</f>
        <v>0</v>
      </c>
      <c r="X524">
        <f>$C524*INDEX('E-E'!$E$2:$AH$516,MATCH(Capacity!$B524,'E-E'!$B$2:$B$516,0), MATCH(Capacity!X$254,'E-E'!$E$1:$AH$1,0))</f>
        <v>0</v>
      </c>
      <c r="Y524">
        <f>$C524*INDEX('E-E'!$E$2:$AH$516,MATCH(Capacity!$B524,'E-E'!$B$2:$B$516,0), MATCH(Capacity!Y$254,'E-E'!$E$1:$AH$1,0))</f>
        <v>0</v>
      </c>
      <c r="Z524">
        <f>$C524*INDEX('E-E'!$E$2:$AH$516,MATCH(Capacity!$B524,'E-E'!$B$2:$B$516,0), MATCH(Capacity!Z$254,'E-E'!$E$1:$AH$1,0))</f>
        <v>0</v>
      </c>
      <c r="AA524">
        <f>$C524*INDEX('E-E'!$E$2:$AH$516,MATCH(Capacity!$B524,'E-E'!$B$2:$B$516,0), MATCH(Capacity!AA$254,'E-E'!$E$1:$AH$1,0))</f>
        <v>0</v>
      </c>
      <c r="AB524">
        <f>$C524*INDEX('E-E'!$E$2:$AH$516,MATCH(Capacity!$B524,'E-E'!$B$2:$B$516,0), MATCH(Capacity!AB$254,'E-E'!$E$1:$AH$1,0))</f>
        <v>0</v>
      </c>
      <c r="AC524">
        <f>$C524*INDEX('E-E'!$E$2:$AH$516,MATCH(Capacity!$B524,'E-E'!$B$2:$B$516,0), MATCH(Capacity!AC$254,'E-E'!$E$1:$AH$1,0))</f>
        <v>0</v>
      </c>
      <c r="AD524">
        <f>$C524*INDEX('E-E'!$E$2:$AH$516,MATCH(Capacity!$B524,'E-E'!$B$2:$B$516,0), MATCH(Capacity!AD$254,'E-E'!$E$1:$AH$1,0))</f>
        <v>0</v>
      </c>
      <c r="AE524">
        <f>$C524*INDEX('E-E'!$E$2:$AH$516,MATCH(Capacity!$B524,'E-E'!$B$2:$B$516,0), MATCH(Capacity!AE$254,'E-E'!$E$1:$AH$1,0))</f>
        <v>0</v>
      </c>
      <c r="AF524">
        <f>$C524*INDEX('E-E'!$E$2:$AH$516,MATCH(Capacity!$B524,'E-E'!$B$2:$B$516,0), MATCH(Capacity!AF$254,'E-E'!$E$1:$AH$1,0))</f>
        <v>0</v>
      </c>
      <c r="AG524">
        <f>$C524*INDEX('E-E'!$E$2:$AH$516,MATCH(Capacity!$B524,'E-E'!$B$2:$B$516,0), MATCH(Capacity!AG$254,'E-E'!$E$1:$AH$1,0))</f>
        <v>0</v>
      </c>
      <c r="AH524">
        <f>$C524*INDEX('E-E'!$E$2:$AH$516,MATCH(Capacity!$B524,'E-E'!$B$2:$B$516,0), MATCH(Capacity!AH$254,'E-E'!$E$1:$AH$1,0))</f>
        <v>0</v>
      </c>
    </row>
    <row r="525" spans="1:34" x14ac:dyDescent="0.3">
      <c r="A525" t="str">
        <f>'E-E'!A272</f>
        <v>Bogong / MacKay</v>
      </c>
      <c r="B525" t="str">
        <f>'E-E'!B272</f>
        <v>MCKAY16</v>
      </c>
      <c r="C525">
        <f>_xlfn.IFNA(VLOOKUP(B525,RawData!$B$1:$E$168,4,FALSE),0)</f>
        <v>0</v>
      </c>
      <c r="D525">
        <f>_xlfn.IFNA(VLOOKUP(B525,RawData!$B$1:$H$168,7,FALSE),0)</f>
        <v>0</v>
      </c>
      <c r="E525">
        <f>_xlfn.IFNA(VLOOKUP(B525,RawData!$B$1:$H$168,2,FALSE),0)</f>
        <v>0</v>
      </c>
      <c r="F525">
        <f>$C525*INDEX('E-E'!$E$2:$AH$516,MATCH(Capacity!$B525,'E-E'!$B$2:$B$516,0), MATCH(Capacity!F$254,'E-E'!$E$1:$AH$1,0))</f>
        <v>0</v>
      </c>
      <c r="G525">
        <f>$C525*INDEX('E-E'!$E$2:$AH$516,MATCH(Capacity!$B525,'E-E'!$B$2:$B$516,0), MATCH(Capacity!G$254,'E-E'!$E$1:$AH$1,0))</f>
        <v>0</v>
      </c>
      <c r="H525">
        <f>$C525*INDEX('E-E'!$E$2:$AH$516,MATCH(Capacity!$B525,'E-E'!$B$2:$B$516,0), MATCH(Capacity!H$254,'E-E'!$E$1:$AH$1,0))</f>
        <v>0</v>
      </c>
      <c r="I525">
        <f>$C525*INDEX('E-E'!$E$2:$AH$516,MATCH(Capacity!$B525,'E-E'!$B$2:$B$516,0), MATCH(Capacity!I$254,'E-E'!$E$1:$AH$1,0))</f>
        <v>0</v>
      </c>
      <c r="J525">
        <f>$C525*INDEX('E-E'!$E$2:$AH$516,MATCH(Capacity!$B525,'E-E'!$B$2:$B$516,0), MATCH(Capacity!J$254,'E-E'!$E$1:$AH$1,0))</f>
        <v>0</v>
      </c>
      <c r="K525">
        <f>$C525*INDEX('E-E'!$E$2:$AH$516,MATCH(Capacity!$B525,'E-E'!$B$2:$B$516,0), MATCH(Capacity!K$254,'E-E'!$E$1:$AH$1,0))</f>
        <v>0</v>
      </c>
      <c r="L525">
        <f>$C525*INDEX('E-E'!$E$2:$AH$516,MATCH(Capacity!$B525,'E-E'!$B$2:$B$516,0), MATCH(Capacity!L$254,'E-E'!$E$1:$AH$1,0))</f>
        <v>0</v>
      </c>
      <c r="M525">
        <f>$C525*INDEX('E-E'!$E$2:$AH$516,MATCH(Capacity!$B525,'E-E'!$B$2:$B$516,0), MATCH(Capacity!M$254,'E-E'!$E$1:$AH$1,0))</f>
        <v>0</v>
      </c>
      <c r="N525">
        <f>$C525*INDEX('E-E'!$E$2:$AH$516,MATCH(Capacity!$B525,'E-E'!$B$2:$B$516,0), MATCH(Capacity!N$254,'E-E'!$E$1:$AH$1,0))</f>
        <v>0</v>
      </c>
      <c r="O525">
        <f>$C525*INDEX('E-E'!$E$2:$AH$516,MATCH(Capacity!$B525,'E-E'!$B$2:$B$516,0), MATCH(Capacity!O$254,'E-E'!$E$1:$AH$1,0))</f>
        <v>0</v>
      </c>
      <c r="P525">
        <f>$C525*INDEX('E-E'!$E$2:$AH$516,MATCH(Capacity!$B525,'E-E'!$B$2:$B$516,0), MATCH(Capacity!P$254,'E-E'!$E$1:$AH$1,0))</f>
        <v>0</v>
      </c>
      <c r="Q525">
        <f>$C525*INDEX('E-E'!$E$2:$AH$516,MATCH(Capacity!$B525,'E-E'!$B$2:$B$516,0), MATCH(Capacity!Q$254,'E-E'!$E$1:$AH$1,0))</f>
        <v>0</v>
      </c>
      <c r="R525">
        <f>$C525*INDEX('E-E'!$E$2:$AH$516,MATCH(Capacity!$B525,'E-E'!$B$2:$B$516,0), MATCH(Capacity!R$254,'E-E'!$E$1:$AH$1,0))</f>
        <v>0</v>
      </c>
      <c r="S525">
        <f>$C525*INDEX('E-E'!$E$2:$AH$516,MATCH(Capacity!$B525,'E-E'!$B$2:$B$516,0), MATCH(Capacity!S$254,'E-E'!$E$1:$AH$1,0))</f>
        <v>0</v>
      </c>
      <c r="T525">
        <f>$C525*INDEX('E-E'!$E$2:$AH$516,MATCH(Capacity!$B525,'E-E'!$B$2:$B$516,0), MATCH(Capacity!T$254,'E-E'!$E$1:$AH$1,0))</f>
        <v>0</v>
      </c>
      <c r="U525">
        <f>$C525*INDEX('E-E'!$E$2:$AH$516,MATCH(Capacity!$B525,'E-E'!$B$2:$B$516,0), MATCH(Capacity!U$254,'E-E'!$E$1:$AH$1,0))</f>
        <v>0</v>
      </c>
      <c r="V525">
        <f>$C525*INDEX('E-E'!$E$2:$AH$516,MATCH(Capacity!$B525,'E-E'!$B$2:$B$516,0), MATCH(Capacity!V$254,'E-E'!$E$1:$AH$1,0))</f>
        <v>0</v>
      </c>
      <c r="W525">
        <f>$C525*INDEX('E-E'!$E$2:$AH$516,MATCH(Capacity!$B525,'E-E'!$B$2:$B$516,0), MATCH(Capacity!W$254,'E-E'!$E$1:$AH$1,0))</f>
        <v>0</v>
      </c>
      <c r="X525">
        <f>$C525*INDEX('E-E'!$E$2:$AH$516,MATCH(Capacity!$B525,'E-E'!$B$2:$B$516,0), MATCH(Capacity!X$254,'E-E'!$E$1:$AH$1,0))</f>
        <v>0</v>
      </c>
      <c r="Y525">
        <f>$C525*INDEX('E-E'!$E$2:$AH$516,MATCH(Capacity!$B525,'E-E'!$B$2:$B$516,0), MATCH(Capacity!Y$254,'E-E'!$E$1:$AH$1,0))</f>
        <v>0</v>
      </c>
      <c r="Z525">
        <f>$C525*INDEX('E-E'!$E$2:$AH$516,MATCH(Capacity!$B525,'E-E'!$B$2:$B$516,0), MATCH(Capacity!Z$254,'E-E'!$E$1:$AH$1,0))</f>
        <v>0</v>
      </c>
      <c r="AA525">
        <f>$C525*INDEX('E-E'!$E$2:$AH$516,MATCH(Capacity!$B525,'E-E'!$B$2:$B$516,0), MATCH(Capacity!AA$254,'E-E'!$E$1:$AH$1,0))</f>
        <v>0</v>
      </c>
      <c r="AB525">
        <f>$C525*INDEX('E-E'!$E$2:$AH$516,MATCH(Capacity!$B525,'E-E'!$B$2:$B$516,0), MATCH(Capacity!AB$254,'E-E'!$E$1:$AH$1,0))</f>
        <v>0</v>
      </c>
      <c r="AC525">
        <f>$C525*INDEX('E-E'!$E$2:$AH$516,MATCH(Capacity!$B525,'E-E'!$B$2:$B$516,0), MATCH(Capacity!AC$254,'E-E'!$E$1:$AH$1,0))</f>
        <v>0</v>
      </c>
      <c r="AD525">
        <f>$C525*INDEX('E-E'!$E$2:$AH$516,MATCH(Capacity!$B525,'E-E'!$B$2:$B$516,0), MATCH(Capacity!AD$254,'E-E'!$E$1:$AH$1,0))</f>
        <v>0</v>
      </c>
      <c r="AE525">
        <f>$C525*INDEX('E-E'!$E$2:$AH$516,MATCH(Capacity!$B525,'E-E'!$B$2:$B$516,0), MATCH(Capacity!AE$254,'E-E'!$E$1:$AH$1,0))</f>
        <v>0</v>
      </c>
      <c r="AF525">
        <f>$C525*INDEX('E-E'!$E$2:$AH$516,MATCH(Capacity!$B525,'E-E'!$B$2:$B$516,0), MATCH(Capacity!AF$254,'E-E'!$E$1:$AH$1,0))</f>
        <v>0</v>
      </c>
      <c r="AG525">
        <f>$C525*INDEX('E-E'!$E$2:$AH$516,MATCH(Capacity!$B525,'E-E'!$B$2:$B$516,0), MATCH(Capacity!AG$254,'E-E'!$E$1:$AH$1,0))</f>
        <v>0</v>
      </c>
      <c r="AH525">
        <f>$C525*INDEX('E-E'!$E$2:$AH$516,MATCH(Capacity!$B525,'E-E'!$B$2:$B$516,0), MATCH(Capacity!AH$254,'E-E'!$E$1:$AH$1,0))</f>
        <v>0</v>
      </c>
    </row>
    <row r="526" spans="1:34" x14ac:dyDescent="0.3">
      <c r="A526" t="str">
        <f>'E-E'!A273</f>
        <v>Meadowbank</v>
      </c>
      <c r="B526" t="str">
        <f>'E-E'!B273</f>
        <v>MEADOWBK</v>
      </c>
      <c r="C526">
        <f>_xlfn.IFNA(VLOOKUP(B526,RawData!$B$1:$E$168,4,FALSE),0)</f>
        <v>0</v>
      </c>
      <c r="D526">
        <f>_xlfn.IFNA(VLOOKUP(B526,RawData!$B$1:$H$168,7,FALSE),0)</f>
        <v>0</v>
      </c>
      <c r="E526">
        <f>_xlfn.IFNA(VLOOKUP(B526,RawData!$B$1:$H$168,2,FALSE),0)</f>
        <v>0</v>
      </c>
      <c r="F526">
        <f>$C526*INDEX('E-E'!$E$2:$AH$516,MATCH(Capacity!$B526,'E-E'!$B$2:$B$516,0), MATCH(Capacity!F$254,'E-E'!$E$1:$AH$1,0))</f>
        <v>0</v>
      </c>
      <c r="G526">
        <f>$C526*INDEX('E-E'!$E$2:$AH$516,MATCH(Capacity!$B526,'E-E'!$B$2:$B$516,0), MATCH(Capacity!G$254,'E-E'!$E$1:$AH$1,0))</f>
        <v>0</v>
      </c>
      <c r="H526">
        <f>$C526*INDEX('E-E'!$E$2:$AH$516,MATCH(Capacity!$B526,'E-E'!$B$2:$B$516,0), MATCH(Capacity!H$254,'E-E'!$E$1:$AH$1,0))</f>
        <v>0</v>
      </c>
      <c r="I526">
        <f>$C526*INDEX('E-E'!$E$2:$AH$516,MATCH(Capacity!$B526,'E-E'!$B$2:$B$516,0), MATCH(Capacity!I$254,'E-E'!$E$1:$AH$1,0))</f>
        <v>0</v>
      </c>
      <c r="J526">
        <f>$C526*INDEX('E-E'!$E$2:$AH$516,MATCH(Capacity!$B526,'E-E'!$B$2:$B$516,0), MATCH(Capacity!J$254,'E-E'!$E$1:$AH$1,0))</f>
        <v>0</v>
      </c>
      <c r="K526">
        <f>$C526*INDEX('E-E'!$E$2:$AH$516,MATCH(Capacity!$B526,'E-E'!$B$2:$B$516,0), MATCH(Capacity!K$254,'E-E'!$E$1:$AH$1,0))</f>
        <v>0</v>
      </c>
      <c r="L526">
        <f>$C526*INDEX('E-E'!$E$2:$AH$516,MATCH(Capacity!$B526,'E-E'!$B$2:$B$516,0), MATCH(Capacity!L$254,'E-E'!$E$1:$AH$1,0))</f>
        <v>0</v>
      </c>
      <c r="M526">
        <f>$C526*INDEX('E-E'!$E$2:$AH$516,MATCH(Capacity!$B526,'E-E'!$B$2:$B$516,0), MATCH(Capacity!M$254,'E-E'!$E$1:$AH$1,0))</f>
        <v>0</v>
      </c>
      <c r="N526">
        <f>$C526*INDEX('E-E'!$E$2:$AH$516,MATCH(Capacity!$B526,'E-E'!$B$2:$B$516,0), MATCH(Capacity!N$254,'E-E'!$E$1:$AH$1,0))</f>
        <v>0</v>
      </c>
      <c r="O526">
        <f>$C526*INDEX('E-E'!$E$2:$AH$516,MATCH(Capacity!$B526,'E-E'!$B$2:$B$516,0), MATCH(Capacity!O$254,'E-E'!$E$1:$AH$1,0))</f>
        <v>0</v>
      </c>
      <c r="P526">
        <f>$C526*INDEX('E-E'!$E$2:$AH$516,MATCH(Capacity!$B526,'E-E'!$B$2:$B$516,0), MATCH(Capacity!P$254,'E-E'!$E$1:$AH$1,0))</f>
        <v>0</v>
      </c>
      <c r="Q526">
        <f>$C526*INDEX('E-E'!$E$2:$AH$516,MATCH(Capacity!$B526,'E-E'!$B$2:$B$516,0), MATCH(Capacity!Q$254,'E-E'!$E$1:$AH$1,0))</f>
        <v>0</v>
      </c>
      <c r="R526">
        <f>$C526*INDEX('E-E'!$E$2:$AH$516,MATCH(Capacity!$B526,'E-E'!$B$2:$B$516,0), MATCH(Capacity!R$254,'E-E'!$E$1:$AH$1,0))</f>
        <v>0</v>
      </c>
      <c r="S526">
        <f>$C526*INDEX('E-E'!$E$2:$AH$516,MATCH(Capacity!$B526,'E-E'!$B$2:$B$516,0), MATCH(Capacity!S$254,'E-E'!$E$1:$AH$1,0))</f>
        <v>0</v>
      </c>
      <c r="T526">
        <f>$C526*INDEX('E-E'!$E$2:$AH$516,MATCH(Capacity!$B526,'E-E'!$B$2:$B$516,0), MATCH(Capacity!T$254,'E-E'!$E$1:$AH$1,0))</f>
        <v>0</v>
      </c>
      <c r="U526">
        <f>$C526*INDEX('E-E'!$E$2:$AH$516,MATCH(Capacity!$B526,'E-E'!$B$2:$B$516,0), MATCH(Capacity!U$254,'E-E'!$E$1:$AH$1,0))</f>
        <v>0</v>
      </c>
      <c r="V526">
        <f>$C526*INDEX('E-E'!$E$2:$AH$516,MATCH(Capacity!$B526,'E-E'!$B$2:$B$516,0), MATCH(Capacity!V$254,'E-E'!$E$1:$AH$1,0))</f>
        <v>0</v>
      </c>
      <c r="W526">
        <f>$C526*INDEX('E-E'!$E$2:$AH$516,MATCH(Capacity!$B526,'E-E'!$B$2:$B$516,0), MATCH(Capacity!W$254,'E-E'!$E$1:$AH$1,0))</f>
        <v>0</v>
      </c>
      <c r="X526">
        <f>$C526*INDEX('E-E'!$E$2:$AH$516,MATCH(Capacity!$B526,'E-E'!$B$2:$B$516,0), MATCH(Capacity!X$254,'E-E'!$E$1:$AH$1,0))</f>
        <v>0</v>
      </c>
      <c r="Y526">
        <f>$C526*INDEX('E-E'!$E$2:$AH$516,MATCH(Capacity!$B526,'E-E'!$B$2:$B$516,0), MATCH(Capacity!Y$254,'E-E'!$E$1:$AH$1,0))</f>
        <v>0</v>
      </c>
      <c r="Z526">
        <f>$C526*INDEX('E-E'!$E$2:$AH$516,MATCH(Capacity!$B526,'E-E'!$B$2:$B$516,0), MATCH(Capacity!Z$254,'E-E'!$E$1:$AH$1,0))</f>
        <v>0</v>
      </c>
      <c r="AA526">
        <f>$C526*INDEX('E-E'!$E$2:$AH$516,MATCH(Capacity!$B526,'E-E'!$B$2:$B$516,0), MATCH(Capacity!AA$254,'E-E'!$E$1:$AH$1,0))</f>
        <v>0</v>
      </c>
      <c r="AB526">
        <f>$C526*INDEX('E-E'!$E$2:$AH$516,MATCH(Capacity!$B526,'E-E'!$B$2:$B$516,0), MATCH(Capacity!AB$254,'E-E'!$E$1:$AH$1,0))</f>
        <v>0</v>
      </c>
      <c r="AC526">
        <f>$C526*INDEX('E-E'!$E$2:$AH$516,MATCH(Capacity!$B526,'E-E'!$B$2:$B$516,0), MATCH(Capacity!AC$254,'E-E'!$E$1:$AH$1,0))</f>
        <v>0</v>
      </c>
      <c r="AD526">
        <f>$C526*INDEX('E-E'!$E$2:$AH$516,MATCH(Capacity!$B526,'E-E'!$B$2:$B$516,0), MATCH(Capacity!AD$254,'E-E'!$E$1:$AH$1,0))</f>
        <v>0</v>
      </c>
      <c r="AE526">
        <f>$C526*INDEX('E-E'!$E$2:$AH$516,MATCH(Capacity!$B526,'E-E'!$B$2:$B$516,0), MATCH(Capacity!AE$254,'E-E'!$E$1:$AH$1,0))</f>
        <v>0</v>
      </c>
      <c r="AF526">
        <f>$C526*INDEX('E-E'!$E$2:$AH$516,MATCH(Capacity!$B526,'E-E'!$B$2:$B$516,0), MATCH(Capacity!AF$254,'E-E'!$E$1:$AH$1,0))</f>
        <v>0</v>
      </c>
      <c r="AG526">
        <f>$C526*INDEX('E-E'!$E$2:$AH$516,MATCH(Capacity!$B526,'E-E'!$B$2:$B$516,0), MATCH(Capacity!AG$254,'E-E'!$E$1:$AH$1,0))</f>
        <v>0</v>
      </c>
      <c r="AH526">
        <f>$C526*INDEX('E-E'!$E$2:$AH$516,MATCH(Capacity!$B526,'E-E'!$B$2:$B$516,0), MATCH(Capacity!AH$254,'E-E'!$E$1:$AH$1,0))</f>
        <v>0</v>
      </c>
    </row>
    <row r="527" spans="1:34" x14ac:dyDescent="0.3">
      <c r="A527" t="str">
        <f>'E-E'!A274</f>
        <v>Mt Mercer Wind Farm</v>
      </c>
      <c r="B527" t="str">
        <f>'E-E'!B274</f>
        <v>MERCER01</v>
      </c>
      <c r="C527">
        <f>_xlfn.IFNA(VLOOKUP(B527,RawData!$B$1:$E$168,4,FALSE),0)</f>
        <v>0</v>
      </c>
      <c r="D527">
        <f>_xlfn.IFNA(VLOOKUP(B527,RawData!$B$1:$H$168,7,FALSE),0)</f>
        <v>0</v>
      </c>
      <c r="E527">
        <f>_xlfn.IFNA(VLOOKUP(B527,RawData!$B$1:$H$168,2,FALSE),0)</f>
        <v>0</v>
      </c>
      <c r="F527">
        <f>$C527*INDEX('E-E'!$E$2:$AH$516,MATCH(Capacity!$B527,'E-E'!$B$2:$B$516,0), MATCH(Capacity!F$254,'E-E'!$E$1:$AH$1,0))</f>
        <v>0</v>
      </c>
      <c r="G527">
        <f>$C527*INDEX('E-E'!$E$2:$AH$516,MATCH(Capacity!$B527,'E-E'!$B$2:$B$516,0), MATCH(Capacity!G$254,'E-E'!$E$1:$AH$1,0))</f>
        <v>0</v>
      </c>
      <c r="H527">
        <f>$C527*INDEX('E-E'!$E$2:$AH$516,MATCH(Capacity!$B527,'E-E'!$B$2:$B$516,0), MATCH(Capacity!H$254,'E-E'!$E$1:$AH$1,0))</f>
        <v>0</v>
      </c>
      <c r="I527">
        <f>$C527*INDEX('E-E'!$E$2:$AH$516,MATCH(Capacity!$B527,'E-E'!$B$2:$B$516,0), MATCH(Capacity!I$254,'E-E'!$E$1:$AH$1,0))</f>
        <v>0</v>
      </c>
      <c r="J527">
        <f>$C527*INDEX('E-E'!$E$2:$AH$516,MATCH(Capacity!$B527,'E-E'!$B$2:$B$516,0), MATCH(Capacity!J$254,'E-E'!$E$1:$AH$1,0))</f>
        <v>0</v>
      </c>
      <c r="K527">
        <f>$C527*INDEX('E-E'!$E$2:$AH$516,MATCH(Capacity!$B527,'E-E'!$B$2:$B$516,0), MATCH(Capacity!K$254,'E-E'!$E$1:$AH$1,0))</f>
        <v>0</v>
      </c>
      <c r="L527">
        <f>$C527*INDEX('E-E'!$E$2:$AH$516,MATCH(Capacity!$B527,'E-E'!$B$2:$B$516,0), MATCH(Capacity!L$254,'E-E'!$E$1:$AH$1,0))</f>
        <v>0</v>
      </c>
      <c r="M527">
        <f>$C527*INDEX('E-E'!$E$2:$AH$516,MATCH(Capacity!$B527,'E-E'!$B$2:$B$516,0), MATCH(Capacity!M$254,'E-E'!$E$1:$AH$1,0))</f>
        <v>0</v>
      </c>
      <c r="N527">
        <f>$C527*INDEX('E-E'!$E$2:$AH$516,MATCH(Capacity!$B527,'E-E'!$B$2:$B$516,0), MATCH(Capacity!N$254,'E-E'!$E$1:$AH$1,0))</f>
        <v>0</v>
      </c>
      <c r="O527">
        <f>$C527*INDEX('E-E'!$E$2:$AH$516,MATCH(Capacity!$B527,'E-E'!$B$2:$B$516,0), MATCH(Capacity!O$254,'E-E'!$E$1:$AH$1,0))</f>
        <v>0</v>
      </c>
      <c r="P527">
        <f>$C527*INDEX('E-E'!$E$2:$AH$516,MATCH(Capacity!$B527,'E-E'!$B$2:$B$516,0), MATCH(Capacity!P$254,'E-E'!$E$1:$AH$1,0))</f>
        <v>0</v>
      </c>
      <c r="Q527">
        <f>$C527*INDEX('E-E'!$E$2:$AH$516,MATCH(Capacity!$B527,'E-E'!$B$2:$B$516,0), MATCH(Capacity!Q$254,'E-E'!$E$1:$AH$1,0))</f>
        <v>0</v>
      </c>
      <c r="R527">
        <f>$C527*INDEX('E-E'!$E$2:$AH$516,MATCH(Capacity!$B527,'E-E'!$B$2:$B$516,0), MATCH(Capacity!R$254,'E-E'!$E$1:$AH$1,0))</f>
        <v>0</v>
      </c>
      <c r="S527">
        <f>$C527*INDEX('E-E'!$E$2:$AH$516,MATCH(Capacity!$B527,'E-E'!$B$2:$B$516,0), MATCH(Capacity!S$254,'E-E'!$E$1:$AH$1,0))</f>
        <v>0</v>
      </c>
      <c r="T527">
        <f>$C527*INDEX('E-E'!$E$2:$AH$516,MATCH(Capacity!$B527,'E-E'!$B$2:$B$516,0), MATCH(Capacity!T$254,'E-E'!$E$1:$AH$1,0))</f>
        <v>0</v>
      </c>
      <c r="U527">
        <f>$C527*INDEX('E-E'!$E$2:$AH$516,MATCH(Capacity!$B527,'E-E'!$B$2:$B$516,0), MATCH(Capacity!U$254,'E-E'!$E$1:$AH$1,0))</f>
        <v>0</v>
      </c>
      <c r="V527">
        <f>$C527*INDEX('E-E'!$E$2:$AH$516,MATCH(Capacity!$B527,'E-E'!$B$2:$B$516,0), MATCH(Capacity!V$254,'E-E'!$E$1:$AH$1,0))</f>
        <v>0</v>
      </c>
      <c r="W527">
        <f>$C527*INDEX('E-E'!$E$2:$AH$516,MATCH(Capacity!$B527,'E-E'!$B$2:$B$516,0), MATCH(Capacity!W$254,'E-E'!$E$1:$AH$1,0))</f>
        <v>0</v>
      </c>
      <c r="X527">
        <f>$C527*INDEX('E-E'!$E$2:$AH$516,MATCH(Capacity!$B527,'E-E'!$B$2:$B$516,0), MATCH(Capacity!X$254,'E-E'!$E$1:$AH$1,0))</f>
        <v>0</v>
      </c>
      <c r="Y527">
        <f>$C527*INDEX('E-E'!$E$2:$AH$516,MATCH(Capacity!$B527,'E-E'!$B$2:$B$516,0), MATCH(Capacity!Y$254,'E-E'!$E$1:$AH$1,0))</f>
        <v>0</v>
      </c>
      <c r="Z527">
        <f>$C527*INDEX('E-E'!$E$2:$AH$516,MATCH(Capacity!$B527,'E-E'!$B$2:$B$516,0), MATCH(Capacity!Z$254,'E-E'!$E$1:$AH$1,0))</f>
        <v>0</v>
      </c>
      <c r="AA527">
        <f>$C527*INDEX('E-E'!$E$2:$AH$516,MATCH(Capacity!$B527,'E-E'!$B$2:$B$516,0), MATCH(Capacity!AA$254,'E-E'!$E$1:$AH$1,0))</f>
        <v>0</v>
      </c>
      <c r="AB527">
        <f>$C527*INDEX('E-E'!$E$2:$AH$516,MATCH(Capacity!$B527,'E-E'!$B$2:$B$516,0), MATCH(Capacity!AB$254,'E-E'!$E$1:$AH$1,0))</f>
        <v>0</v>
      </c>
      <c r="AC527">
        <f>$C527*INDEX('E-E'!$E$2:$AH$516,MATCH(Capacity!$B527,'E-E'!$B$2:$B$516,0), MATCH(Capacity!AC$254,'E-E'!$E$1:$AH$1,0))</f>
        <v>0</v>
      </c>
      <c r="AD527">
        <f>$C527*INDEX('E-E'!$E$2:$AH$516,MATCH(Capacity!$B527,'E-E'!$B$2:$B$516,0), MATCH(Capacity!AD$254,'E-E'!$E$1:$AH$1,0))</f>
        <v>0</v>
      </c>
      <c r="AE527">
        <f>$C527*INDEX('E-E'!$E$2:$AH$516,MATCH(Capacity!$B527,'E-E'!$B$2:$B$516,0), MATCH(Capacity!AE$254,'E-E'!$E$1:$AH$1,0))</f>
        <v>0</v>
      </c>
      <c r="AF527">
        <f>$C527*INDEX('E-E'!$E$2:$AH$516,MATCH(Capacity!$B527,'E-E'!$B$2:$B$516,0), MATCH(Capacity!AF$254,'E-E'!$E$1:$AH$1,0))</f>
        <v>0</v>
      </c>
      <c r="AG527">
        <f>$C527*INDEX('E-E'!$E$2:$AH$516,MATCH(Capacity!$B527,'E-E'!$B$2:$B$516,0), MATCH(Capacity!AG$254,'E-E'!$E$1:$AH$1,0))</f>
        <v>0</v>
      </c>
      <c r="AH527">
        <f>$C527*INDEX('E-E'!$E$2:$AH$516,MATCH(Capacity!$B527,'E-E'!$B$2:$B$516,0), MATCH(Capacity!AH$254,'E-E'!$E$1:$AH$1,0))</f>
        <v>0</v>
      </c>
    </row>
    <row r="528" spans="1:34" x14ac:dyDescent="0.3">
      <c r="A528" t="str">
        <f>'E-E'!A275</f>
        <v>Mount Emerald Wind Farm</v>
      </c>
      <c r="B528" t="str">
        <f>'E-E'!B275</f>
        <v>MEWF1</v>
      </c>
      <c r="C528">
        <f>_xlfn.IFNA(VLOOKUP(B528,RawData!$B$1:$E$168,4,FALSE),0)</f>
        <v>0</v>
      </c>
      <c r="D528">
        <f>_xlfn.IFNA(VLOOKUP(B528,RawData!$B$1:$H$168,7,FALSE),0)</f>
        <v>0</v>
      </c>
      <c r="E528">
        <f>_xlfn.IFNA(VLOOKUP(B528,RawData!$B$1:$H$168,2,FALSE),0)</f>
        <v>0</v>
      </c>
      <c r="F528">
        <f>$C528*INDEX('E-E'!$E$2:$AH$516,MATCH(Capacity!$B528,'E-E'!$B$2:$B$516,0), MATCH(Capacity!F$254,'E-E'!$E$1:$AH$1,0))</f>
        <v>0</v>
      </c>
      <c r="G528">
        <f>$C528*INDEX('E-E'!$E$2:$AH$516,MATCH(Capacity!$B528,'E-E'!$B$2:$B$516,0), MATCH(Capacity!G$254,'E-E'!$E$1:$AH$1,0))</f>
        <v>0</v>
      </c>
      <c r="H528">
        <f>$C528*INDEX('E-E'!$E$2:$AH$516,MATCH(Capacity!$B528,'E-E'!$B$2:$B$516,0), MATCH(Capacity!H$254,'E-E'!$E$1:$AH$1,0))</f>
        <v>0</v>
      </c>
      <c r="I528">
        <f>$C528*INDEX('E-E'!$E$2:$AH$516,MATCH(Capacity!$B528,'E-E'!$B$2:$B$516,0), MATCH(Capacity!I$254,'E-E'!$E$1:$AH$1,0))</f>
        <v>0</v>
      </c>
      <c r="J528">
        <f>$C528*INDEX('E-E'!$E$2:$AH$516,MATCH(Capacity!$B528,'E-E'!$B$2:$B$516,0), MATCH(Capacity!J$254,'E-E'!$E$1:$AH$1,0))</f>
        <v>0</v>
      </c>
      <c r="K528">
        <f>$C528*INDEX('E-E'!$E$2:$AH$516,MATCH(Capacity!$B528,'E-E'!$B$2:$B$516,0), MATCH(Capacity!K$254,'E-E'!$E$1:$AH$1,0))</f>
        <v>0</v>
      </c>
      <c r="L528">
        <f>$C528*INDEX('E-E'!$E$2:$AH$516,MATCH(Capacity!$B528,'E-E'!$B$2:$B$516,0), MATCH(Capacity!L$254,'E-E'!$E$1:$AH$1,0))</f>
        <v>0</v>
      </c>
      <c r="M528">
        <f>$C528*INDEX('E-E'!$E$2:$AH$516,MATCH(Capacity!$B528,'E-E'!$B$2:$B$516,0), MATCH(Capacity!M$254,'E-E'!$E$1:$AH$1,0))</f>
        <v>0</v>
      </c>
      <c r="N528">
        <f>$C528*INDEX('E-E'!$E$2:$AH$516,MATCH(Capacity!$B528,'E-E'!$B$2:$B$516,0), MATCH(Capacity!N$254,'E-E'!$E$1:$AH$1,0))</f>
        <v>0</v>
      </c>
      <c r="O528">
        <f>$C528*INDEX('E-E'!$E$2:$AH$516,MATCH(Capacity!$B528,'E-E'!$B$2:$B$516,0), MATCH(Capacity!O$254,'E-E'!$E$1:$AH$1,0))</f>
        <v>0</v>
      </c>
      <c r="P528">
        <f>$C528*INDEX('E-E'!$E$2:$AH$516,MATCH(Capacity!$B528,'E-E'!$B$2:$B$516,0), MATCH(Capacity!P$254,'E-E'!$E$1:$AH$1,0))</f>
        <v>0</v>
      </c>
      <c r="Q528">
        <f>$C528*INDEX('E-E'!$E$2:$AH$516,MATCH(Capacity!$B528,'E-E'!$B$2:$B$516,0), MATCH(Capacity!Q$254,'E-E'!$E$1:$AH$1,0))</f>
        <v>0</v>
      </c>
      <c r="R528">
        <f>$C528*INDEX('E-E'!$E$2:$AH$516,MATCH(Capacity!$B528,'E-E'!$B$2:$B$516,0), MATCH(Capacity!R$254,'E-E'!$E$1:$AH$1,0))</f>
        <v>0</v>
      </c>
      <c r="S528">
        <f>$C528*INDEX('E-E'!$E$2:$AH$516,MATCH(Capacity!$B528,'E-E'!$B$2:$B$516,0), MATCH(Capacity!S$254,'E-E'!$E$1:$AH$1,0))</f>
        <v>0</v>
      </c>
      <c r="T528">
        <f>$C528*INDEX('E-E'!$E$2:$AH$516,MATCH(Capacity!$B528,'E-E'!$B$2:$B$516,0), MATCH(Capacity!T$254,'E-E'!$E$1:$AH$1,0))</f>
        <v>0</v>
      </c>
      <c r="U528">
        <f>$C528*INDEX('E-E'!$E$2:$AH$516,MATCH(Capacity!$B528,'E-E'!$B$2:$B$516,0), MATCH(Capacity!U$254,'E-E'!$E$1:$AH$1,0))</f>
        <v>0</v>
      </c>
      <c r="V528">
        <f>$C528*INDEX('E-E'!$E$2:$AH$516,MATCH(Capacity!$B528,'E-E'!$B$2:$B$516,0), MATCH(Capacity!V$254,'E-E'!$E$1:$AH$1,0))</f>
        <v>0</v>
      </c>
      <c r="W528">
        <f>$C528*INDEX('E-E'!$E$2:$AH$516,MATCH(Capacity!$B528,'E-E'!$B$2:$B$516,0), MATCH(Capacity!W$254,'E-E'!$E$1:$AH$1,0))</f>
        <v>0</v>
      </c>
      <c r="X528">
        <f>$C528*INDEX('E-E'!$E$2:$AH$516,MATCH(Capacity!$B528,'E-E'!$B$2:$B$516,0), MATCH(Capacity!X$254,'E-E'!$E$1:$AH$1,0))</f>
        <v>0</v>
      </c>
      <c r="Y528">
        <f>$C528*INDEX('E-E'!$E$2:$AH$516,MATCH(Capacity!$B528,'E-E'!$B$2:$B$516,0), MATCH(Capacity!Y$254,'E-E'!$E$1:$AH$1,0))</f>
        <v>0</v>
      </c>
      <c r="Z528">
        <f>$C528*INDEX('E-E'!$E$2:$AH$516,MATCH(Capacity!$B528,'E-E'!$B$2:$B$516,0), MATCH(Capacity!Z$254,'E-E'!$E$1:$AH$1,0))</f>
        <v>0</v>
      </c>
      <c r="AA528">
        <f>$C528*INDEX('E-E'!$E$2:$AH$516,MATCH(Capacity!$B528,'E-E'!$B$2:$B$516,0), MATCH(Capacity!AA$254,'E-E'!$E$1:$AH$1,0))</f>
        <v>0</v>
      </c>
      <c r="AB528">
        <f>$C528*INDEX('E-E'!$E$2:$AH$516,MATCH(Capacity!$B528,'E-E'!$B$2:$B$516,0), MATCH(Capacity!AB$254,'E-E'!$E$1:$AH$1,0))</f>
        <v>0</v>
      </c>
      <c r="AC528">
        <f>$C528*INDEX('E-E'!$E$2:$AH$516,MATCH(Capacity!$B528,'E-E'!$B$2:$B$516,0), MATCH(Capacity!AC$254,'E-E'!$E$1:$AH$1,0))</f>
        <v>0</v>
      </c>
      <c r="AD528">
        <f>$C528*INDEX('E-E'!$E$2:$AH$516,MATCH(Capacity!$B528,'E-E'!$B$2:$B$516,0), MATCH(Capacity!AD$254,'E-E'!$E$1:$AH$1,0))</f>
        <v>0</v>
      </c>
      <c r="AE528">
        <f>$C528*INDEX('E-E'!$E$2:$AH$516,MATCH(Capacity!$B528,'E-E'!$B$2:$B$516,0), MATCH(Capacity!AE$254,'E-E'!$E$1:$AH$1,0))</f>
        <v>0</v>
      </c>
      <c r="AF528">
        <f>$C528*INDEX('E-E'!$E$2:$AH$516,MATCH(Capacity!$B528,'E-E'!$B$2:$B$516,0), MATCH(Capacity!AF$254,'E-E'!$E$1:$AH$1,0))</f>
        <v>0</v>
      </c>
      <c r="AG528">
        <f>$C528*INDEX('E-E'!$E$2:$AH$516,MATCH(Capacity!$B528,'E-E'!$B$2:$B$516,0), MATCH(Capacity!AG$254,'E-E'!$E$1:$AH$1,0))</f>
        <v>0</v>
      </c>
      <c r="AH528">
        <f>$C528*INDEX('E-E'!$E$2:$AH$516,MATCH(Capacity!$B528,'E-E'!$B$2:$B$516,0), MATCH(Capacity!AH$254,'E-E'!$E$1:$AH$1,0))</f>
        <v>0</v>
      </c>
    </row>
    <row r="529" spans="1:34" x14ac:dyDescent="0.3">
      <c r="A529" t="str">
        <f>'E-E'!A276</f>
        <v>Middlemount Sun Farm</v>
      </c>
      <c r="B529" t="str">
        <f>'E-E'!B276</f>
        <v>MIDDLSF1</v>
      </c>
      <c r="C529">
        <f>_xlfn.IFNA(VLOOKUP(B529,RawData!$B$1:$E$168,4,FALSE),0)</f>
        <v>0</v>
      </c>
      <c r="D529">
        <f>_xlfn.IFNA(VLOOKUP(B529,RawData!$B$1:$H$168,7,FALSE),0)</f>
        <v>0</v>
      </c>
      <c r="E529">
        <f>_xlfn.IFNA(VLOOKUP(B529,RawData!$B$1:$H$168,2,FALSE),0)</f>
        <v>0</v>
      </c>
      <c r="F529">
        <f>$C529*INDEX('E-E'!$E$2:$AH$516,MATCH(Capacity!$B529,'E-E'!$B$2:$B$516,0), MATCH(Capacity!F$254,'E-E'!$E$1:$AH$1,0))</f>
        <v>0</v>
      </c>
      <c r="G529">
        <f>$C529*INDEX('E-E'!$E$2:$AH$516,MATCH(Capacity!$B529,'E-E'!$B$2:$B$516,0), MATCH(Capacity!G$254,'E-E'!$E$1:$AH$1,0))</f>
        <v>0</v>
      </c>
      <c r="H529">
        <f>$C529*INDEX('E-E'!$E$2:$AH$516,MATCH(Capacity!$B529,'E-E'!$B$2:$B$516,0), MATCH(Capacity!H$254,'E-E'!$E$1:$AH$1,0))</f>
        <v>0</v>
      </c>
      <c r="I529">
        <f>$C529*INDEX('E-E'!$E$2:$AH$516,MATCH(Capacity!$B529,'E-E'!$B$2:$B$516,0), MATCH(Capacity!I$254,'E-E'!$E$1:$AH$1,0))</f>
        <v>0</v>
      </c>
      <c r="J529">
        <f>$C529*INDEX('E-E'!$E$2:$AH$516,MATCH(Capacity!$B529,'E-E'!$B$2:$B$516,0), MATCH(Capacity!J$254,'E-E'!$E$1:$AH$1,0))</f>
        <v>0</v>
      </c>
      <c r="K529">
        <f>$C529*INDEX('E-E'!$E$2:$AH$516,MATCH(Capacity!$B529,'E-E'!$B$2:$B$516,0), MATCH(Capacity!K$254,'E-E'!$E$1:$AH$1,0))</f>
        <v>0</v>
      </c>
      <c r="L529">
        <f>$C529*INDEX('E-E'!$E$2:$AH$516,MATCH(Capacity!$B529,'E-E'!$B$2:$B$516,0), MATCH(Capacity!L$254,'E-E'!$E$1:$AH$1,0))</f>
        <v>0</v>
      </c>
      <c r="M529">
        <f>$C529*INDEX('E-E'!$E$2:$AH$516,MATCH(Capacity!$B529,'E-E'!$B$2:$B$516,0), MATCH(Capacity!M$254,'E-E'!$E$1:$AH$1,0))</f>
        <v>0</v>
      </c>
      <c r="N529">
        <f>$C529*INDEX('E-E'!$E$2:$AH$516,MATCH(Capacity!$B529,'E-E'!$B$2:$B$516,0), MATCH(Capacity!N$254,'E-E'!$E$1:$AH$1,0))</f>
        <v>0</v>
      </c>
      <c r="O529">
        <f>$C529*INDEX('E-E'!$E$2:$AH$516,MATCH(Capacity!$B529,'E-E'!$B$2:$B$516,0), MATCH(Capacity!O$254,'E-E'!$E$1:$AH$1,0))</f>
        <v>0</v>
      </c>
      <c r="P529">
        <f>$C529*INDEX('E-E'!$E$2:$AH$516,MATCH(Capacity!$B529,'E-E'!$B$2:$B$516,0), MATCH(Capacity!P$254,'E-E'!$E$1:$AH$1,0))</f>
        <v>0</v>
      </c>
      <c r="Q529">
        <f>$C529*INDEX('E-E'!$E$2:$AH$516,MATCH(Capacity!$B529,'E-E'!$B$2:$B$516,0), MATCH(Capacity!Q$254,'E-E'!$E$1:$AH$1,0))</f>
        <v>0</v>
      </c>
      <c r="R529">
        <f>$C529*INDEX('E-E'!$E$2:$AH$516,MATCH(Capacity!$B529,'E-E'!$B$2:$B$516,0), MATCH(Capacity!R$254,'E-E'!$E$1:$AH$1,0))</f>
        <v>0</v>
      </c>
      <c r="S529">
        <f>$C529*INDEX('E-E'!$E$2:$AH$516,MATCH(Capacity!$B529,'E-E'!$B$2:$B$516,0), MATCH(Capacity!S$254,'E-E'!$E$1:$AH$1,0))</f>
        <v>0</v>
      </c>
      <c r="T529">
        <f>$C529*INDEX('E-E'!$E$2:$AH$516,MATCH(Capacity!$B529,'E-E'!$B$2:$B$516,0), MATCH(Capacity!T$254,'E-E'!$E$1:$AH$1,0))</f>
        <v>0</v>
      </c>
      <c r="U529">
        <f>$C529*INDEX('E-E'!$E$2:$AH$516,MATCH(Capacity!$B529,'E-E'!$B$2:$B$516,0), MATCH(Capacity!U$254,'E-E'!$E$1:$AH$1,0))</f>
        <v>0</v>
      </c>
      <c r="V529">
        <f>$C529*INDEX('E-E'!$E$2:$AH$516,MATCH(Capacity!$B529,'E-E'!$B$2:$B$516,0), MATCH(Capacity!V$254,'E-E'!$E$1:$AH$1,0))</f>
        <v>0</v>
      </c>
      <c r="W529">
        <f>$C529*INDEX('E-E'!$E$2:$AH$516,MATCH(Capacity!$B529,'E-E'!$B$2:$B$516,0), MATCH(Capacity!W$254,'E-E'!$E$1:$AH$1,0))</f>
        <v>0</v>
      </c>
      <c r="X529">
        <f>$C529*INDEX('E-E'!$E$2:$AH$516,MATCH(Capacity!$B529,'E-E'!$B$2:$B$516,0), MATCH(Capacity!X$254,'E-E'!$E$1:$AH$1,0))</f>
        <v>0</v>
      </c>
      <c r="Y529">
        <f>$C529*INDEX('E-E'!$E$2:$AH$516,MATCH(Capacity!$B529,'E-E'!$B$2:$B$516,0), MATCH(Capacity!Y$254,'E-E'!$E$1:$AH$1,0))</f>
        <v>0</v>
      </c>
      <c r="Z529">
        <f>$C529*INDEX('E-E'!$E$2:$AH$516,MATCH(Capacity!$B529,'E-E'!$B$2:$B$516,0), MATCH(Capacity!Z$254,'E-E'!$E$1:$AH$1,0))</f>
        <v>0</v>
      </c>
      <c r="AA529">
        <f>$C529*INDEX('E-E'!$E$2:$AH$516,MATCH(Capacity!$B529,'E-E'!$B$2:$B$516,0), MATCH(Capacity!AA$254,'E-E'!$E$1:$AH$1,0))</f>
        <v>0</v>
      </c>
      <c r="AB529">
        <f>$C529*INDEX('E-E'!$E$2:$AH$516,MATCH(Capacity!$B529,'E-E'!$B$2:$B$516,0), MATCH(Capacity!AB$254,'E-E'!$E$1:$AH$1,0))</f>
        <v>0</v>
      </c>
      <c r="AC529">
        <f>$C529*INDEX('E-E'!$E$2:$AH$516,MATCH(Capacity!$B529,'E-E'!$B$2:$B$516,0), MATCH(Capacity!AC$254,'E-E'!$E$1:$AH$1,0))</f>
        <v>0</v>
      </c>
      <c r="AD529">
        <f>$C529*INDEX('E-E'!$E$2:$AH$516,MATCH(Capacity!$B529,'E-E'!$B$2:$B$516,0), MATCH(Capacity!AD$254,'E-E'!$E$1:$AH$1,0))</f>
        <v>0</v>
      </c>
      <c r="AE529">
        <f>$C529*INDEX('E-E'!$E$2:$AH$516,MATCH(Capacity!$B529,'E-E'!$B$2:$B$516,0), MATCH(Capacity!AE$254,'E-E'!$E$1:$AH$1,0))</f>
        <v>0</v>
      </c>
      <c r="AF529">
        <f>$C529*INDEX('E-E'!$E$2:$AH$516,MATCH(Capacity!$B529,'E-E'!$B$2:$B$516,0), MATCH(Capacity!AF$254,'E-E'!$E$1:$AH$1,0))</f>
        <v>0</v>
      </c>
      <c r="AG529">
        <f>$C529*INDEX('E-E'!$E$2:$AH$516,MATCH(Capacity!$B529,'E-E'!$B$2:$B$516,0), MATCH(Capacity!AG$254,'E-E'!$E$1:$AH$1,0))</f>
        <v>0</v>
      </c>
      <c r="AH529">
        <f>$C529*INDEX('E-E'!$E$2:$AH$516,MATCH(Capacity!$B529,'E-E'!$B$2:$B$516,0), MATCH(Capacity!AH$254,'E-E'!$E$1:$AH$1,0))</f>
        <v>0</v>
      </c>
    </row>
    <row r="530" spans="1:34" x14ac:dyDescent="0.3">
      <c r="A530" t="str">
        <f>'E-E'!A277</f>
        <v>Mintaro GT</v>
      </c>
      <c r="B530" t="str">
        <f>'E-E'!B277</f>
        <v>MINTARO</v>
      </c>
      <c r="C530">
        <f>_xlfn.IFNA(VLOOKUP(B530,RawData!$B$1:$E$168,4,FALSE),0)</f>
        <v>90</v>
      </c>
      <c r="D530" t="str">
        <f>_xlfn.IFNA(VLOOKUP(B530,RawData!$B$1:$H$168,7,FALSE),0)</f>
        <v>OCGT</v>
      </c>
      <c r="E530" t="str">
        <f>_xlfn.IFNA(VLOOKUP(B530,RawData!$B$1:$H$168,2,FALSE),0)</f>
        <v>SA</v>
      </c>
      <c r="F530">
        <f>$C530*INDEX('E-E'!$E$2:$AH$516,MATCH(Capacity!$B530,'E-E'!$B$2:$B$516,0), MATCH(Capacity!F$254,'E-E'!$E$1:$AH$1,0))</f>
        <v>90</v>
      </c>
      <c r="G530">
        <f>$C530*INDEX('E-E'!$E$2:$AH$516,MATCH(Capacity!$B530,'E-E'!$B$2:$B$516,0), MATCH(Capacity!G$254,'E-E'!$E$1:$AH$1,0))</f>
        <v>90</v>
      </c>
      <c r="H530">
        <f>$C530*INDEX('E-E'!$E$2:$AH$516,MATCH(Capacity!$B530,'E-E'!$B$2:$B$516,0), MATCH(Capacity!H$254,'E-E'!$E$1:$AH$1,0))</f>
        <v>90</v>
      </c>
      <c r="I530">
        <f>$C530*INDEX('E-E'!$E$2:$AH$516,MATCH(Capacity!$B530,'E-E'!$B$2:$B$516,0), MATCH(Capacity!I$254,'E-E'!$E$1:$AH$1,0))</f>
        <v>90</v>
      </c>
      <c r="J530">
        <f>$C530*INDEX('E-E'!$E$2:$AH$516,MATCH(Capacity!$B530,'E-E'!$B$2:$B$516,0), MATCH(Capacity!J$254,'E-E'!$E$1:$AH$1,0))</f>
        <v>90</v>
      </c>
      <c r="K530">
        <f>$C530*INDEX('E-E'!$E$2:$AH$516,MATCH(Capacity!$B530,'E-E'!$B$2:$B$516,0), MATCH(Capacity!K$254,'E-E'!$E$1:$AH$1,0))</f>
        <v>90</v>
      </c>
      <c r="L530">
        <f>$C530*INDEX('E-E'!$E$2:$AH$516,MATCH(Capacity!$B530,'E-E'!$B$2:$B$516,0), MATCH(Capacity!L$254,'E-E'!$E$1:$AH$1,0))</f>
        <v>90</v>
      </c>
      <c r="M530">
        <f>$C530*INDEX('E-E'!$E$2:$AH$516,MATCH(Capacity!$B530,'E-E'!$B$2:$B$516,0), MATCH(Capacity!M$254,'E-E'!$E$1:$AH$1,0))</f>
        <v>90</v>
      </c>
      <c r="N530">
        <f>$C530*INDEX('E-E'!$E$2:$AH$516,MATCH(Capacity!$B530,'E-E'!$B$2:$B$516,0), MATCH(Capacity!N$254,'E-E'!$E$1:$AH$1,0))</f>
        <v>90</v>
      </c>
      <c r="O530">
        <f>$C530*INDEX('E-E'!$E$2:$AH$516,MATCH(Capacity!$B530,'E-E'!$B$2:$B$516,0), MATCH(Capacity!O$254,'E-E'!$E$1:$AH$1,0))</f>
        <v>90</v>
      </c>
      <c r="P530">
        <f>$C530*INDEX('E-E'!$E$2:$AH$516,MATCH(Capacity!$B530,'E-E'!$B$2:$B$516,0), MATCH(Capacity!P$254,'E-E'!$E$1:$AH$1,0))</f>
        <v>0</v>
      </c>
      <c r="Q530">
        <f>$C530*INDEX('E-E'!$E$2:$AH$516,MATCH(Capacity!$B530,'E-E'!$B$2:$B$516,0), MATCH(Capacity!Q$254,'E-E'!$E$1:$AH$1,0))</f>
        <v>0</v>
      </c>
      <c r="R530">
        <f>$C530*INDEX('E-E'!$E$2:$AH$516,MATCH(Capacity!$B530,'E-E'!$B$2:$B$516,0), MATCH(Capacity!R$254,'E-E'!$E$1:$AH$1,0))</f>
        <v>0</v>
      </c>
      <c r="S530">
        <f>$C530*INDEX('E-E'!$E$2:$AH$516,MATCH(Capacity!$B530,'E-E'!$B$2:$B$516,0), MATCH(Capacity!S$254,'E-E'!$E$1:$AH$1,0))</f>
        <v>0</v>
      </c>
      <c r="T530">
        <f>$C530*INDEX('E-E'!$E$2:$AH$516,MATCH(Capacity!$B530,'E-E'!$B$2:$B$516,0), MATCH(Capacity!T$254,'E-E'!$E$1:$AH$1,0))</f>
        <v>0</v>
      </c>
      <c r="U530">
        <f>$C530*INDEX('E-E'!$E$2:$AH$516,MATCH(Capacity!$B530,'E-E'!$B$2:$B$516,0), MATCH(Capacity!U$254,'E-E'!$E$1:$AH$1,0))</f>
        <v>0</v>
      </c>
      <c r="V530">
        <f>$C530*INDEX('E-E'!$E$2:$AH$516,MATCH(Capacity!$B530,'E-E'!$B$2:$B$516,0), MATCH(Capacity!V$254,'E-E'!$E$1:$AH$1,0))</f>
        <v>0</v>
      </c>
      <c r="W530">
        <f>$C530*INDEX('E-E'!$E$2:$AH$516,MATCH(Capacity!$B530,'E-E'!$B$2:$B$516,0), MATCH(Capacity!W$254,'E-E'!$E$1:$AH$1,0))</f>
        <v>0</v>
      </c>
      <c r="X530">
        <f>$C530*INDEX('E-E'!$E$2:$AH$516,MATCH(Capacity!$B530,'E-E'!$B$2:$B$516,0), MATCH(Capacity!X$254,'E-E'!$E$1:$AH$1,0))</f>
        <v>0</v>
      </c>
      <c r="Y530">
        <f>$C530*INDEX('E-E'!$E$2:$AH$516,MATCH(Capacity!$B530,'E-E'!$B$2:$B$516,0), MATCH(Capacity!Y$254,'E-E'!$E$1:$AH$1,0))</f>
        <v>0</v>
      </c>
      <c r="Z530">
        <f>$C530*INDEX('E-E'!$E$2:$AH$516,MATCH(Capacity!$B530,'E-E'!$B$2:$B$516,0), MATCH(Capacity!Z$254,'E-E'!$E$1:$AH$1,0))</f>
        <v>0</v>
      </c>
      <c r="AA530">
        <f>$C530*INDEX('E-E'!$E$2:$AH$516,MATCH(Capacity!$B530,'E-E'!$B$2:$B$516,0), MATCH(Capacity!AA$254,'E-E'!$E$1:$AH$1,0))</f>
        <v>0</v>
      </c>
      <c r="AB530">
        <f>$C530*INDEX('E-E'!$E$2:$AH$516,MATCH(Capacity!$B530,'E-E'!$B$2:$B$516,0), MATCH(Capacity!AB$254,'E-E'!$E$1:$AH$1,0))</f>
        <v>0</v>
      </c>
      <c r="AC530">
        <f>$C530*INDEX('E-E'!$E$2:$AH$516,MATCH(Capacity!$B530,'E-E'!$B$2:$B$516,0), MATCH(Capacity!AC$254,'E-E'!$E$1:$AH$1,0))</f>
        <v>0</v>
      </c>
      <c r="AD530">
        <f>$C530*INDEX('E-E'!$E$2:$AH$516,MATCH(Capacity!$B530,'E-E'!$B$2:$B$516,0), MATCH(Capacity!AD$254,'E-E'!$E$1:$AH$1,0))</f>
        <v>0</v>
      </c>
      <c r="AE530">
        <f>$C530*INDEX('E-E'!$E$2:$AH$516,MATCH(Capacity!$B530,'E-E'!$B$2:$B$516,0), MATCH(Capacity!AE$254,'E-E'!$E$1:$AH$1,0))</f>
        <v>0</v>
      </c>
      <c r="AF530">
        <f>$C530*INDEX('E-E'!$E$2:$AH$516,MATCH(Capacity!$B530,'E-E'!$B$2:$B$516,0), MATCH(Capacity!AF$254,'E-E'!$E$1:$AH$1,0))</f>
        <v>0</v>
      </c>
      <c r="AG530">
        <f>$C530*INDEX('E-E'!$E$2:$AH$516,MATCH(Capacity!$B530,'E-E'!$B$2:$B$516,0), MATCH(Capacity!AG$254,'E-E'!$E$1:$AH$1,0))</f>
        <v>0</v>
      </c>
      <c r="AH530">
        <f>$C530*INDEX('E-E'!$E$2:$AH$516,MATCH(Capacity!$B530,'E-E'!$B$2:$B$516,0), MATCH(Capacity!AH$254,'E-E'!$E$1:$AH$1,0))</f>
        <v>0</v>
      </c>
    </row>
    <row r="531" spans="1:34" x14ac:dyDescent="0.3">
      <c r="A531" t="str">
        <f>'E-E'!A278</f>
        <v>Mortons Lane Wind Farm</v>
      </c>
      <c r="B531" t="str">
        <f>'E-E'!B278</f>
        <v>MLWF1</v>
      </c>
      <c r="C531">
        <f>_xlfn.IFNA(VLOOKUP(B531,RawData!$B$1:$E$168,4,FALSE),0)</f>
        <v>0</v>
      </c>
      <c r="D531">
        <f>_xlfn.IFNA(VLOOKUP(B531,RawData!$B$1:$H$168,7,FALSE),0)</f>
        <v>0</v>
      </c>
      <c r="E531">
        <f>_xlfn.IFNA(VLOOKUP(B531,RawData!$B$1:$H$168,2,FALSE),0)</f>
        <v>0</v>
      </c>
      <c r="F531">
        <f>$C531*INDEX('E-E'!$E$2:$AH$516,MATCH(Capacity!$B531,'E-E'!$B$2:$B$516,0), MATCH(Capacity!F$254,'E-E'!$E$1:$AH$1,0))</f>
        <v>0</v>
      </c>
      <c r="G531">
        <f>$C531*INDEX('E-E'!$E$2:$AH$516,MATCH(Capacity!$B531,'E-E'!$B$2:$B$516,0), MATCH(Capacity!G$254,'E-E'!$E$1:$AH$1,0))</f>
        <v>0</v>
      </c>
      <c r="H531">
        <f>$C531*INDEX('E-E'!$E$2:$AH$516,MATCH(Capacity!$B531,'E-E'!$B$2:$B$516,0), MATCH(Capacity!H$254,'E-E'!$E$1:$AH$1,0))</f>
        <v>0</v>
      </c>
      <c r="I531">
        <f>$C531*INDEX('E-E'!$E$2:$AH$516,MATCH(Capacity!$B531,'E-E'!$B$2:$B$516,0), MATCH(Capacity!I$254,'E-E'!$E$1:$AH$1,0))</f>
        <v>0</v>
      </c>
      <c r="J531">
        <f>$C531*INDEX('E-E'!$E$2:$AH$516,MATCH(Capacity!$B531,'E-E'!$B$2:$B$516,0), MATCH(Capacity!J$254,'E-E'!$E$1:$AH$1,0))</f>
        <v>0</v>
      </c>
      <c r="K531">
        <f>$C531*INDEX('E-E'!$E$2:$AH$516,MATCH(Capacity!$B531,'E-E'!$B$2:$B$516,0), MATCH(Capacity!K$254,'E-E'!$E$1:$AH$1,0))</f>
        <v>0</v>
      </c>
      <c r="L531">
        <f>$C531*INDEX('E-E'!$E$2:$AH$516,MATCH(Capacity!$B531,'E-E'!$B$2:$B$516,0), MATCH(Capacity!L$254,'E-E'!$E$1:$AH$1,0))</f>
        <v>0</v>
      </c>
      <c r="M531">
        <f>$C531*INDEX('E-E'!$E$2:$AH$516,MATCH(Capacity!$B531,'E-E'!$B$2:$B$516,0), MATCH(Capacity!M$254,'E-E'!$E$1:$AH$1,0))</f>
        <v>0</v>
      </c>
      <c r="N531">
        <f>$C531*INDEX('E-E'!$E$2:$AH$516,MATCH(Capacity!$B531,'E-E'!$B$2:$B$516,0), MATCH(Capacity!N$254,'E-E'!$E$1:$AH$1,0))</f>
        <v>0</v>
      </c>
      <c r="O531">
        <f>$C531*INDEX('E-E'!$E$2:$AH$516,MATCH(Capacity!$B531,'E-E'!$B$2:$B$516,0), MATCH(Capacity!O$254,'E-E'!$E$1:$AH$1,0))</f>
        <v>0</v>
      </c>
      <c r="P531">
        <f>$C531*INDEX('E-E'!$E$2:$AH$516,MATCH(Capacity!$B531,'E-E'!$B$2:$B$516,0), MATCH(Capacity!P$254,'E-E'!$E$1:$AH$1,0))</f>
        <v>0</v>
      </c>
      <c r="Q531">
        <f>$C531*INDEX('E-E'!$E$2:$AH$516,MATCH(Capacity!$B531,'E-E'!$B$2:$B$516,0), MATCH(Capacity!Q$254,'E-E'!$E$1:$AH$1,0))</f>
        <v>0</v>
      </c>
      <c r="R531">
        <f>$C531*INDEX('E-E'!$E$2:$AH$516,MATCH(Capacity!$B531,'E-E'!$B$2:$B$516,0), MATCH(Capacity!R$254,'E-E'!$E$1:$AH$1,0))</f>
        <v>0</v>
      </c>
      <c r="S531">
        <f>$C531*INDEX('E-E'!$E$2:$AH$516,MATCH(Capacity!$B531,'E-E'!$B$2:$B$516,0), MATCH(Capacity!S$254,'E-E'!$E$1:$AH$1,0))</f>
        <v>0</v>
      </c>
      <c r="T531">
        <f>$C531*INDEX('E-E'!$E$2:$AH$516,MATCH(Capacity!$B531,'E-E'!$B$2:$B$516,0), MATCH(Capacity!T$254,'E-E'!$E$1:$AH$1,0))</f>
        <v>0</v>
      </c>
      <c r="U531">
        <f>$C531*INDEX('E-E'!$E$2:$AH$516,MATCH(Capacity!$B531,'E-E'!$B$2:$B$516,0), MATCH(Capacity!U$254,'E-E'!$E$1:$AH$1,0))</f>
        <v>0</v>
      </c>
      <c r="V531">
        <f>$C531*INDEX('E-E'!$E$2:$AH$516,MATCH(Capacity!$B531,'E-E'!$B$2:$B$516,0), MATCH(Capacity!V$254,'E-E'!$E$1:$AH$1,0))</f>
        <v>0</v>
      </c>
      <c r="W531">
        <f>$C531*INDEX('E-E'!$E$2:$AH$516,MATCH(Capacity!$B531,'E-E'!$B$2:$B$516,0), MATCH(Capacity!W$254,'E-E'!$E$1:$AH$1,0))</f>
        <v>0</v>
      </c>
      <c r="X531">
        <f>$C531*INDEX('E-E'!$E$2:$AH$516,MATCH(Capacity!$B531,'E-E'!$B$2:$B$516,0), MATCH(Capacity!X$254,'E-E'!$E$1:$AH$1,0))</f>
        <v>0</v>
      </c>
      <c r="Y531">
        <f>$C531*INDEX('E-E'!$E$2:$AH$516,MATCH(Capacity!$B531,'E-E'!$B$2:$B$516,0), MATCH(Capacity!Y$254,'E-E'!$E$1:$AH$1,0))</f>
        <v>0</v>
      </c>
      <c r="Z531">
        <f>$C531*INDEX('E-E'!$E$2:$AH$516,MATCH(Capacity!$B531,'E-E'!$B$2:$B$516,0), MATCH(Capacity!Z$254,'E-E'!$E$1:$AH$1,0))</f>
        <v>0</v>
      </c>
      <c r="AA531">
        <f>$C531*INDEX('E-E'!$E$2:$AH$516,MATCH(Capacity!$B531,'E-E'!$B$2:$B$516,0), MATCH(Capacity!AA$254,'E-E'!$E$1:$AH$1,0))</f>
        <v>0</v>
      </c>
      <c r="AB531">
        <f>$C531*INDEX('E-E'!$E$2:$AH$516,MATCH(Capacity!$B531,'E-E'!$B$2:$B$516,0), MATCH(Capacity!AB$254,'E-E'!$E$1:$AH$1,0))</f>
        <v>0</v>
      </c>
      <c r="AC531">
        <f>$C531*INDEX('E-E'!$E$2:$AH$516,MATCH(Capacity!$B531,'E-E'!$B$2:$B$516,0), MATCH(Capacity!AC$254,'E-E'!$E$1:$AH$1,0))</f>
        <v>0</v>
      </c>
      <c r="AD531">
        <f>$C531*INDEX('E-E'!$E$2:$AH$516,MATCH(Capacity!$B531,'E-E'!$B$2:$B$516,0), MATCH(Capacity!AD$254,'E-E'!$E$1:$AH$1,0))</f>
        <v>0</v>
      </c>
      <c r="AE531">
        <f>$C531*INDEX('E-E'!$E$2:$AH$516,MATCH(Capacity!$B531,'E-E'!$B$2:$B$516,0), MATCH(Capacity!AE$254,'E-E'!$E$1:$AH$1,0))</f>
        <v>0</v>
      </c>
      <c r="AF531">
        <f>$C531*INDEX('E-E'!$E$2:$AH$516,MATCH(Capacity!$B531,'E-E'!$B$2:$B$516,0), MATCH(Capacity!AF$254,'E-E'!$E$1:$AH$1,0))</f>
        <v>0</v>
      </c>
      <c r="AG531">
        <f>$C531*INDEX('E-E'!$E$2:$AH$516,MATCH(Capacity!$B531,'E-E'!$B$2:$B$516,0), MATCH(Capacity!AG$254,'E-E'!$E$1:$AH$1,0))</f>
        <v>0</v>
      </c>
      <c r="AH531">
        <f>$C531*INDEX('E-E'!$E$2:$AH$516,MATCH(Capacity!$B531,'E-E'!$B$2:$B$516,0), MATCH(Capacity!AH$254,'E-E'!$E$1:$AH$1,0))</f>
        <v>0</v>
      </c>
    </row>
    <row r="532" spans="1:34" x14ac:dyDescent="0.3">
      <c r="A532" t="str">
        <f>'E-E'!A279</f>
        <v>Molong Solar Farm</v>
      </c>
      <c r="B532" t="str">
        <f>'E-E'!B279</f>
        <v>MOLNGSF1</v>
      </c>
      <c r="C532">
        <f>_xlfn.IFNA(VLOOKUP(B532,RawData!$B$1:$E$168,4,FALSE),0)</f>
        <v>0</v>
      </c>
      <c r="D532">
        <f>_xlfn.IFNA(VLOOKUP(B532,RawData!$B$1:$H$168,7,FALSE),0)</f>
        <v>0</v>
      </c>
      <c r="E532">
        <f>_xlfn.IFNA(VLOOKUP(B532,RawData!$B$1:$H$168,2,FALSE),0)</f>
        <v>0</v>
      </c>
      <c r="F532">
        <f>$C532*INDEX('E-E'!$E$2:$AH$516,MATCH(Capacity!$B532,'E-E'!$B$2:$B$516,0), MATCH(Capacity!F$254,'E-E'!$E$1:$AH$1,0))</f>
        <v>0</v>
      </c>
      <c r="G532">
        <f>$C532*INDEX('E-E'!$E$2:$AH$516,MATCH(Capacity!$B532,'E-E'!$B$2:$B$516,0), MATCH(Capacity!G$254,'E-E'!$E$1:$AH$1,0))</f>
        <v>0</v>
      </c>
      <c r="H532">
        <f>$C532*INDEX('E-E'!$E$2:$AH$516,MATCH(Capacity!$B532,'E-E'!$B$2:$B$516,0), MATCH(Capacity!H$254,'E-E'!$E$1:$AH$1,0))</f>
        <v>0</v>
      </c>
      <c r="I532">
        <f>$C532*INDEX('E-E'!$E$2:$AH$516,MATCH(Capacity!$B532,'E-E'!$B$2:$B$516,0), MATCH(Capacity!I$254,'E-E'!$E$1:$AH$1,0))</f>
        <v>0</v>
      </c>
      <c r="J532">
        <f>$C532*INDEX('E-E'!$E$2:$AH$516,MATCH(Capacity!$B532,'E-E'!$B$2:$B$516,0), MATCH(Capacity!J$254,'E-E'!$E$1:$AH$1,0))</f>
        <v>0</v>
      </c>
      <c r="K532">
        <f>$C532*INDEX('E-E'!$E$2:$AH$516,MATCH(Capacity!$B532,'E-E'!$B$2:$B$516,0), MATCH(Capacity!K$254,'E-E'!$E$1:$AH$1,0))</f>
        <v>0</v>
      </c>
      <c r="L532">
        <f>$C532*INDEX('E-E'!$E$2:$AH$516,MATCH(Capacity!$B532,'E-E'!$B$2:$B$516,0), MATCH(Capacity!L$254,'E-E'!$E$1:$AH$1,0))</f>
        <v>0</v>
      </c>
      <c r="M532">
        <f>$C532*INDEX('E-E'!$E$2:$AH$516,MATCH(Capacity!$B532,'E-E'!$B$2:$B$516,0), MATCH(Capacity!M$254,'E-E'!$E$1:$AH$1,0))</f>
        <v>0</v>
      </c>
      <c r="N532">
        <f>$C532*INDEX('E-E'!$E$2:$AH$516,MATCH(Capacity!$B532,'E-E'!$B$2:$B$516,0), MATCH(Capacity!N$254,'E-E'!$E$1:$AH$1,0))</f>
        <v>0</v>
      </c>
      <c r="O532">
        <f>$C532*INDEX('E-E'!$E$2:$AH$516,MATCH(Capacity!$B532,'E-E'!$B$2:$B$516,0), MATCH(Capacity!O$254,'E-E'!$E$1:$AH$1,0))</f>
        <v>0</v>
      </c>
      <c r="P532">
        <f>$C532*INDEX('E-E'!$E$2:$AH$516,MATCH(Capacity!$B532,'E-E'!$B$2:$B$516,0), MATCH(Capacity!P$254,'E-E'!$E$1:$AH$1,0))</f>
        <v>0</v>
      </c>
      <c r="Q532">
        <f>$C532*INDEX('E-E'!$E$2:$AH$516,MATCH(Capacity!$B532,'E-E'!$B$2:$B$516,0), MATCH(Capacity!Q$254,'E-E'!$E$1:$AH$1,0))</f>
        <v>0</v>
      </c>
      <c r="R532">
        <f>$C532*INDEX('E-E'!$E$2:$AH$516,MATCH(Capacity!$B532,'E-E'!$B$2:$B$516,0), MATCH(Capacity!R$254,'E-E'!$E$1:$AH$1,0))</f>
        <v>0</v>
      </c>
      <c r="S532">
        <f>$C532*INDEX('E-E'!$E$2:$AH$516,MATCH(Capacity!$B532,'E-E'!$B$2:$B$516,0), MATCH(Capacity!S$254,'E-E'!$E$1:$AH$1,0))</f>
        <v>0</v>
      </c>
      <c r="T532">
        <f>$C532*INDEX('E-E'!$E$2:$AH$516,MATCH(Capacity!$B532,'E-E'!$B$2:$B$516,0), MATCH(Capacity!T$254,'E-E'!$E$1:$AH$1,0))</f>
        <v>0</v>
      </c>
      <c r="U532">
        <f>$C532*INDEX('E-E'!$E$2:$AH$516,MATCH(Capacity!$B532,'E-E'!$B$2:$B$516,0), MATCH(Capacity!U$254,'E-E'!$E$1:$AH$1,0))</f>
        <v>0</v>
      </c>
      <c r="V532">
        <f>$C532*INDEX('E-E'!$E$2:$AH$516,MATCH(Capacity!$B532,'E-E'!$B$2:$B$516,0), MATCH(Capacity!V$254,'E-E'!$E$1:$AH$1,0))</f>
        <v>0</v>
      </c>
      <c r="W532">
        <f>$C532*INDEX('E-E'!$E$2:$AH$516,MATCH(Capacity!$B532,'E-E'!$B$2:$B$516,0), MATCH(Capacity!W$254,'E-E'!$E$1:$AH$1,0))</f>
        <v>0</v>
      </c>
      <c r="X532">
        <f>$C532*INDEX('E-E'!$E$2:$AH$516,MATCH(Capacity!$B532,'E-E'!$B$2:$B$516,0), MATCH(Capacity!X$254,'E-E'!$E$1:$AH$1,0))</f>
        <v>0</v>
      </c>
      <c r="Y532">
        <f>$C532*INDEX('E-E'!$E$2:$AH$516,MATCH(Capacity!$B532,'E-E'!$B$2:$B$516,0), MATCH(Capacity!Y$254,'E-E'!$E$1:$AH$1,0))</f>
        <v>0</v>
      </c>
      <c r="Z532">
        <f>$C532*INDEX('E-E'!$E$2:$AH$516,MATCH(Capacity!$B532,'E-E'!$B$2:$B$516,0), MATCH(Capacity!Z$254,'E-E'!$E$1:$AH$1,0))</f>
        <v>0</v>
      </c>
      <c r="AA532">
        <f>$C532*INDEX('E-E'!$E$2:$AH$516,MATCH(Capacity!$B532,'E-E'!$B$2:$B$516,0), MATCH(Capacity!AA$254,'E-E'!$E$1:$AH$1,0))</f>
        <v>0</v>
      </c>
      <c r="AB532">
        <f>$C532*INDEX('E-E'!$E$2:$AH$516,MATCH(Capacity!$B532,'E-E'!$B$2:$B$516,0), MATCH(Capacity!AB$254,'E-E'!$E$1:$AH$1,0))</f>
        <v>0</v>
      </c>
      <c r="AC532">
        <f>$C532*INDEX('E-E'!$E$2:$AH$516,MATCH(Capacity!$B532,'E-E'!$B$2:$B$516,0), MATCH(Capacity!AC$254,'E-E'!$E$1:$AH$1,0))</f>
        <v>0</v>
      </c>
      <c r="AD532">
        <f>$C532*INDEX('E-E'!$E$2:$AH$516,MATCH(Capacity!$B532,'E-E'!$B$2:$B$516,0), MATCH(Capacity!AD$254,'E-E'!$E$1:$AH$1,0))</f>
        <v>0</v>
      </c>
      <c r="AE532">
        <f>$C532*INDEX('E-E'!$E$2:$AH$516,MATCH(Capacity!$B532,'E-E'!$B$2:$B$516,0), MATCH(Capacity!AE$254,'E-E'!$E$1:$AH$1,0))</f>
        <v>0</v>
      </c>
      <c r="AF532">
        <f>$C532*INDEX('E-E'!$E$2:$AH$516,MATCH(Capacity!$B532,'E-E'!$B$2:$B$516,0), MATCH(Capacity!AF$254,'E-E'!$E$1:$AH$1,0))</f>
        <v>0</v>
      </c>
      <c r="AG532">
        <f>$C532*INDEX('E-E'!$E$2:$AH$516,MATCH(Capacity!$B532,'E-E'!$B$2:$B$516,0), MATCH(Capacity!AG$254,'E-E'!$E$1:$AH$1,0))</f>
        <v>0</v>
      </c>
      <c r="AH532">
        <f>$C532*INDEX('E-E'!$E$2:$AH$516,MATCH(Capacity!$B532,'E-E'!$B$2:$B$516,0), MATCH(Capacity!AH$254,'E-E'!$E$1:$AH$1,0))</f>
        <v>0</v>
      </c>
    </row>
    <row r="533" spans="1:34" x14ac:dyDescent="0.3">
      <c r="A533" t="str">
        <f>'E-E'!A280</f>
        <v>Moorabool Wind Farm</v>
      </c>
      <c r="B533" t="str">
        <f>'E-E'!B280</f>
        <v>MOORAWF1</v>
      </c>
      <c r="C533">
        <f>_xlfn.IFNA(VLOOKUP(B533,RawData!$B$1:$E$168,4,FALSE),0)</f>
        <v>0</v>
      </c>
      <c r="D533">
        <f>_xlfn.IFNA(VLOOKUP(B533,RawData!$B$1:$H$168,7,FALSE),0)</f>
        <v>0</v>
      </c>
      <c r="E533">
        <f>_xlfn.IFNA(VLOOKUP(B533,RawData!$B$1:$H$168,2,FALSE),0)</f>
        <v>0</v>
      </c>
      <c r="F533">
        <f>$C533*INDEX('E-E'!$E$2:$AH$516,MATCH(Capacity!$B533,'E-E'!$B$2:$B$516,0), MATCH(Capacity!F$254,'E-E'!$E$1:$AH$1,0))</f>
        <v>0</v>
      </c>
      <c r="G533">
        <f>$C533*INDEX('E-E'!$E$2:$AH$516,MATCH(Capacity!$B533,'E-E'!$B$2:$B$516,0), MATCH(Capacity!G$254,'E-E'!$E$1:$AH$1,0))</f>
        <v>0</v>
      </c>
      <c r="H533">
        <f>$C533*INDEX('E-E'!$E$2:$AH$516,MATCH(Capacity!$B533,'E-E'!$B$2:$B$516,0), MATCH(Capacity!H$254,'E-E'!$E$1:$AH$1,0))</f>
        <v>0</v>
      </c>
      <c r="I533">
        <f>$C533*INDEX('E-E'!$E$2:$AH$516,MATCH(Capacity!$B533,'E-E'!$B$2:$B$516,0), MATCH(Capacity!I$254,'E-E'!$E$1:$AH$1,0))</f>
        <v>0</v>
      </c>
      <c r="J533">
        <f>$C533*INDEX('E-E'!$E$2:$AH$516,MATCH(Capacity!$B533,'E-E'!$B$2:$B$516,0), MATCH(Capacity!J$254,'E-E'!$E$1:$AH$1,0))</f>
        <v>0</v>
      </c>
      <c r="K533">
        <f>$C533*INDEX('E-E'!$E$2:$AH$516,MATCH(Capacity!$B533,'E-E'!$B$2:$B$516,0), MATCH(Capacity!K$254,'E-E'!$E$1:$AH$1,0))</f>
        <v>0</v>
      </c>
      <c r="L533">
        <f>$C533*INDEX('E-E'!$E$2:$AH$516,MATCH(Capacity!$B533,'E-E'!$B$2:$B$516,0), MATCH(Capacity!L$254,'E-E'!$E$1:$AH$1,0))</f>
        <v>0</v>
      </c>
      <c r="M533">
        <f>$C533*INDEX('E-E'!$E$2:$AH$516,MATCH(Capacity!$B533,'E-E'!$B$2:$B$516,0), MATCH(Capacity!M$254,'E-E'!$E$1:$AH$1,0))</f>
        <v>0</v>
      </c>
      <c r="N533">
        <f>$C533*INDEX('E-E'!$E$2:$AH$516,MATCH(Capacity!$B533,'E-E'!$B$2:$B$516,0), MATCH(Capacity!N$254,'E-E'!$E$1:$AH$1,0))</f>
        <v>0</v>
      </c>
      <c r="O533">
        <f>$C533*INDEX('E-E'!$E$2:$AH$516,MATCH(Capacity!$B533,'E-E'!$B$2:$B$516,0), MATCH(Capacity!O$254,'E-E'!$E$1:$AH$1,0))</f>
        <v>0</v>
      </c>
      <c r="P533">
        <f>$C533*INDEX('E-E'!$E$2:$AH$516,MATCH(Capacity!$B533,'E-E'!$B$2:$B$516,0), MATCH(Capacity!P$254,'E-E'!$E$1:$AH$1,0))</f>
        <v>0</v>
      </c>
      <c r="Q533">
        <f>$C533*INDEX('E-E'!$E$2:$AH$516,MATCH(Capacity!$B533,'E-E'!$B$2:$B$516,0), MATCH(Capacity!Q$254,'E-E'!$E$1:$AH$1,0))</f>
        <v>0</v>
      </c>
      <c r="R533">
        <f>$C533*INDEX('E-E'!$E$2:$AH$516,MATCH(Capacity!$B533,'E-E'!$B$2:$B$516,0), MATCH(Capacity!R$254,'E-E'!$E$1:$AH$1,0))</f>
        <v>0</v>
      </c>
      <c r="S533">
        <f>$C533*INDEX('E-E'!$E$2:$AH$516,MATCH(Capacity!$B533,'E-E'!$B$2:$B$516,0), MATCH(Capacity!S$254,'E-E'!$E$1:$AH$1,0))</f>
        <v>0</v>
      </c>
      <c r="T533">
        <f>$C533*INDEX('E-E'!$E$2:$AH$516,MATCH(Capacity!$B533,'E-E'!$B$2:$B$516,0), MATCH(Capacity!T$254,'E-E'!$E$1:$AH$1,0))</f>
        <v>0</v>
      </c>
      <c r="U533">
        <f>$C533*INDEX('E-E'!$E$2:$AH$516,MATCH(Capacity!$B533,'E-E'!$B$2:$B$516,0), MATCH(Capacity!U$254,'E-E'!$E$1:$AH$1,0))</f>
        <v>0</v>
      </c>
      <c r="V533">
        <f>$C533*INDEX('E-E'!$E$2:$AH$516,MATCH(Capacity!$B533,'E-E'!$B$2:$B$516,0), MATCH(Capacity!V$254,'E-E'!$E$1:$AH$1,0))</f>
        <v>0</v>
      </c>
      <c r="W533">
        <f>$C533*INDEX('E-E'!$E$2:$AH$516,MATCH(Capacity!$B533,'E-E'!$B$2:$B$516,0), MATCH(Capacity!W$254,'E-E'!$E$1:$AH$1,0))</f>
        <v>0</v>
      </c>
      <c r="X533">
        <f>$C533*INDEX('E-E'!$E$2:$AH$516,MATCH(Capacity!$B533,'E-E'!$B$2:$B$516,0), MATCH(Capacity!X$254,'E-E'!$E$1:$AH$1,0))</f>
        <v>0</v>
      </c>
      <c r="Y533">
        <f>$C533*INDEX('E-E'!$E$2:$AH$516,MATCH(Capacity!$B533,'E-E'!$B$2:$B$516,0), MATCH(Capacity!Y$254,'E-E'!$E$1:$AH$1,0))</f>
        <v>0</v>
      </c>
      <c r="Z533">
        <f>$C533*INDEX('E-E'!$E$2:$AH$516,MATCH(Capacity!$B533,'E-E'!$B$2:$B$516,0), MATCH(Capacity!Z$254,'E-E'!$E$1:$AH$1,0))</f>
        <v>0</v>
      </c>
      <c r="AA533">
        <f>$C533*INDEX('E-E'!$E$2:$AH$516,MATCH(Capacity!$B533,'E-E'!$B$2:$B$516,0), MATCH(Capacity!AA$254,'E-E'!$E$1:$AH$1,0))</f>
        <v>0</v>
      </c>
      <c r="AB533">
        <f>$C533*INDEX('E-E'!$E$2:$AH$516,MATCH(Capacity!$B533,'E-E'!$B$2:$B$516,0), MATCH(Capacity!AB$254,'E-E'!$E$1:$AH$1,0))</f>
        <v>0</v>
      </c>
      <c r="AC533">
        <f>$C533*INDEX('E-E'!$E$2:$AH$516,MATCH(Capacity!$B533,'E-E'!$B$2:$B$516,0), MATCH(Capacity!AC$254,'E-E'!$E$1:$AH$1,0))</f>
        <v>0</v>
      </c>
      <c r="AD533">
        <f>$C533*INDEX('E-E'!$E$2:$AH$516,MATCH(Capacity!$B533,'E-E'!$B$2:$B$516,0), MATCH(Capacity!AD$254,'E-E'!$E$1:$AH$1,0))</f>
        <v>0</v>
      </c>
      <c r="AE533">
        <f>$C533*INDEX('E-E'!$E$2:$AH$516,MATCH(Capacity!$B533,'E-E'!$B$2:$B$516,0), MATCH(Capacity!AE$254,'E-E'!$E$1:$AH$1,0))</f>
        <v>0</v>
      </c>
      <c r="AF533">
        <f>$C533*INDEX('E-E'!$E$2:$AH$516,MATCH(Capacity!$B533,'E-E'!$B$2:$B$516,0), MATCH(Capacity!AF$254,'E-E'!$E$1:$AH$1,0))</f>
        <v>0</v>
      </c>
      <c r="AG533">
        <f>$C533*INDEX('E-E'!$E$2:$AH$516,MATCH(Capacity!$B533,'E-E'!$B$2:$B$516,0), MATCH(Capacity!AG$254,'E-E'!$E$1:$AH$1,0))</f>
        <v>0</v>
      </c>
      <c r="AH533">
        <f>$C533*INDEX('E-E'!$E$2:$AH$516,MATCH(Capacity!$B533,'E-E'!$B$2:$B$516,0), MATCH(Capacity!AH$254,'E-E'!$E$1:$AH$1,0))</f>
        <v>0</v>
      </c>
    </row>
    <row r="534" spans="1:34" x14ac:dyDescent="0.3">
      <c r="A534" t="str">
        <f>'E-E'!A281</f>
        <v>Moree Solar Farm</v>
      </c>
      <c r="B534" t="str">
        <f>'E-E'!B281</f>
        <v>MOREESF1</v>
      </c>
      <c r="C534">
        <f>_xlfn.IFNA(VLOOKUP(B534,RawData!$B$1:$E$168,4,FALSE),0)</f>
        <v>0</v>
      </c>
      <c r="D534">
        <f>_xlfn.IFNA(VLOOKUP(B534,RawData!$B$1:$H$168,7,FALSE),0)</f>
        <v>0</v>
      </c>
      <c r="E534">
        <f>_xlfn.IFNA(VLOOKUP(B534,RawData!$B$1:$H$168,2,FALSE),0)</f>
        <v>0</v>
      </c>
      <c r="F534">
        <f>$C534*INDEX('E-E'!$E$2:$AH$516,MATCH(Capacity!$B534,'E-E'!$B$2:$B$516,0), MATCH(Capacity!F$254,'E-E'!$E$1:$AH$1,0))</f>
        <v>0</v>
      </c>
      <c r="G534">
        <f>$C534*INDEX('E-E'!$E$2:$AH$516,MATCH(Capacity!$B534,'E-E'!$B$2:$B$516,0), MATCH(Capacity!G$254,'E-E'!$E$1:$AH$1,0))</f>
        <v>0</v>
      </c>
      <c r="H534">
        <f>$C534*INDEX('E-E'!$E$2:$AH$516,MATCH(Capacity!$B534,'E-E'!$B$2:$B$516,0), MATCH(Capacity!H$254,'E-E'!$E$1:$AH$1,0))</f>
        <v>0</v>
      </c>
      <c r="I534">
        <f>$C534*INDEX('E-E'!$E$2:$AH$516,MATCH(Capacity!$B534,'E-E'!$B$2:$B$516,0), MATCH(Capacity!I$254,'E-E'!$E$1:$AH$1,0))</f>
        <v>0</v>
      </c>
      <c r="J534">
        <f>$C534*INDEX('E-E'!$E$2:$AH$516,MATCH(Capacity!$B534,'E-E'!$B$2:$B$516,0), MATCH(Capacity!J$254,'E-E'!$E$1:$AH$1,0))</f>
        <v>0</v>
      </c>
      <c r="K534">
        <f>$C534*INDEX('E-E'!$E$2:$AH$516,MATCH(Capacity!$B534,'E-E'!$B$2:$B$516,0), MATCH(Capacity!K$254,'E-E'!$E$1:$AH$1,0))</f>
        <v>0</v>
      </c>
      <c r="L534">
        <f>$C534*INDEX('E-E'!$E$2:$AH$516,MATCH(Capacity!$B534,'E-E'!$B$2:$B$516,0), MATCH(Capacity!L$254,'E-E'!$E$1:$AH$1,0))</f>
        <v>0</v>
      </c>
      <c r="M534">
        <f>$C534*INDEX('E-E'!$E$2:$AH$516,MATCH(Capacity!$B534,'E-E'!$B$2:$B$516,0), MATCH(Capacity!M$254,'E-E'!$E$1:$AH$1,0))</f>
        <v>0</v>
      </c>
      <c r="N534">
        <f>$C534*INDEX('E-E'!$E$2:$AH$516,MATCH(Capacity!$B534,'E-E'!$B$2:$B$516,0), MATCH(Capacity!N$254,'E-E'!$E$1:$AH$1,0))</f>
        <v>0</v>
      </c>
      <c r="O534">
        <f>$C534*INDEX('E-E'!$E$2:$AH$516,MATCH(Capacity!$B534,'E-E'!$B$2:$B$516,0), MATCH(Capacity!O$254,'E-E'!$E$1:$AH$1,0))</f>
        <v>0</v>
      </c>
      <c r="P534">
        <f>$C534*INDEX('E-E'!$E$2:$AH$516,MATCH(Capacity!$B534,'E-E'!$B$2:$B$516,0), MATCH(Capacity!P$254,'E-E'!$E$1:$AH$1,0))</f>
        <v>0</v>
      </c>
      <c r="Q534">
        <f>$C534*INDEX('E-E'!$E$2:$AH$516,MATCH(Capacity!$B534,'E-E'!$B$2:$B$516,0), MATCH(Capacity!Q$254,'E-E'!$E$1:$AH$1,0))</f>
        <v>0</v>
      </c>
      <c r="R534">
        <f>$C534*INDEX('E-E'!$E$2:$AH$516,MATCH(Capacity!$B534,'E-E'!$B$2:$B$516,0), MATCH(Capacity!R$254,'E-E'!$E$1:$AH$1,0))</f>
        <v>0</v>
      </c>
      <c r="S534">
        <f>$C534*INDEX('E-E'!$E$2:$AH$516,MATCH(Capacity!$B534,'E-E'!$B$2:$B$516,0), MATCH(Capacity!S$254,'E-E'!$E$1:$AH$1,0))</f>
        <v>0</v>
      </c>
      <c r="T534">
        <f>$C534*INDEX('E-E'!$E$2:$AH$516,MATCH(Capacity!$B534,'E-E'!$B$2:$B$516,0), MATCH(Capacity!T$254,'E-E'!$E$1:$AH$1,0))</f>
        <v>0</v>
      </c>
      <c r="U534">
        <f>$C534*INDEX('E-E'!$E$2:$AH$516,MATCH(Capacity!$B534,'E-E'!$B$2:$B$516,0), MATCH(Capacity!U$254,'E-E'!$E$1:$AH$1,0))</f>
        <v>0</v>
      </c>
      <c r="V534">
        <f>$C534*INDEX('E-E'!$E$2:$AH$516,MATCH(Capacity!$B534,'E-E'!$B$2:$B$516,0), MATCH(Capacity!V$254,'E-E'!$E$1:$AH$1,0))</f>
        <v>0</v>
      </c>
      <c r="W534">
        <f>$C534*INDEX('E-E'!$E$2:$AH$516,MATCH(Capacity!$B534,'E-E'!$B$2:$B$516,0), MATCH(Capacity!W$254,'E-E'!$E$1:$AH$1,0))</f>
        <v>0</v>
      </c>
      <c r="X534">
        <f>$C534*INDEX('E-E'!$E$2:$AH$516,MATCH(Capacity!$B534,'E-E'!$B$2:$B$516,0), MATCH(Capacity!X$254,'E-E'!$E$1:$AH$1,0))</f>
        <v>0</v>
      </c>
      <c r="Y534">
        <f>$C534*INDEX('E-E'!$E$2:$AH$516,MATCH(Capacity!$B534,'E-E'!$B$2:$B$516,0), MATCH(Capacity!Y$254,'E-E'!$E$1:$AH$1,0))</f>
        <v>0</v>
      </c>
      <c r="Z534">
        <f>$C534*INDEX('E-E'!$E$2:$AH$516,MATCH(Capacity!$B534,'E-E'!$B$2:$B$516,0), MATCH(Capacity!Z$254,'E-E'!$E$1:$AH$1,0))</f>
        <v>0</v>
      </c>
      <c r="AA534">
        <f>$C534*INDEX('E-E'!$E$2:$AH$516,MATCH(Capacity!$B534,'E-E'!$B$2:$B$516,0), MATCH(Capacity!AA$254,'E-E'!$E$1:$AH$1,0))</f>
        <v>0</v>
      </c>
      <c r="AB534">
        <f>$C534*INDEX('E-E'!$E$2:$AH$516,MATCH(Capacity!$B534,'E-E'!$B$2:$B$516,0), MATCH(Capacity!AB$254,'E-E'!$E$1:$AH$1,0))</f>
        <v>0</v>
      </c>
      <c r="AC534">
        <f>$C534*INDEX('E-E'!$E$2:$AH$516,MATCH(Capacity!$B534,'E-E'!$B$2:$B$516,0), MATCH(Capacity!AC$254,'E-E'!$E$1:$AH$1,0))</f>
        <v>0</v>
      </c>
      <c r="AD534">
        <f>$C534*INDEX('E-E'!$E$2:$AH$516,MATCH(Capacity!$B534,'E-E'!$B$2:$B$516,0), MATCH(Capacity!AD$254,'E-E'!$E$1:$AH$1,0))</f>
        <v>0</v>
      </c>
      <c r="AE534">
        <f>$C534*INDEX('E-E'!$E$2:$AH$516,MATCH(Capacity!$B534,'E-E'!$B$2:$B$516,0), MATCH(Capacity!AE$254,'E-E'!$E$1:$AH$1,0))</f>
        <v>0</v>
      </c>
      <c r="AF534">
        <f>$C534*INDEX('E-E'!$E$2:$AH$516,MATCH(Capacity!$B534,'E-E'!$B$2:$B$516,0), MATCH(Capacity!AF$254,'E-E'!$E$1:$AH$1,0))</f>
        <v>0</v>
      </c>
      <c r="AG534">
        <f>$C534*INDEX('E-E'!$E$2:$AH$516,MATCH(Capacity!$B534,'E-E'!$B$2:$B$516,0), MATCH(Capacity!AG$254,'E-E'!$E$1:$AH$1,0))</f>
        <v>0</v>
      </c>
      <c r="AH534">
        <f>$C534*INDEX('E-E'!$E$2:$AH$516,MATCH(Capacity!$B534,'E-E'!$B$2:$B$516,0), MATCH(Capacity!AH$254,'E-E'!$E$1:$AH$1,0))</f>
        <v>0</v>
      </c>
    </row>
    <row r="535" spans="1:34" x14ac:dyDescent="0.3">
      <c r="A535" t="str">
        <f>'E-E'!A282</f>
        <v>Mortlake South Wind Farm</v>
      </c>
      <c r="B535" t="str">
        <f>'E-E'!B282</f>
        <v>Mortlake South Wind Farm</v>
      </c>
      <c r="C535">
        <f>_xlfn.IFNA(VLOOKUP(B535,RawData!$B$1:$E$168,4,FALSE),0)</f>
        <v>0</v>
      </c>
      <c r="D535">
        <f>_xlfn.IFNA(VLOOKUP(B535,RawData!$B$1:$H$168,7,FALSE),0)</f>
        <v>0</v>
      </c>
      <c r="E535">
        <f>_xlfn.IFNA(VLOOKUP(B535,RawData!$B$1:$H$168,2,FALSE),0)</f>
        <v>0</v>
      </c>
      <c r="F535">
        <f>$C535*INDEX('E-E'!$E$2:$AH$516,MATCH(Capacity!$B535,'E-E'!$B$2:$B$516,0), MATCH(Capacity!F$254,'E-E'!$E$1:$AH$1,0))</f>
        <v>0</v>
      </c>
      <c r="G535">
        <f>$C535*INDEX('E-E'!$E$2:$AH$516,MATCH(Capacity!$B535,'E-E'!$B$2:$B$516,0), MATCH(Capacity!G$254,'E-E'!$E$1:$AH$1,0))</f>
        <v>0</v>
      </c>
      <c r="H535">
        <f>$C535*INDEX('E-E'!$E$2:$AH$516,MATCH(Capacity!$B535,'E-E'!$B$2:$B$516,0), MATCH(Capacity!H$254,'E-E'!$E$1:$AH$1,0))</f>
        <v>0</v>
      </c>
      <c r="I535">
        <f>$C535*INDEX('E-E'!$E$2:$AH$516,MATCH(Capacity!$B535,'E-E'!$B$2:$B$516,0), MATCH(Capacity!I$254,'E-E'!$E$1:$AH$1,0))</f>
        <v>0</v>
      </c>
      <c r="J535">
        <f>$C535*INDEX('E-E'!$E$2:$AH$516,MATCH(Capacity!$B535,'E-E'!$B$2:$B$516,0), MATCH(Capacity!J$254,'E-E'!$E$1:$AH$1,0))</f>
        <v>0</v>
      </c>
      <c r="K535">
        <f>$C535*INDEX('E-E'!$E$2:$AH$516,MATCH(Capacity!$B535,'E-E'!$B$2:$B$516,0), MATCH(Capacity!K$254,'E-E'!$E$1:$AH$1,0))</f>
        <v>0</v>
      </c>
      <c r="L535">
        <f>$C535*INDEX('E-E'!$E$2:$AH$516,MATCH(Capacity!$B535,'E-E'!$B$2:$B$516,0), MATCH(Capacity!L$254,'E-E'!$E$1:$AH$1,0))</f>
        <v>0</v>
      </c>
      <c r="M535">
        <f>$C535*INDEX('E-E'!$E$2:$AH$516,MATCH(Capacity!$B535,'E-E'!$B$2:$B$516,0), MATCH(Capacity!M$254,'E-E'!$E$1:$AH$1,0))</f>
        <v>0</v>
      </c>
      <c r="N535">
        <f>$C535*INDEX('E-E'!$E$2:$AH$516,MATCH(Capacity!$B535,'E-E'!$B$2:$B$516,0), MATCH(Capacity!N$254,'E-E'!$E$1:$AH$1,0))</f>
        <v>0</v>
      </c>
      <c r="O535">
        <f>$C535*INDEX('E-E'!$E$2:$AH$516,MATCH(Capacity!$B535,'E-E'!$B$2:$B$516,0), MATCH(Capacity!O$254,'E-E'!$E$1:$AH$1,0))</f>
        <v>0</v>
      </c>
      <c r="P535">
        <f>$C535*INDEX('E-E'!$E$2:$AH$516,MATCH(Capacity!$B535,'E-E'!$B$2:$B$516,0), MATCH(Capacity!P$254,'E-E'!$E$1:$AH$1,0))</f>
        <v>0</v>
      </c>
      <c r="Q535">
        <f>$C535*INDEX('E-E'!$E$2:$AH$516,MATCH(Capacity!$B535,'E-E'!$B$2:$B$516,0), MATCH(Capacity!Q$254,'E-E'!$E$1:$AH$1,0))</f>
        <v>0</v>
      </c>
      <c r="R535">
        <f>$C535*INDEX('E-E'!$E$2:$AH$516,MATCH(Capacity!$B535,'E-E'!$B$2:$B$516,0), MATCH(Capacity!R$254,'E-E'!$E$1:$AH$1,0))</f>
        <v>0</v>
      </c>
      <c r="S535">
        <f>$C535*INDEX('E-E'!$E$2:$AH$516,MATCH(Capacity!$B535,'E-E'!$B$2:$B$516,0), MATCH(Capacity!S$254,'E-E'!$E$1:$AH$1,0))</f>
        <v>0</v>
      </c>
      <c r="T535">
        <f>$C535*INDEX('E-E'!$E$2:$AH$516,MATCH(Capacity!$B535,'E-E'!$B$2:$B$516,0), MATCH(Capacity!T$254,'E-E'!$E$1:$AH$1,0))</f>
        <v>0</v>
      </c>
      <c r="U535">
        <f>$C535*INDEX('E-E'!$E$2:$AH$516,MATCH(Capacity!$B535,'E-E'!$B$2:$B$516,0), MATCH(Capacity!U$254,'E-E'!$E$1:$AH$1,0))</f>
        <v>0</v>
      </c>
      <c r="V535">
        <f>$C535*INDEX('E-E'!$E$2:$AH$516,MATCH(Capacity!$B535,'E-E'!$B$2:$B$516,0), MATCH(Capacity!V$254,'E-E'!$E$1:$AH$1,0))</f>
        <v>0</v>
      </c>
      <c r="W535">
        <f>$C535*INDEX('E-E'!$E$2:$AH$516,MATCH(Capacity!$B535,'E-E'!$B$2:$B$516,0), MATCH(Capacity!W$254,'E-E'!$E$1:$AH$1,0))</f>
        <v>0</v>
      </c>
      <c r="X535">
        <f>$C535*INDEX('E-E'!$E$2:$AH$516,MATCH(Capacity!$B535,'E-E'!$B$2:$B$516,0), MATCH(Capacity!X$254,'E-E'!$E$1:$AH$1,0))</f>
        <v>0</v>
      </c>
      <c r="Y535">
        <f>$C535*INDEX('E-E'!$E$2:$AH$516,MATCH(Capacity!$B535,'E-E'!$B$2:$B$516,0), MATCH(Capacity!Y$254,'E-E'!$E$1:$AH$1,0))</f>
        <v>0</v>
      </c>
      <c r="Z535">
        <f>$C535*INDEX('E-E'!$E$2:$AH$516,MATCH(Capacity!$B535,'E-E'!$B$2:$B$516,0), MATCH(Capacity!Z$254,'E-E'!$E$1:$AH$1,0))</f>
        <v>0</v>
      </c>
      <c r="AA535">
        <f>$C535*INDEX('E-E'!$E$2:$AH$516,MATCH(Capacity!$B535,'E-E'!$B$2:$B$516,0), MATCH(Capacity!AA$254,'E-E'!$E$1:$AH$1,0))</f>
        <v>0</v>
      </c>
      <c r="AB535">
        <f>$C535*INDEX('E-E'!$E$2:$AH$516,MATCH(Capacity!$B535,'E-E'!$B$2:$B$516,0), MATCH(Capacity!AB$254,'E-E'!$E$1:$AH$1,0))</f>
        <v>0</v>
      </c>
      <c r="AC535">
        <f>$C535*INDEX('E-E'!$E$2:$AH$516,MATCH(Capacity!$B535,'E-E'!$B$2:$B$516,0), MATCH(Capacity!AC$254,'E-E'!$E$1:$AH$1,0))</f>
        <v>0</v>
      </c>
      <c r="AD535">
        <f>$C535*INDEX('E-E'!$E$2:$AH$516,MATCH(Capacity!$B535,'E-E'!$B$2:$B$516,0), MATCH(Capacity!AD$254,'E-E'!$E$1:$AH$1,0))</f>
        <v>0</v>
      </c>
      <c r="AE535">
        <f>$C535*INDEX('E-E'!$E$2:$AH$516,MATCH(Capacity!$B535,'E-E'!$B$2:$B$516,0), MATCH(Capacity!AE$254,'E-E'!$E$1:$AH$1,0))</f>
        <v>0</v>
      </c>
      <c r="AF535">
        <f>$C535*INDEX('E-E'!$E$2:$AH$516,MATCH(Capacity!$B535,'E-E'!$B$2:$B$516,0), MATCH(Capacity!AF$254,'E-E'!$E$1:$AH$1,0))</f>
        <v>0</v>
      </c>
      <c r="AG535">
        <f>$C535*INDEX('E-E'!$E$2:$AH$516,MATCH(Capacity!$B535,'E-E'!$B$2:$B$516,0), MATCH(Capacity!AG$254,'E-E'!$E$1:$AH$1,0))</f>
        <v>0</v>
      </c>
      <c r="AH535">
        <f>$C535*INDEX('E-E'!$E$2:$AH$516,MATCH(Capacity!$B535,'E-E'!$B$2:$B$516,0), MATCH(Capacity!AH$254,'E-E'!$E$1:$AH$1,0))</f>
        <v>0</v>
      </c>
    </row>
    <row r="536" spans="1:34" x14ac:dyDescent="0.3">
      <c r="A536" t="str">
        <f>'E-E'!A283</f>
        <v>Mortlake</v>
      </c>
      <c r="B536" t="str">
        <f>'E-E'!B283</f>
        <v>MORTLK11</v>
      </c>
      <c r="C536">
        <f>_xlfn.IFNA(VLOOKUP(B536,RawData!$B$1:$E$168,4,FALSE),0)</f>
        <v>292</v>
      </c>
      <c r="D536" t="str">
        <f>_xlfn.IFNA(VLOOKUP(B536,RawData!$B$1:$H$168,7,FALSE),0)</f>
        <v>OCGT</v>
      </c>
      <c r="E536" t="str">
        <f>_xlfn.IFNA(VLOOKUP(B536,RawData!$B$1:$H$168,2,FALSE),0)</f>
        <v>VIC</v>
      </c>
      <c r="F536">
        <f>$C536*INDEX('E-E'!$E$2:$AH$516,MATCH(Capacity!$B536,'E-E'!$B$2:$B$516,0), MATCH(Capacity!F$254,'E-E'!$E$1:$AH$1,0))</f>
        <v>292</v>
      </c>
      <c r="G536">
        <f>$C536*INDEX('E-E'!$E$2:$AH$516,MATCH(Capacity!$B536,'E-E'!$B$2:$B$516,0), MATCH(Capacity!G$254,'E-E'!$E$1:$AH$1,0))</f>
        <v>292</v>
      </c>
      <c r="H536">
        <f>$C536*INDEX('E-E'!$E$2:$AH$516,MATCH(Capacity!$B536,'E-E'!$B$2:$B$516,0), MATCH(Capacity!H$254,'E-E'!$E$1:$AH$1,0))</f>
        <v>292</v>
      </c>
      <c r="I536">
        <f>$C536*INDEX('E-E'!$E$2:$AH$516,MATCH(Capacity!$B536,'E-E'!$B$2:$B$516,0), MATCH(Capacity!I$254,'E-E'!$E$1:$AH$1,0))</f>
        <v>292</v>
      </c>
      <c r="J536">
        <f>$C536*INDEX('E-E'!$E$2:$AH$516,MATCH(Capacity!$B536,'E-E'!$B$2:$B$516,0), MATCH(Capacity!J$254,'E-E'!$E$1:$AH$1,0))</f>
        <v>292</v>
      </c>
      <c r="K536">
        <f>$C536*INDEX('E-E'!$E$2:$AH$516,MATCH(Capacity!$B536,'E-E'!$B$2:$B$516,0), MATCH(Capacity!K$254,'E-E'!$E$1:$AH$1,0))</f>
        <v>292</v>
      </c>
      <c r="L536">
        <f>$C536*INDEX('E-E'!$E$2:$AH$516,MATCH(Capacity!$B536,'E-E'!$B$2:$B$516,0), MATCH(Capacity!L$254,'E-E'!$E$1:$AH$1,0))</f>
        <v>292</v>
      </c>
      <c r="M536">
        <f>$C536*INDEX('E-E'!$E$2:$AH$516,MATCH(Capacity!$B536,'E-E'!$B$2:$B$516,0), MATCH(Capacity!M$254,'E-E'!$E$1:$AH$1,0))</f>
        <v>292</v>
      </c>
      <c r="N536">
        <f>$C536*INDEX('E-E'!$E$2:$AH$516,MATCH(Capacity!$B536,'E-E'!$B$2:$B$516,0), MATCH(Capacity!N$254,'E-E'!$E$1:$AH$1,0))</f>
        <v>292</v>
      </c>
      <c r="O536">
        <f>$C536*INDEX('E-E'!$E$2:$AH$516,MATCH(Capacity!$B536,'E-E'!$B$2:$B$516,0), MATCH(Capacity!O$254,'E-E'!$E$1:$AH$1,0))</f>
        <v>292</v>
      </c>
      <c r="P536">
        <f>$C536*INDEX('E-E'!$E$2:$AH$516,MATCH(Capacity!$B536,'E-E'!$B$2:$B$516,0), MATCH(Capacity!P$254,'E-E'!$E$1:$AH$1,0))</f>
        <v>292</v>
      </c>
      <c r="Q536">
        <f>$C536*INDEX('E-E'!$E$2:$AH$516,MATCH(Capacity!$B536,'E-E'!$B$2:$B$516,0), MATCH(Capacity!Q$254,'E-E'!$E$1:$AH$1,0))</f>
        <v>292</v>
      </c>
      <c r="R536">
        <f>$C536*INDEX('E-E'!$E$2:$AH$516,MATCH(Capacity!$B536,'E-E'!$B$2:$B$516,0), MATCH(Capacity!R$254,'E-E'!$E$1:$AH$1,0))</f>
        <v>292</v>
      </c>
      <c r="S536">
        <f>$C536*INDEX('E-E'!$E$2:$AH$516,MATCH(Capacity!$B536,'E-E'!$B$2:$B$516,0), MATCH(Capacity!S$254,'E-E'!$E$1:$AH$1,0))</f>
        <v>292</v>
      </c>
      <c r="T536">
        <f>$C536*INDEX('E-E'!$E$2:$AH$516,MATCH(Capacity!$B536,'E-E'!$B$2:$B$516,0), MATCH(Capacity!T$254,'E-E'!$E$1:$AH$1,0))</f>
        <v>292</v>
      </c>
      <c r="U536">
        <f>$C536*INDEX('E-E'!$E$2:$AH$516,MATCH(Capacity!$B536,'E-E'!$B$2:$B$516,0), MATCH(Capacity!U$254,'E-E'!$E$1:$AH$1,0))</f>
        <v>292</v>
      </c>
      <c r="V536">
        <f>$C536*INDEX('E-E'!$E$2:$AH$516,MATCH(Capacity!$B536,'E-E'!$B$2:$B$516,0), MATCH(Capacity!V$254,'E-E'!$E$1:$AH$1,0))</f>
        <v>292</v>
      </c>
      <c r="W536">
        <f>$C536*INDEX('E-E'!$E$2:$AH$516,MATCH(Capacity!$B536,'E-E'!$B$2:$B$516,0), MATCH(Capacity!W$254,'E-E'!$E$1:$AH$1,0))</f>
        <v>292</v>
      </c>
      <c r="X536">
        <f>$C536*INDEX('E-E'!$E$2:$AH$516,MATCH(Capacity!$B536,'E-E'!$B$2:$B$516,0), MATCH(Capacity!X$254,'E-E'!$E$1:$AH$1,0))</f>
        <v>292</v>
      </c>
      <c r="Y536">
        <f>$C536*INDEX('E-E'!$E$2:$AH$516,MATCH(Capacity!$B536,'E-E'!$B$2:$B$516,0), MATCH(Capacity!Y$254,'E-E'!$E$1:$AH$1,0))</f>
        <v>292</v>
      </c>
      <c r="Z536">
        <f>$C536*INDEX('E-E'!$E$2:$AH$516,MATCH(Capacity!$B536,'E-E'!$B$2:$B$516,0), MATCH(Capacity!Z$254,'E-E'!$E$1:$AH$1,0))</f>
        <v>292</v>
      </c>
      <c r="AA536">
        <f>$C536*INDEX('E-E'!$E$2:$AH$516,MATCH(Capacity!$B536,'E-E'!$B$2:$B$516,0), MATCH(Capacity!AA$254,'E-E'!$E$1:$AH$1,0))</f>
        <v>292</v>
      </c>
      <c r="AB536">
        <f>$C536*INDEX('E-E'!$E$2:$AH$516,MATCH(Capacity!$B536,'E-E'!$B$2:$B$516,0), MATCH(Capacity!AB$254,'E-E'!$E$1:$AH$1,0))</f>
        <v>292</v>
      </c>
      <c r="AC536">
        <f>$C536*INDEX('E-E'!$E$2:$AH$516,MATCH(Capacity!$B536,'E-E'!$B$2:$B$516,0), MATCH(Capacity!AC$254,'E-E'!$E$1:$AH$1,0))</f>
        <v>292</v>
      </c>
      <c r="AD536">
        <f>$C536*INDEX('E-E'!$E$2:$AH$516,MATCH(Capacity!$B536,'E-E'!$B$2:$B$516,0), MATCH(Capacity!AD$254,'E-E'!$E$1:$AH$1,0))</f>
        <v>292</v>
      </c>
      <c r="AE536">
        <f>$C536*INDEX('E-E'!$E$2:$AH$516,MATCH(Capacity!$B536,'E-E'!$B$2:$B$516,0), MATCH(Capacity!AE$254,'E-E'!$E$1:$AH$1,0))</f>
        <v>292</v>
      </c>
      <c r="AF536">
        <f>$C536*INDEX('E-E'!$E$2:$AH$516,MATCH(Capacity!$B536,'E-E'!$B$2:$B$516,0), MATCH(Capacity!AF$254,'E-E'!$E$1:$AH$1,0))</f>
        <v>292</v>
      </c>
      <c r="AG536">
        <f>$C536*INDEX('E-E'!$E$2:$AH$516,MATCH(Capacity!$B536,'E-E'!$B$2:$B$516,0), MATCH(Capacity!AG$254,'E-E'!$E$1:$AH$1,0))</f>
        <v>0</v>
      </c>
      <c r="AH536">
        <f>$C536*INDEX('E-E'!$E$2:$AH$516,MATCH(Capacity!$B536,'E-E'!$B$2:$B$516,0), MATCH(Capacity!AH$254,'E-E'!$E$1:$AH$1,0))</f>
        <v>0</v>
      </c>
    </row>
    <row r="537" spans="1:34" x14ac:dyDescent="0.3">
      <c r="A537" t="str">
        <f>'E-E'!A284</f>
        <v>Mortlake</v>
      </c>
      <c r="B537" t="str">
        <f>'E-E'!B284</f>
        <v>MORTLK12</v>
      </c>
      <c r="C537">
        <f>_xlfn.IFNA(VLOOKUP(B537,RawData!$B$1:$E$168,4,FALSE),0)</f>
        <v>292</v>
      </c>
      <c r="D537" t="str">
        <f>_xlfn.IFNA(VLOOKUP(B537,RawData!$B$1:$H$168,7,FALSE),0)</f>
        <v>OCGT</v>
      </c>
      <c r="E537" t="str">
        <f>_xlfn.IFNA(VLOOKUP(B537,RawData!$B$1:$H$168,2,FALSE),0)</f>
        <v>VIC</v>
      </c>
      <c r="F537">
        <f>$C537*INDEX('E-E'!$E$2:$AH$516,MATCH(Capacity!$B537,'E-E'!$B$2:$B$516,0), MATCH(Capacity!F$254,'E-E'!$E$1:$AH$1,0))</f>
        <v>292</v>
      </c>
      <c r="G537">
        <f>$C537*INDEX('E-E'!$E$2:$AH$516,MATCH(Capacity!$B537,'E-E'!$B$2:$B$516,0), MATCH(Capacity!G$254,'E-E'!$E$1:$AH$1,0))</f>
        <v>292</v>
      </c>
      <c r="H537">
        <f>$C537*INDEX('E-E'!$E$2:$AH$516,MATCH(Capacity!$B537,'E-E'!$B$2:$B$516,0), MATCH(Capacity!H$254,'E-E'!$E$1:$AH$1,0))</f>
        <v>292</v>
      </c>
      <c r="I537">
        <f>$C537*INDEX('E-E'!$E$2:$AH$516,MATCH(Capacity!$B537,'E-E'!$B$2:$B$516,0), MATCH(Capacity!I$254,'E-E'!$E$1:$AH$1,0))</f>
        <v>292</v>
      </c>
      <c r="J537">
        <f>$C537*INDEX('E-E'!$E$2:$AH$516,MATCH(Capacity!$B537,'E-E'!$B$2:$B$516,0), MATCH(Capacity!J$254,'E-E'!$E$1:$AH$1,0))</f>
        <v>292</v>
      </c>
      <c r="K537">
        <f>$C537*INDEX('E-E'!$E$2:$AH$516,MATCH(Capacity!$B537,'E-E'!$B$2:$B$516,0), MATCH(Capacity!K$254,'E-E'!$E$1:$AH$1,0))</f>
        <v>292</v>
      </c>
      <c r="L537">
        <f>$C537*INDEX('E-E'!$E$2:$AH$516,MATCH(Capacity!$B537,'E-E'!$B$2:$B$516,0), MATCH(Capacity!L$254,'E-E'!$E$1:$AH$1,0))</f>
        <v>292</v>
      </c>
      <c r="M537">
        <f>$C537*INDEX('E-E'!$E$2:$AH$516,MATCH(Capacity!$B537,'E-E'!$B$2:$B$516,0), MATCH(Capacity!M$254,'E-E'!$E$1:$AH$1,0))</f>
        <v>292</v>
      </c>
      <c r="N537">
        <f>$C537*INDEX('E-E'!$E$2:$AH$516,MATCH(Capacity!$B537,'E-E'!$B$2:$B$516,0), MATCH(Capacity!N$254,'E-E'!$E$1:$AH$1,0))</f>
        <v>292</v>
      </c>
      <c r="O537">
        <f>$C537*INDEX('E-E'!$E$2:$AH$516,MATCH(Capacity!$B537,'E-E'!$B$2:$B$516,0), MATCH(Capacity!O$254,'E-E'!$E$1:$AH$1,0))</f>
        <v>292</v>
      </c>
      <c r="P537">
        <f>$C537*INDEX('E-E'!$E$2:$AH$516,MATCH(Capacity!$B537,'E-E'!$B$2:$B$516,0), MATCH(Capacity!P$254,'E-E'!$E$1:$AH$1,0))</f>
        <v>292</v>
      </c>
      <c r="Q537">
        <f>$C537*INDEX('E-E'!$E$2:$AH$516,MATCH(Capacity!$B537,'E-E'!$B$2:$B$516,0), MATCH(Capacity!Q$254,'E-E'!$E$1:$AH$1,0))</f>
        <v>292</v>
      </c>
      <c r="R537">
        <f>$C537*INDEX('E-E'!$E$2:$AH$516,MATCH(Capacity!$B537,'E-E'!$B$2:$B$516,0), MATCH(Capacity!R$254,'E-E'!$E$1:$AH$1,0))</f>
        <v>292</v>
      </c>
      <c r="S537">
        <f>$C537*INDEX('E-E'!$E$2:$AH$516,MATCH(Capacity!$B537,'E-E'!$B$2:$B$516,0), MATCH(Capacity!S$254,'E-E'!$E$1:$AH$1,0))</f>
        <v>292</v>
      </c>
      <c r="T537">
        <f>$C537*INDEX('E-E'!$E$2:$AH$516,MATCH(Capacity!$B537,'E-E'!$B$2:$B$516,0), MATCH(Capacity!T$254,'E-E'!$E$1:$AH$1,0))</f>
        <v>292</v>
      </c>
      <c r="U537">
        <f>$C537*INDEX('E-E'!$E$2:$AH$516,MATCH(Capacity!$B537,'E-E'!$B$2:$B$516,0), MATCH(Capacity!U$254,'E-E'!$E$1:$AH$1,0))</f>
        <v>292</v>
      </c>
      <c r="V537">
        <f>$C537*INDEX('E-E'!$E$2:$AH$516,MATCH(Capacity!$B537,'E-E'!$B$2:$B$516,0), MATCH(Capacity!V$254,'E-E'!$E$1:$AH$1,0))</f>
        <v>292</v>
      </c>
      <c r="W537">
        <f>$C537*INDEX('E-E'!$E$2:$AH$516,MATCH(Capacity!$B537,'E-E'!$B$2:$B$516,0), MATCH(Capacity!W$254,'E-E'!$E$1:$AH$1,0))</f>
        <v>292</v>
      </c>
      <c r="X537">
        <f>$C537*INDEX('E-E'!$E$2:$AH$516,MATCH(Capacity!$B537,'E-E'!$B$2:$B$516,0), MATCH(Capacity!X$254,'E-E'!$E$1:$AH$1,0))</f>
        <v>292</v>
      </c>
      <c r="Y537">
        <f>$C537*INDEX('E-E'!$E$2:$AH$516,MATCH(Capacity!$B537,'E-E'!$B$2:$B$516,0), MATCH(Capacity!Y$254,'E-E'!$E$1:$AH$1,0))</f>
        <v>292</v>
      </c>
      <c r="Z537">
        <f>$C537*INDEX('E-E'!$E$2:$AH$516,MATCH(Capacity!$B537,'E-E'!$B$2:$B$516,0), MATCH(Capacity!Z$254,'E-E'!$E$1:$AH$1,0))</f>
        <v>292</v>
      </c>
      <c r="AA537">
        <f>$C537*INDEX('E-E'!$E$2:$AH$516,MATCH(Capacity!$B537,'E-E'!$B$2:$B$516,0), MATCH(Capacity!AA$254,'E-E'!$E$1:$AH$1,0))</f>
        <v>292</v>
      </c>
      <c r="AB537">
        <f>$C537*INDEX('E-E'!$E$2:$AH$516,MATCH(Capacity!$B537,'E-E'!$B$2:$B$516,0), MATCH(Capacity!AB$254,'E-E'!$E$1:$AH$1,0))</f>
        <v>292</v>
      </c>
      <c r="AC537">
        <f>$C537*INDEX('E-E'!$E$2:$AH$516,MATCH(Capacity!$B537,'E-E'!$B$2:$B$516,0), MATCH(Capacity!AC$254,'E-E'!$E$1:$AH$1,0))</f>
        <v>292</v>
      </c>
      <c r="AD537">
        <f>$C537*INDEX('E-E'!$E$2:$AH$516,MATCH(Capacity!$B537,'E-E'!$B$2:$B$516,0), MATCH(Capacity!AD$254,'E-E'!$E$1:$AH$1,0))</f>
        <v>292</v>
      </c>
      <c r="AE537">
        <f>$C537*INDEX('E-E'!$E$2:$AH$516,MATCH(Capacity!$B537,'E-E'!$B$2:$B$516,0), MATCH(Capacity!AE$254,'E-E'!$E$1:$AH$1,0))</f>
        <v>292</v>
      </c>
      <c r="AF537">
        <f>$C537*INDEX('E-E'!$E$2:$AH$516,MATCH(Capacity!$B537,'E-E'!$B$2:$B$516,0), MATCH(Capacity!AF$254,'E-E'!$E$1:$AH$1,0))</f>
        <v>292</v>
      </c>
      <c r="AG537">
        <f>$C537*INDEX('E-E'!$E$2:$AH$516,MATCH(Capacity!$B537,'E-E'!$B$2:$B$516,0), MATCH(Capacity!AG$254,'E-E'!$E$1:$AH$1,0))</f>
        <v>0</v>
      </c>
      <c r="AH537">
        <f>$C537*INDEX('E-E'!$E$2:$AH$516,MATCH(Capacity!$B537,'E-E'!$B$2:$B$516,0), MATCH(Capacity!AH$254,'E-E'!$E$1:$AH$1,0))</f>
        <v>0</v>
      </c>
    </row>
    <row r="538" spans="1:34" x14ac:dyDescent="0.3">
      <c r="A538" t="str">
        <f>'E-E'!A285</f>
        <v>Moura Solar Farm</v>
      </c>
      <c r="B538" t="str">
        <f>'E-E'!B285</f>
        <v>Moura Solar Farm</v>
      </c>
      <c r="C538">
        <f>_xlfn.IFNA(VLOOKUP(B538,RawData!$B$1:$E$168,4,FALSE),0)</f>
        <v>0</v>
      </c>
      <c r="D538">
        <f>_xlfn.IFNA(VLOOKUP(B538,RawData!$B$1:$H$168,7,FALSE),0)</f>
        <v>0</v>
      </c>
      <c r="E538">
        <f>_xlfn.IFNA(VLOOKUP(B538,RawData!$B$1:$H$168,2,FALSE),0)</f>
        <v>0</v>
      </c>
      <c r="F538">
        <f>$C538*INDEX('E-E'!$E$2:$AH$516,MATCH(Capacity!$B538,'E-E'!$B$2:$B$516,0), MATCH(Capacity!F$254,'E-E'!$E$1:$AH$1,0))</f>
        <v>0</v>
      </c>
      <c r="G538">
        <f>$C538*INDEX('E-E'!$E$2:$AH$516,MATCH(Capacity!$B538,'E-E'!$B$2:$B$516,0), MATCH(Capacity!G$254,'E-E'!$E$1:$AH$1,0))</f>
        <v>0</v>
      </c>
      <c r="H538">
        <f>$C538*INDEX('E-E'!$E$2:$AH$516,MATCH(Capacity!$B538,'E-E'!$B$2:$B$516,0), MATCH(Capacity!H$254,'E-E'!$E$1:$AH$1,0))</f>
        <v>0</v>
      </c>
      <c r="I538">
        <f>$C538*INDEX('E-E'!$E$2:$AH$516,MATCH(Capacity!$B538,'E-E'!$B$2:$B$516,0), MATCH(Capacity!I$254,'E-E'!$E$1:$AH$1,0))</f>
        <v>0</v>
      </c>
      <c r="J538">
        <f>$C538*INDEX('E-E'!$E$2:$AH$516,MATCH(Capacity!$B538,'E-E'!$B$2:$B$516,0), MATCH(Capacity!J$254,'E-E'!$E$1:$AH$1,0))</f>
        <v>0</v>
      </c>
      <c r="K538">
        <f>$C538*INDEX('E-E'!$E$2:$AH$516,MATCH(Capacity!$B538,'E-E'!$B$2:$B$516,0), MATCH(Capacity!K$254,'E-E'!$E$1:$AH$1,0))</f>
        <v>0</v>
      </c>
      <c r="L538">
        <f>$C538*INDEX('E-E'!$E$2:$AH$516,MATCH(Capacity!$B538,'E-E'!$B$2:$B$516,0), MATCH(Capacity!L$254,'E-E'!$E$1:$AH$1,0))</f>
        <v>0</v>
      </c>
      <c r="M538">
        <f>$C538*INDEX('E-E'!$E$2:$AH$516,MATCH(Capacity!$B538,'E-E'!$B$2:$B$516,0), MATCH(Capacity!M$254,'E-E'!$E$1:$AH$1,0))</f>
        <v>0</v>
      </c>
      <c r="N538">
        <f>$C538*INDEX('E-E'!$E$2:$AH$516,MATCH(Capacity!$B538,'E-E'!$B$2:$B$516,0), MATCH(Capacity!N$254,'E-E'!$E$1:$AH$1,0))</f>
        <v>0</v>
      </c>
      <c r="O538">
        <f>$C538*INDEX('E-E'!$E$2:$AH$516,MATCH(Capacity!$B538,'E-E'!$B$2:$B$516,0), MATCH(Capacity!O$254,'E-E'!$E$1:$AH$1,0))</f>
        <v>0</v>
      </c>
      <c r="P538">
        <f>$C538*INDEX('E-E'!$E$2:$AH$516,MATCH(Capacity!$B538,'E-E'!$B$2:$B$516,0), MATCH(Capacity!P$254,'E-E'!$E$1:$AH$1,0))</f>
        <v>0</v>
      </c>
      <c r="Q538">
        <f>$C538*INDEX('E-E'!$E$2:$AH$516,MATCH(Capacity!$B538,'E-E'!$B$2:$B$516,0), MATCH(Capacity!Q$254,'E-E'!$E$1:$AH$1,0))</f>
        <v>0</v>
      </c>
      <c r="R538">
        <f>$C538*INDEX('E-E'!$E$2:$AH$516,MATCH(Capacity!$B538,'E-E'!$B$2:$B$516,0), MATCH(Capacity!R$254,'E-E'!$E$1:$AH$1,0))</f>
        <v>0</v>
      </c>
      <c r="S538">
        <f>$C538*INDEX('E-E'!$E$2:$AH$516,MATCH(Capacity!$B538,'E-E'!$B$2:$B$516,0), MATCH(Capacity!S$254,'E-E'!$E$1:$AH$1,0))</f>
        <v>0</v>
      </c>
      <c r="T538">
        <f>$C538*INDEX('E-E'!$E$2:$AH$516,MATCH(Capacity!$B538,'E-E'!$B$2:$B$516,0), MATCH(Capacity!T$254,'E-E'!$E$1:$AH$1,0))</f>
        <v>0</v>
      </c>
      <c r="U538">
        <f>$C538*INDEX('E-E'!$E$2:$AH$516,MATCH(Capacity!$B538,'E-E'!$B$2:$B$516,0), MATCH(Capacity!U$254,'E-E'!$E$1:$AH$1,0))</f>
        <v>0</v>
      </c>
      <c r="V538">
        <f>$C538*INDEX('E-E'!$E$2:$AH$516,MATCH(Capacity!$B538,'E-E'!$B$2:$B$516,0), MATCH(Capacity!V$254,'E-E'!$E$1:$AH$1,0))</f>
        <v>0</v>
      </c>
      <c r="W538">
        <f>$C538*INDEX('E-E'!$E$2:$AH$516,MATCH(Capacity!$B538,'E-E'!$B$2:$B$516,0), MATCH(Capacity!W$254,'E-E'!$E$1:$AH$1,0))</f>
        <v>0</v>
      </c>
      <c r="X538">
        <f>$C538*INDEX('E-E'!$E$2:$AH$516,MATCH(Capacity!$B538,'E-E'!$B$2:$B$516,0), MATCH(Capacity!X$254,'E-E'!$E$1:$AH$1,0))</f>
        <v>0</v>
      </c>
      <c r="Y538">
        <f>$C538*INDEX('E-E'!$E$2:$AH$516,MATCH(Capacity!$B538,'E-E'!$B$2:$B$516,0), MATCH(Capacity!Y$254,'E-E'!$E$1:$AH$1,0))</f>
        <v>0</v>
      </c>
      <c r="Z538">
        <f>$C538*INDEX('E-E'!$E$2:$AH$516,MATCH(Capacity!$B538,'E-E'!$B$2:$B$516,0), MATCH(Capacity!Z$254,'E-E'!$E$1:$AH$1,0))</f>
        <v>0</v>
      </c>
      <c r="AA538">
        <f>$C538*INDEX('E-E'!$E$2:$AH$516,MATCH(Capacity!$B538,'E-E'!$B$2:$B$516,0), MATCH(Capacity!AA$254,'E-E'!$E$1:$AH$1,0))</f>
        <v>0</v>
      </c>
      <c r="AB538">
        <f>$C538*INDEX('E-E'!$E$2:$AH$516,MATCH(Capacity!$B538,'E-E'!$B$2:$B$516,0), MATCH(Capacity!AB$254,'E-E'!$E$1:$AH$1,0))</f>
        <v>0</v>
      </c>
      <c r="AC538">
        <f>$C538*INDEX('E-E'!$E$2:$AH$516,MATCH(Capacity!$B538,'E-E'!$B$2:$B$516,0), MATCH(Capacity!AC$254,'E-E'!$E$1:$AH$1,0))</f>
        <v>0</v>
      </c>
      <c r="AD538">
        <f>$C538*INDEX('E-E'!$E$2:$AH$516,MATCH(Capacity!$B538,'E-E'!$B$2:$B$516,0), MATCH(Capacity!AD$254,'E-E'!$E$1:$AH$1,0))</f>
        <v>0</v>
      </c>
      <c r="AE538">
        <f>$C538*INDEX('E-E'!$E$2:$AH$516,MATCH(Capacity!$B538,'E-E'!$B$2:$B$516,0), MATCH(Capacity!AE$254,'E-E'!$E$1:$AH$1,0))</f>
        <v>0</v>
      </c>
      <c r="AF538">
        <f>$C538*INDEX('E-E'!$E$2:$AH$516,MATCH(Capacity!$B538,'E-E'!$B$2:$B$516,0), MATCH(Capacity!AF$254,'E-E'!$E$1:$AH$1,0))</f>
        <v>0</v>
      </c>
      <c r="AG538">
        <f>$C538*INDEX('E-E'!$E$2:$AH$516,MATCH(Capacity!$B538,'E-E'!$B$2:$B$516,0), MATCH(Capacity!AG$254,'E-E'!$E$1:$AH$1,0))</f>
        <v>0</v>
      </c>
      <c r="AH538">
        <f>$C538*INDEX('E-E'!$E$2:$AH$516,MATCH(Capacity!$B538,'E-E'!$B$2:$B$516,0), MATCH(Capacity!AH$254,'E-E'!$E$1:$AH$1,0))</f>
        <v>0</v>
      </c>
    </row>
    <row r="539" spans="1:34" x14ac:dyDescent="0.3">
      <c r="A539" t="str">
        <f>'E-E'!A286</f>
        <v>Mt Piper</v>
      </c>
      <c r="B539" t="str">
        <f>'E-E'!B286</f>
        <v>MP1</v>
      </c>
      <c r="C539">
        <f>_xlfn.IFNA(VLOOKUP(B539,RawData!$B$1:$E$168,4,FALSE),0)</f>
        <v>730</v>
      </c>
      <c r="D539" t="str">
        <f>_xlfn.IFNA(VLOOKUP(B539,RawData!$B$1:$H$168,7,FALSE),0)</f>
        <v>Steam Sub Critical</v>
      </c>
      <c r="E539" t="str">
        <f>_xlfn.IFNA(VLOOKUP(B539,RawData!$B$1:$H$168,2,FALSE),0)</f>
        <v>NSW</v>
      </c>
      <c r="F539">
        <f>$C539*INDEX('E-E'!$E$2:$AH$516,MATCH(Capacity!$B539,'E-E'!$B$2:$B$516,0), MATCH(Capacity!F$254,'E-E'!$E$1:$AH$1,0))</f>
        <v>730</v>
      </c>
      <c r="G539">
        <f>$C539*INDEX('E-E'!$E$2:$AH$516,MATCH(Capacity!$B539,'E-E'!$B$2:$B$516,0), MATCH(Capacity!G$254,'E-E'!$E$1:$AH$1,0))</f>
        <v>730</v>
      </c>
      <c r="H539">
        <f>$C539*INDEX('E-E'!$E$2:$AH$516,MATCH(Capacity!$B539,'E-E'!$B$2:$B$516,0), MATCH(Capacity!H$254,'E-E'!$E$1:$AH$1,0))</f>
        <v>730</v>
      </c>
      <c r="I539">
        <f>$C539*INDEX('E-E'!$E$2:$AH$516,MATCH(Capacity!$B539,'E-E'!$B$2:$B$516,0), MATCH(Capacity!I$254,'E-E'!$E$1:$AH$1,0))</f>
        <v>730</v>
      </c>
      <c r="J539">
        <f>$C539*INDEX('E-E'!$E$2:$AH$516,MATCH(Capacity!$B539,'E-E'!$B$2:$B$516,0), MATCH(Capacity!J$254,'E-E'!$E$1:$AH$1,0))</f>
        <v>730</v>
      </c>
      <c r="K539">
        <f>$C539*INDEX('E-E'!$E$2:$AH$516,MATCH(Capacity!$B539,'E-E'!$B$2:$B$516,0), MATCH(Capacity!K$254,'E-E'!$E$1:$AH$1,0))</f>
        <v>730</v>
      </c>
      <c r="L539">
        <f>$C539*INDEX('E-E'!$E$2:$AH$516,MATCH(Capacity!$B539,'E-E'!$B$2:$B$516,0), MATCH(Capacity!L$254,'E-E'!$E$1:$AH$1,0))</f>
        <v>730</v>
      </c>
      <c r="M539">
        <f>$C539*INDEX('E-E'!$E$2:$AH$516,MATCH(Capacity!$B539,'E-E'!$B$2:$B$516,0), MATCH(Capacity!M$254,'E-E'!$E$1:$AH$1,0))</f>
        <v>730</v>
      </c>
      <c r="N539">
        <f>$C539*INDEX('E-E'!$E$2:$AH$516,MATCH(Capacity!$B539,'E-E'!$B$2:$B$516,0), MATCH(Capacity!N$254,'E-E'!$E$1:$AH$1,0))</f>
        <v>730</v>
      </c>
      <c r="O539">
        <f>$C539*INDEX('E-E'!$E$2:$AH$516,MATCH(Capacity!$B539,'E-E'!$B$2:$B$516,0), MATCH(Capacity!O$254,'E-E'!$E$1:$AH$1,0))</f>
        <v>730</v>
      </c>
      <c r="P539">
        <f>$C539*INDEX('E-E'!$E$2:$AH$516,MATCH(Capacity!$B539,'E-E'!$B$2:$B$516,0), MATCH(Capacity!P$254,'E-E'!$E$1:$AH$1,0))</f>
        <v>730</v>
      </c>
      <c r="Q539">
        <f>$C539*INDEX('E-E'!$E$2:$AH$516,MATCH(Capacity!$B539,'E-E'!$B$2:$B$516,0), MATCH(Capacity!Q$254,'E-E'!$E$1:$AH$1,0))</f>
        <v>730</v>
      </c>
      <c r="R539">
        <f>$C539*INDEX('E-E'!$E$2:$AH$516,MATCH(Capacity!$B539,'E-E'!$B$2:$B$516,0), MATCH(Capacity!R$254,'E-E'!$E$1:$AH$1,0))</f>
        <v>730</v>
      </c>
      <c r="S539">
        <f>$C539*INDEX('E-E'!$E$2:$AH$516,MATCH(Capacity!$B539,'E-E'!$B$2:$B$516,0), MATCH(Capacity!S$254,'E-E'!$E$1:$AH$1,0))</f>
        <v>730</v>
      </c>
      <c r="T539">
        <f>$C539*INDEX('E-E'!$E$2:$AH$516,MATCH(Capacity!$B539,'E-E'!$B$2:$B$516,0), MATCH(Capacity!T$254,'E-E'!$E$1:$AH$1,0))</f>
        <v>730</v>
      </c>
      <c r="U539">
        <f>$C539*INDEX('E-E'!$E$2:$AH$516,MATCH(Capacity!$B539,'E-E'!$B$2:$B$516,0), MATCH(Capacity!U$254,'E-E'!$E$1:$AH$1,0))</f>
        <v>730</v>
      </c>
      <c r="V539">
        <f>$C539*INDEX('E-E'!$E$2:$AH$516,MATCH(Capacity!$B539,'E-E'!$B$2:$B$516,0), MATCH(Capacity!V$254,'E-E'!$E$1:$AH$1,0))</f>
        <v>730</v>
      </c>
      <c r="W539">
        <f>$C539*INDEX('E-E'!$E$2:$AH$516,MATCH(Capacity!$B539,'E-E'!$B$2:$B$516,0), MATCH(Capacity!W$254,'E-E'!$E$1:$AH$1,0))</f>
        <v>730</v>
      </c>
      <c r="X539">
        <f>$C539*INDEX('E-E'!$E$2:$AH$516,MATCH(Capacity!$B539,'E-E'!$B$2:$B$516,0), MATCH(Capacity!X$254,'E-E'!$E$1:$AH$1,0))</f>
        <v>730</v>
      </c>
      <c r="Y539">
        <f>$C539*INDEX('E-E'!$E$2:$AH$516,MATCH(Capacity!$B539,'E-E'!$B$2:$B$516,0), MATCH(Capacity!Y$254,'E-E'!$E$1:$AH$1,0))</f>
        <v>730</v>
      </c>
      <c r="Z539">
        <f>$C539*INDEX('E-E'!$E$2:$AH$516,MATCH(Capacity!$B539,'E-E'!$B$2:$B$516,0), MATCH(Capacity!Z$254,'E-E'!$E$1:$AH$1,0))</f>
        <v>730</v>
      </c>
      <c r="AA539">
        <f>$C539*INDEX('E-E'!$E$2:$AH$516,MATCH(Capacity!$B539,'E-E'!$B$2:$B$516,0), MATCH(Capacity!AA$254,'E-E'!$E$1:$AH$1,0))</f>
        <v>730</v>
      </c>
      <c r="AB539">
        <f>$C539*INDEX('E-E'!$E$2:$AH$516,MATCH(Capacity!$B539,'E-E'!$B$2:$B$516,0), MATCH(Capacity!AB$254,'E-E'!$E$1:$AH$1,0))</f>
        <v>0</v>
      </c>
      <c r="AC539">
        <f>$C539*INDEX('E-E'!$E$2:$AH$516,MATCH(Capacity!$B539,'E-E'!$B$2:$B$516,0), MATCH(Capacity!AC$254,'E-E'!$E$1:$AH$1,0))</f>
        <v>0</v>
      </c>
      <c r="AD539">
        <f>$C539*INDEX('E-E'!$E$2:$AH$516,MATCH(Capacity!$B539,'E-E'!$B$2:$B$516,0), MATCH(Capacity!AD$254,'E-E'!$E$1:$AH$1,0))</f>
        <v>0</v>
      </c>
      <c r="AE539">
        <f>$C539*INDEX('E-E'!$E$2:$AH$516,MATCH(Capacity!$B539,'E-E'!$B$2:$B$516,0), MATCH(Capacity!AE$254,'E-E'!$E$1:$AH$1,0))</f>
        <v>0</v>
      </c>
      <c r="AF539">
        <f>$C539*INDEX('E-E'!$E$2:$AH$516,MATCH(Capacity!$B539,'E-E'!$B$2:$B$516,0), MATCH(Capacity!AF$254,'E-E'!$E$1:$AH$1,0))</f>
        <v>0</v>
      </c>
      <c r="AG539">
        <f>$C539*INDEX('E-E'!$E$2:$AH$516,MATCH(Capacity!$B539,'E-E'!$B$2:$B$516,0), MATCH(Capacity!AG$254,'E-E'!$E$1:$AH$1,0))</f>
        <v>0</v>
      </c>
      <c r="AH539">
        <f>$C539*INDEX('E-E'!$E$2:$AH$516,MATCH(Capacity!$B539,'E-E'!$B$2:$B$516,0), MATCH(Capacity!AH$254,'E-E'!$E$1:$AH$1,0))</f>
        <v>0</v>
      </c>
    </row>
    <row r="540" spans="1:34" x14ac:dyDescent="0.3">
      <c r="A540" t="str">
        <f>'E-E'!A287</f>
        <v>Mt Piper</v>
      </c>
      <c r="B540" t="str">
        <f>'E-E'!B287</f>
        <v>MP2</v>
      </c>
      <c r="C540">
        <f>_xlfn.IFNA(VLOOKUP(B540,RawData!$B$1:$E$168,4,FALSE),0)</f>
        <v>660</v>
      </c>
      <c r="D540" t="str">
        <f>_xlfn.IFNA(VLOOKUP(B540,RawData!$B$1:$H$168,7,FALSE),0)</f>
        <v>Steam Sub Critical</v>
      </c>
      <c r="E540" t="str">
        <f>_xlfn.IFNA(VLOOKUP(B540,RawData!$B$1:$H$168,2,FALSE),0)</f>
        <v>NSW</v>
      </c>
      <c r="F540">
        <f>$C540*INDEX('E-E'!$E$2:$AH$516,MATCH(Capacity!$B540,'E-E'!$B$2:$B$516,0), MATCH(Capacity!F$254,'E-E'!$E$1:$AH$1,0))</f>
        <v>660</v>
      </c>
      <c r="G540">
        <f>$C540*INDEX('E-E'!$E$2:$AH$516,MATCH(Capacity!$B540,'E-E'!$B$2:$B$516,0), MATCH(Capacity!G$254,'E-E'!$E$1:$AH$1,0))</f>
        <v>660</v>
      </c>
      <c r="H540">
        <f>$C540*INDEX('E-E'!$E$2:$AH$516,MATCH(Capacity!$B540,'E-E'!$B$2:$B$516,0), MATCH(Capacity!H$254,'E-E'!$E$1:$AH$1,0))</f>
        <v>660</v>
      </c>
      <c r="I540">
        <f>$C540*INDEX('E-E'!$E$2:$AH$516,MATCH(Capacity!$B540,'E-E'!$B$2:$B$516,0), MATCH(Capacity!I$254,'E-E'!$E$1:$AH$1,0))</f>
        <v>660</v>
      </c>
      <c r="J540">
        <f>$C540*INDEX('E-E'!$E$2:$AH$516,MATCH(Capacity!$B540,'E-E'!$B$2:$B$516,0), MATCH(Capacity!J$254,'E-E'!$E$1:$AH$1,0))</f>
        <v>660</v>
      </c>
      <c r="K540">
        <f>$C540*INDEX('E-E'!$E$2:$AH$516,MATCH(Capacity!$B540,'E-E'!$B$2:$B$516,0), MATCH(Capacity!K$254,'E-E'!$E$1:$AH$1,0))</f>
        <v>660</v>
      </c>
      <c r="L540">
        <f>$C540*INDEX('E-E'!$E$2:$AH$516,MATCH(Capacity!$B540,'E-E'!$B$2:$B$516,0), MATCH(Capacity!L$254,'E-E'!$E$1:$AH$1,0))</f>
        <v>660</v>
      </c>
      <c r="M540">
        <f>$C540*INDEX('E-E'!$E$2:$AH$516,MATCH(Capacity!$B540,'E-E'!$B$2:$B$516,0), MATCH(Capacity!M$254,'E-E'!$E$1:$AH$1,0))</f>
        <v>660</v>
      </c>
      <c r="N540">
        <f>$C540*INDEX('E-E'!$E$2:$AH$516,MATCH(Capacity!$B540,'E-E'!$B$2:$B$516,0), MATCH(Capacity!N$254,'E-E'!$E$1:$AH$1,0))</f>
        <v>660</v>
      </c>
      <c r="O540">
        <f>$C540*INDEX('E-E'!$E$2:$AH$516,MATCH(Capacity!$B540,'E-E'!$B$2:$B$516,0), MATCH(Capacity!O$254,'E-E'!$E$1:$AH$1,0))</f>
        <v>660</v>
      </c>
      <c r="P540">
        <f>$C540*INDEX('E-E'!$E$2:$AH$516,MATCH(Capacity!$B540,'E-E'!$B$2:$B$516,0), MATCH(Capacity!P$254,'E-E'!$E$1:$AH$1,0))</f>
        <v>660</v>
      </c>
      <c r="Q540">
        <f>$C540*INDEX('E-E'!$E$2:$AH$516,MATCH(Capacity!$B540,'E-E'!$B$2:$B$516,0), MATCH(Capacity!Q$254,'E-E'!$E$1:$AH$1,0))</f>
        <v>660</v>
      </c>
      <c r="R540">
        <f>$C540*INDEX('E-E'!$E$2:$AH$516,MATCH(Capacity!$B540,'E-E'!$B$2:$B$516,0), MATCH(Capacity!R$254,'E-E'!$E$1:$AH$1,0))</f>
        <v>660</v>
      </c>
      <c r="S540">
        <f>$C540*INDEX('E-E'!$E$2:$AH$516,MATCH(Capacity!$B540,'E-E'!$B$2:$B$516,0), MATCH(Capacity!S$254,'E-E'!$E$1:$AH$1,0))</f>
        <v>660</v>
      </c>
      <c r="T540">
        <f>$C540*INDEX('E-E'!$E$2:$AH$516,MATCH(Capacity!$B540,'E-E'!$B$2:$B$516,0), MATCH(Capacity!T$254,'E-E'!$E$1:$AH$1,0))</f>
        <v>660</v>
      </c>
      <c r="U540">
        <f>$C540*INDEX('E-E'!$E$2:$AH$516,MATCH(Capacity!$B540,'E-E'!$B$2:$B$516,0), MATCH(Capacity!U$254,'E-E'!$E$1:$AH$1,0))</f>
        <v>660</v>
      </c>
      <c r="V540">
        <f>$C540*INDEX('E-E'!$E$2:$AH$516,MATCH(Capacity!$B540,'E-E'!$B$2:$B$516,0), MATCH(Capacity!V$254,'E-E'!$E$1:$AH$1,0))</f>
        <v>660</v>
      </c>
      <c r="W540">
        <f>$C540*INDEX('E-E'!$E$2:$AH$516,MATCH(Capacity!$B540,'E-E'!$B$2:$B$516,0), MATCH(Capacity!W$254,'E-E'!$E$1:$AH$1,0))</f>
        <v>660</v>
      </c>
      <c r="X540">
        <f>$C540*INDEX('E-E'!$E$2:$AH$516,MATCH(Capacity!$B540,'E-E'!$B$2:$B$516,0), MATCH(Capacity!X$254,'E-E'!$E$1:$AH$1,0))</f>
        <v>660</v>
      </c>
      <c r="Y540">
        <f>$C540*INDEX('E-E'!$E$2:$AH$516,MATCH(Capacity!$B540,'E-E'!$B$2:$B$516,0), MATCH(Capacity!Y$254,'E-E'!$E$1:$AH$1,0))</f>
        <v>660</v>
      </c>
      <c r="Z540">
        <f>$C540*INDEX('E-E'!$E$2:$AH$516,MATCH(Capacity!$B540,'E-E'!$B$2:$B$516,0), MATCH(Capacity!Z$254,'E-E'!$E$1:$AH$1,0))</f>
        <v>660</v>
      </c>
      <c r="AA540">
        <f>$C540*INDEX('E-E'!$E$2:$AH$516,MATCH(Capacity!$B540,'E-E'!$B$2:$B$516,0), MATCH(Capacity!AA$254,'E-E'!$E$1:$AH$1,0))</f>
        <v>660</v>
      </c>
      <c r="AB540">
        <f>$C540*INDEX('E-E'!$E$2:$AH$516,MATCH(Capacity!$B540,'E-E'!$B$2:$B$516,0), MATCH(Capacity!AB$254,'E-E'!$E$1:$AH$1,0))</f>
        <v>0</v>
      </c>
      <c r="AC540">
        <f>$C540*INDEX('E-E'!$E$2:$AH$516,MATCH(Capacity!$B540,'E-E'!$B$2:$B$516,0), MATCH(Capacity!AC$254,'E-E'!$E$1:$AH$1,0))</f>
        <v>0</v>
      </c>
      <c r="AD540">
        <f>$C540*INDEX('E-E'!$E$2:$AH$516,MATCH(Capacity!$B540,'E-E'!$B$2:$B$516,0), MATCH(Capacity!AD$254,'E-E'!$E$1:$AH$1,0))</f>
        <v>0</v>
      </c>
      <c r="AE540">
        <f>$C540*INDEX('E-E'!$E$2:$AH$516,MATCH(Capacity!$B540,'E-E'!$B$2:$B$516,0), MATCH(Capacity!AE$254,'E-E'!$E$1:$AH$1,0))</f>
        <v>0</v>
      </c>
      <c r="AF540">
        <f>$C540*INDEX('E-E'!$E$2:$AH$516,MATCH(Capacity!$B540,'E-E'!$B$2:$B$516,0), MATCH(Capacity!AF$254,'E-E'!$E$1:$AH$1,0))</f>
        <v>0</v>
      </c>
      <c r="AG540">
        <f>$C540*INDEX('E-E'!$E$2:$AH$516,MATCH(Capacity!$B540,'E-E'!$B$2:$B$516,0), MATCH(Capacity!AG$254,'E-E'!$E$1:$AH$1,0))</f>
        <v>0</v>
      </c>
      <c r="AH540">
        <f>$C540*INDEX('E-E'!$E$2:$AH$516,MATCH(Capacity!$B540,'E-E'!$B$2:$B$516,0), MATCH(Capacity!AH$254,'E-E'!$E$1:$AH$1,0))</f>
        <v>0</v>
      </c>
    </row>
    <row r="541" spans="1:34" x14ac:dyDescent="0.3">
      <c r="A541" t="str">
        <f>'E-E'!A288</f>
        <v>Millmerran</v>
      </c>
      <c r="B541" t="str">
        <f>'E-E'!B288</f>
        <v>MPP_1</v>
      </c>
      <c r="C541">
        <f>_xlfn.IFNA(VLOOKUP(B541,RawData!$B$1:$E$168,4,FALSE),0)</f>
        <v>426</v>
      </c>
      <c r="D541" t="str">
        <f>_xlfn.IFNA(VLOOKUP(B541,RawData!$B$1:$H$168,7,FALSE),0)</f>
        <v>Steam Super Critical</v>
      </c>
      <c r="E541" t="str">
        <f>_xlfn.IFNA(VLOOKUP(B541,RawData!$B$1:$H$168,2,FALSE),0)</f>
        <v>QLD</v>
      </c>
      <c r="F541">
        <f>$C541*INDEX('E-E'!$E$2:$AH$516,MATCH(Capacity!$B541,'E-E'!$B$2:$B$516,0), MATCH(Capacity!F$254,'E-E'!$E$1:$AH$1,0))</f>
        <v>426</v>
      </c>
      <c r="G541">
        <f>$C541*INDEX('E-E'!$E$2:$AH$516,MATCH(Capacity!$B541,'E-E'!$B$2:$B$516,0), MATCH(Capacity!G$254,'E-E'!$E$1:$AH$1,0))</f>
        <v>426</v>
      </c>
      <c r="H541">
        <f>$C541*INDEX('E-E'!$E$2:$AH$516,MATCH(Capacity!$B541,'E-E'!$B$2:$B$516,0), MATCH(Capacity!H$254,'E-E'!$E$1:$AH$1,0))</f>
        <v>426</v>
      </c>
      <c r="I541">
        <f>$C541*INDEX('E-E'!$E$2:$AH$516,MATCH(Capacity!$B541,'E-E'!$B$2:$B$516,0), MATCH(Capacity!I$254,'E-E'!$E$1:$AH$1,0))</f>
        <v>426</v>
      </c>
      <c r="J541">
        <f>$C541*INDEX('E-E'!$E$2:$AH$516,MATCH(Capacity!$B541,'E-E'!$B$2:$B$516,0), MATCH(Capacity!J$254,'E-E'!$E$1:$AH$1,0))</f>
        <v>426</v>
      </c>
      <c r="K541">
        <f>$C541*INDEX('E-E'!$E$2:$AH$516,MATCH(Capacity!$B541,'E-E'!$B$2:$B$516,0), MATCH(Capacity!K$254,'E-E'!$E$1:$AH$1,0))</f>
        <v>426</v>
      </c>
      <c r="L541">
        <f>$C541*INDEX('E-E'!$E$2:$AH$516,MATCH(Capacity!$B541,'E-E'!$B$2:$B$516,0), MATCH(Capacity!L$254,'E-E'!$E$1:$AH$1,0))</f>
        <v>426</v>
      </c>
      <c r="M541">
        <f>$C541*INDEX('E-E'!$E$2:$AH$516,MATCH(Capacity!$B541,'E-E'!$B$2:$B$516,0), MATCH(Capacity!M$254,'E-E'!$E$1:$AH$1,0))</f>
        <v>426</v>
      </c>
      <c r="N541">
        <f>$C541*INDEX('E-E'!$E$2:$AH$516,MATCH(Capacity!$B541,'E-E'!$B$2:$B$516,0), MATCH(Capacity!N$254,'E-E'!$E$1:$AH$1,0))</f>
        <v>426</v>
      </c>
      <c r="O541">
        <f>$C541*INDEX('E-E'!$E$2:$AH$516,MATCH(Capacity!$B541,'E-E'!$B$2:$B$516,0), MATCH(Capacity!O$254,'E-E'!$E$1:$AH$1,0))</f>
        <v>426</v>
      </c>
      <c r="P541">
        <f>$C541*INDEX('E-E'!$E$2:$AH$516,MATCH(Capacity!$B541,'E-E'!$B$2:$B$516,0), MATCH(Capacity!P$254,'E-E'!$E$1:$AH$1,0))</f>
        <v>426</v>
      </c>
      <c r="Q541">
        <f>$C541*INDEX('E-E'!$E$2:$AH$516,MATCH(Capacity!$B541,'E-E'!$B$2:$B$516,0), MATCH(Capacity!Q$254,'E-E'!$E$1:$AH$1,0))</f>
        <v>426</v>
      </c>
      <c r="R541">
        <f>$C541*INDEX('E-E'!$E$2:$AH$516,MATCH(Capacity!$B541,'E-E'!$B$2:$B$516,0), MATCH(Capacity!R$254,'E-E'!$E$1:$AH$1,0))</f>
        <v>426</v>
      </c>
      <c r="S541">
        <f>$C541*INDEX('E-E'!$E$2:$AH$516,MATCH(Capacity!$B541,'E-E'!$B$2:$B$516,0), MATCH(Capacity!S$254,'E-E'!$E$1:$AH$1,0))</f>
        <v>426</v>
      </c>
      <c r="T541">
        <f>$C541*INDEX('E-E'!$E$2:$AH$516,MATCH(Capacity!$B541,'E-E'!$B$2:$B$516,0), MATCH(Capacity!T$254,'E-E'!$E$1:$AH$1,0))</f>
        <v>426</v>
      </c>
      <c r="U541">
        <f>$C541*INDEX('E-E'!$E$2:$AH$516,MATCH(Capacity!$B541,'E-E'!$B$2:$B$516,0), MATCH(Capacity!U$254,'E-E'!$E$1:$AH$1,0))</f>
        <v>426</v>
      </c>
      <c r="V541">
        <f>$C541*INDEX('E-E'!$E$2:$AH$516,MATCH(Capacity!$B541,'E-E'!$B$2:$B$516,0), MATCH(Capacity!V$254,'E-E'!$E$1:$AH$1,0))</f>
        <v>426</v>
      </c>
      <c r="W541">
        <f>$C541*INDEX('E-E'!$E$2:$AH$516,MATCH(Capacity!$B541,'E-E'!$B$2:$B$516,0), MATCH(Capacity!W$254,'E-E'!$E$1:$AH$1,0))</f>
        <v>426</v>
      </c>
      <c r="X541">
        <f>$C541*INDEX('E-E'!$E$2:$AH$516,MATCH(Capacity!$B541,'E-E'!$B$2:$B$516,0), MATCH(Capacity!X$254,'E-E'!$E$1:$AH$1,0))</f>
        <v>426</v>
      </c>
      <c r="Y541">
        <f>$C541*INDEX('E-E'!$E$2:$AH$516,MATCH(Capacity!$B541,'E-E'!$B$2:$B$516,0), MATCH(Capacity!Y$254,'E-E'!$E$1:$AH$1,0))</f>
        <v>426</v>
      </c>
      <c r="Z541">
        <f>$C541*INDEX('E-E'!$E$2:$AH$516,MATCH(Capacity!$B541,'E-E'!$B$2:$B$516,0), MATCH(Capacity!Z$254,'E-E'!$E$1:$AH$1,0))</f>
        <v>426</v>
      </c>
      <c r="AA541">
        <f>$C541*INDEX('E-E'!$E$2:$AH$516,MATCH(Capacity!$B541,'E-E'!$B$2:$B$516,0), MATCH(Capacity!AA$254,'E-E'!$E$1:$AH$1,0))</f>
        <v>426</v>
      </c>
      <c r="AB541">
        <f>$C541*INDEX('E-E'!$E$2:$AH$516,MATCH(Capacity!$B541,'E-E'!$B$2:$B$516,0), MATCH(Capacity!AB$254,'E-E'!$E$1:$AH$1,0))</f>
        <v>426</v>
      </c>
      <c r="AC541">
        <f>$C541*INDEX('E-E'!$E$2:$AH$516,MATCH(Capacity!$B541,'E-E'!$B$2:$B$516,0), MATCH(Capacity!AC$254,'E-E'!$E$1:$AH$1,0))</f>
        <v>426</v>
      </c>
      <c r="AD541">
        <f>$C541*INDEX('E-E'!$E$2:$AH$516,MATCH(Capacity!$B541,'E-E'!$B$2:$B$516,0), MATCH(Capacity!AD$254,'E-E'!$E$1:$AH$1,0))</f>
        <v>426</v>
      </c>
      <c r="AE541">
        <f>$C541*INDEX('E-E'!$E$2:$AH$516,MATCH(Capacity!$B541,'E-E'!$B$2:$B$516,0), MATCH(Capacity!AE$254,'E-E'!$E$1:$AH$1,0))</f>
        <v>426</v>
      </c>
      <c r="AF541">
        <f>$C541*INDEX('E-E'!$E$2:$AH$516,MATCH(Capacity!$B541,'E-E'!$B$2:$B$516,0), MATCH(Capacity!AF$254,'E-E'!$E$1:$AH$1,0))</f>
        <v>426</v>
      </c>
      <c r="AG541">
        <f>$C541*INDEX('E-E'!$E$2:$AH$516,MATCH(Capacity!$B541,'E-E'!$B$2:$B$516,0), MATCH(Capacity!AG$254,'E-E'!$E$1:$AH$1,0))</f>
        <v>426</v>
      </c>
      <c r="AH541">
        <f>$C541*INDEX('E-E'!$E$2:$AH$516,MATCH(Capacity!$B541,'E-E'!$B$2:$B$516,0), MATCH(Capacity!AH$254,'E-E'!$E$1:$AH$1,0))</f>
        <v>426</v>
      </c>
    </row>
    <row r="542" spans="1:34" x14ac:dyDescent="0.3">
      <c r="A542" t="str">
        <f>'E-E'!A289</f>
        <v>Millmerran</v>
      </c>
      <c r="B542" t="str">
        <f>'E-E'!B289</f>
        <v>MPP_2</v>
      </c>
      <c r="C542">
        <f>_xlfn.IFNA(VLOOKUP(B542,RawData!$B$1:$E$168,4,FALSE),0)</f>
        <v>426</v>
      </c>
      <c r="D542" t="str">
        <f>_xlfn.IFNA(VLOOKUP(B542,RawData!$B$1:$H$168,7,FALSE),0)</f>
        <v>Steam Super Critical</v>
      </c>
      <c r="E542" t="str">
        <f>_xlfn.IFNA(VLOOKUP(B542,RawData!$B$1:$H$168,2,FALSE),0)</f>
        <v>QLD</v>
      </c>
      <c r="F542">
        <f>$C542*INDEX('E-E'!$E$2:$AH$516,MATCH(Capacity!$B542,'E-E'!$B$2:$B$516,0), MATCH(Capacity!F$254,'E-E'!$E$1:$AH$1,0))</f>
        <v>426</v>
      </c>
      <c r="G542">
        <f>$C542*INDEX('E-E'!$E$2:$AH$516,MATCH(Capacity!$B542,'E-E'!$B$2:$B$516,0), MATCH(Capacity!G$254,'E-E'!$E$1:$AH$1,0))</f>
        <v>426</v>
      </c>
      <c r="H542">
        <f>$C542*INDEX('E-E'!$E$2:$AH$516,MATCH(Capacity!$B542,'E-E'!$B$2:$B$516,0), MATCH(Capacity!H$254,'E-E'!$E$1:$AH$1,0))</f>
        <v>426</v>
      </c>
      <c r="I542">
        <f>$C542*INDEX('E-E'!$E$2:$AH$516,MATCH(Capacity!$B542,'E-E'!$B$2:$B$516,0), MATCH(Capacity!I$254,'E-E'!$E$1:$AH$1,0))</f>
        <v>426</v>
      </c>
      <c r="J542">
        <f>$C542*INDEX('E-E'!$E$2:$AH$516,MATCH(Capacity!$B542,'E-E'!$B$2:$B$516,0), MATCH(Capacity!J$254,'E-E'!$E$1:$AH$1,0))</f>
        <v>426</v>
      </c>
      <c r="K542">
        <f>$C542*INDEX('E-E'!$E$2:$AH$516,MATCH(Capacity!$B542,'E-E'!$B$2:$B$516,0), MATCH(Capacity!K$254,'E-E'!$E$1:$AH$1,0))</f>
        <v>426</v>
      </c>
      <c r="L542">
        <f>$C542*INDEX('E-E'!$E$2:$AH$516,MATCH(Capacity!$B542,'E-E'!$B$2:$B$516,0), MATCH(Capacity!L$254,'E-E'!$E$1:$AH$1,0))</f>
        <v>426</v>
      </c>
      <c r="M542">
        <f>$C542*INDEX('E-E'!$E$2:$AH$516,MATCH(Capacity!$B542,'E-E'!$B$2:$B$516,0), MATCH(Capacity!M$254,'E-E'!$E$1:$AH$1,0))</f>
        <v>426</v>
      </c>
      <c r="N542">
        <f>$C542*INDEX('E-E'!$E$2:$AH$516,MATCH(Capacity!$B542,'E-E'!$B$2:$B$516,0), MATCH(Capacity!N$254,'E-E'!$E$1:$AH$1,0))</f>
        <v>426</v>
      </c>
      <c r="O542">
        <f>$C542*INDEX('E-E'!$E$2:$AH$516,MATCH(Capacity!$B542,'E-E'!$B$2:$B$516,0), MATCH(Capacity!O$254,'E-E'!$E$1:$AH$1,0))</f>
        <v>426</v>
      </c>
      <c r="P542">
        <f>$C542*INDEX('E-E'!$E$2:$AH$516,MATCH(Capacity!$B542,'E-E'!$B$2:$B$516,0), MATCH(Capacity!P$254,'E-E'!$E$1:$AH$1,0))</f>
        <v>426</v>
      </c>
      <c r="Q542">
        <f>$C542*INDEX('E-E'!$E$2:$AH$516,MATCH(Capacity!$B542,'E-E'!$B$2:$B$516,0), MATCH(Capacity!Q$254,'E-E'!$E$1:$AH$1,0))</f>
        <v>426</v>
      </c>
      <c r="R542">
        <f>$C542*INDEX('E-E'!$E$2:$AH$516,MATCH(Capacity!$B542,'E-E'!$B$2:$B$516,0), MATCH(Capacity!R$254,'E-E'!$E$1:$AH$1,0))</f>
        <v>426</v>
      </c>
      <c r="S542">
        <f>$C542*INDEX('E-E'!$E$2:$AH$516,MATCH(Capacity!$B542,'E-E'!$B$2:$B$516,0), MATCH(Capacity!S$254,'E-E'!$E$1:$AH$1,0))</f>
        <v>426</v>
      </c>
      <c r="T542">
        <f>$C542*INDEX('E-E'!$E$2:$AH$516,MATCH(Capacity!$B542,'E-E'!$B$2:$B$516,0), MATCH(Capacity!T$254,'E-E'!$E$1:$AH$1,0))</f>
        <v>426</v>
      </c>
      <c r="U542">
        <f>$C542*INDEX('E-E'!$E$2:$AH$516,MATCH(Capacity!$B542,'E-E'!$B$2:$B$516,0), MATCH(Capacity!U$254,'E-E'!$E$1:$AH$1,0))</f>
        <v>426</v>
      </c>
      <c r="V542">
        <f>$C542*INDEX('E-E'!$E$2:$AH$516,MATCH(Capacity!$B542,'E-E'!$B$2:$B$516,0), MATCH(Capacity!V$254,'E-E'!$E$1:$AH$1,0))</f>
        <v>426</v>
      </c>
      <c r="W542">
        <f>$C542*INDEX('E-E'!$E$2:$AH$516,MATCH(Capacity!$B542,'E-E'!$B$2:$B$516,0), MATCH(Capacity!W$254,'E-E'!$E$1:$AH$1,0))</f>
        <v>426</v>
      </c>
      <c r="X542">
        <f>$C542*INDEX('E-E'!$E$2:$AH$516,MATCH(Capacity!$B542,'E-E'!$B$2:$B$516,0), MATCH(Capacity!X$254,'E-E'!$E$1:$AH$1,0))</f>
        <v>426</v>
      </c>
      <c r="Y542">
        <f>$C542*INDEX('E-E'!$E$2:$AH$516,MATCH(Capacity!$B542,'E-E'!$B$2:$B$516,0), MATCH(Capacity!Y$254,'E-E'!$E$1:$AH$1,0))</f>
        <v>426</v>
      </c>
      <c r="Z542">
        <f>$C542*INDEX('E-E'!$E$2:$AH$516,MATCH(Capacity!$B542,'E-E'!$B$2:$B$516,0), MATCH(Capacity!Z$254,'E-E'!$E$1:$AH$1,0))</f>
        <v>426</v>
      </c>
      <c r="AA542">
        <f>$C542*INDEX('E-E'!$E$2:$AH$516,MATCH(Capacity!$B542,'E-E'!$B$2:$B$516,0), MATCH(Capacity!AA$254,'E-E'!$E$1:$AH$1,0))</f>
        <v>426</v>
      </c>
      <c r="AB542">
        <f>$C542*INDEX('E-E'!$E$2:$AH$516,MATCH(Capacity!$B542,'E-E'!$B$2:$B$516,0), MATCH(Capacity!AB$254,'E-E'!$E$1:$AH$1,0))</f>
        <v>426</v>
      </c>
      <c r="AC542">
        <f>$C542*INDEX('E-E'!$E$2:$AH$516,MATCH(Capacity!$B542,'E-E'!$B$2:$B$516,0), MATCH(Capacity!AC$254,'E-E'!$E$1:$AH$1,0))</f>
        <v>426</v>
      </c>
      <c r="AD542">
        <f>$C542*INDEX('E-E'!$E$2:$AH$516,MATCH(Capacity!$B542,'E-E'!$B$2:$B$516,0), MATCH(Capacity!AD$254,'E-E'!$E$1:$AH$1,0))</f>
        <v>426</v>
      </c>
      <c r="AE542">
        <f>$C542*INDEX('E-E'!$E$2:$AH$516,MATCH(Capacity!$B542,'E-E'!$B$2:$B$516,0), MATCH(Capacity!AE$254,'E-E'!$E$1:$AH$1,0))</f>
        <v>426</v>
      </c>
      <c r="AF542">
        <f>$C542*INDEX('E-E'!$E$2:$AH$516,MATCH(Capacity!$B542,'E-E'!$B$2:$B$516,0), MATCH(Capacity!AF$254,'E-E'!$E$1:$AH$1,0))</f>
        <v>426</v>
      </c>
      <c r="AG542">
        <f>$C542*INDEX('E-E'!$E$2:$AH$516,MATCH(Capacity!$B542,'E-E'!$B$2:$B$516,0), MATCH(Capacity!AG$254,'E-E'!$E$1:$AH$1,0))</f>
        <v>426</v>
      </c>
      <c r="AH542">
        <f>$C542*INDEX('E-E'!$E$2:$AH$516,MATCH(Capacity!$B542,'E-E'!$B$2:$B$516,0), MATCH(Capacity!AH$254,'E-E'!$E$1:$AH$1,0))</f>
        <v>426</v>
      </c>
    </row>
    <row r="543" spans="1:34" x14ac:dyDescent="0.3">
      <c r="A543" t="str">
        <f>'E-E'!A290</f>
        <v>Mt Stuart</v>
      </c>
      <c r="B543" t="str">
        <f>'E-E'!B290</f>
        <v>MSTUART1</v>
      </c>
      <c r="C543">
        <f>_xlfn.IFNA(VLOOKUP(B543,RawData!$B$1:$E$168,4,FALSE),0)</f>
        <v>146</v>
      </c>
      <c r="D543" t="str">
        <f>_xlfn.IFNA(VLOOKUP(B543,RawData!$B$1:$H$168,7,FALSE),0)</f>
        <v>OCGT</v>
      </c>
      <c r="E543" t="str">
        <f>_xlfn.IFNA(VLOOKUP(B543,RawData!$B$1:$H$168,2,FALSE),0)</f>
        <v>QLD</v>
      </c>
      <c r="F543">
        <f>$C543*INDEX('E-E'!$E$2:$AH$516,MATCH(Capacity!$B543,'E-E'!$B$2:$B$516,0), MATCH(Capacity!F$254,'E-E'!$E$1:$AH$1,0))</f>
        <v>146</v>
      </c>
      <c r="G543">
        <f>$C543*INDEX('E-E'!$E$2:$AH$516,MATCH(Capacity!$B543,'E-E'!$B$2:$B$516,0), MATCH(Capacity!G$254,'E-E'!$E$1:$AH$1,0))</f>
        <v>146</v>
      </c>
      <c r="H543">
        <f>$C543*INDEX('E-E'!$E$2:$AH$516,MATCH(Capacity!$B543,'E-E'!$B$2:$B$516,0), MATCH(Capacity!H$254,'E-E'!$E$1:$AH$1,0))</f>
        <v>146</v>
      </c>
      <c r="I543">
        <f>$C543*INDEX('E-E'!$E$2:$AH$516,MATCH(Capacity!$B543,'E-E'!$B$2:$B$516,0), MATCH(Capacity!I$254,'E-E'!$E$1:$AH$1,0))</f>
        <v>146</v>
      </c>
      <c r="J543">
        <f>$C543*INDEX('E-E'!$E$2:$AH$516,MATCH(Capacity!$B543,'E-E'!$B$2:$B$516,0), MATCH(Capacity!J$254,'E-E'!$E$1:$AH$1,0))</f>
        <v>146</v>
      </c>
      <c r="K543">
        <f>$C543*INDEX('E-E'!$E$2:$AH$516,MATCH(Capacity!$B543,'E-E'!$B$2:$B$516,0), MATCH(Capacity!K$254,'E-E'!$E$1:$AH$1,0))</f>
        <v>146</v>
      </c>
      <c r="L543">
        <f>$C543*INDEX('E-E'!$E$2:$AH$516,MATCH(Capacity!$B543,'E-E'!$B$2:$B$516,0), MATCH(Capacity!L$254,'E-E'!$E$1:$AH$1,0))</f>
        <v>146</v>
      </c>
      <c r="M543">
        <f>$C543*INDEX('E-E'!$E$2:$AH$516,MATCH(Capacity!$B543,'E-E'!$B$2:$B$516,0), MATCH(Capacity!M$254,'E-E'!$E$1:$AH$1,0))</f>
        <v>146</v>
      </c>
      <c r="N543">
        <f>$C543*INDEX('E-E'!$E$2:$AH$516,MATCH(Capacity!$B543,'E-E'!$B$2:$B$516,0), MATCH(Capacity!N$254,'E-E'!$E$1:$AH$1,0))</f>
        <v>146</v>
      </c>
      <c r="O543">
        <f>$C543*INDEX('E-E'!$E$2:$AH$516,MATCH(Capacity!$B543,'E-E'!$B$2:$B$516,0), MATCH(Capacity!O$254,'E-E'!$E$1:$AH$1,0))</f>
        <v>146</v>
      </c>
      <c r="P543">
        <f>$C543*INDEX('E-E'!$E$2:$AH$516,MATCH(Capacity!$B543,'E-E'!$B$2:$B$516,0), MATCH(Capacity!P$254,'E-E'!$E$1:$AH$1,0))</f>
        <v>146</v>
      </c>
      <c r="Q543">
        <f>$C543*INDEX('E-E'!$E$2:$AH$516,MATCH(Capacity!$B543,'E-E'!$B$2:$B$516,0), MATCH(Capacity!Q$254,'E-E'!$E$1:$AH$1,0))</f>
        <v>146</v>
      </c>
      <c r="R543">
        <f>$C543*INDEX('E-E'!$E$2:$AH$516,MATCH(Capacity!$B543,'E-E'!$B$2:$B$516,0), MATCH(Capacity!R$254,'E-E'!$E$1:$AH$1,0))</f>
        <v>146</v>
      </c>
      <c r="S543">
        <f>$C543*INDEX('E-E'!$E$2:$AH$516,MATCH(Capacity!$B543,'E-E'!$B$2:$B$516,0), MATCH(Capacity!S$254,'E-E'!$E$1:$AH$1,0))</f>
        <v>0</v>
      </c>
      <c r="T543">
        <f>$C543*INDEX('E-E'!$E$2:$AH$516,MATCH(Capacity!$B543,'E-E'!$B$2:$B$516,0), MATCH(Capacity!T$254,'E-E'!$E$1:$AH$1,0))</f>
        <v>0</v>
      </c>
      <c r="U543">
        <f>$C543*INDEX('E-E'!$E$2:$AH$516,MATCH(Capacity!$B543,'E-E'!$B$2:$B$516,0), MATCH(Capacity!U$254,'E-E'!$E$1:$AH$1,0))</f>
        <v>0</v>
      </c>
      <c r="V543">
        <f>$C543*INDEX('E-E'!$E$2:$AH$516,MATCH(Capacity!$B543,'E-E'!$B$2:$B$516,0), MATCH(Capacity!V$254,'E-E'!$E$1:$AH$1,0))</f>
        <v>0</v>
      </c>
      <c r="W543">
        <f>$C543*INDEX('E-E'!$E$2:$AH$516,MATCH(Capacity!$B543,'E-E'!$B$2:$B$516,0), MATCH(Capacity!W$254,'E-E'!$E$1:$AH$1,0))</f>
        <v>0</v>
      </c>
      <c r="X543">
        <f>$C543*INDEX('E-E'!$E$2:$AH$516,MATCH(Capacity!$B543,'E-E'!$B$2:$B$516,0), MATCH(Capacity!X$254,'E-E'!$E$1:$AH$1,0))</f>
        <v>0</v>
      </c>
      <c r="Y543">
        <f>$C543*INDEX('E-E'!$E$2:$AH$516,MATCH(Capacity!$B543,'E-E'!$B$2:$B$516,0), MATCH(Capacity!Y$254,'E-E'!$E$1:$AH$1,0))</f>
        <v>0</v>
      </c>
      <c r="Z543">
        <f>$C543*INDEX('E-E'!$E$2:$AH$516,MATCH(Capacity!$B543,'E-E'!$B$2:$B$516,0), MATCH(Capacity!Z$254,'E-E'!$E$1:$AH$1,0))</f>
        <v>0</v>
      </c>
      <c r="AA543">
        <f>$C543*INDEX('E-E'!$E$2:$AH$516,MATCH(Capacity!$B543,'E-E'!$B$2:$B$516,0), MATCH(Capacity!AA$254,'E-E'!$E$1:$AH$1,0))</f>
        <v>0</v>
      </c>
      <c r="AB543">
        <f>$C543*INDEX('E-E'!$E$2:$AH$516,MATCH(Capacity!$B543,'E-E'!$B$2:$B$516,0), MATCH(Capacity!AB$254,'E-E'!$E$1:$AH$1,0))</f>
        <v>0</v>
      </c>
      <c r="AC543">
        <f>$C543*INDEX('E-E'!$E$2:$AH$516,MATCH(Capacity!$B543,'E-E'!$B$2:$B$516,0), MATCH(Capacity!AC$254,'E-E'!$E$1:$AH$1,0))</f>
        <v>0</v>
      </c>
      <c r="AD543">
        <f>$C543*INDEX('E-E'!$E$2:$AH$516,MATCH(Capacity!$B543,'E-E'!$B$2:$B$516,0), MATCH(Capacity!AD$254,'E-E'!$E$1:$AH$1,0))</f>
        <v>0</v>
      </c>
      <c r="AE543">
        <f>$C543*INDEX('E-E'!$E$2:$AH$516,MATCH(Capacity!$B543,'E-E'!$B$2:$B$516,0), MATCH(Capacity!AE$254,'E-E'!$E$1:$AH$1,0))</f>
        <v>0</v>
      </c>
      <c r="AF543">
        <f>$C543*INDEX('E-E'!$E$2:$AH$516,MATCH(Capacity!$B543,'E-E'!$B$2:$B$516,0), MATCH(Capacity!AF$254,'E-E'!$E$1:$AH$1,0))</f>
        <v>0</v>
      </c>
      <c r="AG543">
        <f>$C543*INDEX('E-E'!$E$2:$AH$516,MATCH(Capacity!$B543,'E-E'!$B$2:$B$516,0), MATCH(Capacity!AG$254,'E-E'!$E$1:$AH$1,0))</f>
        <v>0</v>
      </c>
      <c r="AH543">
        <f>$C543*INDEX('E-E'!$E$2:$AH$516,MATCH(Capacity!$B543,'E-E'!$B$2:$B$516,0), MATCH(Capacity!AH$254,'E-E'!$E$1:$AH$1,0))</f>
        <v>0</v>
      </c>
    </row>
    <row r="544" spans="1:34" x14ac:dyDescent="0.3">
      <c r="A544" t="str">
        <f>'E-E'!A291</f>
        <v>Mt Stuart</v>
      </c>
      <c r="B544" t="str">
        <f>'E-E'!B291</f>
        <v>MSTUART2</v>
      </c>
      <c r="C544">
        <f>_xlfn.IFNA(VLOOKUP(B544,RawData!$B$1:$E$168,4,FALSE),0)</f>
        <v>146</v>
      </c>
      <c r="D544" t="str">
        <f>_xlfn.IFNA(VLOOKUP(B544,RawData!$B$1:$H$168,7,FALSE),0)</f>
        <v>OCGT</v>
      </c>
      <c r="E544" t="str">
        <f>_xlfn.IFNA(VLOOKUP(B544,RawData!$B$1:$H$168,2,FALSE),0)</f>
        <v>QLD</v>
      </c>
      <c r="F544">
        <f>$C544*INDEX('E-E'!$E$2:$AH$516,MATCH(Capacity!$B544,'E-E'!$B$2:$B$516,0), MATCH(Capacity!F$254,'E-E'!$E$1:$AH$1,0))</f>
        <v>146</v>
      </c>
      <c r="G544">
        <f>$C544*INDEX('E-E'!$E$2:$AH$516,MATCH(Capacity!$B544,'E-E'!$B$2:$B$516,0), MATCH(Capacity!G$254,'E-E'!$E$1:$AH$1,0))</f>
        <v>146</v>
      </c>
      <c r="H544">
        <f>$C544*INDEX('E-E'!$E$2:$AH$516,MATCH(Capacity!$B544,'E-E'!$B$2:$B$516,0), MATCH(Capacity!H$254,'E-E'!$E$1:$AH$1,0))</f>
        <v>146</v>
      </c>
      <c r="I544">
        <f>$C544*INDEX('E-E'!$E$2:$AH$516,MATCH(Capacity!$B544,'E-E'!$B$2:$B$516,0), MATCH(Capacity!I$254,'E-E'!$E$1:$AH$1,0))</f>
        <v>146</v>
      </c>
      <c r="J544">
        <f>$C544*INDEX('E-E'!$E$2:$AH$516,MATCH(Capacity!$B544,'E-E'!$B$2:$B$516,0), MATCH(Capacity!J$254,'E-E'!$E$1:$AH$1,0))</f>
        <v>146</v>
      </c>
      <c r="K544">
        <f>$C544*INDEX('E-E'!$E$2:$AH$516,MATCH(Capacity!$B544,'E-E'!$B$2:$B$516,0), MATCH(Capacity!K$254,'E-E'!$E$1:$AH$1,0))</f>
        <v>146</v>
      </c>
      <c r="L544">
        <f>$C544*INDEX('E-E'!$E$2:$AH$516,MATCH(Capacity!$B544,'E-E'!$B$2:$B$516,0), MATCH(Capacity!L$254,'E-E'!$E$1:$AH$1,0))</f>
        <v>146</v>
      </c>
      <c r="M544">
        <f>$C544*INDEX('E-E'!$E$2:$AH$516,MATCH(Capacity!$B544,'E-E'!$B$2:$B$516,0), MATCH(Capacity!M$254,'E-E'!$E$1:$AH$1,0))</f>
        <v>146</v>
      </c>
      <c r="N544">
        <f>$C544*INDEX('E-E'!$E$2:$AH$516,MATCH(Capacity!$B544,'E-E'!$B$2:$B$516,0), MATCH(Capacity!N$254,'E-E'!$E$1:$AH$1,0))</f>
        <v>146</v>
      </c>
      <c r="O544">
        <f>$C544*INDEX('E-E'!$E$2:$AH$516,MATCH(Capacity!$B544,'E-E'!$B$2:$B$516,0), MATCH(Capacity!O$254,'E-E'!$E$1:$AH$1,0))</f>
        <v>146</v>
      </c>
      <c r="P544">
        <f>$C544*INDEX('E-E'!$E$2:$AH$516,MATCH(Capacity!$B544,'E-E'!$B$2:$B$516,0), MATCH(Capacity!P$254,'E-E'!$E$1:$AH$1,0))</f>
        <v>146</v>
      </c>
      <c r="Q544">
        <f>$C544*INDEX('E-E'!$E$2:$AH$516,MATCH(Capacity!$B544,'E-E'!$B$2:$B$516,0), MATCH(Capacity!Q$254,'E-E'!$E$1:$AH$1,0))</f>
        <v>146</v>
      </c>
      <c r="R544">
        <f>$C544*INDEX('E-E'!$E$2:$AH$516,MATCH(Capacity!$B544,'E-E'!$B$2:$B$516,0), MATCH(Capacity!R$254,'E-E'!$E$1:$AH$1,0))</f>
        <v>146</v>
      </c>
      <c r="S544">
        <f>$C544*INDEX('E-E'!$E$2:$AH$516,MATCH(Capacity!$B544,'E-E'!$B$2:$B$516,0), MATCH(Capacity!S$254,'E-E'!$E$1:$AH$1,0))</f>
        <v>0</v>
      </c>
      <c r="T544">
        <f>$C544*INDEX('E-E'!$E$2:$AH$516,MATCH(Capacity!$B544,'E-E'!$B$2:$B$516,0), MATCH(Capacity!T$254,'E-E'!$E$1:$AH$1,0))</f>
        <v>0</v>
      </c>
      <c r="U544">
        <f>$C544*INDEX('E-E'!$E$2:$AH$516,MATCH(Capacity!$B544,'E-E'!$B$2:$B$516,0), MATCH(Capacity!U$254,'E-E'!$E$1:$AH$1,0))</f>
        <v>0</v>
      </c>
      <c r="V544">
        <f>$C544*INDEX('E-E'!$E$2:$AH$516,MATCH(Capacity!$B544,'E-E'!$B$2:$B$516,0), MATCH(Capacity!V$254,'E-E'!$E$1:$AH$1,0))</f>
        <v>0</v>
      </c>
      <c r="W544">
        <f>$C544*INDEX('E-E'!$E$2:$AH$516,MATCH(Capacity!$B544,'E-E'!$B$2:$B$516,0), MATCH(Capacity!W$254,'E-E'!$E$1:$AH$1,0))</f>
        <v>0</v>
      </c>
      <c r="X544">
        <f>$C544*INDEX('E-E'!$E$2:$AH$516,MATCH(Capacity!$B544,'E-E'!$B$2:$B$516,0), MATCH(Capacity!X$254,'E-E'!$E$1:$AH$1,0))</f>
        <v>0</v>
      </c>
      <c r="Y544">
        <f>$C544*INDEX('E-E'!$E$2:$AH$516,MATCH(Capacity!$B544,'E-E'!$B$2:$B$516,0), MATCH(Capacity!Y$254,'E-E'!$E$1:$AH$1,0))</f>
        <v>0</v>
      </c>
      <c r="Z544">
        <f>$C544*INDEX('E-E'!$E$2:$AH$516,MATCH(Capacity!$B544,'E-E'!$B$2:$B$516,0), MATCH(Capacity!Z$254,'E-E'!$E$1:$AH$1,0))</f>
        <v>0</v>
      </c>
      <c r="AA544">
        <f>$C544*INDEX('E-E'!$E$2:$AH$516,MATCH(Capacity!$B544,'E-E'!$B$2:$B$516,0), MATCH(Capacity!AA$254,'E-E'!$E$1:$AH$1,0))</f>
        <v>0</v>
      </c>
      <c r="AB544">
        <f>$C544*INDEX('E-E'!$E$2:$AH$516,MATCH(Capacity!$B544,'E-E'!$B$2:$B$516,0), MATCH(Capacity!AB$254,'E-E'!$E$1:$AH$1,0))</f>
        <v>0</v>
      </c>
      <c r="AC544">
        <f>$C544*INDEX('E-E'!$E$2:$AH$516,MATCH(Capacity!$B544,'E-E'!$B$2:$B$516,0), MATCH(Capacity!AC$254,'E-E'!$E$1:$AH$1,0))</f>
        <v>0</v>
      </c>
      <c r="AD544">
        <f>$C544*INDEX('E-E'!$E$2:$AH$516,MATCH(Capacity!$B544,'E-E'!$B$2:$B$516,0), MATCH(Capacity!AD$254,'E-E'!$E$1:$AH$1,0))</f>
        <v>0</v>
      </c>
      <c r="AE544">
        <f>$C544*INDEX('E-E'!$E$2:$AH$516,MATCH(Capacity!$B544,'E-E'!$B$2:$B$516,0), MATCH(Capacity!AE$254,'E-E'!$E$1:$AH$1,0))</f>
        <v>0</v>
      </c>
      <c r="AF544">
        <f>$C544*INDEX('E-E'!$E$2:$AH$516,MATCH(Capacity!$B544,'E-E'!$B$2:$B$516,0), MATCH(Capacity!AF$254,'E-E'!$E$1:$AH$1,0))</f>
        <v>0</v>
      </c>
      <c r="AG544">
        <f>$C544*INDEX('E-E'!$E$2:$AH$516,MATCH(Capacity!$B544,'E-E'!$B$2:$B$516,0), MATCH(Capacity!AG$254,'E-E'!$E$1:$AH$1,0))</f>
        <v>0</v>
      </c>
      <c r="AH544">
        <f>$C544*INDEX('E-E'!$E$2:$AH$516,MATCH(Capacity!$B544,'E-E'!$B$2:$B$516,0), MATCH(Capacity!AH$254,'E-E'!$E$1:$AH$1,0))</f>
        <v>0</v>
      </c>
    </row>
    <row r="545" spans="1:34" x14ac:dyDescent="0.3">
      <c r="A545" t="str">
        <f>'E-E'!A292</f>
        <v>Mt Stuart</v>
      </c>
      <c r="B545" t="str">
        <f>'E-E'!B292</f>
        <v>MSTUART3</v>
      </c>
      <c r="C545">
        <f>_xlfn.IFNA(VLOOKUP(B545,RawData!$B$1:$E$168,4,FALSE),0)</f>
        <v>131.5</v>
      </c>
      <c r="D545" t="str">
        <f>_xlfn.IFNA(VLOOKUP(B545,RawData!$B$1:$H$168,7,FALSE),0)</f>
        <v>OCGT</v>
      </c>
      <c r="E545" t="str">
        <f>_xlfn.IFNA(VLOOKUP(B545,RawData!$B$1:$H$168,2,FALSE),0)</f>
        <v>QLD</v>
      </c>
      <c r="F545">
        <f>$C545*INDEX('E-E'!$E$2:$AH$516,MATCH(Capacity!$B545,'E-E'!$B$2:$B$516,0), MATCH(Capacity!F$254,'E-E'!$E$1:$AH$1,0))</f>
        <v>131.5</v>
      </c>
      <c r="G545">
        <f>$C545*INDEX('E-E'!$E$2:$AH$516,MATCH(Capacity!$B545,'E-E'!$B$2:$B$516,0), MATCH(Capacity!G$254,'E-E'!$E$1:$AH$1,0))</f>
        <v>131.5</v>
      </c>
      <c r="H545">
        <f>$C545*INDEX('E-E'!$E$2:$AH$516,MATCH(Capacity!$B545,'E-E'!$B$2:$B$516,0), MATCH(Capacity!H$254,'E-E'!$E$1:$AH$1,0))</f>
        <v>131.5</v>
      </c>
      <c r="I545">
        <f>$C545*INDEX('E-E'!$E$2:$AH$516,MATCH(Capacity!$B545,'E-E'!$B$2:$B$516,0), MATCH(Capacity!I$254,'E-E'!$E$1:$AH$1,0))</f>
        <v>131.5</v>
      </c>
      <c r="J545">
        <f>$C545*INDEX('E-E'!$E$2:$AH$516,MATCH(Capacity!$B545,'E-E'!$B$2:$B$516,0), MATCH(Capacity!J$254,'E-E'!$E$1:$AH$1,0))</f>
        <v>131.5</v>
      </c>
      <c r="K545">
        <f>$C545*INDEX('E-E'!$E$2:$AH$516,MATCH(Capacity!$B545,'E-E'!$B$2:$B$516,0), MATCH(Capacity!K$254,'E-E'!$E$1:$AH$1,0))</f>
        <v>131.5</v>
      </c>
      <c r="L545">
        <f>$C545*INDEX('E-E'!$E$2:$AH$516,MATCH(Capacity!$B545,'E-E'!$B$2:$B$516,0), MATCH(Capacity!L$254,'E-E'!$E$1:$AH$1,0))</f>
        <v>131.5</v>
      </c>
      <c r="M545">
        <f>$C545*INDEX('E-E'!$E$2:$AH$516,MATCH(Capacity!$B545,'E-E'!$B$2:$B$516,0), MATCH(Capacity!M$254,'E-E'!$E$1:$AH$1,0))</f>
        <v>131.5</v>
      </c>
      <c r="N545">
        <f>$C545*INDEX('E-E'!$E$2:$AH$516,MATCH(Capacity!$B545,'E-E'!$B$2:$B$516,0), MATCH(Capacity!N$254,'E-E'!$E$1:$AH$1,0))</f>
        <v>131.5</v>
      </c>
      <c r="O545">
        <f>$C545*INDEX('E-E'!$E$2:$AH$516,MATCH(Capacity!$B545,'E-E'!$B$2:$B$516,0), MATCH(Capacity!O$254,'E-E'!$E$1:$AH$1,0))</f>
        <v>131.5</v>
      </c>
      <c r="P545">
        <f>$C545*INDEX('E-E'!$E$2:$AH$516,MATCH(Capacity!$B545,'E-E'!$B$2:$B$516,0), MATCH(Capacity!P$254,'E-E'!$E$1:$AH$1,0))</f>
        <v>131.5</v>
      </c>
      <c r="Q545">
        <f>$C545*INDEX('E-E'!$E$2:$AH$516,MATCH(Capacity!$B545,'E-E'!$B$2:$B$516,0), MATCH(Capacity!Q$254,'E-E'!$E$1:$AH$1,0))</f>
        <v>131.5</v>
      </c>
      <c r="R545">
        <f>$C545*INDEX('E-E'!$E$2:$AH$516,MATCH(Capacity!$B545,'E-E'!$B$2:$B$516,0), MATCH(Capacity!R$254,'E-E'!$E$1:$AH$1,0))</f>
        <v>131.5</v>
      </c>
      <c r="S545">
        <f>$C545*INDEX('E-E'!$E$2:$AH$516,MATCH(Capacity!$B545,'E-E'!$B$2:$B$516,0), MATCH(Capacity!S$254,'E-E'!$E$1:$AH$1,0))</f>
        <v>131.5</v>
      </c>
      <c r="T545">
        <f>$C545*INDEX('E-E'!$E$2:$AH$516,MATCH(Capacity!$B545,'E-E'!$B$2:$B$516,0), MATCH(Capacity!T$254,'E-E'!$E$1:$AH$1,0))</f>
        <v>131.5</v>
      </c>
      <c r="U545">
        <f>$C545*INDEX('E-E'!$E$2:$AH$516,MATCH(Capacity!$B545,'E-E'!$B$2:$B$516,0), MATCH(Capacity!U$254,'E-E'!$E$1:$AH$1,0))</f>
        <v>131.5</v>
      </c>
      <c r="V545">
        <f>$C545*INDEX('E-E'!$E$2:$AH$516,MATCH(Capacity!$B545,'E-E'!$B$2:$B$516,0), MATCH(Capacity!V$254,'E-E'!$E$1:$AH$1,0))</f>
        <v>131.5</v>
      </c>
      <c r="W545">
        <f>$C545*INDEX('E-E'!$E$2:$AH$516,MATCH(Capacity!$B545,'E-E'!$B$2:$B$516,0), MATCH(Capacity!W$254,'E-E'!$E$1:$AH$1,0))</f>
        <v>131.5</v>
      </c>
      <c r="X545">
        <f>$C545*INDEX('E-E'!$E$2:$AH$516,MATCH(Capacity!$B545,'E-E'!$B$2:$B$516,0), MATCH(Capacity!X$254,'E-E'!$E$1:$AH$1,0))</f>
        <v>131.5</v>
      </c>
      <c r="Y545">
        <f>$C545*INDEX('E-E'!$E$2:$AH$516,MATCH(Capacity!$B545,'E-E'!$B$2:$B$516,0), MATCH(Capacity!Y$254,'E-E'!$E$1:$AH$1,0))</f>
        <v>131.5</v>
      </c>
      <c r="Z545">
        <f>$C545*INDEX('E-E'!$E$2:$AH$516,MATCH(Capacity!$B545,'E-E'!$B$2:$B$516,0), MATCH(Capacity!Z$254,'E-E'!$E$1:$AH$1,0))</f>
        <v>131.5</v>
      </c>
      <c r="AA545">
        <f>$C545*INDEX('E-E'!$E$2:$AH$516,MATCH(Capacity!$B545,'E-E'!$B$2:$B$516,0), MATCH(Capacity!AA$254,'E-E'!$E$1:$AH$1,0))</f>
        <v>131.5</v>
      </c>
      <c r="AB545">
        <f>$C545*INDEX('E-E'!$E$2:$AH$516,MATCH(Capacity!$B545,'E-E'!$B$2:$B$516,0), MATCH(Capacity!AB$254,'E-E'!$E$1:$AH$1,0))</f>
        <v>131.5</v>
      </c>
      <c r="AC545">
        <f>$C545*INDEX('E-E'!$E$2:$AH$516,MATCH(Capacity!$B545,'E-E'!$B$2:$B$516,0), MATCH(Capacity!AC$254,'E-E'!$E$1:$AH$1,0))</f>
        <v>131.5</v>
      </c>
      <c r="AD545">
        <f>$C545*INDEX('E-E'!$E$2:$AH$516,MATCH(Capacity!$B545,'E-E'!$B$2:$B$516,0), MATCH(Capacity!AD$254,'E-E'!$E$1:$AH$1,0))</f>
        <v>0</v>
      </c>
      <c r="AE545">
        <f>$C545*INDEX('E-E'!$E$2:$AH$516,MATCH(Capacity!$B545,'E-E'!$B$2:$B$516,0), MATCH(Capacity!AE$254,'E-E'!$E$1:$AH$1,0))</f>
        <v>0</v>
      </c>
      <c r="AF545">
        <f>$C545*INDEX('E-E'!$E$2:$AH$516,MATCH(Capacity!$B545,'E-E'!$B$2:$B$516,0), MATCH(Capacity!AF$254,'E-E'!$E$1:$AH$1,0))</f>
        <v>0</v>
      </c>
      <c r="AG545">
        <f>$C545*INDEX('E-E'!$E$2:$AH$516,MATCH(Capacity!$B545,'E-E'!$B$2:$B$516,0), MATCH(Capacity!AG$254,'E-E'!$E$1:$AH$1,0))</f>
        <v>0</v>
      </c>
      <c r="AH545">
        <f>$C545*INDEX('E-E'!$E$2:$AH$516,MATCH(Capacity!$B545,'E-E'!$B$2:$B$516,0), MATCH(Capacity!AH$254,'E-E'!$E$1:$AH$1,0))</f>
        <v>0</v>
      </c>
    </row>
    <row r="546" spans="1:34" x14ac:dyDescent="0.3">
      <c r="A546" t="str">
        <f>'E-E'!A293</f>
        <v>Mt Gellibrand Wind Farm</v>
      </c>
      <c r="B546" t="str">
        <f>'E-E'!B293</f>
        <v>MTGELWF1</v>
      </c>
      <c r="C546">
        <f>_xlfn.IFNA(VLOOKUP(B546,RawData!$B$1:$E$168,4,FALSE),0)</f>
        <v>0</v>
      </c>
      <c r="D546">
        <f>_xlfn.IFNA(VLOOKUP(B546,RawData!$B$1:$H$168,7,FALSE),0)</f>
        <v>0</v>
      </c>
      <c r="E546">
        <f>_xlfn.IFNA(VLOOKUP(B546,RawData!$B$1:$H$168,2,FALSE),0)</f>
        <v>0</v>
      </c>
      <c r="F546">
        <f>$C546*INDEX('E-E'!$E$2:$AH$516,MATCH(Capacity!$B546,'E-E'!$B$2:$B$516,0), MATCH(Capacity!F$254,'E-E'!$E$1:$AH$1,0))</f>
        <v>0</v>
      </c>
      <c r="G546">
        <f>$C546*INDEX('E-E'!$E$2:$AH$516,MATCH(Capacity!$B546,'E-E'!$B$2:$B$516,0), MATCH(Capacity!G$254,'E-E'!$E$1:$AH$1,0))</f>
        <v>0</v>
      </c>
      <c r="H546">
        <f>$C546*INDEX('E-E'!$E$2:$AH$516,MATCH(Capacity!$B546,'E-E'!$B$2:$B$516,0), MATCH(Capacity!H$254,'E-E'!$E$1:$AH$1,0))</f>
        <v>0</v>
      </c>
      <c r="I546">
        <f>$C546*INDEX('E-E'!$E$2:$AH$516,MATCH(Capacity!$B546,'E-E'!$B$2:$B$516,0), MATCH(Capacity!I$254,'E-E'!$E$1:$AH$1,0))</f>
        <v>0</v>
      </c>
      <c r="J546">
        <f>$C546*INDEX('E-E'!$E$2:$AH$516,MATCH(Capacity!$B546,'E-E'!$B$2:$B$516,0), MATCH(Capacity!J$254,'E-E'!$E$1:$AH$1,0))</f>
        <v>0</v>
      </c>
      <c r="K546">
        <f>$C546*INDEX('E-E'!$E$2:$AH$516,MATCH(Capacity!$B546,'E-E'!$B$2:$B$516,0), MATCH(Capacity!K$254,'E-E'!$E$1:$AH$1,0))</f>
        <v>0</v>
      </c>
      <c r="L546">
        <f>$C546*INDEX('E-E'!$E$2:$AH$516,MATCH(Capacity!$B546,'E-E'!$B$2:$B$516,0), MATCH(Capacity!L$254,'E-E'!$E$1:$AH$1,0))</f>
        <v>0</v>
      </c>
      <c r="M546">
        <f>$C546*INDEX('E-E'!$E$2:$AH$516,MATCH(Capacity!$B546,'E-E'!$B$2:$B$516,0), MATCH(Capacity!M$254,'E-E'!$E$1:$AH$1,0))</f>
        <v>0</v>
      </c>
      <c r="N546">
        <f>$C546*INDEX('E-E'!$E$2:$AH$516,MATCH(Capacity!$B546,'E-E'!$B$2:$B$516,0), MATCH(Capacity!N$254,'E-E'!$E$1:$AH$1,0))</f>
        <v>0</v>
      </c>
      <c r="O546">
        <f>$C546*INDEX('E-E'!$E$2:$AH$516,MATCH(Capacity!$B546,'E-E'!$B$2:$B$516,0), MATCH(Capacity!O$254,'E-E'!$E$1:$AH$1,0))</f>
        <v>0</v>
      </c>
      <c r="P546">
        <f>$C546*INDEX('E-E'!$E$2:$AH$516,MATCH(Capacity!$B546,'E-E'!$B$2:$B$516,0), MATCH(Capacity!P$254,'E-E'!$E$1:$AH$1,0))</f>
        <v>0</v>
      </c>
      <c r="Q546">
        <f>$C546*INDEX('E-E'!$E$2:$AH$516,MATCH(Capacity!$B546,'E-E'!$B$2:$B$516,0), MATCH(Capacity!Q$254,'E-E'!$E$1:$AH$1,0))</f>
        <v>0</v>
      </c>
      <c r="R546">
        <f>$C546*INDEX('E-E'!$E$2:$AH$516,MATCH(Capacity!$B546,'E-E'!$B$2:$B$516,0), MATCH(Capacity!R$254,'E-E'!$E$1:$AH$1,0))</f>
        <v>0</v>
      </c>
      <c r="S546">
        <f>$C546*INDEX('E-E'!$E$2:$AH$516,MATCH(Capacity!$B546,'E-E'!$B$2:$B$516,0), MATCH(Capacity!S$254,'E-E'!$E$1:$AH$1,0))</f>
        <v>0</v>
      </c>
      <c r="T546">
        <f>$C546*INDEX('E-E'!$E$2:$AH$516,MATCH(Capacity!$B546,'E-E'!$B$2:$B$516,0), MATCH(Capacity!T$254,'E-E'!$E$1:$AH$1,0))</f>
        <v>0</v>
      </c>
      <c r="U546">
        <f>$C546*INDEX('E-E'!$E$2:$AH$516,MATCH(Capacity!$B546,'E-E'!$B$2:$B$516,0), MATCH(Capacity!U$254,'E-E'!$E$1:$AH$1,0))</f>
        <v>0</v>
      </c>
      <c r="V546">
        <f>$C546*INDEX('E-E'!$E$2:$AH$516,MATCH(Capacity!$B546,'E-E'!$B$2:$B$516,0), MATCH(Capacity!V$254,'E-E'!$E$1:$AH$1,0))</f>
        <v>0</v>
      </c>
      <c r="W546">
        <f>$C546*INDEX('E-E'!$E$2:$AH$516,MATCH(Capacity!$B546,'E-E'!$B$2:$B$516,0), MATCH(Capacity!W$254,'E-E'!$E$1:$AH$1,0))</f>
        <v>0</v>
      </c>
      <c r="X546">
        <f>$C546*INDEX('E-E'!$E$2:$AH$516,MATCH(Capacity!$B546,'E-E'!$B$2:$B$516,0), MATCH(Capacity!X$254,'E-E'!$E$1:$AH$1,0))</f>
        <v>0</v>
      </c>
      <c r="Y546">
        <f>$C546*INDEX('E-E'!$E$2:$AH$516,MATCH(Capacity!$B546,'E-E'!$B$2:$B$516,0), MATCH(Capacity!Y$254,'E-E'!$E$1:$AH$1,0))</f>
        <v>0</v>
      </c>
      <c r="Z546">
        <f>$C546*INDEX('E-E'!$E$2:$AH$516,MATCH(Capacity!$B546,'E-E'!$B$2:$B$516,0), MATCH(Capacity!Z$254,'E-E'!$E$1:$AH$1,0))</f>
        <v>0</v>
      </c>
      <c r="AA546">
        <f>$C546*INDEX('E-E'!$E$2:$AH$516,MATCH(Capacity!$B546,'E-E'!$B$2:$B$516,0), MATCH(Capacity!AA$254,'E-E'!$E$1:$AH$1,0))</f>
        <v>0</v>
      </c>
      <c r="AB546">
        <f>$C546*INDEX('E-E'!$E$2:$AH$516,MATCH(Capacity!$B546,'E-E'!$B$2:$B$516,0), MATCH(Capacity!AB$254,'E-E'!$E$1:$AH$1,0))</f>
        <v>0</v>
      </c>
      <c r="AC546">
        <f>$C546*INDEX('E-E'!$E$2:$AH$516,MATCH(Capacity!$B546,'E-E'!$B$2:$B$516,0), MATCH(Capacity!AC$254,'E-E'!$E$1:$AH$1,0))</f>
        <v>0</v>
      </c>
      <c r="AD546">
        <f>$C546*INDEX('E-E'!$E$2:$AH$516,MATCH(Capacity!$B546,'E-E'!$B$2:$B$516,0), MATCH(Capacity!AD$254,'E-E'!$E$1:$AH$1,0))</f>
        <v>0</v>
      </c>
      <c r="AE546">
        <f>$C546*INDEX('E-E'!$E$2:$AH$516,MATCH(Capacity!$B546,'E-E'!$B$2:$B$516,0), MATCH(Capacity!AE$254,'E-E'!$E$1:$AH$1,0))</f>
        <v>0</v>
      </c>
      <c r="AF546">
        <f>$C546*INDEX('E-E'!$E$2:$AH$516,MATCH(Capacity!$B546,'E-E'!$B$2:$B$516,0), MATCH(Capacity!AF$254,'E-E'!$E$1:$AH$1,0))</f>
        <v>0</v>
      </c>
      <c r="AG546">
        <f>$C546*INDEX('E-E'!$E$2:$AH$516,MATCH(Capacity!$B546,'E-E'!$B$2:$B$516,0), MATCH(Capacity!AG$254,'E-E'!$E$1:$AH$1,0))</f>
        <v>0</v>
      </c>
      <c r="AH546">
        <f>$C546*INDEX('E-E'!$E$2:$AH$516,MATCH(Capacity!$B546,'E-E'!$B$2:$B$516,0), MATCH(Capacity!AH$254,'E-E'!$E$1:$AH$1,0))</f>
        <v>0</v>
      </c>
    </row>
    <row r="547" spans="1:34" x14ac:dyDescent="0.3">
      <c r="A547" t="str">
        <f>'E-E'!A294</f>
        <v>Mount Millar Wind Farm</v>
      </c>
      <c r="B547" t="str">
        <f>'E-E'!B294</f>
        <v>MTMILLAR</v>
      </c>
      <c r="C547">
        <f>_xlfn.IFNA(VLOOKUP(B547,RawData!$B$1:$E$168,4,FALSE),0)</f>
        <v>0</v>
      </c>
      <c r="D547">
        <f>_xlfn.IFNA(VLOOKUP(B547,RawData!$B$1:$H$168,7,FALSE),0)</f>
        <v>0</v>
      </c>
      <c r="E547">
        <f>_xlfn.IFNA(VLOOKUP(B547,RawData!$B$1:$H$168,2,FALSE),0)</f>
        <v>0</v>
      </c>
      <c r="F547">
        <f>$C547*INDEX('E-E'!$E$2:$AH$516,MATCH(Capacity!$B547,'E-E'!$B$2:$B$516,0), MATCH(Capacity!F$254,'E-E'!$E$1:$AH$1,0))</f>
        <v>0</v>
      </c>
      <c r="G547">
        <f>$C547*INDEX('E-E'!$E$2:$AH$516,MATCH(Capacity!$B547,'E-E'!$B$2:$B$516,0), MATCH(Capacity!G$254,'E-E'!$E$1:$AH$1,0))</f>
        <v>0</v>
      </c>
      <c r="H547">
        <f>$C547*INDEX('E-E'!$E$2:$AH$516,MATCH(Capacity!$B547,'E-E'!$B$2:$B$516,0), MATCH(Capacity!H$254,'E-E'!$E$1:$AH$1,0))</f>
        <v>0</v>
      </c>
      <c r="I547">
        <f>$C547*INDEX('E-E'!$E$2:$AH$516,MATCH(Capacity!$B547,'E-E'!$B$2:$B$516,0), MATCH(Capacity!I$254,'E-E'!$E$1:$AH$1,0))</f>
        <v>0</v>
      </c>
      <c r="J547">
        <f>$C547*INDEX('E-E'!$E$2:$AH$516,MATCH(Capacity!$B547,'E-E'!$B$2:$B$516,0), MATCH(Capacity!J$254,'E-E'!$E$1:$AH$1,0))</f>
        <v>0</v>
      </c>
      <c r="K547">
        <f>$C547*INDEX('E-E'!$E$2:$AH$516,MATCH(Capacity!$B547,'E-E'!$B$2:$B$516,0), MATCH(Capacity!K$254,'E-E'!$E$1:$AH$1,0))</f>
        <v>0</v>
      </c>
      <c r="L547">
        <f>$C547*INDEX('E-E'!$E$2:$AH$516,MATCH(Capacity!$B547,'E-E'!$B$2:$B$516,0), MATCH(Capacity!L$254,'E-E'!$E$1:$AH$1,0))</f>
        <v>0</v>
      </c>
      <c r="M547">
        <f>$C547*INDEX('E-E'!$E$2:$AH$516,MATCH(Capacity!$B547,'E-E'!$B$2:$B$516,0), MATCH(Capacity!M$254,'E-E'!$E$1:$AH$1,0))</f>
        <v>0</v>
      </c>
      <c r="N547">
        <f>$C547*INDEX('E-E'!$E$2:$AH$516,MATCH(Capacity!$B547,'E-E'!$B$2:$B$516,0), MATCH(Capacity!N$254,'E-E'!$E$1:$AH$1,0))</f>
        <v>0</v>
      </c>
      <c r="O547">
        <f>$C547*INDEX('E-E'!$E$2:$AH$516,MATCH(Capacity!$B547,'E-E'!$B$2:$B$516,0), MATCH(Capacity!O$254,'E-E'!$E$1:$AH$1,0))</f>
        <v>0</v>
      </c>
      <c r="P547">
        <f>$C547*INDEX('E-E'!$E$2:$AH$516,MATCH(Capacity!$B547,'E-E'!$B$2:$B$516,0), MATCH(Capacity!P$254,'E-E'!$E$1:$AH$1,0))</f>
        <v>0</v>
      </c>
      <c r="Q547">
        <f>$C547*INDEX('E-E'!$E$2:$AH$516,MATCH(Capacity!$B547,'E-E'!$B$2:$B$516,0), MATCH(Capacity!Q$254,'E-E'!$E$1:$AH$1,0))</f>
        <v>0</v>
      </c>
      <c r="R547">
        <f>$C547*INDEX('E-E'!$E$2:$AH$516,MATCH(Capacity!$B547,'E-E'!$B$2:$B$516,0), MATCH(Capacity!R$254,'E-E'!$E$1:$AH$1,0))</f>
        <v>0</v>
      </c>
      <c r="S547">
        <f>$C547*INDEX('E-E'!$E$2:$AH$516,MATCH(Capacity!$B547,'E-E'!$B$2:$B$516,0), MATCH(Capacity!S$254,'E-E'!$E$1:$AH$1,0))</f>
        <v>0</v>
      </c>
      <c r="T547">
        <f>$C547*INDEX('E-E'!$E$2:$AH$516,MATCH(Capacity!$B547,'E-E'!$B$2:$B$516,0), MATCH(Capacity!T$254,'E-E'!$E$1:$AH$1,0))</f>
        <v>0</v>
      </c>
      <c r="U547">
        <f>$C547*INDEX('E-E'!$E$2:$AH$516,MATCH(Capacity!$B547,'E-E'!$B$2:$B$516,0), MATCH(Capacity!U$254,'E-E'!$E$1:$AH$1,0))</f>
        <v>0</v>
      </c>
      <c r="V547">
        <f>$C547*INDEX('E-E'!$E$2:$AH$516,MATCH(Capacity!$B547,'E-E'!$B$2:$B$516,0), MATCH(Capacity!V$254,'E-E'!$E$1:$AH$1,0))</f>
        <v>0</v>
      </c>
      <c r="W547">
        <f>$C547*INDEX('E-E'!$E$2:$AH$516,MATCH(Capacity!$B547,'E-E'!$B$2:$B$516,0), MATCH(Capacity!W$254,'E-E'!$E$1:$AH$1,0))</f>
        <v>0</v>
      </c>
      <c r="X547">
        <f>$C547*INDEX('E-E'!$E$2:$AH$516,MATCH(Capacity!$B547,'E-E'!$B$2:$B$516,0), MATCH(Capacity!X$254,'E-E'!$E$1:$AH$1,0))</f>
        <v>0</v>
      </c>
      <c r="Y547">
        <f>$C547*INDEX('E-E'!$E$2:$AH$516,MATCH(Capacity!$B547,'E-E'!$B$2:$B$516,0), MATCH(Capacity!Y$254,'E-E'!$E$1:$AH$1,0))</f>
        <v>0</v>
      </c>
      <c r="Z547">
        <f>$C547*INDEX('E-E'!$E$2:$AH$516,MATCH(Capacity!$B547,'E-E'!$B$2:$B$516,0), MATCH(Capacity!Z$254,'E-E'!$E$1:$AH$1,0))</f>
        <v>0</v>
      </c>
      <c r="AA547">
        <f>$C547*INDEX('E-E'!$E$2:$AH$516,MATCH(Capacity!$B547,'E-E'!$B$2:$B$516,0), MATCH(Capacity!AA$254,'E-E'!$E$1:$AH$1,0))</f>
        <v>0</v>
      </c>
      <c r="AB547">
        <f>$C547*INDEX('E-E'!$E$2:$AH$516,MATCH(Capacity!$B547,'E-E'!$B$2:$B$516,0), MATCH(Capacity!AB$254,'E-E'!$E$1:$AH$1,0))</f>
        <v>0</v>
      </c>
      <c r="AC547">
        <f>$C547*INDEX('E-E'!$E$2:$AH$516,MATCH(Capacity!$B547,'E-E'!$B$2:$B$516,0), MATCH(Capacity!AC$254,'E-E'!$E$1:$AH$1,0))</f>
        <v>0</v>
      </c>
      <c r="AD547">
        <f>$C547*INDEX('E-E'!$E$2:$AH$516,MATCH(Capacity!$B547,'E-E'!$B$2:$B$516,0), MATCH(Capacity!AD$254,'E-E'!$E$1:$AH$1,0))</f>
        <v>0</v>
      </c>
      <c r="AE547">
        <f>$C547*INDEX('E-E'!$E$2:$AH$516,MATCH(Capacity!$B547,'E-E'!$B$2:$B$516,0), MATCH(Capacity!AE$254,'E-E'!$E$1:$AH$1,0))</f>
        <v>0</v>
      </c>
      <c r="AF547">
        <f>$C547*INDEX('E-E'!$E$2:$AH$516,MATCH(Capacity!$B547,'E-E'!$B$2:$B$516,0), MATCH(Capacity!AF$254,'E-E'!$E$1:$AH$1,0))</f>
        <v>0</v>
      </c>
      <c r="AG547">
        <f>$C547*INDEX('E-E'!$E$2:$AH$516,MATCH(Capacity!$B547,'E-E'!$B$2:$B$516,0), MATCH(Capacity!AG$254,'E-E'!$E$1:$AH$1,0))</f>
        <v>0</v>
      </c>
      <c r="AH547">
        <f>$C547*INDEX('E-E'!$E$2:$AH$516,MATCH(Capacity!$B547,'E-E'!$B$2:$B$516,0), MATCH(Capacity!AH$254,'E-E'!$E$1:$AH$1,0))</f>
        <v>0</v>
      </c>
    </row>
    <row r="548" spans="1:34" x14ac:dyDescent="0.3">
      <c r="A548" t="str">
        <f>'E-E'!A295</f>
        <v>Munna Creek Solar Farm</v>
      </c>
      <c r="B548" t="str">
        <f>'E-E'!B295</f>
        <v>Munna Creek Solar Farm</v>
      </c>
      <c r="C548">
        <f>_xlfn.IFNA(VLOOKUP(B548,RawData!$B$1:$E$168,4,FALSE),0)</f>
        <v>0</v>
      </c>
      <c r="D548">
        <f>_xlfn.IFNA(VLOOKUP(B548,RawData!$B$1:$H$168,7,FALSE),0)</f>
        <v>0</v>
      </c>
      <c r="E548">
        <f>_xlfn.IFNA(VLOOKUP(B548,RawData!$B$1:$H$168,2,FALSE),0)</f>
        <v>0</v>
      </c>
      <c r="F548">
        <f>$C548*INDEX('E-E'!$E$2:$AH$516,MATCH(Capacity!$B548,'E-E'!$B$2:$B$516,0), MATCH(Capacity!F$254,'E-E'!$E$1:$AH$1,0))</f>
        <v>0</v>
      </c>
      <c r="G548">
        <f>$C548*INDEX('E-E'!$E$2:$AH$516,MATCH(Capacity!$B548,'E-E'!$B$2:$B$516,0), MATCH(Capacity!G$254,'E-E'!$E$1:$AH$1,0))</f>
        <v>0</v>
      </c>
      <c r="H548">
        <f>$C548*INDEX('E-E'!$E$2:$AH$516,MATCH(Capacity!$B548,'E-E'!$B$2:$B$516,0), MATCH(Capacity!H$254,'E-E'!$E$1:$AH$1,0))</f>
        <v>0</v>
      </c>
      <c r="I548">
        <f>$C548*INDEX('E-E'!$E$2:$AH$516,MATCH(Capacity!$B548,'E-E'!$B$2:$B$516,0), MATCH(Capacity!I$254,'E-E'!$E$1:$AH$1,0))</f>
        <v>0</v>
      </c>
      <c r="J548">
        <f>$C548*INDEX('E-E'!$E$2:$AH$516,MATCH(Capacity!$B548,'E-E'!$B$2:$B$516,0), MATCH(Capacity!J$254,'E-E'!$E$1:$AH$1,0))</f>
        <v>0</v>
      </c>
      <c r="K548">
        <f>$C548*INDEX('E-E'!$E$2:$AH$516,MATCH(Capacity!$B548,'E-E'!$B$2:$B$516,0), MATCH(Capacity!K$254,'E-E'!$E$1:$AH$1,0))</f>
        <v>0</v>
      </c>
      <c r="L548">
        <f>$C548*INDEX('E-E'!$E$2:$AH$516,MATCH(Capacity!$B548,'E-E'!$B$2:$B$516,0), MATCH(Capacity!L$254,'E-E'!$E$1:$AH$1,0))</f>
        <v>0</v>
      </c>
      <c r="M548">
        <f>$C548*INDEX('E-E'!$E$2:$AH$516,MATCH(Capacity!$B548,'E-E'!$B$2:$B$516,0), MATCH(Capacity!M$254,'E-E'!$E$1:$AH$1,0))</f>
        <v>0</v>
      </c>
      <c r="N548">
        <f>$C548*INDEX('E-E'!$E$2:$AH$516,MATCH(Capacity!$B548,'E-E'!$B$2:$B$516,0), MATCH(Capacity!N$254,'E-E'!$E$1:$AH$1,0))</f>
        <v>0</v>
      </c>
      <c r="O548">
        <f>$C548*INDEX('E-E'!$E$2:$AH$516,MATCH(Capacity!$B548,'E-E'!$B$2:$B$516,0), MATCH(Capacity!O$254,'E-E'!$E$1:$AH$1,0))</f>
        <v>0</v>
      </c>
      <c r="P548">
        <f>$C548*INDEX('E-E'!$E$2:$AH$516,MATCH(Capacity!$B548,'E-E'!$B$2:$B$516,0), MATCH(Capacity!P$254,'E-E'!$E$1:$AH$1,0))</f>
        <v>0</v>
      </c>
      <c r="Q548">
        <f>$C548*INDEX('E-E'!$E$2:$AH$516,MATCH(Capacity!$B548,'E-E'!$B$2:$B$516,0), MATCH(Capacity!Q$254,'E-E'!$E$1:$AH$1,0))</f>
        <v>0</v>
      </c>
      <c r="R548">
        <f>$C548*INDEX('E-E'!$E$2:$AH$516,MATCH(Capacity!$B548,'E-E'!$B$2:$B$516,0), MATCH(Capacity!R$254,'E-E'!$E$1:$AH$1,0))</f>
        <v>0</v>
      </c>
      <c r="S548">
        <f>$C548*INDEX('E-E'!$E$2:$AH$516,MATCH(Capacity!$B548,'E-E'!$B$2:$B$516,0), MATCH(Capacity!S$254,'E-E'!$E$1:$AH$1,0))</f>
        <v>0</v>
      </c>
      <c r="T548">
        <f>$C548*INDEX('E-E'!$E$2:$AH$516,MATCH(Capacity!$B548,'E-E'!$B$2:$B$516,0), MATCH(Capacity!T$254,'E-E'!$E$1:$AH$1,0))</f>
        <v>0</v>
      </c>
      <c r="U548">
        <f>$C548*INDEX('E-E'!$E$2:$AH$516,MATCH(Capacity!$B548,'E-E'!$B$2:$B$516,0), MATCH(Capacity!U$254,'E-E'!$E$1:$AH$1,0))</f>
        <v>0</v>
      </c>
      <c r="V548">
        <f>$C548*INDEX('E-E'!$E$2:$AH$516,MATCH(Capacity!$B548,'E-E'!$B$2:$B$516,0), MATCH(Capacity!V$254,'E-E'!$E$1:$AH$1,0))</f>
        <v>0</v>
      </c>
      <c r="W548">
        <f>$C548*INDEX('E-E'!$E$2:$AH$516,MATCH(Capacity!$B548,'E-E'!$B$2:$B$516,0), MATCH(Capacity!W$254,'E-E'!$E$1:$AH$1,0))</f>
        <v>0</v>
      </c>
      <c r="X548">
        <f>$C548*INDEX('E-E'!$E$2:$AH$516,MATCH(Capacity!$B548,'E-E'!$B$2:$B$516,0), MATCH(Capacity!X$254,'E-E'!$E$1:$AH$1,0))</f>
        <v>0</v>
      </c>
      <c r="Y548">
        <f>$C548*INDEX('E-E'!$E$2:$AH$516,MATCH(Capacity!$B548,'E-E'!$B$2:$B$516,0), MATCH(Capacity!Y$254,'E-E'!$E$1:$AH$1,0))</f>
        <v>0</v>
      </c>
      <c r="Z548">
        <f>$C548*INDEX('E-E'!$E$2:$AH$516,MATCH(Capacity!$B548,'E-E'!$B$2:$B$516,0), MATCH(Capacity!Z$254,'E-E'!$E$1:$AH$1,0))</f>
        <v>0</v>
      </c>
      <c r="AA548">
        <f>$C548*INDEX('E-E'!$E$2:$AH$516,MATCH(Capacity!$B548,'E-E'!$B$2:$B$516,0), MATCH(Capacity!AA$254,'E-E'!$E$1:$AH$1,0))</f>
        <v>0</v>
      </c>
      <c r="AB548">
        <f>$C548*INDEX('E-E'!$E$2:$AH$516,MATCH(Capacity!$B548,'E-E'!$B$2:$B$516,0), MATCH(Capacity!AB$254,'E-E'!$E$1:$AH$1,0))</f>
        <v>0</v>
      </c>
      <c r="AC548">
        <f>$C548*INDEX('E-E'!$E$2:$AH$516,MATCH(Capacity!$B548,'E-E'!$B$2:$B$516,0), MATCH(Capacity!AC$254,'E-E'!$E$1:$AH$1,0))</f>
        <v>0</v>
      </c>
      <c r="AD548">
        <f>$C548*INDEX('E-E'!$E$2:$AH$516,MATCH(Capacity!$B548,'E-E'!$B$2:$B$516,0), MATCH(Capacity!AD$254,'E-E'!$E$1:$AH$1,0))</f>
        <v>0</v>
      </c>
      <c r="AE548">
        <f>$C548*INDEX('E-E'!$E$2:$AH$516,MATCH(Capacity!$B548,'E-E'!$B$2:$B$516,0), MATCH(Capacity!AE$254,'E-E'!$E$1:$AH$1,0))</f>
        <v>0</v>
      </c>
      <c r="AF548">
        <f>$C548*INDEX('E-E'!$E$2:$AH$516,MATCH(Capacity!$B548,'E-E'!$B$2:$B$516,0), MATCH(Capacity!AF$254,'E-E'!$E$1:$AH$1,0))</f>
        <v>0</v>
      </c>
      <c r="AG548">
        <f>$C548*INDEX('E-E'!$E$2:$AH$516,MATCH(Capacity!$B548,'E-E'!$B$2:$B$516,0), MATCH(Capacity!AG$254,'E-E'!$E$1:$AH$1,0))</f>
        <v>0</v>
      </c>
      <c r="AH548">
        <f>$C548*INDEX('E-E'!$E$2:$AH$516,MATCH(Capacity!$B548,'E-E'!$B$2:$B$516,0), MATCH(Capacity!AH$254,'E-E'!$E$1:$AH$1,0))</f>
        <v>0</v>
      </c>
    </row>
    <row r="549" spans="1:34" x14ac:dyDescent="0.3">
      <c r="A549" t="str">
        <f>'E-E'!A296</f>
        <v>Murray Bridge - Onkaparinga Pipeline Pump 2</v>
      </c>
      <c r="B549" t="str">
        <f>'E-E'!B296</f>
        <v>Murray Bridge - Onkaparinga Pipeline Pump 2</v>
      </c>
      <c r="C549">
        <f>_xlfn.IFNA(VLOOKUP(B549,RawData!$B$1:$E$168,4,FALSE),0)</f>
        <v>0</v>
      </c>
      <c r="D549">
        <f>_xlfn.IFNA(VLOOKUP(B549,RawData!$B$1:$H$168,7,FALSE),0)</f>
        <v>0</v>
      </c>
      <c r="E549">
        <f>_xlfn.IFNA(VLOOKUP(B549,RawData!$B$1:$H$168,2,FALSE),0)</f>
        <v>0</v>
      </c>
      <c r="F549">
        <f>$C549*INDEX('E-E'!$E$2:$AH$516,MATCH(Capacity!$B549,'E-E'!$B$2:$B$516,0), MATCH(Capacity!F$254,'E-E'!$E$1:$AH$1,0))</f>
        <v>0</v>
      </c>
      <c r="G549">
        <f>$C549*INDEX('E-E'!$E$2:$AH$516,MATCH(Capacity!$B549,'E-E'!$B$2:$B$516,0), MATCH(Capacity!G$254,'E-E'!$E$1:$AH$1,0))</f>
        <v>0</v>
      </c>
      <c r="H549">
        <f>$C549*INDEX('E-E'!$E$2:$AH$516,MATCH(Capacity!$B549,'E-E'!$B$2:$B$516,0), MATCH(Capacity!H$254,'E-E'!$E$1:$AH$1,0))</f>
        <v>0</v>
      </c>
      <c r="I549">
        <f>$C549*INDEX('E-E'!$E$2:$AH$516,MATCH(Capacity!$B549,'E-E'!$B$2:$B$516,0), MATCH(Capacity!I$254,'E-E'!$E$1:$AH$1,0))</f>
        <v>0</v>
      </c>
      <c r="J549">
        <f>$C549*INDEX('E-E'!$E$2:$AH$516,MATCH(Capacity!$B549,'E-E'!$B$2:$B$516,0), MATCH(Capacity!J$254,'E-E'!$E$1:$AH$1,0))</f>
        <v>0</v>
      </c>
      <c r="K549">
        <f>$C549*INDEX('E-E'!$E$2:$AH$516,MATCH(Capacity!$B549,'E-E'!$B$2:$B$516,0), MATCH(Capacity!K$254,'E-E'!$E$1:$AH$1,0))</f>
        <v>0</v>
      </c>
      <c r="L549">
        <f>$C549*INDEX('E-E'!$E$2:$AH$516,MATCH(Capacity!$B549,'E-E'!$B$2:$B$516,0), MATCH(Capacity!L$254,'E-E'!$E$1:$AH$1,0))</f>
        <v>0</v>
      </c>
      <c r="M549">
        <f>$C549*INDEX('E-E'!$E$2:$AH$516,MATCH(Capacity!$B549,'E-E'!$B$2:$B$516,0), MATCH(Capacity!M$254,'E-E'!$E$1:$AH$1,0))</f>
        <v>0</v>
      </c>
      <c r="N549">
        <f>$C549*INDEX('E-E'!$E$2:$AH$516,MATCH(Capacity!$B549,'E-E'!$B$2:$B$516,0), MATCH(Capacity!N$254,'E-E'!$E$1:$AH$1,0))</f>
        <v>0</v>
      </c>
      <c r="O549">
        <f>$C549*INDEX('E-E'!$E$2:$AH$516,MATCH(Capacity!$B549,'E-E'!$B$2:$B$516,0), MATCH(Capacity!O$254,'E-E'!$E$1:$AH$1,0))</f>
        <v>0</v>
      </c>
      <c r="P549">
        <f>$C549*INDEX('E-E'!$E$2:$AH$516,MATCH(Capacity!$B549,'E-E'!$B$2:$B$516,0), MATCH(Capacity!P$254,'E-E'!$E$1:$AH$1,0))</f>
        <v>0</v>
      </c>
      <c r="Q549">
        <f>$C549*INDEX('E-E'!$E$2:$AH$516,MATCH(Capacity!$B549,'E-E'!$B$2:$B$516,0), MATCH(Capacity!Q$254,'E-E'!$E$1:$AH$1,0))</f>
        <v>0</v>
      </c>
      <c r="R549">
        <f>$C549*INDEX('E-E'!$E$2:$AH$516,MATCH(Capacity!$B549,'E-E'!$B$2:$B$516,0), MATCH(Capacity!R$254,'E-E'!$E$1:$AH$1,0))</f>
        <v>0</v>
      </c>
      <c r="S549">
        <f>$C549*INDEX('E-E'!$E$2:$AH$516,MATCH(Capacity!$B549,'E-E'!$B$2:$B$516,0), MATCH(Capacity!S$254,'E-E'!$E$1:$AH$1,0))</f>
        <v>0</v>
      </c>
      <c r="T549">
        <f>$C549*INDEX('E-E'!$E$2:$AH$516,MATCH(Capacity!$B549,'E-E'!$B$2:$B$516,0), MATCH(Capacity!T$254,'E-E'!$E$1:$AH$1,0))</f>
        <v>0</v>
      </c>
      <c r="U549">
        <f>$C549*INDEX('E-E'!$E$2:$AH$516,MATCH(Capacity!$B549,'E-E'!$B$2:$B$516,0), MATCH(Capacity!U$254,'E-E'!$E$1:$AH$1,0))</f>
        <v>0</v>
      </c>
      <c r="V549">
        <f>$C549*INDEX('E-E'!$E$2:$AH$516,MATCH(Capacity!$B549,'E-E'!$B$2:$B$516,0), MATCH(Capacity!V$254,'E-E'!$E$1:$AH$1,0))</f>
        <v>0</v>
      </c>
      <c r="W549">
        <f>$C549*INDEX('E-E'!$E$2:$AH$516,MATCH(Capacity!$B549,'E-E'!$B$2:$B$516,0), MATCH(Capacity!W$254,'E-E'!$E$1:$AH$1,0))</f>
        <v>0</v>
      </c>
      <c r="X549">
        <f>$C549*INDEX('E-E'!$E$2:$AH$516,MATCH(Capacity!$B549,'E-E'!$B$2:$B$516,0), MATCH(Capacity!X$254,'E-E'!$E$1:$AH$1,0))</f>
        <v>0</v>
      </c>
      <c r="Y549">
        <f>$C549*INDEX('E-E'!$E$2:$AH$516,MATCH(Capacity!$B549,'E-E'!$B$2:$B$516,0), MATCH(Capacity!Y$254,'E-E'!$E$1:$AH$1,0))</f>
        <v>0</v>
      </c>
      <c r="Z549">
        <f>$C549*INDEX('E-E'!$E$2:$AH$516,MATCH(Capacity!$B549,'E-E'!$B$2:$B$516,0), MATCH(Capacity!Z$254,'E-E'!$E$1:$AH$1,0))</f>
        <v>0</v>
      </c>
      <c r="AA549">
        <f>$C549*INDEX('E-E'!$E$2:$AH$516,MATCH(Capacity!$B549,'E-E'!$B$2:$B$516,0), MATCH(Capacity!AA$254,'E-E'!$E$1:$AH$1,0))</f>
        <v>0</v>
      </c>
      <c r="AB549">
        <f>$C549*INDEX('E-E'!$E$2:$AH$516,MATCH(Capacity!$B549,'E-E'!$B$2:$B$516,0), MATCH(Capacity!AB$254,'E-E'!$E$1:$AH$1,0))</f>
        <v>0</v>
      </c>
      <c r="AC549">
        <f>$C549*INDEX('E-E'!$E$2:$AH$516,MATCH(Capacity!$B549,'E-E'!$B$2:$B$516,0), MATCH(Capacity!AC$254,'E-E'!$E$1:$AH$1,0))</f>
        <v>0</v>
      </c>
      <c r="AD549">
        <f>$C549*INDEX('E-E'!$E$2:$AH$516,MATCH(Capacity!$B549,'E-E'!$B$2:$B$516,0), MATCH(Capacity!AD$254,'E-E'!$E$1:$AH$1,0))</f>
        <v>0</v>
      </c>
      <c r="AE549">
        <f>$C549*INDEX('E-E'!$E$2:$AH$516,MATCH(Capacity!$B549,'E-E'!$B$2:$B$516,0), MATCH(Capacity!AE$254,'E-E'!$E$1:$AH$1,0))</f>
        <v>0</v>
      </c>
      <c r="AF549">
        <f>$C549*INDEX('E-E'!$E$2:$AH$516,MATCH(Capacity!$B549,'E-E'!$B$2:$B$516,0), MATCH(Capacity!AF$254,'E-E'!$E$1:$AH$1,0))</f>
        <v>0</v>
      </c>
      <c r="AG549">
        <f>$C549*INDEX('E-E'!$E$2:$AH$516,MATCH(Capacity!$B549,'E-E'!$B$2:$B$516,0), MATCH(Capacity!AG$254,'E-E'!$E$1:$AH$1,0))</f>
        <v>0</v>
      </c>
      <c r="AH549">
        <f>$C549*INDEX('E-E'!$E$2:$AH$516,MATCH(Capacity!$B549,'E-E'!$B$2:$B$516,0), MATCH(Capacity!AH$254,'E-E'!$E$1:$AH$1,0))</f>
        <v>0</v>
      </c>
    </row>
    <row r="550" spans="1:34" x14ac:dyDescent="0.3">
      <c r="A550" t="str">
        <f>'E-E'!A297</f>
        <v>Murray 1</v>
      </c>
      <c r="B550" t="str">
        <f>'E-E'!B297</f>
        <v>MURRAY01</v>
      </c>
      <c r="C550">
        <f>_xlfn.IFNA(VLOOKUP(B550,RawData!$B$1:$E$168,4,FALSE),0)</f>
        <v>0</v>
      </c>
      <c r="D550">
        <f>_xlfn.IFNA(VLOOKUP(B550,RawData!$B$1:$H$168,7,FALSE),0)</f>
        <v>0</v>
      </c>
      <c r="E550">
        <f>_xlfn.IFNA(VLOOKUP(B550,RawData!$B$1:$H$168,2,FALSE),0)</f>
        <v>0</v>
      </c>
      <c r="F550">
        <f>$C550*INDEX('E-E'!$E$2:$AH$516,MATCH(Capacity!$B550,'E-E'!$B$2:$B$516,0), MATCH(Capacity!F$254,'E-E'!$E$1:$AH$1,0))</f>
        <v>0</v>
      </c>
      <c r="G550">
        <f>$C550*INDEX('E-E'!$E$2:$AH$516,MATCH(Capacity!$B550,'E-E'!$B$2:$B$516,0), MATCH(Capacity!G$254,'E-E'!$E$1:$AH$1,0))</f>
        <v>0</v>
      </c>
      <c r="H550">
        <f>$C550*INDEX('E-E'!$E$2:$AH$516,MATCH(Capacity!$B550,'E-E'!$B$2:$B$516,0), MATCH(Capacity!H$254,'E-E'!$E$1:$AH$1,0))</f>
        <v>0</v>
      </c>
      <c r="I550">
        <f>$C550*INDEX('E-E'!$E$2:$AH$516,MATCH(Capacity!$B550,'E-E'!$B$2:$B$516,0), MATCH(Capacity!I$254,'E-E'!$E$1:$AH$1,0))</f>
        <v>0</v>
      </c>
      <c r="J550">
        <f>$C550*INDEX('E-E'!$E$2:$AH$516,MATCH(Capacity!$B550,'E-E'!$B$2:$B$516,0), MATCH(Capacity!J$254,'E-E'!$E$1:$AH$1,0))</f>
        <v>0</v>
      </c>
      <c r="K550">
        <f>$C550*INDEX('E-E'!$E$2:$AH$516,MATCH(Capacity!$B550,'E-E'!$B$2:$B$516,0), MATCH(Capacity!K$254,'E-E'!$E$1:$AH$1,0))</f>
        <v>0</v>
      </c>
      <c r="L550">
        <f>$C550*INDEX('E-E'!$E$2:$AH$516,MATCH(Capacity!$B550,'E-E'!$B$2:$B$516,0), MATCH(Capacity!L$254,'E-E'!$E$1:$AH$1,0))</f>
        <v>0</v>
      </c>
      <c r="M550">
        <f>$C550*INDEX('E-E'!$E$2:$AH$516,MATCH(Capacity!$B550,'E-E'!$B$2:$B$516,0), MATCH(Capacity!M$254,'E-E'!$E$1:$AH$1,0))</f>
        <v>0</v>
      </c>
      <c r="N550">
        <f>$C550*INDEX('E-E'!$E$2:$AH$516,MATCH(Capacity!$B550,'E-E'!$B$2:$B$516,0), MATCH(Capacity!N$254,'E-E'!$E$1:$AH$1,0))</f>
        <v>0</v>
      </c>
      <c r="O550">
        <f>$C550*INDEX('E-E'!$E$2:$AH$516,MATCH(Capacity!$B550,'E-E'!$B$2:$B$516,0), MATCH(Capacity!O$254,'E-E'!$E$1:$AH$1,0))</f>
        <v>0</v>
      </c>
      <c r="P550">
        <f>$C550*INDEX('E-E'!$E$2:$AH$516,MATCH(Capacity!$B550,'E-E'!$B$2:$B$516,0), MATCH(Capacity!P$254,'E-E'!$E$1:$AH$1,0))</f>
        <v>0</v>
      </c>
      <c r="Q550">
        <f>$C550*INDEX('E-E'!$E$2:$AH$516,MATCH(Capacity!$B550,'E-E'!$B$2:$B$516,0), MATCH(Capacity!Q$254,'E-E'!$E$1:$AH$1,0))</f>
        <v>0</v>
      </c>
      <c r="R550">
        <f>$C550*INDEX('E-E'!$E$2:$AH$516,MATCH(Capacity!$B550,'E-E'!$B$2:$B$516,0), MATCH(Capacity!R$254,'E-E'!$E$1:$AH$1,0))</f>
        <v>0</v>
      </c>
      <c r="S550">
        <f>$C550*INDEX('E-E'!$E$2:$AH$516,MATCH(Capacity!$B550,'E-E'!$B$2:$B$516,0), MATCH(Capacity!S$254,'E-E'!$E$1:$AH$1,0))</f>
        <v>0</v>
      </c>
      <c r="T550">
        <f>$C550*INDEX('E-E'!$E$2:$AH$516,MATCH(Capacity!$B550,'E-E'!$B$2:$B$516,0), MATCH(Capacity!T$254,'E-E'!$E$1:$AH$1,0))</f>
        <v>0</v>
      </c>
      <c r="U550">
        <f>$C550*INDEX('E-E'!$E$2:$AH$516,MATCH(Capacity!$B550,'E-E'!$B$2:$B$516,0), MATCH(Capacity!U$254,'E-E'!$E$1:$AH$1,0))</f>
        <v>0</v>
      </c>
      <c r="V550">
        <f>$C550*INDEX('E-E'!$E$2:$AH$516,MATCH(Capacity!$B550,'E-E'!$B$2:$B$516,0), MATCH(Capacity!V$254,'E-E'!$E$1:$AH$1,0))</f>
        <v>0</v>
      </c>
      <c r="W550">
        <f>$C550*INDEX('E-E'!$E$2:$AH$516,MATCH(Capacity!$B550,'E-E'!$B$2:$B$516,0), MATCH(Capacity!W$254,'E-E'!$E$1:$AH$1,0))</f>
        <v>0</v>
      </c>
      <c r="X550">
        <f>$C550*INDEX('E-E'!$E$2:$AH$516,MATCH(Capacity!$B550,'E-E'!$B$2:$B$516,0), MATCH(Capacity!X$254,'E-E'!$E$1:$AH$1,0))</f>
        <v>0</v>
      </c>
      <c r="Y550">
        <f>$C550*INDEX('E-E'!$E$2:$AH$516,MATCH(Capacity!$B550,'E-E'!$B$2:$B$516,0), MATCH(Capacity!Y$254,'E-E'!$E$1:$AH$1,0))</f>
        <v>0</v>
      </c>
      <c r="Z550">
        <f>$C550*INDEX('E-E'!$E$2:$AH$516,MATCH(Capacity!$B550,'E-E'!$B$2:$B$516,0), MATCH(Capacity!Z$254,'E-E'!$E$1:$AH$1,0))</f>
        <v>0</v>
      </c>
      <c r="AA550">
        <f>$C550*INDEX('E-E'!$E$2:$AH$516,MATCH(Capacity!$B550,'E-E'!$B$2:$B$516,0), MATCH(Capacity!AA$254,'E-E'!$E$1:$AH$1,0))</f>
        <v>0</v>
      </c>
      <c r="AB550">
        <f>$C550*INDEX('E-E'!$E$2:$AH$516,MATCH(Capacity!$B550,'E-E'!$B$2:$B$516,0), MATCH(Capacity!AB$254,'E-E'!$E$1:$AH$1,0))</f>
        <v>0</v>
      </c>
      <c r="AC550">
        <f>$C550*INDEX('E-E'!$E$2:$AH$516,MATCH(Capacity!$B550,'E-E'!$B$2:$B$516,0), MATCH(Capacity!AC$254,'E-E'!$E$1:$AH$1,0))</f>
        <v>0</v>
      </c>
      <c r="AD550">
        <f>$C550*INDEX('E-E'!$E$2:$AH$516,MATCH(Capacity!$B550,'E-E'!$B$2:$B$516,0), MATCH(Capacity!AD$254,'E-E'!$E$1:$AH$1,0))</f>
        <v>0</v>
      </c>
      <c r="AE550">
        <f>$C550*INDEX('E-E'!$E$2:$AH$516,MATCH(Capacity!$B550,'E-E'!$B$2:$B$516,0), MATCH(Capacity!AE$254,'E-E'!$E$1:$AH$1,0))</f>
        <v>0</v>
      </c>
      <c r="AF550">
        <f>$C550*INDEX('E-E'!$E$2:$AH$516,MATCH(Capacity!$B550,'E-E'!$B$2:$B$516,0), MATCH(Capacity!AF$254,'E-E'!$E$1:$AH$1,0))</f>
        <v>0</v>
      </c>
      <c r="AG550">
        <f>$C550*INDEX('E-E'!$E$2:$AH$516,MATCH(Capacity!$B550,'E-E'!$B$2:$B$516,0), MATCH(Capacity!AG$254,'E-E'!$E$1:$AH$1,0))</f>
        <v>0</v>
      </c>
      <c r="AH550">
        <f>$C550*INDEX('E-E'!$E$2:$AH$516,MATCH(Capacity!$B550,'E-E'!$B$2:$B$516,0), MATCH(Capacity!AH$254,'E-E'!$E$1:$AH$1,0))</f>
        <v>0</v>
      </c>
    </row>
    <row r="551" spans="1:34" x14ac:dyDescent="0.3">
      <c r="A551" t="str">
        <f>'E-E'!A298</f>
        <v>Murray 1</v>
      </c>
      <c r="B551" t="str">
        <f>'E-E'!B298</f>
        <v>MURRAY02</v>
      </c>
      <c r="C551">
        <f>_xlfn.IFNA(VLOOKUP(B551,RawData!$B$1:$E$168,4,FALSE),0)</f>
        <v>0</v>
      </c>
      <c r="D551">
        <f>_xlfn.IFNA(VLOOKUP(B551,RawData!$B$1:$H$168,7,FALSE),0)</f>
        <v>0</v>
      </c>
      <c r="E551">
        <f>_xlfn.IFNA(VLOOKUP(B551,RawData!$B$1:$H$168,2,FALSE),0)</f>
        <v>0</v>
      </c>
      <c r="F551">
        <f>$C551*INDEX('E-E'!$E$2:$AH$516,MATCH(Capacity!$B551,'E-E'!$B$2:$B$516,0), MATCH(Capacity!F$254,'E-E'!$E$1:$AH$1,0))</f>
        <v>0</v>
      </c>
      <c r="G551">
        <f>$C551*INDEX('E-E'!$E$2:$AH$516,MATCH(Capacity!$B551,'E-E'!$B$2:$B$516,0), MATCH(Capacity!G$254,'E-E'!$E$1:$AH$1,0))</f>
        <v>0</v>
      </c>
      <c r="H551">
        <f>$C551*INDEX('E-E'!$E$2:$AH$516,MATCH(Capacity!$B551,'E-E'!$B$2:$B$516,0), MATCH(Capacity!H$254,'E-E'!$E$1:$AH$1,0))</f>
        <v>0</v>
      </c>
      <c r="I551">
        <f>$C551*INDEX('E-E'!$E$2:$AH$516,MATCH(Capacity!$B551,'E-E'!$B$2:$B$516,0), MATCH(Capacity!I$254,'E-E'!$E$1:$AH$1,0))</f>
        <v>0</v>
      </c>
      <c r="J551">
        <f>$C551*INDEX('E-E'!$E$2:$AH$516,MATCH(Capacity!$B551,'E-E'!$B$2:$B$516,0), MATCH(Capacity!J$254,'E-E'!$E$1:$AH$1,0))</f>
        <v>0</v>
      </c>
      <c r="K551">
        <f>$C551*INDEX('E-E'!$E$2:$AH$516,MATCH(Capacity!$B551,'E-E'!$B$2:$B$516,0), MATCH(Capacity!K$254,'E-E'!$E$1:$AH$1,0))</f>
        <v>0</v>
      </c>
      <c r="L551">
        <f>$C551*INDEX('E-E'!$E$2:$AH$516,MATCH(Capacity!$B551,'E-E'!$B$2:$B$516,0), MATCH(Capacity!L$254,'E-E'!$E$1:$AH$1,0))</f>
        <v>0</v>
      </c>
      <c r="M551">
        <f>$C551*INDEX('E-E'!$E$2:$AH$516,MATCH(Capacity!$B551,'E-E'!$B$2:$B$516,0), MATCH(Capacity!M$254,'E-E'!$E$1:$AH$1,0))</f>
        <v>0</v>
      </c>
      <c r="N551">
        <f>$C551*INDEX('E-E'!$E$2:$AH$516,MATCH(Capacity!$B551,'E-E'!$B$2:$B$516,0), MATCH(Capacity!N$254,'E-E'!$E$1:$AH$1,0))</f>
        <v>0</v>
      </c>
      <c r="O551">
        <f>$C551*INDEX('E-E'!$E$2:$AH$516,MATCH(Capacity!$B551,'E-E'!$B$2:$B$516,0), MATCH(Capacity!O$254,'E-E'!$E$1:$AH$1,0))</f>
        <v>0</v>
      </c>
      <c r="P551">
        <f>$C551*INDEX('E-E'!$E$2:$AH$516,MATCH(Capacity!$B551,'E-E'!$B$2:$B$516,0), MATCH(Capacity!P$254,'E-E'!$E$1:$AH$1,0))</f>
        <v>0</v>
      </c>
      <c r="Q551">
        <f>$C551*INDEX('E-E'!$E$2:$AH$516,MATCH(Capacity!$B551,'E-E'!$B$2:$B$516,0), MATCH(Capacity!Q$254,'E-E'!$E$1:$AH$1,0))</f>
        <v>0</v>
      </c>
      <c r="R551">
        <f>$C551*INDEX('E-E'!$E$2:$AH$516,MATCH(Capacity!$B551,'E-E'!$B$2:$B$516,0), MATCH(Capacity!R$254,'E-E'!$E$1:$AH$1,0))</f>
        <v>0</v>
      </c>
      <c r="S551">
        <f>$C551*INDEX('E-E'!$E$2:$AH$516,MATCH(Capacity!$B551,'E-E'!$B$2:$B$516,0), MATCH(Capacity!S$254,'E-E'!$E$1:$AH$1,0))</f>
        <v>0</v>
      </c>
      <c r="T551">
        <f>$C551*INDEX('E-E'!$E$2:$AH$516,MATCH(Capacity!$B551,'E-E'!$B$2:$B$516,0), MATCH(Capacity!T$254,'E-E'!$E$1:$AH$1,0))</f>
        <v>0</v>
      </c>
      <c r="U551">
        <f>$C551*INDEX('E-E'!$E$2:$AH$516,MATCH(Capacity!$B551,'E-E'!$B$2:$B$516,0), MATCH(Capacity!U$254,'E-E'!$E$1:$AH$1,0))</f>
        <v>0</v>
      </c>
      <c r="V551">
        <f>$C551*INDEX('E-E'!$E$2:$AH$516,MATCH(Capacity!$B551,'E-E'!$B$2:$B$516,0), MATCH(Capacity!V$254,'E-E'!$E$1:$AH$1,0))</f>
        <v>0</v>
      </c>
      <c r="W551">
        <f>$C551*INDEX('E-E'!$E$2:$AH$516,MATCH(Capacity!$B551,'E-E'!$B$2:$B$516,0), MATCH(Capacity!W$254,'E-E'!$E$1:$AH$1,0))</f>
        <v>0</v>
      </c>
      <c r="X551">
        <f>$C551*INDEX('E-E'!$E$2:$AH$516,MATCH(Capacity!$B551,'E-E'!$B$2:$B$516,0), MATCH(Capacity!X$254,'E-E'!$E$1:$AH$1,0))</f>
        <v>0</v>
      </c>
      <c r="Y551">
        <f>$C551*INDEX('E-E'!$E$2:$AH$516,MATCH(Capacity!$B551,'E-E'!$B$2:$B$516,0), MATCH(Capacity!Y$254,'E-E'!$E$1:$AH$1,0))</f>
        <v>0</v>
      </c>
      <c r="Z551">
        <f>$C551*INDEX('E-E'!$E$2:$AH$516,MATCH(Capacity!$B551,'E-E'!$B$2:$B$516,0), MATCH(Capacity!Z$254,'E-E'!$E$1:$AH$1,0))</f>
        <v>0</v>
      </c>
      <c r="AA551">
        <f>$C551*INDEX('E-E'!$E$2:$AH$516,MATCH(Capacity!$B551,'E-E'!$B$2:$B$516,0), MATCH(Capacity!AA$254,'E-E'!$E$1:$AH$1,0))</f>
        <v>0</v>
      </c>
      <c r="AB551">
        <f>$C551*INDEX('E-E'!$E$2:$AH$516,MATCH(Capacity!$B551,'E-E'!$B$2:$B$516,0), MATCH(Capacity!AB$254,'E-E'!$E$1:$AH$1,0))</f>
        <v>0</v>
      </c>
      <c r="AC551">
        <f>$C551*INDEX('E-E'!$E$2:$AH$516,MATCH(Capacity!$B551,'E-E'!$B$2:$B$516,0), MATCH(Capacity!AC$254,'E-E'!$E$1:$AH$1,0))</f>
        <v>0</v>
      </c>
      <c r="AD551">
        <f>$C551*INDEX('E-E'!$E$2:$AH$516,MATCH(Capacity!$B551,'E-E'!$B$2:$B$516,0), MATCH(Capacity!AD$254,'E-E'!$E$1:$AH$1,0))</f>
        <v>0</v>
      </c>
      <c r="AE551">
        <f>$C551*INDEX('E-E'!$E$2:$AH$516,MATCH(Capacity!$B551,'E-E'!$B$2:$B$516,0), MATCH(Capacity!AE$254,'E-E'!$E$1:$AH$1,0))</f>
        <v>0</v>
      </c>
      <c r="AF551">
        <f>$C551*INDEX('E-E'!$E$2:$AH$516,MATCH(Capacity!$B551,'E-E'!$B$2:$B$516,0), MATCH(Capacity!AF$254,'E-E'!$E$1:$AH$1,0))</f>
        <v>0</v>
      </c>
      <c r="AG551">
        <f>$C551*INDEX('E-E'!$E$2:$AH$516,MATCH(Capacity!$B551,'E-E'!$B$2:$B$516,0), MATCH(Capacity!AG$254,'E-E'!$E$1:$AH$1,0))</f>
        <v>0</v>
      </c>
      <c r="AH551">
        <f>$C551*INDEX('E-E'!$E$2:$AH$516,MATCH(Capacity!$B551,'E-E'!$B$2:$B$516,0), MATCH(Capacity!AH$254,'E-E'!$E$1:$AH$1,0))</f>
        <v>0</v>
      </c>
    </row>
    <row r="552" spans="1:34" x14ac:dyDescent="0.3">
      <c r="A552" t="str">
        <f>'E-E'!A299</f>
        <v>Murray 1</v>
      </c>
      <c r="B552" t="str">
        <f>'E-E'!B299</f>
        <v>MURRAY03</v>
      </c>
      <c r="C552">
        <f>_xlfn.IFNA(VLOOKUP(B552,RawData!$B$1:$E$168,4,FALSE),0)</f>
        <v>0</v>
      </c>
      <c r="D552">
        <f>_xlfn.IFNA(VLOOKUP(B552,RawData!$B$1:$H$168,7,FALSE),0)</f>
        <v>0</v>
      </c>
      <c r="E552">
        <f>_xlfn.IFNA(VLOOKUP(B552,RawData!$B$1:$H$168,2,FALSE),0)</f>
        <v>0</v>
      </c>
      <c r="F552">
        <f>$C552*INDEX('E-E'!$E$2:$AH$516,MATCH(Capacity!$B552,'E-E'!$B$2:$B$516,0), MATCH(Capacity!F$254,'E-E'!$E$1:$AH$1,0))</f>
        <v>0</v>
      </c>
      <c r="G552">
        <f>$C552*INDEX('E-E'!$E$2:$AH$516,MATCH(Capacity!$B552,'E-E'!$B$2:$B$516,0), MATCH(Capacity!G$254,'E-E'!$E$1:$AH$1,0))</f>
        <v>0</v>
      </c>
      <c r="H552">
        <f>$C552*INDEX('E-E'!$E$2:$AH$516,MATCH(Capacity!$B552,'E-E'!$B$2:$B$516,0), MATCH(Capacity!H$254,'E-E'!$E$1:$AH$1,0))</f>
        <v>0</v>
      </c>
      <c r="I552">
        <f>$C552*INDEX('E-E'!$E$2:$AH$516,MATCH(Capacity!$B552,'E-E'!$B$2:$B$516,0), MATCH(Capacity!I$254,'E-E'!$E$1:$AH$1,0))</f>
        <v>0</v>
      </c>
      <c r="J552">
        <f>$C552*INDEX('E-E'!$E$2:$AH$516,MATCH(Capacity!$B552,'E-E'!$B$2:$B$516,0), MATCH(Capacity!J$254,'E-E'!$E$1:$AH$1,0))</f>
        <v>0</v>
      </c>
      <c r="K552">
        <f>$C552*INDEX('E-E'!$E$2:$AH$516,MATCH(Capacity!$B552,'E-E'!$B$2:$B$516,0), MATCH(Capacity!K$254,'E-E'!$E$1:$AH$1,0))</f>
        <v>0</v>
      </c>
      <c r="L552">
        <f>$C552*INDEX('E-E'!$E$2:$AH$516,MATCH(Capacity!$B552,'E-E'!$B$2:$B$516,0), MATCH(Capacity!L$254,'E-E'!$E$1:$AH$1,0))</f>
        <v>0</v>
      </c>
      <c r="M552">
        <f>$C552*INDEX('E-E'!$E$2:$AH$516,MATCH(Capacity!$B552,'E-E'!$B$2:$B$516,0), MATCH(Capacity!M$254,'E-E'!$E$1:$AH$1,0))</f>
        <v>0</v>
      </c>
      <c r="N552">
        <f>$C552*INDEX('E-E'!$E$2:$AH$516,MATCH(Capacity!$B552,'E-E'!$B$2:$B$516,0), MATCH(Capacity!N$254,'E-E'!$E$1:$AH$1,0))</f>
        <v>0</v>
      </c>
      <c r="O552">
        <f>$C552*INDEX('E-E'!$E$2:$AH$516,MATCH(Capacity!$B552,'E-E'!$B$2:$B$516,0), MATCH(Capacity!O$254,'E-E'!$E$1:$AH$1,0))</f>
        <v>0</v>
      </c>
      <c r="P552">
        <f>$C552*INDEX('E-E'!$E$2:$AH$516,MATCH(Capacity!$B552,'E-E'!$B$2:$B$516,0), MATCH(Capacity!P$254,'E-E'!$E$1:$AH$1,0))</f>
        <v>0</v>
      </c>
      <c r="Q552">
        <f>$C552*INDEX('E-E'!$E$2:$AH$516,MATCH(Capacity!$B552,'E-E'!$B$2:$B$516,0), MATCH(Capacity!Q$254,'E-E'!$E$1:$AH$1,0))</f>
        <v>0</v>
      </c>
      <c r="R552">
        <f>$C552*INDEX('E-E'!$E$2:$AH$516,MATCH(Capacity!$B552,'E-E'!$B$2:$B$516,0), MATCH(Capacity!R$254,'E-E'!$E$1:$AH$1,0))</f>
        <v>0</v>
      </c>
      <c r="S552">
        <f>$C552*INDEX('E-E'!$E$2:$AH$516,MATCH(Capacity!$B552,'E-E'!$B$2:$B$516,0), MATCH(Capacity!S$254,'E-E'!$E$1:$AH$1,0))</f>
        <v>0</v>
      </c>
      <c r="T552">
        <f>$C552*INDEX('E-E'!$E$2:$AH$516,MATCH(Capacity!$B552,'E-E'!$B$2:$B$516,0), MATCH(Capacity!T$254,'E-E'!$E$1:$AH$1,0))</f>
        <v>0</v>
      </c>
      <c r="U552">
        <f>$C552*INDEX('E-E'!$E$2:$AH$516,MATCH(Capacity!$B552,'E-E'!$B$2:$B$516,0), MATCH(Capacity!U$254,'E-E'!$E$1:$AH$1,0))</f>
        <v>0</v>
      </c>
      <c r="V552">
        <f>$C552*INDEX('E-E'!$E$2:$AH$516,MATCH(Capacity!$B552,'E-E'!$B$2:$B$516,0), MATCH(Capacity!V$254,'E-E'!$E$1:$AH$1,0))</f>
        <v>0</v>
      </c>
      <c r="W552">
        <f>$C552*INDEX('E-E'!$E$2:$AH$516,MATCH(Capacity!$B552,'E-E'!$B$2:$B$516,0), MATCH(Capacity!W$254,'E-E'!$E$1:$AH$1,0))</f>
        <v>0</v>
      </c>
      <c r="X552">
        <f>$C552*INDEX('E-E'!$E$2:$AH$516,MATCH(Capacity!$B552,'E-E'!$B$2:$B$516,0), MATCH(Capacity!X$254,'E-E'!$E$1:$AH$1,0))</f>
        <v>0</v>
      </c>
      <c r="Y552">
        <f>$C552*INDEX('E-E'!$E$2:$AH$516,MATCH(Capacity!$B552,'E-E'!$B$2:$B$516,0), MATCH(Capacity!Y$254,'E-E'!$E$1:$AH$1,0))</f>
        <v>0</v>
      </c>
      <c r="Z552">
        <f>$C552*INDEX('E-E'!$E$2:$AH$516,MATCH(Capacity!$B552,'E-E'!$B$2:$B$516,0), MATCH(Capacity!Z$254,'E-E'!$E$1:$AH$1,0))</f>
        <v>0</v>
      </c>
      <c r="AA552">
        <f>$C552*INDEX('E-E'!$E$2:$AH$516,MATCH(Capacity!$B552,'E-E'!$B$2:$B$516,0), MATCH(Capacity!AA$254,'E-E'!$E$1:$AH$1,0))</f>
        <v>0</v>
      </c>
      <c r="AB552">
        <f>$C552*INDEX('E-E'!$E$2:$AH$516,MATCH(Capacity!$B552,'E-E'!$B$2:$B$516,0), MATCH(Capacity!AB$254,'E-E'!$E$1:$AH$1,0))</f>
        <v>0</v>
      </c>
      <c r="AC552">
        <f>$C552*INDEX('E-E'!$E$2:$AH$516,MATCH(Capacity!$B552,'E-E'!$B$2:$B$516,0), MATCH(Capacity!AC$254,'E-E'!$E$1:$AH$1,0))</f>
        <v>0</v>
      </c>
      <c r="AD552">
        <f>$C552*INDEX('E-E'!$E$2:$AH$516,MATCH(Capacity!$B552,'E-E'!$B$2:$B$516,0), MATCH(Capacity!AD$254,'E-E'!$E$1:$AH$1,0))</f>
        <v>0</v>
      </c>
      <c r="AE552">
        <f>$C552*INDEX('E-E'!$E$2:$AH$516,MATCH(Capacity!$B552,'E-E'!$B$2:$B$516,0), MATCH(Capacity!AE$254,'E-E'!$E$1:$AH$1,0))</f>
        <v>0</v>
      </c>
      <c r="AF552">
        <f>$C552*INDEX('E-E'!$E$2:$AH$516,MATCH(Capacity!$B552,'E-E'!$B$2:$B$516,0), MATCH(Capacity!AF$254,'E-E'!$E$1:$AH$1,0))</f>
        <v>0</v>
      </c>
      <c r="AG552">
        <f>$C552*INDEX('E-E'!$E$2:$AH$516,MATCH(Capacity!$B552,'E-E'!$B$2:$B$516,0), MATCH(Capacity!AG$254,'E-E'!$E$1:$AH$1,0))</f>
        <v>0</v>
      </c>
      <c r="AH552">
        <f>$C552*INDEX('E-E'!$E$2:$AH$516,MATCH(Capacity!$B552,'E-E'!$B$2:$B$516,0), MATCH(Capacity!AH$254,'E-E'!$E$1:$AH$1,0))</f>
        <v>0</v>
      </c>
    </row>
    <row r="553" spans="1:34" x14ac:dyDescent="0.3">
      <c r="A553" t="str">
        <f>'E-E'!A300</f>
        <v>Murray 1</v>
      </c>
      <c r="B553" t="str">
        <f>'E-E'!B300</f>
        <v>MURRAY04</v>
      </c>
      <c r="C553">
        <f>_xlfn.IFNA(VLOOKUP(B553,RawData!$B$1:$E$168,4,FALSE),0)</f>
        <v>0</v>
      </c>
      <c r="D553">
        <f>_xlfn.IFNA(VLOOKUP(B553,RawData!$B$1:$H$168,7,FALSE),0)</f>
        <v>0</v>
      </c>
      <c r="E553">
        <f>_xlfn.IFNA(VLOOKUP(B553,RawData!$B$1:$H$168,2,FALSE),0)</f>
        <v>0</v>
      </c>
      <c r="F553">
        <f>$C553*INDEX('E-E'!$E$2:$AH$516,MATCH(Capacity!$B553,'E-E'!$B$2:$B$516,0), MATCH(Capacity!F$254,'E-E'!$E$1:$AH$1,0))</f>
        <v>0</v>
      </c>
      <c r="G553">
        <f>$C553*INDEX('E-E'!$E$2:$AH$516,MATCH(Capacity!$B553,'E-E'!$B$2:$B$516,0), MATCH(Capacity!G$254,'E-E'!$E$1:$AH$1,0))</f>
        <v>0</v>
      </c>
      <c r="H553">
        <f>$C553*INDEX('E-E'!$E$2:$AH$516,MATCH(Capacity!$B553,'E-E'!$B$2:$B$516,0), MATCH(Capacity!H$254,'E-E'!$E$1:$AH$1,0))</f>
        <v>0</v>
      </c>
      <c r="I553">
        <f>$C553*INDEX('E-E'!$E$2:$AH$516,MATCH(Capacity!$B553,'E-E'!$B$2:$B$516,0), MATCH(Capacity!I$254,'E-E'!$E$1:$AH$1,0))</f>
        <v>0</v>
      </c>
      <c r="J553">
        <f>$C553*INDEX('E-E'!$E$2:$AH$516,MATCH(Capacity!$B553,'E-E'!$B$2:$B$516,0), MATCH(Capacity!J$254,'E-E'!$E$1:$AH$1,0))</f>
        <v>0</v>
      </c>
      <c r="K553">
        <f>$C553*INDEX('E-E'!$E$2:$AH$516,MATCH(Capacity!$B553,'E-E'!$B$2:$B$516,0), MATCH(Capacity!K$254,'E-E'!$E$1:$AH$1,0))</f>
        <v>0</v>
      </c>
      <c r="L553">
        <f>$C553*INDEX('E-E'!$E$2:$AH$516,MATCH(Capacity!$B553,'E-E'!$B$2:$B$516,0), MATCH(Capacity!L$254,'E-E'!$E$1:$AH$1,0))</f>
        <v>0</v>
      </c>
      <c r="M553">
        <f>$C553*INDEX('E-E'!$E$2:$AH$516,MATCH(Capacity!$B553,'E-E'!$B$2:$B$516,0), MATCH(Capacity!M$254,'E-E'!$E$1:$AH$1,0))</f>
        <v>0</v>
      </c>
      <c r="N553">
        <f>$C553*INDEX('E-E'!$E$2:$AH$516,MATCH(Capacity!$B553,'E-E'!$B$2:$B$516,0), MATCH(Capacity!N$254,'E-E'!$E$1:$AH$1,0))</f>
        <v>0</v>
      </c>
      <c r="O553">
        <f>$C553*INDEX('E-E'!$E$2:$AH$516,MATCH(Capacity!$B553,'E-E'!$B$2:$B$516,0), MATCH(Capacity!O$254,'E-E'!$E$1:$AH$1,0))</f>
        <v>0</v>
      </c>
      <c r="P553">
        <f>$C553*INDEX('E-E'!$E$2:$AH$516,MATCH(Capacity!$B553,'E-E'!$B$2:$B$516,0), MATCH(Capacity!P$254,'E-E'!$E$1:$AH$1,0))</f>
        <v>0</v>
      </c>
      <c r="Q553">
        <f>$C553*INDEX('E-E'!$E$2:$AH$516,MATCH(Capacity!$B553,'E-E'!$B$2:$B$516,0), MATCH(Capacity!Q$254,'E-E'!$E$1:$AH$1,0))</f>
        <v>0</v>
      </c>
      <c r="R553">
        <f>$C553*INDEX('E-E'!$E$2:$AH$516,MATCH(Capacity!$B553,'E-E'!$B$2:$B$516,0), MATCH(Capacity!R$254,'E-E'!$E$1:$AH$1,0))</f>
        <v>0</v>
      </c>
      <c r="S553">
        <f>$C553*INDEX('E-E'!$E$2:$AH$516,MATCH(Capacity!$B553,'E-E'!$B$2:$B$516,0), MATCH(Capacity!S$254,'E-E'!$E$1:$AH$1,0))</f>
        <v>0</v>
      </c>
      <c r="T553">
        <f>$C553*INDEX('E-E'!$E$2:$AH$516,MATCH(Capacity!$B553,'E-E'!$B$2:$B$516,0), MATCH(Capacity!T$254,'E-E'!$E$1:$AH$1,0))</f>
        <v>0</v>
      </c>
      <c r="U553">
        <f>$C553*INDEX('E-E'!$E$2:$AH$516,MATCH(Capacity!$B553,'E-E'!$B$2:$B$516,0), MATCH(Capacity!U$254,'E-E'!$E$1:$AH$1,0))</f>
        <v>0</v>
      </c>
      <c r="V553">
        <f>$C553*INDEX('E-E'!$E$2:$AH$516,MATCH(Capacity!$B553,'E-E'!$B$2:$B$516,0), MATCH(Capacity!V$254,'E-E'!$E$1:$AH$1,0))</f>
        <v>0</v>
      </c>
      <c r="W553">
        <f>$C553*INDEX('E-E'!$E$2:$AH$516,MATCH(Capacity!$B553,'E-E'!$B$2:$B$516,0), MATCH(Capacity!W$254,'E-E'!$E$1:$AH$1,0))</f>
        <v>0</v>
      </c>
      <c r="X553">
        <f>$C553*INDEX('E-E'!$E$2:$AH$516,MATCH(Capacity!$B553,'E-E'!$B$2:$B$516,0), MATCH(Capacity!X$254,'E-E'!$E$1:$AH$1,0))</f>
        <v>0</v>
      </c>
      <c r="Y553">
        <f>$C553*INDEX('E-E'!$E$2:$AH$516,MATCH(Capacity!$B553,'E-E'!$B$2:$B$516,0), MATCH(Capacity!Y$254,'E-E'!$E$1:$AH$1,0))</f>
        <v>0</v>
      </c>
      <c r="Z553">
        <f>$C553*INDEX('E-E'!$E$2:$AH$516,MATCH(Capacity!$B553,'E-E'!$B$2:$B$516,0), MATCH(Capacity!Z$254,'E-E'!$E$1:$AH$1,0))</f>
        <v>0</v>
      </c>
      <c r="AA553">
        <f>$C553*INDEX('E-E'!$E$2:$AH$516,MATCH(Capacity!$B553,'E-E'!$B$2:$B$516,0), MATCH(Capacity!AA$254,'E-E'!$E$1:$AH$1,0))</f>
        <v>0</v>
      </c>
      <c r="AB553">
        <f>$C553*INDEX('E-E'!$E$2:$AH$516,MATCH(Capacity!$B553,'E-E'!$B$2:$B$516,0), MATCH(Capacity!AB$254,'E-E'!$E$1:$AH$1,0))</f>
        <v>0</v>
      </c>
      <c r="AC553">
        <f>$C553*INDEX('E-E'!$E$2:$AH$516,MATCH(Capacity!$B553,'E-E'!$B$2:$B$516,0), MATCH(Capacity!AC$254,'E-E'!$E$1:$AH$1,0))</f>
        <v>0</v>
      </c>
      <c r="AD553">
        <f>$C553*INDEX('E-E'!$E$2:$AH$516,MATCH(Capacity!$B553,'E-E'!$B$2:$B$516,0), MATCH(Capacity!AD$254,'E-E'!$E$1:$AH$1,0))</f>
        <v>0</v>
      </c>
      <c r="AE553">
        <f>$C553*INDEX('E-E'!$E$2:$AH$516,MATCH(Capacity!$B553,'E-E'!$B$2:$B$516,0), MATCH(Capacity!AE$254,'E-E'!$E$1:$AH$1,0))</f>
        <v>0</v>
      </c>
      <c r="AF553">
        <f>$C553*INDEX('E-E'!$E$2:$AH$516,MATCH(Capacity!$B553,'E-E'!$B$2:$B$516,0), MATCH(Capacity!AF$254,'E-E'!$E$1:$AH$1,0))</f>
        <v>0</v>
      </c>
      <c r="AG553">
        <f>$C553*INDEX('E-E'!$E$2:$AH$516,MATCH(Capacity!$B553,'E-E'!$B$2:$B$516,0), MATCH(Capacity!AG$254,'E-E'!$E$1:$AH$1,0))</f>
        <v>0</v>
      </c>
      <c r="AH553">
        <f>$C553*INDEX('E-E'!$E$2:$AH$516,MATCH(Capacity!$B553,'E-E'!$B$2:$B$516,0), MATCH(Capacity!AH$254,'E-E'!$E$1:$AH$1,0))</f>
        <v>0</v>
      </c>
    </row>
    <row r="554" spans="1:34" x14ac:dyDescent="0.3">
      <c r="A554" t="str">
        <f>'E-E'!A301</f>
        <v>Murray 1</v>
      </c>
      <c r="B554" t="str">
        <f>'E-E'!B301</f>
        <v>MURRAY05</v>
      </c>
      <c r="C554">
        <f>_xlfn.IFNA(VLOOKUP(B554,RawData!$B$1:$E$168,4,FALSE),0)</f>
        <v>0</v>
      </c>
      <c r="D554">
        <f>_xlfn.IFNA(VLOOKUP(B554,RawData!$B$1:$H$168,7,FALSE),0)</f>
        <v>0</v>
      </c>
      <c r="E554">
        <f>_xlfn.IFNA(VLOOKUP(B554,RawData!$B$1:$H$168,2,FALSE),0)</f>
        <v>0</v>
      </c>
      <c r="F554">
        <f>$C554*INDEX('E-E'!$E$2:$AH$516,MATCH(Capacity!$B554,'E-E'!$B$2:$B$516,0), MATCH(Capacity!F$254,'E-E'!$E$1:$AH$1,0))</f>
        <v>0</v>
      </c>
      <c r="G554">
        <f>$C554*INDEX('E-E'!$E$2:$AH$516,MATCH(Capacity!$B554,'E-E'!$B$2:$B$516,0), MATCH(Capacity!G$254,'E-E'!$E$1:$AH$1,0))</f>
        <v>0</v>
      </c>
      <c r="H554">
        <f>$C554*INDEX('E-E'!$E$2:$AH$516,MATCH(Capacity!$B554,'E-E'!$B$2:$B$516,0), MATCH(Capacity!H$254,'E-E'!$E$1:$AH$1,0))</f>
        <v>0</v>
      </c>
      <c r="I554">
        <f>$C554*INDEX('E-E'!$E$2:$AH$516,MATCH(Capacity!$B554,'E-E'!$B$2:$B$516,0), MATCH(Capacity!I$254,'E-E'!$E$1:$AH$1,0))</f>
        <v>0</v>
      </c>
      <c r="J554">
        <f>$C554*INDEX('E-E'!$E$2:$AH$516,MATCH(Capacity!$B554,'E-E'!$B$2:$B$516,0), MATCH(Capacity!J$254,'E-E'!$E$1:$AH$1,0))</f>
        <v>0</v>
      </c>
      <c r="K554">
        <f>$C554*INDEX('E-E'!$E$2:$AH$516,MATCH(Capacity!$B554,'E-E'!$B$2:$B$516,0), MATCH(Capacity!K$254,'E-E'!$E$1:$AH$1,0))</f>
        <v>0</v>
      </c>
      <c r="L554">
        <f>$C554*INDEX('E-E'!$E$2:$AH$516,MATCH(Capacity!$B554,'E-E'!$B$2:$B$516,0), MATCH(Capacity!L$254,'E-E'!$E$1:$AH$1,0))</f>
        <v>0</v>
      </c>
      <c r="M554">
        <f>$C554*INDEX('E-E'!$E$2:$AH$516,MATCH(Capacity!$B554,'E-E'!$B$2:$B$516,0), MATCH(Capacity!M$254,'E-E'!$E$1:$AH$1,0))</f>
        <v>0</v>
      </c>
      <c r="N554">
        <f>$C554*INDEX('E-E'!$E$2:$AH$516,MATCH(Capacity!$B554,'E-E'!$B$2:$B$516,0), MATCH(Capacity!N$254,'E-E'!$E$1:$AH$1,0))</f>
        <v>0</v>
      </c>
      <c r="O554">
        <f>$C554*INDEX('E-E'!$E$2:$AH$516,MATCH(Capacity!$B554,'E-E'!$B$2:$B$516,0), MATCH(Capacity!O$254,'E-E'!$E$1:$AH$1,0))</f>
        <v>0</v>
      </c>
      <c r="P554">
        <f>$C554*INDEX('E-E'!$E$2:$AH$516,MATCH(Capacity!$B554,'E-E'!$B$2:$B$516,0), MATCH(Capacity!P$254,'E-E'!$E$1:$AH$1,0))</f>
        <v>0</v>
      </c>
      <c r="Q554">
        <f>$C554*INDEX('E-E'!$E$2:$AH$516,MATCH(Capacity!$B554,'E-E'!$B$2:$B$516,0), MATCH(Capacity!Q$254,'E-E'!$E$1:$AH$1,0))</f>
        <v>0</v>
      </c>
      <c r="R554">
        <f>$C554*INDEX('E-E'!$E$2:$AH$516,MATCH(Capacity!$B554,'E-E'!$B$2:$B$516,0), MATCH(Capacity!R$254,'E-E'!$E$1:$AH$1,0))</f>
        <v>0</v>
      </c>
      <c r="S554">
        <f>$C554*INDEX('E-E'!$E$2:$AH$516,MATCH(Capacity!$B554,'E-E'!$B$2:$B$516,0), MATCH(Capacity!S$254,'E-E'!$E$1:$AH$1,0))</f>
        <v>0</v>
      </c>
      <c r="T554">
        <f>$C554*INDEX('E-E'!$E$2:$AH$516,MATCH(Capacity!$B554,'E-E'!$B$2:$B$516,0), MATCH(Capacity!T$254,'E-E'!$E$1:$AH$1,0))</f>
        <v>0</v>
      </c>
      <c r="U554">
        <f>$C554*INDEX('E-E'!$E$2:$AH$516,MATCH(Capacity!$B554,'E-E'!$B$2:$B$516,0), MATCH(Capacity!U$254,'E-E'!$E$1:$AH$1,0))</f>
        <v>0</v>
      </c>
      <c r="V554">
        <f>$C554*INDEX('E-E'!$E$2:$AH$516,MATCH(Capacity!$B554,'E-E'!$B$2:$B$516,0), MATCH(Capacity!V$254,'E-E'!$E$1:$AH$1,0))</f>
        <v>0</v>
      </c>
      <c r="W554">
        <f>$C554*INDEX('E-E'!$E$2:$AH$516,MATCH(Capacity!$B554,'E-E'!$B$2:$B$516,0), MATCH(Capacity!W$254,'E-E'!$E$1:$AH$1,0))</f>
        <v>0</v>
      </c>
      <c r="X554">
        <f>$C554*INDEX('E-E'!$E$2:$AH$516,MATCH(Capacity!$B554,'E-E'!$B$2:$B$516,0), MATCH(Capacity!X$254,'E-E'!$E$1:$AH$1,0))</f>
        <v>0</v>
      </c>
      <c r="Y554">
        <f>$C554*INDEX('E-E'!$E$2:$AH$516,MATCH(Capacity!$B554,'E-E'!$B$2:$B$516,0), MATCH(Capacity!Y$254,'E-E'!$E$1:$AH$1,0))</f>
        <v>0</v>
      </c>
      <c r="Z554">
        <f>$C554*INDEX('E-E'!$E$2:$AH$516,MATCH(Capacity!$B554,'E-E'!$B$2:$B$516,0), MATCH(Capacity!Z$254,'E-E'!$E$1:$AH$1,0))</f>
        <v>0</v>
      </c>
      <c r="AA554">
        <f>$C554*INDEX('E-E'!$E$2:$AH$516,MATCH(Capacity!$B554,'E-E'!$B$2:$B$516,0), MATCH(Capacity!AA$254,'E-E'!$E$1:$AH$1,0))</f>
        <v>0</v>
      </c>
      <c r="AB554">
        <f>$C554*INDEX('E-E'!$E$2:$AH$516,MATCH(Capacity!$B554,'E-E'!$B$2:$B$516,0), MATCH(Capacity!AB$254,'E-E'!$E$1:$AH$1,0))</f>
        <v>0</v>
      </c>
      <c r="AC554">
        <f>$C554*INDEX('E-E'!$E$2:$AH$516,MATCH(Capacity!$B554,'E-E'!$B$2:$B$516,0), MATCH(Capacity!AC$254,'E-E'!$E$1:$AH$1,0))</f>
        <v>0</v>
      </c>
      <c r="AD554">
        <f>$C554*INDEX('E-E'!$E$2:$AH$516,MATCH(Capacity!$B554,'E-E'!$B$2:$B$516,0), MATCH(Capacity!AD$254,'E-E'!$E$1:$AH$1,0))</f>
        <v>0</v>
      </c>
      <c r="AE554">
        <f>$C554*INDEX('E-E'!$E$2:$AH$516,MATCH(Capacity!$B554,'E-E'!$B$2:$B$516,0), MATCH(Capacity!AE$254,'E-E'!$E$1:$AH$1,0))</f>
        <v>0</v>
      </c>
      <c r="AF554">
        <f>$C554*INDEX('E-E'!$E$2:$AH$516,MATCH(Capacity!$B554,'E-E'!$B$2:$B$516,0), MATCH(Capacity!AF$254,'E-E'!$E$1:$AH$1,0))</f>
        <v>0</v>
      </c>
      <c r="AG554">
        <f>$C554*INDEX('E-E'!$E$2:$AH$516,MATCH(Capacity!$B554,'E-E'!$B$2:$B$516,0), MATCH(Capacity!AG$254,'E-E'!$E$1:$AH$1,0))</f>
        <v>0</v>
      </c>
      <c r="AH554">
        <f>$C554*INDEX('E-E'!$E$2:$AH$516,MATCH(Capacity!$B554,'E-E'!$B$2:$B$516,0), MATCH(Capacity!AH$254,'E-E'!$E$1:$AH$1,0))</f>
        <v>0</v>
      </c>
    </row>
    <row r="555" spans="1:34" x14ac:dyDescent="0.3">
      <c r="A555" t="str">
        <f>'E-E'!A302</f>
        <v>Murray 1</v>
      </c>
      <c r="B555" t="str">
        <f>'E-E'!B302</f>
        <v>MURRAY06</v>
      </c>
      <c r="C555">
        <f>_xlfn.IFNA(VLOOKUP(B555,RawData!$B$1:$E$168,4,FALSE),0)</f>
        <v>0</v>
      </c>
      <c r="D555">
        <f>_xlfn.IFNA(VLOOKUP(B555,RawData!$B$1:$H$168,7,FALSE),0)</f>
        <v>0</v>
      </c>
      <c r="E555">
        <f>_xlfn.IFNA(VLOOKUP(B555,RawData!$B$1:$H$168,2,FALSE),0)</f>
        <v>0</v>
      </c>
      <c r="F555">
        <f>$C555*INDEX('E-E'!$E$2:$AH$516,MATCH(Capacity!$B555,'E-E'!$B$2:$B$516,0), MATCH(Capacity!F$254,'E-E'!$E$1:$AH$1,0))</f>
        <v>0</v>
      </c>
      <c r="G555">
        <f>$C555*INDEX('E-E'!$E$2:$AH$516,MATCH(Capacity!$B555,'E-E'!$B$2:$B$516,0), MATCH(Capacity!G$254,'E-E'!$E$1:$AH$1,0))</f>
        <v>0</v>
      </c>
      <c r="H555">
        <f>$C555*INDEX('E-E'!$E$2:$AH$516,MATCH(Capacity!$B555,'E-E'!$B$2:$B$516,0), MATCH(Capacity!H$254,'E-E'!$E$1:$AH$1,0))</f>
        <v>0</v>
      </c>
      <c r="I555">
        <f>$C555*INDEX('E-E'!$E$2:$AH$516,MATCH(Capacity!$B555,'E-E'!$B$2:$B$516,0), MATCH(Capacity!I$254,'E-E'!$E$1:$AH$1,0))</f>
        <v>0</v>
      </c>
      <c r="J555">
        <f>$C555*INDEX('E-E'!$E$2:$AH$516,MATCH(Capacity!$B555,'E-E'!$B$2:$B$516,0), MATCH(Capacity!J$254,'E-E'!$E$1:$AH$1,0))</f>
        <v>0</v>
      </c>
      <c r="K555">
        <f>$C555*INDEX('E-E'!$E$2:$AH$516,MATCH(Capacity!$B555,'E-E'!$B$2:$B$516,0), MATCH(Capacity!K$254,'E-E'!$E$1:$AH$1,0))</f>
        <v>0</v>
      </c>
      <c r="L555">
        <f>$C555*INDEX('E-E'!$E$2:$AH$516,MATCH(Capacity!$B555,'E-E'!$B$2:$B$516,0), MATCH(Capacity!L$254,'E-E'!$E$1:$AH$1,0))</f>
        <v>0</v>
      </c>
      <c r="M555">
        <f>$C555*INDEX('E-E'!$E$2:$AH$516,MATCH(Capacity!$B555,'E-E'!$B$2:$B$516,0), MATCH(Capacity!M$254,'E-E'!$E$1:$AH$1,0))</f>
        <v>0</v>
      </c>
      <c r="N555">
        <f>$C555*INDEX('E-E'!$E$2:$AH$516,MATCH(Capacity!$B555,'E-E'!$B$2:$B$516,0), MATCH(Capacity!N$254,'E-E'!$E$1:$AH$1,0))</f>
        <v>0</v>
      </c>
      <c r="O555">
        <f>$C555*INDEX('E-E'!$E$2:$AH$516,MATCH(Capacity!$B555,'E-E'!$B$2:$B$516,0), MATCH(Capacity!O$254,'E-E'!$E$1:$AH$1,0))</f>
        <v>0</v>
      </c>
      <c r="P555">
        <f>$C555*INDEX('E-E'!$E$2:$AH$516,MATCH(Capacity!$B555,'E-E'!$B$2:$B$516,0), MATCH(Capacity!P$254,'E-E'!$E$1:$AH$1,0))</f>
        <v>0</v>
      </c>
      <c r="Q555">
        <f>$C555*INDEX('E-E'!$E$2:$AH$516,MATCH(Capacity!$B555,'E-E'!$B$2:$B$516,0), MATCH(Capacity!Q$254,'E-E'!$E$1:$AH$1,0))</f>
        <v>0</v>
      </c>
      <c r="R555">
        <f>$C555*INDEX('E-E'!$E$2:$AH$516,MATCH(Capacity!$B555,'E-E'!$B$2:$B$516,0), MATCH(Capacity!R$254,'E-E'!$E$1:$AH$1,0))</f>
        <v>0</v>
      </c>
      <c r="S555">
        <f>$C555*INDEX('E-E'!$E$2:$AH$516,MATCH(Capacity!$B555,'E-E'!$B$2:$B$516,0), MATCH(Capacity!S$254,'E-E'!$E$1:$AH$1,0))</f>
        <v>0</v>
      </c>
      <c r="T555">
        <f>$C555*INDEX('E-E'!$E$2:$AH$516,MATCH(Capacity!$B555,'E-E'!$B$2:$B$516,0), MATCH(Capacity!T$254,'E-E'!$E$1:$AH$1,0))</f>
        <v>0</v>
      </c>
      <c r="U555">
        <f>$C555*INDEX('E-E'!$E$2:$AH$516,MATCH(Capacity!$B555,'E-E'!$B$2:$B$516,0), MATCH(Capacity!U$254,'E-E'!$E$1:$AH$1,0))</f>
        <v>0</v>
      </c>
      <c r="V555">
        <f>$C555*INDEX('E-E'!$E$2:$AH$516,MATCH(Capacity!$B555,'E-E'!$B$2:$B$516,0), MATCH(Capacity!V$254,'E-E'!$E$1:$AH$1,0))</f>
        <v>0</v>
      </c>
      <c r="W555">
        <f>$C555*INDEX('E-E'!$E$2:$AH$516,MATCH(Capacity!$B555,'E-E'!$B$2:$B$516,0), MATCH(Capacity!W$254,'E-E'!$E$1:$AH$1,0))</f>
        <v>0</v>
      </c>
      <c r="X555">
        <f>$C555*INDEX('E-E'!$E$2:$AH$516,MATCH(Capacity!$B555,'E-E'!$B$2:$B$516,0), MATCH(Capacity!X$254,'E-E'!$E$1:$AH$1,0))</f>
        <v>0</v>
      </c>
      <c r="Y555">
        <f>$C555*INDEX('E-E'!$E$2:$AH$516,MATCH(Capacity!$B555,'E-E'!$B$2:$B$516,0), MATCH(Capacity!Y$254,'E-E'!$E$1:$AH$1,0))</f>
        <v>0</v>
      </c>
      <c r="Z555">
        <f>$C555*INDEX('E-E'!$E$2:$AH$516,MATCH(Capacity!$B555,'E-E'!$B$2:$B$516,0), MATCH(Capacity!Z$254,'E-E'!$E$1:$AH$1,0))</f>
        <v>0</v>
      </c>
      <c r="AA555">
        <f>$C555*INDEX('E-E'!$E$2:$AH$516,MATCH(Capacity!$B555,'E-E'!$B$2:$B$516,0), MATCH(Capacity!AA$254,'E-E'!$E$1:$AH$1,0))</f>
        <v>0</v>
      </c>
      <c r="AB555">
        <f>$C555*INDEX('E-E'!$E$2:$AH$516,MATCH(Capacity!$B555,'E-E'!$B$2:$B$516,0), MATCH(Capacity!AB$254,'E-E'!$E$1:$AH$1,0))</f>
        <v>0</v>
      </c>
      <c r="AC555">
        <f>$C555*INDEX('E-E'!$E$2:$AH$516,MATCH(Capacity!$B555,'E-E'!$B$2:$B$516,0), MATCH(Capacity!AC$254,'E-E'!$E$1:$AH$1,0))</f>
        <v>0</v>
      </c>
      <c r="AD555">
        <f>$C555*INDEX('E-E'!$E$2:$AH$516,MATCH(Capacity!$B555,'E-E'!$B$2:$B$516,0), MATCH(Capacity!AD$254,'E-E'!$E$1:$AH$1,0))</f>
        <v>0</v>
      </c>
      <c r="AE555">
        <f>$C555*INDEX('E-E'!$E$2:$AH$516,MATCH(Capacity!$B555,'E-E'!$B$2:$B$516,0), MATCH(Capacity!AE$254,'E-E'!$E$1:$AH$1,0))</f>
        <v>0</v>
      </c>
      <c r="AF555">
        <f>$C555*INDEX('E-E'!$E$2:$AH$516,MATCH(Capacity!$B555,'E-E'!$B$2:$B$516,0), MATCH(Capacity!AF$254,'E-E'!$E$1:$AH$1,0))</f>
        <v>0</v>
      </c>
      <c r="AG555">
        <f>$C555*INDEX('E-E'!$E$2:$AH$516,MATCH(Capacity!$B555,'E-E'!$B$2:$B$516,0), MATCH(Capacity!AG$254,'E-E'!$E$1:$AH$1,0))</f>
        <v>0</v>
      </c>
      <c r="AH555">
        <f>$C555*INDEX('E-E'!$E$2:$AH$516,MATCH(Capacity!$B555,'E-E'!$B$2:$B$516,0), MATCH(Capacity!AH$254,'E-E'!$E$1:$AH$1,0))</f>
        <v>0</v>
      </c>
    </row>
    <row r="556" spans="1:34" x14ac:dyDescent="0.3">
      <c r="A556" t="str">
        <f>'E-E'!A303</f>
        <v>Murray 1</v>
      </c>
      <c r="B556" t="str">
        <f>'E-E'!B303</f>
        <v>MURRAY07</v>
      </c>
      <c r="C556">
        <f>_xlfn.IFNA(VLOOKUP(B556,RawData!$B$1:$E$168,4,FALSE),0)</f>
        <v>0</v>
      </c>
      <c r="D556">
        <f>_xlfn.IFNA(VLOOKUP(B556,RawData!$B$1:$H$168,7,FALSE),0)</f>
        <v>0</v>
      </c>
      <c r="E556">
        <f>_xlfn.IFNA(VLOOKUP(B556,RawData!$B$1:$H$168,2,FALSE),0)</f>
        <v>0</v>
      </c>
      <c r="F556">
        <f>$C556*INDEX('E-E'!$E$2:$AH$516,MATCH(Capacity!$B556,'E-E'!$B$2:$B$516,0), MATCH(Capacity!F$254,'E-E'!$E$1:$AH$1,0))</f>
        <v>0</v>
      </c>
      <c r="G556">
        <f>$C556*INDEX('E-E'!$E$2:$AH$516,MATCH(Capacity!$B556,'E-E'!$B$2:$B$516,0), MATCH(Capacity!G$254,'E-E'!$E$1:$AH$1,0))</f>
        <v>0</v>
      </c>
      <c r="H556">
        <f>$C556*INDEX('E-E'!$E$2:$AH$516,MATCH(Capacity!$B556,'E-E'!$B$2:$B$516,0), MATCH(Capacity!H$254,'E-E'!$E$1:$AH$1,0))</f>
        <v>0</v>
      </c>
      <c r="I556">
        <f>$C556*INDEX('E-E'!$E$2:$AH$516,MATCH(Capacity!$B556,'E-E'!$B$2:$B$516,0), MATCH(Capacity!I$254,'E-E'!$E$1:$AH$1,0))</f>
        <v>0</v>
      </c>
      <c r="J556">
        <f>$C556*INDEX('E-E'!$E$2:$AH$516,MATCH(Capacity!$B556,'E-E'!$B$2:$B$516,0), MATCH(Capacity!J$254,'E-E'!$E$1:$AH$1,0))</f>
        <v>0</v>
      </c>
      <c r="K556">
        <f>$C556*INDEX('E-E'!$E$2:$AH$516,MATCH(Capacity!$B556,'E-E'!$B$2:$B$516,0), MATCH(Capacity!K$254,'E-E'!$E$1:$AH$1,0))</f>
        <v>0</v>
      </c>
      <c r="L556">
        <f>$C556*INDEX('E-E'!$E$2:$AH$516,MATCH(Capacity!$B556,'E-E'!$B$2:$B$516,0), MATCH(Capacity!L$254,'E-E'!$E$1:$AH$1,0))</f>
        <v>0</v>
      </c>
      <c r="M556">
        <f>$C556*INDEX('E-E'!$E$2:$AH$516,MATCH(Capacity!$B556,'E-E'!$B$2:$B$516,0), MATCH(Capacity!M$254,'E-E'!$E$1:$AH$1,0))</f>
        <v>0</v>
      </c>
      <c r="N556">
        <f>$C556*INDEX('E-E'!$E$2:$AH$516,MATCH(Capacity!$B556,'E-E'!$B$2:$B$516,0), MATCH(Capacity!N$254,'E-E'!$E$1:$AH$1,0))</f>
        <v>0</v>
      </c>
      <c r="O556">
        <f>$C556*INDEX('E-E'!$E$2:$AH$516,MATCH(Capacity!$B556,'E-E'!$B$2:$B$516,0), MATCH(Capacity!O$254,'E-E'!$E$1:$AH$1,0))</f>
        <v>0</v>
      </c>
      <c r="P556">
        <f>$C556*INDEX('E-E'!$E$2:$AH$516,MATCH(Capacity!$B556,'E-E'!$B$2:$B$516,0), MATCH(Capacity!P$254,'E-E'!$E$1:$AH$1,0))</f>
        <v>0</v>
      </c>
      <c r="Q556">
        <f>$C556*INDEX('E-E'!$E$2:$AH$516,MATCH(Capacity!$B556,'E-E'!$B$2:$B$516,0), MATCH(Capacity!Q$254,'E-E'!$E$1:$AH$1,0))</f>
        <v>0</v>
      </c>
      <c r="R556">
        <f>$C556*INDEX('E-E'!$E$2:$AH$516,MATCH(Capacity!$B556,'E-E'!$B$2:$B$516,0), MATCH(Capacity!R$254,'E-E'!$E$1:$AH$1,0))</f>
        <v>0</v>
      </c>
      <c r="S556">
        <f>$C556*INDEX('E-E'!$E$2:$AH$516,MATCH(Capacity!$B556,'E-E'!$B$2:$B$516,0), MATCH(Capacity!S$254,'E-E'!$E$1:$AH$1,0))</f>
        <v>0</v>
      </c>
      <c r="T556">
        <f>$C556*INDEX('E-E'!$E$2:$AH$516,MATCH(Capacity!$B556,'E-E'!$B$2:$B$516,0), MATCH(Capacity!T$254,'E-E'!$E$1:$AH$1,0))</f>
        <v>0</v>
      </c>
      <c r="U556">
        <f>$C556*INDEX('E-E'!$E$2:$AH$516,MATCH(Capacity!$B556,'E-E'!$B$2:$B$516,0), MATCH(Capacity!U$254,'E-E'!$E$1:$AH$1,0))</f>
        <v>0</v>
      </c>
      <c r="V556">
        <f>$C556*INDEX('E-E'!$E$2:$AH$516,MATCH(Capacity!$B556,'E-E'!$B$2:$B$516,0), MATCH(Capacity!V$254,'E-E'!$E$1:$AH$1,0))</f>
        <v>0</v>
      </c>
      <c r="W556">
        <f>$C556*INDEX('E-E'!$E$2:$AH$516,MATCH(Capacity!$B556,'E-E'!$B$2:$B$516,0), MATCH(Capacity!W$254,'E-E'!$E$1:$AH$1,0))</f>
        <v>0</v>
      </c>
      <c r="X556">
        <f>$C556*INDEX('E-E'!$E$2:$AH$516,MATCH(Capacity!$B556,'E-E'!$B$2:$B$516,0), MATCH(Capacity!X$254,'E-E'!$E$1:$AH$1,0))</f>
        <v>0</v>
      </c>
      <c r="Y556">
        <f>$C556*INDEX('E-E'!$E$2:$AH$516,MATCH(Capacity!$B556,'E-E'!$B$2:$B$516,0), MATCH(Capacity!Y$254,'E-E'!$E$1:$AH$1,0))</f>
        <v>0</v>
      </c>
      <c r="Z556">
        <f>$C556*INDEX('E-E'!$E$2:$AH$516,MATCH(Capacity!$B556,'E-E'!$B$2:$B$516,0), MATCH(Capacity!Z$254,'E-E'!$E$1:$AH$1,0))</f>
        <v>0</v>
      </c>
      <c r="AA556">
        <f>$C556*INDEX('E-E'!$E$2:$AH$516,MATCH(Capacity!$B556,'E-E'!$B$2:$B$516,0), MATCH(Capacity!AA$254,'E-E'!$E$1:$AH$1,0))</f>
        <v>0</v>
      </c>
      <c r="AB556">
        <f>$C556*INDEX('E-E'!$E$2:$AH$516,MATCH(Capacity!$B556,'E-E'!$B$2:$B$516,0), MATCH(Capacity!AB$254,'E-E'!$E$1:$AH$1,0))</f>
        <v>0</v>
      </c>
      <c r="AC556">
        <f>$C556*INDEX('E-E'!$E$2:$AH$516,MATCH(Capacity!$B556,'E-E'!$B$2:$B$516,0), MATCH(Capacity!AC$254,'E-E'!$E$1:$AH$1,0))</f>
        <v>0</v>
      </c>
      <c r="AD556">
        <f>$C556*INDEX('E-E'!$E$2:$AH$516,MATCH(Capacity!$B556,'E-E'!$B$2:$B$516,0), MATCH(Capacity!AD$254,'E-E'!$E$1:$AH$1,0))</f>
        <v>0</v>
      </c>
      <c r="AE556">
        <f>$C556*INDEX('E-E'!$E$2:$AH$516,MATCH(Capacity!$B556,'E-E'!$B$2:$B$516,0), MATCH(Capacity!AE$254,'E-E'!$E$1:$AH$1,0))</f>
        <v>0</v>
      </c>
      <c r="AF556">
        <f>$C556*INDEX('E-E'!$E$2:$AH$516,MATCH(Capacity!$B556,'E-E'!$B$2:$B$516,0), MATCH(Capacity!AF$254,'E-E'!$E$1:$AH$1,0))</f>
        <v>0</v>
      </c>
      <c r="AG556">
        <f>$C556*INDEX('E-E'!$E$2:$AH$516,MATCH(Capacity!$B556,'E-E'!$B$2:$B$516,0), MATCH(Capacity!AG$254,'E-E'!$E$1:$AH$1,0))</f>
        <v>0</v>
      </c>
      <c r="AH556">
        <f>$C556*INDEX('E-E'!$E$2:$AH$516,MATCH(Capacity!$B556,'E-E'!$B$2:$B$516,0), MATCH(Capacity!AH$254,'E-E'!$E$1:$AH$1,0))</f>
        <v>0</v>
      </c>
    </row>
    <row r="557" spans="1:34" x14ac:dyDescent="0.3">
      <c r="A557" t="str">
        <f>'E-E'!A304</f>
        <v>Murray 1</v>
      </c>
      <c r="B557" t="str">
        <f>'E-E'!B304</f>
        <v>MURRAY08</v>
      </c>
      <c r="C557">
        <f>_xlfn.IFNA(VLOOKUP(B557,RawData!$B$1:$E$168,4,FALSE),0)</f>
        <v>0</v>
      </c>
      <c r="D557">
        <f>_xlfn.IFNA(VLOOKUP(B557,RawData!$B$1:$H$168,7,FALSE),0)</f>
        <v>0</v>
      </c>
      <c r="E557">
        <f>_xlfn.IFNA(VLOOKUP(B557,RawData!$B$1:$H$168,2,FALSE),0)</f>
        <v>0</v>
      </c>
      <c r="F557">
        <f>$C557*INDEX('E-E'!$E$2:$AH$516,MATCH(Capacity!$B557,'E-E'!$B$2:$B$516,0), MATCH(Capacity!F$254,'E-E'!$E$1:$AH$1,0))</f>
        <v>0</v>
      </c>
      <c r="G557">
        <f>$C557*INDEX('E-E'!$E$2:$AH$516,MATCH(Capacity!$B557,'E-E'!$B$2:$B$516,0), MATCH(Capacity!G$254,'E-E'!$E$1:$AH$1,0))</f>
        <v>0</v>
      </c>
      <c r="H557">
        <f>$C557*INDEX('E-E'!$E$2:$AH$516,MATCH(Capacity!$B557,'E-E'!$B$2:$B$516,0), MATCH(Capacity!H$254,'E-E'!$E$1:$AH$1,0))</f>
        <v>0</v>
      </c>
      <c r="I557">
        <f>$C557*INDEX('E-E'!$E$2:$AH$516,MATCH(Capacity!$B557,'E-E'!$B$2:$B$516,0), MATCH(Capacity!I$254,'E-E'!$E$1:$AH$1,0))</f>
        <v>0</v>
      </c>
      <c r="J557">
        <f>$C557*INDEX('E-E'!$E$2:$AH$516,MATCH(Capacity!$B557,'E-E'!$B$2:$B$516,0), MATCH(Capacity!J$254,'E-E'!$E$1:$AH$1,0))</f>
        <v>0</v>
      </c>
      <c r="K557">
        <f>$C557*INDEX('E-E'!$E$2:$AH$516,MATCH(Capacity!$B557,'E-E'!$B$2:$B$516,0), MATCH(Capacity!K$254,'E-E'!$E$1:$AH$1,0))</f>
        <v>0</v>
      </c>
      <c r="L557">
        <f>$C557*INDEX('E-E'!$E$2:$AH$516,MATCH(Capacity!$B557,'E-E'!$B$2:$B$516,0), MATCH(Capacity!L$254,'E-E'!$E$1:$AH$1,0))</f>
        <v>0</v>
      </c>
      <c r="M557">
        <f>$C557*INDEX('E-E'!$E$2:$AH$516,MATCH(Capacity!$B557,'E-E'!$B$2:$B$516,0), MATCH(Capacity!M$254,'E-E'!$E$1:$AH$1,0))</f>
        <v>0</v>
      </c>
      <c r="N557">
        <f>$C557*INDEX('E-E'!$E$2:$AH$516,MATCH(Capacity!$B557,'E-E'!$B$2:$B$516,0), MATCH(Capacity!N$254,'E-E'!$E$1:$AH$1,0))</f>
        <v>0</v>
      </c>
      <c r="O557">
        <f>$C557*INDEX('E-E'!$E$2:$AH$516,MATCH(Capacity!$B557,'E-E'!$B$2:$B$516,0), MATCH(Capacity!O$254,'E-E'!$E$1:$AH$1,0))</f>
        <v>0</v>
      </c>
      <c r="P557">
        <f>$C557*INDEX('E-E'!$E$2:$AH$516,MATCH(Capacity!$B557,'E-E'!$B$2:$B$516,0), MATCH(Capacity!P$254,'E-E'!$E$1:$AH$1,0))</f>
        <v>0</v>
      </c>
      <c r="Q557">
        <f>$C557*INDEX('E-E'!$E$2:$AH$516,MATCH(Capacity!$B557,'E-E'!$B$2:$B$516,0), MATCH(Capacity!Q$254,'E-E'!$E$1:$AH$1,0))</f>
        <v>0</v>
      </c>
      <c r="R557">
        <f>$C557*INDEX('E-E'!$E$2:$AH$516,MATCH(Capacity!$B557,'E-E'!$B$2:$B$516,0), MATCH(Capacity!R$254,'E-E'!$E$1:$AH$1,0))</f>
        <v>0</v>
      </c>
      <c r="S557">
        <f>$C557*INDEX('E-E'!$E$2:$AH$516,MATCH(Capacity!$B557,'E-E'!$B$2:$B$516,0), MATCH(Capacity!S$254,'E-E'!$E$1:$AH$1,0))</f>
        <v>0</v>
      </c>
      <c r="T557">
        <f>$C557*INDEX('E-E'!$E$2:$AH$516,MATCH(Capacity!$B557,'E-E'!$B$2:$B$516,0), MATCH(Capacity!T$254,'E-E'!$E$1:$AH$1,0))</f>
        <v>0</v>
      </c>
      <c r="U557">
        <f>$C557*INDEX('E-E'!$E$2:$AH$516,MATCH(Capacity!$B557,'E-E'!$B$2:$B$516,0), MATCH(Capacity!U$254,'E-E'!$E$1:$AH$1,0))</f>
        <v>0</v>
      </c>
      <c r="V557">
        <f>$C557*INDEX('E-E'!$E$2:$AH$516,MATCH(Capacity!$B557,'E-E'!$B$2:$B$516,0), MATCH(Capacity!V$254,'E-E'!$E$1:$AH$1,0))</f>
        <v>0</v>
      </c>
      <c r="W557">
        <f>$C557*INDEX('E-E'!$E$2:$AH$516,MATCH(Capacity!$B557,'E-E'!$B$2:$B$516,0), MATCH(Capacity!W$254,'E-E'!$E$1:$AH$1,0))</f>
        <v>0</v>
      </c>
      <c r="X557">
        <f>$C557*INDEX('E-E'!$E$2:$AH$516,MATCH(Capacity!$B557,'E-E'!$B$2:$B$516,0), MATCH(Capacity!X$254,'E-E'!$E$1:$AH$1,0))</f>
        <v>0</v>
      </c>
      <c r="Y557">
        <f>$C557*INDEX('E-E'!$E$2:$AH$516,MATCH(Capacity!$B557,'E-E'!$B$2:$B$516,0), MATCH(Capacity!Y$254,'E-E'!$E$1:$AH$1,0))</f>
        <v>0</v>
      </c>
      <c r="Z557">
        <f>$C557*INDEX('E-E'!$E$2:$AH$516,MATCH(Capacity!$B557,'E-E'!$B$2:$B$516,0), MATCH(Capacity!Z$254,'E-E'!$E$1:$AH$1,0))</f>
        <v>0</v>
      </c>
      <c r="AA557">
        <f>$C557*INDEX('E-E'!$E$2:$AH$516,MATCH(Capacity!$B557,'E-E'!$B$2:$B$516,0), MATCH(Capacity!AA$254,'E-E'!$E$1:$AH$1,0))</f>
        <v>0</v>
      </c>
      <c r="AB557">
        <f>$C557*INDEX('E-E'!$E$2:$AH$516,MATCH(Capacity!$B557,'E-E'!$B$2:$B$516,0), MATCH(Capacity!AB$254,'E-E'!$E$1:$AH$1,0))</f>
        <v>0</v>
      </c>
      <c r="AC557">
        <f>$C557*INDEX('E-E'!$E$2:$AH$516,MATCH(Capacity!$B557,'E-E'!$B$2:$B$516,0), MATCH(Capacity!AC$254,'E-E'!$E$1:$AH$1,0))</f>
        <v>0</v>
      </c>
      <c r="AD557">
        <f>$C557*INDEX('E-E'!$E$2:$AH$516,MATCH(Capacity!$B557,'E-E'!$B$2:$B$516,0), MATCH(Capacity!AD$254,'E-E'!$E$1:$AH$1,0))</f>
        <v>0</v>
      </c>
      <c r="AE557">
        <f>$C557*INDEX('E-E'!$E$2:$AH$516,MATCH(Capacity!$B557,'E-E'!$B$2:$B$516,0), MATCH(Capacity!AE$254,'E-E'!$E$1:$AH$1,0))</f>
        <v>0</v>
      </c>
      <c r="AF557">
        <f>$C557*INDEX('E-E'!$E$2:$AH$516,MATCH(Capacity!$B557,'E-E'!$B$2:$B$516,0), MATCH(Capacity!AF$254,'E-E'!$E$1:$AH$1,0))</f>
        <v>0</v>
      </c>
      <c r="AG557">
        <f>$C557*INDEX('E-E'!$E$2:$AH$516,MATCH(Capacity!$B557,'E-E'!$B$2:$B$516,0), MATCH(Capacity!AG$254,'E-E'!$E$1:$AH$1,0))</f>
        <v>0</v>
      </c>
      <c r="AH557">
        <f>$C557*INDEX('E-E'!$E$2:$AH$516,MATCH(Capacity!$B557,'E-E'!$B$2:$B$516,0), MATCH(Capacity!AH$254,'E-E'!$E$1:$AH$1,0))</f>
        <v>0</v>
      </c>
    </row>
    <row r="558" spans="1:34" x14ac:dyDescent="0.3">
      <c r="A558" t="str">
        <f>'E-E'!A305</f>
        <v>Murray 1</v>
      </c>
      <c r="B558" t="str">
        <f>'E-E'!B305</f>
        <v>MURRAY09</v>
      </c>
      <c r="C558">
        <f>_xlfn.IFNA(VLOOKUP(B558,RawData!$B$1:$E$168,4,FALSE),0)</f>
        <v>0</v>
      </c>
      <c r="D558">
        <f>_xlfn.IFNA(VLOOKUP(B558,RawData!$B$1:$H$168,7,FALSE),0)</f>
        <v>0</v>
      </c>
      <c r="E558">
        <f>_xlfn.IFNA(VLOOKUP(B558,RawData!$B$1:$H$168,2,FALSE),0)</f>
        <v>0</v>
      </c>
      <c r="F558">
        <f>$C558*INDEX('E-E'!$E$2:$AH$516,MATCH(Capacity!$B558,'E-E'!$B$2:$B$516,0), MATCH(Capacity!F$254,'E-E'!$E$1:$AH$1,0))</f>
        <v>0</v>
      </c>
      <c r="G558">
        <f>$C558*INDEX('E-E'!$E$2:$AH$516,MATCH(Capacity!$B558,'E-E'!$B$2:$B$516,0), MATCH(Capacity!G$254,'E-E'!$E$1:$AH$1,0))</f>
        <v>0</v>
      </c>
      <c r="H558">
        <f>$C558*INDEX('E-E'!$E$2:$AH$516,MATCH(Capacity!$B558,'E-E'!$B$2:$B$516,0), MATCH(Capacity!H$254,'E-E'!$E$1:$AH$1,0))</f>
        <v>0</v>
      </c>
      <c r="I558">
        <f>$C558*INDEX('E-E'!$E$2:$AH$516,MATCH(Capacity!$B558,'E-E'!$B$2:$B$516,0), MATCH(Capacity!I$254,'E-E'!$E$1:$AH$1,0))</f>
        <v>0</v>
      </c>
      <c r="J558">
        <f>$C558*INDEX('E-E'!$E$2:$AH$516,MATCH(Capacity!$B558,'E-E'!$B$2:$B$516,0), MATCH(Capacity!J$254,'E-E'!$E$1:$AH$1,0))</f>
        <v>0</v>
      </c>
      <c r="K558">
        <f>$C558*INDEX('E-E'!$E$2:$AH$516,MATCH(Capacity!$B558,'E-E'!$B$2:$B$516,0), MATCH(Capacity!K$254,'E-E'!$E$1:$AH$1,0))</f>
        <v>0</v>
      </c>
      <c r="L558">
        <f>$C558*INDEX('E-E'!$E$2:$AH$516,MATCH(Capacity!$B558,'E-E'!$B$2:$B$516,0), MATCH(Capacity!L$254,'E-E'!$E$1:$AH$1,0))</f>
        <v>0</v>
      </c>
      <c r="M558">
        <f>$C558*INDEX('E-E'!$E$2:$AH$516,MATCH(Capacity!$B558,'E-E'!$B$2:$B$516,0), MATCH(Capacity!M$254,'E-E'!$E$1:$AH$1,0))</f>
        <v>0</v>
      </c>
      <c r="N558">
        <f>$C558*INDEX('E-E'!$E$2:$AH$516,MATCH(Capacity!$B558,'E-E'!$B$2:$B$516,0), MATCH(Capacity!N$254,'E-E'!$E$1:$AH$1,0))</f>
        <v>0</v>
      </c>
      <c r="O558">
        <f>$C558*INDEX('E-E'!$E$2:$AH$516,MATCH(Capacity!$B558,'E-E'!$B$2:$B$516,0), MATCH(Capacity!O$254,'E-E'!$E$1:$AH$1,0))</f>
        <v>0</v>
      </c>
      <c r="P558">
        <f>$C558*INDEX('E-E'!$E$2:$AH$516,MATCH(Capacity!$B558,'E-E'!$B$2:$B$516,0), MATCH(Capacity!P$254,'E-E'!$E$1:$AH$1,0))</f>
        <v>0</v>
      </c>
      <c r="Q558">
        <f>$C558*INDEX('E-E'!$E$2:$AH$516,MATCH(Capacity!$B558,'E-E'!$B$2:$B$516,0), MATCH(Capacity!Q$254,'E-E'!$E$1:$AH$1,0))</f>
        <v>0</v>
      </c>
      <c r="R558">
        <f>$C558*INDEX('E-E'!$E$2:$AH$516,MATCH(Capacity!$B558,'E-E'!$B$2:$B$516,0), MATCH(Capacity!R$254,'E-E'!$E$1:$AH$1,0))</f>
        <v>0</v>
      </c>
      <c r="S558">
        <f>$C558*INDEX('E-E'!$E$2:$AH$516,MATCH(Capacity!$B558,'E-E'!$B$2:$B$516,0), MATCH(Capacity!S$254,'E-E'!$E$1:$AH$1,0))</f>
        <v>0</v>
      </c>
      <c r="T558">
        <f>$C558*INDEX('E-E'!$E$2:$AH$516,MATCH(Capacity!$B558,'E-E'!$B$2:$B$516,0), MATCH(Capacity!T$254,'E-E'!$E$1:$AH$1,0))</f>
        <v>0</v>
      </c>
      <c r="U558">
        <f>$C558*INDEX('E-E'!$E$2:$AH$516,MATCH(Capacity!$B558,'E-E'!$B$2:$B$516,0), MATCH(Capacity!U$254,'E-E'!$E$1:$AH$1,0))</f>
        <v>0</v>
      </c>
      <c r="V558">
        <f>$C558*INDEX('E-E'!$E$2:$AH$516,MATCH(Capacity!$B558,'E-E'!$B$2:$B$516,0), MATCH(Capacity!V$254,'E-E'!$E$1:$AH$1,0))</f>
        <v>0</v>
      </c>
      <c r="W558">
        <f>$C558*INDEX('E-E'!$E$2:$AH$516,MATCH(Capacity!$B558,'E-E'!$B$2:$B$516,0), MATCH(Capacity!W$254,'E-E'!$E$1:$AH$1,0))</f>
        <v>0</v>
      </c>
      <c r="X558">
        <f>$C558*INDEX('E-E'!$E$2:$AH$516,MATCH(Capacity!$B558,'E-E'!$B$2:$B$516,0), MATCH(Capacity!X$254,'E-E'!$E$1:$AH$1,0))</f>
        <v>0</v>
      </c>
      <c r="Y558">
        <f>$C558*INDEX('E-E'!$E$2:$AH$516,MATCH(Capacity!$B558,'E-E'!$B$2:$B$516,0), MATCH(Capacity!Y$254,'E-E'!$E$1:$AH$1,0))</f>
        <v>0</v>
      </c>
      <c r="Z558">
        <f>$C558*INDEX('E-E'!$E$2:$AH$516,MATCH(Capacity!$B558,'E-E'!$B$2:$B$516,0), MATCH(Capacity!Z$254,'E-E'!$E$1:$AH$1,0))</f>
        <v>0</v>
      </c>
      <c r="AA558">
        <f>$C558*INDEX('E-E'!$E$2:$AH$516,MATCH(Capacity!$B558,'E-E'!$B$2:$B$516,0), MATCH(Capacity!AA$254,'E-E'!$E$1:$AH$1,0))</f>
        <v>0</v>
      </c>
      <c r="AB558">
        <f>$C558*INDEX('E-E'!$E$2:$AH$516,MATCH(Capacity!$B558,'E-E'!$B$2:$B$516,0), MATCH(Capacity!AB$254,'E-E'!$E$1:$AH$1,0))</f>
        <v>0</v>
      </c>
      <c r="AC558">
        <f>$C558*INDEX('E-E'!$E$2:$AH$516,MATCH(Capacity!$B558,'E-E'!$B$2:$B$516,0), MATCH(Capacity!AC$254,'E-E'!$E$1:$AH$1,0))</f>
        <v>0</v>
      </c>
      <c r="AD558">
        <f>$C558*INDEX('E-E'!$E$2:$AH$516,MATCH(Capacity!$B558,'E-E'!$B$2:$B$516,0), MATCH(Capacity!AD$254,'E-E'!$E$1:$AH$1,0))</f>
        <v>0</v>
      </c>
      <c r="AE558">
        <f>$C558*INDEX('E-E'!$E$2:$AH$516,MATCH(Capacity!$B558,'E-E'!$B$2:$B$516,0), MATCH(Capacity!AE$254,'E-E'!$E$1:$AH$1,0))</f>
        <v>0</v>
      </c>
      <c r="AF558">
        <f>$C558*INDEX('E-E'!$E$2:$AH$516,MATCH(Capacity!$B558,'E-E'!$B$2:$B$516,0), MATCH(Capacity!AF$254,'E-E'!$E$1:$AH$1,0))</f>
        <v>0</v>
      </c>
      <c r="AG558">
        <f>$C558*INDEX('E-E'!$E$2:$AH$516,MATCH(Capacity!$B558,'E-E'!$B$2:$B$516,0), MATCH(Capacity!AG$254,'E-E'!$E$1:$AH$1,0))</f>
        <v>0</v>
      </c>
      <c r="AH558">
        <f>$C558*INDEX('E-E'!$E$2:$AH$516,MATCH(Capacity!$B558,'E-E'!$B$2:$B$516,0), MATCH(Capacity!AH$254,'E-E'!$E$1:$AH$1,0))</f>
        <v>0</v>
      </c>
    </row>
    <row r="559" spans="1:34" x14ac:dyDescent="0.3">
      <c r="A559" t="str">
        <f>'E-E'!A306</f>
        <v>Murray 1</v>
      </c>
      <c r="B559" t="str">
        <f>'E-E'!B306</f>
        <v>MURRAY10</v>
      </c>
      <c r="C559">
        <f>_xlfn.IFNA(VLOOKUP(B559,RawData!$B$1:$E$168,4,FALSE),0)</f>
        <v>0</v>
      </c>
      <c r="D559">
        <f>_xlfn.IFNA(VLOOKUP(B559,RawData!$B$1:$H$168,7,FALSE),0)</f>
        <v>0</v>
      </c>
      <c r="E559">
        <f>_xlfn.IFNA(VLOOKUP(B559,RawData!$B$1:$H$168,2,FALSE),0)</f>
        <v>0</v>
      </c>
      <c r="F559">
        <f>$C559*INDEX('E-E'!$E$2:$AH$516,MATCH(Capacity!$B559,'E-E'!$B$2:$B$516,0), MATCH(Capacity!F$254,'E-E'!$E$1:$AH$1,0))</f>
        <v>0</v>
      </c>
      <c r="G559">
        <f>$C559*INDEX('E-E'!$E$2:$AH$516,MATCH(Capacity!$B559,'E-E'!$B$2:$B$516,0), MATCH(Capacity!G$254,'E-E'!$E$1:$AH$1,0))</f>
        <v>0</v>
      </c>
      <c r="H559">
        <f>$C559*INDEX('E-E'!$E$2:$AH$516,MATCH(Capacity!$B559,'E-E'!$B$2:$B$516,0), MATCH(Capacity!H$254,'E-E'!$E$1:$AH$1,0))</f>
        <v>0</v>
      </c>
      <c r="I559">
        <f>$C559*INDEX('E-E'!$E$2:$AH$516,MATCH(Capacity!$B559,'E-E'!$B$2:$B$516,0), MATCH(Capacity!I$254,'E-E'!$E$1:$AH$1,0))</f>
        <v>0</v>
      </c>
      <c r="J559">
        <f>$C559*INDEX('E-E'!$E$2:$AH$516,MATCH(Capacity!$B559,'E-E'!$B$2:$B$516,0), MATCH(Capacity!J$254,'E-E'!$E$1:$AH$1,0))</f>
        <v>0</v>
      </c>
      <c r="K559">
        <f>$C559*INDEX('E-E'!$E$2:$AH$516,MATCH(Capacity!$B559,'E-E'!$B$2:$B$516,0), MATCH(Capacity!K$254,'E-E'!$E$1:$AH$1,0))</f>
        <v>0</v>
      </c>
      <c r="L559">
        <f>$C559*INDEX('E-E'!$E$2:$AH$516,MATCH(Capacity!$B559,'E-E'!$B$2:$B$516,0), MATCH(Capacity!L$254,'E-E'!$E$1:$AH$1,0))</f>
        <v>0</v>
      </c>
      <c r="M559">
        <f>$C559*INDEX('E-E'!$E$2:$AH$516,MATCH(Capacity!$B559,'E-E'!$B$2:$B$516,0), MATCH(Capacity!M$254,'E-E'!$E$1:$AH$1,0))</f>
        <v>0</v>
      </c>
      <c r="N559">
        <f>$C559*INDEX('E-E'!$E$2:$AH$516,MATCH(Capacity!$B559,'E-E'!$B$2:$B$516,0), MATCH(Capacity!N$254,'E-E'!$E$1:$AH$1,0))</f>
        <v>0</v>
      </c>
      <c r="O559">
        <f>$C559*INDEX('E-E'!$E$2:$AH$516,MATCH(Capacity!$B559,'E-E'!$B$2:$B$516,0), MATCH(Capacity!O$254,'E-E'!$E$1:$AH$1,0))</f>
        <v>0</v>
      </c>
      <c r="P559">
        <f>$C559*INDEX('E-E'!$E$2:$AH$516,MATCH(Capacity!$B559,'E-E'!$B$2:$B$516,0), MATCH(Capacity!P$254,'E-E'!$E$1:$AH$1,0))</f>
        <v>0</v>
      </c>
      <c r="Q559">
        <f>$C559*INDEX('E-E'!$E$2:$AH$516,MATCH(Capacity!$B559,'E-E'!$B$2:$B$516,0), MATCH(Capacity!Q$254,'E-E'!$E$1:$AH$1,0))</f>
        <v>0</v>
      </c>
      <c r="R559">
        <f>$C559*INDEX('E-E'!$E$2:$AH$516,MATCH(Capacity!$B559,'E-E'!$B$2:$B$516,0), MATCH(Capacity!R$254,'E-E'!$E$1:$AH$1,0))</f>
        <v>0</v>
      </c>
      <c r="S559">
        <f>$C559*INDEX('E-E'!$E$2:$AH$516,MATCH(Capacity!$B559,'E-E'!$B$2:$B$516,0), MATCH(Capacity!S$254,'E-E'!$E$1:$AH$1,0))</f>
        <v>0</v>
      </c>
      <c r="T559">
        <f>$C559*INDEX('E-E'!$E$2:$AH$516,MATCH(Capacity!$B559,'E-E'!$B$2:$B$516,0), MATCH(Capacity!T$254,'E-E'!$E$1:$AH$1,0))</f>
        <v>0</v>
      </c>
      <c r="U559">
        <f>$C559*INDEX('E-E'!$E$2:$AH$516,MATCH(Capacity!$B559,'E-E'!$B$2:$B$516,0), MATCH(Capacity!U$254,'E-E'!$E$1:$AH$1,0))</f>
        <v>0</v>
      </c>
      <c r="V559">
        <f>$C559*INDEX('E-E'!$E$2:$AH$516,MATCH(Capacity!$B559,'E-E'!$B$2:$B$516,0), MATCH(Capacity!V$254,'E-E'!$E$1:$AH$1,0))</f>
        <v>0</v>
      </c>
      <c r="W559">
        <f>$C559*INDEX('E-E'!$E$2:$AH$516,MATCH(Capacity!$B559,'E-E'!$B$2:$B$516,0), MATCH(Capacity!W$254,'E-E'!$E$1:$AH$1,0))</f>
        <v>0</v>
      </c>
      <c r="X559">
        <f>$C559*INDEX('E-E'!$E$2:$AH$516,MATCH(Capacity!$B559,'E-E'!$B$2:$B$516,0), MATCH(Capacity!X$254,'E-E'!$E$1:$AH$1,0))</f>
        <v>0</v>
      </c>
      <c r="Y559">
        <f>$C559*INDEX('E-E'!$E$2:$AH$516,MATCH(Capacity!$B559,'E-E'!$B$2:$B$516,0), MATCH(Capacity!Y$254,'E-E'!$E$1:$AH$1,0))</f>
        <v>0</v>
      </c>
      <c r="Z559">
        <f>$C559*INDEX('E-E'!$E$2:$AH$516,MATCH(Capacity!$B559,'E-E'!$B$2:$B$516,0), MATCH(Capacity!Z$254,'E-E'!$E$1:$AH$1,0))</f>
        <v>0</v>
      </c>
      <c r="AA559">
        <f>$C559*INDEX('E-E'!$E$2:$AH$516,MATCH(Capacity!$B559,'E-E'!$B$2:$B$516,0), MATCH(Capacity!AA$254,'E-E'!$E$1:$AH$1,0))</f>
        <v>0</v>
      </c>
      <c r="AB559">
        <f>$C559*INDEX('E-E'!$E$2:$AH$516,MATCH(Capacity!$B559,'E-E'!$B$2:$B$516,0), MATCH(Capacity!AB$254,'E-E'!$E$1:$AH$1,0))</f>
        <v>0</v>
      </c>
      <c r="AC559">
        <f>$C559*INDEX('E-E'!$E$2:$AH$516,MATCH(Capacity!$B559,'E-E'!$B$2:$B$516,0), MATCH(Capacity!AC$254,'E-E'!$E$1:$AH$1,0))</f>
        <v>0</v>
      </c>
      <c r="AD559">
        <f>$C559*INDEX('E-E'!$E$2:$AH$516,MATCH(Capacity!$B559,'E-E'!$B$2:$B$516,0), MATCH(Capacity!AD$254,'E-E'!$E$1:$AH$1,0))</f>
        <v>0</v>
      </c>
      <c r="AE559">
        <f>$C559*INDEX('E-E'!$E$2:$AH$516,MATCH(Capacity!$B559,'E-E'!$B$2:$B$516,0), MATCH(Capacity!AE$254,'E-E'!$E$1:$AH$1,0))</f>
        <v>0</v>
      </c>
      <c r="AF559">
        <f>$C559*INDEX('E-E'!$E$2:$AH$516,MATCH(Capacity!$B559,'E-E'!$B$2:$B$516,0), MATCH(Capacity!AF$254,'E-E'!$E$1:$AH$1,0))</f>
        <v>0</v>
      </c>
      <c r="AG559">
        <f>$C559*INDEX('E-E'!$E$2:$AH$516,MATCH(Capacity!$B559,'E-E'!$B$2:$B$516,0), MATCH(Capacity!AG$254,'E-E'!$E$1:$AH$1,0))</f>
        <v>0</v>
      </c>
      <c r="AH559">
        <f>$C559*INDEX('E-E'!$E$2:$AH$516,MATCH(Capacity!$B559,'E-E'!$B$2:$B$516,0), MATCH(Capacity!AH$254,'E-E'!$E$1:$AH$1,0))</f>
        <v>0</v>
      </c>
    </row>
    <row r="560" spans="1:34" x14ac:dyDescent="0.3">
      <c r="A560" t="str">
        <f>'E-E'!A307</f>
        <v>Murray 2</v>
      </c>
      <c r="B560" t="str">
        <f>'E-E'!B307</f>
        <v>MURRAY11</v>
      </c>
      <c r="C560">
        <f>_xlfn.IFNA(VLOOKUP(B560,RawData!$B$1:$E$168,4,FALSE),0)</f>
        <v>0</v>
      </c>
      <c r="D560">
        <f>_xlfn.IFNA(VLOOKUP(B560,RawData!$B$1:$H$168,7,FALSE),0)</f>
        <v>0</v>
      </c>
      <c r="E560">
        <f>_xlfn.IFNA(VLOOKUP(B560,RawData!$B$1:$H$168,2,FALSE),0)</f>
        <v>0</v>
      </c>
      <c r="F560">
        <f>$C560*INDEX('E-E'!$E$2:$AH$516,MATCH(Capacity!$B560,'E-E'!$B$2:$B$516,0), MATCH(Capacity!F$254,'E-E'!$E$1:$AH$1,0))</f>
        <v>0</v>
      </c>
      <c r="G560">
        <f>$C560*INDEX('E-E'!$E$2:$AH$516,MATCH(Capacity!$B560,'E-E'!$B$2:$B$516,0), MATCH(Capacity!G$254,'E-E'!$E$1:$AH$1,0))</f>
        <v>0</v>
      </c>
      <c r="H560">
        <f>$C560*INDEX('E-E'!$E$2:$AH$516,MATCH(Capacity!$B560,'E-E'!$B$2:$B$516,0), MATCH(Capacity!H$254,'E-E'!$E$1:$AH$1,0))</f>
        <v>0</v>
      </c>
      <c r="I560">
        <f>$C560*INDEX('E-E'!$E$2:$AH$516,MATCH(Capacity!$B560,'E-E'!$B$2:$B$516,0), MATCH(Capacity!I$254,'E-E'!$E$1:$AH$1,0))</f>
        <v>0</v>
      </c>
      <c r="J560">
        <f>$C560*INDEX('E-E'!$E$2:$AH$516,MATCH(Capacity!$B560,'E-E'!$B$2:$B$516,0), MATCH(Capacity!J$254,'E-E'!$E$1:$AH$1,0))</f>
        <v>0</v>
      </c>
      <c r="K560">
        <f>$C560*INDEX('E-E'!$E$2:$AH$516,MATCH(Capacity!$B560,'E-E'!$B$2:$B$516,0), MATCH(Capacity!K$254,'E-E'!$E$1:$AH$1,0))</f>
        <v>0</v>
      </c>
      <c r="L560">
        <f>$C560*INDEX('E-E'!$E$2:$AH$516,MATCH(Capacity!$B560,'E-E'!$B$2:$B$516,0), MATCH(Capacity!L$254,'E-E'!$E$1:$AH$1,0))</f>
        <v>0</v>
      </c>
      <c r="M560">
        <f>$C560*INDEX('E-E'!$E$2:$AH$516,MATCH(Capacity!$B560,'E-E'!$B$2:$B$516,0), MATCH(Capacity!M$254,'E-E'!$E$1:$AH$1,0))</f>
        <v>0</v>
      </c>
      <c r="N560">
        <f>$C560*INDEX('E-E'!$E$2:$AH$516,MATCH(Capacity!$B560,'E-E'!$B$2:$B$516,0), MATCH(Capacity!N$254,'E-E'!$E$1:$AH$1,0))</f>
        <v>0</v>
      </c>
      <c r="O560">
        <f>$C560*INDEX('E-E'!$E$2:$AH$516,MATCH(Capacity!$B560,'E-E'!$B$2:$B$516,0), MATCH(Capacity!O$254,'E-E'!$E$1:$AH$1,0))</f>
        <v>0</v>
      </c>
      <c r="P560">
        <f>$C560*INDEX('E-E'!$E$2:$AH$516,MATCH(Capacity!$B560,'E-E'!$B$2:$B$516,0), MATCH(Capacity!P$254,'E-E'!$E$1:$AH$1,0))</f>
        <v>0</v>
      </c>
      <c r="Q560">
        <f>$C560*INDEX('E-E'!$E$2:$AH$516,MATCH(Capacity!$B560,'E-E'!$B$2:$B$516,0), MATCH(Capacity!Q$254,'E-E'!$E$1:$AH$1,0))</f>
        <v>0</v>
      </c>
      <c r="R560">
        <f>$C560*INDEX('E-E'!$E$2:$AH$516,MATCH(Capacity!$B560,'E-E'!$B$2:$B$516,0), MATCH(Capacity!R$254,'E-E'!$E$1:$AH$1,0))</f>
        <v>0</v>
      </c>
      <c r="S560">
        <f>$C560*INDEX('E-E'!$E$2:$AH$516,MATCH(Capacity!$B560,'E-E'!$B$2:$B$516,0), MATCH(Capacity!S$254,'E-E'!$E$1:$AH$1,0))</f>
        <v>0</v>
      </c>
      <c r="T560">
        <f>$C560*INDEX('E-E'!$E$2:$AH$516,MATCH(Capacity!$B560,'E-E'!$B$2:$B$516,0), MATCH(Capacity!T$254,'E-E'!$E$1:$AH$1,0))</f>
        <v>0</v>
      </c>
      <c r="U560">
        <f>$C560*INDEX('E-E'!$E$2:$AH$516,MATCH(Capacity!$B560,'E-E'!$B$2:$B$516,0), MATCH(Capacity!U$254,'E-E'!$E$1:$AH$1,0))</f>
        <v>0</v>
      </c>
      <c r="V560">
        <f>$C560*INDEX('E-E'!$E$2:$AH$516,MATCH(Capacity!$B560,'E-E'!$B$2:$B$516,0), MATCH(Capacity!V$254,'E-E'!$E$1:$AH$1,0))</f>
        <v>0</v>
      </c>
      <c r="W560">
        <f>$C560*INDEX('E-E'!$E$2:$AH$516,MATCH(Capacity!$B560,'E-E'!$B$2:$B$516,0), MATCH(Capacity!W$254,'E-E'!$E$1:$AH$1,0))</f>
        <v>0</v>
      </c>
      <c r="X560">
        <f>$C560*INDEX('E-E'!$E$2:$AH$516,MATCH(Capacity!$B560,'E-E'!$B$2:$B$516,0), MATCH(Capacity!X$254,'E-E'!$E$1:$AH$1,0))</f>
        <v>0</v>
      </c>
      <c r="Y560">
        <f>$C560*INDEX('E-E'!$E$2:$AH$516,MATCH(Capacity!$B560,'E-E'!$B$2:$B$516,0), MATCH(Capacity!Y$254,'E-E'!$E$1:$AH$1,0))</f>
        <v>0</v>
      </c>
      <c r="Z560">
        <f>$C560*INDEX('E-E'!$E$2:$AH$516,MATCH(Capacity!$B560,'E-E'!$B$2:$B$516,0), MATCH(Capacity!Z$254,'E-E'!$E$1:$AH$1,0))</f>
        <v>0</v>
      </c>
      <c r="AA560">
        <f>$C560*INDEX('E-E'!$E$2:$AH$516,MATCH(Capacity!$B560,'E-E'!$B$2:$B$516,0), MATCH(Capacity!AA$254,'E-E'!$E$1:$AH$1,0))</f>
        <v>0</v>
      </c>
      <c r="AB560">
        <f>$C560*INDEX('E-E'!$E$2:$AH$516,MATCH(Capacity!$B560,'E-E'!$B$2:$B$516,0), MATCH(Capacity!AB$254,'E-E'!$E$1:$AH$1,0))</f>
        <v>0</v>
      </c>
      <c r="AC560">
        <f>$C560*INDEX('E-E'!$E$2:$AH$516,MATCH(Capacity!$B560,'E-E'!$B$2:$B$516,0), MATCH(Capacity!AC$254,'E-E'!$E$1:$AH$1,0))</f>
        <v>0</v>
      </c>
      <c r="AD560">
        <f>$C560*INDEX('E-E'!$E$2:$AH$516,MATCH(Capacity!$B560,'E-E'!$B$2:$B$516,0), MATCH(Capacity!AD$254,'E-E'!$E$1:$AH$1,0))</f>
        <v>0</v>
      </c>
      <c r="AE560">
        <f>$C560*INDEX('E-E'!$E$2:$AH$516,MATCH(Capacity!$B560,'E-E'!$B$2:$B$516,0), MATCH(Capacity!AE$254,'E-E'!$E$1:$AH$1,0))</f>
        <v>0</v>
      </c>
      <c r="AF560">
        <f>$C560*INDEX('E-E'!$E$2:$AH$516,MATCH(Capacity!$B560,'E-E'!$B$2:$B$516,0), MATCH(Capacity!AF$254,'E-E'!$E$1:$AH$1,0))</f>
        <v>0</v>
      </c>
      <c r="AG560">
        <f>$C560*INDEX('E-E'!$E$2:$AH$516,MATCH(Capacity!$B560,'E-E'!$B$2:$B$516,0), MATCH(Capacity!AG$254,'E-E'!$E$1:$AH$1,0))</f>
        <v>0</v>
      </c>
      <c r="AH560">
        <f>$C560*INDEX('E-E'!$E$2:$AH$516,MATCH(Capacity!$B560,'E-E'!$B$2:$B$516,0), MATCH(Capacity!AH$254,'E-E'!$E$1:$AH$1,0))</f>
        <v>0</v>
      </c>
    </row>
    <row r="561" spans="1:34" x14ac:dyDescent="0.3">
      <c r="A561" t="str">
        <f>'E-E'!A308</f>
        <v>Murray 2</v>
      </c>
      <c r="B561" t="str">
        <f>'E-E'!B308</f>
        <v>MURRAY12</v>
      </c>
      <c r="C561">
        <f>_xlfn.IFNA(VLOOKUP(B561,RawData!$B$1:$E$168,4,FALSE),0)</f>
        <v>0</v>
      </c>
      <c r="D561">
        <f>_xlfn.IFNA(VLOOKUP(B561,RawData!$B$1:$H$168,7,FALSE),0)</f>
        <v>0</v>
      </c>
      <c r="E561">
        <f>_xlfn.IFNA(VLOOKUP(B561,RawData!$B$1:$H$168,2,FALSE),0)</f>
        <v>0</v>
      </c>
      <c r="F561">
        <f>$C561*INDEX('E-E'!$E$2:$AH$516,MATCH(Capacity!$B561,'E-E'!$B$2:$B$516,0), MATCH(Capacity!F$254,'E-E'!$E$1:$AH$1,0))</f>
        <v>0</v>
      </c>
      <c r="G561">
        <f>$C561*INDEX('E-E'!$E$2:$AH$516,MATCH(Capacity!$B561,'E-E'!$B$2:$B$516,0), MATCH(Capacity!G$254,'E-E'!$E$1:$AH$1,0))</f>
        <v>0</v>
      </c>
      <c r="H561">
        <f>$C561*INDEX('E-E'!$E$2:$AH$516,MATCH(Capacity!$B561,'E-E'!$B$2:$B$516,0), MATCH(Capacity!H$254,'E-E'!$E$1:$AH$1,0))</f>
        <v>0</v>
      </c>
      <c r="I561">
        <f>$C561*INDEX('E-E'!$E$2:$AH$516,MATCH(Capacity!$B561,'E-E'!$B$2:$B$516,0), MATCH(Capacity!I$254,'E-E'!$E$1:$AH$1,0))</f>
        <v>0</v>
      </c>
      <c r="J561">
        <f>$C561*INDEX('E-E'!$E$2:$AH$516,MATCH(Capacity!$B561,'E-E'!$B$2:$B$516,0), MATCH(Capacity!J$254,'E-E'!$E$1:$AH$1,0))</f>
        <v>0</v>
      </c>
      <c r="K561">
        <f>$C561*INDEX('E-E'!$E$2:$AH$516,MATCH(Capacity!$B561,'E-E'!$B$2:$B$516,0), MATCH(Capacity!K$254,'E-E'!$E$1:$AH$1,0))</f>
        <v>0</v>
      </c>
      <c r="L561">
        <f>$C561*INDEX('E-E'!$E$2:$AH$516,MATCH(Capacity!$B561,'E-E'!$B$2:$B$516,0), MATCH(Capacity!L$254,'E-E'!$E$1:$AH$1,0))</f>
        <v>0</v>
      </c>
      <c r="M561">
        <f>$C561*INDEX('E-E'!$E$2:$AH$516,MATCH(Capacity!$B561,'E-E'!$B$2:$B$516,0), MATCH(Capacity!M$254,'E-E'!$E$1:$AH$1,0))</f>
        <v>0</v>
      </c>
      <c r="N561">
        <f>$C561*INDEX('E-E'!$E$2:$AH$516,MATCH(Capacity!$B561,'E-E'!$B$2:$B$516,0), MATCH(Capacity!N$254,'E-E'!$E$1:$AH$1,0))</f>
        <v>0</v>
      </c>
      <c r="O561">
        <f>$C561*INDEX('E-E'!$E$2:$AH$516,MATCH(Capacity!$B561,'E-E'!$B$2:$B$516,0), MATCH(Capacity!O$254,'E-E'!$E$1:$AH$1,0))</f>
        <v>0</v>
      </c>
      <c r="P561">
        <f>$C561*INDEX('E-E'!$E$2:$AH$516,MATCH(Capacity!$B561,'E-E'!$B$2:$B$516,0), MATCH(Capacity!P$254,'E-E'!$E$1:$AH$1,0))</f>
        <v>0</v>
      </c>
      <c r="Q561">
        <f>$C561*INDEX('E-E'!$E$2:$AH$516,MATCH(Capacity!$B561,'E-E'!$B$2:$B$516,0), MATCH(Capacity!Q$254,'E-E'!$E$1:$AH$1,0))</f>
        <v>0</v>
      </c>
      <c r="R561">
        <f>$C561*INDEX('E-E'!$E$2:$AH$516,MATCH(Capacity!$B561,'E-E'!$B$2:$B$516,0), MATCH(Capacity!R$254,'E-E'!$E$1:$AH$1,0))</f>
        <v>0</v>
      </c>
      <c r="S561">
        <f>$C561*INDEX('E-E'!$E$2:$AH$516,MATCH(Capacity!$B561,'E-E'!$B$2:$B$516,0), MATCH(Capacity!S$254,'E-E'!$E$1:$AH$1,0))</f>
        <v>0</v>
      </c>
      <c r="T561">
        <f>$C561*INDEX('E-E'!$E$2:$AH$516,MATCH(Capacity!$B561,'E-E'!$B$2:$B$516,0), MATCH(Capacity!T$254,'E-E'!$E$1:$AH$1,0))</f>
        <v>0</v>
      </c>
      <c r="U561">
        <f>$C561*INDEX('E-E'!$E$2:$AH$516,MATCH(Capacity!$B561,'E-E'!$B$2:$B$516,0), MATCH(Capacity!U$254,'E-E'!$E$1:$AH$1,0))</f>
        <v>0</v>
      </c>
      <c r="V561">
        <f>$C561*INDEX('E-E'!$E$2:$AH$516,MATCH(Capacity!$B561,'E-E'!$B$2:$B$516,0), MATCH(Capacity!V$254,'E-E'!$E$1:$AH$1,0))</f>
        <v>0</v>
      </c>
      <c r="W561">
        <f>$C561*INDEX('E-E'!$E$2:$AH$516,MATCH(Capacity!$B561,'E-E'!$B$2:$B$516,0), MATCH(Capacity!W$254,'E-E'!$E$1:$AH$1,0))</f>
        <v>0</v>
      </c>
      <c r="X561">
        <f>$C561*INDEX('E-E'!$E$2:$AH$516,MATCH(Capacity!$B561,'E-E'!$B$2:$B$516,0), MATCH(Capacity!X$254,'E-E'!$E$1:$AH$1,0))</f>
        <v>0</v>
      </c>
      <c r="Y561">
        <f>$C561*INDEX('E-E'!$E$2:$AH$516,MATCH(Capacity!$B561,'E-E'!$B$2:$B$516,0), MATCH(Capacity!Y$254,'E-E'!$E$1:$AH$1,0))</f>
        <v>0</v>
      </c>
      <c r="Z561">
        <f>$C561*INDEX('E-E'!$E$2:$AH$516,MATCH(Capacity!$B561,'E-E'!$B$2:$B$516,0), MATCH(Capacity!Z$254,'E-E'!$E$1:$AH$1,0))</f>
        <v>0</v>
      </c>
      <c r="AA561">
        <f>$C561*INDEX('E-E'!$E$2:$AH$516,MATCH(Capacity!$B561,'E-E'!$B$2:$B$516,0), MATCH(Capacity!AA$254,'E-E'!$E$1:$AH$1,0))</f>
        <v>0</v>
      </c>
      <c r="AB561">
        <f>$C561*INDEX('E-E'!$E$2:$AH$516,MATCH(Capacity!$B561,'E-E'!$B$2:$B$516,0), MATCH(Capacity!AB$254,'E-E'!$E$1:$AH$1,0))</f>
        <v>0</v>
      </c>
      <c r="AC561">
        <f>$C561*INDEX('E-E'!$E$2:$AH$516,MATCH(Capacity!$B561,'E-E'!$B$2:$B$516,0), MATCH(Capacity!AC$254,'E-E'!$E$1:$AH$1,0))</f>
        <v>0</v>
      </c>
      <c r="AD561">
        <f>$C561*INDEX('E-E'!$E$2:$AH$516,MATCH(Capacity!$B561,'E-E'!$B$2:$B$516,0), MATCH(Capacity!AD$254,'E-E'!$E$1:$AH$1,0))</f>
        <v>0</v>
      </c>
      <c r="AE561">
        <f>$C561*INDEX('E-E'!$E$2:$AH$516,MATCH(Capacity!$B561,'E-E'!$B$2:$B$516,0), MATCH(Capacity!AE$254,'E-E'!$E$1:$AH$1,0))</f>
        <v>0</v>
      </c>
      <c r="AF561">
        <f>$C561*INDEX('E-E'!$E$2:$AH$516,MATCH(Capacity!$B561,'E-E'!$B$2:$B$516,0), MATCH(Capacity!AF$254,'E-E'!$E$1:$AH$1,0))</f>
        <v>0</v>
      </c>
      <c r="AG561">
        <f>$C561*INDEX('E-E'!$E$2:$AH$516,MATCH(Capacity!$B561,'E-E'!$B$2:$B$516,0), MATCH(Capacity!AG$254,'E-E'!$E$1:$AH$1,0))</f>
        <v>0</v>
      </c>
      <c r="AH561">
        <f>$C561*INDEX('E-E'!$E$2:$AH$516,MATCH(Capacity!$B561,'E-E'!$B$2:$B$516,0), MATCH(Capacity!AH$254,'E-E'!$E$1:$AH$1,0))</f>
        <v>0</v>
      </c>
    </row>
    <row r="562" spans="1:34" x14ac:dyDescent="0.3">
      <c r="A562" t="str">
        <f>'E-E'!A309</f>
        <v>Murray 2</v>
      </c>
      <c r="B562" t="str">
        <f>'E-E'!B309</f>
        <v>MURRAY13</v>
      </c>
      <c r="C562">
        <f>_xlfn.IFNA(VLOOKUP(B562,RawData!$B$1:$E$168,4,FALSE),0)</f>
        <v>0</v>
      </c>
      <c r="D562">
        <f>_xlfn.IFNA(VLOOKUP(B562,RawData!$B$1:$H$168,7,FALSE),0)</f>
        <v>0</v>
      </c>
      <c r="E562">
        <f>_xlfn.IFNA(VLOOKUP(B562,RawData!$B$1:$H$168,2,FALSE),0)</f>
        <v>0</v>
      </c>
      <c r="F562">
        <f>$C562*INDEX('E-E'!$E$2:$AH$516,MATCH(Capacity!$B562,'E-E'!$B$2:$B$516,0), MATCH(Capacity!F$254,'E-E'!$E$1:$AH$1,0))</f>
        <v>0</v>
      </c>
      <c r="G562">
        <f>$C562*INDEX('E-E'!$E$2:$AH$516,MATCH(Capacity!$B562,'E-E'!$B$2:$B$516,0), MATCH(Capacity!G$254,'E-E'!$E$1:$AH$1,0))</f>
        <v>0</v>
      </c>
      <c r="H562">
        <f>$C562*INDEX('E-E'!$E$2:$AH$516,MATCH(Capacity!$B562,'E-E'!$B$2:$B$516,0), MATCH(Capacity!H$254,'E-E'!$E$1:$AH$1,0))</f>
        <v>0</v>
      </c>
      <c r="I562">
        <f>$C562*INDEX('E-E'!$E$2:$AH$516,MATCH(Capacity!$B562,'E-E'!$B$2:$B$516,0), MATCH(Capacity!I$254,'E-E'!$E$1:$AH$1,0))</f>
        <v>0</v>
      </c>
      <c r="J562">
        <f>$C562*INDEX('E-E'!$E$2:$AH$516,MATCH(Capacity!$B562,'E-E'!$B$2:$B$516,0), MATCH(Capacity!J$254,'E-E'!$E$1:$AH$1,0))</f>
        <v>0</v>
      </c>
      <c r="K562">
        <f>$C562*INDEX('E-E'!$E$2:$AH$516,MATCH(Capacity!$B562,'E-E'!$B$2:$B$516,0), MATCH(Capacity!K$254,'E-E'!$E$1:$AH$1,0))</f>
        <v>0</v>
      </c>
      <c r="L562">
        <f>$C562*INDEX('E-E'!$E$2:$AH$516,MATCH(Capacity!$B562,'E-E'!$B$2:$B$516,0), MATCH(Capacity!L$254,'E-E'!$E$1:$AH$1,0))</f>
        <v>0</v>
      </c>
      <c r="M562">
        <f>$C562*INDEX('E-E'!$E$2:$AH$516,MATCH(Capacity!$B562,'E-E'!$B$2:$B$516,0), MATCH(Capacity!M$254,'E-E'!$E$1:$AH$1,0))</f>
        <v>0</v>
      </c>
      <c r="N562">
        <f>$C562*INDEX('E-E'!$E$2:$AH$516,MATCH(Capacity!$B562,'E-E'!$B$2:$B$516,0), MATCH(Capacity!N$254,'E-E'!$E$1:$AH$1,0))</f>
        <v>0</v>
      </c>
      <c r="O562">
        <f>$C562*INDEX('E-E'!$E$2:$AH$516,MATCH(Capacity!$B562,'E-E'!$B$2:$B$516,0), MATCH(Capacity!O$254,'E-E'!$E$1:$AH$1,0))</f>
        <v>0</v>
      </c>
      <c r="P562">
        <f>$C562*INDEX('E-E'!$E$2:$AH$516,MATCH(Capacity!$B562,'E-E'!$B$2:$B$516,0), MATCH(Capacity!P$254,'E-E'!$E$1:$AH$1,0))</f>
        <v>0</v>
      </c>
      <c r="Q562">
        <f>$C562*INDEX('E-E'!$E$2:$AH$516,MATCH(Capacity!$B562,'E-E'!$B$2:$B$516,0), MATCH(Capacity!Q$254,'E-E'!$E$1:$AH$1,0))</f>
        <v>0</v>
      </c>
      <c r="R562">
        <f>$C562*INDEX('E-E'!$E$2:$AH$516,MATCH(Capacity!$B562,'E-E'!$B$2:$B$516,0), MATCH(Capacity!R$254,'E-E'!$E$1:$AH$1,0))</f>
        <v>0</v>
      </c>
      <c r="S562">
        <f>$C562*INDEX('E-E'!$E$2:$AH$516,MATCH(Capacity!$B562,'E-E'!$B$2:$B$516,0), MATCH(Capacity!S$254,'E-E'!$E$1:$AH$1,0))</f>
        <v>0</v>
      </c>
      <c r="T562">
        <f>$C562*INDEX('E-E'!$E$2:$AH$516,MATCH(Capacity!$B562,'E-E'!$B$2:$B$516,0), MATCH(Capacity!T$254,'E-E'!$E$1:$AH$1,0))</f>
        <v>0</v>
      </c>
      <c r="U562">
        <f>$C562*INDEX('E-E'!$E$2:$AH$516,MATCH(Capacity!$B562,'E-E'!$B$2:$B$516,0), MATCH(Capacity!U$254,'E-E'!$E$1:$AH$1,0))</f>
        <v>0</v>
      </c>
      <c r="V562">
        <f>$C562*INDEX('E-E'!$E$2:$AH$516,MATCH(Capacity!$B562,'E-E'!$B$2:$B$516,0), MATCH(Capacity!V$254,'E-E'!$E$1:$AH$1,0))</f>
        <v>0</v>
      </c>
      <c r="W562">
        <f>$C562*INDEX('E-E'!$E$2:$AH$516,MATCH(Capacity!$B562,'E-E'!$B$2:$B$516,0), MATCH(Capacity!W$254,'E-E'!$E$1:$AH$1,0))</f>
        <v>0</v>
      </c>
      <c r="X562">
        <f>$C562*INDEX('E-E'!$E$2:$AH$516,MATCH(Capacity!$B562,'E-E'!$B$2:$B$516,0), MATCH(Capacity!X$254,'E-E'!$E$1:$AH$1,0))</f>
        <v>0</v>
      </c>
      <c r="Y562">
        <f>$C562*INDEX('E-E'!$E$2:$AH$516,MATCH(Capacity!$B562,'E-E'!$B$2:$B$516,0), MATCH(Capacity!Y$254,'E-E'!$E$1:$AH$1,0))</f>
        <v>0</v>
      </c>
      <c r="Z562">
        <f>$C562*INDEX('E-E'!$E$2:$AH$516,MATCH(Capacity!$B562,'E-E'!$B$2:$B$516,0), MATCH(Capacity!Z$254,'E-E'!$E$1:$AH$1,0))</f>
        <v>0</v>
      </c>
      <c r="AA562">
        <f>$C562*INDEX('E-E'!$E$2:$AH$516,MATCH(Capacity!$B562,'E-E'!$B$2:$B$516,0), MATCH(Capacity!AA$254,'E-E'!$E$1:$AH$1,0))</f>
        <v>0</v>
      </c>
      <c r="AB562">
        <f>$C562*INDEX('E-E'!$E$2:$AH$516,MATCH(Capacity!$B562,'E-E'!$B$2:$B$516,0), MATCH(Capacity!AB$254,'E-E'!$E$1:$AH$1,0))</f>
        <v>0</v>
      </c>
      <c r="AC562">
        <f>$C562*INDEX('E-E'!$E$2:$AH$516,MATCH(Capacity!$B562,'E-E'!$B$2:$B$516,0), MATCH(Capacity!AC$254,'E-E'!$E$1:$AH$1,0))</f>
        <v>0</v>
      </c>
      <c r="AD562">
        <f>$C562*INDEX('E-E'!$E$2:$AH$516,MATCH(Capacity!$B562,'E-E'!$B$2:$B$516,0), MATCH(Capacity!AD$254,'E-E'!$E$1:$AH$1,0))</f>
        <v>0</v>
      </c>
      <c r="AE562">
        <f>$C562*INDEX('E-E'!$E$2:$AH$516,MATCH(Capacity!$B562,'E-E'!$B$2:$B$516,0), MATCH(Capacity!AE$254,'E-E'!$E$1:$AH$1,0))</f>
        <v>0</v>
      </c>
      <c r="AF562">
        <f>$C562*INDEX('E-E'!$E$2:$AH$516,MATCH(Capacity!$B562,'E-E'!$B$2:$B$516,0), MATCH(Capacity!AF$254,'E-E'!$E$1:$AH$1,0))</f>
        <v>0</v>
      </c>
      <c r="AG562">
        <f>$C562*INDEX('E-E'!$E$2:$AH$516,MATCH(Capacity!$B562,'E-E'!$B$2:$B$516,0), MATCH(Capacity!AG$254,'E-E'!$E$1:$AH$1,0))</f>
        <v>0</v>
      </c>
      <c r="AH562">
        <f>$C562*INDEX('E-E'!$E$2:$AH$516,MATCH(Capacity!$B562,'E-E'!$B$2:$B$516,0), MATCH(Capacity!AH$254,'E-E'!$E$1:$AH$1,0))</f>
        <v>0</v>
      </c>
    </row>
    <row r="563" spans="1:34" x14ac:dyDescent="0.3">
      <c r="A563" t="str">
        <f>'E-E'!A310</f>
        <v>Murray 2</v>
      </c>
      <c r="B563" t="str">
        <f>'E-E'!B310</f>
        <v>MURRAY14</v>
      </c>
      <c r="C563">
        <f>_xlfn.IFNA(VLOOKUP(B563,RawData!$B$1:$E$168,4,FALSE),0)</f>
        <v>0</v>
      </c>
      <c r="D563">
        <f>_xlfn.IFNA(VLOOKUP(B563,RawData!$B$1:$H$168,7,FALSE),0)</f>
        <v>0</v>
      </c>
      <c r="E563">
        <f>_xlfn.IFNA(VLOOKUP(B563,RawData!$B$1:$H$168,2,FALSE),0)</f>
        <v>0</v>
      </c>
      <c r="F563">
        <f>$C563*INDEX('E-E'!$E$2:$AH$516,MATCH(Capacity!$B563,'E-E'!$B$2:$B$516,0), MATCH(Capacity!F$254,'E-E'!$E$1:$AH$1,0))</f>
        <v>0</v>
      </c>
      <c r="G563">
        <f>$C563*INDEX('E-E'!$E$2:$AH$516,MATCH(Capacity!$B563,'E-E'!$B$2:$B$516,0), MATCH(Capacity!G$254,'E-E'!$E$1:$AH$1,0))</f>
        <v>0</v>
      </c>
      <c r="H563">
        <f>$C563*INDEX('E-E'!$E$2:$AH$516,MATCH(Capacity!$B563,'E-E'!$B$2:$B$516,0), MATCH(Capacity!H$254,'E-E'!$E$1:$AH$1,0))</f>
        <v>0</v>
      </c>
      <c r="I563">
        <f>$C563*INDEX('E-E'!$E$2:$AH$516,MATCH(Capacity!$B563,'E-E'!$B$2:$B$516,0), MATCH(Capacity!I$254,'E-E'!$E$1:$AH$1,0))</f>
        <v>0</v>
      </c>
      <c r="J563">
        <f>$C563*INDEX('E-E'!$E$2:$AH$516,MATCH(Capacity!$B563,'E-E'!$B$2:$B$516,0), MATCH(Capacity!J$254,'E-E'!$E$1:$AH$1,0))</f>
        <v>0</v>
      </c>
      <c r="K563">
        <f>$C563*INDEX('E-E'!$E$2:$AH$516,MATCH(Capacity!$B563,'E-E'!$B$2:$B$516,0), MATCH(Capacity!K$254,'E-E'!$E$1:$AH$1,0))</f>
        <v>0</v>
      </c>
      <c r="L563">
        <f>$C563*INDEX('E-E'!$E$2:$AH$516,MATCH(Capacity!$B563,'E-E'!$B$2:$B$516,0), MATCH(Capacity!L$254,'E-E'!$E$1:$AH$1,0))</f>
        <v>0</v>
      </c>
      <c r="M563">
        <f>$C563*INDEX('E-E'!$E$2:$AH$516,MATCH(Capacity!$B563,'E-E'!$B$2:$B$516,0), MATCH(Capacity!M$254,'E-E'!$E$1:$AH$1,0))</f>
        <v>0</v>
      </c>
      <c r="N563">
        <f>$C563*INDEX('E-E'!$E$2:$AH$516,MATCH(Capacity!$B563,'E-E'!$B$2:$B$516,0), MATCH(Capacity!N$254,'E-E'!$E$1:$AH$1,0))</f>
        <v>0</v>
      </c>
      <c r="O563">
        <f>$C563*INDEX('E-E'!$E$2:$AH$516,MATCH(Capacity!$B563,'E-E'!$B$2:$B$516,0), MATCH(Capacity!O$254,'E-E'!$E$1:$AH$1,0))</f>
        <v>0</v>
      </c>
      <c r="P563">
        <f>$C563*INDEX('E-E'!$E$2:$AH$516,MATCH(Capacity!$B563,'E-E'!$B$2:$B$516,0), MATCH(Capacity!P$254,'E-E'!$E$1:$AH$1,0))</f>
        <v>0</v>
      </c>
      <c r="Q563">
        <f>$C563*INDEX('E-E'!$E$2:$AH$516,MATCH(Capacity!$B563,'E-E'!$B$2:$B$516,0), MATCH(Capacity!Q$254,'E-E'!$E$1:$AH$1,0))</f>
        <v>0</v>
      </c>
      <c r="R563">
        <f>$C563*INDEX('E-E'!$E$2:$AH$516,MATCH(Capacity!$B563,'E-E'!$B$2:$B$516,0), MATCH(Capacity!R$254,'E-E'!$E$1:$AH$1,0))</f>
        <v>0</v>
      </c>
      <c r="S563">
        <f>$C563*INDEX('E-E'!$E$2:$AH$516,MATCH(Capacity!$B563,'E-E'!$B$2:$B$516,0), MATCH(Capacity!S$254,'E-E'!$E$1:$AH$1,0))</f>
        <v>0</v>
      </c>
      <c r="T563">
        <f>$C563*INDEX('E-E'!$E$2:$AH$516,MATCH(Capacity!$B563,'E-E'!$B$2:$B$516,0), MATCH(Capacity!T$254,'E-E'!$E$1:$AH$1,0))</f>
        <v>0</v>
      </c>
      <c r="U563">
        <f>$C563*INDEX('E-E'!$E$2:$AH$516,MATCH(Capacity!$B563,'E-E'!$B$2:$B$516,0), MATCH(Capacity!U$254,'E-E'!$E$1:$AH$1,0))</f>
        <v>0</v>
      </c>
      <c r="V563">
        <f>$C563*INDEX('E-E'!$E$2:$AH$516,MATCH(Capacity!$B563,'E-E'!$B$2:$B$516,0), MATCH(Capacity!V$254,'E-E'!$E$1:$AH$1,0))</f>
        <v>0</v>
      </c>
      <c r="W563">
        <f>$C563*INDEX('E-E'!$E$2:$AH$516,MATCH(Capacity!$B563,'E-E'!$B$2:$B$516,0), MATCH(Capacity!W$254,'E-E'!$E$1:$AH$1,0))</f>
        <v>0</v>
      </c>
      <c r="X563">
        <f>$C563*INDEX('E-E'!$E$2:$AH$516,MATCH(Capacity!$B563,'E-E'!$B$2:$B$516,0), MATCH(Capacity!X$254,'E-E'!$E$1:$AH$1,0))</f>
        <v>0</v>
      </c>
      <c r="Y563">
        <f>$C563*INDEX('E-E'!$E$2:$AH$516,MATCH(Capacity!$B563,'E-E'!$B$2:$B$516,0), MATCH(Capacity!Y$254,'E-E'!$E$1:$AH$1,0))</f>
        <v>0</v>
      </c>
      <c r="Z563">
        <f>$C563*INDEX('E-E'!$E$2:$AH$516,MATCH(Capacity!$B563,'E-E'!$B$2:$B$516,0), MATCH(Capacity!Z$254,'E-E'!$E$1:$AH$1,0))</f>
        <v>0</v>
      </c>
      <c r="AA563">
        <f>$C563*INDEX('E-E'!$E$2:$AH$516,MATCH(Capacity!$B563,'E-E'!$B$2:$B$516,0), MATCH(Capacity!AA$254,'E-E'!$E$1:$AH$1,0))</f>
        <v>0</v>
      </c>
      <c r="AB563">
        <f>$C563*INDEX('E-E'!$E$2:$AH$516,MATCH(Capacity!$B563,'E-E'!$B$2:$B$516,0), MATCH(Capacity!AB$254,'E-E'!$E$1:$AH$1,0))</f>
        <v>0</v>
      </c>
      <c r="AC563">
        <f>$C563*INDEX('E-E'!$E$2:$AH$516,MATCH(Capacity!$B563,'E-E'!$B$2:$B$516,0), MATCH(Capacity!AC$254,'E-E'!$E$1:$AH$1,0))</f>
        <v>0</v>
      </c>
      <c r="AD563">
        <f>$C563*INDEX('E-E'!$E$2:$AH$516,MATCH(Capacity!$B563,'E-E'!$B$2:$B$516,0), MATCH(Capacity!AD$254,'E-E'!$E$1:$AH$1,0))</f>
        <v>0</v>
      </c>
      <c r="AE563">
        <f>$C563*INDEX('E-E'!$E$2:$AH$516,MATCH(Capacity!$B563,'E-E'!$B$2:$B$516,0), MATCH(Capacity!AE$254,'E-E'!$E$1:$AH$1,0))</f>
        <v>0</v>
      </c>
      <c r="AF563">
        <f>$C563*INDEX('E-E'!$E$2:$AH$516,MATCH(Capacity!$B563,'E-E'!$B$2:$B$516,0), MATCH(Capacity!AF$254,'E-E'!$E$1:$AH$1,0))</f>
        <v>0</v>
      </c>
      <c r="AG563">
        <f>$C563*INDEX('E-E'!$E$2:$AH$516,MATCH(Capacity!$B563,'E-E'!$B$2:$B$516,0), MATCH(Capacity!AG$254,'E-E'!$E$1:$AH$1,0))</f>
        <v>0</v>
      </c>
      <c r="AH563">
        <f>$C563*INDEX('E-E'!$E$2:$AH$516,MATCH(Capacity!$B563,'E-E'!$B$2:$B$516,0), MATCH(Capacity!AH$254,'E-E'!$E$1:$AH$1,0))</f>
        <v>0</v>
      </c>
    </row>
    <row r="564" spans="1:34" x14ac:dyDescent="0.3">
      <c r="A564" t="str">
        <f>'E-E'!A311</f>
        <v>Musselroe Wind Farm</v>
      </c>
      <c r="B564" t="str">
        <f>'E-E'!B311</f>
        <v>MUSSELR1</v>
      </c>
      <c r="C564">
        <f>_xlfn.IFNA(VLOOKUP(B564,RawData!$B$1:$E$168,4,FALSE),0)</f>
        <v>0</v>
      </c>
      <c r="D564">
        <f>_xlfn.IFNA(VLOOKUP(B564,RawData!$B$1:$H$168,7,FALSE),0)</f>
        <v>0</v>
      </c>
      <c r="E564">
        <f>_xlfn.IFNA(VLOOKUP(B564,RawData!$B$1:$H$168,2,FALSE),0)</f>
        <v>0</v>
      </c>
      <c r="F564">
        <f>$C564*INDEX('E-E'!$E$2:$AH$516,MATCH(Capacity!$B564,'E-E'!$B$2:$B$516,0), MATCH(Capacity!F$254,'E-E'!$E$1:$AH$1,0))</f>
        <v>0</v>
      </c>
      <c r="G564">
        <f>$C564*INDEX('E-E'!$E$2:$AH$516,MATCH(Capacity!$B564,'E-E'!$B$2:$B$516,0), MATCH(Capacity!G$254,'E-E'!$E$1:$AH$1,0))</f>
        <v>0</v>
      </c>
      <c r="H564">
        <f>$C564*INDEX('E-E'!$E$2:$AH$516,MATCH(Capacity!$B564,'E-E'!$B$2:$B$516,0), MATCH(Capacity!H$254,'E-E'!$E$1:$AH$1,0))</f>
        <v>0</v>
      </c>
      <c r="I564">
        <f>$C564*INDEX('E-E'!$E$2:$AH$516,MATCH(Capacity!$B564,'E-E'!$B$2:$B$516,0), MATCH(Capacity!I$254,'E-E'!$E$1:$AH$1,0))</f>
        <v>0</v>
      </c>
      <c r="J564">
        <f>$C564*INDEX('E-E'!$E$2:$AH$516,MATCH(Capacity!$B564,'E-E'!$B$2:$B$516,0), MATCH(Capacity!J$254,'E-E'!$E$1:$AH$1,0))</f>
        <v>0</v>
      </c>
      <c r="K564">
        <f>$C564*INDEX('E-E'!$E$2:$AH$516,MATCH(Capacity!$B564,'E-E'!$B$2:$B$516,0), MATCH(Capacity!K$254,'E-E'!$E$1:$AH$1,0))</f>
        <v>0</v>
      </c>
      <c r="L564">
        <f>$C564*INDEX('E-E'!$E$2:$AH$516,MATCH(Capacity!$B564,'E-E'!$B$2:$B$516,0), MATCH(Capacity!L$254,'E-E'!$E$1:$AH$1,0))</f>
        <v>0</v>
      </c>
      <c r="M564">
        <f>$C564*INDEX('E-E'!$E$2:$AH$516,MATCH(Capacity!$B564,'E-E'!$B$2:$B$516,0), MATCH(Capacity!M$254,'E-E'!$E$1:$AH$1,0))</f>
        <v>0</v>
      </c>
      <c r="N564">
        <f>$C564*INDEX('E-E'!$E$2:$AH$516,MATCH(Capacity!$B564,'E-E'!$B$2:$B$516,0), MATCH(Capacity!N$254,'E-E'!$E$1:$AH$1,0))</f>
        <v>0</v>
      </c>
      <c r="O564">
        <f>$C564*INDEX('E-E'!$E$2:$AH$516,MATCH(Capacity!$B564,'E-E'!$B$2:$B$516,0), MATCH(Capacity!O$254,'E-E'!$E$1:$AH$1,0))</f>
        <v>0</v>
      </c>
      <c r="P564">
        <f>$C564*INDEX('E-E'!$E$2:$AH$516,MATCH(Capacity!$B564,'E-E'!$B$2:$B$516,0), MATCH(Capacity!P$254,'E-E'!$E$1:$AH$1,0))</f>
        <v>0</v>
      </c>
      <c r="Q564">
        <f>$C564*INDEX('E-E'!$E$2:$AH$516,MATCH(Capacity!$B564,'E-E'!$B$2:$B$516,0), MATCH(Capacity!Q$254,'E-E'!$E$1:$AH$1,0))</f>
        <v>0</v>
      </c>
      <c r="R564">
        <f>$C564*INDEX('E-E'!$E$2:$AH$516,MATCH(Capacity!$B564,'E-E'!$B$2:$B$516,0), MATCH(Capacity!R$254,'E-E'!$E$1:$AH$1,0))</f>
        <v>0</v>
      </c>
      <c r="S564">
        <f>$C564*INDEX('E-E'!$E$2:$AH$516,MATCH(Capacity!$B564,'E-E'!$B$2:$B$516,0), MATCH(Capacity!S$254,'E-E'!$E$1:$AH$1,0))</f>
        <v>0</v>
      </c>
      <c r="T564">
        <f>$C564*INDEX('E-E'!$E$2:$AH$516,MATCH(Capacity!$B564,'E-E'!$B$2:$B$516,0), MATCH(Capacity!T$254,'E-E'!$E$1:$AH$1,0))</f>
        <v>0</v>
      </c>
      <c r="U564">
        <f>$C564*INDEX('E-E'!$E$2:$AH$516,MATCH(Capacity!$B564,'E-E'!$B$2:$B$516,0), MATCH(Capacity!U$254,'E-E'!$E$1:$AH$1,0))</f>
        <v>0</v>
      </c>
      <c r="V564">
        <f>$C564*INDEX('E-E'!$E$2:$AH$516,MATCH(Capacity!$B564,'E-E'!$B$2:$B$516,0), MATCH(Capacity!V$254,'E-E'!$E$1:$AH$1,0))</f>
        <v>0</v>
      </c>
      <c r="W564">
        <f>$C564*INDEX('E-E'!$E$2:$AH$516,MATCH(Capacity!$B564,'E-E'!$B$2:$B$516,0), MATCH(Capacity!W$254,'E-E'!$E$1:$AH$1,0))</f>
        <v>0</v>
      </c>
      <c r="X564">
        <f>$C564*INDEX('E-E'!$E$2:$AH$516,MATCH(Capacity!$B564,'E-E'!$B$2:$B$516,0), MATCH(Capacity!X$254,'E-E'!$E$1:$AH$1,0))</f>
        <v>0</v>
      </c>
      <c r="Y564">
        <f>$C564*INDEX('E-E'!$E$2:$AH$516,MATCH(Capacity!$B564,'E-E'!$B$2:$B$516,0), MATCH(Capacity!Y$254,'E-E'!$E$1:$AH$1,0))</f>
        <v>0</v>
      </c>
      <c r="Z564">
        <f>$C564*INDEX('E-E'!$E$2:$AH$516,MATCH(Capacity!$B564,'E-E'!$B$2:$B$516,0), MATCH(Capacity!Z$254,'E-E'!$E$1:$AH$1,0))</f>
        <v>0</v>
      </c>
      <c r="AA564">
        <f>$C564*INDEX('E-E'!$E$2:$AH$516,MATCH(Capacity!$B564,'E-E'!$B$2:$B$516,0), MATCH(Capacity!AA$254,'E-E'!$E$1:$AH$1,0))</f>
        <v>0</v>
      </c>
      <c r="AB564">
        <f>$C564*INDEX('E-E'!$E$2:$AH$516,MATCH(Capacity!$B564,'E-E'!$B$2:$B$516,0), MATCH(Capacity!AB$254,'E-E'!$E$1:$AH$1,0))</f>
        <v>0</v>
      </c>
      <c r="AC564">
        <f>$C564*INDEX('E-E'!$E$2:$AH$516,MATCH(Capacity!$B564,'E-E'!$B$2:$B$516,0), MATCH(Capacity!AC$254,'E-E'!$E$1:$AH$1,0))</f>
        <v>0</v>
      </c>
      <c r="AD564">
        <f>$C564*INDEX('E-E'!$E$2:$AH$516,MATCH(Capacity!$B564,'E-E'!$B$2:$B$516,0), MATCH(Capacity!AD$254,'E-E'!$E$1:$AH$1,0))</f>
        <v>0</v>
      </c>
      <c r="AE564">
        <f>$C564*INDEX('E-E'!$E$2:$AH$516,MATCH(Capacity!$B564,'E-E'!$B$2:$B$516,0), MATCH(Capacity!AE$254,'E-E'!$E$1:$AH$1,0))</f>
        <v>0</v>
      </c>
      <c r="AF564">
        <f>$C564*INDEX('E-E'!$E$2:$AH$516,MATCH(Capacity!$B564,'E-E'!$B$2:$B$516,0), MATCH(Capacity!AF$254,'E-E'!$E$1:$AH$1,0))</f>
        <v>0</v>
      </c>
      <c r="AG564">
        <f>$C564*INDEX('E-E'!$E$2:$AH$516,MATCH(Capacity!$B564,'E-E'!$B$2:$B$516,0), MATCH(Capacity!AG$254,'E-E'!$E$1:$AH$1,0))</f>
        <v>0</v>
      </c>
      <c r="AH564">
        <f>$C564*INDEX('E-E'!$E$2:$AH$516,MATCH(Capacity!$B564,'E-E'!$B$2:$B$516,0), MATCH(Capacity!AH$254,'E-E'!$E$1:$AH$1,0))</f>
        <v>0</v>
      </c>
    </row>
    <row r="565" spans="1:34" x14ac:dyDescent="0.3">
      <c r="A565" t="str">
        <f>'E-E'!A312</f>
        <v>Murra Warra Wind Farm - stage 1</v>
      </c>
      <c r="B565" t="str">
        <f>'E-E'!B312</f>
        <v>MUWAWF1</v>
      </c>
      <c r="C565">
        <f>_xlfn.IFNA(VLOOKUP(B565,RawData!$B$1:$E$168,4,FALSE),0)</f>
        <v>0</v>
      </c>
      <c r="D565">
        <f>_xlfn.IFNA(VLOOKUP(B565,RawData!$B$1:$H$168,7,FALSE),0)</f>
        <v>0</v>
      </c>
      <c r="E565">
        <f>_xlfn.IFNA(VLOOKUP(B565,RawData!$B$1:$H$168,2,FALSE),0)</f>
        <v>0</v>
      </c>
      <c r="F565">
        <f>$C565*INDEX('E-E'!$E$2:$AH$516,MATCH(Capacity!$B565,'E-E'!$B$2:$B$516,0), MATCH(Capacity!F$254,'E-E'!$E$1:$AH$1,0))</f>
        <v>0</v>
      </c>
      <c r="G565">
        <f>$C565*INDEX('E-E'!$E$2:$AH$516,MATCH(Capacity!$B565,'E-E'!$B$2:$B$516,0), MATCH(Capacity!G$254,'E-E'!$E$1:$AH$1,0))</f>
        <v>0</v>
      </c>
      <c r="H565">
        <f>$C565*INDEX('E-E'!$E$2:$AH$516,MATCH(Capacity!$B565,'E-E'!$B$2:$B$516,0), MATCH(Capacity!H$254,'E-E'!$E$1:$AH$1,0))</f>
        <v>0</v>
      </c>
      <c r="I565">
        <f>$C565*INDEX('E-E'!$E$2:$AH$516,MATCH(Capacity!$B565,'E-E'!$B$2:$B$516,0), MATCH(Capacity!I$254,'E-E'!$E$1:$AH$1,0))</f>
        <v>0</v>
      </c>
      <c r="J565">
        <f>$C565*INDEX('E-E'!$E$2:$AH$516,MATCH(Capacity!$B565,'E-E'!$B$2:$B$516,0), MATCH(Capacity!J$254,'E-E'!$E$1:$AH$1,0))</f>
        <v>0</v>
      </c>
      <c r="K565">
        <f>$C565*INDEX('E-E'!$E$2:$AH$516,MATCH(Capacity!$B565,'E-E'!$B$2:$B$516,0), MATCH(Capacity!K$254,'E-E'!$E$1:$AH$1,0))</f>
        <v>0</v>
      </c>
      <c r="L565">
        <f>$C565*INDEX('E-E'!$E$2:$AH$516,MATCH(Capacity!$B565,'E-E'!$B$2:$B$516,0), MATCH(Capacity!L$254,'E-E'!$E$1:$AH$1,0))</f>
        <v>0</v>
      </c>
      <c r="M565">
        <f>$C565*INDEX('E-E'!$E$2:$AH$516,MATCH(Capacity!$B565,'E-E'!$B$2:$B$516,0), MATCH(Capacity!M$254,'E-E'!$E$1:$AH$1,0))</f>
        <v>0</v>
      </c>
      <c r="N565">
        <f>$C565*INDEX('E-E'!$E$2:$AH$516,MATCH(Capacity!$B565,'E-E'!$B$2:$B$516,0), MATCH(Capacity!N$254,'E-E'!$E$1:$AH$1,0))</f>
        <v>0</v>
      </c>
      <c r="O565">
        <f>$C565*INDEX('E-E'!$E$2:$AH$516,MATCH(Capacity!$B565,'E-E'!$B$2:$B$516,0), MATCH(Capacity!O$254,'E-E'!$E$1:$AH$1,0))</f>
        <v>0</v>
      </c>
      <c r="P565">
        <f>$C565*INDEX('E-E'!$E$2:$AH$516,MATCH(Capacity!$B565,'E-E'!$B$2:$B$516,0), MATCH(Capacity!P$254,'E-E'!$E$1:$AH$1,0))</f>
        <v>0</v>
      </c>
      <c r="Q565">
        <f>$C565*INDEX('E-E'!$E$2:$AH$516,MATCH(Capacity!$B565,'E-E'!$B$2:$B$516,0), MATCH(Capacity!Q$254,'E-E'!$E$1:$AH$1,0))</f>
        <v>0</v>
      </c>
      <c r="R565">
        <f>$C565*INDEX('E-E'!$E$2:$AH$516,MATCH(Capacity!$B565,'E-E'!$B$2:$B$516,0), MATCH(Capacity!R$254,'E-E'!$E$1:$AH$1,0))</f>
        <v>0</v>
      </c>
      <c r="S565">
        <f>$C565*INDEX('E-E'!$E$2:$AH$516,MATCH(Capacity!$B565,'E-E'!$B$2:$B$516,0), MATCH(Capacity!S$254,'E-E'!$E$1:$AH$1,0))</f>
        <v>0</v>
      </c>
      <c r="T565">
        <f>$C565*INDEX('E-E'!$E$2:$AH$516,MATCH(Capacity!$B565,'E-E'!$B$2:$B$516,0), MATCH(Capacity!T$254,'E-E'!$E$1:$AH$1,0))</f>
        <v>0</v>
      </c>
      <c r="U565">
        <f>$C565*INDEX('E-E'!$E$2:$AH$516,MATCH(Capacity!$B565,'E-E'!$B$2:$B$516,0), MATCH(Capacity!U$254,'E-E'!$E$1:$AH$1,0))</f>
        <v>0</v>
      </c>
      <c r="V565">
        <f>$C565*INDEX('E-E'!$E$2:$AH$516,MATCH(Capacity!$B565,'E-E'!$B$2:$B$516,0), MATCH(Capacity!V$254,'E-E'!$E$1:$AH$1,0))</f>
        <v>0</v>
      </c>
      <c r="W565">
        <f>$C565*INDEX('E-E'!$E$2:$AH$516,MATCH(Capacity!$B565,'E-E'!$B$2:$B$516,0), MATCH(Capacity!W$254,'E-E'!$E$1:$AH$1,0))</f>
        <v>0</v>
      </c>
      <c r="X565">
        <f>$C565*INDEX('E-E'!$E$2:$AH$516,MATCH(Capacity!$B565,'E-E'!$B$2:$B$516,0), MATCH(Capacity!X$254,'E-E'!$E$1:$AH$1,0))</f>
        <v>0</v>
      </c>
      <c r="Y565">
        <f>$C565*INDEX('E-E'!$E$2:$AH$516,MATCH(Capacity!$B565,'E-E'!$B$2:$B$516,0), MATCH(Capacity!Y$254,'E-E'!$E$1:$AH$1,0))</f>
        <v>0</v>
      </c>
      <c r="Z565">
        <f>$C565*INDEX('E-E'!$E$2:$AH$516,MATCH(Capacity!$B565,'E-E'!$B$2:$B$516,0), MATCH(Capacity!Z$254,'E-E'!$E$1:$AH$1,0))</f>
        <v>0</v>
      </c>
      <c r="AA565">
        <f>$C565*INDEX('E-E'!$E$2:$AH$516,MATCH(Capacity!$B565,'E-E'!$B$2:$B$516,0), MATCH(Capacity!AA$254,'E-E'!$E$1:$AH$1,0))</f>
        <v>0</v>
      </c>
      <c r="AB565">
        <f>$C565*INDEX('E-E'!$E$2:$AH$516,MATCH(Capacity!$B565,'E-E'!$B$2:$B$516,0), MATCH(Capacity!AB$254,'E-E'!$E$1:$AH$1,0))</f>
        <v>0</v>
      </c>
      <c r="AC565">
        <f>$C565*INDEX('E-E'!$E$2:$AH$516,MATCH(Capacity!$B565,'E-E'!$B$2:$B$516,0), MATCH(Capacity!AC$254,'E-E'!$E$1:$AH$1,0))</f>
        <v>0</v>
      </c>
      <c r="AD565">
        <f>$C565*INDEX('E-E'!$E$2:$AH$516,MATCH(Capacity!$B565,'E-E'!$B$2:$B$516,0), MATCH(Capacity!AD$254,'E-E'!$E$1:$AH$1,0))</f>
        <v>0</v>
      </c>
      <c r="AE565">
        <f>$C565*INDEX('E-E'!$E$2:$AH$516,MATCH(Capacity!$B565,'E-E'!$B$2:$B$516,0), MATCH(Capacity!AE$254,'E-E'!$E$1:$AH$1,0))</f>
        <v>0</v>
      </c>
      <c r="AF565">
        <f>$C565*INDEX('E-E'!$E$2:$AH$516,MATCH(Capacity!$B565,'E-E'!$B$2:$B$516,0), MATCH(Capacity!AF$254,'E-E'!$E$1:$AH$1,0))</f>
        <v>0</v>
      </c>
      <c r="AG565">
        <f>$C565*INDEX('E-E'!$E$2:$AH$516,MATCH(Capacity!$B565,'E-E'!$B$2:$B$516,0), MATCH(Capacity!AG$254,'E-E'!$E$1:$AH$1,0))</f>
        <v>0</v>
      </c>
      <c r="AH565">
        <f>$C565*INDEX('E-E'!$E$2:$AH$516,MATCH(Capacity!$B565,'E-E'!$B$2:$B$516,0), MATCH(Capacity!AH$254,'E-E'!$E$1:$AH$1,0))</f>
        <v>0</v>
      </c>
    </row>
    <row r="566" spans="1:34" x14ac:dyDescent="0.3">
      <c r="A566" t="str">
        <f>'E-E'!A313</f>
        <v>Morgan To Whyalla Pipeline No 1 PS And Water Filtration Plant</v>
      </c>
      <c r="B566" t="str">
        <f>'E-E'!B313</f>
        <v>MWPS1PV1</v>
      </c>
      <c r="C566">
        <f>_xlfn.IFNA(VLOOKUP(B566,RawData!$B$1:$E$168,4,FALSE),0)</f>
        <v>0</v>
      </c>
      <c r="D566">
        <f>_xlfn.IFNA(VLOOKUP(B566,RawData!$B$1:$H$168,7,FALSE),0)</f>
        <v>0</v>
      </c>
      <c r="E566">
        <f>_xlfn.IFNA(VLOOKUP(B566,RawData!$B$1:$H$168,2,FALSE),0)</f>
        <v>0</v>
      </c>
      <c r="F566">
        <f>$C566*INDEX('E-E'!$E$2:$AH$516,MATCH(Capacity!$B566,'E-E'!$B$2:$B$516,0), MATCH(Capacity!F$254,'E-E'!$E$1:$AH$1,0))</f>
        <v>0</v>
      </c>
      <c r="G566">
        <f>$C566*INDEX('E-E'!$E$2:$AH$516,MATCH(Capacity!$B566,'E-E'!$B$2:$B$516,0), MATCH(Capacity!G$254,'E-E'!$E$1:$AH$1,0))</f>
        <v>0</v>
      </c>
      <c r="H566">
        <f>$C566*INDEX('E-E'!$E$2:$AH$516,MATCH(Capacity!$B566,'E-E'!$B$2:$B$516,0), MATCH(Capacity!H$254,'E-E'!$E$1:$AH$1,0))</f>
        <v>0</v>
      </c>
      <c r="I566">
        <f>$C566*INDEX('E-E'!$E$2:$AH$516,MATCH(Capacity!$B566,'E-E'!$B$2:$B$516,0), MATCH(Capacity!I$254,'E-E'!$E$1:$AH$1,0))</f>
        <v>0</v>
      </c>
      <c r="J566">
        <f>$C566*INDEX('E-E'!$E$2:$AH$516,MATCH(Capacity!$B566,'E-E'!$B$2:$B$516,0), MATCH(Capacity!J$254,'E-E'!$E$1:$AH$1,0))</f>
        <v>0</v>
      </c>
      <c r="K566">
        <f>$C566*INDEX('E-E'!$E$2:$AH$516,MATCH(Capacity!$B566,'E-E'!$B$2:$B$516,0), MATCH(Capacity!K$254,'E-E'!$E$1:$AH$1,0))</f>
        <v>0</v>
      </c>
      <c r="L566">
        <f>$C566*INDEX('E-E'!$E$2:$AH$516,MATCH(Capacity!$B566,'E-E'!$B$2:$B$516,0), MATCH(Capacity!L$254,'E-E'!$E$1:$AH$1,0))</f>
        <v>0</v>
      </c>
      <c r="M566">
        <f>$C566*INDEX('E-E'!$E$2:$AH$516,MATCH(Capacity!$B566,'E-E'!$B$2:$B$516,0), MATCH(Capacity!M$254,'E-E'!$E$1:$AH$1,0))</f>
        <v>0</v>
      </c>
      <c r="N566">
        <f>$C566*INDEX('E-E'!$E$2:$AH$516,MATCH(Capacity!$B566,'E-E'!$B$2:$B$516,0), MATCH(Capacity!N$254,'E-E'!$E$1:$AH$1,0))</f>
        <v>0</v>
      </c>
      <c r="O566">
        <f>$C566*INDEX('E-E'!$E$2:$AH$516,MATCH(Capacity!$B566,'E-E'!$B$2:$B$516,0), MATCH(Capacity!O$254,'E-E'!$E$1:$AH$1,0))</f>
        <v>0</v>
      </c>
      <c r="P566">
        <f>$C566*INDEX('E-E'!$E$2:$AH$516,MATCH(Capacity!$B566,'E-E'!$B$2:$B$516,0), MATCH(Capacity!P$254,'E-E'!$E$1:$AH$1,0))</f>
        <v>0</v>
      </c>
      <c r="Q566">
        <f>$C566*INDEX('E-E'!$E$2:$AH$516,MATCH(Capacity!$B566,'E-E'!$B$2:$B$516,0), MATCH(Capacity!Q$254,'E-E'!$E$1:$AH$1,0))</f>
        <v>0</v>
      </c>
      <c r="R566">
        <f>$C566*INDEX('E-E'!$E$2:$AH$516,MATCH(Capacity!$B566,'E-E'!$B$2:$B$516,0), MATCH(Capacity!R$254,'E-E'!$E$1:$AH$1,0))</f>
        <v>0</v>
      </c>
      <c r="S566">
        <f>$C566*INDEX('E-E'!$E$2:$AH$516,MATCH(Capacity!$B566,'E-E'!$B$2:$B$516,0), MATCH(Capacity!S$254,'E-E'!$E$1:$AH$1,0))</f>
        <v>0</v>
      </c>
      <c r="T566">
        <f>$C566*INDEX('E-E'!$E$2:$AH$516,MATCH(Capacity!$B566,'E-E'!$B$2:$B$516,0), MATCH(Capacity!T$254,'E-E'!$E$1:$AH$1,0))</f>
        <v>0</v>
      </c>
      <c r="U566">
        <f>$C566*INDEX('E-E'!$E$2:$AH$516,MATCH(Capacity!$B566,'E-E'!$B$2:$B$516,0), MATCH(Capacity!U$254,'E-E'!$E$1:$AH$1,0))</f>
        <v>0</v>
      </c>
      <c r="V566">
        <f>$C566*INDEX('E-E'!$E$2:$AH$516,MATCH(Capacity!$B566,'E-E'!$B$2:$B$516,0), MATCH(Capacity!V$254,'E-E'!$E$1:$AH$1,0))</f>
        <v>0</v>
      </c>
      <c r="W566">
        <f>$C566*INDEX('E-E'!$E$2:$AH$516,MATCH(Capacity!$B566,'E-E'!$B$2:$B$516,0), MATCH(Capacity!W$254,'E-E'!$E$1:$AH$1,0))</f>
        <v>0</v>
      </c>
      <c r="X566">
        <f>$C566*INDEX('E-E'!$E$2:$AH$516,MATCH(Capacity!$B566,'E-E'!$B$2:$B$516,0), MATCH(Capacity!X$254,'E-E'!$E$1:$AH$1,0))</f>
        <v>0</v>
      </c>
      <c r="Y566">
        <f>$C566*INDEX('E-E'!$E$2:$AH$516,MATCH(Capacity!$B566,'E-E'!$B$2:$B$516,0), MATCH(Capacity!Y$254,'E-E'!$E$1:$AH$1,0))</f>
        <v>0</v>
      </c>
      <c r="Z566">
        <f>$C566*INDEX('E-E'!$E$2:$AH$516,MATCH(Capacity!$B566,'E-E'!$B$2:$B$516,0), MATCH(Capacity!Z$254,'E-E'!$E$1:$AH$1,0))</f>
        <v>0</v>
      </c>
      <c r="AA566">
        <f>$C566*INDEX('E-E'!$E$2:$AH$516,MATCH(Capacity!$B566,'E-E'!$B$2:$B$516,0), MATCH(Capacity!AA$254,'E-E'!$E$1:$AH$1,0))</f>
        <v>0</v>
      </c>
      <c r="AB566">
        <f>$C566*INDEX('E-E'!$E$2:$AH$516,MATCH(Capacity!$B566,'E-E'!$B$2:$B$516,0), MATCH(Capacity!AB$254,'E-E'!$E$1:$AH$1,0))</f>
        <v>0</v>
      </c>
      <c r="AC566">
        <f>$C566*INDEX('E-E'!$E$2:$AH$516,MATCH(Capacity!$B566,'E-E'!$B$2:$B$516,0), MATCH(Capacity!AC$254,'E-E'!$E$1:$AH$1,0))</f>
        <v>0</v>
      </c>
      <c r="AD566">
        <f>$C566*INDEX('E-E'!$E$2:$AH$516,MATCH(Capacity!$B566,'E-E'!$B$2:$B$516,0), MATCH(Capacity!AD$254,'E-E'!$E$1:$AH$1,0))</f>
        <v>0</v>
      </c>
      <c r="AE566">
        <f>$C566*INDEX('E-E'!$E$2:$AH$516,MATCH(Capacity!$B566,'E-E'!$B$2:$B$516,0), MATCH(Capacity!AE$254,'E-E'!$E$1:$AH$1,0))</f>
        <v>0</v>
      </c>
      <c r="AF566">
        <f>$C566*INDEX('E-E'!$E$2:$AH$516,MATCH(Capacity!$B566,'E-E'!$B$2:$B$516,0), MATCH(Capacity!AF$254,'E-E'!$E$1:$AH$1,0))</f>
        <v>0</v>
      </c>
      <c r="AG566">
        <f>$C566*INDEX('E-E'!$E$2:$AH$516,MATCH(Capacity!$B566,'E-E'!$B$2:$B$516,0), MATCH(Capacity!AG$254,'E-E'!$E$1:$AH$1,0))</f>
        <v>0</v>
      </c>
      <c r="AH566">
        <f>$C566*INDEX('E-E'!$E$2:$AH$516,MATCH(Capacity!$B566,'E-E'!$B$2:$B$516,0), MATCH(Capacity!AH$254,'E-E'!$E$1:$AH$1,0))</f>
        <v>0</v>
      </c>
    </row>
    <row r="567" spans="1:34" x14ac:dyDescent="0.3">
      <c r="A567" t="str">
        <f>'E-E'!A314</f>
        <v>Morgan To Whyalla Pipeline No 2 PS</v>
      </c>
      <c r="B567" t="str">
        <f>'E-E'!B314</f>
        <v>MWPS2PV1</v>
      </c>
      <c r="C567">
        <f>_xlfn.IFNA(VLOOKUP(B567,RawData!$B$1:$E$168,4,FALSE),0)</f>
        <v>0</v>
      </c>
      <c r="D567">
        <f>_xlfn.IFNA(VLOOKUP(B567,RawData!$B$1:$H$168,7,FALSE),0)</f>
        <v>0</v>
      </c>
      <c r="E567">
        <f>_xlfn.IFNA(VLOOKUP(B567,RawData!$B$1:$H$168,2,FALSE),0)</f>
        <v>0</v>
      </c>
      <c r="F567">
        <f>$C567*INDEX('E-E'!$E$2:$AH$516,MATCH(Capacity!$B567,'E-E'!$B$2:$B$516,0), MATCH(Capacity!F$254,'E-E'!$E$1:$AH$1,0))</f>
        <v>0</v>
      </c>
      <c r="G567">
        <f>$C567*INDEX('E-E'!$E$2:$AH$516,MATCH(Capacity!$B567,'E-E'!$B$2:$B$516,0), MATCH(Capacity!G$254,'E-E'!$E$1:$AH$1,0))</f>
        <v>0</v>
      </c>
      <c r="H567">
        <f>$C567*INDEX('E-E'!$E$2:$AH$516,MATCH(Capacity!$B567,'E-E'!$B$2:$B$516,0), MATCH(Capacity!H$254,'E-E'!$E$1:$AH$1,0))</f>
        <v>0</v>
      </c>
      <c r="I567">
        <f>$C567*INDEX('E-E'!$E$2:$AH$516,MATCH(Capacity!$B567,'E-E'!$B$2:$B$516,0), MATCH(Capacity!I$254,'E-E'!$E$1:$AH$1,0))</f>
        <v>0</v>
      </c>
      <c r="J567">
        <f>$C567*INDEX('E-E'!$E$2:$AH$516,MATCH(Capacity!$B567,'E-E'!$B$2:$B$516,0), MATCH(Capacity!J$254,'E-E'!$E$1:$AH$1,0))</f>
        <v>0</v>
      </c>
      <c r="K567">
        <f>$C567*INDEX('E-E'!$E$2:$AH$516,MATCH(Capacity!$B567,'E-E'!$B$2:$B$516,0), MATCH(Capacity!K$254,'E-E'!$E$1:$AH$1,0))</f>
        <v>0</v>
      </c>
      <c r="L567">
        <f>$C567*INDEX('E-E'!$E$2:$AH$516,MATCH(Capacity!$B567,'E-E'!$B$2:$B$516,0), MATCH(Capacity!L$254,'E-E'!$E$1:$AH$1,0))</f>
        <v>0</v>
      </c>
      <c r="M567">
        <f>$C567*INDEX('E-E'!$E$2:$AH$516,MATCH(Capacity!$B567,'E-E'!$B$2:$B$516,0), MATCH(Capacity!M$254,'E-E'!$E$1:$AH$1,0))</f>
        <v>0</v>
      </c>
      <c r="N567">
        <f>$C567*INDEX('E-E'!$E$2:$AH$516,MATCH(Capacity!$B567,'E-E'!$B$2:$B$516,0), MATCH(Capacity!N$254,'E-E'!$E$1:$AH$1,0))</f>
        <v>0</v>
      </c>
      <c r="O567">
        <f>$C567*INDEX('E-E'!$E$2:$AH$516,MATCH(Capacity!$B567,'E-E'!$B$2:$B$516,0), MATCH(Capacity!O$254,'E-E'!$E$1:$AH$1,0))</f>
        <v>0</v>
      </c>
      <c r="P567">
        <f>$C567*INDEX('E-E'!$E$2:$AH$516,MATCH(Capacity!$B567,'E-E'!$B$2:$B$516,0), MATCH(Capacity!P$254,'E-E'!$E$1:$AH$1,0))</f>
        <v>0</v>
      </c>
      <c r="Q567">
        <f>$C567*INDEX('E-E'!$E$2:$AH$516,MATCH(Capacity!$B567,'E-E'!$B$2:$B$516,0), MATCH(Capacity!Q$254,'E-E'!$E$1:$AH$1,0))</f>
        <v>0</v>
      </c>
      <c r="R567">
        <f>$C567*INDEX('E-E'!$E$2:$AH$516,MATCH(Capacity!$B567,'E-E'!$B$2:$B$516,0), MATCH(Capacity!R$254,'E-E'!$E$1:$AH$1,0))</f>
        <v>0</v>
      </c>
      <c r="S567">
        <f>$C567*INDEX('E-E'!$E$2:$AH$516,MATCH(Capacity!$B567,'E-E'!$B$2:$B$516,0), MATCH(Capacity!S$254,'E-E'!$E$1:$AH$1,0))</f>
        <v>0</v>
      </c>
      <c r="T567">
        <f>$C567*INDEX('E-E'!$E$2:$AH$516,MATCH(Capacity!$B567,'E-E'!$B$2:$B$516,0), MATCH(Capacity!T$254,'E-E'!$E$1:$AH$1,0))</f>
        <v>0</v>
      </c>
      <c r="U567">
        <f>$C567*INDEX('E-E'!$E$2:$AH$516,MATCH(Capacity!$B567,'E-E'!$B$2:$B$516,0), MATCH(Capacity!U$254,'E-E'!$E$1:$AH$1,0))</f>
        <v>0</v>
      </c>
      <c r="V567">
        <f>$C567*INDEX('E-E'!$E$2:$AH$516,MATCH(Capacity!$B567,'E-E'!$B$2:$B$516,0), MATCH(Capacity!V$254,'E-E'!$E$1:$AH$1,0))</f>
        <v>0</v>
      </c>
      <c r="W567">
        <f>$C567*INDEX('E-E'!$E$2:$AH$516,MATCH(Capacity!$B567,'E-E'!$B$2:$B$516,0), MATCH(Capacity!W$254,'E-E'!$E$1:$AH$1,0))</f>
        <v>0</v>
      </c>
      <c r="X567">
        <f>$C567*INDEX('E-E'!$E$2:$AH$516,MATCH(Capacity!$B567,'E-E'!$B$2:$B$516,0), MATCH(Capacity!X$254,'E-E'!$E$1:$AH$1,0))</f>
        <v>0</v>
      </c>
      <c r="Y567">
        <f>$C567*INDEX('E-E'!$E$2:$AH$516,MATCH(Capacity!$B567,'E-E'!$B$2:$B$516,0), MATCH(Capacity!Y$254,'E-E'!$E$1:$AH$1,0))</f>
        <v>0</v>
      </c>
      <c r="Z567">
        <f>$C567*INDEX('E-E'!$E$2:$AH$516,MATCH(Capacity!$B567,'E-E'!$B$2:$B$516,0), MATCH(Capacity!Z$254,'E-E'!$E$1:$AH$1,0))</f>
        <v>0</v>
      </c>
      <c r="AA567">
        <f>$C567*INDEX('E-E'!$E$2:$AH$516,MATCH(Capacity!$B567,'E-E'!$B$2:$B$516,0), MATCH(Capacity!AA$254,'E-E'!$E$1:$AH$1,0))</f>
        <v>0</v>
      </c>
      <c r="AB567">
        <f>$C567*INDEX('E-E'!$E$2:$AH$516,MATCH(Capacity!$B567,'E-E'!$B$2:$B$516,0), MATCH(Capacity!AB$254,'E-E'!$E$1:$AH$1,0))</f>
        <v>0</v>
      </c>
      <c r="AC567">
        <f>$C567*INDEX('E-E'!$E$2:$AH$516,MATCH(Capacity!$B567,'E-E'!$B$2:$B$516,0), MATCH(Capacity!AC$254,'E-E'!$E$1:$AH$1,0))</f>
        <v>0</v>
      </c>
      <c r="AD567">
        <f>$C567*INDEX('E-E'!$E$2:$AH$516,MATCH(Capacity!$B567,'E-E'!$B$2:$B$516,0), MATCH(Capacity!AD$254,'E-E'!$E$1:$AH$1,0))</f>
        <v>0</v>
      </c>
      <c r="AE567">
        <f>$C567*INDEX('E-E'!$E$2:$AH$516,MATCH(Capacity!$B567,'E-E'!$B$2:$B$516,0), MATCH(Capacity!AE$254,'E-E'!$E$1:$AH$1,0))</f>
        <v>0</v>
      </c>
      <c r="AF567">
        <f>$C567*INDEX('E-E'!$E$2:$AH$516,MATCH(Capacity!$B567,'E-E'!$B$2:$B$516,0), MATCH(Capacity!AF$254,'E-E'!$E$1:$AH$1,0))</f>
        <v>0</v>
      </c>
      <c r="AG567">
        <f>$C567*INDEX('E-E'!$E$2:$AH$516,MATCH(Capacity!$B567,'E-E'!$B$2:$B$516,0), MATCH(Capacity!AG$254,'E-E'!$E$1:$AH$1,0))</f>
        <v>0</v>
      </c>
      <c r="AH567">
        <f>$C567*INDEX('E-E'!$E$2:$AH$516,MATCH(Capacity!$B567,'E-E'!$B$2:$B$516,0), MATCH(Capacity!AH$254,'E-E'!$E$1:$AH$1,0))</f>
        <v>0</v>
      </c>
    </row>
    <row r="568" spans="1:34" x14ac:dyDescent="0.3">
      <c r="A568" t="str">
        <f>'E-E'!A315</f>
        <v>Morgan To Whyalla Pipeline No 3 PS</v>
      </c>
      <c r="B568" t="str">
        <f>'E-E'!B315</f>
        <v>MWPS3PV1</v>
      </c>
      <c r="C568">
        <f>_xlfn.IFNA(VLOOKUP(B568,RawData!$B$1:$E$168,4,FALSE),0)</f>
        <v>0</v>
      </c>
      <c r="D568">
        <f>_xlfn.IFNA(VLOOKUP(B568,RawData!$B$1:$H$168,7,FALSE),0)</f>
        <v>0</v>
      </c>
      <c r="E568">
        <f>_xlfn.IFNA(VLOOKUP(B568,RawData!$B$1:$H$168,2,FALSE),0)</f>
        <v>0</v>
      </c>
      <c r="F568">
        <f>$C568*INDEX('E-E'!$E$2:$AH$516,MATCH(Capacity!$B568,'E-E'!$B$2:$B$516,0), MATCH(Capacity!F$254,'E-E'!$E$1:$AH$1,0))</f>
        <v>0</v>
      </c>
      <c r="G568">
        <f>$C568*INDEX('E-E'!$E$2:$AH$516,MATCH(Capacity!$B568,'E-E'!$B$2:$B$516,0), MATCH(Capacity!G$254,'E-E'!$E$1:$AH$1,0))</f>
        <v>0</v>
      </c>
      <c r="H568">
        <f>$C568*INDEX('E-E'!$E$2:$AH$516,MATCH(Capacity!$B568,'E-E'!$B$2:$B$516,0), MATCH(Capacity!H$254,'E-E'!$E$1:$AH$1,0))</f>
        <v>0</v>
      </c>
      <c r="I568">
        <f>$C568*INDEX('E-E'!$E$2:$AH$516,MATCH(Capacity!$B568,'E-E'!$B$2:$B$516,0), MATCH(Capacity!I$254,'E-E'!$E$1:$AH$1,0))</f>
        <v>0</v>
      </c>
      <c r="J568">
        <f>$C568*INDEX('E-E'!$E$2:$AH$516,MATCH(Capacity!$B568,'E-E'!$B$2:$B$516,0), MATCH(Capacity!J$254,'E-E'!$E$1:$AH$1,0))</f>
        <v>0</v>
      </c>
      <c r="K568">
        <f>$C568*INDEX('E-E'!$E$2:$AH$516,MATCH(Capacity!$B568,'E-E'!$B$2:$B$516,0), MATCH(Capacity!K$254,'E-E'!$E$1:$AH$1,0))</f>
        <v>0</v>
      </c>
      <c r="L568">
        <f>$C568*INDEX('E-E'!$E$2:$AH$516,MATCH(Capacity!$B568,'E-E'!$B$2:$B$516,0), MATCH(Capacity!L$254,'E-E'!$E$1:$AH$1,0))</f>
        <v>0</v>
      </c>
      <c r="M568">
        <f>$C568*INDEX('E-E'!$E$2:$AH$516,MATCH(Capacity!$B568,'E-E'!$B$2:$B$516,0), MATCH(Capacity!M$254,'E-E'!$E$1:$AH$1,0))</f>
        <v>0</v>
      </c>
      <c r="N568">
        <f>$C568*INDEX('E-E'!$E$2:$AH$516,MATCH(Capacity!$B568,'E-E'!$B$2:$B$516,0), MATCH(Capacity!N$254,'E-E'!$E$1:$AH$1,0))</f>
        <v>0</v>
      </c>
      <c r="O568">
        <f>$C568*INDEX('E-E'!$E$2:$AH$516,MATCH(Capacity!$B568,'E-E'!$B$2:$B$516,0), MATCH(Capacity!O$254,'E-E'!$E$1:$AH$1,0))</f>
        <v>0</v>
      </c>
      <c r="P568">
        <f>$C568*INDEX('E-E'!$E$2:$AH$516,MATCH(Capacity!$B568,'E-E'!$B$2:$B$516,0), MATCH(Capacity!P$254,'E-E'!$E$1:$AH$1,0))</f>
        <v>0</v>
      </c>
      <c r="Q568">
        <f>$C568*INDEX('E-E'!$E$2:$AH$516,MATCH(Capacity!$B568,'E-E'!$B$2:$B$516,0), MATCH(Capacity!Q$254,'E-E'!$E$1:$AH$1,0))</f>
        <v>0</v>
      </c>
      <c r="R568">
        <f>$C568*INDEX('E-E'!$E$2:$AH$516,MATCH(Capacity!$B568,'E-E'!$B$2:$B$516,0), MATCH(Capacity!R$254,'E-E'!$E$1:$AH$1,0))</f>
        <v>0</v>
      </c>
      <c r="S568">
        <f>$C568*INDEX('E-E'!$E$2:$AH$516,MATCH(Capacity!$B568,'E-E'!$B$2:$B$516,0), MATCH(Capacity!S$254,'E-E'!$E$1:$AH$1,0))</f>
        <v>0</v>
      </c>
      <c r="T568">
        <f>$C568*INDEX('E-E'!$E$2:$AH$516,MATCH(Capacity!$B568,'E-E'!$B$2:$B$516,0), MATCH(Capacity!T$254,'E-E'!$E$1:$AH$1,0))</f>
        <v>0</v>
      </c>
      <c r="U568">
        <f>$C568*INDEX('E-E'!$E$2:$AH$516,MATCH(Capacity!$B568,'E-E'!$B$2:$B$516,0), MATCH(Capacity!U$254,'E-E'!$E$1:$AH$1,0))</f>
        <v>0</v>
      </c>
      <c r="V568">
        <f>$C568*INDEX('E-E'!$E$2:$AH$516,MATCH(Capacity!$B568,'E-E'!$B$2:$B$516,0), MATCH(Capacity!V$254,'E-E'!$E$1:$AH$1,0))</f>
        <v>0</v>
      </c>
      <c r="W568">
        <f>$C568*INDEX('E-E'!$E$2:$AH$516,MATCH(Capacity!$B568,'E-E'!$B$2:$B$516,0), MATCH(Capacity!W$254,'E-E'!$E$1:$AH$1,0))</f>
        <v>0</v>
      </c>
      <c r="X568">
        <f>$C568*INDEX('E-E'!$E$2:$AH$516,MATCH(Capacity!$B568,'E-E'!$B$2:$B$516,0), MATCH(Capacity!X$254,'E-E'!$E$1:$AH$1,0))</f>
        <v>0</v>
      </c>
      <c r="Y568">
        <f>$C568*INDEX('E-E'!$E$2:$AH$516,MATCH(Capacity!$B568,'E-E'!$B$2:$B$516,0), MATCH(Capacity!Y$254,'E-E'!$E$1:$AH$1,0))</f>
        <v>0</v>
      </c>
      <c r="Z568">
        <f>$C568*INDEX('E-E'!$E$2:$AH$516,MATCH(Capacity!$B568,'E-E'!$B$2:$B$516,0), MATCH(Capacity!Z$254,'E-E'!$E$1:$AH$1,0))</f>
        <v>0</v>
      </c>
      <c r="AA568">
        <f>$C568*INDEX('E-E'!$E$2:$AH$516,MATCH(Capacity!$B568,'E-E'!$B$2:$B$516,0), MATCH(Capacity!AA$254,'E-E'!$E$1:$AH$1,0))</f>
        <v>0</v>
      </c>
      <c r="AB568">
        <f>$C568*INDEX('E-E'!$E$2:$AH$516,MATCH(Capacity!$B568,'E-E'!$B$2:$B$516,0), MATCH(Capacity!AB$254,'E-E'!$E$1:$AH$1,0))</f>
        <v>0</v>
      </c>
      <c r="AC568">
        <f>$C568*INDEX('E-E'!$E$2:$AH$516,MATCH(Capacity!$B568,'E-E'!$B$2:$B$516,0), MATCH(Capacity!AC$254,'E-E'!$E$1:$AH$1,0))</f>
        <v>0</v>
      </c>
      <c r="AD568">
        <f>$C568*INDEX('E-E'!$E$2:$AH$516,MATCH(Capacity!$B568,'E-E'!$B$2:$B$516,0), MATCH(Capacity!AD$254,'E-E'!$E$1:$AH$1,0))</f>
        <v>0</v>
      </c>
      <c r="AE568">
        <f>$C568*INDEX('E-E'!$E$2:$AH$516,MATCH(Capacity!$B568,'E-E'!$B$2:$B$516,0), MATCH(Capacity!AE$254,'E-E'!$E$1:$AH$1,0))</f>
        <v>0</v>
      </c>
      <c r="AF568">
        <f>$C568*INDEX('E-E'!$E$2:$AH$516,MATCH(Capacity!$B568,'E-E'!$B$2:$B$516,0), MATCH(Capacity!AF$254,'E-E'!$E$1:$AH$1,0))</f>
        <v>0</v>
      </c>
      <c r="AG568">
        <f>$C568*INDEX('E-E'!$E$2:$AH$516,MATCH(Capacity!$B568,'E-E'!$B$2:$B$516,0), MATCH(Capacity!AG$254,'E-E'!$E$1:$AH$1,0))</f>
        <v>0</v>
      </c>
      <c r="AH568">
        <f>$C568*INDEX('E-E'!$E$2:$AH$516,MATCH(Capacity!$B568,'E-E'!$B$2:$B$516,0), MATCH(Capacity!AH$254,'E-E'!$E$1:$AH$1,0))</f>
        <v>0</v>
      </c>
    </row>
    <row r="569" spans="1:34" x14ac:dyDescent="0.3">
      <c r="A569" t="str">
        <f>'E-E'!A316</f>
        <v>Morgan To Whyalla Pipeline No 4 PS</v>
      </c>
      <c r="B569" t="str">
        <f>'E-E'!B316</f>
        <v>MWPS4PV1</v>
      </c>
      <c r="C569">
        <f>_xlfn.IFNA(VLOOKUP(B569,RawData!$B$1:$E$168,4,FALSE),0)</f>
        <v>0</v>
      </c>
      <c r="D569">
        <f>_xlfn.IFNA(VLOOKUP(B569,RawData!$B$1:$H$168,7,FALSE),0)</f>
        <v>0</v>
      </c>
      <c r="E569">
        <f>_xlfn.IFNA(VLOOKUP(B569,RawData!$B$1:$H$168,2,FALSE),0)</f>
        <v>0</v>
      </c>
      <c r="F569">
        <f>$C569*INDEX('E-E'!$E$2:$AH$516,MATCH(Capacity!$B569,'E-E'!$B$2:$B$516,0), MATCH(Capacity!F$254,'E-E'!$E$1:$AH$1,0))</f>
        <v>0</v>
      </c>
      <c r="G569">
        <f>$C569*INDEX('E-E'!$E$2:$AH$516,MATCH(Capacity!$B569,'E-E'!$B$2:$B$516,0), MATCH(Capacity!G$254,'E-E'!$E$1:$AH$1,0))</f>
        <v>0</v>
      </c>
      <c r="H569">
        <f>$C569*INDEX('E-E'!$E$2:$AH$516,MATCH(Capacity!$B569,'E-E'!$B$2:$B$516,0), MATCH(Capacity!H$254,'E-E'!$E$1:$AH$1,0))</f>
        <v>0</v>
      </c>
      <c r="I569">
        <f>$C569*INDEX('E-E'!$E$2:$AH$516,MATCH(Capacity!$B569,'E-E'!$B$2:$B$516,0), MATCH(Capacity!I$254,'E-E'!$E$1:$AH$1,0))</f>
        <v>0</v>
      </c>
      <c r="J569">
        <f>$C569*INDEX('E-E'!$E$2:$AH$516,MATCH(Capacity!$B569,'E-E'!$B$2:$B$516,0), MATCH(Capacity!J$254,'E-E'!$E$1:$AH$1,0))</f>
        <v>0</v>
      </c>
      <c r="K569">
        <f>$C569*INDEX('E-E'!$E$2:$AH$516,MATCH(Capacity!$B569,'E-E'!$B$2:$B$516,0), MATCH(Capacity!K$254,'E-E'!$E$1:$AH$1,0))</f>
        <v>0</v>
      </c>
      <c r="L569">
        <f>$C569*INDEX('E-E'!$E$2:$AH$516,MATCH(Capacity!$B569,'E-E'!$B$2:$B$516,0), MATCH(Capacity!L$254,'E-E'!$E$1:$AH$1,0))</f>
        <v>0</v>
      </c>
      <c r="M569">
        <f>$C569*INDEX('E-E'!$E$2:$AH$516,MATCH(Capacity!$B569,'E-E'!$B$2:$B$516,0), MATCH(Capacity!M$254,'E-E'!$E$1:$AH$1,0))</f>
        <v>0</v>
      </c>
      <c r="N569">
        <f>$C569*INDEX('E-E'!$E$2:$AH$516,MATCH(Capacity!$B569,'E-E'!$B$2:$B$516,0), MATCH(Capacity!N$254,'E-E'!$E$1:$AH$1,0))</f>
        <v>0</v>
      </c>
      <c r="O569">
        <f>$C569*INDEX('E-E'!$E$2:$AH$516,MATCH(Capacity!$B569,'E-E'!$B$2:$B$516,0), MATCH(Capacity!O$254,'E-E'!$E$1:$AH$1,0))</f>
        <v>0</v>
      </c>
      <c r="P569">
        <f>$C569*INDEX('E-E'!$E$2:$AH$516,MATCH(Capacity!$B569,'E-E'!$B$2:$B$516,0), MATCH(Capacity!P$254,'E-E'!$E$1:$AH$1,0))</f>
        <v>0</v>
      </c>
      <c r="Q569">
        <f>$C569*INDEX('E-E'!$E$2:$AH$516,MATCH(Capacity!$B569,'E-E'!$B$2:$B$516,0), MATCH(Capacity!Q$254,'E-E'!$E$1:$AH$1,0))</f>
        <v>0</v>
      </c>
      <c r="R569">
        <f>$C569*INDEX('E-E'!$E$2:$AH$516,MATCH(Capacity!$B569,'E-E'!$B$2:$B$516,0), MATCH(Capacity!R$254,'E-E'!$E$1:$AH$1,0))</f>
        <v>0</v>
      </c>
      <c r="S569">
        <f>$C569*INDEX('E-E'!$E$2:$AH$516,MATCH(Capacity!$B569,'E-E'!$B$2:$B$516,0), MATCH(Capacity!S$254,'E-E'!$E$1:$AH$1,0))</f>
        <v>0</v>
      </c>
      <c r="T569">
        <f>$C569*INDEX('E-E'!$E$2:$AH$516,MATCH(Capacity!$B569,'E-E'!$B$2:$B$516,0), MATCH(Capacity!T$254,'E-E'!$E$1:$AH$1,0))</f>
        <v>0</v>
      </c>
      <c r="U569">
        <f>$C569*INDEX('E-E'!$E$2:$AH$516,MATCH(Capacity!$B569,'E-E'!$B$2:$B$516,0), MATCH(Capacity!U$254,'E-E'!$E$1:$AH$1,0))</f>
        <v>0</v>
      </c>
      <c r="V569">
        <f>$C569*INDEX('E-E'!$E$2:$AH$516,MATCH(Capacity!$B569,'E-E'!$B$2:$B$516,0), MATCH(Capacity!V$254,'E-E'!$E$1:$AH$1,0))</f>
        <v>0</v>
      </c>
      <c r="W569">
        <f>$C569*INDEX('E-E'!$E$2:$AH$516,MATCH(Capacity!$B569,'E-E'!$B$2:$B$516,0), MATCH(Capacity!W$254,'E-E'!$E$1:$AH$1,0))</f>
        <v>0</v>
      </c>
      <c r="X569">
        <f>$C569*INDEX('E-E'!$E$2:$AH$516,MATCH(Capacity!$B569,'E-E'!$B$2:$B$516,0), MATCH(Capacity!X$254,'E-E'!$E$1:$AH$1,0))</f>
        <v>0</v>
      </c>
      <c r="Y569">
        <f>$C569*INDEX('E-E'!$E$2:$AH$516,MATCH(Capacity!$B569,'E-E'!$B$2:$B$516,0), MATCH(Capacity!Y$254,'E-E'!$E$1:$AH$1,0))</f>
        <v>0</v>
      </c>
      <c r="Z569">
        <f>$C569*INDEX('E-E'!$E$2:$AH$516,MATCH(Capacity!$B569,'E-E'!$B$2:$B$516,0), MATCH(Capacity!Z$254,'E-E'!$E$1:$AH$1,0))</f>
        <v>0</v>
      </c>
      <c r="AA569">
        <f>$C569*INDEX('E-E'!$E$2:$AH$516,MATCH(Capacity!$B569,'E-E'!$B$2:$B$516,0), MATCH(Capacity!AA$254,'E-E'!$E$1:$AH$1,0))</f>
        <v>0</v>
      </c>
      <c r="AB569">
        <f>$C569*INDEX('E-E'!$E$2:$AH$516,MATCH(Capacity!$B569,'E-E'!$B$2:$B$516,0), MATCH(Capacity!AB$254,'E-E'!$E$1:$AH$1,0))</f>
        <v>0</v>
      </c>
      <c r="AC569">
        <f>$C569*INDEX('E-E'!$E$2:$AH$516,MATCH(Capacity!$B569,'E-E'!$B$2:$B$516,0), MATCH(Capacity!AC$254,'E-E'!$E$1:$AH$1,0))</f>
        <v>0</v>
      </c>
      <c r="AD569">
        <f>$C569*INDEX('E-E'!$E$2:$AH$516,MATCH(Capacity!$B569,'E-E'!$B$2:$B$516,0), MATCH(Capacity!AD$254,'E-E'!$E$1:$AH$1,0))</f>
        <v>0</v>
      </c>
      <c r="AE569">
        <f>$C569*INDEX('E-E'!$E$2:$AH$516,MATCH(Capacity!$B569,'E-E'!$B$2:$B$516,0), MATCH(Capacity!AE$254,'E-E'!$E$1:$AH$1,0))</f>
        <v>0</v>
      </c>
      <c r="AF569">
        <f>$C569*INDEX('E-E'!$E$2:$AH$516,MATCH(Capacity!$B569,'E-E'!$B$2:$B$516,0), MATCH(Capacity!AF$254,'E-E'!$E$1:$AH$1,0))</f>
        <v>0</v>
      </c>
      <c r="AG569">
        <f>$C569*INDEX('E-E'!$E$2:$AH$516,MATCH(Capacity!$B569,'E-E'!$B$2:$B$516,0), MATCH(Capacity!AG$254,'E-E'!$E$1:$AH$1,0))</f>
        <v>0</v>
      </c>
      <c r="AH569">
        <f>$C569*INDEX('E-E'!$E$2:$AH$516,MATCH(Capacity!$B569,'E-E'!$B$2:$B$516,0), MATCH(Capacity!AH$254,'E-E'!$E$1:$AH$1,0))</f>
        <v>0</v>
      </c>
    </row>
    <row r="570" spans="1:34" x14ac:dyDescent="0.3">
      <c r="A570" t="str">
        <f>'E-E'!A317</f>
        <v>Hallett 4 North Brown Hill Wind Farm</v>
      </c>
      <c r="B570" t="str">
        <f>'E-E'!B317</f>
        <v>NBHWF1</v>
      </c>
      <c r="C570">
        <f>_xlfn.IFNA(VLOOKUP(B570,RawData!$B$1:$E$168,4,FALSE),0)</f>
        <v>0</v>
      </c>
      <c r="D570">
        <f>_xlfn.IFNA(VLOOKUP(B570,RawData!$B$1:$H$168,7,FALSE),0)</f>
        <v>0</v>
      </c>
      <c r="E570">
        <f>_xlfn.IFNA(VLOOKUP(B570,RawData!$B$1:$H$168,2,FALSE),0)</f>
        <v>0</v>
      </c>
      <c r="F570">
        <f>$C570*INDEX('E-E'!$E$2:$AH$516,MATCH(Capacity!$B570,'E-E'!$B$2:$B$516,0), MATCH(Capacity!F$254,'E-E'!$E$1:$AH$1,0))</f>
        <v>0</v>
      </c>
      <c r="G570">
        <f>$C570*INDEX('E-E'!$E$2:$AH$516,MATCH(Capacity!$B570,'E-E'!$B$2:$B$516,0), MATCH(Capacity!G$254,'E-E'!$E$1:$AH$1,0))</f>
        <v>0</v>
      </c>
      <c r="H570">
        <f>$C570*INDEX('E-E'!$E$2:$AH$516,MATCH(Capacity!$B570,'E-E'!$B$2:$B$516,0), MATCH(Capacity!H$254,'E-E'!$E$1:$AH$1,0))</f>
        <v>0</v>
      </c>
      <c r="I570">
        <f>$C570*INDEX('E-E'!$E$2:$AH$516,MATCH(Capacity!$B570,'E-E'!$B$2:$B$516,0), MATCH(Capacity!I$254,'E-E'!$E$1:$AH$1,0))</f>
        <v>0</v>
      </c>
      <c r="J570">
        <f>$C570*INDEX('E-E'!$E$2:$AH$516,MATCH(Capacity!$B570,'E-E'!$B$2:$B$516,0), MATCH(Capacity!J$254,'E-E'!$E$1:$AH$1,0))</f>
        <v>0</v>
      </c>
      <c r="K570">
        <f>$C570*INDEX('E-E'!$E$2:$AH$516,MATCH(Capacity!$B570,'E-E'!$B$2:$B$516,0), MATCH(Capacity!K$254,'E-E'!$E$1:$AH$1,0))</f>
        <v>0</v>
      </c>
      <c r="L570">
        <f>$C570*INDEX('E-E'!$E$2:$AH$516,MATCH(Capacity!$B570,'E-E'!$B$2:$B$516,0), MATCH(Capacity!L$254,'E-E'!$E$1:$AH$1,0))</f>
        <v>0</v>
      </c>
      <c r="M570">
        <f>$C570*INDEX('E-E'!$E$2:$AH$516,MATCH(Capacity!$B570,'E-E'!$B$2:$B$516,0), MATCH(Capacity!M$254,'E-E'!$E$1:$AH$1,0))</f>
        <v>0</v>
      </c>
      <c r="N570">
        <f>$C570*INDEX('E-E'!$E$2:$AH$516,MATCH(Capacity!$B570,'E-E'!$B$2:$B$516,0), MATCH(Capacity!N$254,'E-E'!$E$1:$AH$1,0))</f>
        <v>0</v>
      </c>
      <c r="O570">
        <f>$C570*INDEX('E-E'!$E$2:$AH$516,MATCH(Capacity!$B570,'E-E'!$B$2:$B$516,0), MATCH(Capacity!O$254,'E-E'!$E$1:$AH$1,0))</f>
        <v>0</v>
      </c>
      <c r="P570">
        <f>$C570*INDEX('E-E'!$E$2:$AH$516,MATCH(Capacity!$B570,'E-E'!$B$2:$B$516,0), MATCH(Capacity!P$254,'E-E'!$E$1:$AH$1,0))</f>
        <v>0</v>
      </c>
      <c r="Q570">
        <f>$C570*INDEX('E-E'!$E$2:$AH$516,MATCH(Capacity!$B570,'E-E'!$B$2:$B$516,0), MATCH(Capacity!Q$254,'E-E'!$E$1:$AH$1,0))</f>
        <v>0</v>
      </c>
      <c r="R570">
        <f>$C570*INDEX('E-E'!$E$2:$AH$516,MATCH(Capacity!$B570,'E-E'!$B$2:$B$516,0), MATCH(Capacity!R$254,'E-E'!$E$1:$AH$1,0))</f>
        <v>0</v>
      </c>
      <c r="S570">
        <f>$C570*INDEX('E-E'!$E$2:$AH$516,MATCH(Capacity!$B570,'E-E'!$B$2:$B$516,0), MATCH(Capacity!S$254,'E-E'!$E$1:$AH$1,0))</f>
        <v>0</v>
      </c>
      <c r="T570">
        <f>$C570*INDEX('E-E'!$E$2:$AH$516,MATCH(Capacity!$B570,'E-E'!$B$2:$B$516,0), MATCH(Capacity!T$254,'E-E'!$E$1:$AH$1,0))</f>
        <v>0</v>
      </c>
      <c r="U570">
        <f>$C570*INDEX('E-E'!$E$2:$AH$516,MATCH(Capacity!$B570,'E-E'!$B$2:$B$516,0), MATCH(Capacity!U$254,'E-E'!$E$1:$AH$1,0))</f>
        <v>0</v>
      </c>
      <c r="V570">
        <f>$C570*INDEX('E-E'!$E$2:$AH$516,MATCH(Capacity!$B570,'E-E'!$B$2:$B$516,0), MATCH(Capacity!V$254,'E-E'!$E$1:$AH$1,0))</f>
        <v>0</v>
      </c>
      <c r="W570">
        <f>$C570*INDEX('E-E'!$E$2:$AH$516,MATCH(Capacity!$B570,'E-E'!$B$2:$B$516,0), MATCH(Capacity!W$254,'E-E'!$E$1:$AH$1,0))</f>
        <v>0</v>
      </c>
      <c r="X570">
        <f>$C570*INDEX('E-E'!$E$2:$AH$516,MATCH(Capacity!$B570,'E-E'!$B$2:$B$516,0), MATCH(Capacity!X$254,'E-E'!$E$1:$AH$1,0))</f>
        <v>0</v>
      </c>
      <c r="Y570">
        <f>$C570*INDEX('E-E'!$E$2:$AH$516,MATCH(Capacity!$B570,'E-E'!$B$2:$B$516,0), MATCH(Capacity!Y$254,'E-E'!$E$1:$AH$1,0))</f>
        <v>0</v>
      </c>
      <c r="Z570">
        <f>$C570*INDEX('E-E'!$E$2:$AH$516,MATCH(Capacity!$B570,'E-E'!$B$2:$B$516,0), MATCH(Capacity!Z$254,'E-E'!$E$1:$AH$1,0))</f>
        <v>0</v>
      </c>
      <c r="AA570">
        <f>$C570*INDEX('E-E'!$E$2:$AH$516,MATCH(Capacity!$B570,'E-E'!$B$2:$B$516,0), MATCH(Capacity!AA$254,'E-E'!$E$1:$AH$1,0))</f>
        <v>0</v>
      </c>
      <c r="AB570">
        <f>$C570*INDEX('E-E'!$E$2:$AH$516,MATCH(Capacity!$B570,'E-E'!$B$2:$B$516,0), MATCH(Capacity!AB$254,'E-E'!$E$1:$AH$1,0))</f>
        <v>0</v>
      </c>
      <c r="AC570">
        <f>$C570*INDEX('E-E'!$E$2:$AH$516,MATCH(Capacity!$B570,'E-E'!$B$2:$B$516,0), MATCH(Capacity!AC$254,'E-E'!$E$1:$AH$1,0))</f>
        <v>0</v>
      </c>
      <c r="AD570">
        <f>$C570*INDEX('E-E'!$E$2:$AH$516,MATCH(Capacity!$B570,'E-E'!$B$2:$B$516,0), MATCH(Capacity!AD$254,'E-E'!$E$1:$AH$1,0))</f>
        <v>0</v>
      </c>
      <c r="AE570">
        <f>$C570*INDEX('E-E'!$E$2:$AH$516,MATCH(Capacity!$B570,'E-E'!$B$2:$B$516,0), MATCH(Capacity!AE$254,'E-E'!$E$1:$AH$1,0))</f>
        <v>0</v>
      </c>
      <c r="AF570">
        <f>$C570*INDEX('E-E'!$E$2:$AH$516,MATCH(Capacity!$B570,'E-E'!$B$2:$B$516,0), MATCH(Capacity!AF$254,'E-E'!$E$1:$AH$1,0))</f>
        <v>0</v>
      </c>
      <c r="AG570">
        <f>$C570*INDEX('E-E'!$E$2:$AH$516,MATCH(Capacity!$B570,'E-E'!$B$2:$B$516,0), MATCH(Capacity!AG$254,'E-E'!$E$1:$AH$1,0))</f>
        <v>0</v>
      </c>
      <c r="AH570">
        <f>$C570*INDEX('E-E'!$E$2:$AH$516,MATCH(Capacity!$B570,'E-E'!$B$2:$B$516,0), MATCH(Capacity!AH$254,'E-E'!$E$1:$AH$1,0))</f>
        <v>0</v>
      </c>
    </row>
    <row r="571" spans="1:34" x14ac:dyDescent="0.3">
      <c r="A571" t="str">
        <f>'E-E'!A318</f>
        <v>Nevertire Solar Farm</v>
      </c>
      <c r="B571" t="str">
        <f>'E-E'!B318</f>
        <v>NEVERSF1</v>
      </c>
      <c r="C571">
        <f>_xlfn.IFNA(VLOOKUP(B571,RawData!$B$1:$E$168,4,FALSE),0)</f>
        <v>0</v>
      </c>
      <c r="D571">
        <f>_xlfn.IFNA(VLOOKUP(B571,RawData!$B$1:$H$168,7,FALSE),0)</f>
        <v>0</v>
      </c>
      <c r="E571">
        <f>_xlfn.IFNA(VLOOKUP(B571,RawData!$B$1:$H$168,2,FALSE),0)</f>
        <v>0</v>
      </c>
      <c r="F571">
        <f>$C571*INDEX('E-E'!$E$2:$AH$516,MATCH(Capacity!$B571,'E-E'!$B$2:$B$516,0), MATCH(Capacity!F$254,'E-E'!$E$1:$AH$1,0))</f>
        <v>0</v>
      </c>
      <c r="G571">
        <f>$C571*INDEX('E-E'!$E$2:$AH$516,MATCH(Capacity!$B571,'E-E'!$B$2:$B$516,0), MATCH(Capacity!G$254,'E-E'!$E$1:$AH$1,0))</f>
        <v>0</v>
      </c>
      <c r="H571">
        <f>$C571*INDEX('E-E'!$E$2:$AH$516,MATCH(Capacity!$B571,'E-E'!$B$2:$B$516,0), MATCH(Capacity!H$254,'E-E'!$E$1:$AH$1,0))</f>
        <v>0</v>
      </c>
      <c r="I571">
        <f>$C571*INDEX('E-E'!$E$2:$AH$516,MATCH(Capacity!$B571,'E-E'!$B$2:$B$516,0), MATCH(Capacity!I$254,'E-E'!$E$1:$AH$1,0))</f>
        <v>0</v>
      </c>
      <c r="J571">
        <f>$C571*INDEX('E-E'!$E$2:$AH$516,MATCH(Capacity!$B571,'E-E'!$B$2:$B$516,0), MATCH(Capacity!J$254,'E-E'!$E$1:$AH$1,0))</f>
        <v>0</v>
      </c>
      <c r="K571">
        <f>$C571*INDEX('E-E'!$E$2:$AH$516,MATCH(Capacity!$B571,'E-E'!$B$2:$B$516,0), MATCH(Capacity!K$254,'E-E'!$E$1:$AH$1,0))</f>
        <v>0</v>
      </c>
      <c r="L571">
        <f>$C571*INDEX('E-E'!$E$2:$AH$516,MATCH(Capacity!$B571,'E-E'!$B$2:$B$516,0), MATCH(Capacity!L$254,'E-E'!$E$1:$AH$1,0))</f>
        <v>0</v>
      </c>
      <c r="M571">
        <f>$C571*INDEX('E-E'!$E$2:$AH$516,MATCH(Capacity!$B571,'E-E'!$B$2:$B$516,0), MATCH(Capacity!M$254,'E-E'!$E$1:$AH$1,0))</f>
        <v>0</v>
      </c>
      <c r="N571">
        <f>$C571*INDEX('E-E'!$E$2:$AH$516,MATCH(Capacity!$B571,'E-E'!$B$2:$B$516,0), MATCH(Capacity!N$254,'E-E'!$E$1:$AH$1,0))</f>
        <v>0</v>
      </c>
      <c r="O571">
        <f>$C571*INDEX('E-E'!$E$2:$AH$516,MATCH(Capacity!$B571,'E-E'!$B$2:$B$516,0), MATCH(Capacity!O$254,'E-E'!$E$1:$AH$1,0))</f>
        <v>0</v>
      </c>
      <c r="P571">
        <f>$C571*INDEX('E-E'!$E$2:$AH$516,MATCH(Capacity!$B571,'E-E'!$B$2:$B$516,0), MATCH(Capacity!P$254,'E-E'!$E$1:$AH$1,0))</f>
        <v>0</v>
      </c>
      <c r="Q571">
        <f>$C571*INDEX('E-E'!$E$2:$AH$516,MATCH(Capacity!$B571,'E-E'!$B$2:$B$516,0), MATCH(Capacity!Q$254,'E-E'!$E$1:$AH$1,0))</f>
        <v>0</v>
      </c>
      <c r="R571">
        <f>$C571*INDEX('E-E'!$E$2:$AH$516,MATCH(Capacity!$B571,'E-E'!$B$2:$B$516,0), MATCH(Capacity!R$254,'E-E'!$E$1:$AH$1,0))</f>
        <v>0</v>
      </c>
      <c r="S571">
        <f>$C571*INDEX('E-E'!$E$2:$AH$516,MATCH(Capacity!$B571,'E-E'!$B$2:$B$516,0), MATCH(Capacity!S$254,'E-E'!$E$1:$AH$1,0))</f>
        <v>0</v>
      </c>
      <c r="T571">
        <f>$C571*INDEX('E-E'!$E$2:$AH$516,MATCH(Capacity!$B571,'E-E'!$B$2:$B$516,0), MATCH(Capacity!T$254,'E-E'!$E$1:$AH$1,0))</f>
        <v>0</v>
      </c>
      <c r="U571">
        <f>$C571*INDEX('E-E'!$E$2:$AH$516,MATCH(Capacity!$B571,'E-E'!$B$2:$B$516,0), MATCH(Capacity!U$254,'E-E'!$E$1:$AH$1,0))</f>
        <v>0</v>
      </c>
      <c r="V571">
        <f>$C571*INDEX('E-E'!$E$2:$AH$516,MATCH(Capacity!$B571,'E-E'!$B$2:$B$516,0), MATCH(Capacity!V$254,'E-E'!$E$1:$AH$1,0))</f>
        <v>0</v>
      </c>
      <c r="W571">
        <f>$C571*INDEX('E-E'!$E$2:$AH$516,MATCH(Capacity!$B571,'E-E'!$B$2:$B$516,0), MATCH(Capacity!W$254,'E-E'!$E$1:$AH$1,0))</f>
        <v>0</v>
      </c>
      <c r="X571">
        <f>$C571*INDEX('E-E'!$E$2:$AH$516,MATCH(Capacity!$B571,'E-E'!$B$2:$B$516,0), MATCH(Capacity!X$254,'E-E'!$E$1:$AH$1,0))</f>
        <v>0</v>
      </c>
      <c r="Y571">
        <f>$C571*INDEX('E-E'!$E$2:$AH$516,MATCH(Capacity!$B571,'E-E'!$B$2:$B$516,0), MATCH(Capacity!Y$254,'E-E'!$E$1:$AH$1,0))</f>
        <v>0</v>
      </c>
      <c r="Z571">
        <f>$C571*INDEX('E-E'!$E$2:$AH$516,MATCH(Capacity!$B571,'E-E'!$B$2:$B$516,0), MATCH(Capacity!Z$254,'E-E'!$E$1:$AH$1,0))</f>
        <v>0</v>
      </c>
      <c r="AA571">
        <f>$C571*INDEX('E-E'!$E$2:$AH$516,MATCH(Capacity!$B571,'E-E'!$B$2:$B$516,0), MATCH(Capacity!AA$254,'E-E'!$E$1:$AH$1,0))</f>
        <v>0</v>
      </c>
      <c r="AB571">
        <f>$C571*INDEX('E-E'!$E$2:$AH$516,MATCH(Capacity!$B571,'E-E'!$B$2:$B$516,0), MATCH(Capacity!AB$254,'E-E'!$E$1:$AH$1,0))</f>
        <v>0</v>
      </c>
      <c r="AC571">
        <f>$C571*INDEX('E-E'!$E$2:$AH$516,MATCH(Capacity!$B571,'E-E'!$B$2:$B$516,0), MATCH(Capacity!AC$254,'E-E'!$E$1:$AH$1,0))</f>
        <v>0</v>
      </c>
      <c r="AD571">
        <f>$C571*INDEX('E-E'!$E$2:$AH$516,MATCH(Capacity!$B571,'E-E'!$B$2:$B$516,0), MATCH(Capacity!AD$254,'E-E'!$E$1:$AH$1,0))</f>
        <v>0</v>
      </c>
      <c r="AE571">
        <f>$C571*INDEX('E-E'!$E$2:$AH$516,MATCH(Capacity!$B571,'E-E'!$B$2:$B$516,0), MATCH(Capacity!AE$254,'E-E'!$E$1:$AH$1,0))</f>
        <v>0</v>
      </c>
      <c r="AF571">
        <f>$C571*INDEX('E-E'!$E$2:$AH$516,MATCH(Capacity!$B571,'E-E'!$B$2:$B$516,0), MATCH(Capacity!AF$254,'E-E'!$E$1:$AH$1,0))</f>
        <v>0</v>
      </c>
      <c r="AG571">
        <f>$C571*INDEX('E-E'!$E$2:$AH$516,MATCH(Capacity!$B571,'E-E'!$B$2:$B$516,0), MATCH(Capacity!AG$254,'E-E'!$E$1:$AH$1,0))</f>
        <v>0</v>
      </c>
      <c r="AH571">
        <f>$C571*INDEX('E-E'!$E$2:$AH$516,MATCH(Capacity!$B571,'E-E'!$B$2:$B$516,0), MATCH(Capacity!AH$254,'E-E'!$E$1:$AH$1,0))</f>
        <v>0</v>
      </c>
    </row>
    <row r="572" spans="1:34" x14ac:dyDescent="0.3">
      <c r="A572" t="str">
        <f>'E-E'!A319</f>
        <v>Newport</v>
      </c>
      <c r="B572" t="str">
        <f>'E-E'!B319</f>
        <v>NPS</v>
      </c>
      <c r="C572">
        <f>_xlfn.IFNA(VLOOKUP(B572,RawData!$B$1:$E$168,4,FALSE),0)</f>
        <v>500</v>
      </c>
      <c r="D572" t="str">
        <f>_xlfn.IFNA(VLOOKUP(B572,RawData!$B$1:$H$168,7,FALSE),0)</f>
        <v>Gas-powered steam turbine</v>
      </c>
      <c r="E572" t="str">
        <f>_xlfn.IFNA(VLOOKUP(B572,RawData!$B$1:$H$168,2,FALSE),0)</f>
        <v>VIC</v>
      </c>
      <c r="F572">
        <f>$C572*INDEX('E-E'!$E$2:$AH$516,MATCH(Capacity!$B572,'E-E'!$B$2:$B$516,0), MATCH(Capacity!F$254,'E-E'!$E$1:$AH$1,0))</f>
        <v>0</v>
      </c>
      <c r="G572">
        <f>$C572*INDEX('E-E'!$E$2:$AH$516,MATCH(Capacity!$B572,'E-E'!$B$2:$B$516,0), MATCH(Capacity!G$254,'E-E'!$E$1:$AH$1,0))</f>
        <v>0</v>
      </c>
      <c r="H572">
        <f>$C572*INDEX('E-E'!$E$2:$AH$516,MATCH(Capacity!$B572,'E-E'!$B$2:$B$516,0), MATCH(Capacity!H$254,'E-E'!$E$1:$AH$1,0))</f>
        <v>0</v>
      </c>
      <c r="I572">
        <f>$C572*INDEX('E-E'!$E$2:$AH$516,MATCH(Capacity!$B572,'E-E'!$B$2:$B$516,0), MATCH(Capacity!I$254,'E-E'!$E$1:$AH$1,0))</f>
        <v>0</v>
      </c>
      <c r="J572">
        <f>$C572*INDEX('E-E'!$E$2:$AH$516,MATCH(Capacity!$B572,'E-E'!$B$2:$B$516,0), MATCH(Capacity!J$254,'E-E'!$E$1:$AH$1,0))</f>
        <v>0</v>
      </c>
      <c r="K572">
        <f>$C572*INDEX('E-E'!$E$2:$AH$516,MATCH(Capacity!$B572,'E-E'!$B$2:$B$516,0), MATCH(Capacity!K$254,'E-E'!$E$1:$AH$1,0))</f>
        <v>0</v>
      </c>
      <c r="L572">
        <f>$C572*INDEX('E-E'!$E$2:$AH$516,MATCH(Capacity!$B572,'E-E'!$B$2:$B$516,0), MATCH(Capacity!L$254,'E-E'!$E$1:$AH$1,0))</f>
        <v>0</v>
      </c>
      <c r="M572">
        <f>$C572*INDEX('E-E'!$E$2:$AH$516,MATCH(Capacity!$B572,'E-E'!$B$2:$B$516,0), MATCH(Capacity!M$254,'E-E'!$E$1:$AH$1,0))</f>
        <v>0</v>
      </c>
      <c r="N572">
        <f>$C572*INDEX('E-E'!$E$2:$AH$516,MATCH(Capacity!$B572,'E-E'!$B$2:$B$516,0), MATCH(Capacity!N$254,'E-E'!$E$1:$AH$1,0))</f>
        <v>0</v>
      </c>
      <c r="O572">
        <f>$C572*INDEX('E-E'!$E$2:$AH$516,MATCH(Capacity!$B572,'E-E'!$B$2:$B$516,0), MATCH(Capacity!O$254,'E-E'!$E$1:$AH$1,0))</f>
        <v>0</v>
      </c>
      <c r="P572">
        <f>$C572*INDEX('E-E'!$E$2:$AH$516,MATCH(Capacity!$B572,'E-E'!$B$2:$B$516,0), MATCH(Capacity!P$254,'E-E'!$E$1:$AH$1,0))</f>
        <v>0</v>
      </c>
      <c r="Q572">
        <f>$C572*INDEX('E-E'!$E$2:$AH$516,MATCH(Capacity!$B572,'E-E'!$B$2:$B$516,0), MATCH(Capacity!Q$254,'E-E'!$E$1:$AH$1,0))</f>
        <v>0</v>
      </c>
      <c r="R572">
        <f>$C572*INDEX('E-E'!$E$2:$AH$516,MATCH(Capacity!$B572,'E-E'!$B$2:$B$516,0), MATCH(Capacity!R$254,'E-E'!$E$1:$AH$1,0))</f>
        <v>0</v>
      </c>
      <c r="S572">
        <f>$C572*INDEX('E-E'!$E$2:$AH$516,MATCH(Capacity!$B572,'E-E'!$B$2:$B$516,0), MATCH(Capacity!S$254,'E-E'!$E$1:$AH$1,0))</f>
        <v>0</v>
      </c>
      <c r="T572">
        <f>$C572*INDEX('E-E'!$E$2:$AH$516,MATCH(Capacity!$B572,'E-E'!$B$2:$B$516,0), MATCH(Capacity!T$254,'E-E'!$E$1:$AH$1,0))</f>
        <v>0</v>
      </c>
      <c r="U572">
        <f>$C572*INDEX('E-E'!$E$2:$AH$516,MATCH(Capacity!$B572,'E-E'!$B$2:$B$516,0), MATCH(Capacity!U$254,'E-E'!$E$1:$AH$1,0))</f>
        <v>0</v>
      </c>
      <c r="V572">
        <f>$C572*INDEX('E-E'!$E$2:$AH$516,MATCH(Capacity!$B572,'E-E'!$B$2:$B$516,0), MATCH(Capacity!V$254,'E-E'!$E$1:$AH$1,0))</f>
        <v>0</v>
      </c>
      <c r="W572">
        <f>$C572*INDEX('E-E'!$E$2:$AH$516,MATCH(Capacity!$B572,'E-E'!$B$2:$B$516,0), MATCH(Capacity!W$254,'E-E'!$E$1:$AH$1,0))</f>
        <v>0</v>
      </c>
      <c r="X572">
        <f>$C572*INDEX('E-E'!$E$2:$AH$516,MATCH(Capacity!$B572,'E-E'!$B$2:$B$516,0), MATCH(Capacity!X$254,'E-E'!$E$1:$AH$1,0))</f>
        <v>0</v>
      </c>
      <c r="Y572">
        <f>$C572*INDEX('E-E'!$E$2:$AH$516,MATCH(Capacity!$B572,'E-E'!$B$2:$B$516,0), MATCH(Capacity!Y$254,'E-E'!$E$1:$AH$1,0))</f>
        <v>0</v>
      </c>
      <c r="Z572">
        <f>$C572*INDEX('E-E'!$E$2:$AH$516,MATCH(Capacity!$B572,'E-E'!$B$2:$B$516,0), MATCH(Capacity!Z$254,'E-E'!$E$1:$AH$1,0))</f>
        <v>0</v>
      </c>
      <c r="AA572">
        <f>$C572*INDEX('E-E'!$E$2:$AH$516,MATCH(Capacity!$B572,'E-E'!$B$2:$B$516,0), MATCH(Capacity!AA$254,'E-E'!$E$1:$AH$1,0))</f>
        <v>0</v>
      </c>
      <c r="AB572">
        <f>$C572*INDEX('E-E'!$E$2:$AH$516,MATCH(Capacity!$B572,'E-E'!$B$2:$B$516,0), MATCH(Capacity!AB$254,'E-E'!$E$1:$AH$1,0))</f>
        <v>0</v>
      </c>
      <c r="AC572">
        <f>$C572*INDEX('E-E'!$E$2:$AH$516,MATCH(Capacity!$B572,'E-E'!$B$2:$B$516,0), MATCH(Capacity!AC$254,'E-E'!$E$1:$AH$1,0))</f>
        <v>0</v>
      </c>
      <c r="AD572">
        <f>$C572*INDEX('E-E'!$E$2:$AH$516,MATCH(Capacity!$B572,'E-E'!$B$2:$B$516,0), MATCH(Capacity!AD$254,'E-E'!$E$1:$AH$1,0))</f>
        <v>0</v>
      </c>
      <c r="AE572">
        <f>$C572*INDEX('E-E'!$E$2:$AH$516,MATCH(Capacity!$B572,'E-E'!$B$2:$B$516,0), MATCH(Capacity!AE$254,'E-E'!$E$1:$AH$1,0))</f>
        <v>0</v>
      </c>
      <c r="AF572">
        <f>$C572*INDEX('E-E'!$E$2:$AH$516,MATCH(Capacity!$B572,'E-E'!$B$2:$B$516,0), MATCH(Capacity!AF$254,'E-E'!$E$1:$AH$1,0))</f>
        <v>0</v>
      </c>
      <c r="AG572">
        <f>$C572*INDEX('E-E'!$E$2:$AH$516,MATCH(Capacity!$B572,'E-E'!$B$2:$B$516,0), MATCH(Capacity!AG$254,'E-E'!$E$1:$AH$1,0))</f>
        <v>0</v>
      </c>
      <c r="AH572">
        <f>$C572*INDEX('E-E'!$E$2:$AH$516,MATCH(Capacity!$B572,'E-E'!$B$2:$B$516,0), MATCH(Capacity!AH$254,'E-E'!$E$1:$AH$1,0))</f>
        <v>0</v>
      </c>
    </row>
    <row r="573" spans="1:34" x14ac:dyDescent="0.3">
      <c r="A573" t="str">
        <f>'E-E'!A320</f>
        <v>Numurkah Solar Farm</v>
      </c>
      <c r="B573" t="str">
        <f>'E-E'!B320</f>
        <v>NUMURSF1</v>
      </c>
      <c r="C573">
        <f>_xlfn.IFNA(VLOOKUP(B573,RawData!$B$1:$E$168,4,FALSE),0)</f>
        <v>0</v>
      </c>
      <c r="D573">
        <f>_xlfn.IFNA(VLOOKUP(B573,RawData!$B$1:$H$168,7,FALSE),0)</f>
        <v>0</v>
      </c>
      <c r="E573">
        <f>_xlfn.IFNA(VLOOKUP(B573,RawData!$B$1:$H$168,2,FALSE),0)</f>
        <v>0</v>
      </c>
      <c r="F573">
        <f>$C573*INDEX('E-E'!$E$2:$AH$516,MATCH(Capacity!$B573,'E-E'!$B$2:$B$516,0), MATCH(Capacity!F$254,'E-E'!$E$1:$AH$1,0))</f>
        <v>0</v>
      </c>
      <c r="G573">
        <f>$C573*INDEX('E-E'!$E$2:$AH$516,MATCH(Capacity!$B573,'E-E'!$B$2:$B$516,0), MATCH(Capacity!G$254,'E-E'!$E$1:$AH$1,0))</f>
        <v>0</v>
      </c>
      <c r="H573">
        <f>$C573*INDEX('E-E'!$E$2:$AH$516,MATCH(Capacity!$B573,'E-E'!$B$2:$B$516,0), MATCH(Capacity!H$254,'E-E'!$E$1:$AH$1,0))</f>
        <v>0</v>
      </c>
      <c r="I573">
        <f>$C573*INDEX('E-E'!$E$2:$AH$516,MATCH(Capacity!$B573,'E-E'!$B$2:$B$516,0), MATCH(Capacity!I$254,'E-E'!$E$1:$AH$1,0))</f>
        <v>0</v>
      </c>
      <c r="J573">
        <f>$C573*INDEX('E-E'!$E$2:$AH$516,MATCH(Capacity!$B573,'E-E'!$B$2:$B$516,0), MATCH(Capacity!J$254,'E-E'!$E$1:$AH$1,0))</f>
        <v>0</v>
      </c>
      <c r="K573">
        <f>$C573*INDEX('E-E'!$E$2:$AH$516,MATCH(Capacity!$B573,'E-E'!$B$2:$B$516,0), MATCH(Capacity!K$254,'E-E'!$E$1:$AH$1,0))</f>
        <v>0</v>
      </c>
      <c r="L573">
        <f>$C573*INDEX('E-E'!$E$2:$AH$516,MATCH(Capacity!$B573,'E-E'!$B$2:$B$516,0), MATCH(Capacity!L$254,'E-E'!$E$1:$AH$1,0))</f>
        <v>0</v>
      </c>
      <c r="M573">
        <f>$C573*INDEX('E-E'!$E$2:$AH$516,MATCH(Capacity!$B573,'E-E'!$B$2:$B$516,0), MATCH(Capacity!M$254,'E-E'!$E$1:$AH$1,0))</f>
        <v>0</v>
      </c>
      <c r="N573">
        <f>$C573*INDEX('E-E'!$E$2:$AH$516,MATCH(Capacity!$B573,'E-E'!$B$2:$B$516,0), MATCH(Capacity!N$254,'E-E'!$E$1:$AH$1,0))</f>
        <v>0</v>
      </c>
      <c r="O573">
        <f>$C573*INDEX('E-E'!$E$2:$AH$516,MATCH(Capacity!$B573,'E-E'!$B$2:$B$516,0), MATCH(Capacity!O$254,'E-E'!$E$1:$AH$1,0))</f>
        <v>0</v>
      </c>
      <c r="P573">
        <f>$C573*INDEX('E-E'!$E$2:$AH$516,MATCH(Capacity!$B573,'E-E'!$B$2:$B$516,0), MATCH(Capacity!P$254,'E-E'!$E$1:$AH$1,0))</f>
        <v>0</v>
      </c>
      <c r="Q573">
        <f>$C573*INDEX('E-E'!$E$2:$AH$516,MATCH(Capacity!$B573,'E-E'!$B$2:$B$516,0), MATCH(Capacity!Q$254,'E-E'!$E$1:$AH$1,0))</f>
        <v>0</v>
      </c>
      <c r="R573">
        <f>$C573*INDEX('E-E'!$E$2:$AH$516,MATCH(Capacity!$B573,'E-E'!$B$2:$B$516,0), MATCH(Capacity!R$254,'E-E'!$E$1:$AH$1,0))</f>
        <v>0</v>
      </c>
      <c r="S573">
        <f>$C573*INDEX('E-E'!$E$2:$AH$516,MATCH(Capacity!$B573,'E-E'!$B$2:$B$516,0), MATCH(Capacity!S$254,'E-E'!$E$1:$AH$1,0))</f>
        <v>0</v>
      </c>
      <c r="T573">
        <f>$C573*INDEX('E-E'!$E$2:$AH$516,MATCH(Capacity!$B573,'E-E'!$B$2:$B$516,0), MATCH(Capacity!T$254,'E-E'!$E$1:$AH$1,0))</f>
        <v>0</v>
      </c>
      <c r="U573">
        <f>$C573*INDEX('E-E'!$E$2:$AH$516,MATCH(Capacity!$B573,'E-E'!$B$2:$B$516,0), MATCH(Capacity!U$254,'E-E'!$E$1:$AH$1,0))</f>
        <v>0</v>
      </c>
      <c r="V573">
        <f>$C573*INDEX('E-E'!$E$2:$AH$516,MATCH(Capacity!$B573,'E-E'!$B$2:$B$516,0), MATCH(Capacity!V$254,'E-E'!$E$1:$AH$1,0))</f>
        <v>0</v>
      </c>
      <c r="W573">
        <f>$C573*INDEX('E-E'!$E$2:$AH$516,MATCH(Capacity!$B573,'E-E'!$B$2:$B$516,0), MATCH(Capacity!W$254,'E-E'!$E$1:$AH$1,0))</f>
        <v>0</v>
      </c>
      <c r="X573">
        <f>$C573*INDEX('E-E'!$E$2:$AH$516,MATCH(Capacity!$B573,'E-E'!$B$2:$B$516,0), MATCH(Capacity!X$254,'E-E'!$E$1:$AH$1,0))</f>
        <v>0</v>
      </c>
      <c r="Y573">
        <f>$C573*INDEX('E-E'!$E$2:$AH$516,MATCH(Capacity!$B573,'E-E'!$B$2:$B$516,0), MATCH(Capacity!Y$254,'E-E'!$E$1:$AH$1,0))</f>
        <v>0</v>
      </c>
      <c r="Z573">
        <f>$C573*INDEX('E-E'!$E$2:$AH$516,MATCH(Capacity!$B573,'E-E'!$B$2:$B$516,0), MATCH(Capacity!Z$254,'E-E'!$E$1:$AH$1,0))</f>
        <v>0</v>
      </c>
      <c r="AA573">
        <f>$C573*INDEX('E-E'!$E$2:$AH$516,MATCH(Capacity!$B573,'E-E'!$B$2:$B$516,0), MATCH(Capacity!AA$254,'E-E'!$E$1:$AH$1,0))</f>
        <v>0</v>
      </c>
      <c r="AB573">
        <f>$C573*INDEX('E-E'!$E$2:$AH$516,MATCH(Capacity!$B573,'E-E'!$B$2:$B$516,0), MATCH(Capacity!AB$254,'E-E'!$E$1:$AH$1,0))</f>
        <v>0</v>
      </c>
      <c r="AC573">
        <f>$C573*INDEX('E-E'!$E$2:$AH$516,MATCH(Capacity!$B573,'E-E'!$B$2:$B$516,0), MATCH(Capacity!AC$254,'E-E'!$E$1:$AH$1,0))</f>
        <v>0</v>
      </c>
      <c r="AD573">
        <f>$C573*INDEX('E-E'!$E$2:$AH$516,MATCH(Capacity!$B573,'E-E'!$B$2:$B$516,0), MATCH(Capacity!AD$254,'E-E'!$E$1:$AH$1,0))</f>
        <v>0</v>
      </c>
      <c r="AE573">
        <f>$C573*INDEX('E-E'!$E$2:$AH$516,MATCH(Capacity!$B573,'E-E'!$B$2:$B$516,0), MATCH(Capacity!AE$254,'E-E'!$E$1:$AH$1,0))</f>
        <v>0</v>
      </c>
      <c r="AF573">
        <f>$C573*INDEX('E-E'!$E$2:$AH$516,MATCH(Capacity!$B573,'E-E'!$B$2:$B$516,0), MATCH(Capacity!AF$254,'E-E'!$E$1:$AH$1,0))</f>
        <v>0</v>
      </c>
      <c r="AG573">
        <f>$C573*INDEX('E-E'!$E$2:$AH$516,MATCH(Capacity!$B573,'E-E'!$B$2:$B$516,0), MATCH(Capacity!AG$254,'E-E'!$E$1:$AH$1,0))</f>
        <v>0</v>
      </c>
      <c r="AH573">
        <f>$C573*INDEX('E-E'!$E$2:$AH$516,MATCH(Capacity!$B573,'E-E'!$B$2:$B$516,0), MATCH(Capacity!AH$254,'E-E'!$E$1:$AH$1,0))</f>
        <v>0</v>
      </c>
    </row>
    <row r="574" spans="1:34" x14ac:dyDescent="0.3">
      <c r="A574" t="str">
        <f>'E-E'!A321</f>
        <v>Numurkah Solar Farm</v>
      </c>
      <c r="B574" t="str">
        <f>'E-E'!B321</f>
        <v>NUMURSF2</v>
      </c>
      <c r="C574">
        <f>_xlfn.IFNA(VLOOKUP(B574,RawData!$B$1:$E$168,4,FALSE),0)</f>
        <v>0</v>
      </c>
      <c r="D574">
        <f>_xlfn.IFNA(VLOOKUP(B574,RawData!$B$1:$H$168,7,FALSE),0)</f>
        <v>0</v>
      </c>
      <c r="E574">
        <f>_xlfn.IFNA(VLOOKUP(B574,RawData!$B$1:$H$168,2,FALSE),0)</f>
        <v>0</v>
      </c>
      <c r="F574">
        <f>$C574*INDEX('E-E'!$E$2:$AH$516,MATCH(Capacity!$B574,'E-E'!$B$2:$B$516,0), MATCH(Capacity!F$254,'E-E'!$E$1:$AH$1,0))</f>
        <v>0</v>
      </c>
      <c r="G574">
        <f>$C574*INDEX('E-E'!$E$2:$AH$516,MATCH(Capacity!$B574,'E-E'!$B$2:$B$516,0), MATCH(Capacity!G$254,'E-E'!$E$1:$AH$1,0))</f>
        <v>0</v>
      </c>
      <c r="H574">
        <f>$C574*INDEX('E-E'!$E$2:$AH$516,MATCH(Capacity!$B574,'E-E'!$B$2:$B$516,0), MATCH(Capacity!H$254,'E-E'!$E$1:$AH$1,0))</f>
        <v>0</v>
      </c>
      <c r="I574">
        <f>$C574*INDEX('E-E'!$E$2:$AH$516,MATCH(Capacity!$B574,'E-E'!$B$2:$B$516,0), MATCH(Capacity!I$254,'E-E'!$E$1:$AH$1,0))</f>
        <v>0</v>
      </c>
      <c r="J574">
        <f>$C574*INDEX('E-E'!$E$2:$AH$516,MATCH(Capacity!$B574,'E-E'!$B$2:$B$516,0), MATCH(Capacity!J$254,'E-E'!$E$1:$AH$1,0))</f>
        <v>0</v>
      </c>
      <c r="K574">
        <f>$C574*INDEX('E-E'!$E$2:$AH$516,MATCH(Capacity!$B574,'E-E'!$B$2:$B$516,0), MATCH(Capacity!K$254,'E-E'!$E$1:$AH$1,0))</f>
        <v>0</v>
      </c>
      <c r="L574">
        <f>$C574*INDEX('E-E'!$E$2:$AH$516,MATCH(Capacity!$B574,'E-E'!$B$2:$B$516,0), MATCH(Capacity!L$254,'E-E'!$E$1:$AH$1,0))</f>
        <v>0</v>
      </c>
      <c r="M574">
        <f>$C574*INDEX('E-E'!$E$2:$AH$516,MATCH(Capacity!$B574,'E-E'!$B$2:$B$516,0), MATCH(Capacity!M$254,'E-E'!$E$1:$AH$1,0))</f>
        <v>0</v>
      </c>
      <c r="N574">
        <f>$C574*INDEX('E-E'!$E$2:$AH$516,MATCH(Capacity!$B574,'E-E'!$B$2:$B$516,0), MATCH(Capacity!N$254,'E-E'!$E$1:$AH$1,0))</f>
        <v>0</v>
      </c>
      <c r="O574">
        <f>$C574*INDEX('E-E'!$E$2:$AH$516,MATCH(Capacity!$B574,'E-E'!$B$2:$B$516,0), MATCH(Capacity!O$254,'E-E'!$E$1:$AH$1,0))</f>
        <v>0</v>
      </c>
      <c r="P574">
        <f>$C574*INDEX('E-E'!$E$2:$AH$516,MATCH(Capacity!$B574,'E-E'!$B$2:$B$516,0), MATCH(Capacity!P$254,'E-E'!$E$1:$AH$1,0))</f>
        <v>0</v>
      </c>
      <c r="Q574">
        <f>$C574*INDEX('E-E'!$E$2:$AH$516,MATCH(Capacity!$B574,'E-E'!$B$2:$B$516,0), MATCH(Capacity!Q$254,'E-E'!$E$1:$AH$1,0))</f>
        <v>0</v>
      </c>
      <c r="R574">
        <f>$C574*INDEX('E-E'!$E$2:$AH$516,MATCH(Capacity!$B574,'E-E'!$B$2:$B$516,0), MATCH(Capacity!R$254,'E-E'!$E$1:$AH$1,0))</f>
        <v>0</v>
      </c>
      <c r="S574">
        <f>$C574*INDEX('E-E'!$E$2:$AH$516,MATCH(Capacity!$B574,'E-E'!$B$2:$B$516,0), MATCH(Capacity!S$254,'E-E'!$E$1:$AH$1,0))</f>
        <v>0</v>
      </c>
      <c r="T574">
        <f>$C574*INDEX('E-E'!$E$2:$AH$516,MATCH(Capacity!$B574,'E-E'!$B$2:$B$516,0), MATCH(Capacity!T$254,'E-E'!$E$1:$AH$1,0))</f>
        <v>0</v>
      </c>
      <c r="U574">
        <f>$C574*INDEX('E-E'!$E$2:$AH$516,MATCH(Capacity!$B574,'E-E'!$B$2:$B$516,0), MATCH(Capacity!U$254,'E-E'!$E$1:$AH$1,0))</f>
        <v>0</v>
      </c>
      <c r="V574">
        <f>$C574*INDEX('E-E'!$E$2:$AH$516,MATCH(Capacity!$B574,'E-E'!$B$2:$B$516,0), MATCH(Capacity!V$254,'E-E'!$E$1:$AH$1,0))</f>
        <v>0</v>
      </c>
      <c r="W574">
        <f>$C574*INDEX('E-E'!$E$2:$AH$516,MATCH(Capacity!$B574,'E-E'!$B$2:$B$516,0), MATCH(Capacity!W$254,'E-E'!$E$1:$AH$1,0))</f>
        <v>0</v>
      </c>
      <c r="X574">
        <f>$C574*INDEX('E-E'!$E$2:$AH$516,MATCH(Capacity!$B574,'E-E'!$B$2:$B$516,0), MATCH(Capacity!X$254,'E-E'!$E$1:$AH$1,0))</f>
        <v>0</v>
      </c>
      <c r="Y574">
        <f>$C574*INDEX('E-E'!$E$2:$AH$516,MATCH(Capacity!$B574,'E-E'!$B$2:$B$516,0), MATCH(Capacity!Y$254,'E-E'!$E$1:$AH$1,0))</f>
        <v>0</v>
      </c>
      <c r="Z574">
        <f>$C574*INDEX('E-E'!$E$2:$AH$516,MATCH(Capacity!$B574,'E-E'!$B$2:$B$516,0), MATCH(Capacity!Z$254,'E-E'!$E$1:$AH$1,0))</f>
        <v>0</v>
      </c>
      <c r="AA574">
        <f>$C574*INDEX('E-E'!$E$2:$AH$516,MATCH(Capacity!$B574,'E-E'!$B$2:$B$516,0), MATCH(Capacity!AA$254,'E-E'!$E$1:$AH$1,0))</f>
        <v>0</v>
      </c>
      <c r="AB574">
        <f>$C574*INDEX('E-E'!$E$2:$AH$516,MATCH(Capacity!$B574,'E-E'!$B$2:$B$516,0), MATCH(Capacity!AB$254,'E-E'!$E$1:$AH$1,0))</f>
        <v>0</v>
      </c>
      <c r="AC574">
        <f>$C574*INDEX('E-E'!$E$2:$AH$516,MATCH(Capacity!$B574,'E-E'!$B$2:$B$516,0), MATCH(Capacity!AC$254,'E-E'!$E$1:$AH$1,0))</f>
        <v>0</v>
      </c>
      <c r="AD574">
        <f>$C574*INDEX('E-E'!$E$2:$AH$516,MATCH(Capacity!$B574,'E-E'!$B$2:$B$516,0), MATCH(Capacity!AD$254,'E-E'!$E$1:$AH$1,0))</f>
        <v>0</v>
      </c>
      <c r="AE574">
        <f>$C574*INDEX('E-E'!$E$2:$AH$516,MATCH(Capacity!$B574,'E-E'!$B$2:$B$516,0), MATCH(Capacity!AE$254,'E-E'!$E$1:$AH$1,0))</f>
        <v>0</v>
      </c>
      <c r="AF574">
        <f>$C574*INDEX('E-E'!$E$2:$AH$516,MATCH(Capacity!$B574,'E-E'!$B$2:$B$516,0), MATCH(Capacity!AF$254,'E-E'!$E$1:$AH$1,0))</f>
        <v>0</v>
      </c>
      <c r="AG574">
        <f>$C574*INDEX('E-E'!$E$2:$AH$516,MATCH(Capacity!$B574,'E-E'!$B$2:$B$516,0), MATCH(Capacity!AG$254,'E-E'!$E$1:$AH$1,0))</f>
        <v>0</v>
      </c>
      <c r="AH574">
        <f>$C574*INDEX('E-E'!$E$2:$AH$516,MATCH(Capacity!$B574,'E-E'!$B$2:$B$516,0), MATCH(Capacity!AH$254,'E-E'!$E$1:$AH$1,0))</f>
        <v>0</v>
      </c>
    </row>
    <row r="575" spans="1:34" x14ac:dyDescent="0.3">
      <c r="A575" t="str">
        <f>'E-E'!A322</f>
        <v>Nyngan Solar Plant</v>
      </c>
      <c r="B575" t="str">
        <f>'E-E'!B322</f>
        <v>NYNGAN1</v>
      </c>
      <c r="C575">
        <f>_xlfn.IFNA(VLOOKUP(B575,RawData!$B$1:$E$168,4,FALSE),0)</f>
        <v>0</v>
      </c>
      <c r="D575">
        <f>_xlfn.IFNA(VLOOKUP(B575,RawData!$B$1:$H$168,7,FALSE),0)</f>
        <v>0</v>
      </c>
      <c r="E575">
        <f>_xlfn.IFNA(VLOOKUP(B575,RawData!$B$1:$H$168,2,FALSE),0)</f>
        <v>0</v>
      </c>
      <c r="F575">
        <f>$C575*INDEX('E-E'!$E$2:$AH$516,MATCH(Capacity!$B575,'E-E'!$B$2:$B$516,0), MATCH(Capacity!F$254,'E-E'!$E$1:$AH$1,0))</f>
        <v>0</v>
      </c>
      <c r="G575">
        <f>$C575*INDEX('E-E'!$E$2:$AH$516,MATCH(Capacity!$B575,'E-E'!$B$2:$B$516,0), MATCH(Capacity!G$254,'E-E'!$E$1:$AH$1,0))</f>
        <v>0</v>
      </c>
      <c r="H575">
        <f>$C575*INDEX('E-E'!$E$2:$AH$516,MATCH(Capacity!$B575,'E-E'!$B$2:$B$516,0), MATCH(Capacity!H$254,'E-E'!$E$1:$AH$1,0))</f>
        <v>0</v>
      </c>
      <c r="I575">
        <f>$C575*INDEX('E-E'!$E$2:$AH$516,MATCH(Capacity!$B575,'E-E'!$B$2:$B$516,0), MATCH(Capacity!I$254,'E-E'!$E$1:$AH$1,0))</f>
        <v>0</v>
      </c>
      <c r="J575">
        <f>$C575*INDEX('E-E'!$E$2:$AH$516,MATCH(Capacity!$B575,'E-E'!$B$2:$B$516,0), MATCH(Capacity!J$254,'E-E'!$E$1:$AH$1,0))</f>
        <v>0</v>
      </c>
      <c r="K575">
        <f>$C575*INDEX('E-E'!$E$2:$AH$516,MATCH(Capacity!$B575,'E-E'!$B$2:$B$516,0), MATCH(Capacity!K$254,'E-E'!$E$1:$AH$1,0))</f>
        <v>0</v>
      </c>
      <c r="L575">
        <f>$C575*INDEX('E-E'!$E$2:$AH$516,MATCH(Capacity!$B575,'E-E'!$B$2:$B$516,0), MATCH(Capacity!L$254,'E-E'!$E$1:$AH$1,0))</f>
        <v>0</v>
      </c>
      <c r="M575">
        <f>$C575*INDEX('E-E'!$E$2:$AH$516,MATCH(Capacity!$B575,'E-E'!$B$2:$B$516,0), MATCH(Capacity!M$254,'E-E'!$E$1:$AH$1,0))</f>
        <v>0</v>
      </c>
      <c r="N575">
        <f>$C575*INDEX('E-E'!$E$2:$AH$516,MATCH(Capacity!$B575,'E-E'!$B$2:$B$516,0), MATCH(Capacity!N$254,'E-E'!$E$1:$AH$1,0))</f>
        <v>0</v>
      </c>
      <c r="O575">
        <f>$C575*INDEX('E-E'!$E$2:$AH$516,MATCH(Capacity!$B575,'E-E'!$B$2:$B$516,0), MATCH(Capacity!O$254,'E-E'!$E$1:$AH$1,0))</f>
        <v>0</v>
      </c>
      <c r="P575">
        <f>$C575*INDEX('E-E'!$E$2:$AH$516,MATCH(Capacity!$B575,'E-E'!$B$2:$B$516,0), MATCH(Capacity!P$254,'E-E'!$E$1:$AH$1,0))</f>
        <v>0</v>
      </c>
      <c r="Q575">
        <f>$C575*INDEX('E-E'!$E$2:$AH$516,MATCH(Capacity!$B575,'E-E'!$B$2:$B$516,0), MATCH(Capacity!Q$254,'E-E'!$E$1:$AH$1,0))</f>
        <v>0</v>
      </c>
      <c r="R575">
        <f>$C575*INDEX('E-E'!$E$2:$AH$516,MATCH(Capacity!$B575,'E-E'!$B$2:$B$516,0), MATCH(Capacity!R$254,'E-E'!$E$1:$AH$1,0))</f>
        <v>0</v>
      </c>
      <c r="S575">
        <f>$C575*INDEX('E-E'!$E$2:$AH$516,MATCH(Capacity!$B575,'E-E'!$B$2:$B$516,0), MATCH(Capacity!S$254,'E-E'!$E$1:$AH$1,0))</f>
        <v>0</v>
      </c>
      <c r="T575">
        <f>$C575*INDEX('E-E'!$E$2:$AH$516,MATCH(Capacity!$B575,'E-E'!$B$2:$B$516,0), MATCH(Capacity!T$254,'E-E'!$E$1:$AH$1,0))</f>
        <v>0</v>
      </c>
      <c r="U575">
        <f>$C575*INDEX('E-E'!$E$2:$AH$516,MATCH(Capacity!$B575,'E-E'!$B$2:$B$516,0), MATCH(Capacity!U$254,'E-E'!$E$1:$AH$1,0))</f>
        <v>0</v>
      </c>
      <c r="V575">
        <f>$C575*INDEX('E-E'!$E$2:$AH$516,MATCH(Capacity!$B575,'E-E'!$B$2:$B$516,0), MATCH(Capacity!V$254,'E-E'!$E$1:$AH$1,0))</f>
        <v>0</v>
      </c>
      <c r="W575">
        <f>$C575*INDEX('E-E'!$E$2:$AH$516,MATCH(Capacity!$B575,'E-E'!$B$2:$B$516,0), MATCH(Capacity!W$254,'E-E'!$E$1:$AH$1,0))</f>
        <v>0</v>
      </c>
      <c r="X575">
        <f>$C575*INDEX('E-E'!$E$2:$AH$516,MATCH(Capacity!$B575,'E-E'!$B$2:$B$516,0), MATCH(Capacity!X$254,'E-E'!$E$1:$AH$1,0))</f>
        <v>0</v>
      </c>
      <c r="Y575">
        <f>$C575*INDEX('E-E'!$E$2:$AH$516,MATCH(Capacity!$B575,'E-E'!$B$2:$B$516,0), MATCH(Capacity!Y$254,'E-E'!$E$1:$AH$1,0))</f>
        <v>0</v>
      </c>
      <c r="Z575">
        <f>$C575*INDEX('E-E'!$E$2:$AH$516,MATCH(Capacity!$B575,'E-E'!$B$2:$B$516,0), MATCH(Capacity!Z$254,'E-E'!$E$1:$AH$1,0))</f>
        <v>0</v>
      </c>
      <c r="AA575">
        <f>$C575*INDEX('E-E'!$E$2:$AH$516,MATCH(Capacity!$B575,'E-E'!$B$2:$B$516,0), MATCH(Capacity!AA$254,'E-E'!$E$1:$AH$1,0))</f>
        <v>0</v>
      </c>
      <c r="AB575">
        <f>$C575*INDEX('E-E'!$E$2:$AH$516,MATCH(Capacity!$B575,'E-E'!$B$2:$B$516,0), MATCH(Capacity!AB$254,'E-E'!$E$1:$AH$1,0))</f>
        <v>0</v>
      </c>
      <c r="AC575">
        <f>$C575*INDEX('E-E'!$E$2:$AH$516,MATCH(Capacity!$B575,'E-E'!$B$2:$B$516,0), MATCH(Capacity!AC$254,'E-E'!$E$1:$AH$1,0))</f>
        <v>0</v>
      </c>
      <c r="AD575">
        <f>$C575*INDEX('E-E'!$E$2:$AH$516,MATCH(Capacity!$B575,'E-E'!$B$2:$B$516,0), MATCH(Capacity!AD$254,'E-E'!$E$1:$AH$1,0))</f>
        <v>0</v>
      </c>
      <c r="AE575">
        <f>$C575*INDEX('E-E'!$E$2:$AH$516,MATCH(Capacity!$B575,'E-E'!$B$2:$B$516,0), MATCH(Capacity!AE$254,'E-E'!$E$1:$AH$1,0))</f>
        <v>0</v>
      </c>
      <c r="AF575">
        <f>$C575*INDEX('E-E'!$E$2:$AH$516,MATCH(Capacity!$B575,'E-E'!$B$2:$B$516,0), MATCH(Capacity!AF$254,'E-E'!$E$1:$AH$1,0))</f>
        <v>0</v>
      </c>
      <c r="AG575">
        <f>$C575*INDEX('E-E'!$E$2:$AH$516,MATCH(Capacity!$B575,'E-E'!$B$2:$B$516,0), MATCH(Capacity!AG$254,'E-E'!$E$1:$AH$1,0))</f>
        <v>0</v>
      </c>
      <c r="AH575">
        <f>$C575*INDEX('E-E'!$E$2:$AH$516,MATCH(Capacity!$B575,'E-E'!$B$2:$B$516,0), MATCH(Capacity!AH$254,'E-E'!$E$1:$AH$1,0))</f>
        <v>0</v>
      </c>
    </row>
    <row r="576" spans="1:34" x14ac:dyDescent="0.3">
      <c r="A576" t="str">
        <f>'E-E'!A323</f>
        <v>Oakey Power Station</v>
      </c>
      <c r="B576" t="str">
        <f>'E-E'!B323</f>
        <v>OAKEY1</v>
      </c>
      <c r="C576">
        <f>_xlfn.IFNA(VLOOKUP(B576,RawData!$B$1:$E$168,4,FALSE),0)</f>
        <v>173</v>
      </c>
      <c r="D576" t="str">
        <f>_xlfn.IFNA(VLOOKUP(B576,RawData!$B$1:$H$168,7,FALSE),0)</f>
        <v>OCGT</v>
      </c>
      <c r="E576" t="str">
        <f>_xlfn.IFNA(VLOOKUP(B576,RawData!$B$1:$H$168,2,FALSE),0)</f>
        <v>QLD</v>
      </c>
      <c r="F576">
        <f>$C576*INDEX('E-E'!$E$2:$AH$516,MATCH(Capacity!$B576,'E-E'!$B$2:$B$516,0), MATCH(Capacity!F$254,'E-E'!$E$1:$AH$1,0))</f>
        <v>173</v>
      </c>
      <c r="G576">
        <f>$C576*INDEX('E-E'!$E$2:$AH$516,MATCH(Capacity!$B576,'E-E'!$B$2:$B$516,0), MATCH(Capacity!G$254,'E-E'!$E$1:$AH$1,0))</f>
        <v>173</v>
      </c>
      <c r="H576">
        <f>$C576*INDEX('E-E'!$E$2:$AH$516,MATCH(Capacity!$B576,'E-E'!$B$2:$B$516,0), MATCH(Capacity!H$254,'E-E'!$E$1:$AH$1,0))</f>
        <v>173</v>
      </c>
      <c r="I576">
        <f>$C576*INDEX('E-E'!$E$2:$AH$516,MATCH(Capacity!$B576,'E-E'!$B$2:$B$516,0), MATCH(Capacity!I$254,'E-E'!$E$1:$AH$1,0))</f>
        <v>173</v>
      </c>
      <c r="J576">
        <f>$C576*INDEX('E-E'!$E$2:$AH$516,MATCH(Capacity!$B576,'E-E'!$B$2:$B$516,0), MATCH(Capacity!J$254,'E-E'!$E$1:$AH$1,0))</f>
        <v>173</v>
      </c>
      <c r="K576">
        <f>$C576*INDEX('E-E'!$E$2:$AH$516,MATCH(Capacity!$B576,'E-E'!$B$2:$B$516,0), MATCH(Capacity!K$254,'E-E'!$E$1:$AH$1,0))</f>
        <v>173</v>
      </c>
      <c r="L576">
        <f>$C576*INDEX('E-E'!$E$2:$AH$516,MATCH(Capacity!$B576,'E-E'!$B$2:$B$516,0), MATCH(Capacity!L$254,'E-E'!$E$1:$AH$1,0))</f>
        <v>173</v>
      </c>
      <c r="M576">
        <f>$C576*INDEX('E-E'!$E$2:$AH$516,MATCH(Capacity!$B576,'E-E'!$B$2:$B$516,0), MATCH(Capacity!M$254,'E-E'!$E$1:$AH$1,0))</f>
        <v>173</v>
      </c>
      <c r="N576">
        <f>$C576*INDEX('E-E'!$E$2:$AH$516,MATCH(Capacity!$B576,'E-E'!$B$2:$B$516,0), MATCH(Capacity!N$254,'E-E'!$E$1:$AH$1,0))</f>
        <v>173</v>
      </c>
      <c r="O576">
        <f>$C576*INDEX('E-E'!$E$2:$AH$516,MATCH(Capacity!$B576,'E-E'!$B$2:$B$516,0), MATCH(Capacity!O$254,'E-E'!$E$1:$AH$1,0))</f>
        <v>173</v>
      </c>
      <c r="P576">
        <f>$C576*INDEX('E-E'!$E$2:$AH$516,MATCH(Capacity!$B576,'E-E'!$B$2:$B$516,0), MATCH(Capacity!P$254,'E-E'!$E$1:$AH$1,0))</f>
        <v>173</v>
      </c>
      <c r="Q576">
        <f>$C576*INDEX('E-E'!$E$2:$AH$516,MATCH(Capacity!$B576,'E-E'!$B$2:$B$516,0), MATCH(Capacity!Q$254,'E-E'!$E$1:$AH$1,0))</f>
        <v>173</v>
      </c>
      <c r="R576">
        <f>$C576*INDEX('E-E'!$E$2:$AH$516,MATCH(Capacity!$B576,'E-E'!$B$2:$B$516,0), MATCH(Capacity!R$254,'E-E'!$E$1:$AH$1,0))</f>
        <v>173</v>
      </c>
      <c r="S576">
        <f>$C576*INDEX('E-E'!$E$2:$AH$516,MATCH(Capacity!$B576,'E-E'!$B$2:$B$516,0), MATCH(Capacity!S$254,'E-E'!$E$1:$AH$1,0))</f>
        <v>173</v>
      </c>
      <c r="T576">
        <f>$C576*INDEX('E-E'!$E$2:$AH$516,MATCH(Capacity!$B576,'E-E'!$B$2:$B$516,0), MATCH(Capacity!T$254,'E-E'!$E$1:$AH$1,0))</f>
        <v>173</v>
      </c>
      <c r="U576">
        <f>$C576*INDEX('E-E'!$E$2:$AH$516,MATCH(Capacity!$B576,'E-E'!$B$2:$B$516,0), MATCH(Capacity!U$254,'E-E'!$E$1:$AH$1,0))</f>
        <v>173</v>
      </c>
      <c r="V576">
        <f>$C576*INDEX('E-E'!$E$2:$AH$516,MATCH(Capacity!$B576,'E-E'!$B$2:$B$516,0), MATCH(Capacity!V$254,'E-E'!$E$1:$AH$1,0))</f>
        <v>173</v>
      </c>
      <c r="W576">
        <f>$C576*INDEX('E-E'!$E$2:$AH$516,MATCH(Capacity!$B576,'E-E'!$B$2:$B$516,0), MATCH(Capacity!W$254,'E-E'!$E$1:$AH$1,0))</f>
        <v>173</v>
      </c>
      <c r="X576">
        <f>$C576*INDEX('E-E'!$E$2:$AH$516,MATCH(Capacity!$B576,'E-E'!$B$2:$B$516,0), MATCH(Capacity!X$254,'E-E'!$E$1:$AH$1,0))</f>
        <v>173</v>
      </c>
      <c r="Y576">
        <f>$C576*INDEX('E-E'!$E$2:$AH$516,MATCH(Capacity!$B576,'E-E'!$B$2:$B$516,0), MATCH(Capacity!Y$254,'E-E'!$E$1:$AH$1,0))</f>
        <v>173</v>
      </c>
      <c r="Z576">
        <f>$C576*INDEX('E-E'!$E$2:$AH$516,MATCH(Capacity!$B576,'E-E'!$B$2:$B$516,0), MATCH(Capacity!Z$254,'E-E'!$E$1:$AH$1,0))</f>
        <v>173</v>
      </c>
      <c r="AA576">
        <f>$C576*INDEX('E-E'!$E$2:$AH$516,MATCH(Capacity!$B576,'E-E'!$B$2:$B$516,0), MATCH(Capacity!AA$254,'E-E'!$E$1:$AH$1,0))</f>
        <v>173</v>
      </c>
      <c r="AB576">
        <f>$C576*INDEX('E-E'!$E$2:$AH$516,MATCH(Capacity!$B576,'E-E'!$B$2:$B$516,0), MATCH(Capacity!AB$254,'E-E'!$E$1:$AH$1,0))</f>
        <v>173</v>
      </c>
      <c r="AC576">
        <f>$C576*INDEX('E-E'!$E$2:$AH$516,MATCH(Capacity!$B576,'E-E'!$B$2:$B$516,0), MATCH(Capacity!AC$254,'E-E'!$E$1:$AH$1,0))</f>
        <v>173</v>
      </c>
      <c r="AD576">
        <f>$C576*INDEX('E-E'!$E$2:$AH$516,MATCH(Capacity!$B576,'E-E'!$B$2:$B$516,0), MATCH(Capacity!AD$254,'E-E'!$E$1:$AH$1,0))</f>
        <v>173</v>
      </c>
      <c r="AE576">
        <f>$C576*INDEX('E-E'!$E$2:$AH$516,MATCH(Capacity!$B576,'E-E'!$B$2:$B$516,0), MATCH(Capacity!AE$254,'E-E'!$E$1:$AH$1,0))</f>
        <v>173</v>
      </c>
      <c r="AF576">
        <f>$C576*INDEX('E-E'!$E$2:$AH$516,MATCH(Capacity!$B576,'E-E'!$B$2:$B$516,0), MATCH(Capacity!AF$254,'E-E'!$E$1:$AH$1,0))</f>
        <v>173</v>
      </c>
      <c r="AG576">
        <f>$C576*INDEX('E-E'!$E$2:$AH$516,MATCH(Capacity!$B576,'E-E'!$B$2:$B$516,0), MATCH(Capacity!AG$254,'E-E'!$E$1:$AH$1,0))</f>
        <v>173</v>
      </c>
      <c r="AH576">
        <f>$C576*INDEX('E-E'!$E$2:$AH$516,MATCH(Capacity!$B576,'E-E'!$B$2:$B$516,0), MATCH(Capacity!AH$254,'E-E'!$E$1:$AH$1,0))</f>
        <v>173</v>
      </c>
    </row>
    <row r="577" spans="1:34" x14ac:dyDescent="0.3">
      <c r="A577" t="str">
        <f>'E-E'!A324</f>
        <v>Oakey 1 Solar Farm</v>
      </c>
      <c r="B577" t="str">
        <f>'E-E'!B324</f>
        <v>OAKEY1SF</v>
      </c>
      <c r="C577">
        <f>_xlfn.IFNA(VLOOKUP(B577,RawData!$B$1:$E$168,4,FALSE),0)</f>
        <v>0</v>
      </c>
      <c r="D577">
        <f>_xlfn.IFNA(VLOOKUP(B577,RawData!$B$1:$H$168,7,FALSE),0)</f>
        <v>0</v>
      </c>
      <c r="E577">
        <f>_xlfn.IFNA(VLOOKUP(B577,RawData!$B$1:$H$168,2,FALSE),0)</f>
        <v>0</v>
      </c>
      <c r="F577">
        <f>$C577*INDEX('E-E'!$E$2:$AH$516,MATCH(Capacity!$B577,'E-E'!$B$2:$B$516,0), MATCH(Capacity!F$254,'E-E'!$E$1:$AH$1,0))</f>
        <v>0</v>
      </c>
      <c r="G577">
        <f>$C577*INDEX('E-E'!$E$2:$AH$516,MATCH(Capacity!$B577,'E-E'!$B$2:$B$516,0), MATCH(Capacity!G$254,'E-E'!$E$1:$AH$1,0))</f>
        <v>0</v>
      </c>
      <c r="H577">
        <f>$C577*INDEX('E-E'!$E$2:$AH$516,MATCH(Capacity!$B577,'E-E'!$B$2:$B$516,0), MATCH(Capacity!H$254,'E-E'!$E$1:$AH$1,0))</f>
        <v>0</v>
      </c>
      <c r="I577">
        <f>$C577*INDEX('E-E'!$E$2:$AH$516,MATCH(Capacity!$B577,'E-E'!$B$2:$B$516,0), MATCH(Capacity!I$254,'E-E'!$E$1:$AH$1,0))</f>
        <v>0</v>
      </c>
      <c r="J577">
        <f>$C577*INDEX('E-E'!$E$2:$AH$516,MATCH(Capacity!$B577,'E-E'!$B$2:$B$516,0), MATCH(Capacity!J$254,'E-E'!$E$1:$AH$1,0))</f>
        <v>0</v>
      </c>
      <c r="K577">
        <f>$C577*INDEX('E-E'!$E$2:$AH$516,MATCH(Capacity!$B577,'E-E'!$B$2:$B$516,0), MATCH(Capacity!K$254,'E-E'!$E$1:$AH$1,0))</f>
        <v>0</v>
      </c>
      <c r="L577">
        <f>$C577*INDEX('E-E'!$E$2:$AH$516,MATCH(Capacity!$B577,'E-E'!$B$2:$B$516,0), MATCH(Capacity!L$254,'E-E'!$E$1:$AH$1,0))</f>
        <v>0</v>
      </c>
      <c r="M577">
        <f>$C577*INDEX('E-E'!$E$2:$AH$516,MATCH(Capacity!$B577,'E-E'!$B$2:$B$516,0), MATCH(Capacity!M$254,'E-E'!$E$1:$AH$1,0))</f>
        <v>0</v>
      </c>
      <c r="N577">
        <f>$C577*INDEX('E-E'!$E$2:$AH$516,MATCH(Capacity!$B577,'E-E'!$B$2:$B$516,0), MATCH(Capacity!N$254,'E-E'!$E$1:$AH$1,0))</f>
        <v>0</v>
      </c>
      <c r="O577">
        <f>$C577*INDEX('E-E'!$E$2:$AH$516,MATCH(Capacity!$B577,'E-E'!$B$2:$B$516,0), MATCH(Capacity!O$254,'E-E'!$E$1:$AH$1,0))</f>
        <v>0</v>
      </c>
      <c r="P577">
        <f>$C577*INDEX('E-E'!$E$2:$AH$516,MATCH(Capacity!$B577,'E-E'!$B$2:$B$516,0), MATCH(Capacity!P$254,'E-E'!$E$1:$AH$1,0))</f>
        <v>0</v>
      </c>
      <c r="Q577">
        <f>$C577*INDEX('E-E'!$E$2:$AH$516,MATCH(Capacity!$B577,'E-E'!$B$2:$B$516,0), MATCH(Capacity!Q$254,'E-E'!$E$1:$AH$1,0))</f>
        <v>0</v>
      </c>
      <c r="R577">
        <f>$C577*INDEX('E-E'!$E$2:$AH$516,MATCH(Capacity!$B577,'E-E'!$B$2:$B$516,0), MATCH(Capacity!R$254,'E-E'!$E$1:$AH$1,0))</f>
        <v>0</v>
      </c>
      <c r="S577">
        <f>$C577*INDEX('E-E'!$E$2:$AH$516,MATCH(Capacity!$B577,'E-E'!$B$2:$B$516,0), MATCH(Capacity!S$254,'E-E'!$E$1:$AH$1,0))</f>
        <v>0</v>
      </c>
      <c r="T577">
        <f>$C577*INDEX('E-E'!$E$2:$AH$516,MATCH(Capacity!$B577,'E-E'!$B$2:$B$516,0), MATCH(Capacity!T$254,'E-E'!$E$1:$AH$1,0))</f>
        <v>0</v>
      </c>
      <c r="U577">
        <f>$C577*INDEX('E-E'!$E$2:$AH$516,MATCH(Capacity!$B577,'E-E'!$B$2:$B$516,0), MATCH(Capacity!U$254,'E-E'!$E$1:$AH$1,0))</f>
        <v>0</v>
      </c>
      <c r="V577">
        <f>$C577*INDEX('E-E'!$E$2:$AH$516,MATCH(Capacity!$B577,'E-E'!$B$2:$B$516,0), MATCH(Capacity!V$254,'E-E'!$E$1:$AH$1,0))</f>
        <v>0</v>
      </c>
      <c r="W577">
        <f>$C577*INDEX('E-E'!$E$2:$AH$516,MATCH(Capacity!$B577,'E-E'!$B$2:$B$516,0), MATCH(Capacity!W$254,'E-E'!$E$1:$AH$1,0))</f>
        <v>0</v>
      </c>
      <c r="X577">
        <f>$C577*INDEX('E-E'!$E$2:$AH$516,MATCH(Capacity!$B577,'E-E'!$B$2:$B$516,0), MATCH(Capacity!X$254,'E-E'!$E$1:$AH$1,0))</f>
        <v>0</v>
      </c>
      <c r="Y577">
        <f>$C577*INDEX('E-E'!$E$2:$AH$516,MATCH(Capacity!$B577,'E-E'!$B$2:$B$516,0), MATCH(Capacity!Y$254,'E-E'!$E$1:$AH$1,0))</f>
        <v>0</v>
      </c>
      <c r="Z577">
        <f>$C577*INDEX('E-E'!$E$2:$AH$516,MATCH(Capacity!$B577,'E-E'!$B$2:$B$516,0), MATCH(Capacity!Z$254,'E-E'!$E$1:$AH$1,0))</f>
        <v>0</v>
      </c>
      <c r="AA577">
        <f>$C577*INDEX('E-E'!$E$2:$AH$516,MATCH(Capacity!$B577,'E-E'!$B$2:$B$516,0), MATCH(Capacity!AA$254,'E-E'!$E$1:$AH$1,0))</f>
        <v>0</v>
      </c>
      <c r="AB577">
        <f>$C577*INDEX('E-E'!$E$2:$AH$516,MATCH(Capacity!$B577,'E-E'!$B$2:$B$516,0), MATCH(Capacity!AB$254,'E-E'!$E$1:$AH$1,0))</f>
        <v>0</v>
      </c>
      <c r="AC577">
        <f>$C577*INDEX('E-E'!$E$2:$AH$516,MATCH(Capacity!$B577,'E-E'!$B$2:$B$516,0), MATCH(Capacity!AC$254,'E-E'!$E$1:$AH$1,0))</f>
        <v>0</v>
      </c>
      <c r="AD577">
        <f>$C577*INDEX('E-E'!$E$2:$AH$516,MATCH(Capacity!$B577,'E-E'!$B$2:$B$516,0), MATCH(Capacity!AD$254,'E-E'!$E$1:$AH$1,0))</f>
        <v>0</v>
      </c>
      <c r="AE577">
        <f>$C577*INDEX('E-E'!$E$2:$AH$516,MATCH(Capacity!$B577,'E-E'!$B$2:$B$516,0), MATCH(Capacity!AE$254,'E-E'!$E$1:$AH$1,0))</f>
        <v>0</v>
      </c>
      <c r="AF577">
        <f>$C577*INDEX('E-E'!$E$2:$AH$516,MATCH(Capacity!$B577,'E-E'!$B$2:$B$516,0), MATCH(Capacity!AF$254,'E-E'!$E$1:$AH$1,0))</f>
        <v>0</v>
      </c>
      <c r="AG577">
        <f>$C577*INDEX('E-E'!$E$2:$AH$516,MATCH(Capacity!$B577,'E-E'!$B$2:$B$516,0), MATCH(Capacity!AG$254,'E-E'!$E$1:$AH$1,0))</f>
        <v>0</v>
      </c>
      <c r="AH577">
        <f>$C577*INDEX('E-E'!$E$2:$AH$516,MATCH(Capacity!$B577,'E-E'!$B$2:$B$516,0), MATCH(Capacity!AH$254,'E-E'!$E$1:$AH$1,0))</f>
        <v>0</v>
      </c>
    </row>
    <row r="578" spans="1:34" x14ac:dyDescent="0.3">
      <c r="A578" t="str">
        <f>'E-E'!A325</f>
        <v>Oakey Power Station</v>
      </c>
      <c r="B578" t="str">
        <f>'E-E'!B325</f>
        <v>OAKEY2</v>
      </c>
      <c r="C578">
        <f>_xlfn.IFNA(VLOOKUP(B578,RawData!$B$1:$E$168,4,FALSE),0)</f>
        <v>173</v>
      </c>
      <c r="D578" t="str">
        <f>_xlfn.IFNA(VLOOKUP(B578,RawData!$B$1:$H$168,7,FALSE),0)</f>
        <v>OCGT</v>
      </c>
      <c r="E578" t="str">
        <f>_xlfn.IFNA(VLOOKUP(B578,RawData!$B$1:$H$168,2,FALSE),0)</f>
        <v>QLD</v>
      </c>
      <c r="F578">
        <f>$C578*INDEX('E-E'!$E$2:$AH$516,MATCH(Capacity!$B578,'E-E'!$B$2:$B$516,0), MATCH(Capacity!F$254,'E-E'!$E$1:$AH$1,0))</f>
        <v>173</v>
      </c>
      <c r="G578">
        <f>$C578*INDEX('E-E'!$E$2:$AH$516,MATCH(Capacity!$B578,'E-E'!$B$2:$B$516,0), MATCH(Capacity!G$254,'E-E'!$E$1:$AH$1,0))</f>
        <v>173</v>
      </c>
      <c r="H578">
        <f>$C578*INDEX('E-E'!$E$2:$AH$516,MATCH(Capacity!$B578,'E-E'!$B$2:$B$516,0), MATCH(Capacity!H$254,'E-E'!$E$1:$AH$1,0))</f>
        <v>173</v>
      </c>
      <c r="I578">
        <f>$C578*INDEX('E-E'!$E$2:$AH$516,MATCH(Capacity!$B578,'E-E'!$B$2:$B$516,0), MATCH(Capacity!I$254,'E-E'!$E$1:$AH$1,0))</f>
        <v>173</v>
      </c>
      <c r="J578">
        <f>$C578*INDEX('E-E'!$E$2:$AH$516,MATCH(Capacity!$B578,'E-E'!$B$2:$B$516,0), MATCH(Capacity!J$254,'E-E'!$E$1:$AH$1,0))</f>
        <v>173</v>
      </c>
      <c r="K578">
        <f>$C578*INDEX('E-E'!$E$2:$AH$516,MATCH(Capacity!$B578,'E-E'!$B$2:$B$516,0), MATCH(Capacity!K$254,'E-E'!$E$1:$AH$1,0))</f>
        <v>173</v>
      </c>
      <c r="L578">
        <f>$C578*INDEX('E-E'!$E$2:$AH$516,MATCH(Capacity!$B578,'E-E'!$B$2:$B$516,0), MATCH(Capacity!L$254,'E-E'!$E$1:$AH$1,0))</f>
        <v>173</v>
      </c>
      <c r="M578">
        <f>$C578*INDEX('E-E'!$E$2:$AH$516,MATCH(Capacity!$B578,'E-E'!$B$2:$B$516,0), MATCH(Capacity!M$254,'E-E'!$E$1:$AH$1,0))</f>
        <v>173</v>
      </c>
      <c r="N578">
        <f>$C578*INDEX('E-E'!$E$2:$AH$516,MATCH(Capacity!$B578,'E-E'!$B$2:$B$516,0), MATCH(Capacity!N$254,'E-E'!$E$1:$AH$1,0))</f>
        <v>173</v>
      </c>
      <c r="O578">
        <f>$C578*INDEX('E-E'!$E$2:$AH$516,MATCH(Capacity!$B578,'E-E'!$B$2:$B$516,0), MATCH(Capacity!O$254,'E-E'!$E$1:$AH$1,0))</f>
        <v>173</v>
      </c>
      <c r="P578">
        <f>$C578*INDEX('E-E'!$E$2:$AH$516,MATCH(Capacity!$B578,'E-E'!$B$2:$B$516,0), MATCH(Capacity!P$254,'E-E'!$E$1:$AH$1,0))</f>
        <v>173</v>
      </c>
      <c r="Q578">
        <f>$C578*INDEX('E-E'!$E$2:$AH$516,MATCH(Capacity!$B578,'E-E'!$B$2:$B$516,0), MATCH(Capacity!Q$254,'E-E'!$E$1:$AH$1,0))</f>
        <v>173</v>
      </c>
      <c r="R578">
        <f>$C578*INDEX('E-E'!$E$2:$AH$516,MATCH(Capacity!$B578,'E-E'!$B$2:$B$516,0), MATCH(Capacity!R$254,'E-E'!$E$1:$AH$1,0))</f>
        <v>173</v>
      </c>
      <c r="S578">
        <f>$C578*INDEX('E-E'!$E$2:$AH$516,MATCH(Capacity!$B578,'E-E'!$B$2:$B$516,0), MATCH(Capacity!S$254,'E-E'!$E$1:$AH$1,0))</f>
        <v>173</v>
      </c>
      <c r="T578">
        <f>$C578*INDEX('E-E'!$E$2:$AH$516,MATCH(Capacity!$B578,'E-E'!$B$2:$B$516,0), MATCH(Capacity!T$254,'E-E'!$E$1:$AH$1,0))</f>
        <v>173</v>
      </c>
      <c r="U578">
        <f>$C578*INDEX('E-E'!$E$2:$AH$516,MATCH(Capacity!$B578,'E-E'!$B$2:$B$516,0), MATCH(Capacity!U$254,'E-E'!$E$1:$AH$1,0))</f>
        <v>173</v>
      </c>
      <c r="V578">
        <f>$C578*INDEX('E-E'!$E$2:$AH$516,MATCH(Capacity!$B578,'E-E'!$B$2:$B$516,0), MATCH(Capacity!V$254,'E-E'!$E$1:$AH$1,0))</f>
        <v>173</v>
      </c>
      <c r="W578">
        <f>$C578*INDEX('E-E'!$E$2:$AH$516,MATCH(Capacity!$B578,'E-E'!$B$2:$B$516,0), MATCH(Capacity!W$254,'E-E'!$E$1:$AH$1,0))</f>
        <v>173</v>
      </c>
      <c r="X578">
        <f>$C578*INDEX('E-E'!$E$2:$AH$516,MATCH(Capacity!$B578,'E-E'!$B$2:$B$516,0), MATCH(Capacity!X$254,'E-E'!$E$1:$AH$1,0))</f>
        <v>173</v>
      </c>
      <c r="Y578">
        <f>$C578*INDEX('E-E'!$E$2:$AH$516,MATCH(Capacity!$B578,'E-E'!$B$2:$B$516,0), MATCH(Capacity!Y$254,'E-E'!$E$1:$AH$1,0))</f>
        <v>173</v>
      </c>
      <c r="Z578">
        <f>$C578*INDEX('E-E'!$E$2:$AH$516,MATCH(Capacity!$B578,'E-E'!$B$2:$B$516,0), MATCH(Capacity!Z$254,'E-E'!$E$1:$AH$1,0))</f>
        <v>173</v>
      </c>
      <c r="AA578">
        <f>$C578*INDEX('E-E'!$E$2:$AH$516,MATCH(Capacity!$B578,'E-E'!$B$2:$B$516,0), MATCH(Capacity!AA$254,'E-E'!$E$1:$AH$1,0))</f>
        <v>173</v>
      </c>
      <c r="AB578">
        <f>$C578*INDEX('E-E'!$E$2:$AH$516,MATCH(Capacity!$B578,'E-E'!$B$2:$B$516,0), MATCH(Capacity!AB$254,'E-E'!$E$1:$AH$1,0))</f>
        <v>173</v>
      </c>
      <c r="AC578">
        <f>$C578*INDEX('E-E'!$E$2:$AH$516,MATCH(Capacity!$B578,'E-E'!$B$2:$B$516,0), MATCH(Capacity!AC$254,'E-E'!$E$1:$AH$1,0))</f>
        <v>173</v>
      </c>
      <c r="AD578">
        <f>$C578*INDEX('E-E'!$E$2:$AH$516,MATCH(Capacity!$B578,'E-E'!$B$2:$B$516,0), MATCH(Capacity!AD$254,'E-E'!$E$1:$AH$1,0))</f>
        <v>173</v>
      </c>
      <c r="AE578">
        <f>$C578*INDEX('E-E'!$E$2:$AH$516,MATCH(Capacity!$B578,'E-E'!$B$2:$B$516,0), MATCH(Capacity!AE$254,'E-E'!$E$1:$AH$1,0))</f>
        <v>173</v>
      </c>
      <c r="AF578">
        <f>$C578*INDEX('E-E'!$E$2:$AH$516,MATCH(Capacity!$B578,'E-E'!$B$2:$B$516,0), MATCH(Capacity!AF$254,'E-E'!$E$1:$AH$1,0))</f>
        <v>173</v>
      </c>
      <c r="AG578">
        <f>$C578*INDEX('E-E'!$E$2:$AH$516,MATCH(Capacity!$B578,'E-E'!$B$2:$B$516,0), MATCH(Capacity!AG$254,'E-E'!$E$1:$AH$1,0))</f>
        <v>173</v>
      </c>
      <c r="AH578">
        <f>$C578*INDEX('E-E'!$E$2:$AH$516,MATCH(Capacity!$B578,'E-E'!$B$2:$B$516,0), MATCH(Capacity!AH$254,'E-E'!$E$1:$AH$1,0))</f>
        <v>173</v>
      </c>
    </row>
    <row r="579" spans="1:34" x14ac:dyDescent="0.3">
      <c r="A579" t="str">
        <f>'E-E'!A326</f>
        <v>Oakey 2 Solar Farm</v>
      </c>
      <c r="B579" t="str">
        <f>'E-E'!B326</f>
        <v>OAKEY2SF</v>
      </c>
      <c r="C579">
        <f>_xlfn.IFNA(VLOOKUP(B579,RawData!$B$1:$E$168,4,FALSE),0)</f>
        <v>0</v>
      </c>
      <c r="D579">
        <f>_xlfn.IFNA(VLOOKUP(B579,RawData!$B$1:$H$168,7,FALSE),0)</f>
        <v>0</v>
      </c>
      <c r="E579">
        <f>_xlfn.IFNA(VLOOKUP(B579,RawData!$B$1:$H$168,2,FALSE),0)</f>
        <v>0</v>
      </c>
      <c r="F579">
        <f>$C579*INDEX('E-E'!$E$2:$AH$516,MATCH(Capacity!$B579,'E-E'!$B$2:$B$516,0), MATCH(Capacity!F$254,'E-E'!$E$1:$AH$1,0))</f>
        <v>0</v>
      </c>
      <c r="G579">
        <f>$C579*INDEX('E-E'!$E$2:$AH$516,MATCH(Capacity!$B579,'E-E'!$B$2:$B$516,0), MATCH(Capacity!G$254,'E-E'!$E$1:$AH$1,0))</f>
        <v>0</v>
      </c>
      <c r="H579">
        <f>$C579*INDEX('E-E'!$E$2:$AH$516,MATCH(Capacity!$B579,'E-E'!$B$2:$B$516,0), MATCH(Capacity!H$254,'E-E'!$E$1:$AH$1,0))</f>
        <v>0</v>
      </c>
      <c r="I579">
        <f>$C579*INDEX('E-E'!$E$2:$AH$516,MATCH(Capacity!$B579,'E-E'!$B$2:$B$516,0), MATCH(Capacity!I$254,'E-E'!$E$1:$AH$1,0))</f>
        <v>0</v>
      </c>
      <c r="J579">
        <f>$C579*INDEX('E-E'!$E$2:$AH$516,MATCH(Capacity!$B579,'E-E'!$B$2:$B$516,0), MATCH(Capacity!J$254,'E-E'!$E$1:$AH$1,0))</f>
        <v>0</v>
      </c>
      <c r="K579">
        <f>$C579*INDEX('E-E'!$E$2:$AH$516,MATCH(Capacity!$B579,'E-E'!$B$2:$B$516,0), MATCH(Capacity!K$254,'E-E'!$E$1:$AH$1,0))</f>
        <v>0</v>
      </c>
      <c r="L579">
        <f>$C579*INDEX('E-E'!$E$2:$AH$516,MATCH(Capacity!$B579,'E-E'!$B$2:$B$516,0), MATCH(Capacity!L$254,'E-E'!$E$1:$AH$1,0))</f>
        <v>0</v>
      </c>
      <c r="M579">
        <f>$C579*INDEX('E-E'!$E$2:$AH$516,MATCH(Capacity!$B579,'E-E'!$B$2:$B$516,0), MATCH(Capacity!M$254,'E-E'!$E$1:$AH$1,0))</f>
        <v>0</v>
      </c>
      <c r="N579">
        <f>$C579*INDEX('E-E'!$E$2:$AH$516,MATCH(Capacity!$B579,'E-E'!$B$2:$B$516,0), MATCH(Capacity!N$254,'E-E'!$E$1:$AH$1,0))</f>
        <v>0</v>
      </c>
      <c r="O579">
        <f>$C579*INDEX('E-E'!$E$2:$AH$516,MATCH(Capacity!$B579,'E-E'!$B$2:$B$516,0), MATCH(Capacity!O$254,'E-E'!$E$1:$AH$1,0))</f>
        <v>0</v>
      </c>
      <c r="P579">
        <f>$C579*INDEX('E-E'!$E$2:$AH$516,MATCH(Capacity!$B579,'E-E'!$B$2:$B$516,0), MATCH(Capacity!P$254,'E-E'!$E$1:$AH$1,0))</f>
        <v>0</v>
      </c>
      <c r="Q579">
        <f>$C579*INDEX('E-E'!$E$2:$AH$516,MATCH(Capacity!$B579,'E-E'!$B$2:$B$516,0), MATCH(Capacity!Q$254,'E-E'!$E$1:$AH$1,0))</f>
        <v>0</v>
      </c>
      <c r="R579">
        <f>$C579*INDEX('E-E'!$E$2:$AH$516,MATCH(Capacity!$B579,'E-E'!$B$2:$B$516,0), MATCH(Capacity!R$254,'E-E'!$E$1:$AH$1,0))</f>
        <v>0</v>
      </c>
      <c r="S579">
        <f>$C579*INDEX('E-E'!$E$2:$AH$516,MATCH(Capacity!$B579,'E-E'!$B$2:$B$516,0), MATCH(Capacity!S$254,'E-E'!$E$1:$AH$1,0))</f>
        <v>0</v>
      </c>
      <c r="T579">
        <f>$C579*INDEX('E-E'!$E$2:$AH$516,MATCH(Capacity!$B579,'E-E'!$B$2:$B$516,0), MATCH(Capacity!T$254,'E-E'!$E$1:$AH$1,0))</f>
        <v>0</v>
      </c>
      <c r="U579">
        <f>$C579*INDEX('E-E'!$E$2:$AH$516,MATCH(Capacity!$B579,'E-E'!$B$2:$B$516,0), MATCH(Capacity!U$254,'E-E'!$E$1:$AH$1,0))</f>
        <v>0</v>
      </c>
      <c r="V579">
        <f>$C579*INDEX('E-E'!$E$2:$AH$516,MATCH(Capacity!$B579,'E-E'!$B$2:$B$516,0), MATCH(Capacity!V$254,'E-E'!$E$1:$AH$1,0))</f>
        <v>0</v>
      </c>
      <c r="W579">
        <f>$C579*INDEX('E-E'!$E$2:$AH$516,MATCH(Capacity!$B579,'E-E'!$B$2:$B$516,0), MATCH(Capacity!W$254,'E-E'!$E$1:$AH$1,0))</f>
        <v>0</v>
      </c>
      <c r="X579">
        <f>$C579*INDEX('E-E'!$E$2:$AH$516,MATCH(Capacity!$B579,'E-E'!$B$2:$B$516,0), MATCH(Capacity!X$254,'E-E'!$E$1:$AH$1,0))</f>
        <v>0</v>
      </c>
      <c r="Y579">
        <f>$C579*INDEX('E-E'!$E$2:$AH$516,MATCH(Capacity!$B579,'E-E'!$B$2:$B$516,0), MATCH(Capacity!Y$254,'E-E'!$E$1:$AH$1,0))</f>
        <v>0</v>
      </c>
      <c r="Z579">
        <f>$C579*INDEX('E-E'!$E$2:$AH$516,MATCH(Capacity!$B579,'E-E'!$B$2:$B$516,0), MATCH(Capacity!Z$254,'E-E'!$E$1:$AH$1,0))</f>
        <v>0</v>
      </c>
      <c r="AA579">
        <f>$C579*INDEX('E-E'!$E$2:$AH$516,MATCH(Capacity!$B579,'E-E'!$B$2:$B$516,0), MATCH(Capacity!AA$254,'E-E'!$E$1:$AH$1,0))</f>
        <v>0</v>
      </c>
      <c r="AB579">
        <f>$C579*INDEX('E-E'!$E$2:$AH$516,MATCH(Capacity!$B579,'E-E'!$B$2:$B$516,0), MATCH(Capacity!AB$254,'E-E'!$E$1:$AH$1,0))</f>
        <v>0</v>
      </c>
      <c r="AC579">
        <f>$C579*INDEX('E-E'!$E$2:$AH$516,MATCH(Capacity!$B579,'E-E'!$B$2:$B$516,0), MATCH(Capacity!AC$254,'E-E'!$E$1:$AH$1,0))</f>
        <v>0</v>
      </c>
      <c r="AD579">
        <f>$C579*INDEX('E-E'!$E$2:$AH$516,MATCH(Capacity!$B579,'E-E'!$B$2:$B$516,0), MATCH(Capacity!AD$254,'E-E'!$E$1:$AH$1,0))</f>
        <v>0</v>
      </c>
      <c r="AE579">
        <f>$C579*INDEX('E-E'!$E$2:$AH$516,MATCH(Capacity!$B579,'E-E'!$B$2:$B$516,0), MATCH(Capacity!AE$254,'E-E'!$E$1:$AH$1,0))</f>
        <v>0</v>
      </c>
      <c r="AF579">
        <f>$C579*INDEX('E-E'!$E$2:$AH$516,MATCH(Capacity!$B579,'E-E'!$B$2:$B$516,0), MATCH(Capacity!AF$254,'E-E'!$E$1:$AH$1,0))</f>
        <v>0</v>
      </c>
      <c r="AG579">
        <f>$C579*INDEX('E-E'!$E$2:$AH$516,MATCH(Capacity!$B579,'E-E'!$B$2:$B$516,0), MATCH(Capacity!AG$254,'E-E'!$E$1:$AH$1,0))</f>
        <v>0</v>
      </c>
      <c r="AH579">
        <f>$C579*INDEX('E-E'!$E$2:$AH$516,MATCH(Capacity!$B579,'E-E'!$B$2:$B$516,0), MATCH(Capacity!AH$254,'E-E'!$E$1:$AH$1,0))</f>
        <v>0</v>
      </c>
    </row>
    <row r="580" spans="1:34" x14ac:dyDescent="0.3">
      <c r="A580" t="str">
        <f>'E-E'!A327</f>
        <v>Oaklands Hill Wind Farm</v>
      </c>
      <c r="B580" t="str">
        <f>'E-E'!B327</f>
        <v>OAKLAND1</v>
      </c>
      <c r="C580">
        <f>_xlfn.IFNA(VLOOKUP(B580,RawData!$B$1:$E$168,4,FALSE),0)</f>
        <v>0</v>
      </c>
      <c r="D580">
        <f>_xlfn.IFNA(VLOOKUP(B580,RawData!$B$1:$H$168,7,FALSE),0)</f>
        <v>0</v>
      </c>
      <c r="E580">
        <f>_xlfn.IFNA(VLOOKUP(B580,RawData!$B$1:$H$168,2,FALSE),0)</f>
        <v>0</v>
      </c>
      <c r="F580">
        <f>$C580*INDEX('E-E'!$E$2:$AH$516,MATCH(Capacity!$B580,'E-E'!$B$2:$B$516,0), MATCH(Capacity!F$254,'E-E'!$E$1:$AH$1,0))</f>
        <v>0</v>
      </c>
      <c r="G580">
        <f>$C580*INDEX('E-E'!$E$2:$AH$516,MATCH(Capacity!$B580,'E-E'!$B$2:$B$516,0), MATCH(Capacity!G$254,'E-E'!$E$1:$AH$1,0))</f>
        <v>0</v>
      </c>
      <c r="H580">
        <f>$C580*INDEX('E-E'!$E$2:$AH$516,MATCH(Capacity!$B580,'E-E'!$B$2:$B$516,0), MATCH(Capacity!H$254,'E-E'!$E$1:$AH$1,0))</f>
        <v>0</v>
      </c>
      <c r="I580">
        <f>$C580*INDEX('E-E'!$E$2:$AH$516,MATCH(Capacity!$B580,'E-E'!$B$2:$B$516,0), MATCH(Capacity!I$254,'E-E'!$E$1:$AH$1,0))</f>
        <v>0</v>
      </c>
      <c r="J580">
        <f>$C580*INDEX('E-E'!$E$2:$AH$516,MATCH(Capacity!$B580,'E-E'!$B$2:$B$516,0), MATCH(Capacity!J$254,'E-E'!$E$1:$AH$1,0))</f>
        <v>0</v>
      </c>
      <c r="K580">
        <f>$C580*INDEX('E-E'!$E$2:$AH$516,MATCH(Capacity!$B580,'E-E'!$B$2:$B$516,0), MATCH(Capacity!K$254,'E-E'!$E$1:$AH$1,0))</f>
        <v>0</v>
      </c>
      <c r="L580">
        <f>$C580*INDEX('E-E'!$E$2:$AH$516,MATCH(Capacity!$B580,'E-E'!$B$2:$B$516,0), MATCH(Capacity!L$254,'E-E'!$E$1:$AH$1,0))</f>
        <v>0</v>
      </c>
      <c r="M580">
        <f>$C580*INDEX('E-E'!$E$2:$AH$516,MATCH(Capacity!$B580,'E-E'!$B$2:$B$516,0), MATCH(Capacity!M$254,'E-E'!$E$1:$AH$1,0))</f>
        <v>0</v>
      </c>
      <c r="N580">
        <f>$C580*INDEX('E-E'!$E$2:$AH$516,MATCH(Capacity!$B580,'E-E'!$B$2:$B$516,0), MATCH(Capacity!N$254,'E-E'!$E$1:$AH$1,0))</f>
        <v>0</v>
      </c>
      <c r="O580">
        <f>$C580*INDEX('E-E'!$E$2:$AH$516,MATCH(Capacity!$B580,'E-E'!$B$2:$B$516,0), MATCH(Capacity!O$254,'E-E'!$E$1:$AH$1,0))</f>
        <v>0</v>
      </c>
      <c r="P580">
        <f>$C580*INDEX('E-E'!$E$2:$AH$516,MATCH(Capacity!$B580,'E-E'!$B$2:$B$516,0), MATCH(Capacity!P$254,'E-E'!$E$1:$AH$1,0))</f>
        <v>0</v>
      </c>
      <c r="Q580">
        <f>$C580*INDEX('E-E'!$E$2:$AH$516,MATCH(Capacity!$B580,'E-E'!$B$2:$B$516,0), MATCH(Capacity!Q$254,'E-E'!$E$1:$AH$1,0))</f>
        <v>0</v>
      </c>
      <c r="R580">
        <f>$C580*INDEX('E-E'!$E$2:$AH$516,MATCH(Capacity!$B580,'E-E'!$B$2:$B$516,0), MATCH(Capacity!R$254,'E-E'!$E$1:$AH$1,0))</f>
        <v>0</v>
      </c>
      <c r="S580">
        <f>$C580*INDEX('E-E'!$E$2:$AH$516,MATCH(Capacity!$B580,'E-E'!$B$2:$B$516,0), MATCH(Capacity!S$254,'E-E'!$E$1:$AH$1,0))</f>
        <v>0</v>
      </c>
      <c r="T580">
        <f>$C580*INDEX('E-E'!$E$2:$AH$516,MATCH(Capacity!$B580,'E-E'!$B$2:$B$516,0), MATCH(Capacity!T$254,'E-E'!$E$1:$AH$1,0))</f>
        <v>0</v>
      </c>
      <c r="U580">
        <f>$C580*INDEX('E-E'!$E$2:$AH$516,MATCH(Capacity!$B580,'E-E'!$B$2:$B$516,0), MATCH(Capacity!U$254,'E-E'!$E$1:$AH$1,0))</f>
        <v>0</v>
      </c>
      <c r="V580">
        <f>$C580*INDEX('E-E'!$E$2:$AH$516,MATCH(Capacity!$B580,'E-E'!$B$2:$B$516,0), MATCH(Capacity!V$254,'E-E'!$E$1:$AH$1,0))</f>
        <v>0</v>
      </c>
      <c r="W580">
        <f>$C580*INDEX('E-E'!$E$2:$AH$516,MATCH(Capacity!$B580,'E-E'!$B$2:$B$516,0), MATCH(Capacity!W$254,'E-E'!$E$1:$AH$1,0))</f>
        <v>0</v>
      </c>
      <c r="X580">
        <f>$C580*INDEX('E-E'!$E$2:$AH$516,MATCH(Capacity!$B580,'E-E'!$B$2:$B$516,0), MATCH(Capacity!X$254,'E-E'!$E$1:$AH$1,0))</f>
        <v>0</v>
      </c>
      <c r="Y580">
        <f>$C580*INDEX('E-E'!$E$2:$AH$516,MATCH(Capacity!$B580,'E-E'!$B$2:$B$516,0), MATCH(Capacity!Y$254,'E-E'!$E$1:$AH$1,0))</f>
        <v>0</v>
      </c>
      <c r="Z580">
        <f>$C580*INDEX('E-E'!$E$2:$AH$516,MATCH(Capacity!$B580,'E-E'!$B$2:$B$516,0), MATCH(Capacity!Z$254,'E-E'!$E$1:$AH$1,0))</f>
        <v>0</v>
      </c>
      <c r="AA580">
        <f>$C580*INDEX('E-E'!$E$2:$AH$516,MATCH(Capacity!$B580,'E-E'!$B$2:$B$516,0), MATCH(Capacity!AA$254,'E-E'!$E$1:$AH$1,0))</f>
        <v>0</v>
      </c>
      <c r="AB580">
        <f>$C580*INDEX('E-E'!$E$2:$AH$516,MATCH(Capacity!$B580,'E-E'!$B$2:$B$516,0), MATCH(Capacity!AB$254,'E-E'!$E$1:$AH$1,0))</f>
        <v>0</v>
      </c>
      <c r="AC580">
        <f>$C580*INDEX('E-E'!$E$2:$AH$516,MATCH(Capacity!$B580,'E-E'!$B$2:$B$516,0), MATCH(Capacity!AC$254,'E-E'!$E$1:$AH$1,0))</f>
        <v>0</v>
      </c>
      <c r="AD580">
        <f>$C580*INDEX('E-E'!$E$2:$AH$516,MATCH(Capacity!$B580,'E-E'!$B$2:$B$516,0), MATCH(Capacity!AD$254,'E-E'!$E$1:$AH$1,0))</f>
        <v>0</v>
      </c>
      <c r="AE580">
        <f>$C580*INDEX('E-E'!$E$2:$AH$516,MATCH(Capacity!$B580,'E-E'!$B$2:$B$516,0), MATCH(Capacity!AE$254,'E-E'!$E$1:$AH$1,0))</f>
        <v>0</v>
      </c>
      <c r="AF580">
        <f>$C580*INDEX('E-E'!$E$2:$AH$516,MATCH(Capacity!$B580,'E-E'!$B$2:$B$516,0), MATCH(Capacity!AF$254,'E-E'!$E$1:$AH$1,0))</f>
        <v>0</v>
      </c>
      <c r="AG580">
        <f>$C580*INDEX('E-E'!$E$2:$AH$516,MATCH(Capacity!$B580,'E-E'!$B$2:$B$516,0), MATCH(Capacity!AG$254,'E-E'!$E$1:$AH$1,0))</f>
        <v>0</v>
      </c>
      <c r="AH580">
        <f>$C580*INDEX('E-E'!$E$2:$AH$516,MATCH(Capacity!$B580,'E-E'!$B$2:$B$516,0), MATCH(Capacity!AH$254,'E-E'!$E$1:$AH$1,0))</f>
        <v>0</v>
      </c>
    </row>
    <row r="581" spans="1:34" x14ac:dyDescent="0.3">
      <c r="A581" t="str">
        <f>'E-E'!A328</f>
        <v>Osborne</v>
      </c>
      <c r="B581" t="str">
        <f>'E-E'!B328</f>
        <v>OSB-AG</v>
      </c>
      <c r="C581">
        <f>_xlfn.IFNA(VLOOKUP(B581,RawData!$B$1:$E$168,4,FALSE),0)</f>
        <v>118</v>
      </c>
      <c r="D581" t="str">
        <f>_xlfn.IFNA(VLOOKUP(B581,RawData!$B$1:$H$168,7,FALSE),0)</f>
        <v>CCGT</v>
      </c>
      <c r="E581" t="str">
        <f>_xlfn.IFNA(VLOOKUP(B581,RawData!$B$1:$H$168,2,FALSE),0)</f>
        <v>SA</v>
      </c>
      <c r="F581">
        <f>$C581*INDEX('E-E'!$E$2:$AH$516,MATCH(Capacity!$B581,'E-E'!$B$2:$B$516,0), MATCH(Capacity!F$254,'E-E'!$E$1:$AH$1,0))</f>
        <v>118</v>
      </c>
      <c r="G581">
        <f>$C581*INDEX('E-E'!$E$2:$AH$516,MATCH(Capacity!$B581,'E-E'!$B$2:$B$516,0), MATCH(Capacity!G$254,'E-E'!$E$1:$AH$1,0))</f>
        <v>118</v>
      </c>
      <c r="H581">
        <f>$C581*INDEX('E-E'!$E$2:$AH$516,MATCH(Capacity!$B581,'E-E'!$B$2:$B$516,0), MATCH(Capacity!H$254,'E-E'!$E$1:$AH$1,0))</f>
        <v>118</v>
      </c>
      <c r="I581">
        <f>$C581*INDEX('E-E'!$E$2:$AH$516,MATCH(Capacity!$B581,'E-E'!$B$2:$B$516,0), MATCH(Capacity!I$254,'E-E'!$E$1:$AH$1,0))</f>
        <v>0</v>
      </c>
      <c r="J581">
        <f>$C581*INDEX('E-E'!$E$2:$AH$516,MATCH(Capacity!$B581,'E-E'!$B$2:$B$516,0), MATCH(Capacity!J$254,'E-E'!$E$1:$AH$1,0))</f>
        <v>0</v>
      </c>
      <c r="K581">
        <f>$C581*INDEX('E-E'!$E$2:$AH$516,MATCH(Capacity!$B581,'E-E'!$B$2:$B$516,0), MATCH(Capacity!K$254,'E-E'!$E$1:$AH$1,0))</f>
        <v>0</v>
      </c>
      <c r="L581">
        <f>$C581*INDEX('E-E'!$E$2:$AH$516,MATCH(Capacity!$B581,'E-E'!$B$2:$B$516,0), MATCH(Capacity!L$254,'E-E'!$E$1:$AH$1,0))</f>
        <v>0</v>
      </c>
      <c r="M581">
        <f>$C581*INDEX('E-E'!$E$2:$AH$516,MATCH(Capacity!$B581,'E-E'!$B$2:$B$516,0), MATCH(Capacity!M$254,'E-E'!$E$1:$AH$1,0))</f>
        <v>0</v>
      </c>
      <c r="N581">
        <f>$C581*INDEX('E-E'!$E$2:$AH$516,MATCH(Capacity!$B581,'E-E'!$B$2:$B$516,0), MATCH(Capacity!N$254,'E-E'!$E$1:$AH$1,0))</f>
        <v>0</v>
      </c>
      <c r="O581">
        <f>$C581*INDEX('E-E'!$E$2:$AH$516,MATCH(Capacity!$B581,'E-E'!$B$2:$B$516,0), MATCH(Capacity!O$254,'E-E'!$E$1:$AH$1,0))</f>
        <v>0</v>
      </c>
      <c r="P581">
        <f>$C581*INDEX('E-E'!$E$2:$AH$516,MATCH(Capacity!$B581,'E-E'!$B$2:$B$516,0), MATCH(Capacity!P$254,'E-E'!$E$1:$AH$1,0))</f>
        <v>0</v>
      </c>
      <c r="Q581">
        <f>$C581*INDEX('E-E'!$E$2:$AH$516,MATCH(Capacity!$B581,'E-E'!$B$2:$B$516,0), MATCH(Capacity!Q$254,'E-E'!$E$1:$AH$1,0))</f>
        <v>0</v>
      </c>
      <c r="R581">
        <f>$C581*INDEX('E-E'!$E$2:$AH$516,MATCH(Capacity!$B581,'E-E'!$B$2:$B$516,0), MATCH(Capacity!R$254,'E-E'!$E$1:$AH$1,0))</f>
        <v>0</v>
      </c>
      <c r="S581">
        <f>$C581*INDEX('E-E'!$E$2:$AH$516,MATCH(Capacity!$B581,'E-E'!$B$2:$B$516,0), MATCH(Capacity!S$254,'E-E'!$E$1:$AH$1,0))</f>
        <v>0</v>
      </c>
      <c r="T581">
        <f>$C581*INDEX('E-E'!$E$2:$AH$516,MATCH(Capacity!$B581,'E-E'!$B$2:$B$516,0), MATCH(Capacity!T$254,'E-E'!$E$1:$AH$1,0))</f>
        <v>0</v>
      </c>
      <c r="U581">
        <f>$C581*INDEX('E-E'!$E$2:$AH$516,MATCH(Capacity!$B581,'E-E'!$B$2:$B$516,0), MATCH(Capacity!U$254,'E-E'!$E$1:$AH$1,0))</f>
        <v>0</v>
      </c>
      <c r="V581">
        <f>$C581*INDEX('E-E'!$E$2:$AH$516,MATCH(Capacity!$B581,'E-E'!$B$2:$B$516,0), MATCH(Capacity!V$254,'E-E'!$E$1:$AH$1,0))</f>
        <v>0</v>
      </c>
      <c r="W581">
        <f>$C581*INDEX('E-E'!$E$2:$AH$516,MATCH(Capacity!$B581,'E-E'!$B$2:$B$516,0), MATCH(Capacity!W$254,'E-E'!$E$1:$AH$1,0))</f>
        <v>0</v>
      </c>
      <c r="X581">
        <f>$C581*INDEX('E-E'!$E$2:$AH$516,MATCH(Capacity!$B581,'E-E'!$B$2:$B$516,0), MATCH(Capacity!X$254,'E-E'!$E$1:$AH$1,0))</f>
        <v>0</v>
      </c>
      <c r="Y581">
        <f>$C581*INDEX('E-E'!$E$2:$AH$516,MATCH(Capacity!$B581,'E-E'!$B$2:$B$516,0), MATCH(Capacity!Y$254,'E-E'!$E$1:$AH$1,0))</f>
        <v>0</v>
      </c>
      <c r="Z581">
        <f>$C581*INDEX('E-E'!$E$2:$AH$516,MATCH(Capacity!$B581,'E-E'!$B$2:$B$516,0), MATCH(Capacity!Z$254,'E-E'!$E$1:$AH$1,0))</f>
        <v>0</v>
      </c>
      <c r="AA581">
        <f>$C581*INDEX('E-E'!$E$2:$AH$516,MATCH(Capacity!$B581,'E-E'!$B$2:$B$516,0), MATCH(Capacity!AA$254,'E-E'!$E$1:$AH$1,0))</f>
        <v>0</v>
      </c>
      <c r="AB581">
        <f>$C581*INDEX('E-E'!$E$2:$AH$516,MATCH(Capacity!$B581,'E-E'!$B$2:$B$516,0), MATCH(Capacity!AB$254,'E-E'!$E$1:$AH$1,0))</f>
        <v>0</v>
      </c>
      <c r="AC581">
        <f>$C581*INDEX('E-E'!$E$2:$AH$516,MATCH(Capacity!$B581,'E-E'!$B$2:$B$516,0), MATCH(Capacity!AC$254,'E-E'!$E$1:$AH$1,0))</f>
        <v>0</v>
      </c>
      <c r="AD581">
        <f>$C581*INDEX('E-E'!$E$2:$AH$516,MATCH(Capacity!$B581,'E-E'!$B$2:$B$516,0), MATCH(Capacity!AD$254,'E-E'!$E$1:$AH$1,0))</f>
        <v>0</v>
      </c>
      <c r="AE581">
        <f>$C581*INDEX('E-E'!$E$2:$AH$516,MATCH(Capacity!$B581,'E-E'!$B$2:$B$516,0), MATCH(Capacity!AE$254,'E-E'!$E$1:$AH$1,0))</f>
        <v>0</v>
      </c>
      <c r="AF581">
        <f>$C581*INDEX('E-E'!$E$2:$AH$516,MATCH(Capacity!$B581,'E-E'!$B$2:$B$516,0), MATCH(Capacity!AF$254,'E-E'!$E$1:$AH$1,0))</f>
        <v>0</v>
      </c>
      <c r="AG581">
        <f>$C581*INDEX('E-E'!$E$2:$AH$516,MATCH(Capacity!$B581,'E-E'!$B$2:$B$516,0), MATCH(Capacity!AG$254,'E-E'!$E$1:$AH$1,0))</f>
        <v>0</v>
      </c>
      <c r="AH581">
        <f>$C581*INDEX('E-E'!$E$2:$AH$516,MATCH(Capacity!$B581,'E-E'!$B$2:$B$516,0), MATCH(Capacity!AH$254,'E-E'!$E$1:$AH$1,0))</f>
        <v>0</v>
      </c>
    </row>
    <row r="582" spans="1:34" x14ac:dyDescent="0.3">
      <c r="A582" t="str">
        <f>'E-E'!A329</f>
        <v>Osborne</v>
      </c>
      <c r="B582" t="str">
        <f>'E-E'!B329</f>
        <v>OsborneGT</v>
      </c>
      <c r="C582">
        <f>_xlfn.IFNA(VLOOKUP(B582,RawData!$B$1:$E$168,4,FALSE),0)</f>
        <v>0</v>
      </c>
      <c r="D582">
        <f>_xlfn.IFNA(VLOOKUP(B582,RawData!$B$1:$H$168,7,FALSE),0)</f>
        <v>0</v>
      </c>
      <c r="E582">
        <f>_xlfn.IFNA(VLOOKUP(B582,RawData!$B$1:$H$168,2,FALSE),0)</f>
        <v>0</v>
      </c>
      <c r="F582">
        <f>$C582*INDEX('E-E'!$E$2:$AH$516,MATCH(Capacity!$B582,'E-E'!$B$2:$B$516,0), MATCH(Capacity!F$254,'E-E'!$E$1:$AH$1,0))</f>
        <v>0</v>
      </c>
      <c r="G582">
        <f>$C582*INDEX('E-E'!$E$2:$AH$516,MATCH(Capacity!$B582,'E-E'!$B$2:$B$516,0), MATCH(Capacity!G$254,'E-E'!$E$1:$AH$1,0))</f>
        <v>0</v>
      </c>
      <c r="H582">
        <f>$C582*INDEX('E-E'!$E$2:$AH$516,MATCH(Capacity!$B582,'E-E'!$B$2:$B$516,0), MATCH(Capacity!H$254,'E-E'!$E$1:$AH$1,0))</f>
        <v>0</v>
      </c>
      <c r="I582">
        <f>$C582*INDEX('E-E'!$E$2:$AH$516,MATCH(Capacity!$B582,'E-E'!$B$2:$B$516,0), MATCH(Capacity!I$254,'E-E'!$E$1:$AH$1,0))</f>
        <v>0</v>
      </c>
      <c r="J582">
        <f>$C582*INDEX('E-E'!$E$2:$AH$516,MATCH(Capacity!$B582,'E-E'!$B$2:$B$516,0), MATCH(Capacity!J$254,'E-E'!$E$1:$AH$1,0))</f>
        <v>0</v>
      </c>
      <c r="K582">
        <f>$C582*INDEX('E-E'!$E$2:$AH$516,MATCH(Capacity!$B582,'E-E'!$B$2:$B$516,0), MATCH(Capacity!K$254,'E-E'!$E$1:$AH$1,0))</f>
        <v>0</v>
      </c>
      <c r="L582">
        <f>$C582*INDEX('E-E'!$E$2:$AH$516,MATCH(Capacity!$B582,'E-E'!$B$2:$B$516,0), MATCH(Capacity!L$254,'E-E'!$E$1:$AH$1,0))</f>
        <v>0</v>
      </c>
      <c r="M582">
        <f>$C582*INDEX('E-E'!$E$2:$AH$516,MATCH(Capacity!$B582,'E-E'!$B$2:$B$516,0), MATCH(Capacity!M$254,'E-E'!$E$1:$AH$1,0))</f>
        <v>0</v>
      </c>
      <c r="N582">
        <f>$C582*INDEX('E-E'!$E$2:$AH$516,MATCH(Capacity!$B582,'E-E'!$B$2:$B$516,0), MATCH(Capacity!N$254,'E-E'!$E$1:$AH$1,0))</f>
        <v>0</v>
      </c>
      <c r="O582">
        <f>$C582*INDEX('E-E'!$E$2:$AH$516,MATCH(Capacity!$B582,'E-E'!$B$2:$B$516,0), MATCH(Capacity!O$254,'E-E'!$E$1:$AH$1,0))</f>
        <v>0</v>
      </c>
      <c r="P582">
        <f>$C582*INDEX('E-E'!$E$2:$AH$516,MATCH(Capacity!$B582,'E-E'!$B$2:$B$516,0), MATCH(Capacity!P$254,'E-E'!$E$1:$AH$1,0))</f>
        <v>0</v>
      </c>
      <c r="Q582">
        <f>$C582*INDEX('E-E'!$E$2:$AH$516,MATCH(Capacity!$B582,'E-E'!$B$2:$B$516,0), MATCH(Capacity!Q$254,'E-E'!$E$1:$AH$1,0))</f>
        <v>0</v>
      </c>
      <c r="R582">
        <f>$C582*INDEX('E-E'!$E$2:$AH$516,MATCH(Capacity!$B582,'E-E'!$B$2:$B$516,0), MATCH(Capacity!R$254,'E-E'!$E$1:$AH$1,0))</f>
        <v>0</v>
      </c>
      <c r="S582">
        <f>$C582*INDEX('E-E'!$E$2:$AH$516,MATCH(Capacity!$B582,'E-E'!$B$2:$B$516,0), MATCH(Capacity!S$254,'E-E'!$E$1:$AH$1,0))</f>
        <v>0</v>
      </c>
      <c r="T582">
        <f>$C582*INDEX('E-E'!$E$2:$AH$516,MATCH(Capacity!$B582,'E-E'!$B$2:$B$516,0), MATCH(Capacity!T$254,'E-E'!$E$1:$AH$1,0))</f>
        <v>0</v>
      </c>
      <c r="U582">
        <f>$C582*INDEX('E-E'!$E$2:$AH$516,MATCH(Capacity!$B582,'E-E'!$B$2:$B$516,0), MATCH(Capacity!U$254,'E-E'!$E$1:$AH$1,0))</f>
        <v>0</v>
      </c>
      <c r="V582">
        <f>$C582*INDEX('E-E'!$E$2:$AH$516,MATCH(Capacity!$B582,'E-E'!$B$2:$B$516,0), MATCH(Capacity!V$254,'E-E'!$E$1:$AH$1,0))</f>
        <v>0</v>
      </c>
      <c r="W582">
        <f>$C582*INDEX('E-E'!$E$2:$AH$516,MATCH(Capacity!$B582,'E-E'!$B$2:$B$516,0), MATCH(Capacity!W$254,'E-E'!$E$1:$AH$1,0))</f>
        <v>0</v>
      </c>
      <c r="X582">
        <f>$C582*INDEX('E-E'!$E$2:$AH$516,MATCH(Capacity!$B582,'E-E'!$B$2:$B$516,0), MATCH(Capacity!X$254,'E-E'!$E$1:$AH$1,0))</f>
        <v>0</v>
      </c>
      <c r="Y582">
        <f>$C582*INDEX('E-E'!$E$2:$AH$516,MATCH(Capacity!$B582,'E-E'!$B$2:$B$516,0), MATCH(Capacity!Y$254,'E-E'!$E$1:$AH$1,0))</f>
        <v>0</v>
      </c>
      <c r="Z582">
        <f>$C582*INDEX('E-E'!$E$2:$AH$516,MATCH(Capacity!$B582,'E-E'!$B$2:$B$516,0), MATCH(Capacity!Z$254,'E-E'!$E$1:$AH$1,0))</f>
        <v>0</v>
      </c>
      <c r="AA582">
        <f>$C582*INDEX('E-E'!$E$2:$AH$516,MATCH(Capacity!$B582,'E-E'!$B$2:$B$516,0), MATCH(Capacity!AA$254,'E-E'!$E$1:$AH$1,0))</f>
        <v>0</v>
      </c>
      <c r="AB582">
        <f>$C582*INDEX('E-E'!$E$2:$AH$516,MATCH(Capacity!$B582,'E-E'!$B$2:$B$516,0), MATCH(Capacity!AB$254,'E-E'!$E$1:$AH$1,0))</f>
        <v>0</v>
      </c>
      <c r="AC582">
        <f>$C582*INDEX('E-E'!$E$2:$AH$516,MATCH(Capacity!$B582,'E-E'!$B$2:$B$516,0), MATCH(Capacity!AC$254,'E-E'!$E$1:$AH$1,0))</f>
        <v>0</v>
      </c>
      <c r="AD582">
        <f>$C582*INDEX('E-E'!$E$2:$AH$516,MATCH(Capacity!$B582,'E-E'!$B$2:$B$516,0), MATCH(Capacity!AD$254,'E-E'!$E$1:$AH$1,0))</f>
        <v>0</v>
      </c>
      <c r="AE582">
        <f>$C582*INDEX('E-E'!$E$2:$AH$516,MATCH(Capacity!$B582,'E-E'!$B$2:$B$516,0), MATCH(Capacity!AE$254,'E-E'!$E$1:$AH$1,0))</f>
        <v>0</v>
      </c>
      <c r="AF582">
        <f>$C582*INDEX('E-E'!$E$2:$AH$516,MATCH(Capacity!$B582,'E-E'!$B$2:$B$516,0), MATCH(Capacity!AF$254,'E-E'!$E$1:$AH$1,0))</f>
        <v>0</v>
      </c>
      <c r="AG582">
        <f>$C582*INDEX('E-E'!$E$2:$AH$516,MATCH(Capacity!$B582,'E-E'!$B$2:$B$516,0), MATCH(Capacity!AG$254,'E-E'!$E$1:$AH$1,0))</f>
        <v>0</v>
      </c>
      <c r="AH582">
        <f>$C582*INDEX('E-E'!$E$2:$AH$516,MATCH(Capacity!$B582,'E-E'!$B$2:$B$516,0), MATCH(Capacity!AH$254,'E-E'!$E$1:$AH$1,0))</f>
        <v>0</v>
      </c>
    </row>
    <row r="583" spans="1:34" x14ac:dyDescent="0.3">
      <c r="A583" t="str">
        <f>'E-E'!A330</f>
        <v>Osborne</v>
      </c>
      <c r="B583" t="str">
        <f>'E-E'!B330</f>
        <v>OsborneST</v>
      </c>
      <c r="C583">
        <f>_xlfn.IFNA(VLOOKUP(B583,RawData!$B$1:$E$168,4,FALSE),0)</f>
        <v>0</v>
      </c>
      <c r="D583">
        <f>_xlfn.IFNA(VLOOKUP(B583,RawData!$B$1:$H$168,7,FALSE),0)</f>
        <v>0</v>
      </c>
      <c r="E583">
        <f>_xlfn.IFNA(VLOOKUP(B583,RawData!$B$1:$H$168,2,FALSE),0)</f>
        <v>0</v>
      </c>
      <c r="F583">
        <f>$C583*INDEX('E-E'!$E$2:$AH$516,MATCH(Capacity!$B583,'E-E'!$B$2:$B$516,0), MATCH(Capacity!F$254,'E-E'!$E$1:$AH$1,0))</f>
        <v>0</v>
      </c>
      <c r="G583">
        <f>$C583*INDEX('E-E'!$E$2:$AH$516,MATCH(Capacity!$B583,'E-E'!$B$2:$B$516,0), MATCH(Capacity!G$254,'E-E'!$E$1:$AH$1,0))</f>
        <v>0</v>
      </c>
      <c r="H583">
        <f>$C583*INDEX('E-E'!$E$2:$AH$516,MATCH(Capacity!$B583,'E-E'!$B$2:$B$516,0), MATCH(Capacity!H$254,'E-E'!$E$1:$AH$1,0))</f>
        <v>0</v>
      </c>
      <c r="I583">
        <f>$C583*INDEX('E-E'!$E$2:$AH$516,MATCH(Capacity!$B583,'E-E'!$B$2:$B$516,0), MATCH(Capacity!I$254,'E-E'!$E$1:$AH$1,0))</f>
        <v>0</v>
      </c>
      <c r="J583">
        <f>$C583*INDEX('E-E'!$E$2:$AH$516,MATCH(Capacity!$B583,'E-E'!$B$2:$B$516,0), MATCH(Capacity!J$254,'E-E'!$E$1:$AH$1,0))</f>
        <v>0</v>
      </c>
      <c r="K583">
        <f>$C583*INDEX('E-E'!$E$2:$AH$516,MATCH(Capacity!$B583,'E-E'!$B$2:$B$516,0), MATCH(Capacity!K$254,'E-E'!$E$1:$AH$1,0))</f>
        <v>0</v>
      </c>
      <c r="L583">
        <f>$C583*INDEX('E-E'!$E$2:$AH$516,MATCH(Capacity!$B583,'E-E'!$B$2:$B$516,0), MATCH(Capacity!L$254,'E-E'!$E$1:$AH$1,0))</f>
        <v>0</v>
      </c>
      <c r="M583">
        <f>$C583*INDEX('E-E'!$E$2:$AH$516,MATCH(Capacity!$B583,'E-E'!$B$2:$B$516,0), MATCH(Capacity!M$254,'E-E'!$E$1:$AH$1,0))</f>
        <v>0</v>
      </c>
      <c r="N583">
        <f>$C583*INDEX('E-E'!$E$2:$AH$516,MATCH(Capacity!$B583,'E-E'!$B$2:$B$516,0), MATCH(Capacity!N$254,'E-E'!$E$1:$AH$1,0))</f>
        <v>0</v>
      </c>
      <c r="O583">
        <f>$C583*INDEX('E-E'!$E$2:$AH$516,MATCH(Capacity!$B583,'E-E'!$B$2:$B$516,0), MATCH(Capacity!O$254,'E-E'!$E$1:$AH$1,0))</f>
        <v>0</v>
      </c>
      <c r="P583">
        <f>$C583*INDEX('E-E'!$E$2:$AH$516,MATCH(Capacity!$B583,'E-E'!$B$2:$B$516,0), MATCH(Capacity!P$254,'E-E'!$E$1:$AH$1,0))</f>
        <v>0</v>
      </c>
      <c r="Q583">
        <f>$C583*INDEX('E-E'!$E$2:$AH$516,MATCH(Capacity!$B583,'E-E'!$B$2:$B$516,0), MATCH(Capacity!Q$254,'E-E'!$E$1:$AH$1,0))</f>
        <v>0</v>
      </c>
      <c r="R583">
        <f>$C583*INDEX('E-E'!$E$2:$AH$516,MATCH(Capacity!$B583,'E-E'!$B$2:$B$516,0), MATCH(Capacity!R$254,'E-E'!$E$1:$AH$1,0))</f>
        <v>0</v>
      </c>
      <c r="S583">
        <f>$C583*INDEX('E-E'!$E$2:$AH$516,MATCH(Capacity!$B583,'E-E'!$B$2:$B$516,0), MATCH(Capacity!S$254,'E-E'!$E$1:$AH$1,0))</f>
        <v>0</v>
      </c>
      <c r="T583">
        <f>$C583*INDEX('E-E'!$E$2:$AH$516,MATCH(Capacity!$B583,'E-E'!$B$2:$B$516,0), MATCH(Capacity!T$254,'E-E'!$E$1:$AH$1,0))</f>
        <v>0</v>
      </c>
      <c r="U583">
        <f>$C583*INDEX('E-E'!$E$2:$AH$516,MATCH(Capacity!$B583,'E-E'!$B$2:$B$516,0), MATCH(Capacity!U$254,'E-E'!$E$1:$AH$1,0))</f>
        <v>0</v>
      </c>
      <c r="V583">
        <f>$C583*INDEX('E-E'!$E$2:$AH$516,MATCH(Capacity!$B583,'E-E'!$B$2:$B$516,0), MATCH(Capacity!V$254,'E-E'!$E$1:$AH$1,0))</f>
        <v>0</v>
      </c>
      <c r="W583">
        <f>$C583*INDEX('E-E'!$E$2:$AH$516,MATCH(Capacity!$B583,'E-E'!$B$2:$B$516,0), MATCH(Capacity!W$254,'E-E'!$E$1:$AH$1,0))</f>
        <v>0</v>
      </c>
      <c r="X583">
        <f>$C583*INDEX('E-E'!$E$2:$AH$516,MATCH(Capacity!$B583,'E-E'!$B$2:$B$516,0), MATCH(Capacity!X$254,'E-E'!$E$1:$AH$1,0))</f>
        <v>0</v>
      </c>
      <c r="Y583">
        <f>$C583*INDEX('E-E'!$E$2:$AH$516,MATCH(Capacity!$B583,'E-E'!$B$2:$B$516,0), MATCH(Capacity!Y$254,'E-E'!$E$1:$AH$1,0))</f>
        <v>0</v>
      </c>
      <c r="Z583">
        <f>$C583*INDEX('E-E'!$E$2:$AH$516,MATCH(Capacity!$B583,'E-E'!$B$2:$B$516,0), MATCH(Capacity!Z$254,'E-E'!$E$1:$AH$1,0))</f>
        <v>0</v>
      </c>
      <c r="AA583">
        <f>$C583*INDEX('E-E'!$E$2:$AH$516,MATCH(Capacity!$B583,'E-E'!$B$2:$B$516,0), MATCH(Capacity!AA$254,'E-E'!$E$1:$AH$1,0))</f>
        <v>0</v>
      </c>
      <c r="AB583">
        <f>$C583*INDEX('E-E'!$E$2:$AH$516,MATCH(Capacity!$B583,'E-E'!$B$2:$B$516,0), MATCH(Capacity!AB$254,'E-E'!$E$1:$AH$1,0))</f>
        <v>0</v>
      </c>
      <c r="AC583">
        <f>$C583*INDEX('E-E'!$E$2:$AH$516,MATCH(Capacity!$B583,'E-E'!$B$2:$B$516,0), MATCH(Capacity!AC$254,'E-E'!$E$1:$AH$1,0))</f>
        <v>0</v>
      </c>
      <c r="AD583">
        <f>$C583*INDEX('E-E'!$E$2:$AH$516,MATCH(Capacity!$B583,'E-E'!$B$2:$B$516,0), MATCH(Capacity!AD$254,'E-E'!$E$1:$AH$1,0))</f>
        <v>0</v>
      </c>
      <c r="AE583">
        <f>$C583*INDEX('E-E'!$E$2:$AH$516,MATCH(Capacity!$B583,'E-E'!$B$2:$B$516,0), MATCH(Capacity!AE$254,'E-E'!$E$1:$AH$1,0))</f>
        <v>0</v>
      </c>
      <c r="AF583">
        <f>$C583*INDEX('E-E'!$E$2:$AH$516,MATCH(Capacity!$B583,'E-E'!$B$2:$B$516,0), MATCH(Capacity!AF$254,'E-E'!$E$1:$AH$1,0))</f>
        <v>0</v>
      </c>
      <c r="AG583">
        <f>$C583*INDEX('E-E'!$E$2:$AH$516,MATCH(Capacity!$B583,'E-E'!$B$2:$B$516,0), MATCH(Capacity!AG$254,'E-E'!$E$1:$AH$1,0))</f>
        <v>0</v>
      </c>
      <c r="AH583">
        <f>$C583*INDEX('E-E'!$E$2:$AH$516,MATCH(Capacity!$B583,'E-E'!$B$2:$B$516,0), MATCH(Capacity!AH$254,'E-E'!$E$1:$AH$1,0))</f>
        <v>0</v>
      </c>
    </row>
    <row r="584" spans="1:34" x14ac:dyDescent="0.3">
      <c r="A584" t="str">
        <f>'E-E'!A331</f>
        <v>Parkes Solar Farm</v>
      </c>
      <c r="B584" t="str">
        <f>'E-E'!B331</f>
        <v>PARSF1</v>
      </c>
      <c r="C584">
        <f>_xlfn.IFNA(VLOOKUP(B584,RawData!$B$1:$E$168,4,FALSE),0)</f>
        <v>0</v>
      </c>
      <c r="D584">
        <f>_xlfn.IFNA(VLOOKUP(B584,RawData!$B$1:$H$168,7,FALSE),0)</f>
        <v>0</v>
      </c>
      <c r="E584">
        <f>_xlfn.IFNA(VLOOKUP(B584,RawData!$B$1:$H$168,2,FALSE),0)</f>
        <v>0</v>
      </c>
      <c r="F584">
        <f>$C584*INDEX('E-E'!$E$2:$AH$516,MATCH(Capacity!$B584,'E-E'!$B$2:$B$516,0), MATCH(Capacity!F$254,'E-E'!$E$1:$AH$1,0))</f>
        <v>0</v>
      </c>
      <c r="G584">
        <f>$C584*INDEX('E-E'!$E$2:$AH$516,MATCH(Capacity!$B584,'E-E'!$B$2:$B$516,0), MATCH(Capacity!G$254,'E-E'!$E$1:$AH$1,0))</f>
        <v>0</v>
      </c>
      <c r="H584">
        <f>$C584*INDEX('E-E'!$E$2:$AH$516,MATCH(Capacity!$B584,'E-E'!$B$2:$B$516,0), MATCH(Capacity!H$254,'E-E'!$E$1:$AH$1,0))</f>
        <v>0</v>
      </c>
      <c r="I584">
        <f>$C584*INDEX('E-E'!$E$2:$AH$516,MATCH(Capacity!$B584,'E-E'!$B$2:$B$516,0), MATCH(Capacity!I$254,'E-E'!$E$1:$AH$1,0))</f>
        <v>0</v>
      </c>
      <c r="J584">
        <f>$C584*INDEX('E-E'!$E$2:$AH$516,MATCH(Capacity!$B584,'E-E'!$B$2:$B$516,0), MATCH(Capacity!J$254,'E-E'!$E$1:$AH$1,0))</f>
        <v>0</v>
      </c>
      <c r="K584">
        <f>$C584*INDEX('E-E'!$E$2:$AH$516,MATCH(Capacity!$B584,'E-E'!$B$2:$B$516,0), MATCH(Capacity!K$254,'E-E'!$E$1:$AH$1,0))</f>
        <v>0</v>
      </c>
      <c r="L584">
        <f>$C584*INDEX('E-E'!$E$2:$AH$516,MATCH(Capacity!$B584,'E-E'!$B$2:$B$516,0), MATCH(Capacity!L$254,'E-E'!$E$1:$AH$1,0))</f>
        <v>0</v>
      </c>
      <c r="M584">
        <f>$C584*INDEX('E-E'!$E$2:$AH$516,MATCH(Capacity!$B584,'E-E'!$B$2:$B$516,0), MATCH(Capacity!M$254,'E-E'!$E$1:$AH$1,0))</f>
        <v>0</v>
      </c>
      <c r="N584">
        <f>$C584*INDEX('E-E'!$E$2:$AH$516,MATCH(Capacity!$B584,'E-E'!$B$2:$B$516,0), MATCH(Capacity!N$254,'E-E'!$E$1:$AH$1,0))</f>
        <v>0</v>
      </c>
      <c r="O584">
        <f>$C584*INDEX('E-E'!$E$2:$AH$516,MATCH(Capacity!$B584,'E-E'!$B$2:$B$516,0), MATCH(Capacity!O$254,'E-E'!$E$1:$AH$1,0))</f>
        <v>0</v>
      </c>
      <c r="P584">
        <f>$C584*INDEX('E-E'!$E$2:$AH$516,MATCH(Capacity!$B584,'E-E'!$B$2:$B$516,0), MATCH(Capacity!P$254,'E-E'!$E$1:$AH$1,0))</f>
        <v>0</v>
      </c>
      <c r="Q584">
        <f>$C584*INDEX('E-E'!$E$2:$AH$516,MATCH(Capacity!$B584,'E-E'!$B$2:$B$516,0), MATCH(Capacity!Q$254,'E-E'!$E$1:$AH$1,0))</f>
        <v>0</v>
      </c>
      <c r="R584">
        <f>$C584*INDEX('E-E'!$E$2:$AH$516,MATCH(Capacity!$B584,'E-E'!$B$2:$B$516,0), MATCH(Capacity!R$254,'E-E'!$E$1:$AH$1,0))</f>
        <v>0</v>
      </c>
      <c r="S584">
        <f>$C584*INDEX('E-E'!$E$2:$AH$516,MATCH(Capacity!$B584,'E-E'!$B$2:$B$516,0), MATCH(Capacity!S$254,'E-E'!$E$1:$AH$1,0))</f>
        <v>0</v>
      </c>
      <c r="T584">
        <f>$C584*INDEX('E-E'!$E$2:$AH$516,MATCH(Capacity!$B584,'E-E'!$B$2:$B$516,0), MATCH(Capacity!T$254,'E-E'!$E$1:$AH$1,0))</f>
        <v>0</v>
      </c>
      <c r="U584">
        <f>$C584*INDEX('E-E'!$E$2:$AH$516,MATCH(Capacity!$B584,'E-E'!$B$2:$B$516,0), MATCH(Capacity!U$254,'E-E'!$E$1:$AH$1,0))</f>
        <v>0</v>
      </c>
      <c r="V584">
        <f>$C584*INDEX('E-E'!$E$2:$AH$516,MATCH(Capacity!$B584,'E-E'!$B$2:$B$516,0), MATCH(Capacity!V$254,'E-E'!$E$1:$AH$1,0))</f>
        <v>0</v>
      </c>
      <c r="W584">
        <f>$C584*INDEX('E-E'!$E$2:$AH$516,MATCH(Capacity!$B584,'E-E'!$B$2:$B$516,0), MATCH(Capacity!W$254,'E-E'!$E$1:$AH$1,0))</f>
        <v>0</v>
      </c>
      <c r="X584">
        <f>$C584*INDEX('E-E'!$E$2:$AH$516,MATCH(Capacity!$B584,'E-E'!$B$2:$B$516,0), MATCH(Capacity!X$254,'E-E'!$E$1:$AH$1,0))</f>
        <v>0</v>
      </c>
      <c r="Y584">
        <f>$C584*INDEX('E-E'!$E$2:$AH$516,MATCH(Capacity!$B584,'E-E'!$B$2:$B$516,0), MATCH(Capacity!Y$254,'E-E'!$E$1:$AH$1,0))</f>
        <v>0</v>
      </c>
      <c r="Z584">
        <f>$C584*INDEX('E-E'!$E$2:$AH$516,MATCH(Capacity!$B584,'E-E'!$B$2:$B$516,0), MATCH(Capacity!Z$254,'E-E'!$E$1:$AH$1,0))</f>
        <v>0</v>
      </c>
      <c r="AA584">
        <f>$C584*INDEX('E-E'!$E$2:$AH$516,MATCH(Capacity!$B584,'E-E'!$B$2:$B$516,0), MATCH(Capacity!AA$254,'E-E'!$E$1:$AH$1,0))</f>
        <v>0</v>
      </c>
      <c r="AB584">
        <f>$C584*INDEX('E-E'!$E$2:$AH$516,MATCH(Capacity!$B584,'E-E'!$B$2:$B$516,0), MATCH(Capacity!AB$254,'E-E'!$E$1:$AH$1,0))</f>
        <v>0</v>
      </c>
      <c r="AC584">
        <f>$C584*INDEX('E-E'!$E$2:$AH$516,MATCH(Capacity!$B584,'E-E'!$B$2:$B$516,0), MATCH(Capacity!AC$254,'E-E'!$E$1:$AH$1,0))</f>
        <v>0</v>
      </c>
      <c r="AD584">
        <f>$C584*INDEX('E-E'!$E$2:$AH$516,MATCH(Capacity!$B584,'E-E'!$B$2:$B$516,0), MATCH(Capacity!AD$254,'E-E'!$E$1:$AH$1,0))</f>
        <v>0</v>
      </c>
      <c r="AE584">
        <f>$C584*INDEX('E-E'!$E$2:$AH$516,MATCH(Capacity!$B584,'E-E'!$B$2:$B$516,0), MATCH(Capacity!AE$254,'E-E'!$E$1:$AH$1,0))</f>
        <v>0</v>
      </c>
      <c r="AF584">
        <f>$C584*INDEX('E-E'!$E$2:$AH$516,MATCH(Capacity!$B584,'E-E'!$B$2:$B$516,0), MATCH(Capacity!AF$254,'E-E'!$E$1:$AH$1,0))</f>
        <v>0</v>
      </c>
      <c r="AG584">
        <f>$C584*INDEX('E-E'!$E$2:$AH$516,MATCH(Capacity!$B584,'E-E'!$B$2:$B$516,0), MATCH(Capacity!AG$254,'E-E'!$E$1:$AH$1,0))</f>
        <v>0</v>
      </c>
      <c r="AH584">
        <f>$C584*INDEX('E-E'!$E$2:$AH$516,MATCH(Capacity!$B584,'E-E'!$B$2:$B$516,0), MATCH(Capacity!AH$254,'E-E'!$E$1:$AH$1,0))</f>
        <v>0</v>
      </c>
    </row>
    <row r="585" spans="1:34" x14ac:dyDescent="0.3">
      <c r="A585" t="str">
        <f>'E-E'!A332</f>
        <v>Poatina</v>
      </c>
      <c r="B585" t="str">
        <f>'E-E'!B332</f>
        <v>PO161-1</v>
      </c>
      <c r="C585">
        <f>_xlfn.IFNA(VLOOKUP(B585,RawData!$B$1:$E$168,4,FALSE),0)</f>
        <v>0</v>
      </c>
      <c r="D585">
        <f>_xlfn.IFNA(VLOOKUP(B585,RawData!$B$1:$H$168,7,FALSE),0)</f>
        <v>0</v>
      </c>
      <c r="E585">
        <f>_xlfn.IFNA(VLOOKUP(B585,RawData!$B$1:$H$168,2,FALSE),0)</f>
        <v>0</v>
      </c>
      <c r="F585">
        <f>$C585*INDEX('E-E'!$E$2:$AH$516,MATCH(Capacity!$B585,'E-E'!$B$2:$B$516,0), MATCH(Capacity!F$254,'E-E'!$E$1:$AH$1,0))</f>
        <v>0</v>
      </c>
      <c r="G585">
        <f>$C585*INDEX('E-E'!$E$2:$AH$516,MATCH(Capacity!$B585,'E-E'!$B$2:$B$516,0), MATCH(Capacity!G$254,'E-E'!$E$1:$AH$1,0))</f>
        <v>0</v>
      </c>
      <c r="H585">
        <f>$C585*INDEX('E-E'!$E$2:$AH$516,MATCH(Capacity!$B585,'E-E'!$B$2:$B$516,0), MATCH(Capacity!H$254,'E-E'!$E$1:$AH$1,0))</f>
        <v>0</v>
      </c>
      <c r="I585">
        <f>$C585*INDEX('E-E'!$E$2:$AH$516,MATCH(Capacity!$B585,'E-E'!$B$2:$B$516,0), MATCH(Capacity!I$254,'E-E'!$E$1:$AH$1,0))</f>
        <v>0</v>
      </c>
      <c r="J585">
        <f>$C585*INDEX('E-E'!$E$2:$AH$516,MATCH(Capacity!$B585,'E-E'!$B$2:$B$516,0), MATCH(Capacity!J$254,'E-E'!$E$1:$AH$1,0))</f>
        <v>0</v>
      </c>
      <c r="K585">
        <f>$C585*INDEX('E-E'!$E$2:$AH$516,MATCH(Capacity!$B585,'E-E'!$B$2:$B$516,0), MATCH(Capacity!K$254,'E-E'!$E$1:$AH$1,0))</f>
        <v>0</v>
      </c>
      <c r="L585">
        <f>$C585*INDEX('E-E'!$E$2:$AH$516,MATCH(Capacity!$B585,'E-E'!$B$2:$B$516,0), MATCH(Capacity!L$254,'E-E'!$E$1:$AH$1,0))</f>
        <v>0</v>
      </c>
      <c r="M585">
        <f>$C585*INDEX('E-E'!$E$2:$AH$516,MATCH(Capacity!$B585,'E-E'!$B$2:$B$516,0), MATCH(Capacity!M$254,'E-E'!$E$1:$AH$1,0))</f>
        <v>0</v>
      </c>
      <c r="N585">
        <f>$C585*INDEX('E-E'!$E$2:$AH$516,MATCH(Capacity!$B585,'E-E'!$B$2:$B$516,0), MATCH(Capacity!N$254,'E-E'!$E$1:$AH$1,0))</f>
        <v>0</v>
      </c>
      <c r="O585">
        <f>$C585*INDEX('E-E'!$E$2:$AH$516,MATCH(Capacity!$B585,'E-E'!$B$2:$B$516,0), MATCH(Capacity!O$254,'E-E'!$E$1:$AH$1,0))</f>
        <v>0</v>
      </c>
      <c r="P585">
        <f>$C585*INDEX('E-E'!$E$2:$AH$516,MATCH(Capacity!$B585,'E-E'!$B$2:$B$516,0), MATCH(Capacity!P$254,'E-E'!$E$1:$AH$1,0))</f>
        <v>0</v>
      </c>
      <c r="Q585">
        <f>$C585*INDEX('E-E'!$E$2:$AH$516,MATCH(Capacity!$B585,'E-E'!$B$2:$B$516,0), MATCH(Capacity!Q$254,'E-E'!$E$1:$AH$1,0))</f>
        <v>0</v>
      </c>
      <c r="R585">
        <f>$C585*INDEX('E-E'!$E$2:$AH$516,MATCH(Capacity!$B585,'E-E'!$B$2:$B$516,0), MATCH(Capacity!R$254,'E-E'!$E$1:$AH$1,0))</f>
        <v>0</v>
      </c>
      <c r="S585">
        <f>$C585*INDEX('E-E'!$E$2:$AH$516,MATCH(Capacity!$B585,'E-E'!$B$2:$B$516,0), MATCH(Capacity!S$254,'E-E'!$E$1:$AH$1,0))</f>
        <v>0</v>
      </c>
      <c r="T585">
        <f>$C585*INDEX('E-E'!$E$2:$AH$516,MATCH(Capacity!$B585,'E-E'!$B$2:$B$516,0), MATCH(Capacity!T$254,'E-E'!$E$1:$AH$1,0))</f>
        <v>0</v>
      </c>
      <c r="U585">
        <f>$C585*INDEX('E-E'!$E$2:$AH$516,MATCH(Capacity!$B585,'E-E'!$B$2:$B$516,0), MATCH(Capacity!U$254,'E-E'!$E$1:$AH$1,0))</f>
        <v>0</v>
      </c>
      <c r="V585">
        <f>$C585*INDEX('E-E'!$E$2:$AH$516,MATCH(Capacity!$B585,'E-E'!$B$2:$B$516,0), MATCH(Capacity!V$254,'E-E'!$E$1:$AH$1,0))</f>
        <v>0</v>
      </c>
      <c r="W585">
        <f>$C585*INDEX('E-E'!$E$2:$AH$516,MATCH(Capacity!$B585,'E-E'!$B$2:$B$516,0), MATCH(Capacity!W$254,'E-E'!$E$1:$AH$1,0))</f>
        <v>0</v>
      </c>
      <c r="X585">
        <f>$C585*INDEX('E-E'!$E$2:$AH$516,MATCH(Capacity!$B585,'E-E'!$B$2:$B$516,0), MATCH(Capacity!X$254,'E-E'!$E$1:$AH$1,0))</f>
        <v>0</v>
      </c>
      <c r="Y585">
        <f>$C585*INDEX('E-E'!$E$2:$AH$516,MATCH(Capacity!$B585,'E-E'!$B$2:$B$516,0), MATCH(Capacity!Y$254,'E-E'!$E$1:$AH$1,0))</f>
        <v>0</v>
      </c>
      <c r="Z585">
        <f>$C585*INDEX('E-E'!$E$2:$AH$516,MATCH(Capacity!$B585,'E-E'!$B$2:$B$516,0), MATCH(Capacity!Z$254,'E-E'!$E$1:$AH$1,0))</f>
        <v>0</v>
      </c>
      <c r="AA585">
        <f>$C585*INDEX('E-E'!$E$2:$AH$516,MATCH(Capacity!$B585,'E-E'!$B$2:$B$516,0), MATCH(Capacity!AA$254,'E-E'!$E$1:$AH$1,0))</f>
        <v>0</v>
      </c>
      <c r="AB585">
        <f>$C585*INDEX('E-E'!$E$2:$AH$516,MATCH(Capacity!$B585,'E-E'!$B$2:$B$516,0), MATCH(Capacity!AB$254,'E-E'!$E$1:$AH$1,0))</f>
        <v>0</v>
      </c>
      <c r="AC585">
        <f>$C585*INDEX('E-E'!$E$2:$AH$516,MATCH(Capacity!$B585,'E-E'!$B$2:$B$516,0), MATCH(Capacity!AC$254,'E-E'!$E$1:$AH$1,0))</f>
        <v>0</v>
      </c>
      <c r="AD585">
        <f>$C585*INDEX('E-E'!$E$2:$AH$516,MATCH(Capacity!$B585,'E-E'!$B$2:$B$516,0), MATCH(Capacity!AD$254,'E-E'!$E$1:$AH$1,0))</f>
        <v>0</v>
      </c>
      <c r="AE585">
        <f>$C585*INDEX('E-E'!$E$2:$AH$516,MATCH(Capacity!$B585,'E-E'!$B$2:$B$516,0), MATCH(Capacity!AE$254,'E-E'!$E$1:$AH$1,0))</f>
        <v>0</v>
      </c>
      <c r="AF585">
        <f>$C585*INDEX('E-E'!$E$2:$AH$516,MATCH(Capacity!$B585,'E-E'!$B$2:$B$516,0), MATCH(Capacity!AF$254,'E-E'!$E$1:$AH$1,0))</f>
        <v>0</v>
      </c>
      <c r="AG585">
        <f>$C585*INDEX('E-E'!$E$2:$AH$516,MATCH(Capacity!$B585,'E-E'!$B$2:$B$516,0), MATCH(Capacity!AG$254,'E-E'!$E$1:$AH$1,0))</f>
        <v>0</v>
      </c>
      <c r="AH585">
        <f>$C585*INDEX('E-E'!$E$2:$AH$516,MATCH(Capacity!$B585,'E-E'!$B$2:$B$516,0), MATCH(Capacity!AH$254,'E-E'!$E$1:$AH$1,0))</f>
        <v>0</v>
      </c>
    </row>
    <row r="586" spans="1:34" x14ac:dyDescent="0.3">
      <c r="A586" t="str">
        <f>'E-E'!A333</f>
        <v>Poatina</v>
      </c>
      <c r="B586" t="str">
        <f>'E-E'!B333</f>
        <v>PO162-2</v>
      </c>
      <c r="C586">
        <f>_xlfn.IFNA(VLOOKUP(B586,RawData!$B$1:$E$168,4,FALSE),0)</f>
        <v>0</v>
      </c>
      <c r="D586">
        <f>_xlfn.IFNA(VLOOKUP(B586,RawData!$B$1:$H$168,7,FALSE),0)</f>
        <v>0</v>
      </c>
      <c r="E586">
        <f>_xlfn.IFNA(VLOOKUP(B586,RawData!$B$1:$H$168,2,FALSE),0)</f>
        <v>0</v>
      </c>
      <c r="F586">
        <f>$C586*INDEX('E-E'!$E$2:$AH$516,MATCH(Capacity!$B586,'E-E'!$B$2:$B$516,0), MATCH(Capacity!F$254,'E-E'!$E$1:$AH$1,0))</f>
        <v>0</v>
      </c>
      <c r="G586">
        <f>$C586*INDEX('E-E'!$E$2:$AH$516,MATCH(Capacity!$B586,'E-E'!$B$2:$B$516,0), MATCH(Capacity!G$254,'E-E'!$E$1:$AH$1,0))</f>
        <v>0</v>
      </c>
      <c r="H586">
        <f>$C586*INDEX('E-E'!$E$2:$AH$516,MATCH(Capacity!$B586,'E-E'!$B$2:$B$516,0), MATCH(Capacity!H$254,'E-E'!$E$1:$AH$1,0))</f>
        <v>0</v>
      </c>
      <c r="I586">
        <f>$C586*INDEX('E-E'!$E$2:$AH$516,MATCH(Capacity!$B586,'E-E'!$B$2:$B$516,0), MATCH(Capacity!I$254,'E-E'!$E$1:$AH$1,0))</f>
        <v>0</v>
      </c>
      <c r="J586">
        <f>$C586*INDEX('E-E'!$E$2:$AH$516,MATCH(Capacity!$B586,'E-E'!$B$2:$B$516,0), MATCH(Capacity!J$254,'E-E'!$E$1:$AH$1,0))</f>
        <v>0</v>
      </c>
      <c r="K586">
        <f>$C586*INDEX('E-E'!$E$2:$AH$516,MATCH(Capacity!$B586,'E-E'!$B$2:$B$516,0), MATCH(Capacity!K$254,'E-E'!$E$1:$AH$1,0))</f>
        <v>0</v>
      </c>
      <c r="L586">
        <f>$C586*INDEX('E-E'!$E$2:$AH$516,MATCH(Capacity!$B586,'E-E'!$B$2:$B$516,0), MATCH(Capacity!L$254,'E-E'!$E$1:$AH$1,0))</f>
        <v>0</v>
      </c>
      <c r="M586">
        <f>$C586*INDEX('E-E'!$E$2:$AH$516,MATCH(Capacity!$B586,'E-E'!$B$2:$B$516,0), MATCH(Capacity!M$254,'E-E'!$E$1:$AH$1,0))</f>
        <v>0</v>
      </c>
      <c r="N586">
        <f>$C586*INDEX('E-E'!$E$2:$AH$516,MATCH(Capacity!$B586,'E-E'!$B$2:$B$516,0), MATCH(Capacity!N$254,'E-E'!$E$1:$AH$1,0))</f>
        <v>0</v>
      </c>
      <c r="O586">
        <f>$C586*INDEX('E-E'!$E$2:$AH$516,MATCH(Capacity!$B586,'E-E'!$B$2:$B$516,0), MATCH(Capacity!O$254,'E-E'!$E$1:$AH$1,0))</f>
        <v>0</v>
      </c>
      <c r="P586">
        <f>$C586*INDEX('E-E'!$E$2:$AH$516,MATCH(Capacity!$B586,'E-E'!$B$2:$B$516,0), MATCH(Capacity!P$254,'E-E'!$E$1:$AH$1,0))</f>
        <v>0</v>
      </c>
      <c r="Q586">
        <f>$C586*INDEX('E-E'!$E$2:$AH$516,MATCH(Capacity!$B586,'E-E'!$B$2:$B$516,0), MATCH(Capacity!Q$254,'E-E'!$E$1:$AH$1,0))</f>
        <v>0</v>
      </c>
      <c r="R586">
        <f>$C586*INDEX('E-E'!$E$2:$AH$516,MATCH(Capacity!$B586,'E-E'!$B$2:$B$516,0), MATCH(Capacity!R$254,'E-E'!$E$1:$AH$1,0))</f>
        <v>0</v>
      </c>
      <c r="S586">
        <f>$C586*INDEX('E-E'!$E$2:$AH$516,MATCH(Capacity!$B586,'E-E'!$B$2:$B$516,0), MATCH(Capacity!S$254,'E-E'!$E$1:$AH$1,0))</f>
        <v>0</v>
      </c>
      <c r="T586">
        <f>$C586*INDEX('E-E'!$E$2:$AH$516,MATCH(Capacity!$B586,'E-E'!$B$2:$B$516,0), MATCH(Capacity!T$254,'E-E'!$E$1:$AH$1,0))</f>
        <v>0</v>
      </c>
      <c r="U586">
        <f>$C586*INDEX('E-E'!$E$2:$AH$516,MATCH(Capacity!$B586,'E-E'!$B$2:$B$516,0), MATCH(Capacity!U$254,'E-E'!$E$1:$AH$1,0))</f>
        <v>0</v>
      </c>
      <c r="V586">
        <f>$C586*INDEX('E-E'!$E$2:$AH$516,MATCH(Capacity!$B586,'E-E'!$B$2:$B$516,0), MATCH(Capacity!V$254,'E-E'!$E$1:$AH$1,0))</f>
        <v>0</v>
      </c>
      <c r="W586">
        <f>$C586*INDEX('E-E'!$E$2:$AH$516,MATCH(Capacity!$B586,'E-E'!$B$2:$B$516,0), MATCH(Capacity!W$254,'E-E'!$E$1:$AH$1,0))</f>
        <v>0</v>
      </c>
      <c r="X586">
        <f>$C586*INDEX('E-E'!$E$2:$AH$516,MATCH(Capacity!$B586,'E-E'!$B$2:$B$516,0), MATCH(Capacity!X$254,'E-E'!$E$1:$AH$1,0))</f>
        <v>0</v>
      </c>
      <c r="Y586">
        <f>$C586*INDEX('E-E'!$E$2:$AH$516,MATCH(Capacity!$B586,'E-E'!$B$2:$B$516,0), MATCH(Capacity!Y$254,'E-E'!$E$1:$AH$1,0))</f>
        <v>0</v>
      </c>
      <c r="Z586">
        <f>$C586*INDEX('E-E'!$E$2:$AH$516,MATCH(Capacity!$B586,'E-E'!$B$2:$B$516,0), MATCH(Capacity!Z$254,'E-E'!$E$1:$AH$1,0))</f>
        <v>0</v>
      </c>
      <c r="AA586">
        <f>$C586*INDEX('E-E'!$E$2:$AH$516,MATCH(Capacity!$B586,'E-E'!$B$2:$B$516,0), MATCH(Capacity!AA$254,'E-E'!$E$1:$AH$1,0))</f>
        <v>0</v>
      </c>
      <c r="AB586">
        <f>$C586*INDEX('E-E'!$E$2:$AH$516,MATCH(Capacity!$B586,'E-E'!$B$2:$B$516,0), MATCH(Capacity!AB$254,'E-E'!$E$1:$AH$1,0))</f>
        <v>0</v>
      </c>
      <c r="AC586">
        <f>$C586*INDEX('E-E'!$E$2:$AH$516,MATCH(Capacity!$B586,'E-E'!$B$2:$B$516,0), MATCH(Capacity!AC$254,'E-E'!$E$1:$AH$1,0))</f>
        <v>0</v>
      </c>
      <c r="AD586">
        <f>$C586*INDEX('E-E'!$E$2:$AH$516,MATCH(Capacity!$B586,'E-E'!$B$2:$B$516,0), MATCH(Capacity!AD$254,'E-E'!$E$1:$AH$1,0))</f>
        <v>0</v>
      </c>
      <c r="AE586">
        <f>$C586*INDEX('E-E'!$E$2:$AH$516,MATCH(Capacity!$B586,'E-E'!$B$2:$B$516,0), MATCH(Capacity!AE$254,'E-E'!$E$1:$AH$1,0))</f>
        <v>0</v>
      </c>
      <c r="AF586">
        <f>$C586*INDEX('E-E'!$E$2:$AH$516,MATCH(Capacity!$B586,'E-E'!$B$2:$B$516,0), MATCH(Capacity!AF$254,'E-E'!$E$1:$AH$1,0))</f>
        <v>0</v>
      </c>
      <c r="AG586">
        <f>$C586*INDEX('E-E'!$E$2:$AH$516,MATCH(Capacity!$B586,'E-E'!$B$2:$B$516,0), MATCH(Capacity!AG$254,'E-E'!$E$1:$AH$1,0))</f>
        <v>0</v>
      </c>
      <c r="AH586">
        <f>$C586*INDEX('E-E'!$E$2:$AH$516,MATCH(Capacity!$B586,'E-E'!$B$2:$B$516,0), MATCH(Capacity!AH$254,'E-E'!$E$1:$AH$1,0))</f>
        <v>0</v>
      </c>
    </row>
    <row r="587" spans="1:34" x14ac:dyDescent="0.3">
      <c r="A587" t="str">
        <f>'E-E'!A334</f>
        <v>Poatina</v>
      </c>
      <c r="B587" t="str">
        <f>'E-E'!B334</f>
        <v>PO163-3</v>
      </c>
      <c r="C587">
        <f>_xlfn.IFNA(VLOOKUP(B587,RawData!$B$1:$E$168,4,FALSE),0)</f>
        <v>0</v>
      </c>
      <c r="D587">
        <f>_xlfn.IFNA(VLOOKUP(B587,RawData!$B$1:$H$168,7,FALSE),0)</f>
        <v>0</v>
      </c>
      <c r="E587">
        <f>_xlfn.IFNA(VLOOKUP(B587,RawData!$B$1:$H$168,2,FALSE),0)</f>
        <v>0</v>
      </c>
      <c r="F587">
        <f>$C587*INDEX('E-E'!$E$2:$AH$516,MATCH(Capacity!$B587,'E-E'!$B$2:$B$516,0), MATCH(Capacity!F$254,'E-E'!$E$1:$AH$1,0))</f>
        <v>0</v>
      </c>
      <c r="G587">
        <f>$C587*INDEX('E-E'!$E$2:$AH$516,MATCH(Capacity!$B587,'E-E'!$B$2:$B$516,0), MATCH(Capacity!G$254,'E-E'!$E$1:$AH$1,0))</f>
        <v>0</v>
      </c>
      <c r="H587">
        <f>$C587*INDEX('E-E'!$E$2:$AH$516,MATCH(Capacity!$B587,'E-E'!$B$2:$B$516,0), MATCH(Capacity!H$254,'E-E'!$E$1:$AH$1,0))</f>
        <v>0</v>
      </c>
      <c r="I587">
        <f>$C587*INDEX('E-E'!$E$2:$AH$516,MATCH(Capacity!$B587,'E-E'!$B$2:$B$516,0), MATCH(Capacity!I$254,'E-E'!$E$1:$AH$1,0))</f>
        <v>0</v>
      </c>
      <c r="J587">
        <f>$C587*INDEX('E-E'!$E$2:$AH$516,MATCH(Capacity!$B587,'E-E'!$B$2:$B$516,0), MATCH(Capacity!J$254,'E-E'!$E$1:$AH$1,0))</f>
        <v>0</v>
      </c>
      <c r="K587">
        <f>$C587*INDEX('E-E'!$E$2:$AH$516,MATCH(Capacity!$B587,'E-E'!$B$2:$B$516,0), MATCH(Capacity!K$254,'E-E'!$E$1:$AH$1,0))</f>
        <v>0</v>
      </c>
      <c r="L587">
        <f>$C587*INDEX('E-E'!$E$2:$AH$516,MATCH(Capacity!$B587,'E-E'!$B$2:$B$516,0), MATCH(Capacity!L$254,'E-E'!$E$1:$AH$1,0))</f>
        <v>0</v>
      </c>
      <c r="M587">
        <f>$C587*INDEX('E-E'!$E$2:$AH$516,MATCH(Capacity!$B587,'E-E'!$B$2:$B$516,0), MATCH(Capacity!M$254,'E-E'!$E$1:$AH$1,0))</f>
        <v>0</v>
      </c>
      <c r="N587">
        <f>$C587*INDEX('E-E'!$E$2:$AH$516,MATCH(Capacity!$B587,'E-E'!$B$2:$B$516,0), MATCH(Capacity!N$254,'E-E'!$E$1:$AH$1,0))</f>
        <v>0</v>
      </c>
      <c r="O587">
        <f>$C587*INDEX('E-E'!$E$2:$AH$516,MATCH(Capacity!$B587,'E-E'!$B$2:$B$516,0), MATCH(Capacity!O$254,'E-E'!$E$1:$AH$1,0))</f>
        <v>0</v>
      </c>
      <c r="P587">
        <f>$C587*INDEX('E-E'!$E$2:$AH$516,MATCH(Capacity!$B587,'E-E'!$B$2:$B$516,0), MATCH(Capacity!P$254,'E-E'!$E$1:$AH$1,0))</f>
        <v>0</v>
      </c>
      <c r="Q587">
        <f>$C587*INDEX('E-E'!$E$2:$AH$516,MATCH(Capacity!$B587,'E-E'!$B$2:$B$516,0), MATCH(Capacity!Q$254,'E-E'!$E$1:$AH$1,0))</f>
        <v>0</v>
      </c>
      <c r="R587">
        <f>$C587*INDEX('E-E'!$E$2:$AH$516,MATCH(Capacity!$B587,'E-E'!$B$2:$B$516,0), MATCH(Capacity!R$254,'E-E'!$E$1:$AH$1,0))</f>
        <v>0</v>
      </c>
      <c r="S587">
        <f>$C587*INDEX('E-E'!$E$2:$AH$516,MATCH(Capacity!$B587,'E-E'!$B$2:$B$516,0), MATCH(Capacity!S$254,'E-E'!$E$1:$AH$1,0))</f>
        <v>0</v>
      </c>
      <c r="T587">
        <f>$C587*INDEX('E-E'!$E$2:$AH$516,MATCH(Capacity!$B587,'E-E'!$B$2:$B$516,0), MATCH(Capacity!T$254,'E-E'!$E$1:$AH$1,0))</f>
        <v>0</v>
      </c>
      <c r="U587">
        <f>$C587*INDEX('E-E'!$E$2:$AH$516,MATCH(Capacity!$B587,'E-E'!$B$2:$B$516,0), MATCH(Capacity!U$254,'E-E'!$E$1:$AH$1,0))</f>
        <v>0</v>
      </c>
      <c r="V587">
        <f>$C587*INDEX('E-E'!$E$2:$AH$516,MATCH(Capacity!$B587,'E-E'!$B$2:$B$516,0), MATCH(Capacity!V$254,'E-E'!$E$1:$AH$1,0))</f>
        <v>0</v>
      </c>
      <c r="W587">
        <f>$C587*INDEX('E-E'!$E$2:$AH$516,MATCH(Capacity!$B587,'E-E'!$B$2:$B$516,0), MATCH(Capacity!W$254,'E-E'!$E$1:$AH$1,0))</f>
        <v>0</v>
      </c>
      <c r="X587">
        <f>$C587*INDEX('E-E'!$E$2:$AH$516,MATCH(Capacity!$B587,'E-E'!$B$2:$B$516,0), MATCH(Capacity!X$254,'E-E'!$E$1:$AH$1,0))</f>
        <v>0</v>
      </c>
      <c r="Y587">
        <f>$C587*INDEX('E-E'!$E$2:$AH$516,MATCH(Capacity!$B587,'E-E'!$B$2:$B$516,0), MATCH(Capacity!Y$254,'E-E'!$E$1:$AH$1,0))</f>
        <v>0</v>
      </c>
      <c r="Z587">
        <f>$C587*INDEX('E-E'!$E$2:$AH$516,MATCH(Capacity!$B587,'E-E'!$B$2:$B$516,0), MATCH(Capacity!Z$254,'E-E'!$E$1:$AH$1,0))</f>
        <v>0</v>
      </c>
      <c r="AA587">
        <f>$C587*INDEX('E-E'!$E$2:$AH$516,MATCH(Capacity!$B587,'E-E'!$B$2:$B$516,0), MATCH(Capacity!AA$254,'E-E'!$E$1:$AH$1,0))</f>
        <v>0</v>
      </c>
      <c r="AB587">
        <f>$C587*INDEX('E-E'!$E$2:$AH$516,MATCH(Capacity!$B587,'E-E'!$B$2:$B$516,0), MATCH(Capacity!AB$254,'E-E'!$E$1:$AH$1,0))</f>
        <v>0</v>
      </c>
      <c r="AC587">
        <f>$C587*INDEX('E-E'!$E$2:$AH$516,MATCH(Capacity!$B587,'E-E'!$B$2:$B$516,0), MATCH(Capacity!AC$254,'E-E'!$E$1:$AH$1,0))</f>
        <v>0</v>
      </c>
      <c r="AD587">
        <f>$C587*INDEX('E-E'!$E$2:$AH$516,MATCH(Capacity!$B587,'E-E'!$B$2:$B$516,0), MATCH(Capacity!AD$254,'E-E'!$E$1:$AH$1,0))</f>
        <v>0</v>
      </c>
      <c r="AE587">
        <f>$C587*INDEX('E-E'!$E$2:$AH$516,MATCH(Capacity!$B587,'E-E'!$B$2:$B$516,0), MATCH(Capacity!AE$254,'E-E'!$E$1:$AH$1,0))</f>
        <v>0</v>
      </c>
      <c r="AF587">
        <f>$C587*INDEX('E-E'!$E$2:$AH$516,MATCH(Capacity!$B587,'E-E'!$B$2:$B$516,0), MATCH(Capacity!AF$254,'E-E'!$E$1:$AH$1,0))</f>
        <v>0</v>
      </c>
      <c r="AG587">
        <f>$C587*INDEX('E-E'!$E$2:$AH$516,MATCH(Capacity!$B587,'E-E'!$B$2:$B$516,0), MATCH(Capacity!AG$254,'E-E'!$E$1:$AH$1,0))</f>
        <v>0</v>
      </c>
      <c r="AH587">
        <f>$C587*INDEX('E-E'!$E$2:$AH$516,MATCH(Capacity!$B587,'E-E'!$B$2:$B$516,0), MATCH(Capacity!AH$254,'E-E'!$E$1:$AH$1,0))</f>
        <v>0</v>
      </c>
    </row>
    <row r="588" spans="1:34" x14ac:dyDescent="0.3">
      <c r="A588" t="str">
        <f>'E-E'!A335</f>
        <v>Poatina</v>
      </c>
      <c r="B588" t="str">
        <f>'E-E'!B335</f>
        <v>PO164-4</v>
      </c>
      <c r="C588">
        <f>_xlfn.IFNA(VLOOKUP(B588,RawData!$B$1:$E$168,4,FALSE),0)</f>
        <v>0</v>
      </c>
      <c r="D588">
        <f>_xlfn.IFNA(VLOOKUP(B588,RawData!$B$1:$H$168,7,FALSE),0)</f>
        <v>0</v>
      </c>
      <c r="E588">
        <f>_xlfn.IFNA(VLOOKUP(B588,RawData!$B$1:$H$168,2,FALSE),0)</f>
        <v>0</v>
      </c>
      <c r="F588">
        <f>$C588*INDEX('E-E'!$E$2:$AH$516,MATCH(Capacity!$B588,'E-E'!$B$2:$B$516,0), MATCH(Capacity!F$254,'E-E'!$E$1:$AH$1,0))</f>
        <v>0</v>
      </c>
      <c r="G588">
        <f>$C588*INDEX('E-E'!$E$2:$AH$516,MATCH(Capacity!$B588,'E-E'!$B$2:$B$516,0), MATCH(Capacity!G$254,'E-E'!$E$1:$AH$1,0))</f>
        <v>0</v>
      </c>
      <c r="H588">
        <f>$C588*INDEX('E-E'!$E$2:$AH$516,MATCH(Capacity!$B588,'E-E'!$B$2:$B$516,0), MATCH(Capacity!H$254,'E-E'!$E$1:$AH$1,0))</f>
        <v>0</v>
      </c>
      <c r="I588">
        <f>$C588*INDEX('E-E'!$E$2:$AH$516,MATCH(Capacity!$B588,'E-E'!$B$2:$B$516,0), MATCH(Capacity!I$254,'E-E'!$E$1:$AH$1,0))</f>
        <v>0</v>
      </c>
      <c r="J588">
        <f>$C588*INDEX('E-E'!$E$2:$AH$516,MATCH(Capacity!$B588,'E-E'!$B$2:$B$516,0), MATCH(Capacity!J$254,'E-E'!$E$1:$AH$1,0))</f>
        <v>0</v>
      </c>
      <c r="K588">
        <f>$C588*INDEX('E-E'!$E$2:$AH$516,MATCH(Capacity!$B588,'E-E'!$B$2:$B$516,0), MATCH(Capacity!K$254,'E-E'!$E$1:$AH$1,0))</f>
        <v>0</v>
      </c>
      <c r="L588">
        <f>$C588*INDEX('E-E'!$E$2:$AH$516,MATCH(Capacity!$B588,'E-E'!$B$2:$B$516,0), MATCH(Capacity!L$254,'E-E'!$E$1:$AH$1,0))</f>
        <v>0</v>
      </c>
      <c r="M588">
        <f>$C588*INDEX('E-E'!$E$2:$AH$516,MATCH(Capacity!$B588,'E-E'!$B$2:$B$516,0), MATCH(Capacity!M$254,'E-E'!$E$1:$AH$1,0))</f>
        <v>0</v>
      </c>
      <c r="N588">
        <f>$C588*INDEX('E-E'!$E$2:$AH$516,MATCH(Capacity!$B588,'E-E'!$B$2:$B$516,0), MATCH(Capacity!N$254,'E-E'!$E$1:$AH$1,0))</f>
        <v>0</v>
      </c>
      <c r="O588">
        <f>$C588*INDEX('E-E'!$E$2:$AH$516,MATCH(Capacity!$B588,'E-E'!$B$2:$B$516,0), MATCH(Capacity!O$254,'E-E'!$E$1:$AH$1,0))</f>
        <v>0</v>
      </c>
      <c r="P588">
        <f>$C588*INDEX('E-E'!$E$2:$AH$516,MATCH(Capacity!$B588,'E-E'!$B$2:$B$516,0), MATCH(Capacity!P$254,'E-E'!$E$1:$AH$1,0))</f>
        <v>0</v>
      </c>
      <c r="Q588">
        <f>$C588*INDEX('E-E'!$E$2:$AH$516,MATCH(Capacity!$B588,'E-E'!$B$2:$B$516,0), MATCH(Capacity!Q$254,'E-E'!$E$1:$AH$1,0))</f>
        <v>0</v>
      </c>
      <c r="R588">
        <f>$C588*INDEX('E-E'!$E$2:$AH$516,MATCH(Capacity!$B588,'E-E'!$B$2:$B$516,0), MATCH(Capacity!R$254,'E-E'!$E$1:$AH$1,0))</f>
        <v>0</v>
      </c>
      <c r="S588">
        <f>$C588*INDEX('E-E'!$E$2:$AH$516,MATCH(Capacity!$B588,'E-E'!$B$2:$B$516,0), MATCH(Capacity!S$254,'E-E'!$E$1:$AH$1,0))</f>
        <v>0</v>
      </c>
      <c r="T588">
        <f>$C588*INDEX('E-E'!$E$2:$AH$516,MATCH(Capacity!$B588,'E-E'!$B$2:$B$516,0), MATCH(Capacity!T$254,'E-E'!$E$1:$AH$1,0))</f>
        <v>0</v>
      </c>
      <c r="U588">
        <f>$C588*INDEX('E-E'!$E$2:$AH$516,MATCH(Capacity!$B588,'E-E'!$B$2:$B$516,0), MATCH(Capacity!U$254,'E-E'!$E$1:$AH$1,0))</f>
        <v>0</v>
      </c>
      <c r="V588">
        <f>$C588*INDEX('E-E'!$E$2:$AH$516,MATCH(Capacity!$B588,'E-E'!$B$2:$B$516,0), MATCH(Capacity!V$254,'E-E'!$E$1:$AH$1,0))</f>
        <v>0</v>
      </c>
      <c r="W588">
        <f>$C588*INDEX('E-E'!$E$2:$AH$516,MATCH(Capacity!$B588,'E-E'!$B$2:$B$516,0), MATCH(Capacity!W$254,'E-E'!$E$1:$AH$1,0))</f>
        <v>0</v>
      </c>
      <c r="X588">
        <f>$C588*INDEX('E-E'!$E$2:$AH$516,MATCH(Capacity!$B588,'E-E'!$B$2:$B$516,0), MATCH(Capacity!X$254,'E-E'!$E$1:$AH$1,0))</f>
        <v>0</v>
      </c>
      <c r="Y588">
        <f>$C588*INDEX('E-E'!$E$2:$AH$516,MATCH(Capacity!$B588,'E-E'!$B$2:$B$516,0), MATCH(Capacity!Y$254,'E-E'!$E$1:$AH$1,0))</f>
        <v>0</v>
      </c>
      <c r="Z588">
        <f>$C588*INDEX('E-E'!$E$2:$AH$516,MATCH(Capacity!$B588,'E-E'!$B$2:$B$516,0), MATCH(Capacity!Z$254,'E-E'!$E$1:$AH$1,0))</f>
        <v>0</v>
      </c>
      <c r="AA588">
        <f>$C588*INDEX('E-E'!$E$2:$AH$516,MATCH(Capacity!$B588,'E-E'!$B$2:$B$516,0), MATCH(Capacity!AA$254,'E-E'!$E$1:$AH$1,0))</f>
        <v>0</v>
      </c>
      <c r="AB588">
        <f>$C588*INDEX('E-E'!$E$2:$AH$516,MATCH(Capacity!$B588,'E-E'!$B$2:$B$516,0), MATCH(Capacity!AB$254,'E-E'!$E$1:$AH$1,0))</f>
        <v>0</v>
      </c>
      <c r="AC588">
        <f>$C588*INDEX('E-E'!$E$2:$AH$516,MATCH(Capacity!$B588,'E-E'!$B$2:$B$516,0), MATCH(Capacity!AC$254,'E-E'!$E$1:$AH$1,0))</f>
        <v>0</v>
      </c>
      <c r="AD588">
        <f>$C588*INDEX('E-E'!$E$2:$AH$516,MATCH(Capacity!$B588,'E-E'!$B$2:$B$516,0), MATCH(Capacity!AD$254,'E-E'!$E$1:$AH$1,0))</f>
        <v>0</v>
      </c>
      <c r="AE588">
        <f>$C588*INDEX('E-E'!$E$2:$AH$516,MATCH(Capacity!$B588,'E-E'!$B$2:$B$516,0), MATCH(Capacity!AE$254,'E-E'!$E$1:$AH$1,0))</f>
        <v>0</v>
      </c>
      <c r="AF588">
        <f>$C588*INDEX('E-E'!$E$2:$AH$516,MATCH(Capacity!$B588,'E-E'!$B$2:$B$516,0), MATCH(Capacity!AF$254,'E-E'!$E$1:$AH$1,0))</f>
        <v>0</v>
      </c>
      <c r="AG588">
        <f>$C588*INDEX('E-E'!$E$2:$AH$516,MATCH(Capacity!$B588,'E-E'!$B$2:$B$516,0), MATCH(Capacity!AG$254,'E-E'!$E$1:$AH$1,0))</f>
        <v>0</v>
      </c>
      <c r="AH588">
        <f>$C588*INDEX('E-E'!$E$2:$AH$516,MATCH(Capacity!$B588,'E-E'!$B$2:$B$516,0), MATCH(Capacity!AH$254,'E-E'!$E$1:$AH$1,0))</f>
        <v>0</v>
      </c>
    </row>
    <row r="589" spans="1:34" x14ac:dyDescent="0.3">
      <c r="A589" t="str">
        <f>'E-E'!A336</f>
        <v>Poatina</v>
      </c>
      <c r="B589" t="str">
        <f>'E-E'!B336</f>
        <v>PO165-5</v>
      </c>
      <c r="C589">
        <f>_xlfn.IFNA(VLOOKUP(B589,RawData!$B$1:$E$168,4,FALSE),0)</f>
        <v>0</v>
      </c>
      <c r="D589">
        <f>_xlfn.IFNA(VLOOKUP(B589,RawData!$B$1:$H$168,7,FALSE),0)</f>
        <v>0</v>
      </c>
      <c r="E589">
        <f>_xlfn.IFNA(VLOOKUP(B589,RawData!$B$1:$H$168,2,FALSE),0)</f>
        <v>0</v>
      </c>
      <c r="F589">
        <f>$C589*INDEX('E-E'!$E$2:$AH$516,MATCH(Capacity!$B589,'E-E'!$B$2:$B$516,0), MATCH(Capacity!F$254,'E-E'!$E$1:$AH$1,0))</f>
        <v>0</v>
      </c>
      <c r="G589">
        <f>$C589*INDEX('E-E'!$E$2:$AH$516,MATCH(Capacity!$B589,'E-E'!$B$2:$B$516,0), MATCH(Capacity!G$254,'E-E'!$E$1:$AH$1,0))</f>
        <v>0</v>
      </c>
      <c r="H589">
        <f>$C589*INDEX('E-E'!$E$2:$AH$516,MATCH(Capacity!$B589,'E-E'!$B$2:$B$516,0), MATCH(Capacity!H$254,'E-E'!$E$1:$AH$1,0))</f>
        <v>0</v>
      </c>
      <c r="I589">
        <f>$C589*INDEX('E-E'!$E$2:$AH$516,MATCH(Capacity!$B589,'E-E'!$B$2:$B$516,0), MATCH(Capacity!I$254,'E-E'!$E$1:$AH$1,0))</f>
        <v>0</v>
      </c>
      <c r="J589">
        <f>$C589*INDEX('E-E'!$E$2:$AH$516,MATCH(Capacity!$B589,'E-E'!$B$2:$B$516,0), MATCH(Capacity!J$254,'E-E'!$E$1:$AH$1,0))</f>
        <v>0</v>
      </c>
      <c r="K589">
        <f>$C589*INDEX('E-E'!$E$2:$AH$516,MATCH(Capacity!$B589,'E-E'!$B$2:$B$516,0), MATCH(Capacity!K$254,'E-E'!$E$1:$AH$1,0))</f>
        <v>0</v>
      </c>
      <c r="L589">
        <f>$C589*INDEX('E-E'!$E$2:$AH$516,MATCH(Capacity!$B589,'E-E'!$B$2:$B$516,0), MATCH(Capacity!L$254,'E-E'!$E$1:$AH$1,0))</f>
        <v>0</v>
      </c>
      <c r="M589">
        <f>$C589*INDEX('E-E'!$E$2:$AH$516,MATCH(Capacity!$B589,'E-E'!$B$2:$B$516,0), MATCH(Capacity!M$254,'E-E'!$E$1:$AH$1,0))</f>
        <v>0</v>
      </c>
      <c r="N589">
        <f>$C589*INDEX('E-E'!$E$2:$AH$516,MATCH(Capacity!$B589,'E-E'!$B$2:$B$516,0), MATCH(Capacity!N$254,'E-E'!$E$1:$AH$1,0))</f>
        <v>0</v>
      </c>
      <c r="O589">
        <f>$C589*INDEX('E-E'!$E$2:$AH$516,MATCH(Capacity!$B589,'E-E'!$B$2:$B$516,0), MATCH(Capacity!O$254,'E-E'!$E$1:$AH$1,0))</f>
        <v>0</v>
      </c>
      <c r="P589">
        <f>$C589*INDEX('E-E'!$E$2:$AH$516,MATCH(Capacity!$B589,'E-E'!$B$2:$B$516,0), MATCH(Capacity!P$254,'E-E'!$E$1:$AH$1,0))</f>
        <v>0</v>
      </c>
      <c r="Q589">
        <f>$C589*INDEX('E-E'!$E$2:$AH$516,MATCH(Capacity!$B589,'E-E'!$B$2:$B$516,0), MATCH(Capacity!Q$254,'E-E'!$E$1:$AH$1,0))</f>
        <v>0</v>
      </c>
      <c r="R589">
        <f>$C589*INDEX('E-E'!$E$2:$AH$516,MATCH(Capacity!$B589,'E-E'!$B$2:$B$516,0), MATCH(Capacity!R$254,'E-E'!$E$1:$AH$1,0))</f>
        <v>0</v>
      </c>
      <c r="S589">
        <f>$C589*INDEX('E-E'!$E$2:$AH$516,MATCH(Capacity!$B589,'E-E'!$B$2:$B$516,0), MATCH(Capacity!S$254,'E-E'!$E$1:$AH$1,0))</f>
        <v>0</v>
      </c>
      <c r="T589">
        <f>$C589*INDEX('E-E'!$E$2:$AH$516,MATCH(Capacity!$B589,'E-E'!$B$2:$B$516,0), MATCH(Capacity!T$254,'E-E'!$E$1:$AH$1,0))</f>
        <v>0</v>
      </c>
      <c r="U589">
        <f>$C589*INDEX('E-E'!$E$2:$AH$516,MATCH(Capacity!$B589,'E-E'!$B$2:$B$516,0), MATCH(Capacity!U$254,'E-E'!$E$1:$AH$1,0))</f>
        <v>0</v>
      </c>
      <c r="V589">
        <f>$C589*INDEX('E-E'!$E$2:$AH$516,MATCH(Capacity!$B589,'E-E'!$B$2:$B$516,0), MATCH(Capacity!V$254,'E-E'!$E$1:$AH$1,0))</f>
        <v>0</v>
      </c>
      <c r="W589">
        <f>$C589*INDEX('E-E'!$E$2:$AH$516,MATCH(Capacity!$B589,'E-E'!$B$2:$B$516,0), MATCH(Capacity!W$254,'E-E'!$E$1:$AH$1,0))</f>
        <v>0</v>
      </c>
      <c r="X589">
        <f>$C589*INDEX('E-E'!$E$2:$AH$516,MATCH(Capacity!$B589,'E-E'!$B$2:$B$516,0), MATCH(Capacity!X$254,'E-E'!$E$1:$AH$1,0))</f>
        <v>0</v>
      </c>
      <c r="Y589">
        <f>$C589*INDEX('E-E'!$E$2:$AH$516,MATCH(Capacity!$B589,'E-E'!$B$2:$B$516,0), MATCH(Capacity!Y$254,'E-E'!$E$1:$AH$1,0))</f>
        <v>0</v>
      </c>
      <c r="Z589">
        <f>$C589*INDEX('E-E'!$E$2:$AH$516,MATCH(Capacity!$B589,'E-E'!$B$2:$B$516,0), MATCH(Capacity!Z$254,'E-E'!$E$1:$AH$1,0))</f>
        <v>0</v>
      </c>
      <c r="AA589">
        <f>$C589*INDEX('E-E'!$E$2:$AH$516,MATCH(Capacity!$B589,'E-E'!$B$2:$B$516,0), MATCH(Capacity!AA$254,'E-E'!$E$1:$AH$1,0))</f>
        <v>0</v>
      </c>
      <c r="AB589">
        <f>$C589*INDEX('E-E'!$E$2:$AH$516,MATCH(Capacity!$B589,'E-E'!$B$2:$B$516,0), MATCH(Capacity!AB$254,'E-E'!$E$1:$AH$1,0))</f>
        <v>0</v>
      </c>
      <c r="AC589">
        <f>$C589*INDEX('E-E'!$E$2:$AH$516,MATCH(Capacity!$B589,'E-E'!$B$2:$B$516,0), MATCH(Capacity!AC$254,'E-E'!$E$1:$AH$1,0))</f>
        <v>0</v>
      </c>
      <c r="AD589">
        <f>$C589*INDEX('E-E'!$E$2:$AH$516,MATCH(Capacity!$B589,'E-E'!$B$2:$B$516,0), MATCH(Capacity!AD$254,'E-E'!$E$1:$AH$1,0))</f>
        <v>0</v>
      </c>
      <c r="AE589">
        <f>$C589*INDEX('E-E'!$E$2:$AH$516,MATCH(Capacity!$B589,'E-E'!$B$2:$B$516,0), MATCH(Capacity!AE$254,'E-E'!$E$1:$AH$1,0))</f>
        <v>0</v>
      </c>
      <c r="AF589">
        <f>$C589*INDEX('E-E'!$E$2:$AH$516,MATCH(Capacity!$B589,'E-E'!$B$2:$B$516,0), MATCH(Capacity!AF$254,'E-E'!$E$1:$AH$1,0))</f>
        <v>0</v>
      </c>
      <c r="AG589">
        <f>$C589*INDEX('E-E'!$E$2:$AH$516,MATCH(Capacity!$B589,'E-E'!$B$2:$B$516,0), MATCH(Capacity!AG$254,'E-E'!$E$1:$AH$1,0))</f>
        <v>0</v>
      </c>
      <c r="AH589">
        <f>$C589*INDEX('E-E'!$E$2:$AH$516,MATCH(Capacity!$B589,'E-E'!$B$2:$B$516,0), MATCH(Capacity!AH$254,'E-E'!$E$1:$AH$1,0))</f>
        <v>0</v>
      </c>
    </row>
    <row r="590" spans="1:34" x14ac:dyDescent="0.3">
      <c r="A590" t="str">
        <f>'E-E'!A337</f>
        <v>Poatina</v>
      </c>
      <c r="B590" t="str">
        <f>'E-E'!B337</f>
        <v>PO166-6</v>
      </c>
      <c r="C590">
        <f>_xlfn.IFNA(VLOOKUP(B590,RawData!$B$1:$E$168,4,FALSE),0)</f>
        <v>0</v>
      </c>
      <c r="D590">
        <f>_xlfn.IFNA(VLOOKUP(B590,RawData!$B$1:$H$168,7,FALSE),0)</f>
        <v>0</v>
      </c>
      <c r="E590">
        <f>_xlfn.IFNA(VLOOKUP(B590,RawData!$B$1:$H$168,2,FALSE),0)</f>
        <v>0</v>
      </c>
      <c r="F590">
        <f>$C590*INDEX('E-E'!$E$2:$AH$516,MATCH(Capacity!$B590,'E-E'!$B$2:$B$516,0), MATCH(Capacity!F$254,'E-E'!$E$1:$AH$1,0))</f>
        <v>0</v>
      </c>
      <c r="G590">
        <f>$C590*INDEX('E-E'!$E$2:$AH$516,MATCH(Capacity!$B590,'E-E'!$B$2:$B$516,0), MATCH(Capacity!G$254,'E-E'!$E$1:$AH$1,0))</f>
        <v>0</v>
      </c>
      <c r="H590">
        <f>$C590*INDEX('E-E'!$E$2:$AH$516,MATCH(Capacity!$B590,'E-E'!$B$2:$B$516,0), MATCH(Capacity!H$254,'E-E'!$E$1:$AH$1,0))</f>
        <v>0</v>
      </c>
      <c r="I590">
        <f>$C590*INDEX('E-E'!$E$2:$AH$516,MATCH(Capacity!$B590,'E-E'!$B$2:$B$516,0), MATCH(Capacity!I$254,'E-E'!$E$1:$AH$1,0))</f>
        <v>0</v>
      </c>
      <c r="J590">
        <f>$C590*INDEX('E-E'!$E$2:$AH$516,MATCH(Capacity!$B590,'E-E'!$B$2:$B$516,0), MATCH(Capacity!J$254,'E-E'!$E$1:$AH$1,0))</f>
        <v>0</v>
      </c>
      <c r="K590">
        <f>$C590*INDEX('E-E'!$E$2:$AH$516,MATCH(Capacity!$B590,'E-E'!$B$2:$B$516,0), MATCH(Capacity!K$254,'E-E'!$E$1:$AH$1,0))</f>
        <v>0</v>
      </c>
      <c r="L590">
        <f>$C590*INDEX('E-E'!$E$2:$AH$516,MATCH(Capacity!$B590,'E-E'!$B$2:$B$516,0), MATCH(Capacity!L$254,'E-E'!$E$1:$AH$1,0))</f>
        <v>0</v>
      </c>
      <c r="M590">
        <f>$C590*INDEX('E-E'!$E$2:$AH$516,MATCH(Capacity!$B590,'E-E'!$B$2:$B$516,0), MATCH(Capacity!M$254,'E-E'!$E$1:$AH$1,0))</f>
        <v>0</v>
      </c>
      <c r="N590">
        <f>$C590*INDEX('E-E'!$E$2:$AH$516,MATCH(Capacity!$B590,'E-E'!$B$2:$B$516,0), MATCH(Capacity!N$254,'E-E'!$E$1:$AH$1,0))</f>
        <v>0</v>
      </c>
      <c r="O590">
        <f>$C590*INDEX('E-E'!$E$2:$AH$516,MATCH(Capacity!$B590,'E-E'!$B$2:$B$516,0), MATCH(Capacity!O$254,'E-E'!$E$1:$AH$1,0))</f>
        <v>0</v>
      </c>
      <c r="P590">
        <f>$C590*INDEX('E-E'!$E$2:$AH$516,MATCH(Capacity!$B590,'E-E'!$B$2:$B$516,0), MATCH(Capacity!P$254,'E-E'!$E$1:$AH$1,0))</f>
        <v>0</v>
      </c>
      <c r="Q590">
        <f>$C590*INDEX('E-E'!$E$2:$AH$516,MATCH(Capacity!$B590,'E-E'!$B$2:$B$516,0), MATCH(Capacity!Q$254,'E-E'!$E$1:$AH$1,0))</f>
        <v>0</v>
      </c>
      <c r="R590">
        <f>$C590*INDEX('E-E'!$E$2:$AH$516,MATCH(Capacity!$B590,'E-E'!$B$2:$B$516,0), MATCH(Capacity!R$254,'E-E'!$E$1:$AH$1,0))</f>
        <v>0</v>
      </c>
      <c r="S590">
        <f>$C590*INDEX('E-E'!$E$2:$AH$516,MATCH(Capacity!$B590,'E-E'!$B$2:$B$516,0), MATCH(Capacity!S$254,'E-E'!$E$1:$AH$1,0))</f>
        <v>0</v>
      </c>
      <c r="T590">
        <f>$C590*INDEX('E-E'!$E$2:$AH$516,MATCH(Capacity!$B590,'E-E'!$B$2:$B$516,0), MATCH(Capacity!T$254,'E-E'!$E$1:$AH$1,0))</f>
        <v>0</v>
      </c>
      <c r="U590">
        <f>$C590*INDEX('E-E'!$E$2:$AH$516,MATCH(Capacity!$B590,'E-E'!$B$2:$B$516,0), MATCH(Capacity!U$254,'E-E'!$E$1:$AH$1,0))</f>
        <v>0</v>
      </c>
      <c r="V590">
        <f>$C590*INDEX('E-E'!$E$2:$AH$516,MATCH(Capacity!$B590,'E-E'!$B$2:$B$516,0), MATCH(Capacity!V$254,'E-E'!$E$1:$AH$1,0))</f>
        <v>0</v>
      </c>
      <c r="W590">
        <f>$C590*INDEX('E-E'!$E$2:$AH$516,MATCH(Capacity!$B590,'E-E'!$B$2:$B$516,0), MATCH(Capacity!W$254,'E-E'!$E$1:$AH$1,0))</f>
        <v>0</v>
      </c>
      <c r="X590">
        <f>$C590*INDEX('E-E'!$E$2:$AH$516,MATCH(Capacity!$B590,'E-E'!$B$2:$B$516,0), MATCH(Capacity!X$254,'E-E'!$E$1:$AH$1,0))</f>
        <v>0</v>
      </c>
      <c r="Y590">
        <f>$C590*INDEX('E-E'!$E$2:$AH$516,MATCH(Capacity!$B590,'E-E'!$B$2:$B$516,0), MATCH(Capacity!Y$254,'E-E'!$E$1:$AH$1,0))</f>
        <v>0</v>
      </c>
      <c r="Z590">
        <f>$C590*INDEX('E-E'!$E$2:$AH$516,MATCH(Capacity!$B590,'E-E'!$B$2:$B$516,0), MATCH(Capacity!Z$254,'E-E'!$E$1:$AH$1,0))</f>
        <v>0</v>
      </c>
      <c r="AA590">
        <f>$C590*INDEX('E-E'!$E$2:$AH$516,MATCH(Capacity!$B590,'E-E'!$B$2:$B$516,0), MATCH(Capacity!AA$254,'E-E'!$E$1:$AH$1,0))</f>
        <v>0</v>
      </c>
      <c r="AB590">
        <f>$C590*INDEX('E-E'!$E$2:$AH$516,MATCH(Capacity!$B590,'E-E'!$B$2:$B$516,0), MATCH(Capacity!AB$254,'E-E'!$E$1:$AH$1,0))</f>
        <v>0</v>
      </c>
      <c r="AC590">
        <f>$C590*INDEX('E-E'!$E$2:$AH$516,MATCH(Capacity!$B590,'E-E'!$B$2:$B$516,0), MATCH(Capacity!AC$254,'E-E'!$E$1:$AH$1,0))</f>
        <v>0</v>
      </c>
      <c r="AD590">
        <f>$C590*INDEX('E-E'!$E$2:$AH$516,MATCH(Capacity!$B590,'E-E'!$B$2:$B$516,0), MATCH(Capacity!AD$254,'E-E'!$E$1:$AH$1,0))</f>
        <v>0</v>
      </c>
      <c r="AE590">
        <f>$C590*INDEX('E-E'!$E$2:$AH$516,MATCH(Capacity!$B590,'E-E'!$B$2:$B$516,0), MATCH(Capacity!AE$254,'E-E'!$E$1:$AH$1,0))</f>
        <v>0</v>
      </c>
      <c r="AF590">
        <f>$C590*INDEX('E-E'!$E$2:$AH$516,MATCH(Capacity!$B590,'E-E'!$B$2:$B$516,0), MATCH(Capacity!AF$254,'E-E'!$E$1:$AH$1,0))</f>
        <v>0</v>
      </c>
      <c r="AG590">
        <f>$C590*INDEX('E-E'!$E$2:$AH$516,MATCH(Capacity!$B590,'E-E'!$B$2:$B$516,0), MATCH(Capacity!AG$254,'E-E'!$E$1:$AH$1,0))</f>
        <v>0</v>
      </c>
      <c r="AH590">
        <f>$C590*INDEX('E-E'!$E$2:$AH$516,MATCH(Capacity!$B590,'E-E'!$B$2:$B$516,0), MATCH(Capacity!AH$254,'E-E'!$E$1:$AH$1,0))</f>
        <v>0</v>
      </c>
    </row>
    <row r="591" spans="1:34" x14ac:dyDescent="0.3">
      <c r="A591" t="str">
        <f>'E-E'!A338</f>
        <v>Port Lincoln GT</v>
      </c>
      <c r="B591" t="str">
        <f>'E-E'!B338</f>
        <v>POR01</v>
      </c>
      <c r="C591">
        <f>_xlfn.IFNA(VLOOKUP(B591,RawData!$B$1:$E$168,4,FALSE),0)</f>
        <v>50</v>
      </c>
      <c r="D591" t="str">
        <f>_xlfn.IFNA(VLOOKUP(B591,RawData!$B$1:$H$168,7,FALSE),0)</f>
        <v>OCGT</v>
      </c>
      <c r="E591" t="str">
        <f>_xlfn.IFNA(VLOOKUP(B591,RawData!$B$1:$H$168,2,FALSE),0)</f>
        <v>SA</v>
      </c>
      <c r="F591">
        <f>$C591*INDEX('E-E'!$E$2:$AH$516,MATCH(Capacity!$B591,'E-E'!$B$2:$B$516,0), MATCH(Capacity!F$254,'E-E'!$E$1:$AH$1,0))</f>
        <v>50</v>
      </c>
      <c r="G591">
        <f>$C591*INDEX('E-E'!$E$2:$AH$516,MATCH(Capacity!$B591,'E-E'!$B$2:$B$516,0), MATCH(Capacity!G$254,'E-E'!$E$1:$AH$1,0))</f>
        <v>50</v>
      </c>
      <c r="H591">
        <f>$C591*INDEX('E-E'!$E$2:$AH$516,MATCH(Capacity!$B591,'E-E'!$B$2:$B$516,0), MATCH(Capacity!H$254,'E-E'!$E$1:$AH$1,0))</f>
        <v>50</v>
      </c>
      <c r="I591">
        <f>$C591*INDEX('E-E'!$E$2:$AH$516,MATCH(Capacity!$B591,'E-E'!$B$2:$B$516,0), MATCH(Capacity!I$254,'E-E'!$E$1:$AH$1,0))</f>
        <v>50</v>
      </c>
      <c r="J591">
        <f>$C591*INDEX('E-E'!$E$2:$AH$516,MATCH(Capacity!$B591,'E-E'!$B$2:$B$516,0), MATCH(Capacity!J$254,'E-E'!$E$1:$AH$1,0))</f>
        <v>50</v>
      </c>
      <c r="K591">
        <f>$C591*INDEX('E-E'!$E$2:$AH$516,MATCH(Capacity!$B591,'E-E'!$B$2:$B$516,0), MATCH(Capacity!K$254,'E-E'!$E$1:$AH$1,0))</f>
        <v>50</v>
      </c>
      <c r="L591">
        <f>$C591*INDEX('E-E'!$E$2:$AH$516,MATCH(Capacity!$B591,'E-E'!$B$2:$B$516,0), MATCH(Capacity!L$254,'E-E'!$E$1:$AH$1,0))</f>
        <v>50</v>
      </c>
      <c r="M591">
        <f>$C591*INDEX('E-E'!$E$2:$AH$516,MATCH(Capacity!$B591,'E-E'!$B$2:$B$516,0), MATCH(Capacity!M$254,'E-E'!$E$1:$AH$1,0))</f>
        <v>50</v>
      </c>
      <c r="N591">
        <f>$C591*INDEX('E-E'!$E$2:$AH$516,MATCH(Capacity!$B591,'E-E'!$B$2:$B$516,0), MATCH(Capacity!N$254,'E-E'!$E$1:$AH$1,0))</f>
        <v>50</v>
      </c>
      <c r="O591">
        <f>$C591*INDEX('E-E'!$E$2:$AH$516,MATCH(Capacity!$B591,'E-E'!$B$2:$B$516,0), MATCH(Capacity!O$254,'E-E'!$E$1:$AH$1,0))</f>
        <v>50</v>
      </c>
      <c r="P591">
        <f>$C591*INDEX('E-E'!$E$2:$AH$516,MATCH(Capacity!$B591,'E-E'!$B$2:$B$516,0), MATCH(Capacity!P$254,'E-E'!$E$1:$AH$1,0))</f>
        <v>0</v>
      </c>
      <c r="Q591">
        <f>$C591*INDEX('E-E'!$E$2:$AH$516,MATCH(Capacity!$B591,'E-E'!$B$2:$B$516,0), MATCH(Capacity!Q$254,'E-E'!$E$1:$AH$1,0))</f>
        <v>0</v>
      </c>
      <c r="R591">
        <f>$C591*INDEX('E-E'!$E$2:$AH$516,MATCH(Capacity!$B591,'E-E'!$B$2:$B$516,0), MATCH(Capacity!R$254,'E-E'!$E$1:$AH$1,0))</f>
        <v>0</v>
      </c>
      <c r="S591">
        <f>$C591*INDEX('E-E'!$E$2:$AH$516,MATCH(Capacity!$B591,'E-E'!$B$2:$B$516,0), MATCH(Capacity!S$254,'E-E'!$E$1:$AH$1,0))</f>
        <v>0</v>
      </c>
      <c r="T591">
        <f>$C591*INDEX('E-E'!$E$2:$AH$516,MATCH(Capacity!$B591,'E-E'!$B$2:$B$516,0), MATCH(Capacity!T$254,'E-E'!$E$1:$AH$1,0))</f>
        <v>0</v>
      </c>
      <c r="U591">
        <f>$C591*INDEX('E-E'!$E$2:$AH$516,MATCH(Capacity!$B591,'E-E'!$B$2:$B$516,0), MATCH(Capacity!U$254,'E-E'!$E$1:$AH$1,0))</f>
        <v>0</v>
      </c>
      <c r="V591">
        <f>$C591*INDEX('E-E'!$E$2:$AH$516,MATCH(Capacity!$B591,'E-E'!$B$2:$B$516,0), MATCH(Capacity!V$254,'E-E'!$E$1:$AH$1,0))</f>
        <v>0</v>
      </c>
      <c r="W591">
        <f>$C591*INDEX('E-E'!$E$2:$AH$516,MATCH(Capacity!$B591,'E-E'!$B$2:$B$516,0), MATCH(Capacity!W$254,'E-E'!$E$1:$AH$1,0))</f>
        <v>0</v>
      </c>
      <c r="X591">
        <f>$C591*INDEX('E-E'!$E$2:$AH$516,MATCH(Capacity!$B591,'E-E'!$B$2:$B$516,0), MATCH(Capacity!X$254,'E-E'!$E$1:$AH$1,0))</f>
        <v>0</v>
      </c>
      <c r="Y591">
        <f>$C591*INDEX('E-E'!$E$2:$AH$516,MATCH(Capacity!$B591,'E-E'!$B$2:$B$516,0), MATCH(Capacity!Y$254,'E-E'!$E$1:$AH$1,0))</f>
        <v>0</v>
      </c>
      <c r="Z591">
        <f>$C591*INDEX('E-E'!$E$2:$AH$516,MATCH(Capacity!$B591,'E-E'!$B$2:$B$516,0), MATCH(Capacity!Z$254,'E-E'!$E$1:$AH$1,0))</f>
        <v>0</v>
      </c>
      <c r="AA591">
        <f>$C591*INDEX('E-E'!$E$2:$AH$516,MATCH(Capacity!$B591,'E-E'!$B$2:$B$516,0), MATCH(Capacity!AA$254,'E-E'!$E$1:$AH$1,0))</f>
        <v>0</v>
      </c>
      <c r="AB591">
        <f>$C591*INDEX('E-E'!$E$2:$AH$516,MATCH(Capacity!$B591,'E-E'!$B$2:$B$516,0), MATCH(Capacity!AB$254,'E-E'!$E$1:$AH$1,0))</f>
        <v>0</v>
      </c>
      <c r="AC591">
        <f>$C591*INDEX('E-E'!$E$2:$AH$516,MATCH(Capacity!$B591,'E-E'!$B$2:$B$516,0), MATCH(Capacity!AC$254,'E-E'!$E$1:$AH$1,0))</f>
        <v>0</v>
      </c>
      <c r="AD591">
        <f>$C591*INDEX('E-E'!$E$2:$AH$516,MATCH(Capacity!$B591,'E-E'!$B$2:$B$516,0), MATCH(Capacity!AD$254,'E-E'!$E$1:$AH$1,0))</f>
        <v>0</v>
      </c>
      <c r="AE591">
        <f>$C591*INDEX('E-E'!$E$2:$AH$516,MATCH(Capacity!$B591,'E-E'!$B$2:$B$516,0), MATCH(Capacity!AE$254,'E-E'!$E$1:$AH$1,0))</f>
        <v>0</v>
      </c>
      <c r="AF591">
        <f>$C591*INDEX('E-E'!$E$2:$AH$516,MATCH(Capacity!$B591,'E-E'!$B$2:$B$516,0), MATCH(Capacity!AF$254,'E-E'!$E$1:$AH$1,0))</f>
        <v>0</v>
      </c>
      <c r="AG591">
        <f>$C591*INDEX('E-E'!$E$2:$AH$516,MATCH(Capacity!$B591,'E-E'!$B$2:$B$516,0), MATCH(Capacity!AG$254,'E-E'!$E$1:$AH$1,0))</f>
        <v>0</v>
      </c>
      <c r="AH591">
        <f>$C591*INDEX('E-E'!$E$2:$AH$516,MATCH(Capacity!$B591,'E-E'!$B$2:$B$516,0), MATCH(Capacity!AH$254,'E-E'!$E$1:$AH$1,0))</f>
        <v>0</v>
      </c>
    </row>
    <row r="592" spans="1:34" x14ac:dyDescent="0.3">
      <c r="A592" t="str">
        <f>'E-E'!A339</f>
        <v>Port Lincoln GT</v>
      </c>
      <c r="B592" t="str">
        <f>'E-E'!B339</f>
        <v>POR02</v>
      </c>
      <c r="C592">
        <f>_xlfn.IFNA(VLOOKUP(B592,RawData!$B$1:$E$168,4,FALSE),0)</f>
        <v>0</v>
      </c>
      <c r="D592">
        <f>_xlfn.IFNA(VLOOKUP(B592,RawData!$B$1:$H$168,7,FALSE),0)</f>
        <v>0</v>
      </c>
      <c r="E592">
        <f>_xlfn.IFNA(VLOOKUP(B592,RawData!$B$1:$H$168,2,FALSE),0)</f>
        <v>0</v>
      </c>
      <c r="F592">
        <f>$C592*INDEX('E-E'!$E$2:$AH$516,MATCH(Capacity!$B592,'E-E'!$B$2:$B$516,0), MATCH(Capacity!F$254,'E-E'!$E$1:$AH$1,0))</f>
        <v>0</v>
      </c>
      <c r="G592">
        <f>$C592*INDEX('E-E'!$E$2:$AH$516,MATCH(Capacity!$B592,'E-E'!$B$2:$B$516,0), MATCH(Capacity!G$254,'E-E'!$E$1:$AH$1,0))</f>
        <v>0</v>
      </c>
      <c r="H592">
        <f>$C592*INDEX('E-E'!$E$2:$AH$516,MATCH(Capacity!$B592,'E-E'!$B$2:$B$516,0), MATCH(Capacity!H$254,'E-E'!$E$1:$AH$1,0))</f>
        <v>0</v>
      </c>
      <c r="I592">
        <f>$C592*INDEX('E-E'!$E$2:$AH$516,MATCH(Capacity!$B592,'E-E'!$B$2:$B$516,0), MATCH(Capacity!I$254,'E-E'!$E$1:$AH$1,0))</f>
        <v>0</v>
      </c>
      <c r="J592">
        <f>$C592*INDEX('E-E'!$E$2:$AH$516,MATCH(Capacity!$B592,'E-E'!$B$2:$B$516,0), MATCH(Capacity!J$254,'E-E'!$E$1:$AH$1,0))</f>
        <v>0</v>
      </c>
      <c r="K592">
        <f>$C592*INDEX('E-E'!$E$2:$AH$516,MATCH(Capacity!$B592,'E-E'!$B$2:$B$516,0), MATCH(Capacity!K$254,'E-E'!$E$1:$AH$1,0))</f>
        <v>0</v>
      </c>
      <c r="L592">
        <f>$C592*INDEX('E-E'!$E$2:$AH$516,MATCH(Capacity!$B592,'E-E'!$B$2:$B$516,0), MATCH(Capacity!L$254,'E-E'!$E$1:$AH$1,0))</f>
        <v>0</v>
      </c>
      <c r="M592">
        <f>$C592*INDEX('E-E'!$E$2:$AH$516,MATCH(Capacity!$B592,'E-E'!$B$2:$B$516,0), MATCH(Capacity!M$254,'E-E'!$E$1:$AH$1,0))</f>
        <v>0</v>
      </c>
      <c r="N592">
        <f>$C592*INDEX('E-E'!$E$2:$AH$516,MATCH(Capacity!$B592,'E-E'!$B$2:$B$516,0), MATCH(Capacity!N$254,'E-E'!$E$1:$AH$1,0))</f>
        <v>0</v>
      </c>
      <c r="O592">
        <f>$C592*INDEX('E-E'!$E$2:$AH$516,MATCH(Capacity!$B592,'E-E'!$B$2:$B$516,0), MATCH(Capacity!O$254,'E-E'!$E$1:$AH$1,0))</f>
        <v>0</v>
      </c>
      <c r="P592">
        <f>$C592*INDEX('E-E'!$E$2:$AH$516,MATCH(Capacity!$B592,'E-E'!$B$2:$B$516,0), MATCH(Capacity!P$254,'E-E'!$E$1:$AH$1,0))</f>
        <v>0</v>
      </c>
      <c r="Q592">
        <f>$C592*INDEX('E-E'!$E$2:$AH$516,MATCH(Capacity!$B592,'E-E'!$B$2:$B$516,0), MATCH(Capacity!Q$254,'E-E'!$E$1:$AH$1,0))</f>
        <v>0</v>
      </c>
      <c r="R592">
        <f>$C592*INDEX('E-E'!$E$2:$AH$516,MATCH(Capacity!$B592,'E-E'!$B$2:$B$516,0), MATCH(Capacity!R$254,'E-E'!$E$1:$AH$1,0))</f>
        <v>0</v>
      </c>
      <c r="S592">
        <f>$C592*INDEX('E-E'!$E$2:$AH$516,MATCH(Capacity!$B592,'E-E'!$B$2:$B$516,0), MATCH(Capacity!S$254,'E-E'!$E$1:$AH$1,0))</f>
        <v>0</v>
      </c>
      <c r="T592">
        <f>$C592*INDEX('E-E'!$E$2:$AH$516,MATCH(Capacity!$B592,'E-E'!$B$2:$B$516,0), MATCH(Capacity!T$254,'E-E'!$E$1:$AH$1,0))</f>
        <v>0</v>
      </c>
      <c r="U592">
        <f>$C592*INDEX('E-E'!$E$2:$AH$516,MATCH(Capacity!$B592,'E-E'!$B$2:$B$516,0), MATCH(Capacity!U$254,'E-E'!$E$1:$AH$1,0))</f>
        <v>0</v>
      </c>
      <c r="V592">
        <f>$C592*INDEX('E-E'!$E$2:$AH$516,MATCH(Capacity!$B592,'E-E'!$B$2:$B$516,0), MATCH(Capacity!V$254,'E-E'!$E$1:$AH$1,0))</f>
        <v>0</v>
      </c>
      <c r="W592">
        <f>$C592*INDEX('E-E'!$E$2:$AH$516,MATCH(Capacity!$B592,'E-E'!$B$2:$B$516,0), MATCH(Capacity!W$254,'E-E'!$E$1:$AH$1,0))</f>
        <v>0</v>
      </c>
      <c r="X592">
        <f>$C592*INDEX('E-E'!$E$2:$AH$516,MATCH(Capacity!$B592,'E-E'!$B$2:$B$516,0), MATCH(Capacity!X$254,'E-E'!$E$1:$AH$1,0))</f>
        <v>0</v>
      </c>
      <c r="Y592">
        <f>$C592*INDEX('E-E'!$E$2:$AH$516,MATCH(Capacity!$B592,'E-E'!$B$2:$B$516,0), MATCH(Capacity!Y$254,'E-E'!$E$1:$AH$1,0))</f>
        <v>0</v>
      </c>
      <c r="Z592">
        <f>$C592*INDEX('E-E'!$E$2:$AH$516,MATCH(Capacity!$B592,'E-E'!$B$2:$B$516,0), MATCH(Capacity!Z$254,'E-E'!$E$1:$AH$1,0))</f>
        <v>0</v>
      </c>
      <c r="AA592">
        <f>$C592*INDEX('E-E'!$E$2:$AH$516,MATCH(Capacity!$B592,'E-E'!$B$2:$B$516,0), MATCH(Capacity!AA$254,'E-E'!$E$1:$AH$1,0))</f>
        <v>0</v>
      </c>
      <c r="AB592">
        <f>$C592*INDEX('E-E'!$E$2:$AH$516,MATCH(Capacity!$B592,'E-E'!$B$2:$B$516,0), MATCH(Capacity!AB$254,'E-E'!$E$1:$AH$1,0))</f>
        <v>0</v>
      </c>
      <c r="AC592">
        <f>$C592*INDEX('E-E'!$E$2:$AH$516,MATCH(Capacity!$B592,'E-E'!$B$2:$B$516,0), MATCH(Capacity!AC$254,'E-E'!$E$1:$AH$1,0))</f>
        <v>0</v>
      </c>
      <c r="AD592">
        <f>$C592*INDEX('E-E'!$E$2:$AH$516,MATCH(Capacity!$B592,'E-E'!$B$2:$B$516,0), MATCH(Capacity!AD$254,'E-E'!$E$1:$AH$1,0))</f>
        <v>0</v>
      </c>
      <c r="AE592">
        <f>$C592*INDEX('E-E'!$E$2:$AH$516,MATCH(Capacity!$B592,'E-E'!$B$2:$B$516,0), MATCH(Capacity!AE$254,'E-E'!$E$1:$AH$1,0))</f>
        <v>0</v>
      </c>
      <c r="AF592">
        <f>$C592*INDEX('E-E'!$E$2:$AH$516,MATCH(Capacity!$B592,'E-E'!$B$2:$B$516,0), MATCH(Capacity!AF$254,'E-E'!$E$1:$AH$1,0))</f>
        <v>0</v>
      </c>
      <c r="AG592">
        <f>$C592*INDEX('E-E'!$E$2:$AH$516,MATCH(Capacity!$B592,'E-E'!$B$2:$B$516,0), MATCH(Capacity!AG$254,'E-E'!$E$1:$AH$1,0))</f>
        <v>0</v>
      </c>
      <c r="AH592">
        <f>$C592*INDEX('E-E'!$E$2:$AH$516,MATCH(Capacity!$B592,'E-E'!$B$2:$B$516,0), MATCH(Capacity!AH$254,'E-E'!$E$1:$AH$1,0))</f>
        <v>0</v>
      </c>
    </row>
    <row r="593" spans="1:34" x14ac:dyDescent="0.3">
      <c r="A593" t="str">
        <f>'E-E'!A340</f>
        <v>Port Lincoln GT</v>
      </c>
      <c r="B593" t="str">
        <f>'E-E'!B340</f>
        <v>POR03</v>
      </c>
      <c r="C593">
        <f>_xlfn.IFNA(VLOOKUP(B593,RawData!$B$1:$E$168,4,FALSE),0)</f>
        <v>23.5</v>
      </c>
      <c r="D593" t="str">
        <f>_xlfn.IFNA(VLOOKUP(B593,RawData!$B$1:$H$168,7,FALSE),0)</f>
        <v>OCGT</v>
      </c>
      <c r="E593" t="str">
        <f>_xlfn.IFNA(VLOOKUP(B593,RawData!$B$1:$H$168,2,FALSE),0)</f>
        <v>SA</v>
      </c>
      <c r="F593">
        <f>$C593*INDEX('E-E'!$E$2:$AH$516,MATCH(Capacity!$B593,'E-E'!$B$2:$B$516,0), MATCH(Capacity!F$254,'E-E'!$E$1:$AH$1,0))</f>
        <v>23.5</v>
      </c>
      <c r="G593">
        <f>$C593*INDEX('E-E'!$E$2:$AH$516,MATCH(Capacity!$B593,'E-E'!$B$2:$B$516,0), MATCH(Capacity!G$254,'E-E'!$E$1:$AH$1,0))</f>
        <v>23.5</v>
      </c>
      <c r="H593">
        <f>$C593*INDEX('E-E'!$E$2:$AH$516,MATCH(Capacity!$B593,'E-E'!$B$2:$B$516,0), MATCH(Capacity!H$254,'E-E'!$E$1:$AH$1,0))</f>
        <v>23.5</v>
      </c>
      <c r="I593">
        <f>$C593*INDEX('E-E'!$E$2:$AH$516,MATCH(Capacity!$B593,'E-E'!$B$2:$B$516,0), MATCH(Capacity!I$254,'E-E'!$E$1:$AH$1,0))</f>
        <v>23.5</v>
      </c>
      <c r="J593">
        <f>$C593*INDEX('E-E'!$E$2:$AH$516,MATCH(Capacity!$B593,'E-E'!$B$2:$B$516,0), MATCH(Capacity!J$254,'E-E'!$E$1:$AH$1,0))</f>
        <v>23.5</v>
      </c>
      <c r="K593">
        <f>$C593*INDEX('E-E'!$E$2:$AH$516,MATCH(Capacity!$B593,'E-E'!$B$2:$B$516,0), MATCH(Capacity!K$254,'E-E'!$E$1:$AH$1,0))</f>
        <v>23.5</v>
      </c>
      <c r="L593">
        <f>$C593*INDEX('E-E'!$E$2:$AH$516,MATCH(Capacity!$B593,'E-E'!$B$2:$B$516,0), MATCH(Capacity!L$254,'E-E'!$E$1:$AH$1,0))</f>
        <v>23.5</v>
      </c>
      <c r="M593">
        <f>$C593*INDEX('E-E'!$E$2:$AH$516,MATCH(Capacity!$B593,'E-E'!$B$2:$B$516,0), MATCH(Capacity!M$254,'E-E'!$E$1:$AH$1,0))</f>
        <v>23.5</v>
      </c>
      <c r="N593">
        <f>$C593*INDEX('E-E'!$E$2:$AH$516,MATCH(Capacity!$B593,'E-E'!$B$2:$B$516,0), MATCH(Capacity!N$254,'E-E'!$E$1:$AH$1,0))</f>
        <v>23.5</v>
      </c>
      <c r="O593">
        <f>$C593*INDEX('E-E'!$E$2:$AH$516,MATCH(Capacity!$B593,'E-E'!$B$2:$B$516,0), MATCH(Capacity!O$254,'E-E'!$E$1:$AH$1,0))</f>
        <v>23.5</v>
      </c>
      <c r="P593">
        <f>$C593*INDEX('E-E'!$E$2:$AH$516,MATCH(Capacity!$B593,'E-E'!$B$2:$B$516,0), MATCH(Capacity!P$254,'E-E'!$E$1:$AH$1,0))</f>
        <v>0</v>
      </c>
      <c r="Q593">
        <f>$C593*INDEX('E-E'!$E$2:$AH$516,MATCH(Capacity!$B593,'E-E'!$B$2:$B$516,0), MATCH(Capacity!Q$254,'E-E'!$E$1:$AH$1,0))</f>
        <v>0</v>
      </c>
      <c r="R593">
        <f>$C593*INDEX('E-E'!$E$2:$AH$516,MATCH(Capacity!$B593,'E-E'!$B$2:$B$516,0), MATCH(Capacity!R$254,'E-E'!$E$1:$AH$1,0))</f>
        <v>0</v>
      </c>
      <c r="S593">
        <f>$C593*INDEX('E-E'!$E$2:$AH$516,MATCH(Capacity!$B593,'E-E'!$B$2:$B$516,0), MATCH(Capacity!S$254,'E-E'!$E$1:$AH$1,0))</f>
        <v>0</v>
      </c>
      <c r="T593">
        <f>$C593*INDEX('E-E'!$E$2:$AH$516,MATCH(Capacity!$B593,'E-E'!$B$2:$B$516,0), MATCH(Capacity!T$254,'E-E'!$E$1:$AH$1,0))</f>
        <v>0</v>
      </c>
      <c r="U593">
        <f>$C593*INDEX('E-E'!$E$2:$AH$516,MATCH(Capacity!$B593,'E-E'!$B$2:$B$516,0), MATCH(Capacity!U$254,'E-E'!$E$1:$AH$1,0))</f>
        <v>0</v>
      </c>
      <c r="V593">
        <f>$C593*INDEX('E-E'!$E$2:$AH$516,MATCH(Capacity!$B593,'E-E'!$B$2:$B$516,0), MATCH(Capacity!V$254,'E-E'!$E$1:$AH$1,0))</f>
        <v>0</v>
      </c>
      <c r="W593">
        <f>$C593*INDEX('E-E'!$E$2:$AH$516,MATCH(Capacity!$B593,'E-E'!$B$2:$B$516,0), MATCH(Capacity!W$254,'E-E'!$E$1:$AH$1,0))</f>
        <v>0</v>
      </c>
      <c r="X593">
        <f>$C593*INDEX('E-E'!$E$2:$AH$516,MATCH(Capacity!$B593,'E-E'!$B$2:$B$516,0), MATCH(Capacity!X$254,'E-E'!$E$1:$AH$1,0))</f>
        <v>0</v>
      </c>
      <c r="Y593">
        <f>$C593*INDEX('E-E'!$E$2:$AH$516,MATCH(Capacity!$B593,'E-E'!$B$2:$B$516,0), MATCH(Capacity!Y$254,'E-E'!$E$1:$AH$1,0))</f>
        <v>0</v>
      </c>
      <c r="Z593">
        <f>$C593*INDEX('E-E'!$E$2:$AH$516,MATCH(Capacity!$B593,'E-E'!$B$2:$B$516,0), MATCH(Capacity!Z$254,'E-E'!$E$1:$AH$1,0))</f>
        <v>0</v>
      </c>
      <c r="AA593">
        <f>$C593*INDEX('E-E'!$E$2:$AH$516,MATCH(Capacity!$B593,'E-E'!$B$2:$B$516,0), MATCH(Capacity!AA$254,'E-E'!$E$1:$AH$1,0))</f>
        <v>0</v>
      </c>
      <c r="AB593">
        <f>$C593*INDEX('E-E'!$E$2:$AH$516,MATCH(Capacity!$B593,'E-E'!$B$2:$B$516,0), MATCH(Capacity!AB$254,'E-E'!$E$1:$AH$1,0))</f>
        <v>0</v>
      </c>
      <c r="AC593">
        <f>$C593*INDEX('E-E'!$E$2:$AH$516,MATCH(Capacity!$B593,'E-E'!$B$2:$B$516,0), MATCH(Capacity!AC$254,'E-E'!$E$1:$AH$1,0))</f>
        <v>0</v>
      </c>
      <c r="AD593">
        <f>$C593*INDEX('E-E'!$E$2:$AH$516,MATCH(Capacity!$B593,'E-E'!$B$2:$B$516,0), MATCH(Capacity!AD$254,'E-E'!$E$1:$AH$1,0))</f>
        <v>0</v>
      </c>
      <c r="AE593">
        <f>$C593*INDEX('E-E'!$E$2:$AH$516,MATCH(Capacity!$B593,'E-E'!$B$2:$B$516,0), MATCH(Capacity!AE$254,'E-E'!$E$1:$AH$1,0))</f>
        <v>0</v>
      </c>
      <c r="AF593">
        <f>$C593*INDEX('E-E'!$E$2:$AH$516,MATCH(Capacity!$B593,'E-E'!$B$2:$B$516,0), MATCH(Capacity!AF$254,'E-E'!$E$1:$AH$1,0))</f>
        <v>0</v>
      </c>
      <c r="AG593">
        <f>$C593*INDEX('E-E'!$E$2:$AH$516,MATCH(Capacity!$B593,'E-E'!$B$2:$B$516,0), MATCH(Capacity!AG$254,'E-E'!$E$1:$AH$1,0))</f>
        <v>0</v>
      </c>
      <c r="AH593">
        <f>$C593*INDEX('E-E'!$E$2:$AH$516,MATCH(Capacity!$B593,'E-E'!$B$2:$B$516,0), MATCH(Capacity!AH$254,'E-E'!$E$1:$AH$1,0))</f>
        <v>0</v>
      </c>
    </row>
    <row r="594" spans="1:34" x14ac:dyDescent="0.3">
      <c r="A594" t="str">
        <f>'E-E'!A341</f>
        <v>Port Augusta Renewable Energy Park - Solar</v>
      </c>
      <c r="B594" t="str">
        <f>'E-E'!B341</f>
        <v>Port Augusta Renewable Energy Park - Solar</v>
      </c>
      <c r="C594">
        <f>_xlfn.IFNA(VLOOKUP(B594,RawData!$B$1:$E$168,4,FALSE),0)</f>
        <v>0</v>
      </c>
      <c r="D594">
        <f>_xlfn.IFNA(VLOOKUP(B594,RawData!$B$1:$H$168,7,FALSE),0)</f>
        <v>0</v>
      </c>
      <c r="E594">
        <f>_xlfn.IFNA(VLOOKUP(B594,RawData!$B$1:$H$168,2,FALSE),0)</f>
        <v>0</v>
      </c>
      <c r="F594">
        <f>$C594*INDEX('E-E'!$E$2:$AH$516,MATCH(Capacity!$B594,'E-E'!$B$2:$B$516,0), MATCH(Capacity!F$254,'E-E'!$E$1:$AH$1,0))</f>
        <v>0</v>
      </c>
      <c r="G594">
        <f>$C594*INDEX('E-E'!$E$2:$AH$516,MATCH(Capacity!$B594,'E-E'!$B$2:$B$516,0), MATCH(Capacity!G$254,'E-E'!$E$1:$AH$1,0))</f>
        <v>0</v>
      </c>
      <c r="H594">
        <f>$C594*INDEX('E-E'!$E$2:$AH$516,MATCH(Capacity!$B594,'E-E'!$B$2:$B$516,0), MATCH(Capacity!H$254,'E-E'!$E$1:$AH$1,0))</f>
        <v>0</v>
      </c>
      <c r="I594">
        <f>$C594*INDEX('E-E'!$E$2:$AH$516,MATCH(Capacity!$B594,'E-E'!$B$2:$B$516,0), MATCH(Capacity!I$254,'E-E'!$E$1:$AH$1,0))</f>
        <v>0</v>
      </c>
      <c r="J594">
        <f>$C594*INDEX('E-E'!$E$2:$AH$516,MATCH(Capacity!$B594,'E-E'!$B$2:$B$516,0), MATCH(Capacity!J$254,'E-E'!$E$1:$AH$1,0))</f>
        <v>0</v>
      </c>
      <c r="K594">
        <f>$C594*INDEX('E-E'!$E$2:$AH$516,MATCH(Capacity!$B594,'E-E'!$B$2:$B$516,0), MATCH(Capacity!K$254,'E-E'!$E$1:$AH$1,0))</f>
        <v>0</v>
      </c>
      <c r="L594">
        <f>$C594*INDEX('E-E'!$E$2:$AH$516,MATCH(Capacity!$B594,'E-E'!$B$2:$B$516,0), MATCH(Capacity!L$254,'E-E'!$E$1:$AH$1,0))</f>
        <v>0</v>
      </c>
      <c r="M594">
        <f>$C594*INDEX('E-E'!$E$2:$AH$516,MATCH(Capacity!$B594,'E-E'!$B$2:$B$516,0), MATCH(Capacity!M$254,'E-E'!$E$1:$AH$1,0))</f>
        <v>0</v>
      </c>
      <c r="N594">
        <f>$C594*INDEX('E-E'!$E$2:$AH$516,MATCH(Capacity!$B594,'E-E'!$B$2:$B$516,0), MATCH(Capacity!N$254,'E-E'!$E$1:$AH$1,0))</f>
        <v>0</v>
      </c>
      <c r="O594">
        <f>$C594*INDEX('E-E'!$E$2:$AH$516,MATCH(Capacity!$B594,'E-E'!$B$2:$B$516,0), MATCH(Capacity!O$254,'E-E'!$E$1:$AH$1,0))</f>
        <v>0</v>
      </c>
      <c r="P594">
        <f>$C594*INDEX('E-E'!$E$2:$AH$516,MATCH(Capacity!$B594,'E-E'!$B$2:$B$516,0), MATCH(Capacity!P$254,'E-E'!$E$1:$AH$1,0))</f>
        <v>0</v>
      </c>
      <c r="Q594">
        <f>$C594*INDEX('E-E'!$E$2:$AH$516,MATCH(Capacity!$B594,'E-E'!$B$2:$B$516,0), MATCH(Capacity!Q$254,'E-E'!$E$1:$AH$1,0))</f>
        <v>0</v>
      </c>
      <c r="R594">
        <f>$C594*INDEX('E-E'!$E$2:$AH$516,MATCH(Capacity!$B594,'E-E'!$B$2:$B$516,0), MATCH(Capacity!R$254,'E-E'!$E$1:$AH$1,0))</f>
        <v>0</v>
      </c>
      <c r="S594">
        <f>$C594*INDEX('E-E'!$E$2:$AH$516,MATCH(Capacity!$B594,'E-E'!$B$2:$B$516,0), MATCH(Capacity!S$254,'E-E'!$E$1:$AH$1,0))</f>
        <v>0</v>
      </c>
      <c r="T594">
        <f>$C594*INDEX('E-E'!$E$2:$AH$516,MATCH(Capacity!$B594,'E-E'!$B$2:$B$516,0), MATCH(Capacity!T$254,'E-E'!$E$1:$AH$1,0))</f>
        <v>0</v>
      </c>
      <c r="U594">
        <f>$C594*INDEX('E-E'!$E$2:$AH$516,MATCH(Capacity!$B594,'E-E'!$B$2:$B$516,0), MATCH(Capacity!U$254,'E-E'!$E$1:$AH$1,0))</f>
        <v>0</v>
      </c>
      <c r="V594">
        <f>$C594*INDEX('E-E'!$E$2:$AH$516,MATCH(Capacity!$B594,'E-E'!$B$2:$B$516,0), MATCH(Capacity!V$254,'E-E'!$E$1:$AH$1,0))</f>
        <v>0</v>
      </c>
      <c r="W594">
        <f>$C594*INDEX('E-E'!$E$2:$AH$516,MATCH(Capacity!$B594,'E-E'!$B$2:$B$516,0), MATCH(Capacity!W$254,'E-E'!$E$1:$AH$1,0))</f>
        <v>0</v>
      </c>
      <c r="X594">
        <f>$C594*INDEX('E-E'!$E$2:$AH$516,MATCH(Capacity!$B594,'E-E'!$B$2:$B$516,0), MATCH(Capacity!X$254,'E-E'!$E$1:$AH$1,0))</f>
        <v>0</v>
      </c>
      <c r="Y594">
        <f>$C594*INDEX('E-E'!$E$2:$AH$516,MATCH(Capacity!$B594,'E-E'!$B$2:$B$516,0), MATCH(Capacity!Y$254,'E-E'!$E$1:$AH$1,0))</f>
        <v>0</v>
      </c>
      <c r="Z594">
        <f>$C594*INDEX('E-E'!$E$2:$AH$516,MATCH(Capacity!$B594,'E-E'!$B$2:$B$516,0), MATCH(Capacity!Z$254,'E-E'!$E$1:$AH$1,0))</f>
        <v>0</v>
      </c>
      <c r="AA594">
        <f>$C594*INDEX('E-E'!$E$2:$AH$516,MATCH(Capacity!$B594,'E-E'!$B$2:$B$516,0), MATCH(Capacity!AA$254,'E-E'!$E$1:$AH$1,0))</f>
        <v>0</v>
      </c>
      <c r="AB594">
        <f>$C594*INDEX('E-E'!$E$2:$AH$516,MATCH(Capacity!$B594,'E-E'!$B$2:$B$516,0), MATCH(Capacity!AB$254,'E-E'!$E$1:$AH$1,0))</f>
        <v>0</v>
      </c>
      <c r="AC594">
        <f>$C594*INDEX('E-E'!$E$2:$AH$516,MATCH(Capacity!$B594,'E-E'!$B$2:$B$516,0), MATCH(Capacity!AC$254,'E-E'!$E$1:$AH$1,0))</f>
        <v>0</v>
      </c>
      <c r="AD594">
        <f>$C594*INDEX('E-E'!$E$2:$AH$516,MATCH(Capacity!$B594,'E-E'!$B$2:$B$516,0), MATCH(Capacity!AD$254,'E-E'!$E$1:$AH$1,0))</f>
        <v>0</v>
      </c>
      <c r="AE594">
        <f>$C594*INDEX('E-E'!$E$2:$AH$516,MATCH(Capacity!$B594,'E-E'!$B$2:$B$516,0), MATCH(Capacity!AE$254,'E-E'!$E$1:$AH$1,0))</f>
        <v>0</v>
      </c>
      <c r="AF594">
        <f>$C594*INDEX('E-E'!$E$2:$AH$516,MATCH(Capacity!$B594,'E-E'!$B$2:$B$516,0), MATCH(Capacity!AF$254,'E-E'!$E$1:$AH$1,0))</f>
        <v>0</v>
      </c>
      <c r="AG594">
        <f>$C594*INDEX('E-E'!$E$2:$AH$516,MATCH(Capacity!$B594,'E-E'!$B$2:$B$516,0), MATCH(Capacity!AG$254,'E-E'!$E$1:$AH$1,0))</f>
        <v>0</v>
      </c>
      <c r="AH594">
        <f>$C594*INDEX('E-E'!$E$2:$AH$516,MATCH(Capacity!$B594,'E-E'!$B$2:$B$516,0), MATCH(Capacity!AH$254,'E-E'!$E$1:$AH$1,0))</f>
        <v>0</v>
      </c>
    </row>
    <row r="595" spans="1:34" x14ac:dyDescent="0.3">
      <c r="A595" t="str">
        <f>'E-E'!A342</f>
        <v>Port Augusta Renewable Energy Park - Wind</v>
      </c>
      <c r="B595" t="str">
        <f>'E-E'!B342</f>
        <v>Port Augusta Renewable Energy Park - Wind</v>
      </c>
      <c r="C595">
        <f>_xlfn.IFNA(VLOOKUP(B595,RawData!$B$1:$E$168,4,FALSE),0)</f>
        <v>0</v>
      </c>
      <c r="D595">
        <f>_xlfn.IFNA(VLOOKUP(B595,RawData!$B$1:$H$168,7,FALSE),0)</f>
        <v>0</v>
      </c>
      <c r="E595">
        <f>_xlfn.IFNA(VLOOKUP(B595,RawData!$B$1:$H$168,2,FALSE),0)</f>
        <v>0</v>
      </c>
      <c r="F595">
        <f>$C595*INDEX('E-E'!$E$2:$AH$516,MATCH(Capacity!$B595,'E-E'!$B$2:$B$516,0), MATCH(Capacity!F$254,'E-E'!$E$1:$AH$1,0))</f>
        <v>0</v>
      </c>
      <c r="G595">
        <f>$C595*INDEX('E-E'!$E$2:$AH$516,MATCH(Capacity!$B595,'E-E'!$B$2:$B$516,0), MATCH(Capacity!G$254,'E-E'!$E$1:$AH$1,0))</f>
        <v>0</v>
      </c>
      <c r="H595">
        <f>$C595*INDEX('E-E'!$E$2:$AH$516,MATCH(Capacity!$B595,'E-E'!$B$2:$B$516,0), MATCH(Capacity!H$254,'E-E'!$E$1:$AH$1,0))</f>
        <v>0</v>
      </c>
      <c r="I595">
        <f>$C595*INDEX('E-E'!$E$2:$AH$516,MATCH(Capacity!$B595,'E-E'!$B$2:$B$516,0), MATCH(Capacity!I$254,'E-E'!$E$1:$AH$1,0))</f>
        <v>0</v>
      </c>
      <c r="J595">
        <f>$C595*INDEX('E-E'!$E$2:$AH$516,MATCH(Capacity!$B595,'E-E'!$B$2:$B$516,0), MATCH(Capacity!J$254,'E-E'!$E$1:$AH$1,0))</f>
        <v>0</v>
      </c>
      <c r="K595">
        <f>$C595*INDEX('E-E'!$E$2:$AH$516,MATCH(Capacity!$B595,'E-E'!$B$2:$B$516,0), MATCH(Capacity!K$254,'E-E'!$E$1:$AH$1,0))</f>
        <v>0</v>
      </c>
      <c r="L595">
        <f>$C595*INDEX('E-E'!$E$2:$AH$516,MATCH(Capacity!$B595,'E-E'!$B$2:$B$516,0), MATCH(Capacity!L$254,'E-E'!$E$1:$AH$1,0))</f>
        <v>0</v>
      </c>
      <c r="M595">
        <f>$C595*INDEX('E-E'!$E$2:$AH$516,MATCH(Capacity!$B595,'E-E'!$B$2:$B$516,0), MATCH(Capacity!M$254,'E-E'!$E$1:$AH$1,0))</f>
        <v>0</v>
      </c>
      <c r="N595">
        <f>$C595*INDEX('E-E'!$E$2:$AH$516,MATCH(Capacity!$B595,'E-E'!$B$2:$B$516,0), MATCH(Capacity!N$254,'E-E'!$E$1:$AH$1,0))</f>
        <v>0</v>
      </c>
      <c r="O595">
        <f>$C595*INDEX('E-E'!$E$2:$AH$516,MATCH(Capacity!$B595,'E-E'!$B$2:$B$516,0), MATCH(Capacity!O$254,'E-E'!$E$1:$AH$1,0))</f>
        <v>0</v>
      </c>
      <c r="P595">
        <f>$C595*INDEX('E-E'!$E$2:$AH$516,MATCH(Capacity!$B595,'E-E'!$B$2:$B$516,0), MATCH(Capacity!P$254,'E-E'!$E$1:$AH$1,0))</f>
        <v>0</v>
      </c>
      <c r="Q595">
        <f>$C595*INDEX('E-E'!$E$2:$AH$516,MATCH(Capacity!$B595,'E-E'!$B$2:$B$516,0), MATCH(Capacity!Q$254,'E-E'!$E$1:$AH$1,0))</f>
        <v>0</v>
      </c>
      <c r="R595">
        <f>$C595*INDEX('E-E'!$E$2:$AH$516,MATCH(Capacity!$B595,'E-E'!$B$2:$B$516,0), MATCH(Capacity!R$254,'E-E'!$E$1:$AH$1,0))</f>
        <v>0</v>
      </c>
      <c r="S595">
        <f>$C595*INDEX('E-E'!$E$2:$AH$516,MATCH(Capacity!$B595,'E-E'!$B$2:$B$516,0), MATCH(Capacity!S$254,'E-E'!$E$1:$AH$1,0))</f>
        <v>0</v>
      </c>
      <c r="T595">
        <f>$C595*INDEX('E-E'!$E$2:$AH$516,MATCH(Capacity!$B595,'E-E'!$B$2:$B$516,0), MATCH(Capacity!T$254,'E-E'!$E$1:$AH$1,0))</f>
        <v>0</v>
      </c>
      <c r="U595">
        <f>$C595*INDEX('E-E'!$E$2:$AH$516,MATCH(Capacity!$B595,'E-E'!$B$2:$B$516,0), MATCH(Capacity!U$254,'E-E'!$E$1:$AH$1,0))</f>
        <v>0</v>
      </c>
      <c r="V595">
        <f>$C595*INDEX('E-E'!$E$2:$AH$516,MATCH(Capacity!$B595,'E-E'!$B$2:$B$516,0), MATCH(Capacity!V$254,'E-E'!$E$1:$AH$1,0))</f>
        <v>0</v>
      </c>
      <c r="W595">
        <f>$C595*INDEX('E-E'!$E$2:$AH$516,MATCH(Capacity!$B595,'E-E'!$B$2:$B$516,0), MATCH(Capacity!W$254,'E-E'!$E$1:$AH$1,0))</f>
        <v>0</v>
      </c>
      <c r="X595">
        <f>$C595*INDEX('E-E'!$E$2:$AH$516,MATCH(Capacity!$B595,'E-E'!$B$2:$B$516,0), MATCH(Capacity!X$254,'E-E'!$E$1:$AH$1,0))</f>
        <v>0</v>
      </c>
      <c r="Y595">
        <f>$C595*INDEX('E-E'!$E$2:$AH$516,MATCH(Capacity!$B595,'E-E'!$B$2:$B$516,0), MATCH(Capacity!Y$254,'E-E'!$E$1:$AH$1,0))</f>
        <v>0</v>
      </c>
      <c r="Z595">
        <f>$C595*INDEX('E-E'!$E$2:$AH$516,MATCH(Capacity!$B595,'E-E'!$B$2:$B$516,0), MATCH(Capacity!Z$254,'E-E'!$E$1:$AH$1,0))</f>
        <v>0</v>
      </c>
      <c r="AA595">
        <f>$C595*INDEX('E-E'!$E$2:$AH$516,MATCH(Capacity!$B595,'E-E'!$B$2:$B$516,0), MATCH(Capacity!AA$254,'E-E'!$E$1:$AH$1,0))</f>
        <v>0</v>
      </c>
      <c r="AB595">
        <f>$C595*INDEX('E-E'!$E$2:$AH$516,MATCH(Capacity!$B595,'E-E'!$B$2:$B$516,0), MATCH(Capacity!AB$254,'E-E'!$E$1:$AH$1,0))</f>
        <v>0</v>
      </c>
      <c r="AC595">
        <f>$C595*INDEX('E-E'!$E$2:$AH$516,MATCH(Capacity!$B595,'E-E'!$B$2:$B$516,0), MATCH(Capacity!AC$254,'E-E'!$E$1:$AH$1,0))</f>
        <v>0</v>
      </c>
      <c r="AD595">
        <f>$C595*INDEX('E-E'!$E$2:$AH$516,MATCH(Capacity!$B595,'E-E'!$B$2:$B$516,0), MATCH(Capacity!AD$254,'E-E'!$E$1:$AH$1,0))</f>
        <v>0</v>
      </c>
      <c r="AE595">
        <f>$C595*INDEX('E-E'!$E$2:$AH$516,MATCH(Capacity!$B595,'E-E'!$B$2:$B$516,0), MATCH(Capacity!AE$254,'E-E'!$E$1:$AH$1,0))</f>
        <v>0</v>
      </c>
      <c r="AF595">
        <f>$C595*INDEX('E-E'!$E$2:$AH$516,MATCH(Capacity!$B595,'E-E'!$B$2:$B$516,0), MATCH(Capacity!AF$254,'E-E'!$E$1:$AH$1,0))</f>
        <v>0</v>
      </c>
      <c r="AG595">
        <f>$C595*INDEX('E-E'!$E$2:$AH$516,MATCH(Capacity!$B595,'E-E'!$B$2:$B$516,0), MATCH(Capacity!AG$254,'E-E'!$E$1:$AH$1,0))</f>
        <v>0</v>
      </c>
      <c r="AH595">
        <f>$C595*INDEX('E-E'!$E$2:$AH$516,MATCH(Capacity!$B595,'E-E'!$B$2:$B$516,0), MATCH(Capacity!AH$254,'E-E'!$E$1:$AH$1,0))</f>
        <v>0</v>
      </c>
    </row>
    <row r="596" spans="1:34" x14ac:dyDescent="0.3">
      <c r="A596" t="str">
        <f>'E-E'!A343</f>
        <v>Portland Wind Farm</v>
      </c>
      <c r="B596" t="str">
        <f>'E-E'!B343</f>
        <v>PORTWF</v>
      </c>
      <c r="C596">
        <f>_xlfn.IFNA(VLOOKUP(B596,RawData!$B$1:$E$168,4,FALSE),0)</f>
        <v>0</v>
      </c>
      <c r="D596">
        <f>_xlfn.IFNA(VLOOKUP(B596,RawData!$B$1:$H$168,7,FALSE),0)</f>
        <v>0</v>
      </c>
      <c r="E596">
        <f>_xlfn.IFNA(VLOOKUP(B596,RawData!$B$1:$H$168,2,FALSE),0)</f>
        <v>0</v>
      </c>
      <c r="F596">
        <f>$C596*INDEX('E-E'!$E$2:$AH$516,MATCH(Capacity!$B596,'E-E'!$B$2:$B$516,0), MATCH(Capacity!F$254,'E-E'!$E$1:$AH$1,0))</f>
        <v>0</v>
      </c>
      <c r="G596">
        <f>$C596*INDEX('E-E'!$E$2:$AH$516,MATCH(Capacity!$B596,'E-E'!$B$2:$B$516,0), MATCH(Capacity!G$254,'E-E'!$E$1:$AH$1,0))</f>
        <v>0</v>
      </c>
      <c r="H596">
        <f>$C596*INDEX('E-E'!$E$2:$AH$516,MATCH(Capacity!$B596,'E-E'!$B$2:$B$516,0), MATCH(Capacity!H$254,'E-E'!$E$1:$AH$1,0))</f>
        <v>0</v>
      </c>
      <c r="I596">
        <f>$C596*INDEX('E-E'!$E$2:$AH$516,MATCH(Capacity!$B596,'E-E'!$B$2:$B$516,0), MATCH(Capacity!I$254,'E-E'!$E$1:$AH$1,0))</f>
        <v>0</v>
      </c>
      <c r="J596">
        <f>$C596*INDEX('E-E'!$E$2:$AH$516,MATCH(Capacity!$B596,'E-E'!$B$2:$B$516,0), MATCH(Capacity!J$254,'E-E'!$E$1:$AH$1,0))</f>
        <v>0</v>
      </c>
      <c r="K596">
        <f>$C596*INDEX('E-E'!$E$2:$AH$516,MATCH(Capacity!$B596,'E-E'!$B$2:$B$516,0), MATCH(Capacity!K$254,'E-E'!$E$1:$AH$1,0))</f>
        <v>0</v>
      </c>
      <c r="L596">
        <f>$C596*INDEX('E-E'!$E$2:$AH$516,MATCH(Capacity!$B596,'E-E'!$B$2:$B$516,0), MATCH(Capacity!L$254,'E-E'!$E$1:$AH$1,0))</f>
        <v>0</v>
      </c>
      <c r="M596">
        <f>$C596*INDEX('E-E'!$E$2:$AH$516,MATCH(Capacity!$B596,'E-E'!$B$2:$B$516,0), MATCH(Capacity!M$254,'E-E'!$E$1:$AH$1,0))</f>
        <v>0</v>
      </c>
      <c r="N596">
        <f>$C596*INDEX('E-E'!$E$2:$AH$516,MATCH(Capacity!$B596,'E-E'!$B$2:$B$516,0), MATCH(Capacity!N$254,'E-E'!$E$1:$AH$1,0))</f>
        <v>0</v>
      </c>
      <c r="O596">
        <f>$C596*INDEX('E-E'!$E$2:$AH$516,MATCH(Capacity!$B596,'E-E'!$B$2:$B$516,0), MATCH(Capacity!O$254,'E-E'!$E$1:$AH$1,0))</f>
        <v>0</v>
      </c>
      <c r="P596">
        <f>$C596*INDEX('E-E'!$E$2:$AH$516,MATCH(Capacity!$B596,'E-E'!$B$2:$B$516,0), MATCH(Capacity!P$254,'E-E'!$E$1:$AH$1,0))</f>
        <v>0</v>
      </c>
      <c r="Q596">
        <f>$C596*INDEX('E-E'!$E$2:$AH$516,MATCH(Capacity!$B596,'E-E'!$B$2:$B$516,0), MATCH(Capacity!Q$254,'E-E'!$E$1:$AH$1,0))</f>
        <v>0</v>
      </c>
      <c r="R596">
        <f>$C596*INDEX('E-E'!$E$2:$AH$516,MATCH(Capacity!$B596,'E-E'!$B$2:$B$516,0), MATCH(Capacity!R$254,'E-E'!$E$1:$AH$1,0))</f>
        <v>0</v>
      </c>
      <c r="S596">
        <f>$C596*INDEX('E-E'!$E$2:$AH$516,MATCH(Capacity!$B596,'E-E'!$B$2:$B$516,0), MATCH(Capacity!S$254,'E-E'!$E$1:$AH$1,0))</f>
        <v>0</v>
      </c>
      <c r="T596">
        <f>$C596*INDEX('E-E'!$E$2:$AH$516,MATCH(Capacity!$B596,'E-E'!$B$2:$B$516,0), MATCH(Capacity!T$254,'E-E'!$E$1:$AH$1,0))</f>
        <v>0</v>
      </c>
      <c r="U596">
        <f>$C596*INDEX('E-E'!$E$2:$AH$516,MATCH(Capacity!$B596,'E-E'!$B$2:$B$516,0), MATCH(Capacity!U$254,'E-E'!$E$1:$AH$1,0))</f>
        <v>0</v>
      </c>
      <c r="V596">
        <f>$C596*INDEX('E-E'!$E$2:$AH$516,MATCH(Capacity!$B596,'E-E'!$B$2:$B$516,0), MATCH(Capacity!V$254,'E-E'!$E$1:$AH$1,0))</f>
        <v>0</v>
      </c>
      <c r="W596">
        <f>$C596*INDEX('E-E'!$E$2:$AH$516,MATCH(Capacity!$B596,'E-E'!$B$2:$B$516,0), MATCH(Capacity!W$254,'E-E'!$E$1:$AH$1,0))</f>
        <v>0</v>
      </c>
      <c r="X596">
        <f>$C596*INDEX('E-E'!$E$2:$AH$516,MATCH(Capacity!$B596,'E-E'!$B$2:$B$516,0), MATCH(Capacity!X$254,'E-E'!$E$1:$AH$1,0))</f>
        <v>0</v>
      </c>
      <c r="Y596">
        <f>$C596*INDEX('E-E'!$E$2:$AH$516,MATCH(Capacity!$B596,'E-E'!$B$2:$B$516,0), MATCH(Capacity!Y$254,'E-E'!$E$1:$AH$1,0))</f>
        <v>0</v>
      </c>
      <c r="Z596">
        <f>$C596*INDEX('E-E'!$E$2:$AH$516,MATCH(Capacity!$B596,'E-E'!$B$2:$B$516,0), MATCH(Capacity!Z$254,'E-E'!$E$1:$AH$1,0))</f>
        <v>0</v>
      </c>
      <c r="AA596">
        <f>$C596*INDEX('E-E'!$E$2:$AH$516,MATCH(Capacity!$B596,'E-E'!$B$2:$B$516,0), MATCH(Capacity!AA$254,'E-E'!$E$1:$AH$1,0))</f>
        <v>0</v>
      </c>
      <c r="AB596">
        <f>$C596*INDEX('E-E'!$E$2:$AH$516,MATCH(Capacity!$B596,'E-E'!$B$2:$B$516,0), MATCH(Capacity!AB$254,'E-E'!$E$1:$AH$1,0))</f>
        <v>0</v>
      </c>
      <c r="AC596">
        <f>$C596*INDEX('E-E'!$E$2:$AH$516,MATCH(Capacity!$B596,'E-E'!$B$2:$B$516,0), MATCH(Capacity!AC$254,'E-E'!$E$1:$AH$1,0))</f>
        <v>0</v>
      </c>
      <c r="AD596">
        <f>$C596*INDEX('E-E'!$E$2:$AH$516,MATCH(Capacity!$B596,'E-E'!$B$2:$B$516,0), MATCH(Capacity!AD$254,'E-E'!$E$1:$AH$1,0))</f>
        <v>0</v>
      </c>
      <c r="AE596">
        <f>$C596*INDEX('E-E'!$E$2:$AH$516,MATCH(Capacity!$B596,'E-E'!$B$2:$B$516,0), MATCH(Capacity!AE$254,'E-E'!$E$1:$AH$1,0))</f>
        <v>0</v>
      </c>
      <c r="AF596">
        <f>$C596*INDEX('E-E'!$E$2:$AH$516,MATCH(Capacity!$B596,'E-E'!$B$2:$B$516,0), MATCH(Capacity!AF$254,'E-E'!$E$1:$AH$1,0))</f>
        <v>0</v>
      </c>
      <c r="AG596">
        <f>$C596*INDEX('E-E'!$E$2:$AH$516,MATCH(Capacity!$B596,'E-E'!$B$2:$B$516,0), MATCH(Capacity!AG$254,'E-E'!$E$1:$AH$1,0))</f>
        <v>0</v>
      </c>
      <c r="AH596">
        <f>$C596*INDEX('E-E'!$E$2:$AH$516,MATCH(Capacity!$B596,'E-E'!$B$2:$B$516,0), MATCH(Capacity!AH$254,'E-E'!$E$1:$AH$1,0))</f>
        <v>0</v>
      </c>
    </row>
    <row r="597" spans="1:34" x14ac:dyDescent="0.3">
      <c r="A597" t="str">
        <f>'E-E'!A344</f>
        <v>Pelican Point</v>
      </c>
      <c r="B597" t="str">
        <f>'E-E'!B344</f>
        <v>PPCCGT</v>
      </c>
      <c r="C597">
        <f>_xlfn.IFNA(VLOOKUP(B597,RawData!$B$1:$E$168,4,FALSE),0)</f>
        <v>358</v>
      </c>
      <c r="D597" t="str">
        <f>_xlfn.IFNA(VLOOKUP(B597,RawData!$B$1:$H$168,7,FALSE),0)</f>
        <v>CCGT</v>
      </c>
      <c r="E597" t="str">
        <f>_xlfn.IFNA(VLOOKUP(B597,RawData!$B$1:$H$168,2,FALSE),0)</f>
        <v>SA</v>
      </c>
      <c r="F597">
        <f>$C597*INDEX('E-E'!$E$2:$AH$516,MATCH(Capacity!$B597,'E-E'!$B$2:$B$516,0), MATCH(Capacity!F$254,'E-E'!$E$1:$AH$1,0))</f>
        <v>358</v>
      </c>
      <c r="G597">
        <f>$C597*INDEX('E-E'!$E$2:$AH$516,MATCH(Capacity!$B597,'E-E'!$B$2:$B$516,0), MATCH(Capacity!G$254,'E-E'!$E$1:$AH$1,0))</f>
        <v>358</v>
      </c>
      <c r="H597">
        <f>$C597*INDEX('E-E'!$E$2:$AH$516,MATCH(Capacity!$B597,'E-E'!$B$2:$B$516,0), MATCH(Capacity!H$254,'E-E'!$E$1:$AH$1,0))</f>
        <v>358</v>
      </c>
      <c r="I597">
        <f>$C597*INDEX('E-E'!$E$2:$AH$516,MATCH(Capacity!$B597,'E-E'!$B$2:$B$516,0), MATCH(Capacity!I$254,'E-E'!$E$1:$AH$1,0))</f>
        <v>358</v>
      </c>
      <c r="J597">
        <f>$C597*INDEX('E-E'!$E$2:$AH$516,MATCH(Capacity!$B597,'E-E'!$B$2:$B$516,0), MATCH(Capacity!J$254,'E-E'!$E$1:$AH$1,0))</f>
        <v>358</v>
      </c>
      <c r="K597">
        <f>$C597*INDEX('E-E'!$E$2:$AH$516,MATCH(Capacity!$B597,'E-E'!$B$2:$B$516,0), MATCH(Capacity!K$254,'E-E'!$E$1:$AH$1,0))</f>
        <v>358</v>
      </c>
      <c r="L597">
        <f>$C597*INDEX('E-E'!$E$2:$AH$516,MATCH(Capacity!$B597,'E-E'!$B$2:$B$516,0), MATCH(Capacity!L$254,'E-E'!$E$1:$AH$1,0))</f>
        <v>358</v>
      </c>
      <c r="M597">
        <f>$C597*INDEX('E-E'!$E$2:$AH$516,MATCH(Capacity!$B597,'E-E'!$B$2:$B$516,0), MATCH(Capacity!M$254,'E-E'!$E$1:$AH$1,0))</f>
        <v>358</v>
      </c>
      <c r="N597">
        <f>$C597*INDEX('E-E'!$E$2:$AH$516,MATCH(Capacity!$B597,'E-E'!$B$2:$B$516,0), MATCH(Capacity!N$254,'E-E'!$E$1:$AH$1,0))</f>
        <v>358</v>
      </c>
      <c r="O597">
        <f>$C597*INDEX('E-E'!$E$2:$AH$516,MATCH(Capacity!$B597,'E-E'!$B$2:$B$516,0), MATCH(Capacity!O$254,'E-E'!$E$1:$AH$1,0))</f>
        <v>358</v>
      </c>
      <c r="P597">
        <f>$C597*INDEX('E-E'!$E$2:$AH$516,MATCH(Capacity!$B597,'E-E'!$B$2:$B$516,0), MATCH(Capacity!P$254,'E-E'!$E$1:$AH$1,0))</f>
        <v>358</v>
      </c>
      <c r="Q597">
        <f>$C597*INDEX('E-E'!$E$2:$AH$516,MATCH(Capacity!$B597,'E-E'!$B$2:$B$516,0), MATCH(Capacity!Q$254,'E-E'!$E$1:$AH$1,0))</f>
        <v>358</v>
      </c>
      <c r="R597">
        <f>$C597*INDEX('E-E'!$E$2:$AH$516,MATCH(Capacity!$B597,'E-E'!$B$2:$B$516,0), MATCH(Capacity!R$254,'E-E'!$E$1:$AH$1,0))</f>
        <v>358</v>
      </c>
      <c r="S597">
        <f>$C597*INDEX('E-E'!$E$2:$AH$516,MATCH(Capacity!$B597,'E-E'!$B$2:$B$516,0), MATCH(Capacity!S$254,'E-E'!$E$1:$AH$1,0))</f>
        <v>358</v>
      </c>
      <c r="T597">
        <f>$C597*INDEX('E-E'!$E$2:$AH$516,MATCH(Capacity!$B597,'E-E'!$B$2:$B$516,0), MATCH(Capacity!T$254,'E-E'!$E$1:$AH$1,0))</f>
        <v>358</v>
      </c>
      <c r="U597">
        <f>$C597*INDEX('E-E'!$E$2:$AH$516,MATCH(Capacity!$B597,'E-E'!$B$2:$B$516,0), MATCH(Capacity!U$254,'E-E'!$E$1:$AH$1,0))</f>
        <v>358</v>
      </c>
      <c r="V597">
        <f>$C597*INDEX('E-E'!$E$2:$AH$516,MATCH(Capacity!$B597,'E-E'!$B$2:$B$516,0), MATCH(Capacity!V$254,'E-E'!$E$1:$AH$1,0))</f>
        <v>358</v>
      </c>
      <c r="W597">
        <f>$C597*INDEX('E-E'!$E$2:$AH$516,MATCH(Capacity!$B597,'E-E'!$B$2:$B$516,0), MATCH(Capacity!W$254,'E-E'!$E$1:$AH$1,0))</f>
        <v>0</v>
      </c>
      <c r="X597">
        <f>$C597*INDEX('E-E'!$E$2:$AH$516,MATCH(Capacity!$B597,'E-E'!$B$2:$B$516,0), MATCH(Capacity!X$254,'E-E'!$E$1:$AH$1,0))</f>
        <v>0</v>
      </c>
      <c r="Y597">
        <f>$C597*INDEX('E-E'!$E$2:$AH$516,MATCH(Capacity!$B597,'E-E'!$B$2:$B$516,0), MATCH(Capacity!Y$254,'E-E'!$E$1:$AH$1,0))</f>
        <v>0</v>
      </c>
      <c r="Z597">
        <f>$C597*INDEX('E-E'!$E$2:$AH$516,MATCH(Capacity!$B597,'E-E'!$B$2:$B$516,0), MATCH(Capacity!Z$254,'E-E'!$E$1:$AH$1,0))</f>
        <v>0</v>
      </c>
      <c r="AA597">
        <f>$C597*INDEX('E-E'!$E$2:$AH$516,MATCH(Capacity!$B597,'E-E'!$B$2:$B$516,0), MATCH(Capacity!AA$254,'E-E'!$E$1:$AH$1,0))</f>
        <v>0</v>
      </c>
      <c r="AB597">
        <f>$C597*INDEX('E-E'!$E$2:$AH$516,MATCH(Capacity!$B597,'E-E'!$B$2:$B$516,0), MATCH(Capacity!AB$254,'E-E'!$E$1:$AH$1,0))</f>
        <v>0</v>
      </c>
      <c r="AC597">
        <f>$C597*INDEX('E-E'!$E$2:$AH$516,MATCH(Capacity!$B597,'E-E'!$B$2:$B$516,0), MATCH(Capacity!AC$254,'E-E'!$E$1:$AH$1,0))</f>
        <v>0</v>
      </c>
      <c r="AD597">
        <f>$C597*INDEX('E-E'!$E$2:$AH$516,MATCH(Capacity!$B597,'E-E'!$B$2:$B$516,0), MATCH(Capacity!AD$254,'E-E'!$E$1:$AH$1,0))</f>
        <v>0</v>
      </c>
      <c r="AE597">
        <f>$C597*INDEX('E-E'!$E$2:$AH$516,MATCH(Capacity!$B597,'E-E'!$B$2:$B$516,0), MATCH(Capacity!AE$254,'E-E'!$E$1:$AH$1,0))</f>
        <v>0</v>
      </c>
      <c r="AF597">
        <f>$C597*INDEX('E-E'!$E$2:$AH$516,MATCH(Capacity!$B597,'E-E'!$B$2:$B$516,0), MATCH(Capacity!AF$254,'E-E'!$E$1:$AH$1,0))</f>
        <v>0</v>
      </c>
      <c r="AG597">
        <f>$C597*INDEX('E-E'!$E$2:$AH$516,MATCH(Capacity!$B597,'E-E'!$B$2:$B$516,0), MATCH(Capacity!AG$254,'E-E'!$E$1:$AH$1,0))</f>
        <v>0</v>
      </c>
      <c r="AH597">
        <f>$C597*INDEX('E-E'!$E$2:$AH$516,MATCH(Capacity!$B597,'E-E'!$B$2:$B$516,0), MATCH(Capacity!AH$254,'E-E'!$E$1:$AH$1,0))</f>
        <v>0</v>
      </c>
    </row>
    <row r="598" spans="1:34" x14ac:dyDescent="0.3">
      <c r="A598" t="str">
        <f>'E-E'!A345</f>
        <v>Pelican Point</v>
      </c>
      <c r="B598" t="str">
        <f>'E-E'!B345</f>
        <v>PPCCGTGT1</v>
      </c>
      <c r="C598">
        <f>_xlfn.IFNA(VLOOKUP(B598,RawData!$B$1:$E$168,4,FALSE),0)</f>
        <v>0</v>
      </c>
      <c r="D598">
        <f>_xlfn.IFNA(VLOOKUP(B598,RawData!$B$1:$H$168,7,FALSE),0)</f>
        <v>0</v>
      </c>
      <c r="E598">
        <f>_xlfn.IFNA(VLOOKUP(B598,RawData!$B$1:$H$168,2,FALSE),0)</f>
        <v>0</v>
      </c>
      <c r="F598">
        <f>$C598*INDEX('E-E'!$E$2:$AH$516,MATCH(Capacity!$B598,'E-E'!$B$2:$B$516,0), MATCH(Capacity!F$254,'E-E'!$E$1:$AH$1,0))</f>
        <v>0</v>
      </c>
      <c r="G598">
        <f>$C598*INDEX('E-E'!$E$2:$AH$516,MATCH(Capacity!$B598,'E-E'!$B$2:$B$516,0), MATCH(Capacity!G$254,'E-E'!$E$1:$AH$1,0))</f>
        <v>0</v>
      </c>
      <c r="H598">
        <f>$C598*INDEX('E-E'!$E$2:$AH$516,MATCH(Capacity!$B598,'E-E'!$B$2:$B$516,0), MATCH(Capacity!H$254,'E-E'!$E$1:$AH$1,0))</f>
        <v>0</v>
      </c>
      <c r="I598">
        <f>$C598*INDEX('E-E'!$E$2:$AH$516,MATCH(Capacity!$B598,'E-E'!$B$2:$B$516,0), MATCH(Capacity!I$254,'E-E'!$E$1:$AH$1,0))</f>
        <v>0</v>
      </c>
      <c r="J598">
        <f>$C598*INDEX('E-E'!$E$2:$AH$516,MATCH(Capacity!$B598,'E-E'!$B$2:$B$516,0), MATCH(Capacity!J$254,'E-E'!$E$1:$AH$1,0))</f>
        <v>0</v>
      </c>
      <c r="K598">
        <f>$C598*INDEX('E-E'!$E$2:$AH$516,MATCH(Capacity!$B598,'E-E'!$B$2:$B$516,0), MATCH(Capacity!K$254,'E-E'!$E$1:$AH$1,0))</f>
        <v>0</v>
      </c>
      <c r="L598">
        <f>$C598*INDEX('E-E'!$E$2:$AH$516,MATCH(Capacity!$B598,'E-E'!$B$2:$B$516,0), MATCH(Capacity!L$254,'E-E'!$E$1:$AH$1,0))</f>
        <v>0</v>
      </c>
      <c r="M598">
        <f>$C598*INDEX('E-E'!$E$2:$AH$516,MATCH(Capacity!$B598,'E-E'!$B$2:$B$516,0), MATCH(Capacity!M$254,'E-E'!$E$1:$AH$1,0))</f>
        <v>0</v>
      </c>
      <c r="N598">
        <f>$C598*INDEX('E-E'!$E$2:$AH$516,MATCH(Capacity!$B598,'E-E'!$B$2:$B$516,0), MATCH(Capacity!N$254,'E-E'!$E$1:$AH$1,0))</f>
        <v>0</v>
      </c>
      <c r="O598">
        <f>$C598*INDEX('E-E'!$E$2:$AH$516,MATCH(Capacity!$B598,'E-E'!$B$2:$B$516,0), MATCH(Capacity!O$254,'E-E'!$E$1:$AH$1,0))</f>
        <v>0</v>
      </c>
      <c r="P598">
        <f>$C598*INDEX('E-E'!$E$2:$AH$516,MATCH(Capacity!$B598,'E-E'!$B$2:$B$516,0), MATCH(Capacity!P$254,'E-E'!$E$1:$AH$1,0))</f>
        <v>0</v>
      </c>
      <c r="Q598">
        <f>$C598*INDEX('E-E'!$E$2:$AH$516,MATCH(Capacity!$B598,'E-E'!$B$2:$B$516,0), MATCH(Capacity!Q$254,'E-E'!$E$1:$AH$1,0))</f>
        <v>0</v>
      </c>
      <c r="R598">
        <f>$C598*INDEX('E-E'!$E$2:$AH$516,MATCH(Capacity!$B598,'E-E'!$B$2:$B$516,0), MATCH(Capacity!R$254,'E-E'!$E$1:$AH$1,0))</f>
        <v>0</v>
      </c>
      <c r="S598">
        <f>$C598*INDEX('E-E'!$E$2:$AH$516,MATCH(Capacity!$B598,'E-E'!$B$2:$B$516,0), MATCH(Capacity!S$254,'E-E'!$E$1:$AH$1,0))</f>
        <v>0</v>
      </c>
      <c r="T598">
        <f>$C598*INDEX('E-E'!$E$2:$AH$516,MATCH(Capacity!$B598,'E-E'!$B$2:$B$516,0), MATCH(Capacity!T$254,'E-E'!$E$1:$AH$1,0))</f>
        <v>0</v>
      </c>
      <c r="U598">
        <f>$C598*INDEX('E-E'!$E$2:$AH$516,MATCH(Capacity!$B598,'E-E'!$B$2:$B$516,0), MATCH(Capacity!U$254,'E-E'!$E$1:$AH$1,0))</f>
        <v>0</v>
      </c>
      <c r="V598">
        <f>$C598*INDEX('E-E'!$E$2:$AH$516,MATCH(Capacity!$B598,'E-E'!$B$2:$B$516,0), MATCH(Capacity!V$254,'E-E'!$E$1:$AH$1,0))</f>
        <v>0</v>
      </c>
      <c r="W598">
        <f>$C598*INDEX('E-E'!$E$2:$AH$516,MATCH(Capacity!$B598,'E-E'!$B$2:$B$516,0), MATCH(Capacity!W$254,'E-E'!$E$1:$AH$1,0))</f>
        <v>0</v>
      </c>
      <c r="X598">
        <f>$C598*INDEX('E-E'!$E$2:$AH$516,MATCH(Capacity!$B598,'E-E'!$B$2:$B$516,0), MATCH(Capacity!X$254,'E-E'!$E$1:$AH$1,0))</f>
        <v>0</v>
      </c>
      <c r="Y598">
        <f>$C598*INDEX('E-E'!$E$2:$AH$516,MATCH(Capacity!$B598,'E-E'!$B$2:$B$516,0), MATCH(Capacity!Y$254,'E-E'!$E$1:$AH$1,0))</f>
        <v>0</v>
      </c>
      <c r="Z598">
        <f>$C598*INDEX('E-E'!$E$2:$AH$516,MATCH(Capacity!$B598,'E-E'!$B$2:$B$516,0), MATCH(Capacity!Z$254,'E-E'!$E$1:$AH$1,0))</f>
        <v>0</v>
      </c>
      <c r="AA598">
        <f>$C598*INDEX('E-E'!$E$2:$AH$516,MATCH(Capacity!$B598,'E-E'!$B$2:$B$516,0), MATCH(Capacity!AA$254,'E-E'!$E$1:$AH$1,0))</f>
        <v>0</v>
      </c>
      <c r="AB598">
        <f>$C598*INDEX('E-E'!$E$2:$AH$516,MATCH(Capacity!$B598,'E-E'!$B$2:$B$516,0), MATCH(Capacity!AB$254,'E-E'!$E$1:$AH$1,0))</f>
        <v>0</v>
      </c>
      <c r="AC598">
        <f>$C598*INDEX('E-E'!$E$2:$AH$516,MATCH(Capacity!$B598,'E-E'!$B$2:$B$516,0), MATCH(Capacity!AC$254,'E-E'!$E$1:$AH$1,0))</f>
        <v>0</v>
      </c>
      <c r="AD598">
        <f>$C598*INDEX('E-E'!$E$2:$AH$516,MATCH(Capacity!$B598,'E-E'!$B$2:$B$516,0), MATCH(Capacity!AD$254,'E-E'!$E$1:$AH$1,0))</f>
        <v>0</v>
      </c>
      <c r="AE598">
        <f>$C598*INDEX('E-E'!$E$2:$AH$516,MATCH(Capacity!$B598,'E-E'!$B$2:$B$516,0), MATCH(Capacity!AE$254,'E-E'!$E$1:$AH$1,0))</f>
        <v>0</v>
      </c>
      <c r="AF598">
        <f>$C598*INDEX('E-E'!$E$2:$AH$516,MATCH(Capacity!$B598,'E-E'!$B$2:$B$516,0), MATCH(Capacity!AF$254,'E-E'!$E$1:$AH$1,0))</f>
        <v>0</v>
      </c>
      <c r="AG598">
        <f>$C598*INDEX('E-E'!$E$2:$AH$516,MATCH(Capacity!$B598,'E-E'!$B$2:$B$516,0), MATCH(Capacity!AG$254,'E-E'!$E$1:$AH$1,0))</f>
        <v>0</v>
      </c>
      <c r="AH598">
        <f>$C598*INDEX('E-E'!$E$2:$AH$516,MATCH(Capacity!$B598,'E-E'!$B$2:$B$516,0), MATCH(Capacity!AH$254,'E-E'!$E$1:$AH$1,0))</f>
        <v>0</v>
      </c>
    </row>
    <row r="599" spans="1:34" x14ac:dyDescent="0.3">
      <c r="A599" t="str">
        <f>'E-E'!A346</f>
        <v>Pelican Point</v>
      </c>
      <c r="B599" t="str">
        <f>'E-E'!B346</f>
        <v>PPCCGTGT2</v>
      </c>
      <c r="C599">
        <f>_xlfn.IFNA(VLOOKUP(B599,RawData!$B$1:$E$168,4,FALSE),0)</f>
        <v>0</v>
      </c>
      <c r="D599">
        <f>_xlfn.IFNA(VLOOKUP(B599,RawData!$B$1:$H$168,7,FALSE),0)</f>
        <v>0</v>
      </c>
      <c r="E599">
        <f>_xlfn.IFNA(VLOOKUP(B599,RawData!$B$1:$H$168,2,FALSE),0)</f>
        <v>0</v>
      </c>
      <c r="F599">
        <f>$C599*INDEX('E-E'!$E$2:$AH$516,MATCH(Capacity!$B599,'E-E'!$B$2:$B$516,0), MATCH(Capacity!F$254,'E-E'!$E$1:$AH$1,0))</f>
        <v>0</v>
      </c>
      <c r="G599">
        <f>$C599*INDEX('E-E'!$E$2:$AH$516,MATCH(Capacity!$B599,'E-E'!$B$2:$B$516,0), MATCH(Capacity!G$254,'E-E'!$E$1:$AH$1,0))</f>
        <v>0</v>
      </c>
      <c r="H599">
        <f>$C599*INDEX('E-E'!$E$2:$AH$516,MATCH(Capacity!$B599,'E-E'!$B$2:$B$516,0), MATCH(Capacity!H$254,'E-E'!$E$1:$AH$1,0))</f>
        <v>0</v>
      </c>
      <c r="I599">
        <f>$C599*INDEX('E-E'!$E$2:$AH$516,MATCH(Capacity!$B599,'E-E'!$B$2:$B$516,0), MATCH(Capacity!I$254,'E-E'!$E$1:$AH$1,0))</f>
        <v>0</v>
      </c>
      <c r="J599">
        <f>$C599*INDEX('E-E'!$E$2:$AH$516,MATCH(Capacity!$B599,'E-E'!$B$2:$B$516,0), MATCH(Capacity!J$254,'E-E'!$E$1:$AH$1,0))</f>
        <v>0</v>
      </c>
      <c r="K599">
        <f>$C599*INDEX('E-E'!$E$2:$AH$516,MATCH(Capacity!$B599,'E-E'!$B$2:$B$516,0), MATCH(Capacity!K$254,'E-E'!$E$1:$AH$1,0))</f>
        <v>0</v>
      </c>
      <c r="L599">
        <f>$C599*INDEX('E-E'!$E$2:$AH$516,MATCH(Capacity!$B599,'E-E'!$B$2:$B$516,0), MATCH(Capacity!L$254,'E-E'!$E$1:$AH$1,0))</f>
        <v>0</v>
      </c>
      <c r="M599">
        <f>$C599*INDEX('E-E'!$E$2:$AH$516,MATCH(Capacity!$B599,'E-E'!$B$2:$B$516,0), MATCH(Capacity!M$254,'E-E'!$E$1:$AH$1,0))</f>
        <v>0</v>
      </c>
      <c r="N599">
        <f>$C599*INDEX('E-E'!$E$2:$AH$516,MATCH(Capacity!$B599,'E-E'!$B$2:$B$516,0), MATCH(Capacity!N$254,'E-E'!$E$1:$AH$1,0))</f>
        <v>0</v>
      </c>
      <c r="O599">
        <f>$C599*INDEX('E-E'!$E$2:$AH$516,MATCH(Capacity!$B599,'E-E'!$B$2:$B$516,0), MATCH(Capacity!O$254,'E-E'!$E$1:$AH$1,0))</f>
        <v>0</v>
      </c>
      <c r="P599">
        <f>$C599*INDEX('E-E'!$E$2:$AH$516,MATCH(Capacity!$B599,'E-E'!$B$2:$B$516,0), MATCH(Capacity!P$254,'E-E'!$E$1:$AH$1,0))</f>
        <v>0</v>
      </c>
      <c r="Q599">
        <f>$C599*INDEX('E-E'!$E$2:$AH$516,MATCH(Capacity!$B599,'E-E'!$B$2:$B$516,0), MATCH(Capacity!Q$254,'E-E'!$E$1:$AH$1,0))</f>
        <v>0</v>
      </c>
      <c r="R599">
        <f>$C599*INDEX('E-E'!$E$2:$AH$516,MATCH(Capacity!$B599,'E-E'!$B$2:$B$516,0), MATCH(Capacity!R$254,'E-E'!$E$1:$AH$1,0))</f>
        <v>0</v>
      </c>
      <c r="S599">
        <f>$C599*INDEX('E-E'!$E$2:$AH$516,MATCH(Capacity!$B599,'E-E'!$B$2:$B$516,0), MATCH(Capacity!S$254,'E-E'!$E$1:$AH$1,0))</f>
        <v>0</v>
      </c>
      <c r="T599">
        <f>$C599*INDEX('E-E'!$E$2:$AH$516,MATCH(Capacity!$B599,'E-E'!$B$2:$B$516,0), MATCH(Capacity!T$254,'E-E'!$E$1:$AH$1,0))</f>
        <v>0</v>
      </c>
      <c r="U599">
        <f>$C599*INDEX('E-E'!$E$2:$AH$516,MATCH(Capacity!$B599,'E-E'!$B$2:$B$516,0), MATCH(Capacity!U$254,'E-E'!$E$1:$AH$1,0))</f>
        <v>0</v>
      </c>
      <c r="V599">
        <f>$C599*INDEX('E-E'!$E$2:$AH$516,MATCH(Capacity!$B599,'E-E'!$B$2:$B$516,0), MATCH(Capacity!V$254,'E-E'!$E$1:$AH$1,0))</f>
        <v>0</v>
      </c>
      <c r="W599">
        <f>$C599*INDEX('E-E'!$E$2:$AH$516,MATCH(Capacity!$B599,'E-E'!$B$2:$B$516,0), MATCH(Capacity!W$254,'E-E'!$E$1:$AH$1,0))</f>
        <v>0</v>
      </c>
      <c r="X599">
        <f>$C599*INDEX('E-E'!$E$2:$AH$516,MATCH(Capacity!$B599,'E-E'!$B$2:$B$516,0), MATCH(Capacity!X$254,'E-E'!$E$1:$AH$1,0))</f>
        <v>0</v>
      </c>
      <c r="Y599">
        <f>$C599*INDEX('E-E'!$E$2:$AH$516,MATCH(Capacity!$B599,'E-E'!$B$2:$B$516,0), MATCH(Capacity!Y$254,'E-E'!$E$1:$AH$1,0))</f>
        <v>0</v>
      </c>
      <c r="Z599">
        <f>$C599*INDEX('E-E'!$E$2:$AH$516,MATCH(Capacity!$B599,'E-E'!$B$2:$B$516,0), MATCH(Capacity!Z$254,'E-E'!$E$1:$AH$1,0))</f>
        <v>0</v>
      </c>
      <c r="AA599">
        <f>$C599*INDEX('E-E'!$E$2:$AH$516,MATCH(Capacity!$B599,'E-E'!$B$2:$B$516,0), MATCH(Capacity!AA$254,'E-E'!$E$1:$AH$1,0))</f>
        <v>0</v>
      </c>
      <c r="AB599">
        <f>$C599*INDEX('E-E'!$E$2:$AH$516,MATCH(Capacity!$B599,'E-E'!$B$2:$B$516,0), MATCH(Capacity!AB$254,'E-E'!$E$1:$AH$1,0))</f>
        <v>0</v>
      </c>
      <c r="AC599">
        <f>$C599*INDEX('E-E'!$E$2:$AH$516,MATCH(Capacity!$B599,'E-E'!$B$2:$B$516,0), MATCH(Capacity!AC$254,'E-E'!$E$1:$AH$1,0))</f>
        <v>0</v>
      </c>
      <c r="AD599">
        <f>$C599*INDEX('E-E'!$E$2:$AH$516,MATCH(Capacity!$B599,'E-E'!$B$2:$B$516,0), MATCH(Capacity!AD$254,'E-E'!$E$1:$AH$1,0))</f>
        <v>0</v>
      </c>
      <c r="AE599">
        <f>$C599*INDEX('E-E'!$E$2:$AH$516,MATCH(Capacity!$B599,'E-E'!$B$2:$B$516,0), MATCH(Capacity!AE$254,'E-E'!$E$1:$AH$1,0))</f>
        <v>0</v>
      </c>
      <c r="AF599">
        <f>$C599*INDEX('E-E'!$E$2:$AH$516,MATCH(Capacity!$B599,'E-E'!$B$2:$B$516,0), MATCH(Capacity!AF$254,'E-E'!$E$1:$AH$1,0))</f>
        <v>0</v>
      </c>
      <c r="AG599">
        <f>$C599*INDEX('E-E'!$E$2:$AH$516,MATCH(Capacity!$B599,'E-E'!$B$2:$B$516,0), MATCH(Capacity!AG$254,'E-E'!$E$1:$AH$1,0))</f>
        <v>0</v>
      </c>
      <c r="AH599">
        <f>$C599*INDEX('E-E'!$E$2:$AH$516,MATCH(Capacity!$B599,'E-E'!$B$2:$B$516,0), MATCH(Capacity!AH$254,'E-E'!$E$1:$AH$1,0))</f>
        <v>0</v>
      </c>
    </row>
    <row r="600" spans="1:34" x14ac:dyDescent="0.3">
      <c r="A600" t="str">
        <f>'E-E'!A347</f>
        <v>Pelican Point</v>
      </c>
      <c r="B600" t="str">
        <f>'E-E'!B347</f>
        <v>PPCCGTST</v>
      </c>
      <c r="C600">
        <f>_xlfn.IFNA(VLOOKUP(B600,RawData!$B$1:$E$168,4,FALSE),0)</f>
        <v>0</v>
      </c>
      <c r="D600">
        <f>_xlfn.IFNA(VLOOKUP(B600,RawData!$B$1:$H$168,7,FALSE),0)</f>
        <v>0</v>
      </c>
      <c r="E600">
        <f>_xlfn.IFNA(VLOOKUP(B600,RawData!$B$1:$H$168,2,FALSE),0)</f>
        <v>0</v>
      </c>
      <c r="F600">
        <f>$C600*INDEX('E-E'!$E$2:$AH$516,MATCH(Capacity!$B600,'E-E'!$B$2:$B$516,0), MATCH(Capacity!F$254,'E-E'!$E$1:$AH$1,0))</f>
        <v>0</v>
      </c>
      <c r="G600">
        <f>$C600*INDEX('E-E'!$E$2:$AH$516,MATCH(Capacity!$B600,'E-E'!$B$2:$B$516,0), MATCH(Capacity!G$254,'E-E'!$E$1:$AH$1,0))</f>
        <v>0</v>
      </c>
      <c r="H600">
        <f>$C600*INDEX('E-E'!$E$2:$AH$516,MATCH(Capacity!$B600,'E-E'!$B$2:$B$516,0), MATCH(Capacity!H$254,'E-E'!$E$1:$AH$1,0))</f>
        <v>0</v>
      </c>
      <c r="I600">
        <f>$C600*INDEX('E-E'!$E$2:$AH$516,MATCH(Capacity!$B600,'E-E'!$B$2:$B$516,0), MATCH(Capacity!I$254,'E-E'!$E$1:$AH$1,0))</f>
        <v>0</v>
      </c>
      <c r="J600">
        <f>$C600*INDEX('E-E'!$E$2:$AH$516,MATCH(Capacity!$B600,'E-E'!$B$2:$B$516,0), MATCH(Capacity!J$254,'E-E'!$E$1:$AH$1,0))</f>
        <v>0</v>
      </c>
      <c r="K600">
        <f>$C600*INDEX('E-E'!$E$2:$AH$516,MATCH(Capacity!$B600,'E-E'!$B$2:$B$516,0), MATCH(Capacity!K$254,'E-E'!$E$1:$AH$1,0))</f>
        <v>0</v>
      </c>
      <c r="L600">
        <f>$C600*INDEX('E-E'!$E$2:$AH$516,MATCH(Capacity!$B600,'E-E'!$B$2:$B$516,0), MATCH(Capacity!L$254,'E-E'!$E$1:$AH$1,0))</f>
        <v>0</v>
      </c>
      <c r="M600">
        <f>$C600*INDEX('E-E'!$E$2:$AH$516,MATCH(Capacity!$B600,'E-E'!$B$2:$B$516,0), MATCH(Capacity!M$254,'E-E'!$E$1:$AH$1,0))</f>
        <v>0</v>
      </c>
      <c r="N600">
        <f>$C600*INDEX('E-E'!$E$2:$AH$516,MATCH(Capacity!$B600,'E-E'!$B$2:$B$516,0), MATCH(Capacity!N$254,'E-E'!$E$1:$AH$1,0))</f>
        <v>0</v>
      </c>
      <c r="O600">
        <f>$C600*INDEX('E-E'!$E$2:$AH$516,MATCH(Capacity!$B600,'E-E'!$B$2:$B$516,0), MATCH(Capacity!O$254,'E-E'!$E$1:$AH$1,0))</f>
        <v>0</v>
      </c>
      <c r="P600">
        <f>$C600*INDEX('E-E'!$E$2:$AH$516,MATCH(Capacity!$B600,'E-E'!$B$2:$B$516,0), MATCH(Capacity!P$254,'E-E'!$E$1:$AH$1,0))</f>
        <v>0</v>
      </c>
      <c r="Q600">
        <f>$C600*INDEX('E-E'!$E$2:$AH$516,MATCH(Capacity!$B600,'E-E'!$B$2:$B$516,0), MATCH(Capacity!Q$254,'E-E'!$E$1:$AH$1,0))</f>
        <v>0</v>
      </c>
      <c r="R600">
        <f>$C600*INDEX('E-E'!$E$2:$AH$516,MATCH(Capacity!$B600,'E-E'!$B$2:$B$516,0), MATCH(Capacity!R$254,'E-E'!$E$1:$AH$1,0))</f>
        <v>0</v>
      </c>
      <c r="S600">
        <f>$C600*INDEX('E-E'!$E$2:$AH$516,MATCH(Capacity!$B600,'E-E'!$B$2:$B$516,0), MATCH(Capacity!S$254,'E-E'!$E$1:$AH$1,0))</f>
        <v>0</v>
      </c>
      <c r="T600">
        <f>$C600*INDEX('E-E'!$E$2:$AH$516,MATCH(Capacity!$B600,'E-E'!$B$2:$B$516,0), MATCH(Capacity!T$254,'E-E'!$E$1:$AH$1,0))</f>
        <v>0</v>
      </c>
      <c r="U600">
        <f>$C600*INDEX('E-E'!$E$2:$AH$516,MATCH(Capacity!$B600,'E-E'!$B$2:$B$516,0), MATCH(Capacity!U$254,'E-E'!$E$1:$AH$1,0))</f>
        <v>0</v>
      </c>
      <c r="V600">
        <f>$C600*INDEX('E-E'!$E$2:$AH$516,MATCH(Capacity!$B600,'E-E'!$B$2:$B$516,0), MATCH(Capacity!V$254,'E-E'!$E$1:$AH$1,0))</f>
        <v>0</v>
      </c>
      <c r="W600">
        <f>$C600*INDEX('E-E'!$E$2:$AH$516,MATCH(Capacity!$B600,'E-E'!$B$2:$B$516,0), MATCH(Capacity!W$254,'E-E'!$E$1:$AH$1,0))</f>
        <v>0</v>
      </c>
      <c r="X600">
        <f>$C600*INDEX('E-E'!$E$2:$AH$516,MATCH(Capacity!$B600,'E-E'!$B$2:$B$516,0), MATCH(Capacity!X$254,'E-E'!$E$1:$AH$1,0))</f>
        <v>0</v>
      </c>
      <c r="Y600">
        <f>$C600*INDEX('E-E'!$E$2:$AH$516,MATCH(Capacity!$B600,'E-E'!$B$2:$B$516,0), MATCH(Capacity!Y$254,'E-E'!$E$1:$AH$1,0))</f>
        <v>0</v>
      </c>
      <c r="Z600">
        <f>$C600*INDEX('E-E'!$E$2:$AH$516,MATCH(Capacity!$B600,'E-E'!$B$2:$B$516,0), MATCH(Capacity!Z$254,'E-E'!$E$1:$AH$1,0))</f>
        <v>0</v>
      </c>
      <c r="AA600">
        <f>$C600*INDEX('E-E'!$E$2:$AH$516,MATCH(Capacity!$B600,'E-E'!$B$2:$B$516,0), MATCH(Capacity!AA$254,'E-E'!$E$1:$AH$1,0))</f>
        <v>0</v>
      </c>
      <c r="AB600">
        <f>$C600*INDEX('E-E'!$E$2:$AH$516,MATCH(Capacity!$B600,'E-E'!$B$2:$B$516,0), MATCH(Capacity!AB$254,'E-E'!$E$1:$AH$1,0))</f>
        <v>0</v>
      </c>
      <c r="AC600">
        <f>$C600*INDEX('E-E'!$E$2:$AH$516,MATCH(Capacity!$B600,'E-E'!$B$2:$B$516,0), MATCH(Capacity!AC$254,'E-E'!$E$1:$AH$1,0))</f>
        <v>0</v>
      </c>
      <c r="AD600">
        <f>$C600*INDEX('E-E'!$E$2:$AH$516,MATCH(Capacity!$B600,'E-E'!$B$2:$B$516,0), MATCH(Capacity!AD$254,'E-E'!$E$1:$AH$1,0))</f>
        <v>0</v>
      </c>
      <c r="AE600">
        <f>$C600*INDEX('E-E'!$E$2:$AH$516,MATCH(Capacity!$B600,'E-E'!$B$2:$B$516,0), MATCH(Capacity!AE$254,'E-E'!$E$1:$AH$1,0))</f>
        <v>0</v>
      </c>
      <c r="AF600">
        <f>$C600*INDEX('E-E'!$E$2:$AH$516,MATCH(Capacity!$B600,'E-E'!$B$2:$B$516,0), MATCH(Capacity!AF$254,'E-E'!$E$1:$AH$1,0))</f>
        <v>0</v>
      </c>
      <c r="AG600">
        <f>$C600*INDEX('E-E'!$E$2:$AH$516,MATCH(Capacity!$B600,'E-E'!$B$2:$B$516,0), MATCH(Capacity!AG$254,'E-E'!$E$1:$AH$1,0))</f>
        <v>0</v>
      </c>
      <c r="AH600">
        <f>$C600*INDEX('E-E'!$E$2:$AH$516,MATCH(Capacity!$B600,'E-E'!$B$2:$B$516,0), MATCH(Capacity!AH$254,'E-E'!$E$1:$AH$1,0))</f>
        <v>0</v>
      </c>
    </row>
    <row r="601" spans="1:34" x14ac:dyDescent="0.3">
      <c r="A601" t="str">
        <f>'E-E'!A348</f>
        <v>Port Stanvac 1</v>
      </c>
      <c r="B601" t="str">
        <f>'E-E'!B348</f>
        <v>PTSTAN1</v>
      </c>
      <c r="C601">
        <f>_xlfn.IFNA(VLOOKUP(B601,RawData!$B$1:$E$168,4,FALSE),0)</f>
        <v>57.6</v>
      </c>
      <c r="D601" t="str">
        <f>_xlfn.IFNA(VLOOKUP(B601,RawData!$B$1:$H$168,7,FALSE),0)</f>
        <v>Reciprocating Engine</v>
      </c>
      <c r="E601" t="str">
        <f>_xlfn.IFNA(VLOOKUP(B601,RawData!$B$1:$H$168,2,FALSE),0)</f>
        <v>SA</v>
      </c>
      <c r="F601">
        <f>$C601*INDEX('E-E'!$E$2:$AH$516,MATCH(Capacity!$B601,'E-E'!$B$2:$B$516,0), MATCH(Capacity!F$254,'E-E'!$E$1:$AH$1,0))</f>
        <v>57.6</v>
      </c>
      <c r="G601">
        <f>$C601*INDEX('E-E'!$E$2:$AH$516,MATCH(Capacity!$B601,'E-E'!$B$2:$B$516,0), MATCH(Capacity!G$254,'E-E'!$E$1:$AH$1,0))</f>
        <v>57.6</v>
      </c>
      <c r="H601">
        <f>$C601*INDEX('E-E'!$E$2:$AH$516,MATCH(Capacity!$B601,'E-E'!$B$2:$B$516,0), MATCH(Capacity!H$254,'E-E'!$E$1:$AH$1,0))</f>
        <v>57.6</v>
      </c>
      <c r="I601">
        <f>$C601*INDEX('E-E'!$E$2:$AH$516,MATCH(Capacity!$B601,'E-E'!$B$2:$B$516,0), MATCH(Capacity!I$254,'E-E'!$E$1:$AH$1,0))</f>
        <v>57.6</v>
      </c>
      <c r="J601">
        <f>$C601*INDEX('E-E'!$E$2:$AH$516,MATCH(Capacity!$B601,'E-E'!$B$2:$B$516,0), MATCH(Capacity!J$254,'E-E'!$E$1:$AH$1,0))</f>
        <v>57.6</v>
      </c>
      <c r="K601">
        <f>$C601*INDEX('E-E'!$E$2:$AH$516,MATCH(Capacity!$B601,'E-E'!$B$2:$B$516,0), MATCH(Capacity!K$254,'E-E'!$E$1:$AH$1,0))</f>
        <v>57.6</v>
      </c>
      <c r="L601">
        <f>$C601*INDEX('E-E'!$E$2:$AH$516,MATCH(Capacity!$B601,'E-E'!$B$2:$B$516,0), MATCH(Capacity!L$254,'E-E'!$E$1:$AH$1,0))</f>
        <v>57.6</v>
      </c>
      <c r="M601">
        <f>$C601*INDEX('E-E'!$E$2:$AH$516,MATCH(Capacity!$B601,'E-E'!$B$2:$B$516,0), MATCH(Capacity!M$254,'E-E'!$E$1:$AH$1,0))</f>
        <v>57.6</v>
      </c>
      <c r="N601">
        <f>$C601*INDEX('E-E'!$E$2:$AH$516,MATCH(Capacity!$B601,'E-E'!$B$2:$B$516,0), MATCH(Capacity!N$254,'E-E'!$E$1:$AH$1,0))</f>
        <v>57.6</v>
      </c>
      <c r="O601">
        <f>$C601*INDEX('E-E'!$E$2:$AH$516,MATCH(Capacity!$B601,'E-E'!$B$2:$B$516,0), MATCH(Capacity!O$254,'E-E'!$E$1:$AH$1,0))</f>
        <v>57.6</v>
      </c>
      <c r="P601">
        <f>$C601*INDEX('E-E'!$E$2:$AH$516,MATCH(Capacity!$B601,'E-E'!$B$2:$B$516,0), MATCH(Capacity!P$254,'E-E'!$E$1:$AH$1,0))</f>
        <v>57.6</v>
      </c>
      <c r="Q601">
        <f>$C601*INDEX('E-E'!$E$2:$AH$516,MATCH(Capacity!$B601,'E-E'!$B$2:$B$516,0), MATCH(Capacity!Q$254,'E-E'!$E$1:$AH$1,0))</f>
        <v>57.6</v>
      </c>
      <c r="R601">
        <f>$C601*INDEX('E-E'!$E$2:$AH$516,MATCH(Capacity!$B601,'E-E'!$B$2:$B$516,0), MATCH(Capacity!R$254,'E-E'!$E$1:$AH$1,0))</f>
        <v>57.6</v>
      </c>
      <c r="S601">
        <f>$C601*INDEX('E-E'!$E$2:$AH$516,MATCH(Capacity!$B601,'E-E'!$B$2:$B$516,0), MATCH(Capacity!S$254,'E-E'!$E$1:$AH$1,0))</f>
        <v>57.6</v>
      </c>
      <c r="T601">
        <f>$C601*INDEX('E-E'!$E$2:$AH$516,MATCH(Capacity!$B601,'E-E'!$B$2:$B$516,0), MATCH(Capacity!T$254,'E-E'!$E$1:$AH$1,0))</f>
        <v>57.6</v>
      </c>
      <c r="U601">
        <f>$C601*INDEX('E-E'!$E$2:$AH$516,MATCH(Capacity!$B601,'E-E'!$B$2:$B$516,0), MATCH(Capacity!U$254,'E-E'!$E$1:$AH$1,0))</f>
        <v>57.6</v>
      </c>
      <c r="V601">
        <f>$C601*INDEX('E-E'!$E$2:$AH$516,MATCH(Capacity!$B601,'E-E'!$B$2:$B$516,0), MATCH(Capacity!V$254,'E-E'!$E$1:$AH$1,0))</f>
        <v>57.6</v>
      </c>
      <c r="W601">
        <f>$C601*INDEX('E-E'!$E$2:$AH$516,MATCH(Capacity!$B601,'E-E'!$B$2:$B$516,0), MATCH(Capacity!W$254,'E-E'!$E$1:$AH$1,0))</f>
        <v>57.6</v>
      </c>
      <c r="X601">
        <f>$C601*INDEX('E-E'!$E$2:$AH$516,MATCH(Capacity!$B601,'E-E'!$B$2:$B$516,0), MATCH(Capacity!X$254,'E-E'!$E$1:$AH$1,0))</f>
        <v>57.6</v>
      </c>
      <c r="Y601">
        <f>$C601*INDEX('E-E'!$E$2:$AH$516,MATCH(Capacity!$B601,'E-E'!$B$2:$B$516,0), MATCH(Capacity!Y$254,'E-E'!$E$1:$AH$1,0))</f>
        <v>57.6</v>
      </c>
      <c r="Z601">
        <f>$C601*INDEX('E-E'!$E$2:$AH$516,MATCH(Capacity!$B601,'E-E'!$B$2:$B$516,0), MATCH(Capacity!Z$254,'E-E'!$E$1:$AH$1,0))</f>
        <v>57.6</v>
      </c>
      <c r="AA601">
        <f>$C601*INDEX('E-E'!$E$2:$AH$516,MATCH(Capacity!$B601,'E-E'!$B$2:$B$516,0), MATCH(Capacity!AA$254,'E-E'!$E$1:$AH$1,0))</f>
        <v>57.6</v>
      </c>
      <c r="AB601">
        <f>$C601*INDEX('E-E'!$E$2:$AH$516,MATCH(Capacity!$B601,'E-E'!$B$2:$B$516,0), MATCH(Capacity!AB$254,'E-E'!$E$1:$AH$1,0))</f>
        <v>57.6</v>
      </c>
      <c r="AC601">
        <f>$C601*INDEX('E-E'!$E$2:$AH$516,MATCH(Capacity!$B601,'E-E'!$B$2:$B$516,0), MATCH(Capacity!AC$254,'E-E'!$E$1:$AH$1,0))</f>
        <v>57.6</v>
      </c>
      <c r="AD601">
        <f>$C601*INDEX('E-E'!$E$2:$AH$516,MATCH(Capacity!$B601,'E-E'!$B$2:$B$516,0), MATCH(Capacity!AD$254,'E-E'!$E$1:$AH$1,0))</f>
        <v>57.6</v>
      </c>
      <c r="AE601">
        <f>$C601*INDEX('E-E'!$E$2:$AH$516,MATCH(Capacity!$B601,'E-E'!$B$2:$B$516,0), MATCH(Capacity!AE$254,'E-E'!$E$1:$AH$1,0))</f>
        <v>57.6</v>
      </c>
      <c r="AF601">
        <f>$C601*INDEX('E-E'!$E$2:$AH$516,MATCH(Capacity!$B601,'E-E'!$B$2:$B$516,0), MATCH(Capacity!AF$254,'E-E'!$E$1:$AH$1,0))</f>
        <v>57.6</v>
      </c>
      <c r="AG601">
        <f>$C601*INDEX('E-E'!$E$2:$AH$516,MATCH(Capacity!$B601,'E-E'!$B$2:$B$516,0), MATCH(Capacity!AG$254,'E-E'!$E$1:$AH$1,0))</f>
        <v>57.6</v>
      </c>
      <c r="AH601">
        <f>$C601*INDEX('E-E'!$E$2:$AH$516,MATCH(Capacity!$B601,'E-E'!$B$2:$B$516,0), MATCH(Capacity!AH$254,'E-E'!$E$1:$AH$1,0))</f>
        <v>57.6</v>
      </c>
    </row>
    <row r="602" spans="1:34" x14ac:dyDescent="0.3">
      <c r="A602" t="str">
        <f>'E-E'!A349</f>
        <v>Port Stanvac 1</v>
      </c>
      <c r="B602" t="str">
        <f>'E-E'!B349</f>
        <v>PTSTAN1_1</v>
      </c>
      <c r="C602">
        <f>_xlfn.IFNA(VLOOKUP(B602,RawData!$B$1:$E$168,4,FALSE),0)</f>
        <v>0</v>
      </c>
      <c r="D602">
        <f>_xlfn.IFNA(VLOOKUP(B602,RawData!$B$1:$H$168,7,FALSE),0)</f>
        <v>0</v>
      </c>
      <c r="E602">
        <f>_xlfn.IFNA(VLOOKUP(B602,RawData!$B$1:$H$168,2,FALSE),0)</f>
        <v>0</v>
      </c>
      <c r="F602">
        <f>$C602*INDEX('E-E'!$E$2:$AH$516,MATCH(Capacity!$B602,'E-E'!$B$2:$B$516,0), MATCH(Capacity!F$254,'E-E'!$E$1:$AH$1,0))</f>
        <v>0</v>
      </c>
      <c r="G602">
        <f>$C602*INDEX('E-E'!$E$2:$AH$516,MATCH(Capacity!$B602,'E-E'!$B$2:$B$516,0), MATCH(Capacity!G$254,'E-E'!$E$1:$AH$1,0))</f>
        <v>0</v>
      </c>
      <c r="H602">
        <f>$C602*INDEX('E-E'!$E$2:$AH$516,MATCH(Capacity!$B602,'E-E'!$B$2:$B$516,0), MATCH(Capacity!H$254,'E-E'!$E$1:$AH$1,0))</f>
        <v>0</v>
      </c>
      <c r="I602">
        <f>$C602*INDEX('E-E'!$E$2:$AH$516,MATCH(Capacity!$B602,'E-E'!$B$2:$B$516,0), MATCH(Capacity!I$254,'E-E'!$E$1:$AH$1,0))</f>
        <v>0</v>
      </c>
      <c r="J602">
        <f>$C602*INDEX('E-E'!$E$2:$AH$516,MATCH(Capacity!$B602,'E-E'!$B$2:$B$516,0), MATCH(Capacity!J$254,'E-E'!$E$1:$AH$1,0))</f>
        <v>0</v>
      </c>
      <c r="K602">
        <f>$C602*INDEX('E-E'!$E$2:$AH$516,MATCH(Capacity!$B602,'E-E'!$B$2:$B$516,0), MATCH(Capacity!K$254,'E-E'!$E$1:$AH$1,0))</f>
        <v>0</v>
      </c>
      <c r="L602">
        <f>$C602*INDEX('E-E'!$E$2:$AH$516,MATCH(Capacity!$B602,'E-E'!$B$2:$B$516,0), MATCH(Capacity!L$254,'E-E'!$E$1:$AH$1,0))</f>
        <v>0</v>
      </c>
      <c r="M602">
        <f>$C602*INDEX('E-E'!$E$2:$AH$516,MATCH(Capacity!$B602,'E-E'!$B$2:$B$516,0), MATCH(Capacity!M$254,'E-E'!$E$1:$AH$1,0))</f>
        <v>0</v>
      </c>
      <c r="N602">
        <f>$C602*INDEX('E-E'!$E$2:$AH$516,MATCH(Capacity!$B602,'E-E'!$B$2:$B$516,0), MATCH(Capacity!N$254,'E-E'!$E$1:$AH$1,0))</f>
        <v>0</v>
      </c>
      <c r="O602">
        <f>$C602*INDEX('E-E'!$E$2:$AH$516,MATCH(Capacity!$B602,'E-E'!$B$2:$B$516,0), MATCH(Capacity!O$254,'E-E'!$E$1:$AH$1,0))</f>
        <v>0</v>
      </c>
      <c r="P602">
        <f>$C602*INDEX('E-E'!$E$2:$AH$516,MATCH(Capacity!$B602,'E-E'!$B$2:$B$516,0), MATCH(Capacity!P$254,'E-E'!$E$1:$AH$1,0))</f>
        <v>0</v>
      </c>
      <c r="Q602">
        <f>$C602*INDEX('E-E'!$E$2:$AH$516,MATCH(Capacity!$B602,'E-E'!$B$2:$B$516,0), MATCH(Capacity!Q$254,'E-E'!$E$1:$AH$1,0))</f>
        <v>0</v>
      </c>
      <c r="R602">
        <f>$C602*INDEX('E-E'!$E$2:$AH$516,MATCH(Capacity!$B602,'E-E'!$B$2:$B$516,0), MATCH(Capacity!R$254,'E-E'!$E$1:$AH$1,0))</f>
        <v>0</v>
      </c>
      <c r="S602">
        <f>$C602*INDEX('E-E'!$E$2:$AH$516,MATCH(Capacity!$B602,'E-E'!$B$2:$B$516,0), MATCH(Capacity!S$254,'E-E'!$E$1:$AH$1,0))</f>
        <v>0</v>
      </c>
      <c r="T602">
        <f>$C602*INDEX('E-E'!$E$2:$AH$516,MATCH(Capacity!$B602,'E-E'!$B$2:$B$516,0), MATCH(Capacity!T$254,'E-E'!$E$1:$AH$1,0))</f>
        <v>0</v>
      </c>
      <c r="U602">
        <f>$C602*INDEX('E-E'!$E$2:$AH$516,MATCH(Capacity!$B602,'E-E'!$B$2:$B$516,0), MATCH(Capacity!U$254,'E-E'!$E$1:$AH$1,0))</f>
        <v>0</v>
      </c>
      <c r="V602">
        <f>$C602*INDEX('E-E'!$E$2:$AH$516,MATCH(Capacity!$B602,'E-E'!$B$2:$B$516,0), MATCH(Capacity!V$254,'E-E'!$E$1:$AH$1,0))</f>
        <v>0</v>
      </c>
      <c r="W602">
        <f>$C602*INDEX('E-E'!$E$2:$AH$516,MATCH(Capacity!$B602,'E-E'!$B$2:$B$516,0), MATCH(Capacity!W$254,'E-E'!$E$1:$AH$1,0))</f>
        <v>0</v>
      </c>
      <c r="X602">
        <f>$C602*INDEX('E-E'!$E$2:$AH$516,MATCH(Capacity!$B602,'E-E'!$B$2:$B$516,0), MATCH(Capacity!X$254,'E-E'!$E$1:$AH$1,0))</f>
        <v>0</v>
      </c>
      <c r="Y602">
        <f>$C602*INDEX('E-E'!$E$2:$AH$516,MATCH(Capacity!$B602,'E-E'!$B$2:$B$516,0), MATCH(Capacity!Y$254,'E-E'!$E$1:$AH$1,0))</f>
        <v>0</v>
      </c>
      <c r="Z602">
        <f>$C602*INDEX('E-E'!$E$2:$AH$516,MATCH(Capacity!$B602,'E-E'!$B$2:$B$516,0), MATCH(Capacity!Z$254,'E-E'!$E$1:$AH$1,0))</f>
        <v>0</v>
      </c>
      <c r="AA602">
        <f>$C602*INDEX('E-E'!$E$2:$AH$516,MATCH(Capacity!$B602,'E-E'!$B$2:$B$516,0), MATCH(Capacity!AA$254,'E-E'!$E$1:$AH$1,0))</f>
        <v>0</v>
      </c>
      <c r="AB602">
        <f>$C602*INDEX('E-E'!$E$2:$AH$516,MATCH(Capacity!$B602,'E-E'!$B$2:$B$516,0), MATCH(Capacity!AB$254,'E-E'!$E$1:$AH$1,0))</f>
        <v>0</v>
      </c>
      <c r="AC602">
        <f>$C602*INDEX('E-E'!$E$2:$AH$516,MATCH(Capacity!$B602,'E-E'!$B$2:$B$516,0), MATCH(Capacity!AC$254,'E-E'!$E$1:$AH$1,0))</f>
        <v>0</v>
      </c>
      <c r="AD602">
        <f>$C602*INDEX('E-E'!$E$2:$AH$516,MATCH(Capacity!$B602,'E-E'!$B$2:$B$516,0), MATCH(Capacity!AD$254,'E-E'!$E$1:$AH$1,0))</f>
        <v>0</v>
      </c>
      <c r="AE602">
        <f>$C602*INDEX('E-E'!$E$2:$AH$516,MATCH(Capacity!$B602,'E-E'!$B$2:$B$516,0), MATCH(Capacity!AE$254,'E-E'!$E$1:$AH$1,0))</f>
        <v>0</v>
      </c>
      <c r="AF602">
        <f>$C602*INDEX('E-E'!$E$2:$AH$516,MATCH(Capacity!$B602,'E-E'!$B$2:$B$516,0), MATCH(Capacity!AF$254,'E-E'!$E$1:$AH$1,0))</f>
        <v>0</v>
      </c>
      <c r="AG602">
        <f>$C602*INDEX('E-E'!$E$2:$AH$516,MATCH(Capacity!$B602,'E-E'!$B$2:$B$516,0), MATCH(Capacity!AG$254,'E-E'!$E$1:$AH$1,0))</f>
        <v>0</v>
      </c>
      <c r="AH602">
        <f>$C602*INDEX('E-E'!$E$2:$AH$516,MATCH(Capacity!$B602,'E-E'!$B$2:$B$516,0), MATCH(Capacity!AH$254,'E-E'!$E$1:$AH$1,0))</f>
        <v>0</v>
      </c>
    </row>
    <row r="603" spans="1:34" x14ac:dyDescent="0.3">
      <c r="A603" t="str">
        <f>'E-E'!A350</f>
        <v>Port Stanvac 1</v>
      </c>
      <c r="B603" t="str">
        <f>'E-E'!B350</f>
        <v>PTSTAN1_2</v>
      </c>
      <c r="C603">
        <f>_xlfn.IFNA(VLOOKUP(B603,RawData!$B$1:$E$168,4,FALSE),0)</f>
        <v>0</v>
      </c>
      <c r="D603">
        <f>_xlfn.IFNA(VLOOKUP(B603,RawData!$B$1:$H$168,7,FALSE),0)</f>
        <v>0</v>
      </c>
      <c r="E603">
        <f>_xlfn.IFNA(VLOOKUP(B603,RawData!$B$1:$H$168,2,FALSE),0)</f>
        <v>0</v>
      </c>
      <c r="F603">
        <f>$C603*INDEX('E-E'!$E$2:$AH$516,MATCH(Capacity!$B603,'E-E'!$B$2:$B$516,0), MATCH(Capacity!F$254,'E-E'!$E$1:$AH$1,0))</f>
        <v>0</v>
      </c>
      <c r="G603">
        <f>$C603*INDEX('E-E'!$E$2:$AH$516,MATCH(Capacity!$B603,'E-E'!$B$2:$B$516,0), MATCH(Capacity!G$254,'E-E'!$E$1:$AH$1,0))</f>
        <v>0</v>
      </c>
      <c r="H603">
        <f>$C603*INDEX('E-E'!$E$2:$AH$516,MATCH(Capacity!$B603,'E-E'!$B$2:$B$516,0), MATCH(Capacity!H$254,'E-E'!$E$1:$AH$1,0))</f>
        <v>0</v>
      </c>
      <c r="I603">
        <f>$C603*INDEX('E-E'!$E$2:$AH$516,MATCH(Capacity!$B603,'E-E'!$B$2:$B$516,0), MATCH(Capacity!I$254,'E-E'!$E$1:$AH$1,0))</f>
        <v>0</v>
      </c>
      <c r="J603">
        <f>$C603*INDEX('E-E'!$E$2:$AH$516,MATCH(Capacity!$B603,'E-E'!$B$2:$B$516,0), MATCH(Capacity!J$254,'E-E'!$E$1:$AH$1,0))</f>
        <v>0</v>
      </c>
      <c r="K603">
        <f>$C603*INDEX('E-E'!$E$2:$AH$516,MATCH(Capacity!$B603,'E-E'!$B$2:$B$516,0), MATCH(Capacity!K$254,'E-E'!$E$1:$AH$1,0))</f>
        <v>0</v>
      </c>
      <c r="L603">
        <f>$C603*INDEX('E-E'!$E$2:$AH$516,MATCH(Capacity!$B603,'E-E'!$B$2:$B$516,0), MATCH(Capacity!L$254,'E-E'!$E$1:$AH$1,0))</f>
        <v>0</v>
      </c>
      <c r="M603">
        <f>$C603*INDEX('E-E'!$E$2:$AH$516,MATCH(Capacity!$B603,'E-E'!$B$2:$B$516,0), MATCH(Capacity!M$254,'E-E'!$E$1:$AH$1,0))</f>
        <v>0</v>
      </c>
      <c r="N603">
        <f>$C603*INDEX('E-E'!$E$2:$AH$516,MATCH(Capacity!$B603,'E-E'!$B$2:$B$516,0), MATCH(Capacity!N$254,'E-E'!$E$1:$AH$1,0))</f>
        <v>0</v>
      </c>
      <c r="O603">
        <f>$C603*INDEX('E-E'!$E$2:$AH$516,MATCH(Capacity!$B603,'E-E'!$B$2:$B$516,0), MATCH(Capacity!O$254,'E-E'!$E$1:$AH$1,0))</f>
        <v>0</v>
      </c>
      <c r="P603">
        <f>$C603*INDEX('E-E'!$E$2:$AH$516,MATCH(Capacity!$B603,'E-E'!$B$2:$B$516,0), MATCH(Capacity!P$254,'E-E'!$E$1:$AH$1,0))</f>
        <v>0</v>
      </c>
      <c r="Q603">
        <f>$C603*INDEX('E-E'!$E$2:$AH$516,MATCH(Capacity!$B603,'E-E'!$B$2:$B$516,0), MATCH(Capacity!Q$254,'E-E'!$E$1:$AH$1,0))</f>
        <v>0</v>
      </c>
      <c r="R603">
        <f>$C603*INDEX('E-E'!$E$2:$AH$516,MATCH(Capacity!$B603,'E-E'!$B$2:$B$516,0), MATCH(Capacity!R$254,'E-E'!$E$1:$AH$1,0))</f>
        <v>0</v>
      </c>
      <c r="S603">
        <f>$C603*INDEX('E-E'!$E$2:$AH$516,MATCH(Capacity!$B603,'E-E'!$B$2:$B$516,0), MATCH(Capacity!S$254,'E-E'!$E$1:$AH$1,0))</f>
        <v>0</v>
      </c>
      <c r="T603">
        <f>$C603*INDEX('E-E'!$E$2:$AH$516,MATCH(Capacity!$B603,'E-E'!$B$2:$B$516,0), MATCH(Capacity!T$254,'E-E'!$E$1:$AH$1,0))</f>
        <v>0</v>
      </c>
      <c r="U603">
        <f>$C603*INDEX('E-E'!$E$2:$AH$516,MATCH(Capacity!$B603,'E-E'!$B$2:$B$516,0), MATCH(Capacity!U$254,'E-E'!$E$1:$AH$1,0))</f>
        <v>0</v>
      </c>
      <c r="V603">
        <f>$C603*INDEX('E-E'!$E$2:$AH$516,MATCH(Capacity!$B603,'E-E'!$B$2:$B$516,0), MATCH(Capacity!V$254,'E-E'!$E$1:$AH$1,0))</f>
        <v>0</v>
      </c>
      <c r="W603">
        <f>$C603*INDEX('E-E'!$E$2:$AH$516,MATCH(Capacity!$B603,'E-E'!$B$2:$B$516,0), MATCH(Capacity!W$254,'E-E'!$E$1:$AH$1,0))</f>
        <v>0</v>
      </c>
      <c r="X603">
        <f>$C603*INDEX('E-E'!$E$2:$AH$516,MATCH(Capacity!$B603,'E-E'!$B$2:$B$516,0), MATCH(Capacity!X$254,'E-E'!$E$1:$AH$1,0))</f>
        <v>0</v>
      </c>
      <c r="Y603">
        <f>$C603*INDEX('E-E'!$E$2:$AH$516,MATCH(Capacity!$B603,'E-E'!$B$2:$B$516,0), MATCH(Capacity!Y$254,'E-E'!$E$1:$AH$1,0))</f>
        <v>0</v>
      </c>
      <c r="Z603">
        <f>$C603*INDEX('E-E'!$E$2:$AH$516,MATCH(Capacity!$B603,'E-E'!$B$2:$B$516,0), MATCH(Capacity!Z$254,'E-E'!$E$1:$AH$1,0))</f>
        <v>0</v>
      </c>
      <c r="AA603">
        <f>$C603*INDEX('E-E'!$E$2:$AH$516,MATCH(Capacity!$B603,'E-E'!$B$2:$B$516,0), MATCH(Capacity!AA$254,'E-E'!$E$1:$AH$1,0))</f>
        <v>0</v>
      </c>
      <c r="AB603">
        <f>$C603*INDEX('E-E'!$E$2:$AH$516,MATCH(Capacity!$B603,'E-E'!$B$2:$B$516,0), MATCH(Capacity!AB$254,'E-E'!$E$1:$AH$1,0))</f>
        <v>0</v>
      </c>
      <c r="AC603">
        <f>$C603*INDEX('E-E'!$E$2:$AH$516,MATCH(Capacity!$B603,'E-E'!$B$2:$B$516,0), MATCH(Capacity!AC$254,'E-E'!$E$1:$AH$1,0))</f>
        <v>0</v>
      </c>
      <c r="AD603">
        <f>$C603*INDEX('E-E'!$E$2:$AH$516,MATCH(Capacity!$B603,'E-E'!$B$2:$B$516,0), MATCH(Capacity!AD$254,'E-E'!$E$1:$AH$1,0))</f>
        <v>0</v>
      </c>
      <c r="AE603">
        <f>$C603*INDEX('E-E'!$E$2:$AH$516,MATCH(Capacity!$B603,'E-E'!$B$2:$B$516,0), MATCH(Capacity!AE$254,'E-E'!$E$1:$AH$1,0))</f>
        <v>0</v>
      </c>
      <c r="AF603">
        <f>$C603*INDEX('E-E'!$E$2:$AH$516,MATCH(Capacity!$B603,'E-E'!$B$2:$B$516,0), MATCH(Capacity!AF$254,'E-E'!$E$1:$AH$1,0))</f>
        <v>0</v>
      </c>
      <c r="AG603">
        <f>$C603*INDEX('E-E'!$E$2:$AH$516,MATCH(Capacity!$B603,'E-E'!$B$2:$B$516,0), MATCH(Capacity!AG$254,'E-E'!$E$1:$AH$1,0))</f>
        <v>0</v>
      </c>
      <c r="AH603">
        <f>$C603*INDEX('E-E'!$E$2:$AH$516,MATCH(Capacity!$B603,'E-E'!$B$2:$B$516,0), MATCH(Capacity!AH$254,'E-E'!$E$1:$AH$1,0))</f>
        <v>0</v>
      </c>
    </row>
    <row r="604" spans="1:34" x14ac:dyDescent="0.3">
      <c r="A604" t="str">
        <f>'E-E'!A351</f>
        <v>Quarantine</v>
      </c>
      <c r="B604" t="str">
        <f>'E-E'!B351</f>
        <v>QPS1</v>
      </c>
      <c r="C604">
        <f>_xlfn.IFNA(VLOOKUP(B604,RawData!$B$1:$E$168,4,FALSE),0)</f>
        <v>29</v>
      </c>
      <c r="D604" t="str">
        <f>_xlfn.IFNA(VLOOKUP(B604,RawData!$B$1:$H$168,7,FALSE),0)</f>
        <v>OCGT</v>
      </c>
      <c r="E604" t="str">
        <f>_xlfn.IFNA(VLOOKUP(B604,RawData!$B$1:$H$168,2,FALSE),0)</f>
        <v>SA</v>
      </c>
      <c r="F604">
        <f>$C604*INDEX('E-E'!$E$2:$AH$516,MATCH(Capacity!$B604,'E-E'!$B$2:$B$516,0), MATCH(Capacity!F$254,'E-E'!$E$1:$AH$1,0))</f>
        <v>29</v>
      </c>
      <c r="G604">
        <f>$C604*INDEX('E-E'!$E$2:$AH$516,MATCH(Capacity!$B604,'E-E'!$B$2:$B$516,0), MATCH(Capacity!G$254,'E-E'!$E$1:$AH$1,0))</f>
        <v>29</v>
      </c>
      <c r="H604">
        <f>$C604*INDEX('E-E'!$E$2:$AH$516,MATCH(Capacity!$B604,'E-E'!$B$2:$B$516,0), MATCH(Capacity!H$254,'E-E'!$E$1:$AH$1,0))</f>
        <v>29</v>
      </c>
      <c r="I604">
        <f>$C604*INDEX('E-E'!$E$2:$AH$516,MATCH(Capacity!$B604,'E-E'!$B$2:$B$516,0), MATCH(Capacity!I$254,'E-E'!$E$1:$AH$1,0))</f>
        <v>29</v>
      </c>
      <c r="J604">
        <f>$C604*INDEX('E-E'!$E$2:$AH$516,MATCH(Capacity!$B604,'E-E'!$B$2:$B$516,0), MATCH(Capacity!J$254,'E-E'!$E$1:$AH$1,0))</f>
        <v>29</v>
      </c>
      <c r="K604">
        <f>$C604*INDEX('E-E'!$E$2:$AH$516,MATCH(Capacity!$B604,'E-E'!$B$2:$B$516,0), MATCH(Capacity!K$254,'E-E'!$E$1:$AH$1,0))</f>
        <v>29</v>
      </c>
      <c r="L604">
        <f>$C604*INDEX('E-E'!$E$2:$AH$516,MATCH(Capacity!$B604,'E-E'!$B$2:$B$516,0), MATCH(Capacity!L$254,'E-E'!$E$1:$AH$1,0))</f>
        <v>29</v>
      </c>
      <c r="M604">
        <f>$C604*INDEX('E-E'!$E$2:$AH$516,MATCH(Capacity!$B604,'E-E'!$B$2:$B$516,0), MATCH(Capacity!M$254,'E-E'!$E$1:$AH$1,0))</f>
        <v>29</v>
      </c>
      <c r="N604">
        <f>$C604*INDEX('E-E'!$E$2:$AH$516,MATCH(Capacity!$B604,'E-E'!$B$2:$B$516,0), MATCH(Capacity!N$254,'E-E'!$E$1:$AH$1,0))</f>
        <v>29</v>
      </c>
      <c r="O604">
        <f>$C604*INDEX('E-E'!$E$2:$AH$516,MATCH(Capacity!$B604,'E-E'!$B$2:$B$516,0), MATCH(Capacity!O$254,'E-E'!$E$1:$AH$1,0))</f>
        <v>29</v>
      </c>
      <c r="P604">
        <f>$C604*INDEX('E-E'!$E$2:$AH$516,MATCH(Capacity!$B604,'E-E'!$B$2:$B$516,0), MATCH(Capacity!P$254,'E-E'!$E$1:$AH$1,0))</f>
        <v>29</v>
      </c>
      <c r="Q604">
        <f>$C604*INDEX('E-E'!$E$2:$AH$516,MATCH(Capacity!$B604,'E-E'!$B$2:$B$516,0), MATCH(Capacity!Q$254,'E-E'!$E$1:$AH$1,0))</f>
        <v>29</v>
      </c>
      <c r="R604">
        <f>$C604*INDEX('E-E'!$E$2:$AH$516,MATCH(Capacity!$B604,'E-E'!$B$2:$B$516,0), MATCH(Capacity!R$254,'E-E'!$E$1:$AH$1,0))</f>
        <v>29</v>
      </c>
      <c r="S604">
        <f>$C604*INDEX('E-E'!$E$2:$AH$516,MATCH(Capacity!$B604,'E-E'!$B$2:$B$516,0), MATCH(Capacity!S$254,'E-E'!$E$1:$AH$1,0))</f>
        <v>29</v>
      </c>
      <c r="T604">
        <f>$C604*INDEX('E-E'!$E$2:$AH$516,MATCH(Capacity!$B604,'E-E'!$B$2:$B$516,0), MATCH(Capacity!T$254,'E-E'!$E$1:$AH$1,0))</f>
        <v>29</v>
      </c>
      <c r="U604">
        <f>$C604*INDEX('E-E'!$E$2:$AH$516,MATCH(Capacity!$B604,'E-E'!$B$2:$B$516,0), MATCH(Capacity!U$254,'E-E'!$E$1:$AH$1,0))</f>
        <v>29</v>
      </c>
      <c r="V604">
        <f>$C604*INDEX('E-E'!$E$2:$AH$516,MATCH(Capacity!$B604,'E-E'!$B$2:$B$516,0), MATCH(Capacity!V$254,'E-E'!$E$1:$AH$1,0))</f>
        <v>29</v>
      </c>
      <c r="W604">
        <f>$C604*INDEX('E-E'!$E$2:$AH$516,MATCH(Capacity!$B604,'E-E'!$B$2:$B$516,0), MATCH(Capacity!W$254,'E-E'!$E$1:$AH$1,0))</f>
        <v>29</v>
      </c>
      <c r="X604">
        <f>$C604*INDEX('E-E'!$E$2:$AH$516,MATCH(Capacity!$B604,'E-E'!$B$2:$B$516,0), MATCH(Capacity!X$254,'E-E'!$E$1:$AH$1,0))</f>
        <v>29</v>
      </c>
      <c r="Y604">
        <f>$C604*INDEX('E-E'!$E$2:$AH$516,MATCH(Capacity!$B604,'E-E'!$B$2:$B$516,0), MATCH(Capacity!Y$254,'E-E'!$E$1:$AH$1,0))</f>
        <v>29</v>
      </c>
      <c r="Z604">
        <f>$C604*INDEX('E-E'!$E$2:$AH$516,MATCH(Capacity!$B604,'E-E'!$B$2:$B$516,0), MATCH(Capacity!Z$254,'E-E'!$E$1:$AH$1,0))</f>
        <v>29</v>
      </c>
      <c r="AA604">
        <f>$C604*INDEX('E-E'!$E$2:$AH$516,MATCH(Capacity!$B604,'E-E'!$B$2:$B$516,0), MATCH(Capacity!AA$254,'E-E'!$E$1:$AH$1,0))</f>
        <v>29</v>
      </c>
      <c r="AB604">
        <f>$C604*INDEX('E-E'!$E$2:$AH$516,MATCH(Capacity!$B604,'E-E'!$B$2:$B$516,0), MATCH(Capacity!AB$254,'E-E'!$E$1:$AH$1,0))</f>
        <v>29</v>
      </c>
      <c r="AC604">
        <f>$C604*INDEX('E-E'!$E$2:$AH$516,MATCH(Capacity!$B604,'E-E'!$B$2:$B$516,0), MATCH(Capacity!AC$254,'E-E'!$E$1:$AH$1,0))</f>
        <v>29</v>
      </c>
      <c r="AD604">
        <f>$C604*INDEX('E-E'!$E$2:$AH$516,MATCH(Capacity!$B604,'E-E'!$B$2:$B$516,0), MATCH(Capacity!AD$254,'E-E'!$E$1:$AH$1,0))</f>
        <v>29</v>
      </c>
      <c r="AE604">
        <f>$C604*INDEX('E-E'!$E$2:$AH$516,MATCH(Capacity!$B604,'E-E'!$B$2:$B$516,0), MATCH(Capacity!AE$254,'E-E'!$E$1:$AH$1,0))</f>
        <v>29</v>
      </c>
      <c r="AF604">
        <f>$C604*INDEX('E-E'!$E$2:$AH$516,MATCH(Capacity!$B604,'E-E'!$B$2:$B$516,0), MATCH(Capacity!AF$254,'E-E'!$E$1:$AH$1,0))</f>
        <v>29</v>
      </c>
      <c r="AG604">
        <f>$C604*INDEX('E-E'!$E$2:$AH$516,MATCH(Capacity!$B604,'E-E'!$B$2:$B$516,0), MATCH(Capacity!AG$254,'E-E'!$E$1:$AH$1,0))</f>
        <v>29</v>
      </c>
      <c r="AH604">
        <f>$C604*INDEX('E-E'!$E$2:$AH$516,MATCH(Capacity!$B604,'E-E'!$B$2:$B$516,0), MATCH(Capacity!AH$254,'E-E'!$E$1:$AH$1,0))</f>
        <v>29</v>
      </c>
    </row>
    <row r="605" spans="1:34" x14ac:dyDescent="0.3">
      <c r="A605" t="str">
        <f>'E-E'!A352</f>
        <v>Quarantine</v>
      </c>
      <c r="B605" t="str">
        <f>'E-E'!B352</f>
        <v>QPS2</v>
      </c>
      <c r="C605">
        <f>_xlfn.IFNA(VLOOKUP(B605,RawData!$B$1:$E$168,4,FALSE),0)</f>
        <v>24</v>
      </c>
      <c r="D605" t="str">
        <f>_xlfn.IFNA(VLOOKUP(B605,RawData!$B$1:$H$168,7,FALSE),0)</f>
        <v>OCGT</v>
      </c>
      <c r="E605" t="str">
        <f>_xlfn.IFNA(VLOOKUP(B605,RawData!$B$1:$H$168,2,FALSE),0)</f>
        <v>SA</v>
      </c>
      <c r="F605">
        <f>$C605*INDEX('E-E'!$E$2:$AH$516,MATCH(Capacity!$B605,'E-E'!$B$2:$B$516,0), MATCH(Capacity!F$254,'E-E'!$E$1:$AH$1,0))</f>
        <v>24</v>
      </c>
      <c r="G605">
        <f>$C605*INDEX('E-E'!$E$2:$AH$516,MATCH(Capacity!$B605,'E-E'!$B$2:$B$516,0), MATCH(Capacity!G$254,'E-E'!$E$1:$AH$1,0))</f>
        <v>24</v>
      </c>
      <c r="H605">
        <f>$C605*INDEX('E-E'!$E$2:$AH$516,MATCH(Capacity!$B605,'E-E'!$B$2:$B$516,0), MATCH(Capacity!H$254,'E-E'!$E$1:$AH$1,0))</f>
        <v>24</v>
      </c>
      <c r="I605">
        <f>$C605*INDEX('E-E'!$E$2:$AH$516,MATCH(Capacity!$B605,'E-E'!$B$2:$B$516,0), MATCH(Capacity!I$254,'E-E'!$E$1:$AH$1,0))</f>
        <v>24</v>
      </c>
      <c r="J605">
        <f>$C605*INDEX('E-E'!$E$2:$AH$516,MATCH(Capacity!$B605,'E-E'!$B$2:$B$516,0), MATCH(Capacity!J$254,'E-E'!$E$1:$AH$1,0))</f>
        <v>24</v>
      </c>
      <c r="K605">
        <f>$C605*INDEX('E-E'!$E$2:$AH$516,MATCH(Capacity!$B605,'E-E'!$B$2:$B$516,0), MATCH(Capacity!K$254,'E-E'!$E$1:$AH$1,0))</f>
        <v>24</v>
      </c>
      <c r="L605">
        <f>$C605*INDEX('E-E'!$E$2:$AH$516,MATCH(Capacity!$B605,'E-E'!$B$2:$B$516,0), MATCH(Capacity!L$254,'E-E'!$E$1:$AH$1,0))</f>
        <v>24</v>
      </c>
      <c r="M605">
        <f>$C605*INDEX('E-E'!$E$2:$AH$516,MATCH(Capacity!$B605,'E-E'!$B$2:$B$516,0), MATCH(Capacity!M$254,'E-E'!$E$1:$AH$1,0))</f>
        <v>24</v>
      </c>
      <c r="N605">
        <f>$C605*INDEX('E-E'!$E$2:$AH$516,MATCH(Capacity!$B605,'E-E'!$B$2:$B$516,0), MATCH(Capacity!N$254,'E-E'!$E$1:$AH$1,0))</f>
        <v>24</v>
      </c>
      <c r="O605">
        <f>$C605*INDEX('E-E'!$E$2:$AH$516,MATCH(Capacity!$B605,'E-E'!$B$2:$B$516,0), MATCH(Capacity!O$254,'E-E'!$E$1:$AH$1,0))</f>
        <v>24</v>
      </c>
      <c r="P605">
        <f>$C605*INDEX('E-E'!$E$2:$AH$516,MATCH(Capacity!$B605,'E-E'!$B$2:$B$516,0), MATCH(Capacity!P$254,'E-E'!$E$1:$AH$1,0))</f>
        <v>24</v>
      </c>
      <c r="Q605">
        <f>$C605*INDEX('E-E'!$E$2:$AH$516,MATCH(Capacity!$B605,'E-E'!$B$2:$B$516,0), MATCH(Capacity!Q$254,'E-E'!$E$1:$AH$1,0))</f>
        <v>24</v>
      </c>
      <c r="R605">
        <f>$C605*INDEX('E-E'!$E$2:$AH$516,MATCH(Capacity!$B605,'E-E'!$B$2:$B$516,0), MATCH(Capacity!R$254,'E-E'!$E$1:$AH$1,0))</f>
        <v>24</v>
      </c>
      <c r="S605">
        <f>$C605*INDEX('E-E'!$E$2:$AH$516,MATCH(Capacity!$B605,'E-E'!$B$2:$B$516,0), MATCH(Capacity!S$254,'E-E'!$E$1:$AH$1,0))</f>
        <v>24</v>
      </c>
      <c r="T605">
        <f>$C605*INDEX('E-E'!$E$2:$AH$516,MATCH(Capacity!$B605,'E-E'!$B$2:$B$516,0), MATCH(Capacity!T$254,'E-E'!$E$1:$AH$1,0))</f>
        <v>24</v>
      </c>
      <c r="U605">
        <f>$C605*INDEX('E-E'!$E$2:$AH$516,MATCH(Capacity!$B605,'E-E'!$B$2:$B$516,0), MATCH(Capacity!U$254,'E-E'!$E$1:$AH$1,0))</f>
        <v>24</v>
      </c>
      <c r="V605">
        <f>$C605*INDEX('E-E'!$E$2:$AH$516,MATCH(Capacity!$B605,'E-E'!$B$2:$B$516,0), MATCH(Capacity!V$254,'E-E'!$E$1:$AH$1,0))</f>
        <v>24</v>
      </c>
      <c r="W605">
        <f>$C605*INDEX('E-E'!$E$2:$AH$516,MATCH(Capacity!$B605,'E-E'!$B$2:$B$516,0), MATCH(Capacity!W$254,'E-E'!$E$1:$AH$1,0))</f>
        <v>24</v>
      </c>
      <c r="X605">
        <f>$C605*INDEX('E-E'!$E$2:$AH$516,MATCH(Capacity!$B605,'E-E'!$B$2:$B$516,0), MATCH(Capacity!X$254,'E-E'!$E$1:$AH$1,0))</f>
        <v>24</v>
      </c>
      <c r="Y605">
        <f>$C605*INDEX('E-E'!$E$2:$AH$516,MATCH(Capacity!$B605,'E-E'!$B$2:$B$516,0), MATCH(Capacity!Y$254,'E-E'!$E$1:$AH$1,0))</f>
        <v>24</v>
      </c>
      <c r="Z605">
        <f>$C605*INDEX('E-E'!$E$2:$AH$516,MATCH(Capacity!$B605,'E-E'!$B$2:$B$516,0), MATCH(Capacity!Z$254,'E-E'!$E$1:$AH$1,0))</f>
        <v>24</v>
      </c>
      <c r="AA605">
        <f>$C605*INDEX('E-E'!$E$2:$AH$516,MATCH(Capacity!$B605,'E-E'!$B$2:$B$516,0), MATCH(Capacity!AA$254,'E-E'!$E$1:$AH$1,0))</f>
        <v>24</v>
      </c>
      <c r="AB605">
        <f>$C605*INDEX('E-E'!$E$2:$AH$516,MATCH(Capacity!$B605,'E-E'!$B$2:$B$516,0), MATCH(Capacity!AB$254,'E-E'!$E$1:$AH$1,0))</f>
        <v>24</v>
      </c>
      <c r="AC605">
        <f>$C605*INDEX('E-E'!$E$2:$AH$516,MATCH(Capacity!$B605,'E-E'!$B$2:$B$516,0), MATCH(Capacity!AC$254,'E-E'!$E$1:$AH$1,0))</f>
        <v>24</v>
      </c>
      <c r="AD605">
        <f>$C605*INDEX('E-E'!$E$2:$AH$516,MATCH(Capacity!$B605,'E-E'!$B$2:$B$516,0), MATCH(Capacity!AD$254,'E-E'!$E$1:$AH$1,0))</f>
        <v>24</v>
      </c>
      <c r="AE605">
        <f>$C605*INDEX('E-E'!$E$2:$AH$516,MATCH(Capacity!$B605,'E-E'!$B$2:$B$516,0), MATCH(Capacity!AE$254,'E-E'!$E$1:$AH$1,0))</f>
        <v>24</v>
      </c>
      <c r="AF605">
        <f>$C605*INDEX('E-E'!$E$2:$AH$516,MATCH(Capacity!$B605,'E-E'!$B$2:$B$516,0), MATCH(Capacity!AF$254,'E-E'!$E$1:$AH$1,0))</f>
        <v>24</v>
      </c>
      <c r="AG605">
        <f>$C605*INDEX('E-E'!$E$2:$AH$516,MATCH(Capacity!$B605,'E-E'!$B$2:$B$516,0), MATCH(Capacity!AG$254,'E-E'!$E$1:$AH$1,0))</f>
        <v>24</v>
      </c>
      <c r="AH605">
        <f>$C605*INDEX('E-E'!$E$2:$AH$516,MATCH(Capacity!$B605,'E-E'!$B$2:$B$516,0), MATCH(Capacity!AH$254,'E-E'!$E$1:$AH$1,0))</f>
        <v>24</v>
      </c>
    </row>
    <row r="606" spans="1:34" x14ac:dyDescent="0.3">
      <c r="A606" t="str">
        <f>'E-E'!A353</f>
        <v>Quarantine</v>
      </c>
      <c r="B606" t="str">
        <f>'E-E'!B353</f>
        <v>QPS3</v>
      </c>
      <c r="C606">
        <f>_xlfn.IFNA(VLOOKUP(B606,RawData!$B$1:$E$168,4,FALSE),0)</f>
        <v>24</v>
      </c>
      <c r="D606" t="str">
        <f>_xlfn.IFNA(VLOOKUP(B606,RawData!$B$1:$H$168,7,FALSE),0)</f>
        <v>OCGT</v>
      </c>
      <c r="E606" t="str">
        <f>_xlfn.IFNA(VLOOKUP(B606,RawData!$B$1:$H$168,2,FALSE),0)</f>
        <v>SA</v>
      </c>
      <c r="F606">
        <f>$C606*INDEX('E-E'!$E$2:$AH$516,MATCH(Capacity!$B606,'E-E'!$B$2:$B$516,0), MATCH(Capacity!F$254,'E-E'!$E$1:$AH$1,0))</f>
        <v>24</v>
      </c>
      <c r="G606">
        <f>$C606*INDEX('E-E'!$E$2:$AH$516,MATCH(Capacity!$B606,'E-E'!$B$2:$B$516,0), MATCH(Capacity!G$254,'E-E'!$E$1:$AH$1,0))</f>
        <v>24</v>
      </c>
      <c r="H606">
        <f>$C606*INDEX('E-E'!$E$2:$AH$516,MATCH(Capacity!$B606,'E-E'!$B$2:$B$516,0), MATCH(Capacity!H$254,'E-E'!$E$1:$AH$1,0))</f>
        <v>24</v>
      </c>
      <c r="I606">
        <f>$C606*INDEX('E-E'!$E$2:$AH$516,MATCH(Capacity!$B606,'E-E'!$B$2:$B$516,0), MATCH(Capacity!I$254,'E-E'!$E$1:$AH$1,0))</f>
        <v>24</v>
      </c>
      <c r="J606">
        <f>$C606*INDEX('E-E'!$E$2:$AH$516,MATCH(Capacity!$B606,'E-E'!$B$2:$B$516,0), MATCH(Capacity!J$254,'E-E'!$E$1:$AH$1,0))</f>
        <v>24</v>
      </c>
      <c r="K606">
        <f>$C606*INDEX('E-E'!$E$2:$AH$516,MATCH(Capacity!$B606,'E-E'!$B$2:$B$516,0), MATCH(Capacity!K$254,'E-E'!$E$1:$AH$1,0))</f>
        <v>24</v>
      </c>
      <c r="L606">
        <f>$C606*INDEX('E-E'!$E$2:$AH$516,MATCH(Capacity!$B606,'E-E'!$B$2:$B$516,0), MATCH(Capacity!L$254,'E-E'!$E$1:$AH$1,0))</f>
        <v>24</v>
      </c>
      <c r="M606">
        <f>$C606*INDEX('E-E'!$E$2:$AH$516,MATCH(Capacity!$B606,'E-E'!$B$2:$B$516,0), MATCH(Capacity!M$254,'E-E'!$E$1:$AH$1,0))</f>
        <v>24</v>
      </c>
      <c r="N606">
        <f>$C606*INDEX('E-E'!$E$2:$AH$516,MATCH(Capacity!$B606,'E-E'!$B$2:$B$516,0), MATCH(Capacity!N$254,'E-E'!$E$1:$AH$1,0))</f>
        <v>24</v>
      </c>
      <c r="O606">
        <f>$C606*INDEX('E-E'!$E$2:$AH$516,MATCH(Capacity!$B606,'E-E'!$B$2:$B$516,0), MATCH(Capacity!O$254,'E-E'!$E$1:$AH$1,0))</f>
        <v>24</v>
      </c>
      <c r="P606">
        <f>$C606*INDEX('E-E'!$E$2:$AH$516,MATCH(Capacity!$B606,'E-E'!$B$2:$B$516,0), MATCH(Capacity!P$254,'E-E'!$E$1:$AH$1,0))</f>
        <v>24</v>
      </c>
      <c r="Q606">
        <f>$C606*INDEX('E-E'!$E$2:$AH$516,MATCH(Capacity!$B606,'E-E'!$B$2:$B$516,0), MATCH(Capacity!Q$254,'E-E'!$E$1:$AH$1,0))</f>
        <v>24</v>
      </c>
      <c r="R606">
        <f>$C606*INDEX('E-E'!$E$2:$AH$516,MATCH(Capacity!$B606,'E-E'!$B$2:$B$516,0), MATCH(Capacity!R$254,'E-E'!$E$1:$AH$1,0))</f>
        <v>24</v>
      </c>
      <c r="S606">
        <f>$C606*INDEX('E-E'!$E$2:$AH$516,MATCH(Capacity!$B606,'E-E'!$B$2:$B$516,0), MATCH(Capacity!S$254,'E-E'!$E$1:$AH$1,0))</f>
        <v>24</v>
      </c>
      <c r="T606">
        <f>$C606*INDEX('E-E'!$E$2:$AH$516,MATCH(Capacity!$B606,'E-E'!$B$2:$B$516,0), MATCH(Capacity!T$254,'E-E'!$E$1:$AH$1,0))</f>
        <v>24</v>
      </c>
      <c r="U606">
        <f>$C606*INDEX('E-E'!$E$2:$AH$516,MATCH(Capacity!$B606,'E-E'!$B$2:$B$516,0), MATCH(Capacity!U$254,'E-E'!$E$1:$AH$1,0))</f>
        <v>24</v>
      </c>
      <c r="V606">
        <f>$C606*INDEX('E-E'!$E$2:$AH$516,MATCH(Capacity!$B606,'E-E'!$B$2:$B$516,0), MATCH(Capacity!V$254,'E-E'!$E$1:$AH$1,0))</f>
        <v>24</v>
      </c>
      <c r="W606">
        <f>$C606*INDEX('E-E'!$E$2:$AH$516,MATCH(Capacity!$B606,'E-E'!$B$2:$B$516,0), MATCH(Capacity!W$254,'E-E'!$E$1:$AH$1,0))</f>
        <v>24</v>
      </c>
      <c r="X606">
        <f>$C606*INDEX('E-E'!$E$2:$AH$516,MATCH(Capacity!$B606,'E-E'!$B$2:$B$516,0), MATCH(Capacity!X$254,'E-E'!$E$1:$AH$1,0))</f>
        <v>24</v>
      </c>
      <c r="Y606">
        <f>$C606*INDEX('E-E'!$E$2:$AH$516,MATCH(Capacity!$B606,'E-E'!$B$2:$B$516,0), MATCH(Capacity!Y$254,'E-E'!$E$1:$AH$1,0))</f>
        <v>24</v>
      </c>
      <c r="Z606">
        <f>$C606*INDEX('E-E'!$E$2:$AH$516,MATCH(Capacity!$B606,'E-E'!$B$2:$B$516,0), MATCH(Capacity!Z$254,'E-E'!$E$1:$AH$1,0))</f>
        <v>24</v>
      </c>
      <c r="AA606">
        <f>$C606*INDEX('E-E'!$E$2:$AH$516,MATCH(Capacity!$B606,'E-E'!$B$2:$B$516,0), MATCH(Capacity!AA$254,'E-E'!$E$1:$AH$1,0))</f>
        <v>24</v>
      </c>
      <c r="AB606">
        <f>$C606*INDEX('E-E'!$E$2:$AH$516,MATCH(Capacity!$B606,'E-E'!$B$2:$B$516,0), MATCH(Capacity!AB$254,'E-E'!$E$1:$AH$1,0))</f>
        <v>24</v>
      </c>
      <c r="AC606">
        <f>$C606*INDEX('E-E'!$E$2:$AH$516,MATCH(Capacity!$B606,'E-E'!$B$2:$B$516,0), MATCH(Capacity!AC$254,'E-E'!$E$1:$AH$1,0))</f>
        <v>24</v>
      </c>
      <c r="AD606">
        <f>$C606*INDEX('E-E'!$E$2:$AH$516,MATCH(Capacity!$B606,'E-E'!$B$2:$B$516,0), MATCH(Capacity!AD$254,'E-E'!$E$1:$AH$1,0))</f>
        <v>24</v>
      </c>
      <c r="AE606">
        <f>$C606*INDEX('E-E'!$E$2:$AH$516,MATCH(Capacity!$B606,'E-E'!$B$2:$B$516,0), MATCH(Capacity!AE$254,'E-E'!$E$1:$AH$1,0))</f>
        <v>24</v>
      </c>
      <c r="AF606">
        <f>$C606*INDEX('E-E'!$E$2:$AH$516,MATCH(Capacity!$B606,'E-E'!$B$2:$B$516,0), MATCH(Capacity!AF$254,'E-E'!$E$1:$AH$1,0))</f>
        <v>24</v>
      </c>
      <c r="AG606">
        <f>$C606*INDEX('E-E'!$E$2:$AH$516,MATCH(Capacity!$B606,'E-E'!$B$2:$B$516,0), MATCH(Capacity!AG$254,'E-E'!$E$1:$AH$1,0))</f>
        <v>24</v>
      </c>
      <c r="AH606">
        <f>$C606*INDEX('E-E'!$E$2:$AH$516,MATCH(Capacity!$B606,'E-E'!$B$2:$B$516,0), MATCH(Capacity!AH$254,'E-E'!$E$1:$AH$1,0))</f>
        <v>24</v>
      </c>
    </row>
    <row r="607" spans="1:34" x14ac:dyDescent="0.3">
      <c r="A607" t="str">
        <f>'E-E'!A354</f>
        <v>Quarantine</v>
      </c>
      <c r="B607" t="str">
        <f>'E-E'!B354</f>
        <v>QPS4</v>
      </c>
      <c r="C607">
        <f>_xlfn.IFNA(VLOOKUP(B607,RawData!$B$1:$E$168,4,FALSE),0)</f>
        <v>24</v>
      </c>
      <c r="D607" t="str">
        <f>_xlfn.IFNA(VLOOKUP(B607,RawData!$B$1:$H$168,7,FALSE),0)</f>
        <v>OCGT</v>
      </c>
      <c r="E607" t="str">
        <f>_xlfn.IFNA(VLOOKUP(B607,RawData!$B$1:$H$168,2,FALSE),0)</f>
        <v>SA</v>
      </c>
      <c r="F607">
        <f>$C607*INDEX('E-E'!$E$2:$AH$516,MATCH(Capacity!$B607,'E-E'!$B$2:$B$516,0), MATCH(Capacity!F$254,'E-E'!$E$1:$AH$1,0))</f>
        <v>24</v>
      </c>
      <c r="G607">
        <f>$C607*INDEX('E-E'!$E$2:$AH$516,MATCH(Capacity!$B607,'E-E'!$B$2:$B$516,0), MATCH(Capacity!G$254,'E-E'!$E$1:$AH$1,0))</f>
        <v>24</v>
      </c>
      <c r="H607">
        <f>$C607*INDEX('E-E'!$E$2:$AH$516,MATCH(Capacity!$B607,'E-E'!$B$2:$B$516,0), MATCH(Capacity!H$254,'E-E'!$E$1:$AH$1,0))</f>
        <v>24</v>
      </c>
      <c r="I607">
        <f>$C607*INDEX('E-E'!$E$2:$AH$516,MATCH(Capacity!$B607,'E-E'!$B$2:$B$516,0), MATCH(Capacity!I$254,'E-E'!$E$1:$AH$1,0))</f>
        <v>24</v>
      </c>
      <c r="J607">
        <f>$C607*INDEX('E-E'!$E$2:$AH$516,MATCH(Capacity!$B607,'E-E'!$B$2:$B$516,0), MATCH(Capacity!J$254,'E-E'!$E$1:$AH$1,0))</f>
        <v>24</v>
      </c>
      <c r="K607">
        <f>$C607*INDEX('E-E'!$E$2:$AH$516,MATCH(Capacity!$B607,'E-E'!$B$2:$B$516,0), MATCH(Capacity!K$254,'E-E'!$E$1:$AH$1,0))</f>
        <v>24</v>
      </c>
      <c r="L607">
        <f>$C607*INDEX('E-E'!$E$2:$AH$516,MATCH(Capacity!$B607,'E-E'!$B$2:$B$516,0), MATCH(Capacity!L$254,'E-E'!$E$1:$AH$1,0))</f>
        <v>24</v>
      </c>
      <c r="M607">
        <f>$C607*INDEX('E-E'!$E$2:$AH$516,MATCH(Capacity!$B607,'E-E'!$B$2:$B$516,0), MATCH(Capacity!M$254,'E-E'!$E$1:$AH$1,0))</f>
        <v>24</v>
      </c>
      <c r="N607">
        <f>$C607*INDEX('E-E'!$E$2:$AH$516,MATCH(Capacity!$B607,'E-E'!$B$2:$B$516,0), MATCH(Capacity!N$254,'E-E'!$E$1:$AH$1,0))</f>
        <v>24</v>
      </c>
      <c r="O607">
        <f>$C607*INDEX('E-E'!$E$2:$AH$516,MATCH(Capacity!$B607,'E-E'!$B$2:$B$516,0), MATCH(Capacity!O$254,'E-E'!$E$1:$AH$1,0))</f>
        <v>24</v>
      </c>
      <c r="P607">
        <f>$C607*INDEX('E-E'!$E$2:$AH$516,MATCH(Capacity!$B607,'E-E'!$B$2:$B$516,0), MATCH(Capacity!P$254,'E-E'!$E$1:$AH$1,0))</f>
        <v>24</v>
      </c>
      <c r="Q607">
        <f>$C607*INDEX('E-E'!$E$2:$AH$516,MATCH(Capacity!$B607,'E-E'!$B$2:$B$516,0), MATCH(Capacity!Q$254,'E-E'!$E$1:$AH$1,0))</f>
        <v>24</v>
      </c>
      <c r="R607">
        <f>$C607*INDEX('E-E'!$E$2:$AH$516,MATCH(Capacity!$B607,'E-E'!$B$2:$B$516,0), MATCH(Capacity!R$254,'E-E'!$E$1:$AH$1,0))</f>
        <v>24</v>
      </c>
      <c r="S607">
        <f>$C607*INDEX('E-E'!$E$2:$AH$516,MATCH(Capacity!$B607,'E-E'!$B$2:$B$516,0), MATCH(Capacity!S$254,'E-E'!$E$1:$AH$1,0))</f>
        <v>24</v>
      </c>
      <c r="T607">
        <f>$C607*INDEX('E-E'!$E$2:$AH$516,MATCH(Capacity!$B607,'E-E'!$B$2:$B$516,0), MATCH(Capacity!T$254,'E-E'!$E$1:$AH$1,0))</f>
        <v>24</v>
      </c>
      <c r="U607">
        <f>$C607*INDEX('E-E'!$E$2:$AH$516,MATCH(Capacity!$B607,'E-E'!$B$2:$B$516,0), MATCH(Capacity!U$254,'E-E'!$E$1:$AH$1,0))</f>
        <v>24</v>
      </c>
      <c r="V607">
        <f>$C607*INDEX('E-E'!$E$2:$AH$516,MATCH(Capacity!$B607,'E-E'!$B$2:$B$516,0), MATCH(Capacity!V$254,'E-E'!$E$1:$AH$1,0))</f>
        <v>24</v>
      </c>
      <c r="W607">
        <f>$C607*INDEX('E-E'!$E$2:$AH$516,MATCH(Capacity!$B607,'E-E'!$B$2:$B$516,0), MATCH(Capacity!W$254,'E-E'!$E$1:$AH$1,0))</f>
        <v>24</v>
      </c>
      <c r="X607">
        <f>$C607*INDEX('E-E'!$E$2:$AH$516,MATCH(Capacity!$B607,'E-E'!$B$2:$B$516,0), MATCH(Capacity!X$254,'E-E'!$E$1:$AH$1,0))</f>
        <v>24</v>
      </c>
      <c r="Y607">
        <f>$C607*INDEX('E-E'!$E$2:$AH$516,MATCH(Capacity!$B607,'E-E'!$B$2:$B$516,0), MATCH(Capacity!Y$254,'E-E'!$E$1:$AH$1,0))</f>
        <v>24</v>
      </c>
      <c r="Z607">
        <f>$C607*INDEX('E-E'!$E$2:$AH$516,MATCH(Capacity!$B607,'E-E'!$B$2:$B$516,0), MATCH(Capacity!Z$254,'E-E'!$E$1:$AH$1,0))</f>
        <v>24</v>
      </c>
      <c r="AA607">
        <f>$C607*INDEX('E-E'!$E$2:$AH$516,MATCH(Capacity!$B607,'E-E'!$B$2:$B$516,0), MATCH(Capacity!AA$254,'E-E'!$E$1:$AH$1,0))</f>
        <v>24</v>
      </c>
      <c r="AB607">
        <f>$C607*INDEX('E-E'!$E$2:$AH$516,MATCH(Capacity!$B607,'E-E'!$B$2:$B$516,0), MATCH(Capacity!AB$254,'E-E'!$E$1:$AH$1,0))</f>
        <v>24</v>
      </c>
      <c r="AC607">
        <f>$C607*INDEX('E-E'!$E$2:$AH$516,MATCH(Capacity!$B607,'E-E'!$B$2:$B$516,0), MATCH(Capacity!AC$254,'E-E'!$E$1:$AH$1,0))</f>
        <v>24</v>
      </c>
      <c r="AD607">
        <f>$C607*INDEX('E-E'!$E$2:$AH$516,MATCH(Capacity!$B607,'E-E'!$B$2:$B$516,0), MATCH(Capacity!AD$254,'E-E'!$E$1:$AH$1,0))</f>
        <v>24</v>
      </c>
      <c r="AE607">
        <f>$C607*INDEX('E-E'!$E$2:$AH$516,MATCH(Capacity!$B607,'E-E'!$B$2:$B$516,0), MATCH(Capacity!AE$254,'E-E'!$E$1:$AH$1,0))</f>
        <v>24</v>
      </c>
      <c r="AF607">
        <f>$C607*INDEX('E-E'!$E$2:$AH$516,MATCH(Capacity!$B607,'E-E'!$B$2:$B$516,0), MATCH(Capacity!AF$254,'E-E'!$E$1:$AH$1,0))</f>
        <v>24</v>
      </c>
      <c r="AG607">
        <f>$C607*INDEX('E-E'!$E$2:$AH$516,MATCH(Capacity!$B607,'E-E'!$B$2:$B$516,0), MATCH(Capacity!AG$254,'E-E'!$E$1:$AH$1,0))</f>
        <v>24</v>
      </c>
      <c r="AH607">
        <f>$C607*INDEX('E-E'!$E$2:$AH$516,MATCH(Capacity!$B607,'E-E'!$B$2:$B$516,0), MATCH(Capacity!AH$254,'E-E'!$E$1:$AH$1,0))</f>
        <v>24</v>
      </c>
    </row>
    <row r="608" spans="1:34" x14ac:dyDescent="0.3">
      <c r="A608" t="str">
        <f>'E-E'!A355</f>
        <v>Quarantine</v>
      </c>
      <c r="B608" t="str">
        <f>'E-E'!B355</f>
        <v>QPS5</v>
      </c>
      <c r="C608">
        <f>_xlfn.IFNA(VLOOKUP(B608,RawData!$B$1:$E$168,4,FALSE),0)</f>
        <v>128</v>
      </c>
      <c r="D608" t="str">
        <f>_xlfn.IFNA(VLOOKUP(B608,RawData!$B$1:$H$168,7,FALSE),0)</f>
        <v>OCGT</v>
      </c>
      <c r="E608" t="str">
        <f>_xlfn.IFNA(VLOOKUP(B608,RawData!$B$1:$H$168,2,FALSE),0)</f>
        <v>SA</v>
      </c>
      <c r="F608">
        <f>$C608*INDEX('E-E'!$E$2:$AH$516,MATCH(Capacity!$B608,'E-E'!$B$2:$B$516,0), MATCH(Capacity!F$254,'E-E'!$E$1:$AH$1,0))</f>
        <v>128</v>
      </c>
      <c r="G608">
        <f>$C608*INDEX('E-E'!$E$2:$AH$516,MATCH(Capacity!$B608,'E-E'!$B$2:$B$516,0), MATCH(Capacity!G$254,'E-E'!$E$1:$AH$1,0))</f>
        <v>128</v>
      </c>
      <c r="H608">
        <f>$C608*INDEX('E-E'!$E$2:$AH$516,MATCH(Capacity!$B608,'E-E'!$B$2:$B$516,0), MATCH(Capacity!H$254,'E-E'!$E$1:$AH$1,0))</f>
        <v>128</v>
      </c>
      <c r="I608">
        <f>$C608*INDEX('E-E'!$E$2:$AH$516,MATCH(Capacity!$B608,'E-E'!$B$2:$B$516,0), MATCH(Capacity!I$254,'E-E'!$E$1:$AH$1,0))</f>
        <v>128</v>
      </c>
      <c r="J608">
        <f>$C608*INDEX('E-E'!$E$2:$AH$516,MATCH(Capacity!$B608,'E-E'!$B$2:$B$516,0), MATCH(Capacity!J$254,'E-E'!$E$1:$AH$1,0))</f>
        <v>128</v>
      </c>
      <c r="K608">
        <f>$C608*INDEX('E-E'!$E$2:$AH$516,MATCH(Capacity!$B608,'E-E'!$B$2:$B$516,0), MATCH(Capacity!K$254,'E-E'!$E$1:$AH$1,0))</f>
        <v>128</v>
      </c>
      <c r="L608">
        <f>$C608*INDEX('E-E'!$E$2:$AH$516,MATCH(Capacity!$B608,'E-E'!$B$2:$B$516,0), MATCH(Capacity!L$254,'E-E'!$E$1:$AH$1,0))</f>
        <v>128</v>
      </c>
      <c r="M608">
        <f>$C608*INDEX('E-E'!$E$2:$AH$516,MATCH(Capacity!$B608,'E-E'!$B$2:$B$516,0), MATCH(Capacity!M$254,'E-E'!$E$1:$AH$1,0))</f>
        <v>128</v>
      </c>
      <c r="N608">
        <f>$C608*INDEX('E-E'!$E$2:$AH$516,MATCH(Capacity!$B608,'E-E'!$B$2:$B$516,0), MATCH(Capacity!N$254,'E-E'!$E$1:$AH$1,0))</f>
        <v>128</v>
      </c>
      <c r="O608">
        <f>$C608*INDEX('E-E'!$E$2:$AH$516,MATCH(Capacity!$B608,'E-E'!$B$2:$B$516,0), MATCH(Capacity!O$254,'E-E'!$E$1:$AH$1,0))</f>
        <v>128</v>
      </c>
      <c r="P608">
        <f>$C608*INDEX('E-E'!$E$2:$AH$516,MATCH(Capacity!$B608,'E-E'!$B$2:$B$516,0), MATCH(Capacity!P$254,'E-E'!$E$1:$AH$1,0))</f>
        <v>128</v>
      </c>
      <c r="Q608">
        <f>$C608*INDEX('E-E'!$E$2:$AH$516,MATCH(Capacity!$B608,'E-E'!$B$2:$B$516,0), MATCH(Capacity!Q$254,'E-E'!$E$1:$AH$1,0))</f>
        <v>128</v>
      </c>
      <c r="R608">
        <f>$C608*INDEX('E-E'!$E$2:$AH$516,MATCH(Capacity!$B608,'E-E'!$B$2:$B$516,0), MATCH(Capacity!R$254,'E-E'!$E$1:$AH$1,0))</f>
        <v>128</v>
      </c>
      <c r="S608">
        <f>$C608*INDEX('E-E'!$E$2:$AH$516,MATCH(Capacity!$B608,'E-E'!$B$2:$B$516,0), MATCH(Capacity!S$254,'E-E'!$E$1:$AH$1,0))</f>
        <v>128</v>
      </c>
      <c r="T608">
        <f>$C608*INDEX('E-E'!$E$2:$AH$516,MATCH(Capacity!$B608,'E-E'!$B$2:$B$516,0), MATCH(Capacity!T$254,'E-E'!$E$1:$AH$1,0))</f>
        <v>128</v>
      </c>
      <c r="U608">
        <f>$C608*INDEX('E-E'!$E$2:$AH$516,MATCH(Capacity!$B608,'E-E'!$B$2:$B$516,0), MATCH(Capacity!U$254,'E-E'!$E$1:$AH$1,0))</f>
        <v>128</v>
      </c>
      <c r="V608">
        <f>$C608*INDEX('E-E'!$E$2:$AH$516,MATCH(Capacity!$B608,'E-E'!$B$2:$B$516,0), MATCH(Capacity!V$254,'E-E'!$E$1:$AH$1,0))</f>
        <v>128</v>
      </c>
      <c r="W608">
        <f>$C608*INDEX('E-E'!$E$2:$AH$516,MATCH(Capacity!$B608,'E-E'!$B$2:$B$516,0), MATCH(Capacity!W$254,'E-E'!$E$1:$AH$1,0))</f>
        <v>128</v>
      </c>
      <c r="X608">
        <f>$C608*INDEX('E-E'!$E$2:$AH$516,MATCH(Capacity!$B608,'E-E'!$B$2:$B$516,0), MATCH(Capacity!X$254,'E-E'!$E$1:$AH$1,0))</f>
        <v>128</v>
      </c>
      <c r="Y608">
        <f>$C608*INDEX('E-E'!$E$2:$AH$516,MATCH(Capacity!$B608,'E-E'!$B$2:$B$516,0), MATCH(Capacity!Y$254,'E-E'!$E$1:$AH$1,0))</f>
        <v>128</v>
      </c>
      <c r="Z608">
        <f>$C608*INDEX('E-E'!$E$2:$AH$516,MATCH(Capacity!$B608,'E-E'!$B$2:$B$516,0), MATCH(Capacity!Z$254,'E-E'!$E$1:$AH$1,0))</f>
        <v>128</v>
      </c>
      <c r="AA608">
        <f>$C608*INDEX('E-E'!$E$2:$AH$516,MATCH(Capacity!$B608,'E-E'!$B$2:$B$516,0), MATCH(Capacity!AA$254,'E-E'!$E$1:$AH$1,0))</f>
        <v>128</v>
      </c>
      <c r="AB608">
        <f>$C608*INDEX('E-E'!$E$2:$AH$516,MATCH(Capacity!$B608,'E-E'!$B$2:$B$516,0), MATCH(Capacity!AB$254,'E-E'!$E$1:$AH$1,0))</f>
        <v>128</v>
      </c>
      <c r="AC608">
        <f>$C608*INDEX('E-E'!$E$2:$AH$516,MATCH(Capacity!$B608,'E-E'!$B$2:$B$516,0), MATCH(Capacity!AC$254,'E-E'!$E$1:$AH$1,0))</f>
        <v>128</v>
      </c>
      <c r="AD608">
        <f>$C608*INDEX('E-E'!$E$2:$AH$516,MATCH(Capacity!$B608,'E-E'!$B$2:$B$516,0), MATCH(Capacity!AD$254,'E-E'!$E$1:$AH$1,0))</f>
        <v>0</v>
      </c>
      <c r="AE608">
        <f>$C608*INDEX('E-E'!$E$2:$AH$516,MATCH(Capacity!$B608,'E-E'!$B$2:$B$516,0), MATCH(Capacity!AE$254,'E-E'!$E$1:$AH$1,0))</f>
        <v>0</v>
      </c>
      <c r="AF608">
        <f>$C608*INDEX('E-E'!$E$2:$AH$516,MATCH(Capacity!$B608,'E-E'!$B$2:$B$516,0), MATCH(Capacity!AF$254,'E-E'!$E$1:$AH$1,0))</f>
        <v>0</v>
      </c>
      <c r="AG608">
        <f>$C608*INDEX('E-E'!$E$2:$AH$516,MATCH(Capacity!$B608,'E-E'!$B$2:$B$516,0), MATCH(Capacity!AG$254,'E-E'!$E$1:$AH$1,0))</f>
        <v>0</v>
      </c>
      <c r="AH608">
        <f>$C608*INDEX('E-E'!$E$2:$AH$516,MATCH(Capacity!$B608,'E-E'!$B$2:$B$516,0), MATCH(Capacity!AH$254,'E-E'!$E$1:$AH$1,0))</f>
        <v>0</v>
      </c>
    </row>
    <row r="609" spans="1:34" x14ac:dyDescent="0.3">
      <c r="A609" t="str">
        <f>'E-E'!A356</f>
        <v>Reece</v>
      </c>
      <c r="B609" t="str">
        <f>'E-E'!B356</f>
        <v>REECE1</v>
      </c>
      <c r="C609">
        <f>_xlfn.IFNA(VLOOKUP(B609,RawData!$B$1:$E$168,4,FALSE),0)</f>
        <v>0</v>
      </c>
      <c r="D609">
        <f>_xlfn.IFNA(VLOOKUP(B609,RawData!$B$1:$H$168,7,FALSE),0)</f>
        <v>0</v>
      </c>
      <c r="E609">
        <f>_xlfn.IFNA(VLOOKUP(B609,RawData!$B$1:$H$168,2,FALSE),0)</f>
        <v>0</v>
      </c>
      <c r="F609">
        <f>$C609*INDEX('E-E'!$E$2:$AH$516,MATCH(Capacity!$B609,'E-E'!$B$2:$B$516,0), MATCH(Capacity!F$254,'E-E'!$E$1:$AH$1,0))</f>
        <v>0</v>
      </c>
      <c r="G609">
        <f>$C609*INDEX('E-E'!$E$2:$AH$516,MATCH(Capacity!$B609,'E-E'!$B$2:$B$516,0), MATCH(Capacity!G$254,'E-E'!$E$1:$AH$1,0))</f>
        <v>0</v>
      </c>
      <c r="H609">
        <f>$C609*INDEX('E-E'!$E$2:$AH$516,MATCH(Capacity!$B609,'E-E'!$B$2:$B$516,0), MATCH(Capacity!H$254,'E-E'!$E$1:$AH$1,0))</f>
        <v>0</v>
      </c>
      <c r="I609">
        <f>$C609*INDEX('E-E'!$E$2:$AH$516,MATCH(Capacity!$B609,'E-E'!$B$2:$B$516,0), MATCH(Capacity!I$254,'E-E'!$E$1:$AH$1,0))</f>
        <v>0</v>
      </c>
      <c r="J609">
        <f>$C609*INDEX('E-E'!$E$2:$AH$516,MATCH(Capacity!$B609,'E-E'!$B$2:$B$516,0), MATCH(Capacity!J$254,'E-E'!$E$1:$AH$1,0))</f>
        <v>0</v>
      </c>
      <c r="K609">
        <f>$C609*INDEX('E-E'!$E$2:$AH$516,MATCH(Capacity!$B609,'E-E'!$B$2:$B$516,0), MATCH(Capacity!K$254,'E-E'!$E$1:$AH$1,0))</f>
        <v>0</v>
      </c>
      <c r="L609">
        <f>$C609*INDEX('E-E'!$E$2:$AH$516,MATCH(Capacity!$B609,'E-E'!$B$2:$B$516,0), MATCH(Capacity!L$254,'E-E'!$E$1:$AH$1,0))</f>
        <v>0</v>
      </c>
      <c r="M609">
        <f>$C609*INDEX('E-E'!$E$2:$AH$516,MATCH(Capacity!$B609,'E-E'!$B$2:$B$516,0), MATCH(Capacity!M$254,'E-E'!$E$1:$AH$1,0))</f>
        <v>0</v>
      </c>
      <c r="N609">
        <f>$C609*INDEX('E-E'!$E$2:$AH$516,MATCH(Capacity!$B609,'E-E'!$B$2:$B$516,0), MATCH(Capacity!N$254,'E-E'!$E$1:$AH$1,0))</f>
        <v>0</v>
      </c>
      <c r="O609">
        <f>$C609*INDEX('E-E'!$E$2:$AH$516,MATCH(Capacity!$B609,'E-E'!$B$2:$B$516,0), MATCH(Capacity!O$254,'E-E'!$E$1:$AH$1,0))</f>
        <v>0</v>
      </c>
      <c r="P609">
        <f>$C609*INDEX('E-E'!$E$2:$AH$516,MATCH(Capacity!$B609,'E-E'!$B$2:$B$516,0), MATCH(Capacity!P$254,'E-E'!$E$1:$AH$1,0))</f>
        <v>0</v>
      </c>
      <c r="Q609">
        <f>$C609*INDEX('E-E'!$E$2:$AH$516,MATCH(Capacity!$B609,'E-E'!$B$2:$B$516,0), MATCH(Capacity!Q$254,'E-E'!$E$1:$AH$1,0))</f>
        <v>0</v>
      </c>
      <c r="R609">
        <f>$C609*INDEX('E-E'!$E$2:$AH$516,MATCH(Capacity!$B609,'E-E'!$B$2:$B$516,0), MATCH(Capacity!R$254,'E-E'!$E$1:$AH$1,0))</f>
        <v>0</v>
      </c>
      <c r="S609">
        <f>$C609*INDEX('E-E'!$E$2:$AH$516,MATCH(Capacity!$B609,'E-E'!$B$2:$B$516,0), MATCH(Capacity!S$254,'E-E'!$E$1:$AH$1,0))</f>
        <v>0</v>
      </c>
      <c r="T609">
        <f>$C609*INDEX('E-E'!$E$2:$AH$516,MATCH(Capacity!$B609,'E-E'!$B$2:$B$516,0), MATCH(Capacity!T$254,'E-E'!$E$1:$AH$1,0))</f>
        <v>0</v>
      </c>
      <c r="U609">
        <f>$C609*INDEX('E-E'!$E$2:$AH$516,MATCH(Capacity!$B609,'E-E'!$B$2:$B$516,0), MATCH(Capacity!U$254,'E-E'!$E$1:$AH$1,0))</f>
        <v>0</v>
      </c>
      <c r="V609">
        <f>$C609*INDEX('E-E'!$E$2:$AH$516,MATCH(Capacity!$B609,'E-E'!$B$2:$B$516,0), MATCH(Capacity!V$254,'E-E'!$E$1:$AH$1,0))</f>
        <v>0</v>
      </c>
      <c r="W609">
        <f>$C609*INDEX('E-E'!$E$2:$AH$516,MATCH(Capacity!$B609,'E-E'!$B$2:$B$516,0), MATCH(Capacity!W$254,'E-E'!$E$1:$AH$1,0))</f>
        <v>0</v>
      </c>
      <c r="X609">
        <f>$C609*INDEX('E-E'!$E$2:$AH$516,MATCH(Capacity!$B609,'E-E'!$B$2:$B$516,0), MATCH(Capacity!X$254,'E-E'!$E$1:$AH$1,0))</f>
        <v>0</v>
      </c>
      <c r="Y609">
        <f>$C609*INDEX('E-E'!$E$2:$AH$516,MATCH(Capacity!$B609,'E-E'!$B$2:$B$516,0), MATCH(Capacity!Y$254,'E-E'!$E$1:$AH$1,0))</f>
        <v>0</v>
      </c>
      <c r="Z609">
        <f>$C609*INDEX('E-E'!$E$2:$AH$516,MATCH(Capacity!$B609,'E-E'!$B$2:$B$516,0), MATCH(Capacity!Z$254,'E-E'!$E$1:$AH$1,0))</f>
        <v>0</v>
      </c>
      <c r="AA609">
        <f>$C609*INDEX('E-E'!$E$2:$AH$516,MATCH(Capacity!$B609,'E-E'!$B$2:$B$516,0), MATCH(Capacity!AA$254,'E-E'!$E$1:$AH$1,0))</f>
        <v>0</v>
      </c>
      <c r="AB609">
        <f>$C609*INDEX('E-E'!$E$2:$AH$516,MATCH(Capacity!$B609,'E-E'!$B$2:$B$516,0), MATCH(Capacity!AB$254,'E-E'!$E$1:$AH$1,0))</f>
        <v>0</v>
      </c>
      <c r="AC609">
        <f>$C609*INDEX('E-E'!$E$2:$AH$516,MATCH(Capacity!$B609,'E-E'!$B$2:$B$516,0), MATCH(Capacity!AC$254,'E-E'!$E$1:$AH$1,0))</f>
        <v>0</v>
      </c>
      <c r="AD609">
        <f>$C609*INDEX('E-E'!$E$2:$AH$516,MATCH(Capacity!$B609,'E-E'!$B$2:$B$516,0), MATCH(Capacity!AD$254,'E-E'!$E$1:$AH$1,0))</f>
        <v>0</v>
      </c>
      <c r="AE609">
        <f>$C609*INDEX('E-E'!$E$2:$AH$516,MATCH(Capacity!$B609,'E-E'!$B$2:$B$516,0), MATCH(Capacity!AE$254,'E-E'!$E$1:$AH$1,0))</f>
        <v>0</v>
      </c>
      <c r="AF609">
        <f>$C609*INDEX('E-E'!$E$2:$AH$516,MATCH(Capacity!$B609,'E-E'!$B$2:$B$516,0), MATCH(Capacity!AF$254,'E-E'!$E$1:$AH$1,0))</f>
        <v>0</v>
      </c>
      <c r="AG609">
        <f>$C609*INDEX('E-E'!$E$2:$AH$516,MATCH(Capacity!$B609,'E-E'!$B$2:$B$516,0), MATCH(Capacity!AG$254,'E-E'!$E$1:$AH$1,0))</f>
        <v>0</v>
      </c>
      <c r="AH609">
        <f>$C609*INDEX('E-E'!$E$2:$AH$516,MATCH(Capacity!$B609,'E-E'!$B$2:$B$516,0), MATCH(Capacity!AH$254,'E-E'!$E$1:$AH$1,0))</f>
        <v>0</v>
      </c>
    </row>
    <row r="610" spans="1:34" x14ac:dyDescent="0.3">
      <c r="A610" t="str">
        <f>'E-E'!A357</f>
        <v>Reece</v>
      </c>
      <c r="B610" t="str">
        <f>'E-E'!B357</f>
        <v>REECE2</v>
      </c>
      <c r="C610">
        <f>_xlfn.IFNA(VLOOKUP(B610,RawData!$B$1:$E$168,4,FALSE),0)</f>
        <v>0</v>
      </c>
      <c r="D610">
        <f>_xlfn.IFNA(VLOOKUP(B610,RawData!$B$1:$H$168,7,FALSE),0)</f>
        <v>0</v>
      </c>
      <c r="E610">
        <f>_xlfn.IFNA(VLOOKUP(B610,RawData!$B$1:$H$168,2,FALSE),0)</f>
        <v>0</v>
      </c>
      <c r="F610">
        <f>$C610*INDEX('E-E'!$E$2:$AH$516,MATCH(Capacity!$B610,'E-E'!$B$2:$B$516,0), MATCH(Capacity!F$254,'E-E'!$E$1:$AH$1,0))</f>
        <v>0</v>
      </c>
      <c r="G610">
        <f>$C610*INDEX('E-E'!$E$2:$AH$516,MATCH(Capacity!$B610,'E-E'!$B$2:$B$516,0), MATCH(Capacity!G$254,'E-E'!$E$1:$AH$1,0))</f>
        <v>0</v>
      </c>
      <c r="H610">
        <f>$C610*INDEX('E-E'!$E$2:$AH$516,MATCH(Capacity!$B610,'E-E'!$B$2:$B$516,0), MATCH(Capacity!H$254,'E-E'!$E$1:$AH$1,0))</f>
        <v>0</v>
      </c>
      <c r="I610">
        <f>$C610*INDEX('E-E'!$E$2:$AH$516,MATCH(Capacity!$B610,'E-E'!$B$2:$B$516,0), MATCH(Capacity!I$254,'E-E'!$E$1:$AH$1,0))</f>
        <v>0</v>
      </c>
      <c r="J610">
        <f>$C610*INDEX('E-E'!$E$2:$AH$516,MATCH(Capacity!$B610,'E-E'!$B$2:$B$516,0), MATCH(Capacity!J$254,'E-E'!$E$1:$AH$1,0))</f>
        <v>0</v>
      </c>
      <c r="K610">
        <f>$C610*INDEX('E-E'!$E$2:$AH$516,MATCH(Capacity!$B610,'E-E'!$B$2:$B$516,0), MATCH(Capacity!K$254,'E-E'!$E$1:$AH$1,0))</f>
        <v>0</v>
      </c>
      <c r="L610">
        <f>$C610*INDEX('E-E'!$E$2:$AH$516,MATCH(Capacity!$B610,'E-E'!$B$2:$B$516,0), MATCH(Capacity!L$254,'E-E'!$E$1:$AH$1,0))</f>
        <v>0</v>
      </c>
      <c r="M610">
        <f>$C610*INDEX('E-E'!$E$2:$AH$516,MATCH(Capacity!$B610,'E-E'!$B$2:$B$516,0), MATCH(Capacity!M$254,'E-E'!$E$1:$AH$1,0))</f>
        <v>0</v>
      </c>
      <c r="N610">
        <f>$C610*INDEX('E-E'!$E$2:$AH$516,MATCH(Capacity!$B610,'E-E'!$B$2:$B$516,0), MATCH(Capacity!N$254,'E-E'!$E$1:$AH$1,0))</f>
        <v>0</v>
      </c>
      <c r="O610">
        <f>$C610*INDEX('E-E'!$E$2:$AH$516,MATCH(Capacity!$B610,'E-E'!$B$2:$B$516,0), MATCH(Capacity!O$254,'E-E'!$E$1:$AH$1,0))</f>
        <v>0</v>
      </c>
      <c r="P610">
        <f>$C610*INDEX('E-E'!$E$2:$AH$516,MATCH(Capacity!$B610,'E-E'!$B$2:$B$516,0), MATCH(Capacity!P$254,'E-E'!$E$1:$AH$1,0))</f>
        <v>0</v>
      </c>
      <c r="Q610">
        <f>$C610*INDEX('E-E'!$E$2:$AH$516,MATCH(Capacity!$B610,'E-E'!$B$2:$B$516,0), MATCH(Capacity!Q$254,'E-E'!$E$1:$AH$1,0))</f>
        <v>0</v>
      </c>
      <c r="R610">
        <f>$C610*INDEX('E-E'!$E$2:$AH$516,MATCH(Capacity!$B610,'E-E'!$B$2:$B$516,0), MATCH(Capacity!R$254,'E-E'!$E$1:$AH$1,0))</f>
        <v>0</v>
      </c>
      <c r="S610">
        <f>$C610*INDEX('E-E'!$E$2:$AH$516,MATCH(Capacity!$B610,'E-E'!$B$2:$B$516,0), MATCH(Capacity!S$254,'E-E'!$E$1:$AH$1,0))</f>
        <v>0</v>
      </c>
      <c r="T610">
        <f>$C610*INDEX('E-E'!$E$2:$AH$516,MATCH(Capacity!$B610,'E-E'!$B$2:$B$516,0), MATCH(Capacity!T$254,'E-E'!$E$1:$AH$1,0))</f>
        <v>0</v>
      </c>
      <c r="U610">
        <f>$C610*INDEX('E-E'!$E$2:$AH$516,MATCH(Capacity!$B610,'E-E'!$B$2:$B$516,0), MATCH(Capacity!U$254,'E-E'!$E$1:$AH$1,0))</f>
        <v>0</v>
      </c>
      <c r="V610">
        <f>$C610*INDEX('E-E'!$E$2:$AH$516,MATCH(Capacity!$B610,'E-E'!$B$2:$B$516,0), MATCH(Capacity!V$254,'E-E'!$E$1:$AH$1,0))</f>
        <v>0</v>
      </c>
      <c r="W610">
        <f>$C610*INDEX('E-E'!$E$2:$AH$516,MATCH(Capacity!$B610,'E-E'!$B$2:$B$516,0), MATCH(Capacity!W$254,'E-E'!$E$1:$AH$1,0))</f>
        <v>0</v>
      </c>
      <c r="X610">
        <f>$C610*INDEX('E-E'!$E$2:$AH$516,MATCH(Capacity!$B610,'E-E'!$B$2:$B$516,0), MATCH(Capacity!X$254,'E-E'!$E$1:$AH$1,0))</f>
        <v>0</v>
      </c>
      <c r="Y610">
        <f>$C610*INDEX('E-E'!$E$2:$AH$516,MATCH(Capacity!$B610,'E-E'!$B$2:$B$516,0), MATCH(Capacity!Y$254,'E-E'!$E$1:$AH$1,0))</f>
        <v>0</v>
      </c>
      <c r="Z610">
        <f>$C610*INDEX('E-E'!$E$2:$AH$516,MATCH(Capacity!$B610,'E-E'!$B$2:$B$516,0), MATCH(Capacity!Z$254,'E-E'!$E$1:$AH$1,0))</f>
        <v>0</v>
      </c>
      <c r="AA610">
        <f>$C610*INDEX('E-E'!$E$2:$AH$516,MATCH(Capacity!$B610,'E-E'!$B$2:$B$516,0), MATCH(Capacity!AA$254,'E-E'!$E$1:$AH$1,0))</f>
        <v>0</v>
      </c>
      <c r="AB610">
        <f>$C610*INDEX('E-E'!$E$2:$AH$516,MATCH(Capacity!$B610,'E-E'!$B$2:$B$516,0), MATCH(Capacity!AB$254,'E-E'!$E$1:$AH$1,0))</f>
        <v>0</v>
      </c>
      <c r="AC610">
        <f>$C610*INDEX('E-E'!$E$2:$AH$516,MATCH(Capacity!$B610,'E-E'!$B$2:$B$516,0), MATCH(Capacity!AC$254,'E-E'!$E$1:$AH$1,0))</f>
        <v>0</v>
      </c>
      <c r="AD610">
        <f>$C610*INDEX('E-E'!$E$2:$AH$516,MATCH(Capacity!$B610,'E-E'!$B$2:$B$516,0), MATCH(Capacity!AD$254,'E-E'!$E$1:$AH$1,0))</f>
        <v>0</v>
      </c>
      <c r="AE610">
        <f>$C610*INDEX('E-E'!$E$2:$AH$516,MATCH(Capacity!$B610,'E-E'!$B$2:$B$516,0), MATCH(Capacity!AE$254,'E-E'!$E$1:$AH$1,0))</f>
        <v>0</v>
      </c>
      <c r="AF610">
        <f>$C610*INDEX('E-E'!$E$2:$AH$516,MATCH(Capacity!$B610,'E-E'!$B$2:$B$516,0), MATCH(Capacity!AF$254,'E-E'!$E$1:$AH$1,0))</f>
        <v>0</v>
      </c>
      <c r="AG610">
        <f>$C610*INDEX('E-E'!$E$2:$AH$516,MATCH(Capacity!$B610,'E-E'!$B$2:$B$516,0), MATCH(Capacity!AG$254,'E-E'!$E$1:$AH$1,0))</f>
        <v>0</v>
      </c>
      <c r="AH610">
        <f>$C610*INDEX('E-E'!$E$2:$AH$516,MATCH(Capacity!$B610,'E-E'!$B$2:$B$516,0), MATCH(Capacity!AH$254,'E-E'!$E$1:$AH$1,0))</f>
        <v>0</v>
      </c>
    </row>
    <row r="611" spans="1:34" x14ac:dyDescent="0.3">
      <c r="A611" t="str">
        <f>'E-E'!A358</f>
        <v>Rodds Bay Solar Farm</v>
      </c>
      <c r="B611" t="str">
        <f>'E-E'!B358</f>
        <v>Rodds Bay Solar Farm</v>
      </c>
      <c r="C611">
        <f>_xlfn.IFNA(VLOOKUP(B611,RawData!$B$1:$E$168,4,FALSE),0)</f>
        <v>0</v>
      </c>
      <c r="D611">
        <f>_xlfn.IFNA(VLOOKUP(B611,RawData!$B$1:$H$168,7,FALSE),0)</f>
        <v>0</v>
      </c>
      <c r="E611">
        <f>_xlfn.IFNA(VLOOKUP(B611,RawData!$B$1:$H$168,2,FALSE),0)</f>
        <v>0</v>
      </c>
      <c r="F611">
        <f>$C611*INDEX('E-E'!$E$2:$AH$516,MATCH(Capacity!$B611,'E-E'!$B$2:$B$516,0), MATCH(Capacity!F$254,'E-E'!$E$1:$AH$1,0))</f>
        <v>0</v>
      </c>
      <c r="G611">
        <f>$C611*INDEX('E-E'!$E$2:$AH$516,MATCH(Capacity!$B611,'E-E'!$B$2:$B$516,0), MATCH(Capacity!G$254,'E-E'!$E$1:$AH$1,0))</f>
        <v>0</v>
      </c>
      <c r="H611">
        <f>$C611*INDEX('E-E'!$E$2:$AH$516,MATCH(Capacity!$B611,'E-E'!$B$2:$B$516,0), MATCH(Capacity!H$254,'E-E'!$E$1:$AH$1,0))</f>
        <v>0</v>
      </c>
      <c r="I611">
        <f>$C611*INDEX('E-E'!$E$2:$AH$516,MATCH(Capacity!$B611,'E-E'!$B$2:$B$516,0), MATCH(Capacity!I$254,'E-E'!$E$1:$AH$1,0))</f>
        <v>0</v>
      </c>
      <c r="J611">
        <f>$C611*INDEX('E-E'!$E$2:$AH$516,MATCH(Capacity!$B611,'E-E'!$B$2:$B$516,0), MATCH(Capacity!J$254,'E-E'!$E$1:$AH$1,0))</f>
        <v>0</v>
      </c>
      <c r="K611">
        <f>$C611*INDEX('E-E'!$E$2:$AH$516,MATCH(Capacity!$B611,'E-E'!$B$2:$B$516,0), MATCH(Capacity!K$254,'E-E'!$E$1:$AH$1,0))</f>
        <v>0</v>
      </c>
      <c r="L611">
        <f>$C611*INDEX('E-E'!$E$2:$AH$516,MATCH(Capacity!$B611,'E-E'!$B$2:$B$516,0), MATCH(Capacity!L$254,'E-E'!$E$1:$AH$1,0))</f>
        <v>0</v>
      </c>
      <c r="M611">
        <f>$C611*INDEX('E-E'!$E$2:$AH$516,MATCH(Capacity!$B611,'E-E'!$B$2:$B$516,0), MATCH(Capacity!M$254,'E-E'!$E$1:$AH$1,0))</f>
        <v>0</v>
      </c>
      <c r="N611">
        <f>$C611*INDEX('E-E'!$E$2:$AH$516,MATCH(Capacity!$B611,'E-E'!$B$2:$B$516,0), MATCH(Capacity!N$254,'E-E'!$E$1:$AH$1,0))</f>
        <v>0</v>
      </c>
      <c r="O611">
        <f>$C611*INDEX('E-E'!$E$2:$AH$516,MATCH(Capacity!$B611,'E-E'!$B$2:$B$516,0), MATCH(Capacity!O$254,'E-E'!$E$1:$AH$1,0))</f>
        <v>0</v>
      </c>
      <c r="P611">
        <f>$C611*INDEX('E-E'!$E$2:$AH$516,MATCH(Capacity!$B611,'E-E'!$B$2:$B$516,0), MATCH(Capacity!P$254,'E-E'!$E$1:$AH$1,0))</f>
        <v>0</v>
      </c>
      <c r="Q611">
        <f>$C611*INDEX('E-E'!$E$2:$AH$516,MATCH(Capacity!$B611,'E-E'!$B$2:$B$516,0), MATCH(Capacity!Q$254,'E-E'!$E$1:$AH$1,0))</f>
        <v>0</v>
      </c>
      <c r="R611">
        <f>$C611*INDEX('E-E'!$E$2:$AH$516,MATCH(Capacity!$B611,'E-E'!$B$2:$B$516,0), MATCH(Capacity!R$254,'E-E'!$E$1:$AH$1,0))</f>
        <v>0</v>
      </c>
      <c r="S611">
        <f>$C611*INDEX('E-E'!$E$2:$AH$516,MATCH(Capacity!$B611,'E-E'!$B$2:$B$516,0), MATCH(Capacity!S$254,'E-E'!$E$1:$AH$1,0))</f>
        <v>0</v>
      </c>
      <c r="T611">
        <f>$C611*INDEX('E-E'!$E$2:$AH$516,MATCH(Capacity!$B611,'E-E'!$B$2:$B$516,0), MATCH(Capacity!T$254,'E-E'!$E$1:$AH$1,0))</f>
        <v>0</v>
      </c>
      <c r="U611">
        <f>$C611*INDEX('E-E'!$E$2:$AH$516,MATCH(Capacity!$B611,'E-E'!$B$2:$B$516,0), MATCH(Capacity!U$254,'E-E'!$E$1:$AH$1,0))</f>
        <v>0</v>
      </c>
      <c r="V611">
        <f>$C611*INDEX('E-E'!$E$2:$AH$516,MATCH(Capacity!$B611,'E-E'!$B$2:$B$516,0), MATCH(Capacity!V$254,'E-E'!$E$1:$AH$1,0))</f>
        <v>0</v>
      </c>
      <c r="W611">
        <f>$C611*INDEX('E-E'!$E$2:$AH$516,MATCH(Capacity!$B611,'E-E'!$B$2:$B$516,0), MATCH(Capacity!W$254,'E-E'!$E$1:$AH$1,0))</f>
        <v>0</v>
      </c>
      <c r="X611">
        <f>$C611*INDEX('E-E'!$E$2:$AH$516,MATCH(Capacity!$B611,'E-E'!$B$2:$B$516,0), MATCH(Capacity!X$254,'E-E'!$E$1:$AH$1,0))</f>
        <v>0</v>
      </c>
      <c r="Y611">
        <f>$C611*INDEX('E-E'!$E$2:$AH$516,MATCH(Capacity!$B611,'E-E'!$B$2:$B$516,0), MATCH(Capacity!Y$254,'E-E'!$E$1:$AH$1,0))</f>
        <v>0</v>
      </c>
      <c r="Z611">
        <f>$C611*INDEX('E-E'!$E$2:$AH$516,MATCH(Capacity!$B611,'E-E'!$B$2:$B$516,0), MATCH(Capacity!Z$254,'E-E'!$E$1:$AH$1,0))</f>
        <v>0</v>
      </c>
      <c r="AA611">
        <f>$C611*INDEX('E-E'!$E$2:$AH$516,MATCH(Capacity!$B611,'E-E'!$B$2:$B$516,0), MATCH(Capacity!AA$254,'E-E'!$E$1:$AH$1,0))</f>
        <v>0</v>
      </c>
      <c r="AB611">
        <f>$C611*INDEX('E-E'!$E$2:$AH$516,MATCH(Capacity!$B611,'E-E'!$B$2:$B$516,0), MATCH(Capacity!AB$254,'E-E'!$E$1:$AH$1,0))</f>
        <v>0</v>
      </c>
      <c r="AC611">
        <f>$C611*INDEX('E-E'!$E$2:$AH$516,MATCH(Capacity!$B611,'E-E'!$B$2:$B$516,0), MATCH(Capacity!AC$254,'E-E'!$E$1:$AH$1,0))</f>
        <v>0</v>
      </c>
      <c r="AD611">
        <f>$C611*INDEX('E-E'!$E$2:$AH$516,MATCH(Capacity!$B611,'E-E'!$B$2:$B$516,0), MATCH(Capacity!AD$254,'E-E'!$E$1:$AH$1,0))</f>
        <v>0</v>
      </c>
      <c r="AE611">
        <f>$C611*INDEX('E-E'!$E$2:$AH$516,MATCH(Capacity!$B611,'E-E'!$B$2:$B$516,0), MATCH(Capacity!AE$254,'E-E'!$E$1:$AH$1,0))</f>
        <v>0</v>
      </c>
      <c r="AF611">
        <f>$C611*INDEX('E-E'!$E$2:$AH$516,MATCH(Capacity!$B611,'E-E'!$B$2:$B$516,0), MATCH(Capacity!AF$254,'E-E'!$E$1:$AH$1,0))</f>
        <v>0</v>
      </c>
      <c r="AG611">
        <f>$C611*INDEX('E-E'!$E$2:$AH$516,MATCH(Capacity!$B611,'E-E'!$B$2:$B$516,0), MATCH(Capacity!AG$254,'E-E'!$E$1:$AH$1,0))</f>
        <v>0</v>
      </c>
      <c r="AH611">
        <f>$C611*INDEX('E-E'!$E$2:$AH$516,MATCH(Capacity!$B611,'E-E'!$B$2:$B$516,0), MATCH(Capacity!AH$254,'E-E'!$E$1:$AH$1,0))</f>
        <v>0</v>
      </c>
    </row>
    <row r="612" spans="1:34" x14ac:dyDescent="0.3">
      <c r="A612" t="str">
        <f>'E-E'!A359</f>
        <v>Roma</v>
      </c>
      <c r="B612" t="str">
        <f>'E-E'!B359</f>
        <v>ROMA_7</v>
      </c>
      <c r="C612">
        <f>_xlfn.IFNA(VLOOKUP(B612,RawData!$B$1:$E$168,4,FALSE),0)</f>
        <v>40</v>
      </c>
      <c r="D612" t="str">
        <f>_xlfn.IFNA(VLOOKUP(B612,RawData!$B$1:$H$168,7,FALSE),0)</f>
        <v>OCGT</v>
      </c>
      <c r="E612" t="str">
        <f>_xlfn.IFNA(VLOOKUP(B612,RawData!$B$1:$H$168,2,FALSE),0)</f>
        <v>QLD</v>
      </c>
      <c r="F612">
        <f>$C612*INDEX('E-E'!$E$2:$AH$516,MATCH(Capacity!$B612,'E-E'!$B$2:$B$516,0), MATCH(Capacity!F$254,'E-E'!$E$1:$AH$1,0))</f>
        <v>40</v>
      </c>
      <c r="G612">
        <f>$C612*INDEX('E-E'!$E$2:$AH$516,MATCH(Capacity!$B612,'E-E'!$B$2:$B$516,0), MATCH(Capacity!G$254,'E-E'!$E$1:$AH$1,0))</f>
        <v>40</v>
      </c>
      <c r="H612">
        <f>$C612*INDEX('E-E'!$E$2:$AH$516,MATCH(Capacity!$B612,'E-E'!$B$2:$B$516,0), MATCH(Capacity!H$254,'E-E'!$E$1:$AH$1,0))</f>
        <v>40</v>
      </c>
      <c r="I612">
        <f>$C612*INDEX('E-E'!$E$2:$AH$516,MATCH(Capacity!$B612,'E-E'!$B$2:$B$516,0), MATCH(Capacity!I$254,'E-E'!$E$1:$AH$1,0))</f>
        <v>40</v>
      </c>
      <c r="J612">
        <f>$C612*INDEX('E-E'!$E$2:$AH$516,MATCH(Capacity!$B612,'E-E'!$B$2:$B$516,0), MATCH(Capacity!J$254,'E-E'!$E$1:$AH$1,0))</f>
        <v>40</v>
      </c>
      <c r="K612">
        <f>$C612*INDEX('E-E'!$E$2:$AH$516,MATCH(Capacity!$B612,'E-E'!$B$2:$B$516,0), MATCH(Capacity!K$254,'E-E'!$E$1:$AH$1,0))</f>
        <v>40</v>
      </c>
      <c r="L612">
        <f>$C612*INDEX('E-E'!$E$2:$AH$516,MATCH(Capacity!$B612,'E-E'!$B$2:$B$516,0), MATCH(Capacity!L$254,'E-E'!$E$1:$AH$1,0))</f>
        <v>40</v>
      </c>
      <c r="M612">
        <f>$C612*INDEX('E-E'!$E$2:$AH$516,MATCH(Capacity!$B612,'E-E'!$B$2:$B$516,0), MATCH(Capacity!M$254,'E-E'!$E$1:$AH$1,0))</f>
        <v>40</v>
      </c>
      <c r="N612">
        <f>$C612*INDEX('E-E'!$E$2:$AH$516,MATCH(Capacity!$B612,'E-E'!$B$2:$B$516,0), MATCH(Capacity!N$254,'E-E'!$E$1:$AH$1,0))</f>
        <v>40</v>
      </c>
      <c r="O612">
        <f>$C612*INDEX('E-E'!$E$2:$AH$516,MATCH(Capacity!$B612,'E-E'!$B$2:$B$516,0), MATCH(Capacity!O$254,'E-E'!$E$1:$AH$1,0))</f>
        <v>40</v>
      </c>
      <c r="P612">
        <f>$C612*INDEX('E-E'!$E$2:$AH$516,MATCH(Capacity!$B612,'E-E'!$B$2:$B$516,0), MATCH(Capacity!P$254,'E-E'!$E$1:$AH$1,0))</f>
        <v>40</v>
      </c>
      <c r="Q612">
        <f>$C612*INDEX('E-E'!$E$2:$AH$516,MATCH(Capacity!$B612,'E-E'!$B$2:$B$516,0), MATCH(Capacity!Q$254,'E-E'!$E$1:$AH$1,0))</f>
        <v>40</v>
      </c>
      <c r="R612">
        <f>$C612*INDEX('E-E'!$E$2:$AH$516,MATCH(Capacity!$B612,'E-E'!$B$2:$B$516,0), MATCH(Capacity!R$254,'E-E'!$E$1:$AH$1,0))</f>
        <v>40</v>
      </c>
      <c r="S612">
        <f>$C612*INDEX('E-E'!$E$2:$AH$516,MATCH(Capacity!$B612,'E-E'!$B$2:$B$516,0), MATCH(Capacity!S$254,'E-E'!$E$1:$AH$1,0))</f>
        <v>40</v>
      </c>
      <c r="T612">
        <f>$C612*INDEX('E-E'!$E$2:$AH$516,MATCH(Capacity!$B612,'E-E'!$B$2:$B$516,0), MATCH(Capacity!T$254,'E-E'!$E$1:$AH$1,0))</f>
        <v>0</v>
      </c>
      <c r="U612">
        <f>$C612*INDEX('E-E'!$E$2:$AH$516,MATCH(Capacity!$B612,'E-E'!$B$2:$B$516,0), MATCH(Capacity!U$254,'E-E'!$E$1:$AH$1,0))</f>
        <v>0</v>
      </c>
      <c r="V612">
        <f>$C612*INDEX('E-E'!$E$2:$AH$516,MATCH(Capacity!$B612,'E-E'!$B$2:$B$516,0), MATCH(Capacity!V$254,'E-E'!$E$1:$AH$1,0))</f>
        <v>0</v>
      </c>
      <c r="W612">
        <f>$C612*INDEX('E-E'!$E$2:$AH$516,MATCH(Capacity!$B612,'E-E'!$B$2:$B$516,0), MATCH(Capacity!W$254,'E-E'!$E$1:$AH$1,0))</f>
        <v>0</v>
      </c>
      <c r="X612">
        <f>$C612*INDEX('E-E'!$E$2:$AH$516,MATCH(Capacity!$B612,'E-E'!$B$2:$B$516,0), MATCH(Capacity!X$254,'E-E'!$E$1:$AH$1,0))</f>
        <v>0</v>
      </c>
      <c r="Y612">
        <f>$C612*INDEX('E-E'!$E$2:$AH$516,MATCH(Capacity!$B612,'E-E'!$B$2:$B$516,0), MATCH(Capacity!Y$254,'E-E'!$E$1:$AH$1,0))</f>
        <v>0</v>
      </c>
      <c r="Z612">
        <f>$C612*INDEX('E-E'!$E$2:$AH$516,MATCH(Capacity!$B612,'E-E'!$B$2:$B$516,0), MATCH(Capacity!Z$254,'E-E'!$E$1:$AH$1,0))</f>
        <v>0</v>
      </c>
      <c r="AA612">
        <f>$C612*INDEX('E-E'!$E$2:$AH$516,MATCH(Capacity!$B612,'E-E'!$B$2:$B$516,0), MATCH(Capacity!AA$254,'E-E'!$E$1:$AH$1,0))</f>
        <v>0</v>
      </c>
      <c r="AB612">
        <f>$C612*INDEX('E-E'!$E$2:$AH$516,MATCH(Capacity!$B612,'E-E'!$B$2:$B$516,0), MATCH(Capacity!AB$254,'E-E'!$E$1:$AH$1,0))</f>
        <v>0</v>
      </c>
      <c r="AC612">
        <f>$C612*INDEX('E-E'!$E$2:$AH$516,MATCH(Capacity!$B612,'E-E'!$B$2:$B$516,0), MATCH(Capacity!AC$254,'E-E'!$E$1:$AH$1,0))</f>
        <v>0</v>
      </c>
      <c r="AD612">
        <f>$C612*INDEX('E-E'!$E$2:$AH$516,MATCH(Capacity!$B612,'E-E'!$B$2:$B$516,0), MATCH(Capacity!AD$254,'E-E'!$E$1:$AH$1,0))</f>
        <v>0</v>
      </c>
      <c r="AE612">
        <f>$C612*INDEX('E-E'!$E$2:$AH$516,MATCH(Capacity!$B612,'E-E'!$B$2:$B$516,0), MATCH(Capacity!AE$254,'E-E'!$E$1:$AH$1,0))</f>
        <v>0</v>
      </c>
      <c r="AF612">
        <f>$C612*INDEX('E-E'!$E$2:$AH$516,MATCH(Capacity!$B612,'E-E'!$B$2:$B$516,0), MATCH(Capacity!AF$254,'E-E'!$E$1:$AH$1,0))</f>
        <v>0</v>
      </c>
      <c r="AG612">
        <f>$C612*INDEX('E-E'!$E$2:$AH$516,MATCH(Capacity!$B612,'E-E'!$B$2:$B$516,0), MATCH(Capacity!AG$254,'E-E'!$E$1:$AH$1,0))</f>
        <v>0</v>
      </c>
      <c r="AH612">
        <f>$C612*INDEX('E-E'!$E$2:$AH$516,MATCH(Capacity!$B612,'E-E'!$B$2:$B$516,0), MATCH(Capacity!AH$254,'E-E'!$E$1:$AH$1,0))</f>
        <v>0</v>
      </c>
    </row>
    <row r="613" spans="1:34" x14ac:dyDescent="0.3">
      <c r="A613" t="str">
        <f>'E-E'!A360</f>
        <v>Roma</v>
      </c>
      <c r="B613" t="str">
        <f>'E-E'!B360</f>
        <v>ROMA_8</v>
      </c>
      <c r="C613">
        <f>_xlfn.IFNA(VLOOKUP(B613,RawData!$B$1:$E$168,4,FALSE),0)</f>
        <v>40</v>
      </c>
      <c r="D613" t="str">
        <f>_xlfn.IFNA(VLOOKUP(B613,RawData!$B$1:$H$168,7,FALSE),0)</f>
        <v>OCGT</v>
      </c>
      <c r="E613" t="str">
        <f>_xlfn.IFNA(VLOOKUP(B613,RawData!$B$1:$H$168,2,FALSE),0)</f>
        <v>QLD</v>
      </c>
      <c r="F613">
        <f>$C613*INDEX('E-E'!$E$2:$AH$516,MATCH(Capacity!$B613,'E-E'!$B$2:$B$516,0), MATCH(Capacity!F$254,'E-E'!$E$1:$AH$1,0))</f>
        <v>40</v>
      </c>
      <c r="G613">
        <f>$C613*INDEX('E-E'!$E$2:$AH$516,MATCH(Capacity!$B613,'E-E'!$B$2:$B$516,0), MATCH(Capacity!G$254,'E-E'!$E$1:$AH$1,0))</f>
        <v>40</v>
      </c>
      <c r="H613">
        <f>$C613*INDEX('E-E'!$E$2:$AH$516,MATCH(Capacity!$B613,'E-E'!$B$2:$B$516,0), MATCH(Capacity!H$254,'E-E'!$E$1:$AH$1,0))</f>
        <v>40</v>
      </c>
      <c r="I613">
        <f>$C613*INDEX('E-E'!$E$2:$AH$516,MATCH(Capacity!$B613,'E-E'!$B$2:$B$516,0), MATCH(Capacity!I$254,'E-E'!$E$1:$AH$1,0))</f>
        <v>40</v>
      </c>
      <c r="J613">
        <f>$C613*INDEX('E-E'!$E$2:$AH$516,MATCH(Capacity!$B613,'E-E'!$B$2:$B$516,0), MATCH(Capacity!J$254,'E-E'!$E$1:$AH$1,0))</f>
        <v>40</v>
      </c>
      <c r="K613">
        <f>$C613*INDEX('E-E'!$E$2:$AH$516,MATCH(Capacity!$B613,'E-E'!$B$2:$B$516,0), MATCH(Capacity!K$254,'E-E'!$E$1:$AH$1,0))</f>
        <v>40</v>
      </c>
      <c r="L613">
        <f>$C613*INDEX('E-E'!$E$2:$AH$516,MATCH(Capacity!$B613,'E-E'!$B$2:$B$516,0), MATCH(Capacity!L$254,'E-E'!$E$1:$AH$1,0))</f>
        <v>40</v>
      </c>
      <c r="M613">
        <f>$C613*INDEX('E-E'!$E$2:$AH$516,MATCH(Capacity!$B613,'E-E'!$B$2:$B$516,0), MATCH(Capacity!M$254,'E-E'!$E$1:$AH$1,0))</f>
        <v>40</v>
      </c>
      <c r="N613">
        <f>$C613*INDEX('E-E'!$E$2:$AH$516,MATCH(Capacity!$B613,'E-E'!$B$2:$B$516,0), MATCH(Capacity!N$254,'E-E'!$E$1:$AH$1,0))</f>
        <v>40</v>
      </c>
      <c r="O613">
        <f>$C613*INDEX('E-E'!$E$2:$AH$516,MATCH(Capacity!$B613,'E-E'!$B$2:$B$516,0), MATCH(Capacity!O$254,'E-E'!$E$1:$AH$1,0))</f>
        <v>40</v>
      </c>
      <c r="P613">
        <f>$C613*INDEX('E-E'!$E$2:$AH$516,MATCH(Capacity!$B613,'E-E'!$B$2:$B$516,0), MATCH(Capacity!P$254,'E-E'!$E$1:$AH$1,0))</f>
        <v>40</v>
      </c>
      <c r="Q613">
        <f>$C613*INDEX('E-E'!$E$2:$AH$516,MATCH(Capacity!$B613,'E-E'!$B$2:$B$516,0), MATCH(Capacity!Q$254,'E-E'!$E$1:$AH$1,0))</f>
        <v>40</v>
      </c>
      <c r="R613">
        <f>$C613*INDEX('E-E'!$E$2:$AH$516,MATCH(Capacity!$B613,'E-E'!$B$2:$B$516,0), MATCH(Capacity!R$254,'E-E'!$E$1:$AH$1,0))</f>
        <v>40</v>
      </c>
      <c r="S613">
        <f>$C613*INDEX('E-E'!$E$2:$AH$516,MATCH(Capacity!$B613,'E-E'!$B$2:$B$516,0), MATCH(Capacity!S$254,'E-E'!$E$1:$AH$1,0))</f>
        <v>40</v>
      </c>
      <c r="T613">
        <f>$C613*INDEX('E-E'!$E$2:$AH$516,MATCH(Capacity!$B613,'E-E'!$B$2:$B$516,0), MATCH(Capacity!T$254,'E-E'!$E$1:$AH$1,0))</f>
        <v>0</v>
      </c>
      <c r="U613">
        <f>$C613*INDEX('E-E'!$E$2:$AH$516,MATCH(Capacity!$B613,'E-E'!$B$2:$B$516,0), MATCH(Capacity!U$254,'E-E'!$E$1:$AH$1,0))</f>
        <v>0</v>
      </c>
      <c r="V613">
        <f>$C613*INDEX('E-E'!$E$2:$AH$516,MATCH(Capacity!$B613,'E-E'!$B$2:$B$516,0), MATCH(Capacity!V$254,'E-E'!$E$1:$AH$1,0))</f>
        <v>0</v>
      </c>
      <c r="W613">
        <f>$C613*INDEX('E-E'!$E$2:$AH$516,MATCH(Capacity!$B613,'E-E'!$B$2:$B$516,0), MATCH(Capacity!W$254,'E-E'!$E$1:$AH$1,0))</f>
        <v>0</v>
      </c>
      <c r="X613">
        <f>$C613*INDEX('E-E'!$E$2:$AH$516,MATCH(Capacity!$B613,'E-E'!$B$2:$B$516,0), MATCH(Capacity!X$254,'E-E'!$E$1:$AH$1,0))</f>
        <v>0</v>
      </c>
      <c r="Y613">
        <f>$C613*INDEX('E-E'!$E$2:$AH$516,MATCH(Capacity!$B613,'E-E'!$B$2:$B$516,0), MATCH(Capacity!Y$254,'E-E'!$E$1:$AH$1,0))</f>
        <v>0</v>
      </c>
      <c r="Z613">
        <f>$C613*INDEX('E-E'!$E$2:$AH$516,MATCH(Capacity!$B613,'E-E'!$B$2:$B$516,0), MATCH(Capacity!Z$254,'E-E'!$E$1:$AH$1,0))</f>
        <v>0</v>
      </c>
      <c r="AA613">
        <f>$C613*INDEX('E-E'!$E$2:$AH$516,MATCH(Capacity!$B613,'E-E'!$B$2:$B$516,0), MATCH(Capacity!AA$254,'E-E'!$E$1:$AH$1,0))</f>
        <v>0</v>
      </c>
      <c r="AB613">
        <f>$C613*INDEX('E-E'!$E$2:$AH$516,MATCH(Capacity!$B613,'E-E'!$B$2:$B$516,0), MATCH(Capacity!AB$254,'E-E'!$E$1:$AH$1,0))</f>
        <v>0</v>
      </c>
      <c r="AC613">
        <f>$C613*INDEX('E-E'!$E$2:$AH$516,MATCH(Capacity!$B613,'E-E'!$B$2:$B$516,0), MATCH(Capacity!AC$254,'E-E'!$E$1:$AH$1,0))</f>
        <v>0</v>
      </c>
      <c r="AD613">
        <f>$C613*INDEX('E-E'!$E$2:$AH$516,MATCH(Capacity!$B613,'E-E'!$B$2:$B$516,0), MATCH(Capacity!AD$254,'E-E'!$E$1:$AH$1,0))</f>
        <v>0</v>
      </c>
      <c r="AE613">
        <f>$C613*INDEX('E-E'!$E$2:$AH$516,MATCH(Capacity!$B613,'E-E'!$B$2:$B$516,0), MATCH(Capacity!AE$254,'E-E'!$E$1:$AH$1,0))</f>
        <v>0</v>
      </c>
      <c r="AF613">
        <f>$C613*INDEX('E-E'!$E$2:$AH$516,MATCH(Capacity!$B613,'E-E'!$B$2:$B$516,0), MATCH(Capacity!AF$254,'E-E'!$E$1:$AH$1,0))</f>
        <v>0</v>
      </c>
      <c r="AG613">
        <f>$C613*INDEX('E-E'!$E$2:$AH$516,MATCH(Capacity!$B613,'E-E'!$B$2:$B$516,0), MATCH(Capacity!AG$254,'E-E'!$E$1:$AH$1,0))</f>
        <v>0</v>
      </c>
      <c r="AH613">
        <f>$C613*INDEX('E-E'!$E$2:$AH$516,MATCH(Capacity!$B613,'E-E'!$B$2:$B$516,0), MATCH(Capacity!AH$254,'E-E'!$E$1:$AH$1,0))</f>
        <v>0</v>
      </c>
    </row>
    <row r="614" spans="1:34" x14ac:dyDescent="0.3">
      <c r="A614" t="str">
        <f>'E-E'!A361</f>
        <v>Ross River Solar Farm</v>
      </c>
      <c r="B614" t="str">
        <f>'E-E'!B361</f>
        <v>RRSF1</v>
      </c>
      <c r="C614">
        <f>_xlfn.IFNA(VLOOKUP(B614,RawData!$B$1:$E$168,4,FALSE),0)</f>
        <v>0</v>
      </c>
      <c r="D614">
        <f>_xlfn.IFNA(VLOOKUP(B614,RawData!$B$1:$H$168,7,FALSE),0)</f>
        <v>0</v>
      </c>
      <c r="E614">
        <f>_xlfn.IFNA(VLOOKUP(B614,RawData!$B$1:$H$168,2,FALSE),0)</f>
        <v>0</v>
      </c>
      <c r="F614">
        <f>$C614*INDEX('E-E'!$E$2:$AH$516,MATCH(Capacity!$B614,'E-E'!$B$2:$B$516,0), MATCH(Capacity!F$254,'E-E'!$E$1:$AH$1,0))</f>
        <v>0</v>
      </c>
      <c r="G614">
        <f>$C614*INDEX('E-E'!$E$2:$AH$516,MATCH(Capacity!$B614,'E-E'!$B$2:$B$516,0), MATCH(Capacity!G$254,'E-E'!$E$1:$AH$1,0))</f>
        <v>0</v>
      </c>
      <c r="H614">
        <f>$C614*INDEX('E-E'!$E$2:$AH$516,MATCH(Capacity!$B614,'E-E'!$B$2:$B$516,0), MATCH(Capacity!H$254,'E-E'!$E$1:$AH$1,0))</f>
        <v>0</v>
      </c>
      <c r="I614">
        <f>$C614*INDEX('E-E'!$E$2:$AH$516,MATCH(Capacity!$B614,'E-E'!$B$2:$B$516,0), MATCH(Capacity!I$254,'E-E'!$E$1:$AH$1,0))</f>
        <v>0</v>
      </c>
      <c r="J614">
        <f>$C614*INDEX('E-E'!$E$2:$AH$516,MATCH(Capacity!$B614,'E-E'!$B$2:$B$516,0), MATCH(Capacity!J$254,'E-E'!$E$1:$AH$1,0))</f>
        <v>0</v>
      </c>
      <c r="K614">
        <f>$C614*INDEX('E-E'!$E$2:$AH$516,MATCH(Capacity!$B614,'E-E'!$B$2:$B$516,0), MATCH(Capacity!K$254,'E-E'!$E$1:$AH$1,0))</f>
        <v>0</v>
      </c>
      <c r="L614">
        <f>$C614*INDEX('E-E'!$E$2:$AH$516,MATCH(Capacity!$B614,'E-E'!$B$2:$B$516,0), MATCH(Capacity!L$254,'E-E'!$E$1:$AH$1,0))</f>
        <v>0</v>
      </c>
      <c r="M614">
        <f>$C614*INDEX('E-E'!$E$2:$AH$516,MATCH(Capacity!$B614,'E-E'!$B$2:$B$516,0), MATCH(Capacity!M$254,'E-E'!$E$1:$AH$1,0))</f>
        <v>0</v>
      </c>
      <c r="N614">
        <f>$C614*INDEX('E-E'!$E$2:$AH$516,MATCH(Capacity!$B614,'E-E'!$B$2:$B$516,0), MATCH(Capacity!N$254,'E-E'!$E$1:$AH$1,0))</f>
        <v>0</v>
      </c>
      <c r="O614">
        <f>$C614*INDEX('E-E'!$E$2:$AH$516,MATCH(Capacity!$B614,'E-E'!$B$2:$B$516,0), MATCH(Capacity!O$254,'E-E'!$E$1:$AH$1,0))</f>
        <v>0</v>
      </c>
      <c r="P614">
        <f>$C614*INDEX('E-E'!$E$2:$AH$516,MATCH(Capacity!$B614,'E-E'!$B$2:$B$516,0), MATCH(Capacity!P$254,'E-E'!$E$1:$AH$1,0))</f>
        <v>0</v>
      </c>
      <c r="Q614">
        <f>$C614*INDEX('E-E'!$E$2:$AH$516,MATCH(Capacity!$B614,'E-E'!$B$2:$B$516,0), MATCH(Capacity!Q$254,'E-E'!$E$1:$AH$1,0))</f>
        <v>0</v>
      </c>
      <c r="R614">
        <f>$C614*INDEX('E-E'!$E$2:$AH$516,MATCH(Capacity!$B614,'E-E'!$B$2:$B$516,0), MATCH(Capacity!R$254,'E-E'!$E$1:$AH$1,0))</f>
        <v>0</v>
      </c>
      <c r="S614">
        <f>$C614*INDEX('E-E'!$E$2:$AH$516,MATCH(Capacity!$B614,'E-E'!$B$2:$B$516,0), MATCH(Capacity!S$254,'E-E'!$E$1:$AH$1,0))</f>
        <v>0</v>
      </c>
      <c r="T614">
        <f>$C614*INDEX('E-E'!$E$2:$AH$516,MATCH(Capacity!$B614,'E-E'!$B$2:$B$516,0), MATCH(Capacity!T$254,'E-E'!$E$1:$AH$1,0))</f>
        <v>0</v>
      </c>
      <c r="U614">
        <f>$C614*INDEX('E-E'!$E$2:$AH$516,MATCH(Capacity!$B614,'E-E'!$B$2:$B$516,0), MATCH(Capacity!U$254,'E-E'!$E$1:$AH$1,0))</f>
        <v>0</v>
      </c>
      <c r="V614">
        <f>$C614*INDEX('E-E'!$E$2:$AH$516,MATCH(Capacity!$B614,'E-E'!$B$2:$B$516,0), MATCH(Capacity!V$254,'E-E'!$E$1:$AH$1,0))</f>
        <v>0</v>
      </c>
      <c r="W614">
        <f>$C614*INDEX('E-E'!$E$2:$AH$516,MATCH(Capacity!$B614,'E-E'!$B$2:$B$516,0), MATCH(Capacity!W$254,'E-E'!$E$1:$AH$1,0))</f>
        <v>0</v>
      </c>
      <c r="X614">
        <f>$C614*INDEX('E-E'!$E$2:$AH$516,MATCH(Capacity!$B614,'E-E'!$B$2:$B$516,0), MATCH(Capacity!X$254,'E-E'!$E$1:$AH$1,0))</f>
        <v>0</v>
      </c>
      <c r="Y614">
        <f>$C614*INDEX('E-E'!$E$2:$AH$516,MATCH(Capacity!$B614,'E-E'!$B$2:$B$516,0), MATCH(Capacity!Y$254,'E-E'!$E$1:$AH$1,0))</f>
        <v>0</v>
      </c>
      <c r="Z614">
        <f>$C614*INDEX('E-E'!$E$2:$AH$516,MATCH(Capacity!$B614,'E-E'!$B$2:$B$516,0), MATCH(Capacity!Z$254,'E-E'!$E$1:$AH$1,0))</f>
        <v>0</v>
      </c>
      <c r="AA614">
        <f>$C614*INDEX('E-E'!$E$2:$AH$516,MATCH(Capacity!$B614,'E-E'!$B$2:$B$516,0), MATCH(Capacity!AA$254,'E-E'!$E$1:$AH$1,0))</f>
        <v>0</v>
      </c>
      <c r="AB614">
        <f>$C614*INDEX('E-E'!$E$2:$AH$516,MATCH(Capacity!$B614,'E-E'!$B$2:$B$516,0), MATCH(Capacity!AB$254,'E-E'!$E$1:$AH$1,0))</f>
        <v>0</v>
      </c>
      <c r="AC614">
        <f>$C614*INDEX('E-E'!$E$2:$AH$516,MATCH(Capacity!$B614,'E-E'!$B$2:$B$516,0), MATCH(Capacity!AC$254,'E-E'!$E$1:$AH$1,0))</f>
        <v>0</v>
      </c>
      <c r="AD614">
        <f>$C614*INDEX('E-E'!$E$2:$AH$516,MATCH(Capacity!$B614,'E-E'!$B$2:$B$516,0), MATCH(Capacity!AD$254,'E-E'!$E$1:$AH$1,0))</f>
        <v>0</v>
      </c>
      <c r="AE614">
        <f>$C614*INDEX('E-E'!$E$2:$AH$516,MATCH(Capacity!$B614,'E-E'!$B$2:$B$516,0), MATCH(Capacity!AE$254,'E-E'!$E$1:$AH$1,0))</f>
        <v>0</v>
      </c>
      <c r="AF614">
        <f>$C614*INDEX('E-E'!$E$2:$AH$516,MATCH(Capacity!$B614,'E-E'!$B$2:$B$516,0), MATCH(Capacity!AF$254,'E-E'!$E$1:$AH$1,0))</f>
        <v>0</v>
      </c>
      <c r="AG614">
        <f>$C614*INDEX('E-E'!$E$2:$AH$516,MATCH(Capacity!$B614,'E-E'!$B$2:$B$516,0), MATCH(Capacity!AG$254,'E-E'!$E$1:$AH$1,0))</f>
        <v>0</v>
      </c>
      <c r="AH614">
        <f>$C614*INDEX('E-E'!$E$2:$AH$516,MATCH(Capacity!$B614,'E-E'!$B$2:$B$516,0), MATCH(Capacity!AH$254,'E-E'!$E$1:$AH$1,0))</f>
        <v>0</v>
      </c>
    </row>
    <row r="615" spans="1:34" x14ac:dyDescent="0.3">
      <c r="A615" t="str">
        <f>'E-E'!A362</f>
        <v>Rugby Run Solar Farm</v>
      </c>
      <c r="B615" t="str">
        <f>'E-E'!B362</f>
        <v>RUGBYR1</v>
      </c>
      <c r="C615">
        <f>_xlfn.IFNA(VLOOKUP(B615,RawData!$B$1:$E$168,4,FALSE),0)</f>
        <v>0</v>
      </c>
      <c r="D615">
        <f>_xlfn.IFNA(VLOOKUP(B615,RawData!$B$1:$H$168,7,FALSE),0)</f>
        <v>0</v>
      </c>
      <c r="E615">
        <f>_xlfn.IFNA(VLOOKUP(B615,RawData!$B$1:$H$168,2,FALSE),0)</f>
        <v>0</v>
      </c>
      <c r="F615">
        <f>$C615*INDEX('E-E'!$E$2:$AH$516,MATCH(Capacity!$B615,'E-E'!$B$2:$B$516,0), MATCH(Capacity!F$254,'E-E'!$E$1:$AH$1,0))</f>
        <v>0</v>
      </c>
      <c r="G615">
        <f>$C615*INDEX('E-E'!$E$2:$AH$516,MATCH(Capacity!$B615,'E-E'!$B$2:$B$516,0), MATCH(Capacity!G$254,'E-E'!$E$1:$AH$1,0))</f>
        <v>0</v>
      </c>
      <c r="H615">
        <f>$C615*INDEX('E-E'!$E$2:$AH$516,MATCH(Capacity!$B615,'E-E'!$B$2:$B$516,0), MATCH(Capacity!H$254,'E-E'!$E$1:$AH$1,0))</f>
        <v>0</v>
      </c>
      <c r="I615">
        <f>$C615*INDEX('E-E'!$E$2:$AH$516,MATCH(Capacity!$B615,'E-E'!$B$2:$B$516,0), MATCH(Capacity!I$254,'E-E'!$E$1:$AH$1,0))</f>
        <v>0</v>
      </c>
      <c r="J615">
        <f>$C615*INDEX('E-E'!$E$2:$AH$516,MATCH(Capacity!$B615,'E-E'!$B$2:$B$516,0), MATCH(Capacity!J$254,'E-E'!$E$1:$AH$1,0))</f>
        <v>0</v>
      </c>
      <c r="K615">
        <f>$C615*INDEX('E-E'!$E$2:$AH$516,MATCH(Capacity!$B615,'E-E'!$B$2:$B$516,0), MATCH(Capacity!K$254,'E-E'!$E$1:$AH$1,0))</f>
        <v>0</v>
      </c>
      <c r="L615">
        <f>$C615*INDEX('E-E'!$E$2:$AH$516,MATCH(Capacity!$B615,'E-E'!$B$2:$B$516,0), MATCH(Capacity!L$254,'E-E'!$E$1:$AH$1,0))</f>
        <v>0</v>
      </c>
      <c r="M615">
        <f>$C615*INDEX('E-E'!$E$2:$AH$516,MATCH(Capacity!$B615,'E-E'!$B$2:$B$516,0), MATCH(Capacity!M$254,'E-E'!$E$1:$AH$1,0))</f>
        <v>0</v>
      </c>
      <c r="N615">
        <f>$C615*INDEX('E-E'!$E$2:$AH$516,MATCH(Capacity!$B615,'E-E'!$B$2:$B$516,0), MATCH(Capacity!N$254,'E-E'!$E$1:$AH$1,0))</f>
        <v>0</v>
      </c>
      <c r="O615">
        <f>$C615*INDEX('E-E'!$E$2:$AH$516,MATCH(Capacity!$B615,'E-E'!$B$2:$B$516,0), MATCH(Capacity!O$254,'E-E'!$E$1:$AH$1,0))</f>
        <v>0</v>
      </c>
      <c r="P615">
        <f>$C615*INDEX('E-E'!$E$2:$AH$516,MATCH(Capacity!$B615,'E-E'!$B$2:$B$516,0), MATCH(Capacity!P$254,'E-E'!$E$1:$AH$1,0))</f>
        <v>0</v>
      </c>
      <c r="Q615">
        <f>$C615*INDEX('E-E'!$E$2:$AH$516,MATCH(Capacity!$B615,'E-E'!$B$2:$B$516,0), MATCH(Capacity!Q$254,'E-E'!$E$1:$AH$1,0))</f>
        <v>0</v>
      </c>
      <c r="R615">
        <f>$C615*INDEX('E-E'!$E$2:$AH$516,MATCH(Capacity!$B615,'E-E'!$B$2:$B$516,0), MATCH(Capacity!R$254,'E-E'!$E$1:$AH$1,0))</f>
        <v>0</v>
      </c>
      <c r="S615">
        <f>$C615*INDEX('E-E'!$E$2:$AH$516,MATCH(Capacity!$B615,'E-E'!$B$2:$B$516,0), MATCH(Capacity!S$254,'E-E'!$E$1:$AH$1,0))</f>
        <v>0</v>
      </c>
      <c r="T615">
        <f>$C615*INDEX('E-E'!$E$2:$AH$516,MATCH(Capacity!$B615,'E-E'!$B$2:$B$516,0), MATCH(Capacity!T$254,'E-E'!$E$1:$AH$1,0))</f>
        <v>0</v>
      </c>
      <c r="U615">
        <f>$C615*INDEX('E-E'!$E$2:$AH$516,MATCH(Capacity!$B615,'E-E'!$B$2:$B$516,0), MATCH(Capacity!U$254,'E-E'!$E$1:$AH$1,0))</f>
        <v>0</v>
      </c>
      <c r="V615">
        <f>$C615*INDEX('E-E'!$E$2:$AH$516,MATCH(Capacity!$B615,'E-E'!$B$2:$B$516,0), MATCH(Capacity!V$254,'E-E'!$E$1:$AH$1,0))</f>
        <v>0</v>
      </c>
      <c r="W615">
        <f>$C615*INDEX('E-E'!$E$2:$AH$516,MATCH(Capacity!$B615,'E-E'!$B$2:$B$516,0), MATCH(Capacity!W$254,'E-E'!$E$1:$AH$1,0))</f>
        <v>0</v>
      </c>
      <c r="X615">
        <f>$C615*INDEX('E-E'!$E$2:$AH$516,MATCH(Capacity!$B615,'E-E'!$B$2:$B$516,0), MATCH(Capacity!X$254,'E-E'!$E$1:$AH$1,0))</f>
        <v>0</v>
      </c>
      <c r="Y615">
        <f>$C615*INDEX('E-E'!$E$2:$AH$516,MATCH(Capacity!$B615,'E-E'!$B$2:$B$516,0), MATCH(Capacity!Y$254,'E-E'!$E$1:$AH$1,0))</f>
        <v>0</v>
      </c>
      <c r="Z615">
        <f>$C615*INDEX('E-E'!$E$2:$AH$516,MATCH(Capacity!$B615,'E-E'!$B$2:$B$516,0), MATCH(Capacity!Z$254,'E-E'!$E$1:$AH$1,0))</f>
        <v>0</v>
      </c>
      <c r="AA615">
        <f>$C615*INDEX('E-E'!$E$2:$AH$516,MATCH(Capacity!$B615,'E-E'!$B$2:$B$516,0), MATCH(Capacity!AA$254,'E-E'!$E$1:$AH$1,0))</f>
        <v>0</v>
      </c>
      <c r="AB615">
        <f>$C615*INDEX('E-E'!$E$2:$AH$516,MATCH(Capacity!$B615,'E-E'!$B$2:$B$516,0), MATCH(Capacity!AB$254,'E-E'!$E$1:$AH$1,0))</f>
        <v>0</v>
      </c>
      <c r="AC615">
        <f>$C615*INDEX('E-E'!$E$2:$AH$516,MATCH(Capacity!$B615,'E-E'!$B$2:$B$516,0), MATCH(Capacity!AC$254,'E-E'!$E$1:$AH$1,0))</f>
        <v>0</v>
      </c>
      <c r="AD615">
        <f>$C615*INDEX('E-E'!$E$2:$AH$516,MATCH(Capacity!$B615,'E-E'!$B$2:$B$516,0), MATCH(Capacity!AD$254,'E-E'!$E$1:$AH$1,0))</f>
        <v>0</v>
      </c>
      <c r="AE615">
        <f>$C615*INDEX('E-E'!$E$2:$AH$516,MATCH(Capacity!$B615,'E-E'!$B$2:$B$516,0), MATCH(Capacity!AE$254,'E-E'!$E$1:$AH$1,0))</f>
        <v>0</v>
      </c>
      <c r="AF615">
        <f>$C615*INDEX('E-E'!$E$2:$AH$516,MATCH(Capacity!$B615,'E-E'!$B$2:$B$516,0), MATCH(Capacity!AF$254,'E-E'!$E$1:$AH$1,0))</f>
        <v>0</v>
      </c>
      <c r="AG615">
        <f>$C615*INDEX('E-E'!$E$2:$AH$516,MATCH(Capacity!$B615,'E-E'!$B$2:$B$516,0), MATCH(Capacity!AG$254,'E-E'!$E$1:$AH$1,0))</f>
        <v>0</v>
      </c>
      <c r="AH615">
        <f>$C615*INDEX('E-E'!$E$2:$AH$516,MATCH(Capacity!$B615,'E-E'!$B$2:$B$516,0), MATCH(Capacity!AH$254,'E-E'!$E$1:$AH$1,0))</f>
        <v>0</v>
      </c>
    </row>
    <row r="616" spans="1:34" x14ac:dyDescent="0.3">
      <c r="A616" t="str">
        <f>'E-E'!A363</f>
        <v>Salt Creek Wind Farm</v>
      </c>
      <c r="B616" t="str">
        <f>'E-E'!B363</f>
        <v>SALTCRK1</v>
      </c>
      <c r="C616">
        <f>_xlfn.IFNA(VLOOKUP(B616,RawData!$B$1:$E$168,4,FALSE),0)</f>
        <v>0</v>
      </c>
      <c r="D616">
        <f>_xlfn.IFNA(VLOOKUP(B616,RawData!$B$1:$H$168,7,FALSE),0)</f>
        <v>0</v>
      </c>
      <c r="E616">
        <f>_xlfn.IFNA(VLOOKUP(B616,RawData!$B$1:$H$168,2,FALSE),0)</f>
        <v>0</v>
      </c>
      <c r="F616">
        <f>$C616*INDEX('E-E'!$E$2:$AH$516,MATCH(Capacity!$B616,'E-E'!$B$2:$B$516,0), MATCH(Capacity!F$254,'E-E'!$E$1:$AH$1,0))</f>
        <v>0</v>
      </c>
      <c r="G616">
        <f>$C616*INDEX('E-E'!$E$2:$AH$516,MATCH(Capacity!$B616,'E-E'!$B$2:$B$516,0), MATCH(Capacity!G$254,'E-E'!$E$1:$AH$1,0))</f>
        <v>0</v>
      </c>
      <c r="H616">
        <f>$C616*INDEX('E-E'!$E$2:$AH$516,MATCH(Capacity!$B616,'E-E'!$B$2:$B$516,0), MATCH(Capacity!H$254,'E-E'!$E$1:$AH$1,0))</f>
        <v>0</v>
      </c>
      <c r="I616">
        <f>$C616*INDEX('E-E'!$E$2:$AH$516,MATCH(Capacity!$B616,'E-E'!$B$2:$B$516,0), MATCH(Capacity!I$254,'E-E'!$E$1:$AH$1,0))</f>
        <v>0</v>
      </c>
      <c r="J616">
        <f>$C616*INDEX('E-E'!$E$2:$AH$516,MATCH(Capacity!$B616,'E-E'!$B$2:$B$516,0), MATCH(Capacity!J$254,'E-E'!$E$1:$AH$1,0))</f>
        <v>0</v>
      </c>
      <c r="K616">
        <f>$C616*INDEX('E-E'!$E$2:$AH$516,MATCH(Capacity!$B616,'E-E'!$B$2:$B$516,0), MATCH(Capacity!K$254,'E-E'!$E$1:$AH$1,0))</f>
        <v>0</v>
      </c>
      <c r="L616">
        <f>$C616*INDEX('E-E'!$E$2:$AH$516,MATCH(Capacity!$B616,'E-E'!$B$2:$B$516,0), MATCH(Capacity!L$254,'E-E'!$E$1:$AH$1,0))</f>
        <v>0</v>
      </c>
      <c r="M616">
        <f>$C616*INDEX('E-E'!$E$2:$AH$516,MATCH(Capacity!$B616,'E-E'!$B$2:$B$516,0), MATCH(Capacity!M$254,'E-E'!$E$1:$AH$1,0))</f>
        <v>0</v>
      </c>
      <c r="N616">
        <f>$C616*INDEX('E-E'!$E$2:$AH$516,MATCH(Capacity!$B616,'E-E'!$B$2:$B$516,0), MATCH(Capacity!N$254,'E-E'!$E$1:$AH$1,0))</f>
        <v>0</v>
      </c>
      <c r="O616">
        <f>$C616*INDEX('E-E'!$E$2:$AH$516,MATCH(Capacity!$B616,'E-E'!$B$2:$B$516,0), MATCH(Capacity!O$254,'E-E'!$E$1:$AH$1,0))</f>
        <v>0</v>
      </c>
      <c r="P616">
        <f>$C616*INDEX('E-E'!$E$2:$AH$516,MATCH(Capacity!$B616,'E-E'!$B$2:$B$516,0), MATCH(Capacity!P$254,'E-E'!$E$1:$AH$1,0))</f>
        <v>0</v>
      </c>
      <c r="Q616">
        <f>$C616*INDEX('E-E'!$E$2:$AH$516,MATCH(Capacity!$B616,'E-E'!$B$2:$B$516,0), MATCH(Capacity!Q$254,'E-E'!$E$1:$AH$1,0))</f>
        <v>0</v>
      </c>
      <c r="R616">
        <f>$C616*INDEX('E-E'!$E$2:$AH$516,MATCH(Capacity!$B616,'E-E'!$B$2:$B$516,0), MATCH(Capacity!R$254,'E-E'!$E$1:$AH$1,0))</f>
        <v>0</v>
      </c>
      <c r="S616">
        <f>$C616*INDEX('E-E'!$E$2:$AH$516,MATCH(Capacity!$B616,'E-E'!$B$2:$B$516,0), MATCH(Capacity!S$254,'E-E'!$E$1:$AH$1,0))</f>
        <v>0</v>
      </c>
      <c r="T616">
        <f>$C616*INDEX('E-E'!$E$2:$AH$516,MATCH(Capacity!$B616,'E-E'!$B$2:$B$516,0), MATCH(Capacity!T$254,'E-E'!$E$1:$AH$1,0))</f>
        <v>0</v>
      </c>
      <c r="U616">
        <f>$C616*INDEX('E-E'!$E$2:$AH$516,MATCH(Capacity!$B616,'E-E'!$B$2:$B$516,0), MATCH(Capacity!U$254,'E-E'!$E$1:$AH$1,0))</f>
        <v>0</v>
      </c>
      <c r="V616">
        <f>$C616*INDEX('E-E'!$E$2:$AH$516,MATCH(Capacity!$B616,'E-E'!$B$2:$B$516,0), MATCH(Capacity!V$254,'E-E'!$E$1:$AH$1,0))</f>
        <v>0</v>
      </c>
      <c r="W616">
        <f>$C616*INDEX('E-E'!$E$2:$AH$516,MATCH(Capacity!$B616,'E-E'!$B$2:$B$516,0), MATCH(Capacity!W$254,'E-E'!$E$1:$AH$1,0))</f>
        <v>0</v>
      </c>
      <c r="X616">
        <f>$C616*INDEX('E-E'!$E$2:$AH$516,MATCH(Capacity!$B616,'E-E'!$B$2:$B$516,0), MATCH(Capacity!X$254,'E-E'!$E$1:$AH$1,0))</f>
        <v>0</v>
      </c>
      <c r="Y616">
        <f>$C616*INDEX('E-E'!$E$2:$AH$516,MATCH(Capacity!$B616,'E-E'!$B$2:$B$516,0), MATCH(Capacity!Y$254,'E-E'!$E$1:$AH$1,0))</f>
        <v>0</v>
      </c>
      <c r="Z616">
        <f>$C616*INDEX('E-E'!$E$2:$AH$516,MATCH(Capacity!$B616,'E-E'!$B$2:$B$516,0), MATCH(Capacity!Z$254,'E-E'!$E$1:$AH$1,0))</f>
        <v>0</v>
      </c>
      <c r="AA616">
        <f>$C616*INDEX('E-E'!$E$2:$AH$516,MATCH(Capacity!$B616,'E-E'!$B$2:$B$516,0), MATCH(Capacity!AA$254,'E-E'!$E$1:$AH$1,0))</f>
        <v>0</v>
      </c>
      <c r="AB616">
        <f>$C616*INDEX('E-E'!$E$2:$AH$516,MATCH(Capacity!$B616,'E-E'!$B$2:$B$516,0), MATCH(Capacity!AB$254,'E-E'!$E$1:$AH$1,0))</f>
        <v>0</v>
      </c>
      <c r="AC616">
        <f>$C616*INDEX('E-E'!$E$2:$AH$516,MATCH(Capacity!$B616,'E-E'!$B$2:$B$516,0), MATCH(Capacity!AC$254,'E-E'!$E$1:$AH$1,0))</f>
        <v>0</v>
      </c>
      <c r="AD616">
        <f>$C616*INDEX('E-E'!$E$2:$AH$516,MATCH(Capacity!$B616,'E-E'!$B$2:$B$516,0), MATCH(Capacity!AD$254,'E-E'!$E$1:$AH$1,0))</f>
        <v>0</v>
      </c>
      <c r="AE616">
        <f>$C616*INDEX('E-E'!$E$2:$AH$516,MATCH(Capacity!$B616,'E-E'!$B$2:$B$516,0), MATCH(Capacity!AE$254,'E-E'!$E$1:$AH$1,0))</f>
        <v>0</v>
      </c>
      <c r="AF616">
        <f>$C616*INDEX('E-E'!$E$2:$AH$516,MATCH(Capacity!$B616,'E-E'!$B$2:$B$516,0), MATCH(Capacity!AF$254,'E-E'!$E$1:$AH$1,0))</f>
        <v>0</v>
      </c>
      <c r="AG616">
        <f>$C616*INDEX('E-E'!$E$2:$AH$516,MATCH(Capacity!$B616,'E-E'!$B$2:$B$516,0), MATCH(Capacity!AG$254,'E-E'!$E$1:$AH$1,0))</f>
        <v>0</v>
      </c>
      <c r="AH616">
        <f>$C616*INDEX('E-E'!$E$2:$AH$516,MATCH(Capacity!$B616,'E-E'!$B$2:$B$516,0), MATCH(Capacity!AH$254,'E-E'!$E$1:$AH$1,0))</f>
        <v>0</v>
      </c>
    </row>
    <row r="617" spans="1:34" x14ac:dyDescent="0.3">
      <c r="A617" t="str">
        <f>'E-E'!A364</f>
        <v>Sapphire Wind Farm</v>
      </c>
      <c r="B617" t="str">
        <f>'E-E'!B364</f>
        <v>SAPHWF1</v>
      </c>
      <c r="C617">
        <f>_xlfn.IFNA(VLOOKUP(B617,RawData!$B$1:$E$168,4,FALSE),0)</f>
        <v>0</v>
      </c>
      <c r="D617">
        <f>_xlfn.IFNA(VLOOKUP(B617,RawData!$B$1:$H$168,7,FALSE),0)</f>
        <v>0</v>
      </c>
      <c r="E617">
        <f>_xlfn.IFNA(VLOOKUP(B617,RawData!$B$1:$H$168,2,FALSE),0)</f>
        <v>0</v>
      </c>
      <c r="F617">
        <f>$C617*INDEX('E-E'!$E$2:$AH$516,MATCH(Capacity!$B617,'E-E'!$B$2:$B$516,0), MATCH(Capacity!F$254,'E-E'!$E$1:$AH$1,0))</f>
        <v>0</v>
      </c>
      <c r="G617">
        <f>$C617*INDEX('E-E'!$E$2:$AH$516,MATCH(Capacity!$B617,'E-E'!$B$2:$B$516,0), MATCH(Capacity!G$254,'E-E'!$E$1:$AH$1,0))</f>
        <v>0</v>
      </c>
      <c r="H617">
        <f>$C617*INDEX('E-E'!$E$2:$AH$516,MATCH(Capacity!$B617,'E-E'!$B$2:$B$516,0), MATCH(Capacity!H$254,'E-E'!$E$1:$AH$1,0))</f>
        <v>0</v>
      </c>
      <c r="I617">
        <f>$C617*INDEX('E-E'!$E$2:$AH$516,MATCH(Capacity!$B617,'E-E'!$B$2:$B$516,0), MATCH(Capacity!I$254,'E-E'!$E$1:$AH$1,0))</f>
        <v>0</v>
      </c>
      <c r="J617">
        <f>$C617*INDEX('E-E'!$E$2:$AH$516,MATCH(Capacity!$B617,'E-E'!$B$2:$B$516,0), MATCH(Capacity!J$254,'E-E'!$E$1:$AH$1,0))</f>
        <v>0</v>
      </c>
      <c r="K617">
        <f>$C617*INDEX('E-E'!$E$2:$AH$516,MATCH(Capacity!$B617,'E-E'!$B$2:$B$516,0), MATCH(Capacity!K$254,'E-E'!$E$1:$AH$1,0))</f>
        <v>0</v>
      </c>
      <c r="L617">
        <f>$C617*INDEX('E-E'!$E$2:$AH$516,MATCH(Capacity!$B617,'E-E'!$B$2:$B$516,0), MATCH(Capacity!L$254,'E-E'!$E$1:$AH$1,0))</f>
        <v>0</v>
      </c>
      <c r="M617">
        <f>$C617*INDEX('E-E'!$E$2:$AH$516,MATCH(Capacity!$B617,'E-E'!$B$2:$B$516,0), MATCH(Capacity!M$254,'E-E'!$E$1:$AH$1,0))</f>
        <v>0</v>
      </c>
      <c r="N617">
        <f>$C617*INDEX('E-E'!$E$2:$AH$516,MATCH(Capacity!$B617,'E-E'!$B$2:$B$516,0), MATCH(Capacity!N$254,'E-E'!$E$1:$AH$1,0))</f>
        <v>0</v>
      </c>
      <c r="O617">
        <f>$C617*INDEX('E-E'!$E$2:$AH$516,MATCH(Capacity!$B617,'E-E'!$B$2:$B$516,0), MATCH(Capacity!O$254,'E-E'!$E$1:$AH$1,0))</f>
        <v>0</v>
      </c>
      <c r="P617">
        <f>$C617*INDEX('E-E'!$E$2:$AH$516,MATCH(Capacity!$B617,'E-E'!$B$2:$B$516,0), MATCH(Capacity!P$254,'E-E'!$E$1:$AH$1,0))</f>
        <v>0</v>
      </c>
      <c r="Q617">
        <f>$C617*INDEX('E-E'!$E$2:$AH$516,MATCH(Capacity!$B617,'E-E'!$B$2:$B$516,0), MATCH(Capacity!Q$254,'E-E'!$E$1:$AH$1,0))</f>
        <v>0</v>
      </c>
      <c r="R617">
        <f>$C617*INDEX('E-E'!$E$2:$AH$516,MATCH(Capacity!$B617,'E-E'!$B$2:$B$516,0), MATCH(Capacity!R$254,'E-E'!$E$1:$AH$1,0))</f>
        <v>0</v>
      </c>
      <c r="S617">
        <f>$C617*INDEX('E-E'!$E$2:$AH$516,MATCH(Capacity!$B617,'E-E'!$B$2:$B$516,0), MATCH(Capacity!S$254,'E-E'!$E$1:$AH$1,0))</f>
        <v>0</v>
      </c>
      <c r="T617">
        <f>$C617*INDEX('E-E'!$E$2:$AH$516,MATCH(Capacity!$B617,'E-E'!$B$2:$B$516,0), MATCH(Capacity!T$254,'E-E'!$E$1:$AH$1,0))</f>
        <v>0</v>
      </c>
      <c r="U617">
        <f>$C617*INDEX('E-E'!$E$2:$AH$516,MATCH(Capacity!$B617,'E-E'!$B$2:$B$516,0), MATCH(Capacity!U$254,'E-E'!$E$1:$AH$1,0))</f>
        <v>0</v>
      </c>
      <c r="V617">
        <f>$C617*INDEX('E-E'!$E$2:$AH$516,MATCH(Capacity!$B617,'E-E'!$B$2:$B$516,0), MATCH(Capacity!V$254,'E-E'!$E$1:$AH$1,0))</f>
        <v>0</v>
      </c>
      <c r="W617">
        <f>$C617*INDEX('E-E'!$E$2:$AH$516,MATCH(Capacity!$B617,'E-E'!$B$2:$B$516,0), MATCH(Capacity!W$254,'E-E'!$E$1:$AH$1,0))</f>
        <v>0</v>
      </c>
      <c r="X617">
        <f>$C617*INDEX('E-E'!$E$2:$AH$516,MATCH(Capacity!$B617,'E-E'!$B$2:$B$516,0), MATCH(Capacity!X$254,'E-E'!$E$1:$AH$1,0))</f>
        <v>0</v>
      </c>
      <c r="Y617">
        <f>$C617*INDEX('E-E'!$E$2:$AH$516,MATCH(Capacity!$B617,'E-E'!$B$2:$B$516,0), MATCH(Capacity!Y$254,'E-E'!$E$1:$AH$1,0))</f>
        <v>0</v>
      </c>
      <c r="Z617">
        <f>$C617*INDEX('E-E'!$E$2:$AH$516,MATCH(Capacity!$B617,'E-E'!$B$2:$B$516,0), MATCH(Capacity!Z$254,'E-E'!$E$1:$AH$1,0))</f>
        <v>0</v>
      </c>
      <c r="AA617">
        <f>$C617*INDEX('E-E'!$E$2:$AH$516,MATCH(Capacity!$B617,'E-E'!$B$2:$B$516,0), MATCH(Capacity!AA$254,'E-E'!$E$1:$AH$1,0))</f>
        <v>0</v>
      </c>
      <c r="AB617">
        <f>$C617*INDEX('E-E'!$E$2:$AH$516,MATCH(Capacity!$B617,'E-E'!$B$2:$B$516,0), MATCH(Capacity!AB$254,'E-E'!$E$1:$AH$1,0))</f>
        <v>0</v>
      </c>
      <c r="AC617">
        <f>$C617*INDEX('E-E'!$E$2:$AH$516,MATCH(Capacity!$B617,'E-E'!$B$2:$B$516,0), MATCH(Capacity!AC$254,'E-E'!$E$1:$AH$1,0))</f>
        <v>0</v>
      </c>
      <c r="AD617">
        <f>$C617*INDEX('E-E'!$E$2:$AH$516,MATCH(Capacity!$B617,'E-E'!$B$2:$B$516,0), MATCH(Capacity!AD$254,'E-E'!$E$1:$AH$1,0))</f>
        <v>0</v>
      </c>
      <c r="AE617">
        <f>$C617*INDEX('E-E'!$E$2:$AH$516,MATCH(Capacity!$B617,'E-E'!$B$2:$B$516,0), MATCH(Capacity!AE$254,'E-E'!$E$1:$AH$1,0))</f>
        <v>0</v>
      </c>
      <c r="AF617">
        <f>$C617*INDEX('E-E'!$E$2:$AH$516,MATCH(Capacity!$B617,'E-E'!$B$2:$B$516,0), MATCH(Capacity!AF$254,'E-E'!$E$1:$AH$1,0))</f>
        <v>0</v>
      </c>
      <c r="AG617">
        <f>$C617*INDEX('E-E'!$E$2:$AH$516,MATCH(Capacity!$B617,'E-E'!$B$2:$B$516,0), MATCH(Capacity!AG$254,'E-E'!$E$1:$AH$1,0))</f>
        <v>0</v>
      </c>
      <c r="AH617">
        <f>$C617*INDEX('E-E'!$E$2:$AH$516,MATCH(Capacity!$B617,'E-E'!$B$2:$B$516,0), MATCH(Capacity!AH$254,'E-E'!$E$1:$AH$1,0))</f>
        <v>0</v>
      </c>
    </row>
    <row r="618" spans="1:34" x14ac:dyDescent="0.3">
      <c r="A618" t="str">
        <f>'E-E'!A365</f>
        <v>Temporary Generation South</v>
      </c>
      <c r="B618" t="str">
        <f>'E-E'!B365</f>
        <v>SATGS1</v>
      </c>
      <c r="C618">
        <f>_xlfn.IFNA(VLOOKUP(B618,RawData!$B$1:$E$168,4,FALSE),0)</f>
        <v>123</v>
      </c>
      <c r="D618" t="str">
        <f>_xlfn.IFNA(VLOOKUP(B618,RawData!$B$1:$H$168,7,FALSE),0)</f>
        <v>OCGT</v>
      </c>
      <c r="E618" t="str">
        <f>_xlfn.IFNA(VLOOKUP(B618,RawData!$B$1:$H$168,2,FALSE),0)</f>
        <v>SA</v>
      </c>
      <c r="F618">
        <f>$C618*INDEX('E-E'!$E$2:$AH$516,MATCH(Capacity!$B618,'E-E'!$B$2:$B$516,0), MATCH(Capacity!F$254,'E-E'!$E$1:$AH$1,0))</f>
        <v>123</v>
      </c>
      <c r="G618">
        <f>$C618*INDEX('E-E'!$E$2:$AH$516,MATCH(Capacity!$B618,'E-E'!$B$2:$B$516,0), MATCH(Capacity!G$254,'E-E'!$E$1:$AH$1,0))</f>
        <v>123</v>
      </c>
      <c r="H618">
        <f>$C618*INDEX('E-E'!$E$2:$AH$516,MATCH(Capacity!$B618,'E-E'!$B$2:$B$516,0), MATCH(Capacity!H$254,'E-E'!$E$1:$AH$1,0))</f>
        <v>123</v>
      </c>
      <c r="I618">
        <f>$C618*INDEX('E-E'!$E$2:$AH$516,MATCH(Capacity!$B618,'E-E'!$B$2:$B$516,0), MATCH(Capacity!I$254,'E-E'!$E$1:$AH$1,0))</f>
        <v>123</v>
      </c>
      <c r="J618">
        <f>$C618*INDEX('E-E'!$E$2:$AH$516,MATCH(Capacity!$B618,'E-E'!$B$2:$B$516,0), MATCH(Capacity!J$254,'E-E'!$E$1:$AH$1,0))</f>
        <v>123</v>
      </c>
      <c r="K618">
        <f>$C618*INDEX('E-E'!$E$2:$AH$516,MATCH(Capacity!$B618,'E-E'!$B$2:$B$516,0), MATCH(Capacity!K$254,'E-E'!$E$1:$AH$1,0))</f>
        <v>123</v>
      </c>
      <c r="L618">
        <f>$C618*INDEX('E-E'!$E$2:$AH$516,MATCH(Capacity!$B618,'E-E'!$B$2:$B$516,0), MATCH(Capacity!L$254,'E-E'!$E$1:$AH$1,0))</f>
        <v>123</v>
      </c>
      <c r="M618">
        <f>$C618*INDEX('E-E'!$E$2:$AH$516,MATCH(Capacity!$B618,'E-E'!$B$2:$B$516,0), MATCH(Capacity!M$254,'E-E'!$E$1:$AH$1,0))</f>
        <v>123</v>
      </c>
      <c r="N618">
        <f>$C618*INDEX('E-E'!$E$2:$AH$516,MATCH(Capacity!$B618,'E-E'!$B$2:$B$516,0), MATCH(Capacity!N$254,'E-E'!$E$1:$AH$1,0))</f>
        <v>123</v>
      </c>
      <c r="O618">
        <f>$C618*INDEX('E-E'!$E$2:$AH$516,MATCH(Capacity!$B618,'E-E'!$B$2:$B$516,0), MATCH(Capacity!O$254,'E-E'!$E$1:$AH$1,0))</f>
        <v>123</v>
      </c>
      <c r="P618">
        <f>$C618*INDEX('E-E'!$E$2:$AH$516,MATCH(Capacity!$B618,'E-E'!$B$2:$B$516,0), MATCH(Capacity!P$254,'E-E'!$E$1:$AH$1,0))</f>
        <v>123</v>
      </c>
      <c r="Q618">
        <f>$C618*INDEX('E-E'!$E$2:$AH$516,MATCH(Capacity!$B618,'E-E'!$B$2:$B$516,0), MATCH(Capacity!Q$254,'E-E'!$E$1:$AH$1,0))</f>
        <v>123</v>
      </c>
      <c r="R618">
        <f>$C618*INDEX('E-E'!$E$2:$AH$516,MATCH(Capacity!$B618,'E-E'!$B$2:$B$516,0), MATCH(Capacity!R$254,'E-E'!$E$1:$AH$1,0))</f>
        <v>123</v>
      </c>
      <c r="S618">
        <f>$C618*INDEX('E-E'!$E$2:$AH$516,MATCH(Capacity!$B618,'E-E'!$B$2:$B$516,0), MATCH(Capacity!S$254,'E-E'!$E$1:$AH$1,0))</f>
        <v>123</v>
      </c>
      <c r="T618">
        <f>$C618*INDEX('E-E'!$E$2:$AH$516,MATCH(Capacity!$B618,'E-E'!$B$2:$B$516,0), MATCH(Capacity!T$254,'E-E'!$E$1:$AH$1,0))</f>
        <v>123</v>
      </c>
      <c r="U618">
        <f>$C618*INDEX('E-E'!$E$2:$AH$516,MATCH(Capacity!$B618,'E-E'!$B$2:$B$516,0), MATCH(Capacity!U$254,'E-E'!$E$1:$AH$1,0))</f>
        <v>123</v>
      </c>
      <c r="V618">
        <f>$C618*INDEX('E-E'!$E$2:$AH$516,MATCH(Capacity!$B618,'E-E'!$B$2:$B$516,0), MATCH(Capacity!V$254,'E-E'!$E$1:$AH$1,0))</f>
        <v>123</v>
      </c>
      <c r="W618">
        <f>$C618*INDEX('E-E'!$E$2:$AH$516,MATCH(Capacity!$B618,'E-E'!$B$2:$B$516,0), MATCH(Capacity!W$254,'E-E'!$E$1:$AH$1,0))</f>
        <v>123</v>
      </c>
      <c r="X618">
        <f>$C618*INDEX('E-E'!$E$2:$AH$516,MATCH(Capacity!$B618,'E-E'!$B$2:$B$516,0), MATCH(Capacity!X$254,'E-E'!$E$1:$AH$1,0))</f>
        <v>123</v>
      </c>
      <c r="Y618">
        <f>$C618*INDEX('E-E'!$E$2:$AH$516,MATCH(Capacity!$B618,'E-E'!$B$2:$B$516,0), MATCH(Capacity!Y$254,'E-E'!$E$1:$AH$1,0))</f>
        <v>123</v>
      </c>
      <c r="Z618">
        <f>$C618*INDEX('E-E'!$E$2:$AH$516,MATCH(Capacity!$B618,'E-E'!$B$2:$B$516,0), MATCH(Capacity!Z$254,'E-E'!$E$1:$AH$1,0))</f>
        <v>123</v>
      </c>
      <c r="AA618">
        <f>$C618*INDEX('E-E'!$E$2:$AH$516,MATCH(Capacity!$B618,'E-E'!$B$2:$B$516,0), MATCH(Capacity!AA$254,'E-E'!$E$1:$AH$1,0))</f>
        <v>123</v>
      </c>
      <c r="AB618">
        <f>$C618*INDEX('E-E'!$E$2:$AH$516,MATCH(Capacity!$B618,'E-E'!$B$2:$B$516,0), MATCH(Capacity!AB$254,'E-E'!$E$1:$AH$1,0))</f>
        <v>123</v>
      </c>
      <c r="AC618">
        <f>$C618*INDEX('E-E'!$E$2:$AH$516,MATCH(Capacity!$B618,'E-E'!$B$2:$B$516,0), MATCH(Capacity!AC$254,'E-E'!$E$1:$AH$1,0))</f>
        <v>123</v>
      </c>
      <c r="AD618">
        <f>$C618*INDEX('E-E'!$E$2:$AH$516,MATCH(Capacity!$B618,'E-E'!$B$2:$B$516,0), MATCH(Capacity!AD$254,'E-E'!$E$1:$AH$1,0))</f>
        <v>123</v>
      </c>
      <c r="AE618">
        <f>$C618*INDEX('E-E'!$E$2:$AH$516,MATCH(Capacity!$B618,'E-E'!$B$2:$B$516,0), MATCH(Capacity!AE$254,'E-E'!$E$1:$AH$1,0))</f>
        <v>123</v>
      </c>
      <c r="AF618">
        <f>$C618*INDEX('E-E'!$E$2:$AH$516,MATCH(Capacity!$B618,'E-E'!$B$2:$B$516,0), MATCH(Capacity!AF$254,'E-E'!$E$1:$AH$1,0))</f>
        <v>123</v>
      </c>
      <c r="AG618">
        <f>$C618*INDEX('E-E'!$E$2:$AH$516,MATCH(Capacity!$B618,'E-E'!$B$2:$B$516,0), MATCH(Capacity!AG$254,'E-E'!$E$1:$AH$1,0))</f>
        <v>123</v>
      </c>
      <c r="AH618">
        <f>$C618*INDEX('E-E'!$E$2:$AH$516,MATCH(Capacity!$B618,'E-E'!$B$2:$B$516,0), MATCH(Capacity!AH$254,'E-E'!$E$1:$AH$1,0))</f>
        <v>123</v>
      </c>
    </row>
    <row r="619" spans="1:34" x14ac:dyDescent="0.3">
      <c r="A619" t="str">
        <f>'E-E'!A366</f>
        <v>Shoalhaven</v>
      </c>
      <c r="B619" t="str">
        <f>'E-E'!B366</f>
        <v>SHGEN</v>
      </c>
      <c r="C619">
        <f>_xlfn.IFNA(VLOOKUP(B619,RawData!$B$1:$E$168,4,FALSE),0)</f>
        <v>240</v>
      </c>
      <c r="D619" t="str">
        <f>_xlfn.IFNA(VLOOKUP(B619,RawData!$B$1:$H$168,7,FALSE),0)</f>
        <v>Pumped Hydro</v>
      </c>
      <c r="E619" t="str">
        <f>_xlfn.IFNA(VLOOKUP(B619,RawData!$B$1:$H$168,2,FALSE),0)</f>
        <v>NSW</v>
      </c>
      <c r="F619">
        <f>$C619*INDEX('E-E'!$E$2:$AH$516,MATCH(Capacity!$B619,'E-E'!$B$2:$B$516,0), MATCH(Capacity!F$254,'E-E'!$E$1:$AH$1,0))</f>
        <v>240</v>
      </c>
      <c r="G619">
        <f>$C619*INDEX('E-E'!$E$2:$AH$516,MATCH(Capacity!$B619,'E-E'!$B$2:$B$516,0), MATCH(Capacity!G$254,'E-E'!$E$1:$AH$1,0))</f>
        <v>240</v>
      </c>
      <c r="H619">
        <f>$C619*INDEX('E-E'!$E$2:$AH$516,MATCH(Capacity!$B619,'E-E'!$B$2:$B$516,0), MATCH(Capacity!H$254,'E-E'!$E$1:$AH$1,0))</f>
        <v>240</v>
      </c>
      <c r="I619">
        <f>$C619*INDEX('E-E'!$E$2:$AH$516,MATCH(Capacity!$B619,'E-E'!$B$2:$B$516,0), MATCH(Capacity!I$254,'E-E'!$E$1:$AH$1,0))</f>
        <v>240</v>
      </c>
      <c r="J619">
        <f>$C619*INDEX('E-E'!$E$2:$AH$516,MATCH(Capacity!$B619,'E-E'!$B$2:$B$516,0), MATCH(Capacity!J$254,'E-E'!$E$1:$AH$1,0))</f>
        <v>240</v>
      </c>
      <c r="K619">
        <f>$C619*INDEX('E-E'!$E$2:$AH$516,MATCH(Capacity!$B619,'E-E'!$B$2:$B$516,0), MATCH(Capacity!K$254,'E-E'!$E$1:$AH$1,0))</f>
        <v>240</v>
      </c>
      <c r="L619">
        <f>$C619*INDEX('E-E'!$E$2:$AH$516,MATCH(Capacity!$B619,'E-E'!$B$2:$B$516,0), MATCH(Capacity!L$254,'E-E'!$E$1:$AH$1,0))</f>
        <v>240</v>
      </c>
      <c r="M619">
        <f>$C619*INDEX('E-E'!$E$2:$AH$516,MATCH(Capacity!$B619,'E-E'!$B$2:$B$516,0), MATCH(Capacity!M$254,'E-E'!$E$1:$AH$1,0))</f>
        <v>240</v>
      </c>
      <c r="N619">
        <f>$C619*INDEX('E-E'!$E$2:$AH$516,MATCH(Capacity!$B619,'E-E'!$B$2:$B$516,0), MATCH(Capacity!N$254,'E-E'!$E$1:$AH$1,0))</f>
        <v>240</v>
      </c>
      <c r="O619">
        <f>$C619*INDEX('E-E'!$E$2:$AH$516,MATCH(Capacity!$B619,'E-E'!$B$2:$B$516,0), MATCH(Capacity!O$254,'E-E'!$E$1:$AH$1,0))</f>
        <v>240</v>
      </c>
      <c r="P619">
        <f>$C619*INDEX('E-E'!$E$2:$AH$516,MATCH(Capacity!$B619,'E-E'!$B$2:$B$516,0), MATCH(Capacity!P$254,'E-E'!$E$1:$AH$1,0))</f>
        <v>240</v>
      </c>
      <c r="Q619">
        <f>$C619*INDEX('E-E'!$E$2:$AH$516,MATCH(Capacity!$B619,'E-E'!$B$2:$B$516,0), MATCH(Capacity!Q$254,'E-E'!$E$1:$AH$1,0))</f>
        <v>240</v>
      </c>
      <c r="R619">
        <f>$C619*INDEX('E-E'!$E$2:$AH$516,MATCH(Capacity!$B619,'E-E'!$B$2:$B$516,0), MATCH(Capacity!R$254,'E-E'!$E$1:$AH$1,0))</f>
        <v>240</v>
      </c>
      <c r="S619">
        <f>$C619*INDEX('E-E'!$E$2:$AH$516,MATCH(Capacity!$B619,'E-E'!$B$2:$B$516,0), MATCH(Capacity!S$254,'E-E'!$E$1:$AH$1,0))</f>
        <v>240</v>
      </c>
      <c r="T619">
        <f>$C619*INDEX('E-E'!$E$2:$AH$516,MATCH(Capacity!$B619,'E-E'!$B$2:$B$516,0), MATCH(Capacity!T$254,'E-E'!$E$1:$AH$1,0))</f>
        <v>240</v>
      </c>
      <c r="U619">
        <f>$C619*INDEX('E-E'!$E$2:$AH$516,MATCH(Capacity!$B619,'E-E'!$B$2:$B$516,0), MATCH(Capacity!U$254,'E-E'!$E$1:$AH$1,0))</f>
        <v>240</v>
      </c>
      <c r="V619">
        <f>$C619*INDEX('E-E'!$E$2:$AH$516,MATCH(Capacity!$B619,'E-E'!$B$2:$B$516,0), MATCH(Capacity!V$254,'E-E'!$E$1:$AH$1,0))</f>
        <v>240</v>
      </c>
      <c r="W619">
        <f>$C619*INDEX('E-E'!$E$2:$AH$516,MATCH(Capacity!$B619,'E-E'!$B$2:$B$516,0), MATCH(Capacity!W$254,'E-E'!$E$1:$AH$1,0))</f>
        <v>240</v>
      </c>
      <c r="X619">
        <f>$C619*INDEX('E-E'!$E$2:$AH$516,MATCH(Capacity!$B619,'E-E'!$B$2:$B$516,0), MATCH(Capacity!X$254,'E-E'!$E$1:$AH$1,0))</f>
        <v>240</v>
      </c>
      <c r="Y619">
        <f>$C619*INDEX('E-E'!$E$2:$AH$516,MATCH(Capacity!$B619,'E-E'!$B$2:$B$516,0), MATCH(Capacity!Y$254,'E-E'!$E$1:$AH$1,0))</f>
        <v>240</v>
      </c>
      <c r="Z619">
        <f>$C619*INDEX('E-E'!$E$2:$AH$516,MATCH(Capacity!$B619,'E-E'!$B$2:$B$516,0), MATCH(Capacity!Z$254,'E-E'!$E$1:$AH$1,0))</f>
        <v>240</v>
      </c>
      <c r="AA619">
        <f>$C619*INDEX('E-E'!$E$2:$AH$516,MATCH(Capacity!$B619,'E-E'!$B$2:$B$516,0), MATCH(Capacity!AA$254,'E-E'!$E$1:$AH$1,0))</f>
        <v>240</v>
      </c>
      <c r="AB619">
        <f>$C619*INDEX('E-E'!$E$2:$AH$516,MATCH(Capacity!$B619,'E-E'!$B$2:$B$516,0), MATCH(Capacity!AB$254,'E-E'!$E$1:$AH$1,0))</f>
        <v>240</v>
      </c>
      <c r="AC619">
        <f>$C619*INDEX('E-E'!$E$2:$AH$516,MATCH(Capacity!$B619,'E-E'!$B$2:$B$516,0), MATCH(Capacity!AC$254,'E-E'!$E$1:$AH$1,0))</f>
        <v>240</v>
      </c>
      <c r="AD619">
        <f>$C619*INDEX('E-E'!$E$2:$AH$516,MATCH(Capacity!$B619,'E-E'!$B$2:$B$516,0), MATCH(Capacity!AD$254,'E-E'!$E$1:$AH$1,0))</f>
        <v>240</v>
      </c>
      <c r="AE619">
        <f>$C619*INDEX('E-E'!$E$2:$AH$516,MATCH(Capacity!$B619,'E-E'!$B$2:$B$516,0), MATCH(Capacity!AE$254,'E-E'!$E$1:$AH$1,0))</f>
        <v>240</v>
      </c>
      <c r="AF619">
        <f>$C619*INDEX('E-E'!$E$2:$AH$516,MATCH(Capacity!$B619,'E-E'!$B$2:$B$516,0), MATCH(Capacity!AF$254,'E-E'!$E$1:$AH$1,0))</f>
        <v>240</v>
      </c>
      <c r="AG619">
        <f>$C619*INDEX('E-E'!$E$2:$AH$516,MATCH(Capacity!$B619,'E-E'!$B$2:$B$516,0), MATCH(Capacity!AG$254,'E-E'!$E$1:$AH$1,0))</f>
        <v>240</v>
      </c>
      <c r="AH619">
        <f>$C619*INDEX('E-E'!$E$2:$AH$516,MATCH(Capacity!$B619,'E-E'!$B$2:$B$516,0), MATCH(Capacity!AH$254,'E-E'!$E$1:$AH$1,0))</f>
        <v>240</v>
      </c>
    </row>
    <row r="620" spans="1:34" x14ac:dyDescent="0.3">
      <c r="A620" t="str">
        <f>'E-E'!A367</f>
        <v>Shoalhaven</v>
      </c>
      <c r="B620" t="str">
        <f>'E-E'!B367</f>
        <v>SHGEN01</v>
      </c>
      <c r="C620">
        <f>_xlfn.IFNA(VLOOKUP(B620,RawData!$B$1:$E$168,4,FALSE),0)</f>
        <v>0</v>
      </c>
      <c r="D620">
        <f>_xlfn.IFNA(VLOOKUP(B620,RawData!$B$1:$H$168,7,FALSE),0)</f>
        <v>0</v>
      </c>
      <c r="E620">
        <f>_xlfn.IFNA(VLOOKUP(B620,RawData!$B$1:$H$168,2,FALSE),0)</f>
        <v>0</v>
      </c>
      <c r="F620">
        <f>$C620*INDEX('E-E'!$E$2:$AH$516,MATCH(Capacity!$B620,'E-E'!$B$2:$B$516,0), MATCH(Capacity!F$254,'E-E'!$E$1:$AH$1,0))</f>
        <v>0</v>
      </c>
      <c r="G620">
        <f>$C620*INDEX('E-E'!$E$2:$AH$516,MATCH(Capacity!$B620,'E-E'!$B$2:$B$516,0), MATCH(Capacity!G$254,'E-E'!$E$1:$AH$1,0))</f>
        <v>0</v>
      </c>
      <c r="H620">
        <f>$C620*INDEX('E-E'!$E$2:$AH$516,MATCH(Capacity!$B620,'E-E'!$B$2:$B$516,0), MATCH(Capacity!H$254,'E-E'!$E$1:$AH$1,0))</f>
        <v>0</v>
      </c>
      <c r="I620">
        <f>$C620*INDEX('E-E'!$E$2:$AH$516,MATCH(Capacity!$B620,'E-E'!$B$2:$B$516,0), MATCH(Capacity!I$254,'E-E'!$E$1:$AH$1,0))</f>
        <v>0</v>
      </c>
      <c r="J620">
        <f>$C620*INDEX('E-E'!$E$2:$AH$516,MATCH(Capacity!$B620,'E-E'!$B$2:$B$516,0), MATCH(Capacity!J$254,'E-E'!$E$1:$AH$1,0))</f>
        <v>0</v>
      </c>
      <c r="K620">
        <f>$C620*INDEX('E-E'!$E$2:$AH$516,MATCH(Capacity!$B620,'E-E'!$B$2:$B$516,0), MATCH(Capacity!K$254,'E-E'!$E$1:$AH$1,0))</f>
        <v>0</v>
      </c>
      <c r="L620">
        <f>$C620*INDEX('E-E'!$E$2:$AH$516,MATCH(Capacity!$B620,'E-E'!$B$2:$B$516,0), MATCH(Capacity!L$254,'E-E'!$E$1:$AH$1,0))</f>
        <v>0</v>
      </c>
      <c r="M620">
        <f>$C620*INDEX('E-E'!$E$2:$AH$516,MATCH(Capacity!$B620,'E-E'!$B$2:$B$516,0), MATCH(Capacity!M$254,'E-E'!$E$1:$AH$1,0))</f>
        <v>0</v>
      </c>
      <c r="N620">
        <f>$C620*INDEX('E-E'!$E$2:$AH$516,MATCH(Capacity!$B620,'E-E'!$B$2:$B$516,0), MATCH(Capacity!N$254,'E-E'!$E$1:$AH$1,0))</f>
        <v>0</v>
      </c>
      <c r="O620">
        <f>$C620*INDEX('E-E'!$E$2:$AH$516,MATCH(Capacity!$B620,'E-E'!$B$2:$B$516,0), MATCH(Capacity!O$254,'E-E'!$E$1:$AH$1,0))</f>
        <v>0</v>
      </c>
      <c r="P620">
        <f>$C620*INDEX('E-E'!$E$2:$AH$516,MATCH(Capacity!$B620,'E-E'!$B$2:$B$516,0), MATCH(Capacity!P$254,'E-E'!$E$1:$AH$1,0))</f>
        <v>0</v>
      </c>
      <c r="Q620">
        <f>$C620*INDEX('E-E'!$E$2:$AH$516,MATCH(Capacity!$B620,'E-E'!$B$2:$B$516,0), MATCH(Capacity!Q$254,'E-E'!$E$1:$AH$1,0))</f>
        <v>0</v>
      </c>
      <c r="R620">
        <f>$C620*INDEX('E-E'!$E$2:$AH$516,MATCH(Capacity!$B620,'E-E'!$B$2:$B$516,0), MATCH(Capacity!R$254,'E-E'!$E$1:$AH$1,0))</f>
        <v>0</v>
      </c>
      <c r="S620">
        <f>$C620*INDEX('E-E'!$E$2:$AH$516,MATCH(Capacity!$B620,'E-E'!$B$2:$B$516,0), MATCH(Capacity!S$254,'E-E'!$E$1:$AH$1,0))</f>
        <v>0</v>
      </c>
      <c r="T620">
        <f>$C620*INDEX('E-E'!$E$2:$AH$516,MATCH(Capacity!$B620,'E-E'!$B$2:$B$516,0), MATCH(Capacity!T$254,'E-E'!$E$1:$AH$1,0))</f>
        <v>0</v>
      </c>
      <c r="U620">
        <f>$C620*INDEX('E-E'!$E$2:$AH$516,MATCH(Capacity!$B620,'E-E'!$B$2:$B$516,0), MATCH(Capacity!U$254,'E-E'!$E$1:$AH$1,0))</f>
        <v>0</v>
      </c>
      <c r="V620">
        <f>$C620*INDEX('E-E'!$E$2:$AH$516,MATCH(Capacity!$B620,'E-E'!$B$2:$B$516,0), MATCH(Capacity!V$254,'E-E'!$E$1:$AH$1,0))</f>
        <v>0</v>
      </c>
      <c r="W620">
        <f>$C620*INDEX('E-E'!$E$2:$AH$516,MATCH(Capacity!$B620,'E-E'!$B$2:$B$516,0), MATCH(Capacity!W$254,'E-E'!$E$1:$AH$1,0))</f>
        <v>0</v>
      </c>
      <c r="X620">
        <f>$C620*INDEX('E-E'!$E$2:$AH$516,MATCH(Capacity!$B620,'E-E'!$B$2:$B$516,0), MATCH(Capacity!X$254,'E-E'!$E$1:$AH$1,0))</f>
        <v>0</v>
      </c>
      <c r="Y620">
        <f>$C620*INDEX('E-E'!$E$2:$AH$516,MATCH(Capacity!$B620,'E-E'!$B$2:$B$516,0), MATCH(Capacity!Y$254,'E-E'!$E$1:$AH$1,0))</f>
        <v>0</v>
      </c>
      <c r="Z620">
        <f>$C620*INDEX('E-E'!$E$2:$AH$516,MATCH(Capacity!$B620,'E-E'!$B$2:$B$516,0), MATCH(Capacity!Z$254,'E-E'!$E$1:$AH$1,0))</f>
        <v>0</v>
      </c>
      <c r="AA620">
        <f>$C620*INDEX('E-E'!$E$2:$AH$516,MATCH(Capacity!$B620,'E-E'!$B$2:$B$516,0), MATCH(Capacity!AA$254,'E-E'!$E$1:$AH$1,0))</f>
        <v>0</v>
      </c>
      <c r="AB620">
        <f>$C620*INDEX('E-E'!$E$2:$AH$516,MATCH(Capacity!$B620,'E-E'!$B$2:$B$516,0), MATCH(Capacity!AB$254,'E-E'!$E$1:$AH$1,0))</f>
        <v>0</v>
      </c>
      <c r="AC620">
        <f>$C620*INDEX('E-E'!$E$2:$AH$516,MATCH(Capacity!$B620,'E-E'!$B$2:$B$516,0), MATCH(Capacity!AC$254,'E-E'!$E$1:$AH$1,0))</f>
        <v>0</v>
      </c>
      <c r="AD620">
        <f>$C620*INDEX('E-E'!$E$2:$AH$516,MATCH(Capacity!$B620,'E-E'!$B$2:$B$516,0), MATCH(Capacity!AD$254,'E-E'!$E$1:$AH$1,0))</f>
        <v>0</v>
      </c>
      <c r="AE620">
        <f>$C620*INDEX('E-E'!$E$2:$AH$516,MATCH(Capacity!$B620,'E-E'!$B$2:$B$516,0), MATCH(Capacity!AE$254,'E-E'!$E$1:$AH$1,0))</f>
        <v>0</v>
      </c>
      <c r="AF620">
        <f>$C620*INDEX('E-E'!$E$2:$AH$516,MATCH(Capacity!$B620,'E-E'!$B$2:$B$516,0), MATCH(Capacity!AF$254,'E-E'!$E$1:$AH$1,0))</f>
        <v>0</v>
      </c>
      <c r="AG620">
        <f>$C620*INDEX('E-E'!$E$2:$AH$516,MATCH(Capacity!$B620,'E-E'!$B$2:$B$516,0), MATCH(Capacity!AG$254,'E-E'!$E$1:$AH$1,0))</f>
        <v>0</v>
      </c>
      <c r="AH620">
        <f>$C620*INDEX('E-E'!$E$2:$AH$516,MATCH(Capacity!$B620,'E-E'!$B$2:$B$516,0), MATCH(Capacity!AH$254,'E-E'!$E$1:$AH$1,0))</f>
        <v>0</v>
      </c>
    </row>
    <row r="621" spans="1:34" x14ac:dyDescent="0.3">
      <c r="A621" t="str">
        <f>'E-E'!A368</f>
        <v>Shoalhaven</v>
      </c>
      <c r="B621" t="str">
        <f>'E-E'!B368</f>
        <v>SHGEN02</v>
      </c>
      <c r="C621">
        <f>_xlfn.IFNA(VLOOKUP(B621,RawData!$B$1:$E$168,4,FALSE),0)</f>
        <v>0</v>
      </c>
      <c r="D621">
        <f>_xlfn.IFNA(VLOOKUP(B621,RawData!$B$1:$H$168,7,FALSE),0)</f>
        <v>0</v>
      </c>
      <c r="E621">
        <f>_xlfn.IFNA(VLOOKUP(B621,RawData!$B$1:$H$168,2,FALSE),0)</f>
        <v>0</v>
      </c>
      <c r="F621">
        <f>$C621*INDEX('E-E'!$E$2:$AH$516,MATCH(Capacity!$B621,'E-E'!$B$2:$B$516,0), MATCH(Capacity!F$254,'E-E'!$E$1:$AH$1,0))</f>
        <v>0</v>
      </c>
      <c r="G621">
        <f>$C621*INDEX('E-E'!$E$2:$AH$516,MATCH(Capacity!$B621,'E-E'!$B$2:$B$516,0), MATCH(Capacity!G$254,'E-E'!$E$1:$AH$1,0))</f>
        <v>0</v>
      </c>
      <c r="H621">
        <f>$C621*INDEX('E-E'!$E$2:$AH$516,MATCH(Capacity!$B621,'E-E'!$B$2:$B$516,0), MATCH(Capacity!H$254,'E-E'!$E$1:$AH$1,0))</f>
        <v>0</v>
      </c>
      <c r="I621">
        <f>$C621*INDEX('E-E'!$E$2:$AH$516,MATCH(Capacity!$B621,'E-E'!$B$2:$B$516,0), MATCH(Capacity!I$254,'E-E'!$E$1:$AH$1,0))</f>
        <v>0</v>
      </c>
      <c r="J621">
        <f>$C621*INDEX('E-E'!$E$2:$AH$516,MATCH(Capacity!$B621,'E-E'!$B$2:$B$516,0), MATCH(Capacity!J$254,'E-E'!$E$1:$AH$1,0))</f>
        <v>0</v>
      </c>
      <c r="K621">
        <f>$C621*INDEX('E-E'!$E$2:$AH$516,MATCH(Capacity!$B621,'E-E'!$B$2:$B$516,0), MATCH(Capacity!K$254,'E-E'!$E$1:$AH$1,0))</f>
        <v>0</v>
      </c>
      <c r="L621">
        <f>$C621*INDEX('E-E'!$E$2:$AH$516,MATCH(Capacity!$B621,'E-E'!$B$2:$B$516,0), MATCH(Capacity!L$254,'E-E'!$E$1:$AH$1,0))</f>
        <v>0</v>
      </c>
      <c r="M621">
        <f>$C621*INDEX('E-E'!$E$2:$AH$516,MATCH(Capacity!$B621,'E-E'!$B$2:$B$516,0), MATCH(Capacity!M$254,'E-E'!$E$1:$AH$1,0))</f>
        <v>0</v>
      </c>
      <c r="N621">
        <f>$C621*INDEX('E-E'!$E$2:$AH$516,MATCH(Capacity!$B621,'E-E'!$B$2:$B$516,0), MATCH(Capacity!N$254,'E-E'!$E$1:$AH$1,0))</f>
        <v>0</v>
      </c>
      <c r="O621">
        <f>$C621*INDEX('E-E'!$E$2:$AH$516,MATCH(Capacity!$B621,'E-E'!$B$2:$B$516,0), MATCH(Capacity!O$254,'E-E'!$E$1:$AH$1,0))</f>
        <v>0</v>
      </c>
      <c r="P621">
        <f>$C621*INDEX('E-E'!$E$2:$AH$516,MATCH(Capacity!$B621,'E-E'!$B$2:$B$516,0), MATCH(Capacity!P$254,'E-E'!$E$1:$AH$1,0))</f>
        <v>0</v>
      </c>
      <c r="Q621">
        <f>$C621*INDEX('E-E'!$E$2:$AH$516,MATCH(Capacity!$B621,'E-E'!$B$2:$B$516,0), MATCH(Capacity!Q$254,'E-E'!$E$1:$AH$1,0))</f>
        <v>0</v>
      </c>
      <c r="R621">
        <f>$C621*INDEX('E-E'!$E$2:$AH$516,MATCH(Capacity!$B621,'E-E'!$B$2:$B$516,0), MATCH(Capacity!R$254,'E-E'!$E$1:$AH$1,0))</f>
        <v>0</v>
      </c>
      <c r="S621">
        <f>$C621*INDEX('E-E'!$E$2:$AH$516,MATCH(Capacity!$B621,'E-E'!$B$2:$B$516,0), MATCH(Capacity!S$254,'E-E'!$E$1:$AH$1,0))</f>
        <v>0</v>
      </c>
      <c r="T621">
        <f>$C621*INDEX('E-E'!$E$2:$AH$516,MATCH(Capacity!$B621,'E-E'!$B$2:$B$516,0), MATCH(Capacity!T$254,'E-E'!$E$1:$AH$1,0))</f>
        <v>0</v>
      </c>
      <c r="U621">
        <f>$C621*INDEX('E-E'!$E$2:$AH$516,MATCH(Capacity!$B621,'E-E'!$B$2:$B$516,0), MATCH(Capacity!U$254,'E-E'!$E$1:$AH$1,0))</f>
        <v>0</v>
      </c>
      <c r="V621">
        <f>$C621*INDEX('E-E'!$E$2:$AH$516,MATCH(Capacity!$B621,'E-E'!$B$2:$B$516,0), MATCH(Capacity!V$254,'E-E'!$E$1:$AH$1,0))</f>
        <v>0</v>
      </c>
      <c r="W621">
        <f>$C621*INDEX('E-E'!$E$2:$AH$516,MATCH(Capacity!$B621,'E-E'!$B$2:$B$516,0), MATCH(Capacity!W$254,'E-E'!$E$1:$AH$1,0))</f>
        <v>0</v>
      </c>
      <c r="X621">
        <f>$C621*INDEX('E-E'!$E$2:$AH$516,MATCH(Capacity!$B621,'E-E'!$B$2:$B$516,0), MATCH(Capacity!X$254,'E-E'!$E$1:$AH$1,0))</f>
        <v>0</v>
      </c>
      <c r="Y621">
        <f>$C621*INDEX('E-E'!$E$2:$AH$516,MATCH(Capacity!$B621,'E-E'!$B$2:$B$516,0), MATCH(Capacity!Y$254,'E-E'!$E$1:$AH$1,0))</f>
        <v>0</v>
      </c>
      <c r="Z621">
        <f>$C621*INDEX('E-E'!$E$2:$AH$516,MATCH(Capacity!$B621,'E-E'!$B$2:$B$516,0), MATCH(Capacity!Z$254,'E-E'!$E$1:$AH$1,0))</f>
        <v>0</v>
      </c>
      <c r="AA621">
        <f>$C621*INDEX('E-E'!$E$2:$AH$516,MATCH(Capacity!$B621,'E-E'!$B$2:$B$516,0), MATCH(Capacity!AA$254,'E-E'!$E$1:$AH$1,0))</f>
        <v>0</v>
      </c>
      <c r="AB621">
        <f>$C621*INDEX('E-E'!$E$2:$AH$516,MATCH(Capacity!$B621,'E-E'!$B$2:$B$516,0), MATCH(Capacity!AB$254,'E-E'!$E$1:$AH$1,0))</f>
        <v>0</v>
      </c>
      <c r="AC621">
        <f>$C621*INDEX('E-E'!$E$2:$AH$516,MATCH(Capacity!$B621,'E-E'!$B$2:$B$516,0), MATCH(Capacity!AC$254,'E-E'!$E$1:$AH$1,0))</f>
        <v>0</v>
      </c>
      <c r="AD621">
        <f>$C621*INDEX('E-E'!$E$2:$AH$516,MATCH(Capacity!$B621,'E-E'!$B$2:$B$516,0), MATCH(Capacity!AD$254,'E-E'!$E$1:$AH$1,0))</f>
        <v>0</v>
      </c>
      <c r="AE621">
        <f>$C621*INDEX('E-E'!$E$2:$AH$516,MATCH(Capacity!$B621,'E-E'!$B$2:$B$516,0), MATCH(Capacity!AE$254,'E-E'!$E$1:$AH$1,0))</f>
        <v>0</v>
      </c>
      <c r="AF621">
        <f>$C621*INDEX('E-E'!$E$2:$AH$516,MATCH(Capacity!$B621,'E-E'!$B$2:$B$516,0), MATCH(Capacity!AF$254,'E-E'!$E$1:$AH$1,0))</f>
        <v>0</v>
      </c>
      <c r="AG621">
        <f>$C621*INDEX('E-E'!$E$2:$AH$516,MATCH(Capacity!$B621,'E-E'!$B$2:$B$516,0), MATCH(Capacity!AG$254,'E-E'!$E$1:$AH$1,0))</f>
        <v>0</v>
      </c>
      <c r="AH621">
        <f>$C621*INDEX('E-E'!$E$2:$AH$516,MATCH(Capacity!$B621,'E-E'!$B$2:$B$516,0), MATCH(Capacity!AH$254,'E-E'!$E$1:$AH$1,0))</f>
        <v>0</v>
      </c>
    </row>
    <row r="622" spans="1:34" x14ac:dyDescent="0.3">
      <c r="A622" t="str">
        <f>'E-E'!A369</f>
        <v>Shoalhaven</v>
      </c>
      <c r="B622" t="str">
        <f>'E-E'!B369</f>
        <v>SHGEN03</v>
      </c>
      <c r="C622">
        <f>_xlfn.IFNA(VLOOKUP(B622,RawData!$B$1:$E$168,4,FALSE),0)</f>
        <v>0</v>
      </c>
      <c r="D622">
        <f>_xlfn.IFNA(VLOOKUP(B622,RawData!$B$1:$H$168,7,FALSE),0)</f>
        <v>0</v>
      </c>
      <c r="E622">
        <f>_xlfn.IFNA(VLOOKUP(B622,RawData!$B$1:$H$168,2,FALSE),0)</f>
        <v>0</v>
      </c>
      <c r="F622">
        <f>$C622*INDEX('E-E'!$E$2:$AH$516,MATCH(Capacity!$B622,'E-E'!$B$2:$B$516,0), MATCH(Capacity!F$254,'E-E'!$E$1:$AH$1,0))</f>
        <v>0</v>
      </c>
      <c r="G622">
        <f>$C622*INDEX('E-E'!$E$2:$AH$516,MATCH(Capacity!$B622,'E-E'!$B$2:$B$516,0), MATCH(Capacity!G$254,'E-E'!$E$1:$AH$1,0))</f>
        <v>0</v>
      </c>
      <c r="H622">
        <f>$C622*INDEX('E-E'!$E$2:$AH$516,MATCH(Capacity!$B622,'E-E'!$B$2:$B$516,0), MATCH(Capacity!H$254,'E-E'!$E$1:$AH$1,0))</f>
        <v>0</v>
      </c>
      <c r="I622">
        <f>$C622*INDEX('E-E'!$E$2:$AH$516,MATCH(Capacity!$B622,'E-E'!$B$2:$B$516,0), MATCH(Capacity!I$254,'E-E'!$E$1:$AH$1,0))</f>
        <v>0</v>
      </c>
      <c r="J622">
        <f>$C622*INDEX('E-E'!$E$2:$AH$516,MATCH(Capacity!$B622,'E-E'!$B$2:$B$516,0), MATCH(Capacity!J$254,'E-E'!$E$1:$AH$1,0))</f>
        <v>0</v>
      </c>
      <c r="K622">
        <f>$C622*INDEX('E-E'!$E$2:$AH$516,MATCH(Capacity!$B622,'E-E'!$B$2:$B$516,0), MATCH(Capacity!K$254,'E-E'!$E$1:$AH$1,0))</f>
        <v>0</v>
      </c>
      <c r="L622">
        <f>$C622*INDEX('E-E'!$E$2:$AH$516,MATCH(Capacity!$B622,'E-E'!$B$2:$B$516,0), MATCH(Capacity!L$254,'E-E'!$E$1:$AH$1,0))</f>
        <v>0</v>
      </c>
      <c r="M622">
        <f>$C622*INDEX('E-E'!$E$2:$AH$516,MATCH(Capacity!$B622,'E-E'!$B$2:$B$516,0), MATCH(Capacity!M$254,'E-E'!$E$1:$AH$1,0))</f>
        <v>0</v>
      </c>
      <c r="N622">
        <f>$C622*INDEX('E-E'!$E$2:$AH$516,MATCH(Capacity!$B622,'E-E'!$B$2:$B$516,0), MATCH(Capacity!N$254,'E-E'!$E$1:$AH$1,0))</f>
        <v>0</v>
      </c>
      <c r="O622">
        <f>$C622*INDEX('E-E'!$E$2:$AH$516,MATCH(Capacity!$B622,'E-E'!$B$2:$B$516,0), MATCH(Capacity!O$254,'E-E'!$E$1:$AH$1,0))</f>
        <v>0</v>
      </c>
      <c r="P622">
        <f>$C622*INDEX('E-E'!$E$2:$AH$516,MATCH(Capacity!$B622,'E-E'!$B$2:$B$516,0), MATCH(Capacity!P$254,'E-E'!$E$1:$AH$1,0))</f>
        <v>0</v>
      </c>
      <c r="Q622">
        <f>$C622*INDEX('E-E'!$E$2:$AH$516,MATCH(Capacity!$B622,'E-E'!$B$2:$B$516,0), MATCH(Capacity!Q$254,'E-E'!$E$1:$AH$1,0))</f>
        <v>0</v>
      </c>
      <c r="R622">
        <f>$C622*INDEX('E-E'!$E$2:$AH$516,MATCH(Capacity!$B622,'E-E'!$B$2:$B$516,0), MATCH(Capacity!R$254,'E-E'!$E$1:$AH$1,0))</f>
        <v>0</v>
      </c>
      <c r="S622">
        <f>$C622*INDEX('E-E'!$E$2:$AH$516,MATCH(Capacity!$B622,'E-E'!$B$2:$B$516,0), MATCH(Capacity!S$254,'E-E'!$E$1:$AH$1,0))</f>
        <v>0</v>
      </c>
      <c r="T622">
        <f>$C622*INDEX('E-E'!$E$2:$AH$516,MATCH(Capacity!$B622,'E-E'!$B$2:$B$516,0), MATCH(Capacity!T$254,'E-E'!$E$1:$AH$1,0))</f>
        <v>0</v>
      </c>
      <c r="U622">
        <f>$C622*INDEX('E-E'!$E$2:$AH$516,MATCH(Capacity!$B622,'E-E'!$B$2:$B$516,0), MATCH(Capacity!U$254,'E-E'!$E$1:$AH$1,0))</f>
        <v>0</v>
      </c>
      <c r="V622">
        <f>$C622*INDEX('E-E'!$E$2:$AH$516,MATCH(Capacity!$B622,'E-E'!$B$2:$B$516,0), MATCH(Capacity!V$254,'E-E'!$E$1:$AH$1,0))</f>
        <v>0</v>
      </c>
      <c r="W622">
        <f>$C622*INDEX('E-E'!$E$2:$AH$516,MATCH(Capacity!$B622,'E-E'!$B$2:$B$516,0), MATCH(Capacity!W$254,'E-E'!$E$1:$AH$1,0))</f>
        <v>0</v>
      </c>
      <c r="X622">
        <f>$C622*INDEX('E-E'!$E$2:$AH$516,MATCH(Capacity!$B622,'E-E'!$B$2:$B$516,0), MATCH(Capacity!X$254,'E-E'!$E$1:$AH$1,0))</f>
        <v>0</v>
      </c>
      <c r="Y622">
        <f>$C622*INDEX('E-E'!$E$2:$AH$516,MATCH(Capacity!$B622,'E-E'!$B$2:$B$516,0), MATCH(Capacity!Y$254,'E-E'!$E$1:$AH$1,0))</f>
        <v>0</v>
      </c>
      <c r="Z622">
        <f>$C622*INDEX('E-E'!$E$2:$AH$516,MATCH(Capacity!$B622,'E-E'!$B$2:$B$516,0), MATCH(Capacity!Z$254,'E-E'!$E$1:$AH$1,0))</f>
        <v>0</v>
      </c>
      <c r="AA622">
        <f>$C622*INDEX('E-E'!$E$2:$AH$516,MATCH(Capacity!$B622,'E-E'!$B$2:$B$516,0), MATCH(Capacity!AA$254,'E-E'!$E$1:$AH$1,0))</f>
        <v>0</v>
      </c>
      <c r="AB622">
        <f>$C622*INDEX('E-E'!$E$2:$AH$516,MATCH(Capacity!$B622,'E-E'!$B$2:$B$516,0), MATCH(Capacity!AB$254,'E-E'!$E$1:$AH$1,0))</f>
        <v>0</v>
      </c>
      <c r="AC622">
        <f>$C622*INDEX('E-E'!$E$2:$AH$516,MATCH(Capacity!$B622,'E-E'!$B$2:$B$516,0), MATCH(Capacity!AC$254,'E-E'!$E$1:$AH$1,0))</f>
        <v>0</v>
      </c>
      <c r="AD622">
        <f>$C622*INDEX('E-E'!$E$2:$AH$516,MATCH(Capacity!$B622,'E-E'!$B$2:$B$516,0), MATCH(Capacity!AD$254,'E-E'!$E$1:$AH$1,0))</f>
        <v>0</v>
      </c>
      <c r="AE622">
        <f>$C622*INDEX('E-E'!$E$2:$AH$516,MATCH(Capacity!$B622,'E-E'!$B$2:$B$516,0), MATCH(Capacity!AE$254,'E-E'!$E$1:$AH$1,0))</f>
        <v>0</v>
      </c>
      <c r="AF622">
        <f>$C622*INDEX('E-E'!$E$2:$AH$516,MATCH(Capacity!$B622,'E-E'!$B$2:$B$516,0), MATCH(Capacity!AF$254,'E-E'!$E$1:$AH$1,0))</f>
        <v>0</v>
      </c>
      <c r="AG622">
        <f>$C622*INDEX('E-E'!$E$2:$AH$516,MATCH(Capacity!$B622,'E-E'!$B$2:$B$516,0), MATCH(Capacity!AG$254,'E-E'!$E$1:$AH$1,0))</f>
        <v>0</v>
      </c>
      <c r="AH622">
        <f>$C622*INDEX('E-E'!$E$2:$AH$516,MATCH(Capacity!$B622,'E-E'!$B$2:$B$516,0), MATCH(Capacity!AH$254,'E-E'!$E$1:$AH$1,0))</f>
        <v>0</v>
      </c>
    </row>
    <row r="623" spans="1:34" x14ac:dyDescent="0.3">
      <c r="A623" t="str">
        <f>'E-E'!A370</f>
        <v>Shoalhaven</v>
      </c>
      <c r="B623" t="str">
        <f>'E-E'!B370</f>
        <v>SHGEN04</v>
      </c>
      <c r="C623">
        <f>_xlfn.IFNA(VLOOKUP(B623,RawData!$B$1:$E$168,4,FALSE),0)</f>
        <v>0</v>
      </c>
      <c r="D623">
        <f>_xlfn.IFNA(VLOOKUP(B623,RawData!$B$1:$H$168,7,FALSE),0)</f>
        <v>0</v>
      </c>
      <c r="E623">
        <f>_xlfn.IFNA(VLOOKUP(B623,RawData!$B$1:$H$168,2,FALSE),0)</f>
        <v>0</v>
      </c>
      <c r="F623">
        <f>$C623*INDEX('E-E'!$E$2:$AH$516,MATCH(Capacity!$B623,'E-E'!$B$2:$B$516,0), MATCH(Capacity!F$254,'E-E'!$E$1:$AH$1,0))</f>
        <v>0</v>
      </c>
      <c r="G623">
        <f>$C623*INDEX('E-E'!$E$2:$AH$516,MATCH(Capacity!$B623,'E-E'!$B$2:$B$516,0), MATCH(Capacity!G$254,'E-E'!$E$1:$AH$1,0))</f>
        <v>0</v>
      </c>
      <c r="H623">
        <f>$C623*INDEX('E-E'!$E$2:$AH$516,MATCH(Capacity!$B623,'E-E'!$B$2:$B$516,0), MATCH(Capacity!H$254,'E-E'!$E$1:$AH$1,0))</f>
        <v>0</v>
      </c>
      <c r="I623">
        <f>$C623*INDEX('E-E'!$E$2:$AH$516,MATCH(Capacity!$B623,'E-E'!$B$2:$B$516,0), MATCH(Capacity!I$254,'E-E'!$E$1:$AH$1,0))</f>
        <v>0</v>
      </c>
      <c r="J623">
        <f>$C623*INDEX('E-E'!$E$2:$AH$516,MATCH(Capacity!$B623,'E-E'!$B$2:$B$516,0), MATCH(Capacity!J$254,'E-E'!$E$1:$AH$1,0))</f>
        <v>0</v>
      </c>
      <c r="K623">
        <f>$C623*INDEX('E-E'!$E$2:$AH$516,MATCH(Capacity!$B623,'E-E'!$B$2:$B$516,0), MATCH(Capacity!K$254,'E-E'!$E$1:$AH$1,0))</f>
        <v>0</v>
      </c>
      <c r="L623">
        <f>$C623*INDEX('E-E'!$E$2:$AH$516,MATCH(Capacity!$B623,'E-E'!$B$2:$B$516,0), MATCH(Capacity!L$254,'E-E'!$E$1:$AH$1,0))</f>
        <v>0</v>
      </c>
      <c r="M623">
        <f>$C623*INDEX('E-E'!$E$2:$AH$516,MATCH(Capacity!$B623,'E-E'!$B$2:$B$516,0), MATCH(Capacity!M$254,'E-E'!$E$1:$AH$1,0))</f>
        <v>0</v>
      </c>
      <c r="N623">
        <f>$C623*INDEX('E-E'!$E$2:$AH$516,MATCH(Capacity!$B623,'E-E'!$B$2:$B$516,0), MATCH(Capacity!N$254,'E-E'!$E$1:$AH$1,0))</f>
        <v>0</v>
      </c>
      <c r="O623">
        <f>$C623*INDEX('E-E'!$E$2:$AH$516,MATCH(Capacity!$B623,'E-E'!$B$2:$B$516,0), MATCH(Capacity!O$254,'E-E'!$E$1:$AH$1,0))</f>
        <v>0</v>
      </c>
      <c r="P623">
        <f>$C623*INDEX('E-E'!$E$2:$AH$516,MATCH(Capacity!$B623,'E-E'!$B$2:$B$516,0), MATCH(Capacity!P$254,'E-E'!$E$1:$AH$1,0))</f>
        <v>0</v>
      </c>
      <c r="Q623">
        <f>$C623*INDEX('E-E'!$E$2:$AH$516,MATCH(Capacity!$B623,'E-E'!$B$2:$B$516,0), MATCH(Capacity!Q$254,'E-E'!$E$1:$AH$1,0))</f>
        <v>0</v>
      </c>
      <c r="R623">
        <f>$C623*INDEX('E-E'!$E$2:$AH$516,MATCH(Capacity!$B623,'E-E'!$B$2:$B$516,0), MATCH(Capacity!R$254,'E-E'!$E$1:$AH$1,0))</f>
        <v>0</v>
      </c>
      <c r="S623">
        <f>$C623*INDEX('E-E'!$E$2:$AH$516,MATCH(Capacity!$B623,'E-E'!$B$2:$B$516,0), MATCH(Capacity!S$254,'E-E'!$E$1:$AH$1,0))</f>
        <v>0</v>
      </c>
      <c r="T623">
        <f>$C623*INDEX('E-E'!$E$2:$AH$516,MATCH(Capacity!$B623,'E-E'!$B$2:$B$516,0), MATCH(Capacity!T$254,'E-E'!$E$1:$AH$1,0))</f>
        <v>0</v>
      </c>
      <c r="U623">
        <f>$C623*INDEX('E-E'!$E$2:$AH$516,MATCH(Capacity!$B623,'E-E'!$B$2:$B$516,0), MATCH(Capacity!U$254,'E-E'!$E$1:$AH$1,0))</f>
        <v>0</v>
      </c>
      <c r="V623">
        <f>$C623*INDEX('E-E'!$E$2:$AH$516,MATCH(Capacity!$B623,'E-E'!$B$2:$B$516,0), MATCH(Capacity!V$254,'E-E'!$E$1:$AH$1,0))</f>
        <v>0</v>
      </c>
      <c r="W623">
        <f>$C623*INDEX('E-E'!$E$2:$AH$516,MATCH(Capacity!$B623,'E-E'!$B$2:$B$516,0), MATCH(Capacity!W$254,'E-E'!$E$1:$AH$1,0))</f>
        <v>0</v>
      </c>
      <c r="X623">
        <f>$C623*INDEX('E-E'!$E$2:$AH$516,MATCH(Capacity!$B623,'E-E'!$B$2:$B$516,0), MATCH(Capacity!X$254,'E-E'!$E$1:$AH$1,0))</f>
        <v>0</v>
      </c>
      <c r="Y623">
        <f>$C623*INDEX('E-E'!$E$2:$AH$516,MATCH(Capacity!$B623,'E-E'!$B$2:$B$516,0), MATCH(Capacity!Y$254,'E-E'!$E$1:$AH$1,0))</f>
        <v>0</v>
      </c>
      <c r="Z623">
        <f>$C623*INDEX('E-E'!$E$2:$AH$516,MATCH(Capacity!$B623,'E-E'!$B$2:$B$516,0), MATCH(Capacity!Z$254,'E-E'!$E$1:$AH$1,0))</f>
        <v>0</v>
      </c>
      <c r="AA623">
        <f>$C623*INDEX('E-E'!$E$2:$AH$516,MATCH(Capacity!$B623,'E-E'!$B$2:$B$516,0), MATCH(Capacity!AA$254,'E-E'!$E$1:$AH$1,0))</f>
        <v>0</v>
      </c>
      <c r="AB623">
        <f>$C623*INDEX('E-E'!$E$2:$AH$516,MATCH(Capacity!$B623,'E-E'!$B$2:$B$516,0), MATCH(Capacity!AB$254,'E-E'!$E$1:$AH$1,0))</f>
        <v>0</v>
      </c>
      <c r="AC623">
        <f>$C623*INDEX('E-E'!$E$2:$AH$516,MATCH(Capacity!$B623,'E-E'!$B$2:$B$516,0), MATCH(Capacity!AC$254,'E-E'!$E$1:$AH$1,0))</f>
        <v>0</v>
      </c>
      <c r="AD623">
        <f>$C623*INDEX('E-E'!$E$2:$AH$516,MATCH(Capacity!$B623,'E-E'!$B$2:$B$516,0), MATCH(Capacity!AD$254,'E-E'!$E$1:$AH$1,0))</f>
        <v>0</v>
      </c>
      <c r="AE623">
        <f>$C623*INDEX('E-E'!$E$2:$AH$516,MATCH(Capacity!$B623,'E-E'!$B$2:$B$516,0), MATCH(Capacity!AE$254,'E-E'!$E$1:$AH$1,0))</f>
        <v>0</v>
      </c>
      <c r="AF623">
        <f>$C623*INDEX('E-E'!$E$2:$AH$516,MATCH(Capacity!$B623,'E-E'!$B$2:$B$516,0), MATCH(Capacity!AF$254,'E-E'!$E$1:$AH$1,0))</f>
        <v>0</v>
      </c>
      <c r="AG623">
        <f>$C623*INDEX('E-E'!$E$2:$AH$516,MATCH(Capacity!$B623,'E-E'!$B$2:$B$516,0), MATCH(Capacity!AG$254,'E-E'!$E$1:$AH$1,0))</f>
        <v>0</v>
      </c>
      <c r="AH623">
        <f>$C623*INDEX('E-E'!$E$2:$AH$516,MATCH(Capacity!$B623,'E-E'!$B$2:$B$516,0), MATCH(Capacity!AH$254,'E-E'!$E$1:$AH$1,0))</f>
        <v>0</v>
      </c>
    </row>
    <row r="624" spans="1:34" x14ac:dyDescent="0.3">
      <c r="A624" t="str">
        <f>'E-E'!A371</f>
        <v>Smithfield Energy Facility</v>
      </c>
      <c r="B624" t="str">
        <f>'E-E'!B371</f>
        <v>SITHE01</v>
      </c>
      <c r="C624">
        <f>_xlfn.IFNA(VLOOKUP(B624,RawData!$B$1:$E$168,4,FALSE),0)</f>
        <v>83.483999999999995</v>
      </c>
      <c r="D624" t="str">
        <f>_xlfn.IFNA(VLOOKUP(B624,RawData!$B$1:$H$168,7,FALSE),0)</f>
        <v>OCGT</v>
      </c>
      <c r="E624" t="str">
        <f>_xlfn.IFNA(VLOOKUP(B624,RawData!$B$1:$H$168,2,FALSE),0)</f>
        <v>NSW</v>
      </c>
      <c r="F624">
        <f>$C624*INDEX('E-E'!$E$2:$AH$516,MATCH(Capacity!$B624,'E-E'!$B$2:$B$516,0), MATCH(Capacity!F$254,'E-E'!$E$1:$AH$1,0))</f>
        <v>83.483999999999995</v>
      </c>
      <c r="G624">
        <f>$C624*INDEX('E-E'!$E$2:$AH$516,MATCH(Capacity!$B624,'E-E'!$B$2:$B$516,0), MATCH(Capacity!G$254,'E-E'!$E$1:$AH$1,0))</f>
        <v>83.483999999999995</v>
      </c>
      <c r="H624">
        <f>$C624*INDEX('E-E'!$E$2:$AH$516,MATCH(Capacity!$B624,'E-E'!$B$2:$B$516,0), MATCH(Capacity!H$254,'E-E'!$E$1:$AH$1,0))</f>
        <v>83.483999999999995</v>
      </c>
      <c r="I624">
        <f>$C624*INDEX('E-E'!$E$2:$AH$516,MATCH(Capacity!$B624,'E-E'!$B$2:$B$516,0), MATCH(Capacity!I$254,'E-E'!$E$1:$AH$1,0))</f>
        <v>83.483999999999995</v>
      </c>
      <c r="J624">
        <f>$C624*INDEX('E-E'!$E$2:$AH$516,MATCH(Capacity!$B624,'E-E'!$B$2:$B$516,0), MATCH(Capacity!J$254,'E-E'!$E$1:$AH$1,0))</f>
        <v>83.483999999999995</v>
      </c>
      <c r="K624">
        <f>$C624*INDEX('E-E'!$E$2:$AH$516,MATCH(Capacity!$B624,'E-E'!$B$2:$B$516,0), MATCH(Capacity!K$254,'E-E'!$E$1:$AH$1,0))</f>
        <v>83.483999999999995</v>
      </c>
      <c r="L624">
        <f>$C624*INDEX('E-E'!$E$2:$AH$516,MATCH(Capacity!$B624,'E-E'!$B$2:$B$516,0), MATCH(Capacity!L$254,'E-E'!$E$1:$AH$1,0))</f>
        <v>83.483999999999995</v>
      </c>
      <c r="M624">
        <f>$C624*INDEX('E-E'!$E$2:$AH$516,MATCH(Capacity!$B624,'E-E'!$B$2:$B$516,0), MATCH(Capacity!M$254,'E-E'!$E$1:$AH$1,0))</f>
        <v>83.483999999999995</v>
      </c>
      <c r="N624">
        <f>$C624*INDEX('E-E'!$E$2:$AH$516,MATCH(Capacity!$B624,'E-E'!$B$2:$B$516,0), MATCH(Capacity!N$254,'E-E'!$E$1:$AH$1,0))</f>
        <v>83.483999999999995</v>
      </c>
      <c r="O624">
        <f>$C624*INDEX('E-E'!$E$2:$AH$516,MATCH(Capacity!$B624,'E-E'!$B$2:$B$516,0), MATCH(Capacity!O$254,'E-E'!$E$1:$AH$1,0))</f>
        <v>83.483999999999995</v>
      </c>
      <c r="P624">
        <f>$C624*INDEX('E-E'!$E$2:$AH$516,MATCH(Capacity!$B624,'E-E'!$B$2:$B$516,0), MATCH(Capacity!P$254,'E-E'!$E$1:$AH$1,0))</f>
        <v>83.483999999999995</v>
      </c>
      <c r="Q624">
        <f>$C624*INDEX('E-E'!$E$2:$AH$516,MATCH(Capacity!$B624,'E-E'!$B$2:$B$516,0), MATCH(Capacity!Q$254,'E-E'!$E$1:$AH$1,0))</f>
        <v>83.483999999999995</v>
      </c>
      <c r="R624">
        <f>$C624*INDEX('E-E'!$E$2:$AH$516,MATCH(Capacity!$B624,'E-E'!$B$2:$B$516,0), MATCH(Capacity!R$254,'E-E'!$E$1:$AH$1,0))</f>
        <v>83.483999999999995</v>
      </c>
      <c r="S624">
        <f>$C624*INDEX('E-E'!$E$2:$AH$516,MATCH(Capacity!$B624,'E-E'!$B$2:$B$516,0), MATCH(Capacity!S$254,'E-E'!$E$1:$AH$1,0))</f>
        <v>83.483999999999995</v>
      </c>
      <c r="T624">
        <f>$C624*INDEX('E-E'!$E$2:$AH$516,MATCH(Capacity!$B624,'E-E'!$B$2:$B$516,0), MATCH(Capacity!T$254,'E-E'!$E$1:$AH$1,0))</f>
        <v>83.483999999999995</v>
      </c>
      <c r="U624">
        <f>$C624*INDEX('E-E'!$E$2:$AH$516,MATCH(Capacity!$B624,'E-E'!$B$2:$B$516,0), MATCH(Capacity!U$254,'E-E'!$E$1:$AH$1,0))</f>
        <v>83.483999999999995</v>
      </c>
      <c r="V624">
        <f>$C624*INDEX('E-E'!$E$2:$AH$516,MATCH(Capacity!$B624,'E-E'!$B$2:$B$516,0), MATCH(Capacity!V$254,'E-E'!$E$1:$AH$1,0))</f>
        <v>83.483999999999995</v>
      </c>
      <c r="W624">
        <f>$C624*INDEX('E-E'!$E$2:$AH$516,MATCH(Capacity!$B624,'E-E'!$B$2:$B$516,0), MATCH(Capacity!W$254,'E-E'!$E$1:$AH$1,0))</f>
        <v>83.483999999999995</v>
      </c>
      <c r="X624">
        <f>$C624*INDEX('E-E'!$E$2:$AH$516,MATCH(Capacity!$B624,'E-E'!$B$2:$B$516,0), MATCH(Capacity!X$254,'E-E'!$E$1:$AH$1,0))</f>
        <v>83.483999999999995</v>
      </c>
      <c r="Y624">
        <f>$C624*INDEX('E-E'!$E$2:$AH$516,MATCH(Capacity!$B624,'E-E'!$B$2:$B$516,0), MATCH(Capacity!Y$254,'E-E'!$E$1:$AH$1,0))</f>
        <v>83.483999999999995</v>
      </c>
      <c r="Z624">
        <f>$C624*INDEX('E-E'!$E$2:$AH$516,MATCH(Capacity!$B624,'E-E'!$B$2:$B$516,0), MATCH(Capacity!Z$254,'E-E'!$E$1:$AH$1,0))</f>
        <v>83.483999999999995</v>
      </c>
      <c r="AA624">
        <f>$C624*INDEX('E-E'!$E$2:$AH$516,MATCH(Capacity!$B624,'E-E'!$B$2:$B$516,0), MATCH(Capacity!AA$254,'E-E'!$E$1:$AH$1,0))</f>
        <v>83.483999999999995</v>
      </c>
      <c r="AB624">
        <f>$C624*INDEX('E-E'!$E$2:$AH$516,MATCH(Capacity!$B624,'E-E'!$B$2:$B$516,0), MATCH(Capacity!AB$254,'E-E'!$E$1:$AH$1,0))</f>
        <v>83.483999999999995</v>
      </c>
      <c r="AC624">
        <f>$C624*INDEX('E-E'!$E$2:$AH$516,MATCH(Capacity!$B624,'E-E'!$B$2:$B$516,0), MATCH(Capacity!AC$254,'E-E'!$E$1:$AH$1,0))</f>
        <v>83.483999999999995</v>
      </c>
      <c r="AD624">
        <f>$C624*INDEX('E-E'!$E$2:$AH$516,MATCH(Capacity!$B624,'E-E'!$B$2:$B$516,0), MATCH(Capacity!AD$254,'E-E'!$E$1:$AH$1,0))</f>
        <v>0</v>
      </c>
      <c r="AE624">
        <f>$C624*INDEX('E-E'!$E$2:$AH$516,MATCH(Capacity!$B624,'E-E'!$B$2:$B$516,0), MATCH(Capacity!AE$254,'E-E'!$E$1:$AH$1,0))</f>
        <v>0</v>
      </c>
      <c r="AF624">
        <f>$C624*INDEX('E-E'!$E$2:$AH$516,MATCH(Capacity!$B624,'E-E'!$B$2:$B$516,0), MATCH(Capacity!AF$254,'E-E'!$E$1:$AH$1,0))</f>
        <v>0</v>
      </c>
      <c r="AG624">
        <f>$C624*INDEX('E-E'!$E$2:$AH$516,MATCH(Capacity!$B624,'E-E'!$B$2:$B$516,0), MATCH(Capacity!AG$254,'E-E'!$E$1:$AH$1,0))</f>
        <v>0</v>
      </c>
      <c r="AH624">
        <f>$C624*INDEX('E-E'!$E$2:$AH$516,MATCH(Capacity!$B624,'E-E'!$B$2:$B$516,0), MATCH(Capacity!AH$254,'E-E'!$E$1:$AH$1,0))</f>
        <v>0</v>
      </c>
    </row>
    <row r="625" spans="1:34" x14ac:dyDescent="0.3">
      <c r="A625" t="str">
        <f>'E-E'!A372</f>
        <v>Smithfield Energy Facility</v>
      </c>
      <c r="B625" t="str">
        <f>'E-E'!B372</f>
        <v>SITHE02</v>
      </c>
      <c r="C625">
        <f>_xlfn.IFNA(VLOOKUP(B625,RawData!$B$1:$E$168,4,FALSE),0)</f>
        <v>0</v>
      </c>
      <c r="D625">
        <f>_xlfn.IFNA(VLOOKUP(B625,RawData!$B$1:$H$168,7,FALSE),0)</f>
        <v>0</v>
      </c>
      <c r="E625">
        <f>_xlfn.IFNA(VLOOKUP(B625,RawData!$B$1:$H$168,2,FALSE),0)</f>
        <v>0</v>
      </c>
      <c r="F625">
        <f>$C625*INDEX('E-E'!$E$2:$AH$516,MATCH(Capacity!$B625,'E-E'!$B$2:$B$516,0), MATCH(Capacity!F$254,'E-E'!$E$1:$AH$1,0))</f>
        <v>0</v>
      </c>
      <c r="G625">
        <f>$C625*INDEX('E-E'!$E$2:$AH$516,MATCH(Capacity!$B625,'E-E'!$B$2:$B$516,0), MATCH(Capacity!G$254,'E-E'!$E$1:$AH$1,0))</f>
        <v>0</v>
      </c>
      <c r="H625">
        <f>$C625*INDEX('E-E'!$E$2:$AH$516,MATCH(Capacity!$B625,'E-E'!$B$2:$B$516,0), MATCH(Capacity!H$254,'E-E'!$E$1:$AH$1,0))</f>
        <v>0</v>
      </c>
      <c r="I625">
        <f>$C625*INDEX('E-E'!$E$2:$AH$516,MATCH(Capacity!$B625,'E-E'!$B$2:$B$516,0), MATCH(Capacity!I$254,'E-E'!$E$1:$AH$1,0))</f>
        <v>0</v>
      </c>
      <c r="J625">
        <f>$C625*INDEX('E-E'!$E$2:$AH$516,MATCH(Capacity!$B625,'E-E'!$B$2:$B$516,0), MATCH(Capacity!J$254,'E-E'!$E$1:$AH$1,0))</f>
        <v>0</v>
      </c>
      <c r="K625">
        <f>$C625*INDEX('E-E'!$E$2:$AH$516,MATCH(Capacity!$B625,'E-E'!$B$2:$B$516,0), MATCH(Capacity!K$254,'E-E'!$E$1:$AH$1,0))</f>
        <v>0</v>
      </c>
      <c r="L625">
        <f>$C625*INDEX('E-E'!$E$2:$AH$516,MATCH(Capacity!$B625,'E-E'!$B$2:$B$516,0), MATCH(Capacity!L$254,'E-E'!$E$1:$AH$1,0))</f>
        <v>0</v>
      </c>
      <c r="M625">
        <f>$C625*INDEX('E-E'!$E$2:$AH$516,MATCH(Capacity!$B625,'E-E'!$B$2:$B$516,0), MATCH(Capacity!M$254,'E-E'!$E$1:$AH$1,0))</f>
        <v>0</v>
      </c>
      <c r="N625">
        <f>$C625*INDEX('E-E'!$E$2:$AH$516,MATCH(Capacity!$B625,'E-E'!$B$2:$B$516,0), MATCH(Capacity!N$254,'E-E'!$E$1:$AH$1,0))</f>
        <v>0</v>
      </c>
      <c r="O625">
        <f>$C625*INDEX('E-E'!$E$2:$AH$516,MATCH(Capacity!$B625,'E-E'!$B$2:$B$516,0), MATCH(Capacity!O$254,'E-E'!$E$1:$AH$1,0))</f>
        <v>0</v>
      </c>
      <c r="P625">
        <f>$C625*INDEX('E-E'!$E$2:$AH$516,MATCH(Capacity!$B625,'E-E'!$B$2:$B$516,0), MATCH(Capacity!P$254,'E-E'!$E$1:$AH$1,0))</f>
        <v>0</v>
      </c>
      <c r="Q625">
        <f>$C625*INDEX('E-E'!$E$2:$AH$516,MATCH(Capacity!$B625,'E-E'!$B$2:$B$516,0), MATCH(Capacity!Q$254,'E-E'!$E$1:$AH$1,0))</f>
        <v>0</v>
      </c>
      <c r="R625">
        <f>$C625*INDEX('E-E'!$E$2:$AH$516,MATCH(Capacity!$B625,'E-E'!$B$2:$B$516,0), MATCH(Capacity!R$254,'E-E'!$E$1:$AH$1,0))</f>
        <v>0</v>
      </c>
      <c r="S625">
        <f>$C625*INDEX('E-E'!$E$2:$AH$516,MATCH(Capacity!$B625,'E-E'!$B$2:$B$516,0), MATCH(Capacity!S$254,'E-E'!$E$1:$AH$1,0))</f>
        <v>0</v>
      </c>
      <c r="T625">
        <f>$C625*INDEX('E-E'!$E$2:$AH$516,MATCH(Capacity!$B625,'E-E'!$B$2:$B$516,0), MATCH(Capacity!T$254,'E-E'!$E$1:$AH$1,0))</f>
        <v>0</v>
      </c>
      <c r="U625">
        <f>$C625*INDEX('E-E'!$E$2:$AH$516,MATCH(Capacity!$B625,'E-E'!$B$2:$B$516,0), MATCH(Capacity!U$254,'E-E'!$E$1:$AH$1,0))</f>
        <v>0</v>
      </c>
      <c r="V625">
        <f>$C625*INDEX('E-E'!$E$2:$AH$516,MATCH(Capacity!$B625,'E-E'!$B$2:$B$516,0), MATCH(Capacity!V$254,'E-E'!$E$1:$AH$1,0))</f>
        <v>0</v>
      </c>
      <c r="W625">
        <f>$C625*INDEX('E-E'!$E$2:$AH$516,MATCH(Capacity!$B625,'E-E'!$B$2:$B$516,0), MATCH(Capacity!W$254,'E-E'!$E$1:$AH$1,0))</f>
        <v>0</v>
      </c>
      <c r="X625">
        <f>$C625*INDEX('E-E'!$E$2:$AH$516,MATCH(Capacity!$B625,'E-E'!$B$2:$B$516,0), MATCH(Capacity!X$254,'E-E'!$E$1:$AH$1,0))</f>
        <v>0</v>
      </c>
      <c r="Y625">
        <f>$C625*INDEX('E-E'!$E$2:$AH$516,MATCH(Capacity!$B625,'E-E'!$B$2:$B$516,0), MATCH(Capacity!Y$254,'E-E'!$E$1:$AH$1,0))</f>
        <v>0</v>
      </c>
      <c r="Z625">
        <f>$C625*INDEX('E-E'!$E$2:$AH$516,MATCH(Capacity!$B625,'E-E'!$B$2:$B$516,0), MATCH(Capacity!Z$254,'E-E'!$E$1:$AH$1,0))</f>
        <v>0</v>
      </c>
      <c r="AA625">
        <f>$C625*INDEX('E-E'!$E$2:$AH$516,MATCH(Capacity!$B625,'E-E'!$B$2:$B$516,0), MATCH(Capacity!AA$254,'E-E'!$E$1:$AH$1,0))</f>
        <v>0</v>
      </c>
      <c r="AB625">
        <f>$C625*INDEX('E-E'!$E$2:$AH$516,MATCH(Capacity!$B625,'E-E'!$B$2:$B$516,0), MATCH(Capacity!AB$254,'E-E'!$E$1:$AH$1,0))</f>
        <v>0</v>
      </c>
      <c r="AC625">
        <f>$C625*INDEX('E-E'!$E$2:$AH$516,MATCH(Capacity!$B625,'E-E'!$B$2:$B$516,0), MATCH(Capacity!AC$254,'E-E'!$E$1:$AH$1,0))</f>
        <v>0</v>
      </c>
      <c r="AD625">
        <f>$C625*INDEX('E-E'!$E$2:$AH$516,MATCH(Capacity!$B625,'E-E'!$B$2:$B$516,0), MATCH(Capacity!AD$254,'E-E'!$E$1:$AH$1,0))</f>
        <v>0</v>
      </c>
      <c r="AE625">
        <f>$C625*INDEX('E-E'!$E$2:$AH$516,MATCH(Capacity!$B625,'E-E'!$B$2:$B$516,0), MATCH(Capacity!AE$254,'E-E'!$E$1:$AH$1,0))</f>
        <v>0</v>
      </c>
      <c r="AF625">
        <f>$C625*INDEX('E-E'!$E$2:$AH$516,MATCH(Capacity!$B625,'E-E'!$B$2:$B$516,0), MATCH(Capacity!AF$254,'E-E'!$E$1:$AH$1,0))</f>
        <v>0</v>
      </c>
      <c r="AG625">
        <f>$C625*INDEX('E-E'!$E$2:$AH$516,MATCH(Capacity!$B625,'E-E'!$B$2:$B$516,0), MATCH(Capacity!AG$254,'E-E'!$E$1:$AH$1,0))</f>
        <v>0</v>
      </c>
      <c r="AH625">
        <f>$C625*INDEX('E-E'!$E$2:$AH$516,MATCH(Capacity!$B625,'E-E'!$B$2:$B$516,0), MATCH(Capacity!AH$254,'E-E'!$E$1:$AH$1,0))</f>
        <v>0</v>
      </c>
    </row>
    <row r="626" spans="1:34" x14ac:dyDescent="0.3">
      <c r="A626" t="str">
        <f>'E-E'!A373</f>
        <v>Smithfield Energy Facility</v>
      </c>
      <c r="B626" t="str">
        <f>'E-E'!B373</f>
        <v>SITHE03</v>
      </c>
      <c r="C626">
        <f>_xlfn.IFNA(VLOOKUP(B626,RawData!$B$1:$E$168,4,FALSE),0)</f>
        <v>0</v>
      </c>
      <c r="D626">
        <f>_xlfn.IFNA(VLOOKUP(B626,RawData!$B$1:$H$168,7,FALSE),0)</f>
        <v>0</v>
      </c>
      <c r="E626">
        <f>_xlfn.IFNA(VLOOKUP(B626,RawData!$B$1:$H$168,2,FALSE),0)</f>
        <v>0</v>
      </c>
      <c r="F626">
        <f>$C626*INDEX('E-E'!$E$2:$AH$516,MATCH(Capacity!$B626,'E-E'!$B$2:$B$516,0), MATCH(Capacity!F$254,'E-E'!$E$1:$AH$1,0))</f>
        <v>0</v>
      </c>
      <c r="G626">
        <f>$C626*INDEX('E-E'!$E$2:$AH$516,MATCH(Capacity!$B626,'E-E'!$B$2:$B$516,0), MATCH(Capacity!G$254,'E-E'!$E$1:$AH$1,0))</f>
        <v>0</v>
      </c>
      <c r="H626">
        <f>$C626*INDEX('E-E'!$E$2:$AH$516,MATCH(Capacity!$B626,'E-E'!$B$2:$B$516,0), MATCH(Capacity!H$254,'E-E'!$E$1:$AH$1,0))</f>
        <v>0</v>
      </c>
      <c r="I626">
        <f>$C626*INDEX('E-E'!$E$2:$AH$516,MATCH(Capacity!$B626,'E-E'!$B$2:$B$516,0), MATCH(Capacity!I$254,'E-E'!$E$1:$AH$1,0))</f>
        <v>0</v>
      </c>
      <c r="J626">
        <f>$C626*INDEX('E-E'!$E$2:$AH$516,MATCH(Capacity!$B626,'E-E'!$B$2:$B$516,0), MATCH(Capacity!J$254,'E-E'!$E$1:$AH$1,0))</f>
        <v>0</v>
      </c>
      <c r="K626">
        <f>$C626*INDEX('E-E'!$E$2:$AH$516,MATCH(Capacity!$B626,'E-E'!$B$2:$B$516,0), MATCH(Capacity!K$254,'E-E'!$E$1:$AH$1,0))</f>
        <v>0</v>
      </c>
      <c r="L626">
        <f>$C626*INDEX('E-E'!$E$2:$AH$516,MATCH(Capacity!$B626,'E-E'!$B$2:$B$516,0), MATCH(Capacity!L$254,'E-E'!$E$1:$AH$1,0))</f>
        <v>0</v>
      </c>
      <c r="M626">
        <f>$C626*INDEX('E-E'!$E$2:$AH$516,MATCH(Capacity!$B626,'E-E'!$B$2:$B$516,0), MATCH(Capacity!M$254,'E-E'!$E$1:$AH$1,0))</f>
        <v>0</v>
      </c>
      <c r="N626">
        <f>$C626*INDEX('E-E'!$E$2:$AH$516,MATCH(Capacity!$B626,'E-E'!$B$2:$B$516,0), MATCH(Capacity!N$254,'E-E'!$E$1:$AH$1,0))</f>
        <v>0</v>
      </c>
      <c r="O626">
        <f>$C626*INDEX('E-E'!$E$2:$AH$516,MATCH(Capacity!$B626,'E-E'!$B$2:$B$516,0), MATCH(Capacity!O$254,'E-E'!$E$1:$AH$1,0))</f>
        <v>0</v>
      </c>
      <c r="P626">
        <f>$C626*INDEX('E-E'!$E$2:$AH$516,MATCH(Capacity!$B626,'E-E'!$B$2:$B$516,0), MATCH(Capacity!P$254,'E-E'!$E$1:$AH$1,0))</f>
        <v>0</v>
      </c>
      <c r="Q626">
        <f>$C626*INDEX('E-E'!$E$2:$AH$516,MATCH(Capacity!$B626,'E-E'!$B$2:$B$516,0), MATCH(Capacity!Q$254,'E-E'!$E$1:$AH$1,0))</f>
        <v>0</v>
      </c>
      <c r="R626">
        <f>$C626*INDEX('E-E'!$E$2:$AH$516,MATCH(Capacity!$B626,'E-E'!$B$2:$B$516,0), MATCH(Capacity!R$254,'E-E'!$E$1:$AH$1,0))</f>
        <v>0</v>
      </c>
      <c r="S626">
        <f>$C626*INDEX('E-E'!$E$2:$AH$516,MATCH(Capacity!$B626,'E-E'!$B$2:$B$516,0), MATCH(Capacity!S$254,'E-E'!$E$1:$AH$1,0))</f>
        <v>0</v>
      </c>
      <c r="T626">
        <f>$C626*INDEX('E-E'!$E$2:$AH$516,MATCH(Capacity!$B626,'E-E'!$B$2:$B$516,0), MATCH(Capacity!T$254,'E-E'!$E$1:$AH$1,0))</f>
        <v>0</v>
      </c>
      <c r="U626">
        <f>$C626*INDEX('E-E'!$E$2:$AH$516,MATCH(Capacity!$B626,'E-E'!$B$2:$B$516,0), MATCH(Capacity!U$254,'E-E'!$E$1:$AH$1,0))</f>
        <v>0</v>
      </c>
      <c r="V626">
        <f>$C626*INDEX('E-E'!$E$2:$AH$516,MATCH(Capacity!$B626,'E-E'!$B$2:$B$516,0), MATCH(Capacity!V$254,'E-E'!$E$1:$AH$1,0))</f>
        <v>0</v>
      </c>
      <c r="W626">
        <f>$C626*INDEX('E-E'!$E$2:$AH$516,MATCH(Capacity!$B626,'E-E'!$B$2:$B$516,0), MATCH(Capacity!W$254,'E-E'!$E$1:$AH$1,0))</f>
        <v>0</v>
      </c>
      <c r="X626">
        <f>$C626*INDEX('E-E'!$E$2:$AH$516,MATCH(Capacity!$B626,'E-E'!$B$2:$B$516,0), MATCH(Capacity!X$254,'E-E'!$E$1:$AH$1,0))</f>
        <v>0</v>
      </c>
      <c r="Y626">
        <f>$C626*INDEX('E-E'!$E$2:$AH$516,MATCH(Capacity!$B626,'E-E'!$B$2:$B$516,0), MATCH(Capacity!Y$254,'E-E'!$E$1:$AH$1,0))</f>
        <v>0</v>
      </c>
      <c r="Z626">
        <f>$C626*INDEX('E-E'!$E$2:$AH$516,MATCH(Capacity!$B626,'E-E'!$B$2:$B$516,0), MATCH(Capacity!Z$254,'E-E'!$E$1:$AH$1,0))</f>
        <v>0</v>
      </c>
      <c r="AA626">
        <f>$C626*INDEX('E-E'!$E$2:$AH$516,MATCH(Capacity!$B626,'E-E'!$B$2:$B$516,0), MATCH(Capacity!AA$254,'E-E'!$E$1:$AH$1,0))</f>
        <v>0</v>
      </c>
      <c r="AB626">
        <f>$C626*INDEX('E-E'!$E$2:$AH$516,MATCH(Capacity!$B626,'E-E'!$B$2:$B$516,0), MATCH(Capacity!AB$254,'E-E'!$E$1:$AH$1,0))</f>
        <v>0</v>
      </c>
      <c r="AC626">
        <f>$C626*INDEX('E-E'!$E$2:$AH$516,MATCH(Capacity!$B626,'E-E'!$B$2:$B$516,0), MATCH(Capacity!AC$254,'E-E'!$E$1:$AH$1,0))</f>
        <v>0</v>
      </c>
      <c r="AD626">
        <f>$C626*INDEX('E-E'!$E$2:$AH$516,MATCH(Capacity!$B626,'E-E'!$B$2:$B$516,0), MATCH(Capacity!AD$254,'E-E'!$E$1:$AH$1,0))</f>
        <v>0</v>
      </c>
      <c r="AE626">
        <f>$C626*INDEX('E-E'!$E$2:$AH$516,MATCH(Capacity!$B626,'E-E'!$B$2:$B$516,0), MATCH(Capacity!AE$254,'E-E'!$E$1:$AH$1,0))</f>
        <v>0</v>
      </c>
      <c r="AF626">
        <f>$C626*INDEX('E-E'!$E$2:$AH$516,MATCH(Capacity!$B626,'E-E'!$B$2:$B$516,0), MATCH(Capacity!AF$254,'E-E'!$E$1:$AH$1,0))</f>
        <v>0</v>
      </c>
      <c r="AG626">
        <f>$C626*INDEX('E-E'!$E$2:$AH$516,MATCH(Capacity!$B626,'E-E'!$B$2:$B$516,0), MATCH(Capacity!AG$254,'E-E'!$E$1:$AH$1,0))</f>
        <v>0</v>
      </c>
      <c r="AH626">
        <f>$C626*INDEX('E-E'!$E$2:$AH$516,MATCH(Capacity!$B626,'E-E'!$B$2:$B$516,0), MATCH(Capacity!AH$254,'E-E'!$E$1:$AH$1,0))</f>
        <v>0</v>
      </c>
    </row>
    <row r="627" spans="1:34" x14ac:dyDescent="0.3">
      <c r="A627" t="str">
        <f>'E-E'!A374</f>
        <v>Smithfield Energy Facility</v>
      </c>
      <c r="B627" t="str">
        <f>'E-E'!B374</f>
        <v>SITHE04</v>
      </c>
      <c r="C627">
        <f>_xlfn.IFNA(VLOOKUP(B627,RawData!$B$1:$E$168,4,FALSE),0)</f>
        <v>61.765999999999998</v>
      </c>
      <c r="D627" t="str">
        <f>_xlfn.IFNA(VLOOKUP(B627,RawData!$B$1:$H$168,7,FALSE),0)</f>
        <v>OCGT</v>
      </c>
      <c r="E627" t="str">
        <f>_xlfn.IFNA(VLOOKUP(B627,RawData!$B$1:$H$168,2,FALSE),0)</f>
        <v>NSW</v>
      </c>
      <c r="F627">
        <f>$C627*INDEX('E-E'!$E$2:$AH$516,MATCH(Capacity!$B627,'E-E'!$B$2:$B$516,0), MATCH(Capacity!F$254,'E-E'!$E$1:$AH$1,0))</f>
        <v>61.765999999999998</v>
      </c>
      <c r="G627">
        <f>$C627*INDEX('E-E'!$E$2:$AH$516,MATCH(Capacity!$B627,'E-E'!$B$2:$B$516,0), MATCH(Capacity!G$254,'E-E'!$E$1:$AH$1,0))</f>
        <v>61.765999999999998</v>
      </c>
      <c r="H627">
        <f>$C627*INDEX('E-E'!$E$2:$AH$516,MATCH(Capacity!$B627,'E-E'!$B$2:$B$516,0), MATCH(Capacity!H$254,'E-E'!$E$1:$AH$1,0))</f>
        <v>61.765999999999998</v>
      </c>
      <c r="I627">
        <f>$C627*INDEX('E-E'!$E$2:$AH$516,MATCH(Capacity!$B627,'E-E'!$B$2:$B$516,0), MATCH(Capacity!I$254,'E-E'!$E$1:$AH$1,0))</f>
        <v>61.765999999999998</v>
      </c>
      <c r="J627">
        <f>$C627*INDEX('E-E'!$E$2:$AH$516,MATCH(Capacity!$B627,'E-E'!$B$2:$B$516,0), MATCH(Capacity!J$254,'E-E'!$E$1:$AH$1,0))</f>
        <v>61.765999999999998</v>
      </c>
      <c r="K627">
        <f>$C627*INDEX('E-E'!$E$2:$AH$516,MATCH(Capacity!$B627,'E-E'!$B$2:$B$516,0), MATCH(Capacity!K$254,'E-E'!$E$1:$AH$1,0))</f>
        <v>61.765999999999998</v>
      </c>
      <c r="L627">
        <f>$C627*INDEX('E-E'!$E$2:$AH$516,MATCH(Capacity!$B627,'E-E'!$B$2:$B$516,0), MATCH(Capacity!L$254,'E-E'!$E$1:$AH$1,0))</f>
        <v>61.765999999999998</v>
      </c>
      <c r="M627">
        <f>$C627*INDEX('E-E'!$E$2:$AH$516,MATCH(Capacity!$B627,'E-E'!$B$2:$B$516,0), MATCH(Capacity!M$254,'E-E'!$E$1:$AH$1,0))</f>
        <v>61.765999999999998</v>
      </c>
      <c r="N627">
        <f>$C627*INDEX('E-E'!$E$2:$AH$516,MATCH(Capacity!$B627,'E-E'!$B$2:$B$516,0), MATCH(Capacity!N$254,'E-E'!$E$1:$AH$1,0))</f>
        <v>61.765999999999998</v>
      </c>
      <c r="O627">
        <f>$C627*INDEX('E-E'!$E$2:$AH$516,MATCH(Capacity!$B627,'E-E'!$B$2:$B$516,0), MATCH(Capacity!O$254,'E-E'!$E$1:$AH$1,0))</f>
        <v>61.765999999999998</v>
      </c>
      <c r="P627">
        <f>$C627*INDEX('E-E'!$E$2:$AH$516,MATCH(Capacity!$B627,'E-E'!$B$2:$B$516,0), MATCH(Capacity!P$254,'E-E'!$E$1:$AH$1,0))</f>
        <v>61.765999999999998</v>
      </c>
      <c r="Q627">
        <f>$C627*INDEX('E-E'!$E$2:$AH$516,MATCH(Capacity!$B627,'E-E'!$B$2:$B$516,0), MATCH(Capacity!Q$254,'E-E'!$E$1:$AH$1,0))</f>
        <v>61.765999999999998</v>
      </c>
      <c r="R627">
        <f>$C627*INDEX('E-E'!$E$2:$AH$516,MATCH(Capacity!$B627,'E-E'!$B$2:$B$516,0), MATCH(Capacity!R$254,'E-E'!$E$1:$AH$1,0))</f>
        <v>61.765999999999998</v>
      </c>
      <c r="S627">
        <f>$C627*INDEX('E-E'!$E$2:$AH$516,MATCH(Capacity!$B627,'E-E'!$B$2:$B$516,0), MATCH(Capacity!S$254,'E-E'!$E$1:$AH$1,0))</f>
        <v>61.765999999999998</v>
      </c>
      <c r="T627">
        <f>$C627*INDEX('E-E'!$E$2:$AH$516,MATCH(Capacity!$B627,'E-E'!$B$2:$B$516,0), MATCH(Capacity!T$254,'E-E'!$E$1:$AH$1,0))</f>
        <v>61.765999999999998</v>
      </c>
      <c r="U627">
        <f>$C627*INDEX('E-E'!$E$2:$AH$516,MATCH(Capacity!$B627,'E-E'!$B$2:$B$516,0), MATCH(Capacity!U$254,'E-E'!$E$1:$AH$1,0))</f>
        <v>61.765999999999998</v>
      </c>
      <c r="V627">
        <f>$C627*INDEX('E-E'!$E$2:$AH$516,MATCH(Capacity!$B627,'E-E'!$B$2:$B$516,0), MATCH(Capacity!V$254,'E-E'!$E$1:$AH$1,0))</f>
        <v>61.765999999999998</v>
      </c>
      <c r="W627">
        <f>$C627*INDEX('E-E'!$E$2:$AH$516,MATCH(Capacity!$B627,'E-E'!$B$2:$B$516,0), MATCH(Capacity!W$254,'E-E'!$E$1:$AH$1,0))</f>
        <v>61.765999999999998</v>
      </c>
      <c r="X627">
        <f>$C627*INDEX('E-E'!$E$2:$AH$516,MATCH(Capacity!$B627,'E-E'!$B$2:$B$516,0), MATCH(Capacity!X$254,'E-E'!$E$1:$AH$1,0))</f>
        <v>61.765999999999998</v>
      </c>
      <c r="Y627">
        <f>$C627*INDEX('E-E'!$E$2:$AH$516,MATCH(Capacity!$B627,'E-E'!$B$2:$B$516,0), MATCH(Capacity!Y$254,'E-E'!$E$1:$AH$1,0))</f>
        <v>61.765999999999998</v>
      </c>
      <c r="Z627">
        <f>$C627*INDEX('E-E'!$E$2:$AH$516,MATCH(Capacity!$B627,'E-E'!$B$2:$B$516,0), MATCH(Capacity!Z$254,'E-E'!$E$1:$AH$1,0))</f>
        <v>61.765999999999998</v>
      </c>
      <c r="AA627">
        <f>$C627*INDEX('E-E'!$E$2:$AH$516,MATCH(Capacity!$B627,'E-E'!$B$2:$B$516,0), MATCH(Capacity!AA$254,'E-E'!$E$1:$AH$1,0))</f>
        <v>61.765999999999998</v>
      </c>
      <c r="AB627">
        <f>$C627*INDEX('E-E'!$E$2:$AH$516,MATCH(Capacity!$B627,'E-E'!$B$2:$B$516,0), MATCH(Capacity!AB$254,'E-E'!$E$1:$AH$1,0))</f>
        <v>61.765999999999998</v>
      </c>
      <c r="AC627">
        <f>$C627*INDEX('E-E'!$E$2:$AH$516,MATCH(Capacity!$B627,'E-E'!$B$2:$B$516,0), MATCH(Capacity!AC$254,'E-E'!$E$1:$AH$1,0))</f>
        <v>61.765999999999998</v>
      </c>
      <c r="AD627">
        <f>$C627*INDEX('E-E'!$E$2:$AH$516,MATCH(Capacity!$B627,'E-E'!$B$2:$B$516,0), MATCH(Capacity!AD$254,'E-E'!$E$1:$AH$1,0))</f>
        <v>0</v>
      </c>
      <c r="AE627">
        <f>$C627*INDEX('E-E'!$E$2:$AH$516,MATCH(Capacity!$B627,'E-E'!$B$2:$B$516,0), MATCH(Capacity!AE$254,'E-E'!$E$1:$AH$1,0))</f>
        <v>0</v>
      </c>
      <c r="AF627">
        <f>$C627*INDEX('E-E'!$E$2:$AH$516,MATCH(Capacity!$B627,'E-E'!$B$2:$B$516,0), MATCH(Capacity!AF$254,'E-E'!$E$1:$AH$1,0))</f>
        <v>0</v>
      </c>
      <c r="AG627">
        <f>$C627*INDEX('E-E'!$E$2:$AH$516,MATCH(Capacity!$B627,'E-E'!$B$2:$B$516,0), MATCH(Capacity!AG$254,'E-E'!$E$1:$AH$1,0))</f>
        <v>0</v>
      </c>
      <c r="AH627">
        <f>$C627*INDEX('E-E'!$E$2:$AH$516,MATCH(Capacity!$B627,'E-E'!$B$2:$B$516,0), MATCH(Capacity!AH$254,'E-E'!$E$1:$AH$1,0))</f>
        <v>0</v>
      </c>
    </row>
    <row r="628" spans="1:34" x14ac:dyDescent="0.3">
      <c r="A628" t="str">
        <f>'E-E'!A375</f>
        <v>Sun Metals Corporation Solar Farm</v>
      </c>
      <c r="B628" t="str">
        <f>'E-E'!B375</f>
        <v>SMCSF1</v>
      </c>
      <c r="C628">
        <f>_xlfn.IFNA(VLOOKUP(B628,RawData!$B$1:$E$168,4,FALSE),0)</f>
        <v>0</v>
      </c>
      <c r="D628">
        <f>_xlfn.IFNA(VLOOKUP(B628,RawData!$B$1:$H$168,7,FALSE),0)</f>
        <v>0</v>
      </c>
      <c r="E628">
        <f>_xlfn.IFNA(VLOOKUP(B628,RawData!$B$1:$H$168,2,FALSE),0)</f>
        <v>0</v>
      </c>
      <c r="F628">
        <f>$C628*INDEX('E-E'!$E$2:$AH$516,MATCH(Capacity!$B628,'E-E'!$B$2:$B$516,0), MATCH(Capacity!F$254,'E-E'!$E$1:$AH$1,0))</f>
        <v>0</v>
      </c>
      <c r="G628">
        <f>$C628*INDEX('E-E'!$E$2:$AH$516,MATCH(Capacity!$B628,'E-E'!$B$2:$B$516,0), MATCH(Capacity!G$254,'E-E'!$E$1:$AH$1,0))</f>
        <v>0</v>
      </c>
      <c r="H628">
        <f>$C628*INDEX('E-E'!$E$2:$AH$516,MATCH(Capacity!$B628,'E-E'!$B$2:$B$516,0), MATCH(Capacity!H$254,'E-E'!$E$1:$AH$1,0))</f>
        <v>0</v>
      </c>
      <c r="I628">
        <f>$C628*INDEX('E-E'!$E$2:$AH$516,MATCH(Capacity!$B628,'E-E'!$B$2:$B$516,0), MATCH(Capacity!I$254,'E-E'!$E$1:$AH$1,0))</f>
        <v>0</v>
      </c>
      <c r="J628">
        <f>$C628*INDEX('E-E'!$E$2:$AH$516,MATCH(Capacity!$B628,'E-E'!$B$2:$B$516,0), MATCH(Capacity!J$254,'E-E'!$E$1:$AH$1,0))</f>
        <v>0</v>
      </c>
      <c r="K628">
        <f>$C628*INDEX('E-E'!$E$2:$AH$516,MATCH(Capacity!$B628,'E-E'!$B$2:$B$516,0), MATCH(Capacity!K$254,'E-E'!$E$1:$AH$1,0))</f>
        <v>0</v>
      </c>
      <c r="L628">
        <f>$C628*INDEX('E-E'!$E$2:$AH$516,MATCH(Capacity!$B628,'E-E'!$B$2:$B$516,0), MATCH(Capacity!L$254,'E-E'!$E$1:$AH$1,0))</f>
        <v>0</v>
      </c>
      <c r="M628">
        <f>$C628*INDEX('E-E'!$E$2:$AH$516,MATCH(Capacity!$B628,'E-E'!$B$2:$B$516,0), MATCH(Capacity!M$254,'E-E'!$E$1:$AH$1,0))</f>
        <v>0</v>
      </c>
      <c r="N628">
        <f>$C628*INDEX('E-E'!$E$2:$AH$516,MATCH(Capacity!$B628,'E-E'!$B$2:$B$516,0), MATCH(Capacity!N$254,'E-E'!$E$1:$AH$1,0))</f>
        <v>0</v>
      </c>
      <c r="O628">
        <f>$C628*INDEX('E-E'!$E$2:$AH$516,MATCH(Capacity!$B628,'E-E'!$B$2:$B$516,0), MATCH(Capacity!O$254,'E-E'!$E$1:$AH$1,0))</f>
        <v>0</v>
      </c>
      <c r="P628">
        <f>$C628*INDEX('E-E'!$E$2:$AH$516,MATCH(Capacity!$B628,'E-E'!$B$2:$B$516,0), MATCH(Capacity!P$254,'E-E'!$E$1:$AH$1,0))</f>
        <v>0</v>
      </c>
      <c r="Q628">
        <f>$C628*INDEX('E-E'!$E$2:$AH$516,MATCH(Capacity!$B628,'E-E'!$B$2:$B$516,0), MATCH(Capacity!Q$254,'E-E'!$E$1:$AH$1,0))</f>
        <v>0</v>
      </c>
      <c r="R628">
        <f>$C628*INDEX('E-E'!$E$2:$AH$516,MATCH(Capacity!$B628,'E-E'!$B$2:$B$516,0), MATCH(Capacity!R$254,'E-E'!$E$1:$AH$1,0))</f>
        <v>0</v>
      </c>
      <c r="S628">
        <f>$C628*INDEX('E-E'!$E$2:$AH$516,MATCH(Capacity!$B628,'E-E'!$B$2:$B$516,0), MATCH(Capacity!S$254,'E-E'!$E$1:$AH$1,0))</f>
        <v>0</v>
      </c>
      <c r="T628">
        <f>$C628*INDEX('E-E'!$E$2:$AH$516,MATCH(Capacity!$B628,'E-E'!$B$2:$B$516,0), MATCH(Capacity!T$254,'E-E'!$E$1:$AH$1,0))</f>
        <v>0</v>
      </c>
      <c r="U628">
        <f>$C628*INDEX('E-E'!$E$2:$AH$516,MATCH(Capacity!$B628,'E-E'!$B$2:$B$516,0), MATCH(Capacity!U$254,'E-E'!$E$1:$AH$1,0))</f>
        <v>0</v>
      </c>
      <c r="V628">
        <f>$C628*INDEX('E-E'!$E$2:$AH$516,MATCH(Capacity!$B628,'E-E'!$B$2:$B$516,0), MATCH(Capacity!V$254,'E-E'!$E$1:$AH$1,0))</f>
        <v>0</v>
      </c>
      <c r="W628">
        <f>$C628*INDEX('E-E'!$E$2:$AH$516,MATCH(Capacity!$B628,'E-E'!$B$2:$B$516,0), MATCH(Capacity!W$254,'E-E'!$E$1:$AH$1,0))</f>
        <v>0</v>
      </c>
      <c r="X628">
        <f>$C628*INDEX('E-E'!$E$2:$AH$516,MATCH(Capacity!$B628,'E-E'!$B$2:$B$516,0), MATCH(Capacity!X$254,'E-E'!$E$1:$AH$1,0))</f>
        <v>0</v>
      </c>
      <c r="Y628">
        <f>$C628*INDEX('E-E'!$E$2:$AH$516,MATCH(Capacity!$B628,'E-E'!$B$2:$B$516,0), MATCH(Capacity!Y$254,'E-E'!$E$1:$AH$1,0))</f>
        <v>0</v>
      </c>
      <c r="Z628">
        <f>$C628*INDEX('E-E'!$E$2:$AH$516,MATCH(Capacity!$B628,'E-E'!$B$2:$B$516,0), MATCH(Capacity!Z$254,'E-E'!$E$1:$AH$1,0))</f>
        <v>0</v>
      </c>
      <c r="AA628">
        <f>$C628*INDEX('E-E'!$E$2:$AH$516,MATCH(Capacity!$B628,'E-E'!$B$2:$B$516,0), MATCH(Capacity!AA$254,'E-E'!$E$1:$AH$1,0))</f>
        <v>0</v>
      </c>
      <c r="AB628">
        <f>$C628*INDEX('E-E'!$E$2:$AH$516,MATCH(Capacity!$B628,'E-E'!$B$2:$B$516,0), MATCH(Capacity!AB$254,'E-E'!$E$1:$AH$1,0))</f>
        <v>0</v>
      </c>
      <c r="AC628">
        <f>$C628*INDEX('E-E'!$E$2:$AH$516,MATCH(Capacity!$B628,'E-E'!$B$2:$B$516,0), MATCH(Capacity!AC$254,'E-E'!$E$1:$AH$1,0))</f>
        <v>0</v>
      </c>
      <c r="AD628">
        <f>$C628*INDEX('E-E'!$E$2:$AH$516,MATCH(Capacity!$B628,'E-E'!$B$2:$B$516,0), MATCH(Capacity!AD$254,'E-E'!$E$1:$AH$1,0))</f>
        <v>0</v>
      </c>
      <c r="AE628">
        <f>$C628*INDEX('E-E'!$E$2:$AH$516,MATCH(Capacity!$B628,'E-E'!$B$2:$B$516,0), MATCH(Capacity!AE$254,'E-E'!$E$1:$AH$1,0))</f>
        <v>0</v>
      </c>
      <c r="AF628">
        <f>$C628*INDEX('E-E'!$E$2:$AH$516,MATCH(Capacity!$B628,'E-E'!$B$2:$B$516,0), MATCH(Capacity!AF$254,'E-E'!$E$1:$AH$1,0))</f>
        <v>0</v>
      </c>
      <c r="AG628">
        <f>$C628*INDEX('E-E'!$E$2:$AH$516,MATCH(Capacity!$B628,'E-E'!$B$2:$B$516,0), MATCH(Capacity!AG$254,'E-E'!$E$1:$AH$1,0))</f>
        <v>0</v>
      </c>
      <c r="AH628">
        <f>$C628*INDEX('E-E'!$E$2:$AH$516,MATCH(Capacity!$B628,'E-E'!$B$2:$B$516,0), MATCH(Capacity!AH$254,'E-E'!$E$1:$AH$1,0))</f>
        <v>0</v>
      </c>
    </row>
    <row r="629" spans="1:34" x14ac:dyDescent="0.3">
      <c r="A629" t="str">
        <f>'E-E'!A376</f>
        <v>Snapper Point Power Station*</v>
      </c>
      <c r="B629" t="str">
        <f>'E-E'!B376</f>
        <v>Snapper Point Power Station</v>
      </c>
      <c r="C629">
        <f>_xlfn.IFNA(VLOOKUP(B629,RawData!$B$1:$E$168,4,FALSE),0)</f>
        <v>123</v>
      </c>
      <c r="D629" t="str">
        <f>_xlfn.IFNA(VLOOKUP(B629,RawData!$B$1:$H$168,7,FALSE),0)</f>
        <v>OCGT</v>
      </c>
      <c r="E629" t="str">
        <f>_xlfn.IFNA(VLOOKUP(B629,RawData!$B$1:$H$168,2,FALSE),0)</f>
        <v>SA</v>
      </c>
      <c r="F629">
        <f>$C629*INDEX('E-E'!$E$2:$AH$516,MATCH(Capacity!$B629,'E-E'!$B$2:$B$516,0), MATCH(Capacity!F$254,'E-E'!$E$1:$AH$1,0))</f>
        <v>0</v>
      </c>
      <c r="G629">
        <f>$C629*INDEX('E-E'!$E$2:$AH$516,MATCH(Capacity!$B629,'E-E'!$B$2:$B$516,0), MATCH(Capacity!G$254,'E-E'!$E$1:$AH$1,0))</f>
        <v>0</v>
      </c>
      <c r="H629">
        <f>$C629*INDEX('E-E'!$E$2:$AH$516,MATCH(Capacity!$B629,'E-E'!$B$2:$B$516,0), MATCH(Capacity!H$254,'E-E'!$E$1:$AH$1,0))</f>
        <v>123</v>
      </c>
      <c r="I629">
        <f>$C629*INDEX('E-E'!$E$2:$AH$516,MATCH(Capacity!$B629,'E-E'!$B$2:$B$516,0), MATCH(Capacity!I$254,'E-E'!$E$1:$AH$1,0))</f>
        <v>123</v>
      </c>
      <c r="J629">
        <f>$C629*INDEX('E-E'!$E$2:$AH$516,MATCH(Capacity!$B629,'E-E'!$B$2:$B$516,0), MATCH(Capacity!J$254,'E-E'!$E$1:$AH$1,0))</f>
        <v>123</v>
      </c>
      <c r="K629">
        <f>$C629*INDEX('E-E'!$E$2:$AH$516,MATCH(Capacity!$B629,'E-E'!$B$2:$B$516,0), MATCH(Capacity!K$254,'E-E'!$E$1:$AH$1,0))</f>
        <v>123</v>
      </c>
      <c r="L629">
        <f>$C629*INDEX('E-E'!$E$2:$AH$516,MATCH(Capacity!$B629,'E-E'!$B$2:$B$516,0), MATCH(Capacity!L$254,'E-E'!$E$1:$AH$1,0))</f>
        <v>123</v>
      </c>
      <c r="M629">
        <f>$C629*INDEX('E-E'!$E$2:$AH$516,MATCH(Capacity!$B629,'E-E'!$B$2:$B$516,0), MATCH(Capacity!M$254,'E-E'!$E$1:$AH$1,0))</f>
        <v>123</v>
      </c>
      <c r="N629">
        <f>$C629*INDEX('E-E'!$E$2:$AH$516,MATCH(Capacity!$B629,'E-E'!$B$2:$B$516,0), MATCH(Capacity!N$254,'E-E'!$E$1:$AH$1,0))</f>
        <v>123</v>
      </c>
      <c r="O629">
        <f>$C629*INDEX('E-E'!$E$2:$AH$516,MATCH(Capacity!$B629,'E-E'!$B$2:$B$516,0), MATCH(Capacity!O$254,'E-E'!$E$1:$AH$1,0))</f>
        <v>123</v>
      </c>
      <c r="P629">
        <f>$C629*INDEX('E-E'!$E$2:$AH$516,MATCH(Capacity!$B629,'E-E'!$B$2:$B$516,0), MATCH(Capacity!P$254,'E-E'!$E$1:$AH$1,0))</f>
        <v>123</v>
      </c>
      <c r="Q629">
        <f>$C629*INDEX('E-E'!$E$2:$AH$516,MATCH(Capacity!$B629,'E-E'!$B$2:$B$516,0), MATCH(Capacity!Q$254,'E-E'!$E$1:$AH$1,0))</f>
        <v>123</v>
      </c>
      <c r="R629">
        <f>$C629*INDEX('E-E'!$E$2:$AH$516,MATCH(Capacity!$B629,'E-E'!$B$2:$B$516,0), MATCH(Capacity!R$254,'E-E'!$E$1:$AH$1,0))</f>
        <v>123</v>
      </c>
      <c r="S629">
        <f>$C629*INDEX('E-E'!$E$2:$AH$516,MATCH(Capacity!$B629,'E-E'!$B$2:$B$516,0), MATCH(Capacity!S$254,'E-E'!$E$1:$AH$1,0))</f>
        <v>123</v>
      </c>
      <c r="T629">
        <f>$C629*INDEX('E-E'!$E$2:$AH$516,MATCH(Capacity!$B629,'E-E'!$B$2:$B$516,0), MATCH(Capacity!T$254,'E-E'!$E$1:$AH$1,0))</f>
        <v>123</v>
      </c>
      <c r="U629">
        <f>$C629*INDEX('E-E'!$E$2:$AH$516,MATCH(Capacity!$B629,'E-E'!$B$2:$B$516,0), MATCH(Capacity!U$254,'E-E'!$E$1:$AH$1,0))</f>
        <v>123</v>
      </c>
      <c r="V629">
        <f>$C629*INDEX('E-E'!$E$2:$AH$516,MATCH(Capacity!$B629,'E-E'!$B$2:$B$516,0), MATCH(Capacity!V$254,'E-E'!$E$1:$AH$1,0))</f>
        <v>123</v>
      </c>
      <c r="W629">
        <f>$C629*INDEX('E-E'!$E$2:$AH$516,MATCH(Capacity!$B629,'E-E'!$B$2:$B$516,0), MATCH(Capacity!W$254,'E-E'!$E$1:$AH$1,0))</f>
        <v>123</v>
      </c>
      <c r="X629">
        <f>$C629*INDEX('E-E'!$E$2:$AH$516,MATCH(Capacity!$B629,'E-E'!$B$2:$B$516,0), MATCH(Capacity!X$254,'E-E'!$E$1:$AH$1,0))</f>
        <v>123</v>
      </c>
      <c r="Y629">
        <f>$C629*INDEX('E-E'!$E$2:$AH$516,MATCH(Capacity!$B629,'E-E'!$B$2:$B$516,0), MATCH(Capacity!Y$254,'E-E'!$E$1:$AH$1,0))</f>
        <v>123</v>
      </c>
      <c r="Z629">
        <f>$C629*INDEX('E-E'!$E$2:$AH$516,MATCH(Capacity!$B629,'E-E'!$B$2:$B$516,0), MATCH(Capacity!Z$254,'E-E'!$E$1:$AH$1,0))</f>
        <v>123</v>
      </c>
      <c r="AA629">
        <f>$C629*INDEX('E-E'!$E$2:$AH$516,MATCH(Capacity!$B629,'E-E'!$B$2:$B$516,0), MATCH(Capacity!AA$254,'E-E'!$E$1:$AH$1,0))</f>
        <v>123</v>
      </c>
      <c r="AB629">
        <f>$C629*INDEX('E-E'!$E$2:$AH$516,MATCH(Capacity!$B629,'E-E'!$B$2:$B$516,0), MATCH(Capacity!AB$254,'E-E'!$E$1:$AH$1,0))</f>
        <v>123</v>
      </c>
      <c r="AC629">
        <f>$C629*INDEX('E-E'!$E$2:$AH$516,MATCH(Capacity!$B629,'E-E'!$B$2:$B$516,0), MATCH(Capacity!AC$254,'E-E'!$E$1:$AH$1,0))</f>
        <v>123</v>
      </c>
      <c r="AD629">
        <f>$C629*INDEX('E-E'!$E$2:$AH$516,MATCH(Capacity!$B629,'E-E'!$B$2:$B$516,0), MATCH(Capacity!AD$254,'E-E'!$E$1:$AH$1,0))</f>
        <v>123</v>
      </c>
      <c r="AE629">
        <f>$C629*INDEX('E-E'!$E$2:$AH$516,MATCH(Capacity!$B629,'E-E'!$B$2:$B$516,0), MATCH(Capacity!AE$254,'E-E'!$E$1:$AH$1,0))</f>
        <v>123</v>
      </c>
      <c r="AF629">
        <f>$C629*INDEX('E-E'!$E$2:$AH$516,MATCH(Capacity!$B629,'E-E'!$B$2:$B$516,0), MATCH(Capacity!AF$254,'E-E'!$E$1:$AH$1,0))</f>
        <v>0</v>
      </c>
      <c r="AG629">
        <f>$C629*INDEX('E-E'!$E$2:$AH$516,MATCH(Capacity!$B629,'E-E'!$B$2:$B$516,0), MATCH(Capacity!AG$254,'E-E'!$E$1:$AH$1,0))</f>
        <v>0</v>
      </c>
      <c r="AH629">
        <f>$C629*INDEX('E-E'!$E$2:$AH$516,MATCH(Capacity!$B629,'E-E'!$B$2:$B$516,0), MATCH(Capacity!AH$254,'E-E'!$E$1:$AH$1,0))</f>
        <v>0</v>
      </c>
    </row>
    <row r="630" spans="1:34" x14ac:dyDescent="0.3">
      <c r="A630" t="str">
        <f>'E-E'!A377</f>
        <v>Snowy 2.0</v>
      </c>
      <c r="B630" t="str">
        <f>'E-E'!B377</f>
        <v>SNO2PH01</v>
      </c>
      <c r="C630">
        <f>_xlfn.IFNA(VLOOKUP(B630,RawData!$B$1:$E$168,4,FALSE),0)</f>
        <v>2040</v>
      </c>
      <c r="D630" t="str">
        <f>_xlfn.IFNA(VLOOKUP(B630,RawData!$B$1:$H$168,7,FALSE),0)</f>
        <v>Pumped Hydro</v>
      </c>
      <c r="E630" t="str">
        <f>_xlfn.IFNA(VLOOKUP(B630,RawData!$B$1:$H$168,2,FALSE),0)</f>
        <v>NSW</v>
      </c>
      <c r="F630">
        <f>$C630*INDEX('E-E'!$E$2:$AH$516,MATCH(Capacity!$B630,'E-E'!$B$2:$B$516,0), MATCH(Capacity!F$254,'E-E'!$E$1:$AH$1,0))</f>
        <v>0</v>
      </c>
      <c r="G630">
        <f>$C630*INDEX('E-E'!$E$2:$AH$516,MATCH(Capacity!$B630,'E-E'!$B$2:$B$516,0), MATCH(Capacity!G$254,'E-E'!$E$1:$AH$1,0))</f>
        <v>0</v>
      </c>
      <c r="H630">
        <f>$C630*INDEX('E-E'!$E$2:$AH$516,MATCH(Capacity!$B630,'E-E'!$B$2:$B$516,0), MATCH(Capacity!H$254,'E-E'!$E$1:$AH$1,0))</f>
        <v>0</v>
      </c>
      <c r="I630">
        <f>$C630*INDEX('E-E'!$E$2:$AH$516,MATCH(Capacity!$B630,'E-E'!$B$2:$B$516,0), MATCH(Capacity!I$254,'E-E'!$E$1:$AH$1,0))</f>
        <v>0</v>
      </c>
      <c r="J630">
        <f>$C630*INDEX('E-E'!$E$2:$AH$516,MATCH(Capacity!$B630,'E-E'!$B$2:$B$516,0), MATCH(Capacity!J$254,'E-E'!$E$1:$AH$1,0))</f>
        <v>2040</v>
      </c>
      <c r="K630">
        <f>$C630*INDEX('E-E'!$E$2:$AH$516,MATCH(Capacity!$B630,'E-E'!$B$2:$B$516,0), MATCH(Capacity!K$254,'E-E'!$E$1:$AH$1,0))</f>
        <v>2040</v>
      </c>
      <c r="L630">
        <f>$C630*INDEX('E-E'!$E$2:$AH$516,MATCH(Capacity!$B630,'E-E'!$B$2:$B$516,0), MATCH(Capacity!L$254,'E-E'!$E$1:$AH$1,0))</f>
        <v>2040</v>
      </c>
      <c r="M630">
        <f>$C630*INDEX('E-E'!$E$2:$AH$516,MATCH(Capacity!$B630,'E-E'!$B$2:$B$516,0), MATCH(Capacity!M$254,'E-E'!$E$1:$AH$1,0))</f>
        <v>2040</v>
      </c>
      <c r="N630">
        <f>$C630*INDEX('E-E'!$E$2:$AH$516,MATCH(Capacity!$B630,'E-E'!$B$2:$B$516,0), MATCH(Capacity!N$254,'E-E'!$E$1:$AH$1,0))</f>
        <v>2040</v>
      </c>
      <c r="O630">
        <f>$C630*INDEX('E-E'!$E$2:$AH$516,MATCH(Capacity!$B630,'E-E'!$B$2:$B$516,0), MATCH(Capacity!O$254,'E-E'!$E$1:$AH$1,0))</f>
        <v>2040</v>
      </c>
      <c r="P630">
        <f>$C630*INDEX('E-E'!$E$2:$AH$516,MATCH(Capacity!$B630,'E-E'!$B$2:$B$516,0), MATCH(Capacity!P$254,'E-E'!$E$1:$AH$1,0))</f>
        <v>2040</v>
      </c>
      <c r="Q630">
        <f>$C630*INDEX('E-E'!$E$2:$AH$516,MATCH(Capacity!$B630,'E-E'!$B$2:$B$516,0), MATCH(Capacity!Q$254,'E-E'!$E$1:$AH$1,0))</f>
        <v>2040</v>
      </c>
      <c r="R630">
        <f>$C630*INDEX('E-E'!$E$2:$AH$516,MATCH(Capacity!$B630,'E-E'!$B$2:$B$516,0), MATCH(Capacity!R$254,'E-E'!$E$1:$AH$1,0))</f>
        <v>2040</v>
      </c>
      <c r="S630">
        <f>$C630*INDEX('E-E'!$E$2:$AH$516,MATCH(Capacity!$B630,'E-E'!$B$2:$B$516,0), MATCH(Capacity!S$254,'E-E'!$E$1:$AH$1,0))</f>
        <v>2040</v>
      </c>
      <c r="T630">
        <f>$C630*INDEX('E-E'!$E$2:$AH$516,MATCH(Capacity!$B630,'E-E'!$B$2:$B$516,0), MATCH(Capacity!T$254,'E-E'!$E$1:$AH$1,0))</f>
        <v>2040</v>
      </c>
      <c r="U630">
        <f>$C630*INDEX('E-E'!$E$2:$AH$516,MATCH(Capacity!$B630,'E-E'!$B$2:$B$516,0), MATCH(Capacity!U$254,'E-E'!$E$1:$AH$1,0))</f>
        <v>2040</v>
      </c>
      <c r="V630">
        <f>$C630*INDEX('E-E'!$E$2:$AH$516,MATCH(Capacity!$B630,'E-E'!$B$2:$B$516,0), MATCH(Capacity!V$254,'E-E'!$E$1:$AH$1,0))</f>
        <v>2040</v>
      </c>
      <c r="W630">
        <f>$C630*INDEX('E-E'!$E$2:$AH$516,MATCH(Capacity!$B630,'E-E'!$B$2:$B$516,0), MATCH(Capacity!W$254,'E-E'!$E$1:$AH$1,0))</f>
        <v>2040</v>
      </c>
      <c r="X630">
        <f>$C630*INDEX('E-E'!$E$2:$AH$516,MATCH(Capacity!$B630,'E-E'!$B$2:$B$516,0), MATCH(Capacity!X$254,'E-E'!$E$1:$AH$1,0))</f>
        <v>2040</v>
      </c>
      <c r="Y630">
        <f>$C630*INDEX('E-E'!$E$2:$AH$516,MATCH(Capacity!$B630,'E-E'!$B$2:$B$516,0), MATCH(Capacity!Y$254,'E-E'!$E$1:$AH$1,0))</f>
        <v>2040</v>
      </c>
      <c r="Z630">
        <f>$C630*INDEX('E-E'!$E$2:$AH$516,MATCH(Capacity!$B630,'E-E'!$B$2:$B$516,0), MATCH(Capacity!Z$254,'E-E'!$E$1:$AH$1,0))</f>
        <v>2040</v>
      </c>
      <c r="AA630">
        <f>$C630*INDEX('E-E'!$E$2:$AH$516,MATCH(Capacity!$B630,'E-E'!$B$2:$B$516,0), MATCH(Capacity!AA$254,'E-E'!$E$1:$AH$1,0))</f>
        <v>2040</v>
      </c>
      <c r="AB630">
        <f>$C630*INDEX('E-E'!$E$2:$AH$516,MATCH(Capacity!$B630,'E-E'!$B$2:$B$516,0), MATCH(Capacity!AB$254,'E-E'!$E$1:$AH$1,0))</f>
        <v>2040</v>
      </c>
      <c r="AC630">
        <f>$C630*INDEX('E-E'!$E$2:$AH$516,MATCH(Capacity!$B630,'E-E'!$B$2:$B$516,0), MATCH(Capacity!AC$254,'E-E'!$E$1:$AH$1,0))</f>
        <v>2040</v>
      </c>
      <c r="AD630">
        <f>$C630*INDEX('E-E'!$E$2:$AH$516,MATCH(Capacity!$B630,'E-E'!$B$2:$B$516,0), MATCH(Capacity!AD$254,'E-E'!$E$1:$AH$1,0))</f>
        <v>2040</v>
      </c>
      <c r="AE630">
        <f>$C630*INDEX('E-E'!$E$2:$AH$516,MATCH(Capacity!$B630,'E-E'!$B$2:$B$516,0), MATCH(Capacity!AE$254,'E-E'!$E$1:$AH$1,0))</f>
        <v>2040</v>
      </c>
      <c r="AF630">
        <f>$C630*INDEX('E-E'!$E$2:$AH$516,MATCH(Capacity!$B630,'E-E'!$B$2:$B$516,0), MATCH(Capacity!AF$254,'E-E'!$E$1:$AH$1,0))</f>
        <v>2040</v>
      </c>
      <c r="AG630">
        <f>$C630*INDEX('E-E'!$E$2:$AH$516,MATCH(Capacity!$B630,'E-E'!$B$2:$B$516,0), MATCH(Capacity!AG$254,'E-E'!$E$1:$AH$1,0))</f>
        <v>2040</v>
      </c>
      <c r="AH630">
        <f>$C630*INDEX('E-E'!$E$2:$AH$516,MATCH(Capacity!$B630,'E-E'!$B$2:$B$516,0), MATCH(Capacity!AH$254,'E-E'!$E$1:$AH$1,0))</f>
        <v>2040</v>
      </c>
    </row>
    <row r="631" spans="1:34" x14ac:dyDescent="0.3">
      <c r="A631" t="str">
        <f>'E-E'!A378</f>
        <v>Snowy 2.0</v>
      </c>
      <c r="B631" t="str">
        <f>'E-E'!B378</f>
        <v>SNO2PH02</v>
      </c>
      <c r="C631">
        <f>_xlfn.IFNA(VLOOKUP(B631,RawData!$B$1:$E$168,4,FALSE),0)</f>
        <v>0</v>
      </c>
      <c r="D631">
        <f>_xlfn.IFNA(VLOOKUP(B631,RawData!$B$1:$H$168,7,FALSE),0)</f>
        <v>0</v>
      </c>
      <c r="E631">
        <f>_xlfn.IFNA(VLOOKUP(B631,RawData!$B$1:$H$168,2,FALSE),0)</f>
        <v>0</v>
      </c>
      <c r="F631">
        <f>$C631*INDEX('E-E'!$E$2:$AH$516,MATCH(Capacity!$B631,'E-E'!$B$2:$B$516,0), MATCH(Capacity!F$254,'E-E'!$E$1:$AH$1,0))</f>
        <v>0</v>
      </c>
      <c r="G631">
        <f>$C631*INDEX('E-E'!$E$2:$AH$516,MATCH(Capacity!$B631,'E-E'!$B$2:$B$516,0), MATCH(Capacity!G$254,'E-E'!$E$1:$AH$1,0))</f>
        <v>0</v>
      </c>
      <c r="H631">
        <f>$C631*INDEX('E-E'!$E$2:$AH$516,MATCH(Capacity!$B631,'E-E'!$B$2:$B$516,0), MATCH(Capacity!H$254,'E-E'!$E$1:$AH$1,0))</f>
        <v>0</v>
      </c>
      <c r="I631">
        <f>$C631*INDEX('E-E'!$E$2:$AH$516,MATCH(Capacity!$B631,'E-E'!$B$2:$B$516,0), MATCH(Capacity!I$254,'E-E'!$E$1:$AH$1,0))</f>
        <v>0</v>
      </c>
      <c r="J631">
        <f>$C631*INDEX('E-E'!$E$2:$AH$516,MATCH(Capacity!$B631,'E-E'!$B$2:$B$516,0), MATCH(Capacity!J$254,'E-E'!$E$1:$AH$1,0))</f>
        <v>0</v>
      </c>
      <c r="K631">
        <f>$C631*INDEX('E-E'!$E$2:$AH$516,MATCH(Capacity!$B631,'E-E'!$B$2:$B$516,0), MATCH(Capacity!K$254,'E-E'!$E$1:$AH$1,0))</f>
        <v>0</v>
      </c>
      <c r="L631">
        <f>$C631*INDEX('E-E'!$E$2:$AH$516,MATCH(Capacity!$B631,'E-E'!$B$2:$B$516,0), MATCH(Capacity!L$254,'E-E'!$E$1:$AH$1,0))</f>
        <v>0</v>
      </c>
      <c r="M631">
        <f>$C631*INDEX('E-E'!$E$2:$AH$516,MATCH(Capacity!$B631,'E-E'!$B$2:$B$516,0), MATCH(Capacity!M$254,'E-E'!$E$1:$AH$1,0))</f>
        <v>0</v>
      </c>
      <c r="N631">
        <f>$C631*INDEX('E-E'!$E$2:$AH$516,MATCH(Capacity!$B631,'E-E'!$B$2:$B$516,0), MATCH(Capacity!N$254,'E-E'!$E$1:$AH$1,0))</f>
        <v>0</v>
      </c>
      <c r="O631">
        <f>$C631*INDEX('E-E'!$E$2:$AH$516,MATCH(Capacity!$B631,'E-E'!$B$2:$B$516,0), MATCH(Capacity!O$254,'E-E'!$E$1:$AH$1,0))</f>
        <v>0</v>
      </c>
      <c r="P631">
        <f>$C631*INDEX('E-E'!$E$2:$AH$516,MATCH(Capacity!$B631,'E-E'!$B$2:$B$516,0), MATCH(Capacity!P$254,'E-E'!$E$1:$AH$1,0))</f>
        <v>0</v>
      </c>
      <c r="Q631">
        <f>$C631*INDEX('E-E'!$E$2:$AH$516,MATCH(Capacity!$B631,'E-E'!$B$2:$B$516,0), MATCH(Capacity!Q$254,'E-E'!$E$1:$AH$1,0))</f>
        <v>0</v>
      </c>
      <c r="R631">
        <f>$C631*INDEX('E-E'!$E$2:$AH$516,MATCH(Capacity!$B631,'E-E'!$B$2:$B$516,0), MATCH(Capacity!R$254,'E-E'!$E$1:$AH$1,0))</f>
        <v>0</v>
      </c>
      <c r="S631">
        <f>$C631*INDEX('E-E'!$E$2:$AH$516,MATCH(Capacity!$B631,'E-E'!$B$2:$B$516,0), MATCH(Capacity!S$254,'E-E'!$E$1:$AH$1,0))</f>
        <v>0</v>
      </c>
      <c r="T631">
        <f>$C631*INDEX('E-E'!$E$2:$AH$516,MATCH(Capacity!$B631,'E-E'!$B$2:$B$516,0), MATCH(Capacity!T$254,'E-E'!$E$1:$AH$1,0))</f>
        <v>0</v>
      </c>
      <c r="U631">
        <f>$C631*INDEX('E-E'!$E$2:$AH$516,MATCH(Capacity!$B631,'E-E'!$B$2:$B$516,0), MATCH(Capacity!U$254,'E-E'!$E$1:$AH$1,0))</f>
        <v>0</v>
      </c>
      <c r="V631">
        <f>$C631*INDEX('E-E'!$E$2:$AH$516,MATCH(Capacity!$B631,'E-E'!$B$2:$B$516,0), MATCH(Capacity!V$254,'E-E'!$E$1:$AH$1,0))</f>
        <v>0</v>
      </c>
      <c r="W631">
        <f>$C631*INDEX('E-E'!$E$2:$AH$516,MATCH(Capacity!$B631,'E-E'!$B$2:$B$516,0), MATCH(Capacity!W$254,'E-E'!$E$1:$AH$1,0))</f>
        <v>0</v>
      </c>
      <c r="X631">
        <f>$C631*INDEX('E-E'!$E$2:$AH$516,MATCH(Capacity!$B631,'E-E'!$B$2:$B$516,0), MATCH(Capacity!X$254,'E-E'!$E$1:$AH$1,0))</f>
        <v>0</v>
      </c>
      <c r="Y631">
        <f>$C631*INDEX('E-E'!$E$2:$AH$516,MATCH(Capacity!$B631,'E-E'!$B$2:$B$516,0), MATCH(Capacity!Y$254,'E-E'!$E$1:$AH$1,0))</f>
        <v>0</v>
      </c>
      <c r="Z631">
        <f>$C631*INDEX('E-E'!$E$2:$AH$516,MATCH(Capacity!$B631,'E-E'!$B$2:$B$516,0), MATCH(Capacity!Z$254,'E-E'!$E$1:$AH$1,0))</f>
        <v>0</v>
      </c>
      <c r="AA631">
        <f>$C631*INDEX('E-E'!$E$2:$AH$516,MATCH(Capacity!$B631,'E-E'!$B$2:$B$516,0), MATCH(Capacity!AA$254,'E-E'!$E$1:$AH$1,0))</f>
        <v>0</v>
      </c>
      <c r="AB631">
        <f>$C631*INDEX('E-E'!$E$2:$AH$516,MATCH(Capacity!$B631,'E-E'!$B$2:$B$516,0), MATCH(Capacity!AB$254,'E-E'!$E$1:$AH$1,0))</f>
        <v>0</v>
      </c>
      <c r="AC631">
        <f>$C631*INDEX('E-E'!$E$2:$AH$516,MATCH(Capacity!$B631,'E-E'!$B$2:$B$516,0), MATCH(Capacity!AC$254,'E-E'!$E$1:$AH$1,0))</f>
        <v>0</v>
      </c>
      <c r="AD631">
        <f>$C631*INDEX('E-E'!$E$2:$AH$516,MATCH(Capacity!$B631,'E-E'!$B$2:$B$516,0), MATCH(Capacity!AD$254,'E-E'!$E$1:$AH$1,0))</f>
        <v>0</v>
      </c>
      <c r="AE631">
        <f>$C631*INDEX('E-E'!$E$2:$AH$516,MATCH(Capacity!$B631,'E-E'!$B$2:$B$516,0), MATCH(Capacity!AE$254,'E-E'!$E$1:$AH$1,0))</f>
        <v>0</v>
      </c>
      <c r="AF631">
        <f>$C631*INDEX('E-E'!$E$2:$AH$516,MATCH(Capacity!$B631,'E-E'!$B$2:$B$516,0), MATCH(Capacity!AF$254,'E-E'!$E$1:$AH$1,0))</f>
        <v>0</v>
      </c>
      <c r="AG631">
        <f>$C631*INDEX('E-E'!$E$2:$AH$516,MATCH(Capacity!$B631,'E-E'!$B$2:$B$516,0), MATCH(Capacity!AG$254,'E-E'!$E$1:$AH$1,0))</f>
        <v>0</v>
      </c>
      <c r="AH631">
        <f>$C631*INDEX('E-E'!$E$2:$AH$516,MATCH(Capacity!$B631,'E-E'!$B$2:$B$516,0), MATCH(Capacity!AH$254,'E-E'!$E$1:$AH$1,0))</f>
        <v>0</v>
      </c>
    </row>
    <row r="632" spans="1:34" x14ac:dyDescent="0.3">
      <c r="A632" t="str">
        <f>'E-E'!A379</f>
        <v>Snowy 2.0</v>
      </c>
      <c r="B632" t="str">
        <f>'E-E'!B379</f>
        <v>SNO2PH03</v>
      </c>
      <c r="C632">
        <f>_xlfn.IFNA(VLOOKUP(B632,RawData!$B$1:$E$168,4,FALSE),0)</f>
        <v>0</v>
      </c>
      <c r="D632">
        <f>_xlfn.IFNA(VLOOKUP(B632,RawData!$B$1:$H$168,7,FALSE),0)</f>
        <v>0</v>
      </c>
      <c r="E632">
        <f>_xlfn.IFNA(VLOOKUP(B632,RawData!$B$1:$H$168,2,FALSE),0)</f>
        <v>0</v>
      </c>
      <c r="F632">
        <f>$C632*INDEX('E-E'!$E$2:$AH$516,MATCH(Capacity!$B632,'E-E'!$B$2:$B$516,0), MATCH(Capacity!F$254,'E-E'!$E$1:$AH$1,0))</f>
        <v>0</v>
      </c>
      <c r="G632">
        <f>$C632*INDEX('E-E'!$E$2:$AH$516,MATCH(Capacity!$B632,'E-E'!$B$2:$B$516,0), MATCH(Capacity!G$254,'E-E'!$E$1:$AH$1,0))</f>
        <v>0</v>
      </c>
      <c r="H632">
        <f>$C632*INDEX('E-E'!$E$2:$AH$516,MATCH(Capacity!$B632,'E-E'!$B$2:$B$516,0), MATCH(Capacity!H$254,'E-E'!$E$1:$AH$1,0))</f>
        <v>0</v>
      </c>
      <c r="I632">
        <f>$C632*INDEX('E-E'!$E$2:$AH$516,MATCH(Capacity!$B632,'E-E'!$B$2:$B$516,0), MATCH(Capacity!I$254,'E-E'!$E$1:$AH$1,0))</f>
        <v>0</v>
      </c>
      <c r="J632">
        <f>$C632*INDEX('E-E'!$E$2:$AH$516,MATCH(Capacity!$B632,'E-E'!$B$2:$B$516,0), MATCH(Capacity!J$254,'E-E'!$E$1:$AH$1,0))</f>
        <v>0</v>
      </c>
      <c r="K632">
        <f>$C632*INDEX('E-E'!$E$2:$AH$516,MATCH(Capacity!$B632,'E-E'!$B$2:$B$516,0), MATCH(Capacity!K$254,'E-E'!$E$1:$AH$1,0))</f>
        <v>0</v>
      </c>
      <c r="L632">
        <f>$C632*INDEX('E-E'!$E$2:$AH$516,MATCH(Capacity!$B632,'E-E'!$B$2:$B$516,0), MATCH(Capacity!L$254,'E-E'!$E$1:$AH$1,0))</f>
        <v>0</v>
      </c>
      <c r="M632">
        <f>$C632*INDEX('E-E'!$E$2:$AH$516,MATCH(Capacity!$B632,'E-E'!$B$2:$B$516,0), MATCH(Capacity!M$254,'E-E'!$E$1:$AH$1,0))</f>
        <v>0</v>
      </c>
      <c r="N632">
        <f>$C632*INDEX('E-E'!$E$2:$AH$516,MATCH(Capacity!$B632,'E-E'!$B$2:$B$516,0), MATCH(Capacity!N$254,'E-E'!$E$1:$AH$1,0))</f>
        <v>0</v>
      </c>
      <c r="O632">
        <f>$C632*INDEX('E-E'!$E$2:$AH$516,MATCH(Capacity!$B632,'E-E'!$B$2:$B$516,0), MATCH(Capacity!O$254,'E-E'!$E$1:$AH$1,0))</f>
        <v>0</v>
      </c>
      <c r="P632">
        <f>$C632*INDEX('E-E'!$E$2:$AH$516,MATCH(Capacity!$B632,'E-E'!$B$2:$B$516,0), MATCH(Capacity!P$254,'E-E'!$E$1:$AH$1,0))</f>
        <v>0</v>
      </c>
      <c r="Q632">
        <f>$C632*INDEX('E-E'!$E$2:$AH$516,MATCH(Capacity!$B632,'E-E'!$B$2:$B$516,0), MATCH(Capacity!Q$254,'E-E'!$E$1:$AH$1,0))</f>
        <v>0</v>
      </c>
      <c r="R632">
        <f>$C632*INDEX('E-E'!$E$2:$AH$516,MATCH(Capacity!$B632,'E-E'!$B$2:$B$516,0), MATCH(Capacity!R$254,'E-E'!$E$1:$AH$1,0))</f>
        <v>0</v>
      </c>
      <c r="S632">
        <f>$C632*INDEX('E-E'!$E$2:$AH$516,MATCH(Capacity!$B632,'E-E'!$B$2:$B$516,0), MATCH(Capacity!S$254,'E-E'!$E$1:$AH$1,0))</f>
        <v>0</v>
      </c>
      <c r="T632">
        <f>$C632*INDEX('E-E'!$E$2:$AH$516,MATCH(Capacity!$B632,'E-E'!$B$2:$B$516,0), MATCH(Capacity!T$254,'E-E'!$E$1:$AH$1,0))</f>
        <v>0</v>
      </c>
      <c r="U632">
        <f>$C632*INDEX('E-E'!$E$2:$AH$516,MATCH(Capacity!$B632,'E-E'!$B$2:$B$516,0), MATCH(Capacity!U$254,'E-E'!$E$1:$AH$1,0))</f>
        <v>0</v>
      </c>
      <c r="V632">
        <f>$C632*INDEX('E-E'!$E$2:$AH$516,MATCH(Capacity!$B632,'E-E'!$B$2:$B$516,0), MATCH(Capacity!V$254,'E-E'!$E$1:$AH$1,0))</f>
        <v>0</v>
      </c>
      <c r="W632">
        <f>$C632*INDEX('E-E'!$E$2:$AH$516,MATCH(Capacity!$B632,'E-E'!$B$2:$B$516,0), MATCH(Capacity!W$254,'E-E'!$E$1:$AH$1,0))</f>
        <v>0</v>
      </c>
      <c r="X632">
        <f>$C632*INDEX('E-E'!$E$2:$AH$516,MATCH(Capacity!$B632,'E-E'!$B$2:$B$516,0), MATCH(Capacity!X$254,'E-E'!$E$1:$AH$1,0))</f>
        <v>0</v>
      </c>
      <c r="Y632">
        <f>$C632*INDEX('E-E'!$E$2:$AH$516,MATCH(Capacity!$B632,'E-E'!$B$2:$B$516,0), MATCH(Capacity!Y$254,'E-E'!$E$1:$AH$1,0))</f>
        <v>0</v>
      </c>
      <c r="Z632">
        <f>$C632*INDEX('E-E'!$E$2:$AH$516,MATCH(Capacity!$B632,'E-E'!$B$2:$B$516,0), MATCH(Capacity!Z$254,'E-E'!$E$1:$AH$1,0))</f>
        <v>0</v>
      </c>
      <c r="AA632">
        <f>$C632*INDEX('E-E'!$E$2:$AH$516,MATCH(Capacity!$B632,'E-E'!$B$2:$B$516,0), MATCH(Capacity!AA$254,'E-E'!$E$1:$AH$1,0))</f>
        <v>0</v>
      </c>
      <c r="AB632">
        <f>$C632*INDEX('E-E'!$E$2:$AH$516,MATCH(Capacity!$B632,'E-E'!$B$2:$B$516,0), MATCH(Capacity!AB$254,'E-E'!$E$1:$AH$1,0))</f>
        <v>0</v>
      </c>
      <c r="AC632">
        <f>$C632*INDEX('E-E'!$E$2:$AH$516,MATCH(Capacity!$B632,'E-E'!$B$2:$B$516,0), MATCH(Capacity!AC$254,'E-E'!$E$1:$AH$1,0))</f>
        <v>0</v>
      </c>
      <c r="AD632">
        <f>$C632*INDEX('E-E'!$E$2:$AH$516,MATCH(Capacity!$B632,'E-E'!$B$2:$B$516,0), MATCH(Capacity!AD$254,'E-E'!$E$1:$AH$1,0))</f>
        <v>0</v>
      </c>
      <c r="AE632">
        <f>$C632*INDEX('E-E'!$E$2:$AH$516,MATCH(Capacity!$B632,'E-E'!$B$2:$B$516,0), MATCH(Capacity!AE$254,'E-E'!$E$1:$AH$1,0))</f>
        <v>0</v>
      </c>
      <c r="AF632">
        <f>$C632*INDEX('E-E'!$E$2:$AH$516,MATCH(Capacity!$B632,'E-E'!$B$2:$B$516,0), MATCH(Capacity!AF$254,'E-E'!$E$1:$AH$1,0))</f>
        <v>0</v>
      </c>
      <c r="AG632">
        <f>$C632*INDEX('E-E'!$E$2:$AH$516,MATCH(Capacity!$B632,'E-E'!$B$2:$B$516,0), MATCH(Capacity!AG$254,'E-E'!$E$1:$AH$1,0))</f>
        <v>0</v>
      </c>
      <c r="AH632">
        <f>$C632*INDEX('E-E'!$E$2:$AH$516,MATCH(Capacity!$B632,'E-E'!$B$2:$B$516,0), MATCH(Capacity!AH$254,'E-E'!$E$1:$AH$1,0))</f>
        <v>0</v>
      </c>
    </row>
    <row r="633" spans="1:34" x14ac:dyDescent="0.3">
      <c r="A633" t="str">
        <f>'E-E'!A380</f>
        <v>Snowy 2.0</v>
      </c>
      <c r="B633" t="str">
        <f>'E-E'!B380</f>
        <v>SNO2PH04</v>
      </c>
      <c r="C633">
        <f>_xlfn.IFNA(VLOOKUP(B633,RawData!$B$1:$E$168,4,FALSE),0)</f>
        <v>0</v>
      </c>
      <c r="D633">
        <f>_xlfn.IFNA(VLOOKUP(B633,RawData!$B$1:$H$168,7,FALSE),0)</f>
        <v>0</v>
      </c>
      <c r="E633">
        <f>_xlfn.IFNA(VLOOKUP(B633,RawData!$B$1:$H$168,2,FALSE),0)</f>
        <v>0</v>
      </c>
      <c r="F633">
        <f>$C633*INDEX('E-E'!$E$2:$AH$516,MATCH(Capacity!$B633,'E-E'!$B$2:$B$516,0), MATCH(Capacity!F$254,'E-E'!$E$1:$AH$1,0))</f>
        <v>0</v>
      </c>
      <c r="G633">
        <f>$C633*INDEX('E-E'!$E$2:$AH$516,MATCH(Capacity!$B633,'E-E'!$B$2:$B$516,0), MATCH(Capacity!G$254,'E-E'!$E$1:$AH$1,0))</f>
        <v>0</v>
      </c>
      <c r="H633">
        <f>$C633*INDEX('E-E'!$E$2:$AH$516,MATCH(Capacity!$B633,'E-E'!$B$2:$B$516,0), MATCH(Capacity!H$254,'E-E'!$E$1:$AH$1,0))</f>
        <v>0</v>
      </c>
      <c r="I633">
        <f>$C633*INDEX('E-E'!$E$2:$AH$516,MATCH(Capacity!$B633,'E-E'!$B$2:$B$516,0), MATCH(Capacity!I$254,'E-E'!$E$1:$AH$1,0))</f>
        <v>0</v>
      </c>
      <c r="J633">
        <f>$C633*INDEX('E-E'!$E$2:$AH$516,MATCH(Capacity!$B633,'E-E'!$B$2:$B$516,0), MATCH(Capacity!J$254,'E-E'!$E$1:$AH$1,0))</f>
        <v>0</v>
      </c>
      <c r="K633">
        <f>$C633*INDEX('E-E'!$E$2:$AH$516,MATCH(Capacity!$B633,'E-E'!$B$2:$B$516,0), MATCH(Capacity!K$254,'E-E'!$E$1:$AH$1,0))</f>
        <v>0</v>
      </c>
      <c r="L633">
        <f>$C633*INDEX('E-E'!$E$2:$AH$516,MATCH(Capacity!$B633,'E-E'!$B$2:$B$516,0), MATCH(Capacity!L$254,'E-E'!$E$1:$AH$1,0))</f>
        <v>0</v>
      </c>
      <c r="M633">
        <f>$C633*INDEX('E-E'!$E$2:$AH$516,MATCH(Capacity!$B633,'E-E'!$B$2:$B$516,0), MATCH(Capacity!M$254,'E-E'!$E$1:$AH$1,0))</f>
        <v>0</v>
      </c>
      <c r="N633">
        <f>$C633*INDEX('E-E'!$E$2:$AH$516,MATCH(Capacity!$B633,'E-E'!$B$2:$B$516,0), MATCH(Capacity!N$254,'E-E'!$E$1:$AH$1,0))</f>
        <v>0</v>
      </c>
      <c r="O633">
        <f>$C633*INDEX('E-E'!$E$2:$AH$516,MATCH(Capacity!$B633,'E-E'!$B$2:$B$516,0), MATCH(Capacity!O$254,'E-E'!$E$1:$AH$1,0))</f>
        <v>0</v>
      </c>
      <c r="P633">
        <f>$C633*INDEX('E-E'!$E$2:$AH$516,MATCH(Capacity!$B633,'E-E'!$B$2:$B$516,0), MATCH(Capacity!P$254,'E-E'!$E$1:$AH$1,0))</f>
        <v>0</v>
      </c>
      <c r="Q633">
        <f>$C633*INDEX('E-E'!$E$2:$AH$516,MATCH(Capacity!$B633,'E-E'!$B$2:$B$516,0), MATCH(Capacity!Q$254,'E-E'!$E$1:$AH$1,0))</f>
        <v>0</v>
      </c>
      <c r="R633">
        <f>$C633*INDEX('E-E'!$E$2:$AH$516,MATCH(Capacity!$B633,'E-E'!$B$2:$B$516,0), MATCH(Capacity!R$254,'E-E'!$E$1:$AH$1,0))</f>
        <v>0</v>
      </c>
      <c r="S633">
        <f>$C633*INDEX('E-E'!$E$2:$AH$516,MATCH(Capacity!$B633,'E-E'!$B$2:$B$516,0), MATCH(Capacity!S$254,'E-E'!$E$1:$AH$1,0))</f>
        <v>0</v>
      </c>
      <c r="T633">
        <f>$C633*INDEX('E-E'!$E$2:$AH$516,MATCH(Capacity!$B633,'E-E'!$B$2:$B$516,0), MATCH(Capacity!T$254,'E-E'!$E$1:$AH$1,0))</f>
        <v>0</v>
      </c>
      <c r="U633">
        <f>$C633*INDEX('E-E'!$E$2:$AH$516,MATCH(Capacity!$B633,'E-E'!$B$2:$B$516,0), MATCH(Capacity!U$254,'E-E'!$E$1:$AH$1,0))</f>
        <v>0</v>
      </c>
      <c r="V633">
        <f>$C633*INDEX('E-E'!$E$2:$AH$516,MATCH(Capacity!$B633,'E-E'!$B$2:$B$516,0), MATCH(Capacity!V$254,'E-E'!$E$1:$AH$1,0))</f>
        <v>0</v>
      </c>
      <c r="W633">
        <f>$C633*INDEX('E-E'!$E$2:$AH$516,MATCH(Capacity!$B633,'E-E'!$B$2:$B$516,0), MATCH(Capacity!W$254,'E-E'!$E$1:$AH$1,0))</f>
        <v>0</v>
      </c>
      <c r="X633">
        <f>$C633*INDEX('E-E'!$E$2:$AH$516,MATCH(Capacity!$B633,'E-E'!$B$2:$B$516,0), MATCH(Capacity!X$254,'E-E'!$E$1:$AH$1,0))</f>
        <v>0</v>
      </c>
      <c r="Y633">
        <f>$C633*INDEX('E-E'!$E$2:$AH$516,MATCH(Capacity!$B633,'E-E'!$B$2:$B$516,0), MATCH(Capacity!Y$254,'E-E'!$E$1:$AH$1,0))</f>
        <v>0</v>
      </c>
      <c r="Z633">
        <f>$C633*INDEX('E-E'!$E$2:$AH$516,MATCH(Capacity!$B633,'E-E'!$B$2:$B$516,0), MATCH(Capacity!Z$254,'E-E'!$E$1:$AH$1,0))</f>
        <v>0</v>
      </c>
      <c r="AA633">
        <f>$C633*INDEX('E-E'!$E$2:$AH$516,MATCH(Capacity!$B633,'E-E'!$B$2:$B$516,0), MATCH(Capacity!AA$254,'E-E'!$E$1:$AH$1,0))</f>
        <v>0</v>
      </c>
      <c r="AB633">
        <f>$C633*INDEX('E-E'!$E$2:$AH$516,MATCH(Capacity!$B633,'E-E'!$B$2:$B$516,0), MATCH(Capacity!AB$254,'E-E'!$E$1:$AH$1,0))</f>
        <v>0</v>
      </c>
      <c r="AC633">
        <f>$C633*INDEX('E-E'!$E$2:$AH$516,MATCH(Capacity!$B633,'E-E'!$B$2:$B$516,0), MATCH(Capacity!AC$254,'E-E'!$E$1:$AH$1,0))</f>
        <v>0</v>
      </c>
      <c r="AD633">
        <f>$C633*INDEX('E-E'!$E$2:$AH$516,MATCH(Capacity!$B633,'E-E'!$B$2:$B$516,0), MATCH(Capacity!AD$254,'E-E'!$E$1:$AH$1,0))</f>
        <v>0</v>
      </c>
      <c r="AE633">
        <f>$C633*INDEX('E-E'!$E$2:$AH$516,MATCH(Capacity!$B633,'E-E'!$B$2:$B$516,0), MATCH(Capacity!AE$254,'E-E'!$E$1:$AH$1,0))</f>
        <v>0</v>
      </c>
      <c r="AF633">
        <f>$C633*INDEX('E-E'!$E$2:$AH$516,MATCH(Capacity!$B633,'E-E'!$B$2:$B$516,0), MATCH(Capacity!AF$254,'E-E'!$E$1:$AH$1,0))</f>
        <v>0</v>
      </c>
      <c r="AG633">
        <f>$C633*INDEX('E-E'!$E$2:$AH$516,MATCH(Capacity!$B633,'E-E'!$B$2:$B$516,0), MATCH(Capacity!AG$254,'E-E'!$E$1:$AH$1,0))</f>
        <v>0</v>
      </c>
      <c r="AH633">
        <f>$C633*INDEX('E-E'!$E$2:$AH$516,MATCH(Capacity!$B633,'E-E'!$B$2:$B$516,0), MATCH(Capacity!AH$254,'E-E'!$E$1:$AH$1,0))</f>
        <v>0</v>
      </c>
    </row>
    <row r="634" spans="1:34" x14ac:dyDescent="0.3">
      <c r="A634" t="str">
        <f>'E-E'!A381</f>
        <v>Snowy 2.0</v>
      </c>
      <c r="B634" t="str">
        <f>'E-E'!B381</f>
        <v>SNO2PH05</v>
      </c>
      <c r="C634">
        <f>_xlfn.IFNA(VLOOKUP(B634,RawData!$B$1:$E$168,4,FALSE),0)</f>
        <v>0</v>
      </c>
      <c r="D634">
        <f>_xlfn.IFNA(VLOOKUP(B634,RawData!$B$1:$H$168,7,FALSE),0)</f>
        <v>0</v>
      </c>
      <c r="E634">
        <f>_xlfn.IFNA(VLOOKUP(B634,RawData!$B$1:$H$168,2,FALSE),0)</f>
        <v>0</v>
      </c>
      <c r="F634">
        <f>$C634*INDEX('E-E'!$E$2:$AH$516,MATCH(Capacity!$B634,'E-E'!$B$2:$B$516,0), MATCH(Capacity!F$254,'E-E'!$E$1:$AH$1,0))</f>
        <v>0</v>
      </c>
      <c r="G634">
        <f>$C634*INDEX('E-E'!$E$2:$AH$516,MATCH(Capacity!$B634,'E-E'!$B$2:$B$516,0), MATCH(Capacity!G$254,'E-E'!$E$1:$AH$1,0))</f>
        <v>0</v>
      </c>
      <c r="H634">
        <f>$C634*INDEX('E-E'!$E$2:$AH$516,MATCH(Capacity!$B634,'E-E'!$B$2:$B$516,0), MATCH(Capacity!H$254,'E-E'!$E$1:$AH$1,0))</f>
        <v>0</v>
      </c>
      <c r="I634">
        <f>$C634*INDEX('E-E'!$E$2:$AH$516,MATCH(Capacity!$B634,'E-E'!$B$2:$B$516,0), MATCH(Capacity!I$254,'E-E'!$E$1:$AH$1,0))</f>
        <v>0</v>
      </c>
      <c r="J634">
        <f>$C634*INDEX('E-E'!$E$2:$AH$516,MATCH(Capacity!$B634,'E-E'!$B$2:$B$516,0), MATCH(Capacity!J$254,'E-E'!$E$1:$AH$1,0))</f>
        <v>0</v>
      </c>
      <c r="K634">
        <f>$C634*INDEX('E-E'!$E$2:$AH$516,MATCH(Capacity!$B634,'E-E'!$B$2:$B$516,0), MATCH(Capacity!K$254,'E-E'!$E$1:$AH$1,0))</f>
        <v>0</v>
      </c>
      <c r="L634">
        <f>$C634*INDEX('E-E'!$E$2:$AH$516,MATCH(Capacity!$B634,'E-E'!$B$2:$B$516,0), MATCH(Capacity!L$254,'E-E'!$E$1:$AH$1,0))</f>
        <v>0</v>
      </c>
      <c r="M634">
        <f>$C634*INDEX('E-E'!$E$2:$AH$516,MATCH(Capacity!$B634,'E-E'!$B$2:$B$516,0), MATCH(Capacity!M$254,'E-E'!$E$1:$AH$1,0))</f>
        <v>0</v>
      </c>
      <c r="N634">
        <f>$C634*INDEX('E-E'!$E$2:$AH$516,MATCH(Capacity!$B634,'E-E'!$B$2:$B$516,0), MATCH(Capacity!N$254,'E-E'!$E$1:$AH$1,0))</f>
        <v>0</v>
      </c>
      <c r="O634">
        <f>$C634*INDEX('E-E'!$E$2:$AH$516,MATCH(Capacity!$B634,'E-E'!$B$2:$B$516,0), MATCH(Capacity!O$254,'E-E'!$E$1:$AH$1,0))</f>
        <v>0</v>
      </c>
      <c r="P634">
        <f>$C634*INDEX('E-E'!$E$2:$AH$516,MATCH(Capacity!$B634,'E-E'!$B$2:$B$516,0), MATCH(Capacity!P$254,'E-E'!$E$1:$AH$1,0))</f>
        <v>0</v>
      </c>
      <c r="Q634">
        <f>$C634*INDEX('E-E'!$E$2:$AH$516,MATCH(Capacity!$B634,'E-E'!$B$2:$B$516,0), MATCH(Capacity!Q$254,'E-E'!$E$1:$AH$1,0))</f>
        <v>0</v>
      </c>
      <c r="R634">
        <f>$C634*INDEX('E-E'!$E$2:$AH$516,MATCH(Capacity!$B634,'E-E'!$B$2:$B$516,0), MATCH(Capacity!R$254,'E-E'!$E$1:$AH$1,0))</f>
        <v>0</v>
      </c>
      <c r="S634">
        <f>$C634*INDEX('E-E'!$E$2:$AH$516,MATCH(Capacity!$B634,'E-E'!$B$2:$B$516,0), MATCH(Capacity!S$254,'E-E'!$E$1:$AH$1,0))</f>
        <v>0</v>
      </c>
      <c r="T634">
        <f>$C634*INDEX('E-E'!$E$2:$AH$516,MATCH(Capacity!$B634,'E-E'!$B$2:$B$516,0), MATCH(Capacity!T$254,'E-E'!$E$1:$AH$1,0))</f>
        <v>0</v>
      </c>
      <c r="U634">
        <f>$C634*INDEX('E-E'!$E$2:$AH$516,MATCH(Capacity!$B634,'E-E'!$B$2:$B$516,0), MATCH(Capacity!U$254,'E-E'!$E$1:$AH$1,0))</f>
        <v>0</v>
      </c>
      <c r="V634">
        <f>$C634*INDEX('E-E'!$E$2:$AH$516,MATCH(Capacity!$B634,'E-E'!$B$2:$B$516,0), MATCH(Capacity!V$254,'E-E'!$E$1:$AH$1,0))</f>
        <v>0</v>
      </c>
      <c r="W634">
        <f>$C634*INDEX('E-E'!$E$2:$AH$516,MATCH(Capacity!$B634,'E-E'!$B$2:$B$516,0), MATCH(Capacity!W$254,'E-E'!$E$1:$AH$1,0))</f>
        <v>0</v>
      </c>
      <c r="X634">
        <f>$C634*INDEX('E-E'!$E$2:$AH$516,MATCH(Capacity!$B634,'E-E'!$B$2:$B$516,0), MATCH(Capacity!X$254,'E-E'!$E$1:$AH$1,0))</f>
        <v>0</v>
      </c>
      <c r="Y634">
        <f>$C634*INDEX('E-E'!$E$2:$AH$516,MATCH(Capacity!$B634,'E-E'!$B$2:$B$516,0), MATCH(Capacity!Y$254,'E-E'!$E$1:$AH$1,0))</f>
        <v>0</v>
      </c>
      <c r="Z634">
        <f>$C634*INDEX('E-E'!$E$2:$AH$516,MATCH(Capacity!$B634,'E-E'!$B$2:$B$516,0), MATCH(Capacity!Z$254,'E-E'!$E$1:$AH$1,0))</f>
        <v>0</v>
      </c>
      <c r="AA634">
        <f>$C634*INDEX('E-E'!$E$2:$AH$516,MATCH(Capacity!$B634,'E-E'!$B$2:$B$516,0), MATCH(Capacity!AA$254,'E-E'!$E$1:$AH$1,0))</f>
        <v>0</v>
      </c>
      <c r="AB634">
        <f>$C634*INDEX('E-E'!$E$2:$AH$516,MATCH(Capacity!$B634,'E-E'!$B$2:$B$516,0), MATCH(Capacity!AB$254,'E-E'!$E$1:$AH$1,0))</f>
        <v>0</v>
      </c>
      <c r="AC634">
        <f>$C634*INDEX('E-E'!$E$2:$AH$516,MATCH(Capacity!$B634,'E-E'!$B$2:$B$516,0), MATCH(Capacity!AC$254,'E-E'!$E$1:$AH$1,0))</f>
        <v>0</v>
      </c>
      <c r="AD634">
        <f>$C634*INDEX('E-E'!$E$2:$AH$516,MATCH(Capacity!$B634,'E-E'!$B$2:$B$516,0), MATCH(Capacity!AD$254,'E-E'!$E$1:$AH$1,0))</f>
        <v>0</v>
      </c>
      <c r="AE634">
        <f>$C634*INDEX('E-E'!$E$2:$AH$516,MATCH(Capacity!$B634,'E-E'!$B$2:$B$516,0), MATCH(Capacity!AE$254,'E-E'!$E$1:$AH$1,0))</f>
        <v>0</v>
      </c>
      <c r="AF634">
        <f>$C634*INDEX('E-E'!$E$2:$AH$516,MATCH(Capacity!$B634,'E-E'!$B$2:$B$516,0), MATCH(Capacity!AF$254,'E-E'!$E$1:$AH$1,0))</f>
        <v>0</v>
      </c>
      <c r="AG634">
        <f>$C634*INDEX('E-E'!$E$2:$AH$516,MATCH(Capacity!$B634,'E-E'!$B$2:$B$516,0), MATCH(Capacity!AG$254,'E-E'!$E$1:$AH$1,0))</f>
        <v>0</v>
      </c>
      <c r="AH634">
        <f>$C634*INDEX('E-E'!$E$2:$AH$516,MATCH(Capacity!$B634,'E-E'!$B$2:$B$516,0), MATCH(Capacity!AH$254,'E-E'!$E$1:$AH$1,0))</f>
        <v>0</v>
      </c>
    </row>
    <row r="635" spans="1:34" x14ac:dyDescent="0.3">
      <c r="A635" t="str">
        <f>'E-E'!A382</f>
        <v>Snowy 2.0</v>
      </c>
      <c r="B635" t="str">
        <f>'E-E'!B382</f>
        <v>SNO2PH06</v>
      </c>
      <c r="C635">
        <f>_xlfn.IFNA(VLOOKUP(B635,RawData!$B$1:$E$168,4,FALSE),0)</f>
        <v>0</v>
      </c>
      <c r="D635">
        <f>_xlfn.IFNA(VLOOKUP(B635,RawData!$B$1:$H$168,7,FALSE),0)</f>
        <v>0</v>
      </c>
      <c r="E635">
        <f>_xlfn.IFNA(VLOOKUP(B635,RawData!$B$1:$H$168,2,FALSE),0)</f>
        <v>0</v>
      </c>
      <c r="F635">
        <f>$C635*INDEX('E-E'!$E$2:$AH$516,MATCH(Capacity!$B635,'E-E'!$B$2:$B$516,0), MATCH(Capacity!F$254,'E-E'!$E$1:$AH$1,0))</f>
        <v>0</v>
      </c>
      <c r="G635">
        <f>$C635*INDEX('E-E'!$E$2:$AH$516,MATCH(Capacity!$B635,'E-E'!$B$2:$B$516,0), MATCH(Capacity!G$254,'E-E'!$E$1:$AH$1,0))</f>
        <v>0</v>
      </c>
      <c r="H635">
        <f>$C635*INDEX('E-E'!$E$2:$AH$516,MATCH(Capacity!$B635,'E-E'!$B$2:$B$516,0), MATCH(Capacity!H$254,'E-E'!$E$1:$AH$1,0))</f>
        <v>0</v>
      </c>
      <c r="I635">
        <f>$C635*INDEX('E-E'!$E$2:$AH$516,MATCH(Capacity!$B635,'E-E'!$B$2:$B$516,0), MATCH(Capacity!I$254,'E-E'!$E$1:$AH$1,0))</f>
        <v>0</v>
      </c>
      <c r="J635">
        <f>$C635*INDEX('E-E'!$E$2:$AH$516,MATCH(Capacity!$B635,'E-E'!$B$2:$B$516,0), MATCH(Capacity!J$254,'E-E'!$E$1:$AH$1,0))</f>
        <v>0</v>
      </c>
      <c r="K635">
        <f>$C635*INDEX('E-E'!$E$2:$AH$516,MATCH(Capacity!$B635,'E-E'!$B$2:$B$516,0), MATCH(Capacity!K$254,'E-E'!$E$1:$AH$1,0))</f>
        <v>0</v>
      </c>
      <c r="L635">
        <f>$C635*INDEX('E-E'!$E$2:$AH$516,MATCH(Capacity!$B635,'E-E'!$B$2:$B$516,0), MATCH(Capacity!L$254,'E-E'!$E$1:$AH$1,0))</f>
        <v>0</v>
      </c>
      <c r="M635">
        <f>$C635*INDEX('E-E'!$E$2:$AH$516,MATCH(Capacity!$B635,'E-E'!$B$2:$B$516,0), MATCH(Capacity!M$254,'E-E'!$E$1:$AH$1,0))</f>
        <v>0</v>
      </c>
      <c r="N635">
        <f>$C635*INDEX('E-E'!$E$2:$AH$516,MATCH(Capacity!$B635,'E-E'!$B$2:$B$516,0), MATCH(Capacity!N$254,'E-E'!$E$1:$AH$1,0))</f>
        <v>0</v>
      </c>
      <c r="O635">
        <f>$C635*INDEX('E-E'!$E$2:$AH$516,MATCH(Capacity!$B635,'E-E'!$B$2:$B$516,0), MATCH(Capacity!O$254,'E-E'!$E$1:$AH$1,0))</f>
        <v>0</v>
      </c>
      <c r="P635">
        <f>$C635*INDEX('E-E'!$E$2:$AH$516,MATCH(Capacity!$B635,'E-E'!$B$2:$B$516,0), MATCH(Capacity!P$254,'E-E'!$E$1:$AH$1,0))</f>
        <v>0</v>
      </c>
      <c r="Q635">
        <f>$C635*INDEX('E-E'!$E$2:$AH$516,MATCH(Capacity!$B635,'E-E'!$B$2:$B$516,0), MATCH(Capacity!Q$254,'E-E'!$E$1:$AH$1,0))</f>
        <v>0</v>
      </c>
      <c r="R635">
        <f>$C635*INDEX('E-E'!$E$2:$AH$516,MATCH(Capacity!$B635,'E-E'!$B$2:$B$516,0), MATCH(Capacity!R$254,'E-E'!$E$1:$AH$1,0))</f>
        <v>0</v>
      </c>
      <c r="S635">
        <f>$C635*INDEX('E-E'!$E$2:$AH$516,MATCH(Capacity!$B635,'E-E'!$B$2:$B$516,0), MATCH(Capacity!S$254,'E-E'!$E$1:$AH$1,0))</f>
        <v>0</v>
      </c>
      <c r="T635">
        <f>$C635*INDEX('E-E'!$E$2:$AH$516,MATCH(Capacity!$B635,'E-E'!$B$2:$B$516,0), MATCH(Capacity!T$254,'E-E'!$E$1:$AH$1,0))</f>
        <v>0</v>
      </c>
      <c r="U635">
        <f>$C635*INDEX('E-E'!$E$2:$AH$516,MATCH(Capacity!$B635,'E-E'!$B$2:$B$516,0), MATCH(Capacity!U$254,'E-E'!$E$1:$AH$1,0))</f>
        <v>0</v>
      </c>
      <c r="V635">
        <f>$C635*INDEX('E-E'!$E$2:$AH$516,MATCH(Capacity!$B635,'E-E'!$B$2:$B$516,0), MATCH(Capacity!V$254,'E-E'!$E$1:$AH$1,0))</f>
        <v>0</v>
      </c>
      <c r="W635">
        <f>$C635*INDEX('E-E'!$E$2:$AH$516,MATCH(Capacity!$B635,'E-E'!$B$2:$B$516,0), MATCH(Capacity!W$254,'E-E'!$E$1:$AH$1,0))</f>
        <v>0</v>
      </c>
      <c r="X635">
        <f>$C635*INDEX('E-E'!$E$2:$AH$516,MATCH(Capacity!$B635,'E-E'!$B$2:$B$516,0), MATCH(Capacity!X$254,'E-E'!$E$1:$AH$1,0))</f>
        <v>0</v>
      </c>
      <c r="Y635">
        <f>$C635*INDEX('E-E'!$E$2:$AH$516,MATCH(Capacity!$B635,'E-E'!$B$2:$B$516,0), MATCH(Capacity!Y$254,'E-E'!$E$1:$AH$1,0))</f>
        <v>0</v>
      </c>
      <c r="Z635">
        <f>$C635*INDEX('E-E'!$E$2:$AH$516,MATCH(Capacity!$B635,'E-E'!$B$2:$B$516,0), MATCH(Capacity!Z$254,'E-E'!$E$1:$AH$1,0))</f>
        <v>0</v>
      </c>
      <c r="AA635">
        <f>$C635*INDEX('E-E'!$E$2:$AH$516,MATCH(Capacity!$B635,'E-E'!$B$2:$B$516,0), MATCH(Capacity!AA$254,'E-E'!$E$1:$AH$1,0))</f>
        <v>0</v>
      </c>
      <c r="AB635">
        <f>$C635*INDEX('E-E'!$E$2:$AH$516,MATCH(Capacity!$B635,'E-E'!$B$2:$B$516,0), MATCH(Capacity!AB$254,'E-E'!$E$1:$AH$1,0))</f>
        <v>0</v>
      </c>
      <c r="AC635">
        <f>$C635*INDEX('E-E'!$E$2:$AH$516,MATCH(Capacity!$B635,'E-E'!$B$2:$B$516,0), MATCH(Capacity!AC$254,'E-E'!$E$1:$AH$1,0))</f>
        <v>0</v>
      </c>
      <c r="AD635">
        <f>$C635*INDEX('E-E'!$E$2:$AH$516,MATCH(Capacity!$B635,'E-E'!$B$2:$B$516,0), MATCH(Capacity!AD$254,'E-E'!$E$1:$AH$1,0))</f>
        <v>0</v>
      </c>
      <c r="AE635">
        <f>$C635*INDEX('E-E'!$E$2:$AH$516,MATCH(Capacity!$B635,'E-E'!$B$2:$B$516,0), MATCH(Capacity!AE$254,'E-E'!$E$1:$AH$1,0))</f>
        <v>0</v>
      </c>
      <c r="AF635">
        <f>$C635*INDEX('E-E'!$E$2:$AH$516,MATCH(Capacity!$B635,'E-E'!$B$2:$B$516,0), MATCH(Capacity!AF$254,'E-E'!$E$1:$AH$1,0))</f>
        <v>0</v>
      </c>
      <c r="AG635">
        <f>$C635*INDEX('E-E'!$E$2:$AH$516,MATCH(Capacity!$B635,'E-E'!$B$2:$B$516,0), MATCH(Capacity!AG$254,'E-E'!$E$1:$AH$1,0))</f>
        <v>0</v>
      </c>
      <c r="AH635">
        <f>$C635*INDEX('E-E'!$E$2:$AH$516,MATCH(Capacity!$B635,'E-E'!$B$2:$B$516,0), MATCH(Capacity!AH$254,'E-E'!$E$1:$AH$1,0))</f>
        <v>0</v>
      </c>
    </row>
    <row r="636" spans="1:34" x14ac:dyDescent="0.3">
      <c r="A636" t="str">
        <f>'E-E'!A383</f>
        <v>Snowtown S2 Wind Farm - North</v>
      </c>
      <c r="B636" t="str">
        <f>'E-E'!B383</f>
        <v>SNOWNTH1</v>
      </c>
      <c r="C636">
        <f>_xlfn.IFNA(VLOOKUP(B636,RawData!$B$1:$E$168,4,FALSE),0)</f>
        <v>0</v>
      </c>
      <c r="D636">
        <f>_xlfn.IFNA(VLOOKUP(B636,RawData!$B$1:$H$168,7,FALSE),0)</f>
        <v>0</v>
      </c>
      <c r="E636">
        <f>_xlfn.IFNA(VLOOKUP(B636,RawData!$B$1:$H$168,2,FALSE),0)</f>
        <v>0</v>
      </c>
      <c r="F636">
        <f>$C636*INDEX('E-E'!$E$2:$AH$516,MATCH(Capacity!$B636,'E-E'!$B$2:$B$516,0), MATCH(Capacity!F$254,'E-E'!$E$1:$AH$1,0))</f>
        <v>0</v>
      </c>
      <c r="G636">
        <f>$C636*INDEX('E-E'!$E$2:$AH$516,MATCH(Capacity!$B636,'E-E'!$B$2:$B$516,0), MATCH(Capacity!G$254,'E-E'!$E$1:$AH$1,0))</f>
        <v>0</v>
      </c>
      <c r="H636">
        <f>$C636*INDEX('E-E'!$E$2:$AH$516,MATCH(Capacity!$B636,'E-E'!$B$2:$B$516,0), MATCH(Capacity!H$254,'E-E'!$E$1:$AH$1,0))</f>
        <v>0</v>
      </c>
      <c r="I636">
        <f>$C636*INDEX('E-E'!$E$2:$AH$516,MATCH(Capacity!$B636,'E-E'!$B$2:$B$516,0), MATCH(Capacity!I$254,'E-E'!$E$1:$AH$1,0))</f>
        <v>0</v>
      </c>
      <c r="J636">
        <f>$C636*INDEX('E-E'!$E$2:$AH$516,MATCH(Capacity!$B636,'E-E'!$B$2:$B$516,0), MATCH(Capacity!J$254,'E-E'!$E$1:$AH$1,0))</f>
        <v>0</v>
      </c>
      <c r="K636">
        <f>$C636*INDEX('E-E'!$E$2:$AH$516,MATCH(Capacity!$B636,'E-E'!$B$2:$B$516,0), MATCH(Capacity!K$254,'E-E'!$E$1:$AH$1,0))</f>
        <v>0</v>
      </c>
      <c r="L636">
        <f>$C636*INDEX('E-E'!$E$2:$AH$516,MATCH(Capacity!$B636,'E-E'!$B$2:$B$516,0), MATCH(Capacity!L$254,'E-E'!$E$1:$AH$1,0))</f>
        <v>0</v>
      </c>
      <c r="M636">
        <f>$C636*INDEX('E-E'!$E$2:$AH$516,MATCH(Capacity!$B636,'E-E'!$B$2:$B$516,0), MATCH(Capacity!M$254,'E-E'!$E$1:$AH$1,0))</f>
        <v>0</v>
      </c>
      <c r="N636">
        <f>$C636*INDEX('E-E'!$E$2:$AH$516,MATCH(Capacity!$B636,'E-E'!$B$2:$B$516,0), MATCH(Capacity!N$254,'E-E'!$E$1:$AH$1,0))</f>
        <v>0</v>
      </c>
      <c r="O636">
        <f>$C636*INDEX('E-E'!$E$2:$AH$516,MATCH(Capacity!$B636,'E-E'!$B$2:$B$516,0), MATCH(Capacity!O$254,'E-E'!$E$1:$AH$1,0))</f>
        <v>0</v>
      </c>
      <c r="P636">
        <f>$C636*INDEX('E-E'!$E$2:$AH$516,MATCH(Capacity!$B636,'E-E'!$B$2:$B$516,0), MATCH(Capacity!P$254,'E-E'!$E$1:$AH$1,0))</f>
        <v>0</v>
      </c>
      <c r="Q636">
        <f>$C636*INDEX('E-E'!$E$2:$AH$516,MATCH(Capacity!$B636,'E-E'!$B$2:$B$516,0), MATCH(Capacity!Q$254,'E-E'!$E$1:$AH$1,0))</f>
        <v>0</v>
      </c>
      <c r="R636">
        <f>$C636*INDEX('E-E'!$E$2:$AH$516,MATCH(Capacity!$B636,'E-E'!$B$2:$B$516,0), MATCH(Capacity!R$254,'E-E'!$E$1:$AH$1,0))</f>
        <v>0</v>
      </c>
      <c r="S636">
        <f>$C636*INDEX('E-E'!$E$2:$AH$516,MATCH(Capacity!$B636,'E-E'!$B$2:$B$516,0), MATCH(Capacity!S$254,'E-E'!$E$1:$AH$1,0))</f>
        <v>0</v>
      </c>
      <c r="T636">
        <f>$C636*INDEX('E-E'!$E$2:$AH$516,MATCH(Capacity!$B636,'E-E'!$B$2:$B$516,0), MATCH(Capacity!T$254,'E-E'!$E$1:$AH$1,0))</f>
        <v>0</v>
      </c>
      <c r="U636">
        <f>$C636*INDEX('E-E'!$E$2:$AH$516,MATCH(Capacity!$B636,'E-E'!$B$2:$B$516,0), MATCH(Capacity!U$254,'E-E'!$E$1:$AH$1,0))</f>
        <v>0</v>
      </c>
      <c r="V636">
        <f>$C636*INDEX('E-E'!$E$2:$AH$516,MATCH(Capacity!$B636,'E-E'!$B$2:$B$516,0), MATCH(Capacity!V$254,'E-E'!$E$1:$AH$1,0))</f>
        <v>0</v>
      </c>
      <c r="W636">
        <f>$C636*INDEX('E-E'!$E$2:$AH$516,MATCH(Capacity!$B636,'E-E'!$B$2:$B$516,0), MATCH(Capacity!W$254,'E-E'!$E$1:$AH$1,0))</f>
        <v>0</v>
      </c>
      <c r="X636">
        <f>$C636*INDEX('E-E'!$E$2:$AH$516,MATCH(Capacity!$B636,'E-E'!$B$2:$B$516,0), MATCH(Capacity!X$254,'E-E'!$E$1:$AH$1,0))</f>
        <v>0</v>
      </c>
      <c r="Y636">
        <f>$C636*INDEX('E-E'!$E$2:$AH$516,MATCH(Capacity!$B636,'E-E'!$B$2:$B$516,0), MATCH(Capacity!Y$254,'E-E'!$E$1:$AH$1,0))</f>
        <v>0</v>
      </c>
      <c r="Z636">
        <f>$C636*INDEX('E-E'!$E$2:$AH$516,MATCH(Capacity!$B636,'E-E'!$B$2:$B$516,0), MATCH(Capacity!Z$254,'E-E'!$E$1:$AH$1,0))</f>
        <v>0</v>
      </c>
      <c r="AA636">
        <f>$C636*INDEX('E-E'!$E$2:$AH$516,MATCH(Capacity!$B636,'E-E'!$B$2:$B$516,0), MATCH(Capacity!AA$254,'E-E'!$E$1:$AH$1,0))</f>
        <v>0</v>
      </c>
      <c r="AB636">
        <f>$C636*INDEX('E-E'!$E$2:$AH$516,MATCH(Capacity!$B636,'E-E'!$B$2:$B$516,0), MATCH(Capacity!AB$254,'E-E'!$E$1:$AH$1,0))</f>
        <v>0</v>
      </c>
      <c r="AC636">
        <f>$C636*INDEX('E-E'!$E$2:$AH$516,MATCH(Capacity!$B636,'E-E'!$B$2:$B$516,0), MATCH(Capacity!AC$254,'E-E'!$E$1:$AH$1,0))</f>
        <v>0</v>
      </c>
      <c r="AD636">
        <f>$C636*INDEX('E-E'!$E$2:$AH$516,MATCH(Capacity!$B636,'E-E'!$B$2:$B$516,0), MATCH(Capacity!AD$254,'E-E'!$E$1:$AH$1,0))</f>
        <v>0</v>
      </c>
      <c r="AE636">
        <f>$C636*INDEX('E-E'!$E$2:$AH$516,MATCH(Capacity!$B636,'E-E'!$B$2:$B$516,0), MATCH(Capacity!AE$254,'E-E'!$E$1:$AH$1,0))</f>
        <v>0</v>
      </c>
      <c r="AF636">
        <f>$C636*INDEX('E-E'!$E$2:$AH$516,MATCH(Capacity!$B636,'E-E'!$B$2:$B$516,0), MATCH(Capacity!AF$254,'E-E'!$E$1:$AH$1,0))</f>
        <v>0</v>
      </c>
      <c r="AG636">
        <f>$C636*INDEX('E-E'!$E$2:$AH$516,MATCH(Capacity!$B636,'E-E'!$B$2:$B$516,0), MATCH(Capacity!AG$254,'E-E'!$E$1:$AH$1,0))</f>
        <v>0</v>
      </c>
      <c r="AH636">
        <f>$C636*INDEX('E-E'!$E$2:$AH$516,MATCH(Capacity!$B636,'E-E'!$B$2:$B$516,0), MATCH(Capacity!AH$254,'E-E'!$E$1:$AH$1,0))</f>
        <v>0</v>
      </c>
    </row>
    <row r="637" spans="1:34" x14ac:dyDescent="0.3">
      <c r="A637" t="str">
        <f>'E-E'!A384</f>
        <v>Snowtown S2 Wind Farm - South</v>
      </c>
      <c r="B637" t="str">
        <f>'E-E'!B384</f>
        <v>SNOWSTH1</v>
      </c>
      <c r="C637">
        <f>_xlfn.IFNA(VLOOKUP(B637,RawData!$B$1:$E$168,4,FALSE),0)</f>
        <v>0</v>
      </c>
      <c r="D637">
        <f>_xlfn.IFNA(VLOOKUP(B637,RawData!$B$1:$H$168,7,FALSE),0)</f>
        <v>0</v>
      </c>
      <c r="E637">
        <f>_xlfn.IFNA(VLOOKUP(B637,RawData!$B$1:$H$168,2,FALSE),0)</f>
        <v>0</v>
      </c>
      <c r="F637">
        <f>$C637*INDEX('E-E'!$E$2:$AH$516,MATCH(Capacity!$B637,'E-E'!$B$2:$B$516,0), MATCH(Capacity!F$254,'E-E'!$E$1:$AH$1,0))</f>
        <v>0</v>
      </c>
      <c r="G637">
        <f>$C637*INDEX('E-E'!$E$2:$AH$516,MATCH(Capacity!$B637,'E-E'!$B$2:$B$516,0), MATCH(Capacity!G$254,'E-E'!$E$1:$AH$1,0))</f>
        <v>0</v>
      </c>
      <c r="H637">
        <f>$C637*INDEX('E-E'!$E$2:$AH$516,MATCH(Capacity!$B637,'E-E'!$B$2:$B$516,0), MATCH(Capacity!H$254,'E-E'!$E$1:$AH$1,0))</f>
        <v>0</v>
      </c>
      <c r="I637">
        <f>$C637*INDEX('E-E'!$E$2:$AH$516,MATCH(Capacity!$B637,'E-E'!$B$2:$B$516,0), MATCH(Capacity!I$254,'E-E'!$E$1:$AH$1,0))</f>
        <v>0</v>
      </c>
      <c r="J637">
        <f>$C637*INDEX('E-E'!$E$2:$AH$516,MATCH(Capacity!$B637,'E-E'!$B$2:$B$516,0), MATCH(Capacity!J$254,'E-E'!$E$1:$AH$1,0))</f>
        <v>0</v>
      </c>
      <c r="K637">
        <f>$C637*INDEX('E-E'!$E$2:$AH$516,MATCH(Capacity!$B637,'E-E'!$B$2:$B$516,0), MATCH(Capacity!K$254,'E-E'!$E$1:$AH$1,0))</f>
        <v>0</v>
      </c>
      <c r="L637">
        <f>$C637*INDEX('E-E'!$E$2:$AH$516,MATCH(Capacity!$B637,'E-E'!$B$2:$B$516,0), MATCH(Capacity!L$254,'E-E'!$E$1:$AH$1,0))</f>
        <v>0</v>
      </c>
      <c r="M637">
        <f>$C637*INDEX('E-E'!$E$2:$AH$516,MATCH(Capacity!$B637,'E-E'!$B$2:$B$516,0), MATCH(Capacity!M$254,'E-E'!$E$1:$AH$1,0))</f>
        <v>0</v>
      </c>
      <c r="N637">
        <f>$C637*INDEX('E-E'!$E$2:$AH$516,MATCH(Capacity!$B637,'E-E'!$B$2:$B$516,0), MATCH(Capacity!N$254,'E-E'!$E$1:$AH$1,0))</f>
        <v>0</v>
      </c>
      <c r="O637">
        <f>$C637*INDEX('E-E'!$E$2:$AH$516,MATCH(Capacity!$B637,'E-E'!$B$2:$B$516,0), MATCH(Capacity!O$254,'E-E'!$E$1:$AH$1,0))</f>
        <v>0</v>
      </c>
      <c r="P637">
        <f>$C637*INDEX('E-E'!$E$2:$AH$516,MATCH(Capacity!$B637,'E-E'!$B$2:$B$516,0), MATCH(Capacity!P$254,'E-E'!$E$1:$AH$1,0))</f>
        <v>0</v>
      </c>
      <c r="Q637">
        <f>$C637*INDEX('E-E'!$E$2:$AH$516,MATCH(Capacity!$B637,'E-E'!$B$2:$B$516,0), MATCH(Capacity!Q$254,'E-E'!$E$1:$AH$1,0))</f>
        <v>0</v>
      </c>
      <c r="R637">
        <f>$C637*INDEX('E-E'!$E$2:$AH$516,MATCH(Capacity!$B637,'E-E'!$B$2:$B$516,0), MATCH(Capacity!R$254,'E-E'!$E$1:$AH$1,0))</f>
        <v>0</v>
      </c>
      <c r="S637">
        <f>$C637*INDEX('E-E'!$E$2:$AH$516,MATCH(Capacity!$B637,'E-E'!$B$2:$B$516,0), MATCH(Capacity!S$254,'E-E'!$E$1:$AH$1,0))</f>
        <v>0</v>
      </c>
      <c r="T637">
        <f>$C637*INDEX('E-E'!$E$2:$AH$516,MATCH(Capacity!$B637,'E-E'!$B$2:$B$516,0), MATCH(Capacity!T$254,'E-E'!$E$1:$AH$1,0))</f>
        <v>0</v>
      </c>
      <c r="U637">
        <f>$C637*INDEX('E-E'!$E$2:$AH$516,MATCH(Capacity!$B637,'E-E'!$B$2:$B$516,0), MATCH(Capacity!U$254,'E-E'!$E$1:$AH$1,0))</f>
        <v>0</v>
      </c>
      <c r="V637">
        <f>$C637*INDEX('E-E'!$E$2:$AH$516,MATCH(Capacity!$B637,'E-E'!$B$2:$B$516,0), MATCH(Capacity!V$254,'E-E'!$E$1:$AH$1,0))</f>
        <v>0</v>
      </c>
      <c r="W637">
        <f>$C637*INDEX('E-E'!$E$2:$AH$516,MATCH(Capacity!$B637,'E-E'!$B$2:$B$516,0), MATCH(Capacity!W$254,'E-E'!$E$1:$AH$1,0))</f>
        <v>0</v>
      </c>
      <c r="X637">
        <f>$C637*INDEX('E-E'!$E$2:$AH$516,MATCH(Capacity!$B637,'E-E'!$B$2:$B$516,0), MATCH(Capacity!X$254,'E-E'!$E$1:$AH$1,0))</f>
        <v>0</v>
      </c>
      <c r="Y637">
        <f>$C637*INDEX('E-E'!$E$2:$AH$516,MATCH(Capacity!$B637,'E-E'!$B$2:$B$516,0), MATCH(Capacity!Y$254,'E-E'!$E$1:$AH$1,0))</f>
        <v>0</v>
      </c>
      <c r="Z637">
        <f>$C637*INDEX('E-E'!$E$2:$AH$516,MATCH(Capacity!$B637,'E-E'!$B$2:$B$516,0), MATCH(Capacity!Z$254,'E-E'!$E$1:$AH$1,0))</f>
        <v>0</v>
      </c>
      <c r="AA637">
        <f>$C637*INDEX('E-E'!$E$2:$AH$516,MATCH(Capacity!$B637,'E-E'!$B$2:$B$516,0), MATCH(Capacity!AA$254,'E-E'!$E$1:$AH$1,0))</f>
        <v>0</v>
      </c>
      <c r="AB637">
        <f>$C637*INDEX('E-E'!$E$2:$AH$516,MATCH(Capacity!$B637,'E-E'!$B$2:$B$516,0), MATCH(Capacity!AB$254,'E-E'!$E$1:$AH$1,0))</f>
        <v>0</v>
      </c>
      <c r="AC637">
        <f>$C637*INDEX('E-E'!$E$2:$AH$516,MATCH(Capacity!$B637,'E-E'!$B$2:$B$516,0), MATCH(Capacity!AC$254,'E-E'!$E$1:$AH$1,0))</f>
        <v>0</v>
      </c>
      <c r="AD637">
        <f>$C637*INDEX('E-E'!$E$2:$AH$516,MATCH(Capacity!$B637,'E-E'!$B$2:$B$516,0), MATCH(Capacity!AD$254,'E-E'!$E$1:$AH$1,0))</f>
        <v>0</v>
      </c>
      <c r="AE637">
        <f>$C637*INDEX('E-E'!$E$2:$AH$516,MATCH(Capacity!$B637,'E-E'!$B$2:$B$516,0), MATCH(Capacity!AE$254,'E-E'!$E$1:$AH$1,0))</f>
        <v>0</v>
      </c>
      <c r="AF637">
        <f>$C637*INDEX('E-E'!$E$2:$AH$516,MATCH(Capacity!$B637,'E-E'!$B$2:$B$516,0), MATCH(Capacity!AF$254,'E-E'!$E$1:$AH$1,0))</f>
        <v>0</v>
      </c>
      <c r="AG637">
        <f>$C637*INDEX('E-E'!$E$2:$AH$516,MATCH(Capacity!$B637,'E-E'!$B$2:$B$516,0), MATCH(Capacity!AG$254,'E-E'!$E$1:$AH$1,0))</f>
        <v>0</v>
      </c>
      <c r="AH637">
        <f>$C637*INDEX('E-E'!$E$2:$AH$516,MATCH(Capacity!$B637,'E-E'!$B$2:$B$516,0), MATCH(Capacity!AH$254,'E-E'!$E$1:$AH$1,0))</f>
        <v>0</v>
      </c>
    </row>
    <row r="638" spans="1:34" x14ac:dyDescent="0.3">
      <c r="A638" t="str">
        <f>'E-E'!A385</f>
        <v>Snowtown Wind Farm</v>
      </c>
      <c r="B638" t="str">
        <f>'E-E'!B385</f>
        <v>SNOWTWN1</v>
      </c>
      <c r="C638">
        <f>_xlfn.IFNA(VLOOKUP(B638,RawData!$B$1:$E$168,4,FALSE),0)</f>
        <v>0</v>
      </c>
      <c r="D638">
        <f>_xlfn.IFNA(VLOOKUP(B638,RawData!$B$1:$H$168,7,FALSE),0)</f>
        <v>0</v>
      </c>
      <c r="E638">
        <f>_xlfn.IFNA(VLOOKUP(B638,RawData!$B$1:$H$168,2,FALSE),0)</f>
        <v>0</v>
      </c>
      <c r="F638">
        <f>$C638*INDEX('E-E'!$E$2:$AH$516,MATCH(Capacity!$B638,'E-E'!$B$2:$B$516,0), MATCH(Capacity!F$254,'E-E'!$E$1:$AH$1,0))</f>
        <v>0</v>
      </c>
      <c r="G638">
        <f>$C638*INDEX('E-E'!$E$2:$AH$516,MATCH(Capacity!$B638,'E-E'!$B$2:$B$516,0), MATCH(Capacity!G$254,'E-E'!$E$1:$AH$1,0))</f>
        <v>0</v>
      </c>
      <c r="H638">
        <f>$C638*INDEX('E-E'!$E$2:$AH$516,MATCH(Capacity!$B638,'E-E'!$B$2:$B$516,0), MATCH(Capacity!H$254,'E-E'!$E$1:$AH$1,0))</f>
        <v>0</v>
      </c>
      <c r="I638">
        <f>$C638*INDEX('E-E'!$E$2:$AH$516,MATCH(Capacity!$B638,'E-E'!$B$2:$B$516,0), MATCH(Capacity!I$254,'E-E'!$E$1:$AH$1,0))</f>
        <v>0</v>
      </c>
      <c r="J638">
        <f>$C638*INDEX('E-E'!$E$2:$AH$516,MATCH(Capacity!$B638,'E-E'!$B$2:$B$516,0), MATCH(Capacity!J$254,'E-E'!$E$1:$AH$1,0))</f>
        <v>0</v>
      </c>
      <c r="K638">
        <f>$C638*INDEX('E-E'!$E$2:$AH$516,MATCH(Capacity!$B638,'E-E'!$B$2:$B$516,0), MATCH(Capacity!K$254,'E-E'!$E$1:$AH$1,0))</f>
        <v>0</v>
      </c>
      <c r="L638">
        <f>$C638*INDEX('E-E'!$E$2:$AH$516,MATCH(Capacity!$B638,'E-E'!$B$2:$B$516,0), MATCH(Capacity!L$254,'E-E'!$E$1:$AH$1,0))</f>
        <v>0</v>
      </c>
      <c r="M638">
        <f>$C638*INDEX('E-E'!$E$2:$AH$516,MATCH(Capacity!$B638,'E-E'!$B$2:$B$516,0), MATCH(Capacity!M$254,'E-E'!$E$1:$AH$1,0))</f>
        <v>0</v>
      </c>
      <c r="N638">
        <f>$C638*INDEX('E-E'!$E$2:$AH$516,MATCH(Capacity!$B638,'E-E'!$B$2:$B$516,0), MATCH(Capacity!N$254,'E-E'!$E$1:$AH$1,0))</f>
        <v>0</v>
      </c>
      <c r="O638">
        <f>$C638*INDEX('E-E'!$E$2:$AH$516,MATCH(Capacity!$B638,'E-E'!$B$2:$B$516,0), MATCH(Capacity!O$254,'E-E'!$E$1:$AH$1,0))</f>
        <v>0</v>
      </c>
      <c r="P638">
        <f>$C638*INDEX('E-E'!$E$2:$AH$516,MATCH(Capacity!$B638,'E-E'!$B$2:$B$516,0), MATCH(Capacity!P$254,'E-E'!$E$1:$AH$1,0))</f>
        <v>0</v>
      </c>
      <c r="Q638">
        <f>$C638*INDEX('E-E'!$E$2:$AH$516,MATCH(Capacity!$B638,'E-E'!$B$2:$B$516,0), MATCH(Capacity!Q$254,'E-E'!$E$1:$AH$1,0))</f>
        <v>0</v>
      </c>
      <c r="R638">
        <f>$C638*INDEX('E-E'!$E$2:$AH$516,MATCH(Capacity!$B638,'E-E'!$B$2:$B$516,0), MATCH(Capacity!R$254,'E-E'!$E$1:$AH$1,0))</f>
        <v>0</v>
      </c>
      <c r="S638">
        <f>$C638*INDEX('E-E'!$E$2:$AH$516,MATCH(Capacity!$B638,'E-E'!$B$2:$B$516,0), MATCH(Capacity!S$254,'E-E'!$E$1:$AH$1,0))</f>
        <v>0</v>
      </c>
      <c r="T638">
        <f>$C638*INDEX('E-E'!$E$2:$AH$516,MATCH(Capacity!$B638,'E-E'!$B$2:$B$516,0), MATCH(Capacity!T$254,'E-E'!$E$1:$AH$1,0))</f>
        <v>0</v>
      </c>
      <c r="U638">
        <f>$C638*INDEX('E-E'!$E$2:$AH$516,MATCH(Capacity!$B638,'E-E'!$B$2:$B$516,0), MATCH(Capacity!U$254,'E-E'!$E$1:$AH$1,0))</f>
        <v>0</v>
      </c>
      <c r="V638">
        <f>$C638*INDEX('E-E'!$E$2:$AH$516,MATCH(Capacity!$B638,'E-E'!$B$2:$B$516,0), MATCH(Capacity!V$254,'E-E'!$E$1:$AH$1,0))</f>
        <v>0</v>
      </c>
      <c r="W638">
        <f>$C638*INDEX('E-E'!$E$2:$AH$516,MATCH(Capacity!$B638,'E-E'!$B$2:$B$516,0), MATCH(Capacity!W$254,'E-E'!$E$1:$AH$1,0))</f>
        <v>0</v>
      </c>
      <c r="X638">
        <f>$C638*INDEX('E-E'!$E$2:$AH$516,MATCH(Capacity!$B638,'E-E'!$B$2:$B$516,0), MATCH(Capacity!X$254,'E-E'!$E$1:$AH$1,0))</f>
        <v>0</v>
      </c>
      <c r="Y638">
        <f>$C638*INDEX('E-E'!$E$2:$AH$516,MATCH(Capacity!$B638,'E-E'!$B$2:$B$516,0), MATCH(Capacity!Y$254,'E-E'!$E$1:$AH$1,0))</f>
        <v>0</v>
      </c>
      <c r="Z638">
        <f>$C638*INDEX('E-E'!$E$2:$AH$516,MATCH(Capacity!$B638,'E-E'!$B$2:$B$516,0), MATCH(Capacity!Z$254,'E-E'!$E$1:$AH$1,0))</f>
        <v>0</v>
      </c>
      <c r="AA638">
        <f>$C638*INDEX('E-E'!$E$2:$AH$516,MATCH(Capacity!$B638,'E-E'!$B$2:$B$516,0), MATCH(Capacity!AA$254,'E-E'!$E$1:$AH$1,0))</f>
        <v>0</v>
      </c>
      <c r="AB638">
        <f>$C638*INDEX('E-E'!$E$2:$AH$516,MATCH(Capacity!$B638,'E-E'!$B$2:$B$516,0), MATCH(Capacity!AB$254,'E-E'!$E$1:$AH$1,0))</f>
        <v>0</v>
      </c>
      <c r="AC638">
        <f>$C638*INDEX('E-E'!$E$2:$AH$516,MATCH(Capacity!$B638,'E-E'!$B$2:$B$516,0), MATCH(Capacity!AC$254,'E-E'!$E$1:$AH$1,0))</f>
        <v>0</v>
      </c>
      <c r="AD638">
        <f>$C638*INDEX('E-E'!$E$2:$AH$516,MATCH(Capacity!$B638,'E-E'!$B$2:$B$516,0), MATCH(Capacity!AD$254,'E-E'!$E$1:$AH$1,0))</f>
        <v>0</v>
      </c>
      <c r="AE638">
        <f>$C638*INDEX('E-E'!$E$2:$AH$516,MATCH(Capacity!$B638,'E-E'!$B$2:$B$516,0), MATCH(Capacity!AE$254,'E-E'!$E$1:$AH$1,0))</f>
        <v>0</v>
      </c>
      <c r="AF638">
        <f>$C638*INDEX('E-E'!$E$2:$AH$516,MATCH(Capacity!$B638,'E-E'!$B$2:$B$516,0), MATCH(Capacity!AF$254,'E-E'!$E$1:$AH$1,0))</f>
        <v>0</v>
      </c>
      <c r="AG638">
        <f>$C638*INDEX('E-E'!$E$2:$AH$516,MATCH(Capacity!$B638,'E-E'!$B$2:$B$516,0), MATCH(Capacity!AG$254,'E-E'!$E$1:$AH$1,0))</f>
        <v>0</v>
      </c>
      <c r="AH638">
        <f>$C638*INDEX('E-E'!$E$2:$AH$516,MATCH(Capacity!$B638,'E-E'!$B$2:$B$516,0), MATCH(Capacity!AH$254,'E-E'!$E$1:$AH$1,0))</f>
        <v>0</v>
      </c>
    </row>
    <row r="639" spans="1:34" x14ac:dyDescent="0.3">
      <c r="A639" t="str">
        <f>'E-E'!A386</f>
        <v>Snuggery</v>
      </c>
      <c r="B639" t="str">
        <f>'E-E'!B386</f>
        <v>SNUG1</v>
      </c>
      <c r="C639">
        <f>_xlfn.IFNA(VLOOKUP(B639,RawData!$B$1:$E$168,4,FALSE),0)</f>
        <v>63</v>
      </c>
      <c r="D639" t="str">
        <f>_xlfn.IFNA(VLOOKUP(B639,RawData!$B$1:$H$168,7,FALSE),0)</f>
        <v>OCGT</v>
      </c>
      <c r="E639" t="str">
        <f>_xlfn.IFNA(VLOOKUP(B639,RawData!$B$1:$H$168,2,FALSE),0)</f>
        <v>SA</v>
      </c>
      <c r="F639">
        <f>$C639*INDEX('E-E'!$E$2:$AH$516,MATCH(Capacity!$B639,'E-E'!$B$2:$B$516,0), MATCH(Capacity!F$254,'E-E'!$E$1:$AH$1,0))</f>
        <v>63</v>
      </c>
      <c r="G639">
        <f>$C639*INDEX('E-E'!$E$2:$AH$516,MATCH(Capacity!$B639,'E-E'!$B$2:$B$516,0), MATCH(Capacity!G$254,'E-E'!$E$1:$AH$1,0))</f>
        <v>63</v>
      </c>
      <c r="H639">
        <f>$C639*INDEX('E-E'!$E$2:$AH$516,MATCH(Capacity!$B639,'E-E'!$B$2:$B$516,0), MATCH(Capacity!H$254,'E-E'!$E$1:$AH$1,0))</f>
        <v>63</v>
      </c>
      <c r="I639">
        <f>$C639*INDEX('E-E'!$E$2:$AH$516,MATCH(Capacity!$B639,'E-E'!$B$2:$B$516,0), MATCH(Capacity!I$254,'E-E'!$E$1:$AH$1,0))</f>
        <v>63</v>
      </c>
      <c r="J639">
        <f>$C639*INDEX('E-E'!$E$2:$AH$516,MATCH(Capacity!$B639,'E-E'!$B$2:$B$516,0), MATCH(Capacity!J$254,'E-E'!$E$1:$AH$1,0))</f>
        <v>63</v>
      </c>
      <c r="K639">
        <f>$C639*INDEX('E-E'!$E$2:$AH$516,MATCH(Capacity!$B639,'E-E'!$B$2:$B$516,0), MATCH(Capacity!K$254,'E-E'!$E$1:$AH$1,0))</f>
        <v>63</v>
      </c>
      <c r="L639">
        <f>$C639*INDEX('E-E'!$E$2:$AH$516,MATCH(Capacity!$B639,'E-E'!$B$2:$B$516,0), MATCH(Capacity!L$254,'E-E'!$E$1:$AH$1,0))</f>
        <v>63</v>
      </c>
      <c r="M639">
        <f>$C639*INDEX('E-E'!$E$2:$AH$516,MATCH(Capacity!$B639,'E-E'!$B$2:$B$516,0), MATCH(Capacity!M$254,'E-E'!$E$1:$AH$1,0))</f>
        <v>63</v>
      </c>
      <c r="N639">
        <f>$C639*INDEX('E-E'!$E$2:$AH$516,MATCH(Capacity!$B639,'E-E'!$B$2:$B$516,0), MATCH(Capacity!N$254,'E-E'!$E$1:$AH$1,0))</f>
        <v>63</v>
      </c>
      <c r="O639">
        <f>$C639*INDEX('E-E'!$E$2:$AH$516,MATCH(Capacity!$B639,'E-E'!$B$2:$B$516,0), MATCH(Capacity!O$254,'E-E'!$E$1:$AH$1,0))</f>
        <v>63</v>
      </c>
      <c r="P639">
        <f>$C639*INDEX('E-E'!$E$2:$AH$516,MATCH(Capacity!$B639,'E-E'!$B$2:$B$516,0), MATCH(Capacity!P$254,'E-E'!$E$1:$AH$1,0))</f>
        <v>0</v>
      </c>
      <c r="Q639">
        <f>$C639*INDEX('E-E'!$E$2:$AH$516,MATCH(Capacity!$B639,'E-E'!$B$2:$B$516,0), MATCH(Capacity!Q$254,'E-E'!$E$1:$AH$1,0))</f>
        <v>0</v>
      </c>
      <c r="R639">
        <f>$C639*INDEX('E-E'!$E$2:$AH$516,MATCH(Capacity!$B639,'E-E'!$B$2:$B$516,0), MATCH(Capacity!R$254,'E-E'!$E$1:$AH$1,0))</f>
        <v>0</v>
      </c>
      <c r="S639">
        <f>$C639*INDEX('E-E'!$E$2:$AH$516,MATCH(Capacity!$B639,'E-E'!$B$2:$B$516,0), MATCH(Capacity!S$254,'E-E'!$E$1:$AH$1,0))</f>
        <v>0</v>
      </c>
      <c r="T639">
        <f>$C639*INDEX('E-E'!$E$2:$AH$516,MATCH(Capacity!$B639,'E-E'!$B$2:$B$516,0), MATCH(Capacity!T$254,'E-E'!$E$1:$AH$1,0))</f>
        <v>0</v>
      </c>
      <c r="U639">
        <f>$C639*INDEX('E-E'!$E$2:$AH$516,MATCH(Capacity!$B639,'E-E'!$B$2:$B$516,0), MATCH(Capacity!U$254,'E-E'!$E$1:$AH$1,0))</f>
        <v>0</v>
      </c>
      <c r="V639">
        <f>$C639*INDEX('E-E'!$E$2:$AH$516,MATCH(Capacity!$B639,'E-E'!$B$2:$B$516,0), MATCH(Capacity!V$254,'E-E'!$E$1:$AH$1,0))</f>
        <v>0</v>
      </c>
      <c r="W639">
        <f>$C639*INDEX('E-E'!$E$2:$AH$516,MATCH(Capacity!$B639,'E-E'!$B$2:$B$516,0), MATCH(Capacity!W$254,'E-E'!$E$1:$AH$1,0))</f>
        <v>0</v>
      </c>
      <c r="X639">
        <f>$C639*INDEX('E-E'!$E$2:$AH$516,MATCH(Capacity!$B639,'E-E'!$B$2:$B$516,0), MATCH(Capacity!X$254,'E-E'!$E$1:$AH$1,0))</f>
        <v>0</v>
      </c>
      <c r="Y639">
        <f>$C639*INDEX('E-E'!$E$2:$AH$516,MATCH(Capacity!$B639,'E-E'!$B$2:$B$516,0), MATCH(Capacity!Y$254,'E-E'!$E$1:$AH$1,0))</f>
        <v>0</v>
      </c>
      <c r="Z639">
        <f>$C639*INDEX('E-E'!$E$2:$AH$516,MATCH(Capacity!$B639,'E-E'!$B$2:$B$516,0), MATCH(Capacity!Z$254,'E-E'!$E$1:$AH$1,0))</f>
        <v>0</v>
      </c>
      <c r="AA639">
        <f>$C639*INDEX('E-E'!$E$2:$AH$516,MATCH(Capacity!$B639,'E-E'!$B$2:$B$516,0), MATCH(Capacity!AA$254,'E-E'!$E$1:$AH$1,0))</f>
        <v>0</v>
      </c>
      <c r="AB639">
        <f>$C639*INDEX('E-E'!$E$2:$AH$516,MATCH(Capacity!$B639,'E-E'!$B$2:$B$516,0), MATCH(Capacity!AB$254,'E-E'!$E$1:$AH$1,0))</f>
        <v>0</v>
      </c>
      <c r="AC639">
        <f>$C639*INDEX('E-E'!$E$2:$AH$516,MATCH(Capacity!$B639,'E-E'!$B$2:$B$516,0), MATCH(Capacity!AC$254,'E-E'!$E$1:$AH$1,0))</f>
        <v>0</v>
      </c>
      <c r="AD639">
        <f>$C639*INDEX('E-E'!$E$2:$AH$516,MATCH(Capacity!$B639,'E-E'!$B$2:$B$516,0), MATCH(Capacity!AD$254,'E-E'!$E$1:$AH$1,0))</f>
        <v>0</v>
      </c>
      <c r="AE639">
        <f>$C639*INDEX('E-E'!$E$2:$AH$516,MATCH(Capacity!$B639,'E-E'!$B$2:$B$516,0), MATCH(Capacity!AE$254,'E-E'!$E$1:$AH$1,0))</f>
        <v>0</v>
      </c>
      <c r="AF639">
        <f>$C639*INDEX('E-E'!$E$2:$AH$516,MATCH(Capacity!$B639,'E-E'!$B$2:$B$516,0), MATCH(Capacity!AF$254,'E-E'!$E$1:$AH$1,0))</f>
        <v>0</v>
      </c>
      <c r="AG639">
        <f>$C639*INDEX('E-E'!$E$2:$AH$516,MATCH(Capacity!$B639,'E-E'!$B$2:$B$516,0), MATCH(Capacity!AG$254,'E-E'!$E$1:$AH$1,0))</f>
        <v>0</v>
      </c>
      <c r="AH639">
        <f>$C639*INDEX('E-E'!$E$2:$AH$516,MATCH(Capacity!$B639,'E-E'!$B$2:$B$516,0), MATCH(Capacity!AH$254,'E-E'!$E$1:$AH$1,0))</f>
        <v>0</v>
      </c>
    </row>
    <row r="640" spans="1:34" x14ac:dyDescent="0.3">
      <c r="A640" t="str">
        <f>'E-E'!A387</f>
        <v>Snuggery</v>
      </c>
      <c r="B640" t="str">
        <f>'E-E'!B387</f>
        <v>SNUG2</v>
      </c>
      <c r="C640">
        <f>_xlfn.IFNA(VLOOKUP(B640,RawData!$B$1:$E$168,4,FALSE),0)</f>
        <v>0</v>
      </c>
      <c r="D640">
        <f>_xlfn.IFNA(VLOOKUP(B640,RawData!$B$1:$H$168,7,FALSE),0)</f>
        <v>0</v>
      </c>
      <c r="E640">
        <f>_xlfn.IFNA(VLOOKUP(B640,RawData!$B$1:$H$168,2,FALSE),0)</f>
        <v>0</v>
      </c>
      <c r="F640">
        <f>$C640*INDEX('E-E'!$E$2:$AH$516,MATCH(Capacity!$B640,'E-E'!$B$2:$B$516,0), MATCH(Capacity!F$254,'E-E'!$E$1:$AH$1,0))</f>
        <v>0</v>
      </c>
      <c r="G640">
        <f>$C640*INDEX('E-E'!$E$2:$AH$516,MATCH(Capacity!$B640,'E-E'!$B$2:$B$516,0), MATCH(Capacity!G$254,'E-E'!$E$1:$AH$1,0))</f>
        <v>0</v>
      </c>
      <c r="H640">
        <f>$C640*INDEX('E-E'!$E$2:$AH$516,MATCH(Capacity!$B640,'E-E'!$B$2:$B$516,0), MATCH(Capacity!H$254,'E-E'!$E$1:$AH$1,0))</f>
        <v>0</v>
      </c>
      <c r="I640">
        <f>$C640*INDEX('E-E'!$E$2:$AH$516,MATCH(Capacity!$B640,'E-E'!$B$2:$B$516,0), MATCH(Capacity!I$254,'E-E'!$E$1:$AH$1,0))</f>
        <v>0</v>
      </c>
      <c r="J640">
        <f>$C640*INDEX('E-E'!$E$2:$AH$516,MATCH(Capacity!$B640,'E-E'!$B$2:$B$516,0), MATCH(Capacity!J$254,'E-E'!$E$1:$AH$1,0))</f>
        <v>0</v>
      </c>
      <c r="K640">
        <f>$C640*INDEX('E-E'!$E$2:$AH$516,MATCH(Capacity!$B640,'E-E'!$B$2:$B$516,0), MATCH(Capacity!K$254,'E-E'!$E$1:$AH$1,0))</f>
        <v>0</v>
      </c>
      <c r="L640">
        <f>$C640*INDEX('E-E'!$E$2:$AH$516,MATCH(Capacity!$B640,'E-E'!$B$2:$B$516,0), MATCH(Capacity!L$254,'E-E'!$E$1:$AH$1,0))</f>
        <v>0</v>
      </c>
      <c r="M640">
        <f>$C640*INDEX('E-E'!$E$2:$AH$516,MATCH(Capacity!$B640,'E-E'!$B$2:$B$516,0), MATCH(Capacity!M$254,'E-E'!$E$1:$AH$1,0))</f>
        <v>0</v>
      </c>
      <c r="N640">
        <f>$C640*INDEX('E-E'!$E$2:$AH$516,MATCH(Capacity!$B640,'E-E'!$B$2:$B$516,0), MATCH(Capacity!N$254,'E-E'!$E$1:$AH$1,0))</f>
        <v>0</v>
      </c>
      <c r="O640">
        <f>$C640*INDEX('E-E'!$E$2:$AH$516,MATCH(Capacity!$B640,'E-E'!$B$2:$B$516,0), MATCH(Capacity!O$254,'E-E'!$E$1:$AH$1,0))</f>
        <v>0</v>
      </c>
      <c r="P640">
        <f>$C640*INDEX('E-E'!$E$2:$AH$516,MATCH(Capacity!$B640,'E-E'!$B$2:$B$516,0), MATCH(Capacity!P$254,'E-E'!$E$1:$AH$1,0))</f>
        <v>0</v>
      </c>
      <c r="Q640">
        <f>$C640*INDEX('E-E'!$E$2:$AH$516,MATCH(Capacity!$B640,'E-E'!$B$2:$B$516,0), MATCH(Capacity!Q$254,'E-E'!$E$1:$AH$1,0))</f>
        <v>0</v>
      </c>
      <c r="R640">
        <f>$C640*INDEX('E-E'!$E$2:$AH$516,MATCH(Capacity!$B640,'E-E'!$B$2:$B$516,0), MATCH(Capacity!R$254,'E-E'!$E$1:$AH$1,0))</f>
        <v>0</v>
      </c>
      <c r="S640">
        <f>$C640*INDEX('E-E'!$E$2:$AH$516,MATCH(Capacity!$B640,'E-E'!$B$2:$B$516,0), MATCH(Capacity!S$254,'E-E'!$E$1:$AH$1,0))</f>
        <v>0</v>
      </c>
      <c r="T640">
        <f>$C640*INDEX('E-E'!$E$2:$AH$516,MATCH(Capacity!$B640,'E-E'!$B$2:$B$516,0), MATCH(Capacity!T$254,'E-E'!$E$1:$AH$1,0))</f>
        <v>0</v>
      </c>
      <c r="U640">
        <f>$C640*INDEX('E-E'!$E$2:$AH$516,MATCH(Capacity!$B640,'E-E'!$B$2:$B$516,0), MATCH(Capacity!U$254,'E-E'!$E$1:$AH$1,0))</f>
        <v>0</v>
      </c>
      <c r="V640">
        <f>$C640*INDEX('E-E'!$E$2:$AH$516,MATCH(Capacity!$B640,'E-E'!$B$2:$B$516,0), MATCH(Capacity!V$254,'E-E'!$E$1:$AH$1,0))</f>
        <v>0</v>
      </c>
      <c r="W640">
        <f>$C640*INDEX('E-E'!$E$2:$AH$516,MATCH(Capacity!$B640,'E-E'!$B$2:$B$516,0), MATCH(Capacity!W$254,'E-E'!$E$1:$AH$1,0))</f>
        <v>0</v>
      </c>
      <c r="X640">
        <f>$C640*INDEX('E-E'!$E$2:$AH$516,MATCH(Capacity!$B640,'E-E'!$B$2:$B$516,0), MATCH(Capacity!X$254,'E-E'!$E$1:$AH$1,0))</f>
        <v>0</v>
      </c>
      <c r="Y640">
        <f>$C640*INDEX('E-E'!$E$2:$AH$516,MATCH(Capacity!$B640,'E-E'!$B$2:$B$516,0), MATCH(Capacity!Y$254,'E-E'!$E$1:$AH$1,0))</f>
        <v>0</v>
      </c>
      <c r="Z640">
        <f>$C640*INDEX('E-E'!$E$2:$AH$516,MATCH(Capacity!$B640,'E-E'!$B$2:$B$516,0), MATCH(Capacity!Z$254,'E-E'!$E$1:$AH$1,0))</f>
        <v>0</v>
      </c>
      <c r="AA640">
        <f>$C640*INDEX('E-E'!$E$2:$AH$516,MATCH(Capacity!$B640,'E-E'!$B$2:$B$516,0), MATCH(Capacity!AA$254,'E-E'!$E$1:$AH$1,0))</f>
        <v>0</v>
      </c>
      <c r="AB640">
        <f>$C640*INDEX('E-E'!$E$2:$AH$516,MATCH(Capacity!$B640,'E-E'!$B$2:$B$516,0), MATCH(Capacity!AB$254,'E-E'!$E$1:$AH$1,0))</f>
        <v>0</v>
      </c>
      <c r="AC640">
        <f>$C640*INDEX('E-E'!$E$2:$AH$516,MATCH(Capacity!$B640,'E-E'!$B$2:$B$516,0), MATCH(Capacity!AC$254,'E-E'!$E$1:$AH$1,0))</f>
        <v>0</v>
      </c>
      <c r="AD640">
        <f>$C640*INDEX('E-E'!$E$2:$AH$516,MATCH(Capacity!$B640,'E-E'!$B$2:$B$516,0), MATCH(Capacity!AD$254,'E-E'!$E$1:$AH$1,0))</f>
        <v>0</v>
      </c>
      <c r="AE640">
        <f>$C640*INDEX('E-E'!$E$2:$AH$516,MATCH(Capacity!$B640,'E-E'!$B$2:$B$516,0), MATCH(Capacity!AE$254,'E-E'!$E$1:$AH$1,0))</f>
        <v>0</v>
      </c>
      <c r="AF640">
        <f>$C640*INDEX('E-E'!$E$2:$AH$516,MATCH(Capacity!$B640,'E-E'!$B$2:$B$516,0), MATCH(Capacity!AF$254,'E-E'!$E$1:$AH$1,0))</f>
        <v>0</v>
      </c>
      <c r="AG640">
        <f>$C640*INDEX('E-E'!$E$2:$AH$516,MATCH(Capacity!$B640,'E-E'!$B$2:$B$516,0), MATCH(Capacity!AG$254,'E-E'!$E$1:$AH$1,0))</f>
        <v>0</v>
      </c>
      <c r="AH640">
        <f>$C640*INDEX('E-E'!$E$2:$AH$516,MATCH(Capacity!$B640,'E-E'!$B$2:$B$516,0), MATCH(Capacity!AH$254,'E-E'!$E$1:$AH$1,0))</f>
        <v>0</v>
      </c>
    </row>
    <row r="641" spans="1:34" x14ac:dyDescent="0.3">
      <c r="A641" t="str">
        <f>'E-E'!A388</f>
        <v>Snuggery</v>
      </c>
      <c r="B641" t="str">
        <f>'E-E'!B388</f>
        <v>SNUG3</v>
      </c>
      <c r="C641">
        <f>_xlfn.IFNA(VLOOKUP(B641,RawData!$B$1:$E$168,4,FALSE),0)</f>
        <v>0</v>
      </c>
      <c r="D641">
        <f>_xlfn.IFNA(VLOOKUP(B641,RawData!$B$1:$H$168,7,FALSE),0)</f>
        <v>0</v>
      </c>
      <c r="E641">
        <f>_xlfn.IFNA(VLOOKUP(B641,RawData!$B$1:$H$168,2,FALSE),0)</f>
        <v>0</v>
      </c>
      <c r="F641">
        <f>$C641*INDEX('E-E'!$E$2:$AH$516,MATCH(Capacity!$B641,'E-E'!$B$2:$B$516,0), MATCH(Capacity!F$254,'E-E'!$E$1:$AH$1,0))</f>
        <v>0</v>
      </c>
      <c r="G641">
        <f>$C641*INDEX('E-E'!$E$2:$AH$516,MATCH(Capacity!$B641,'E-E'!$B$2:$B$516,0), MATCH(Capacity!G$254,'E-E'!$E$1:$AH$1,0))</f>
        <v>0</v>
      </c>
      <c r="H641">
        <f>$C641*INDEX('E-E'!$E$2:$AH$516,MATCH(Capacity!$B641,'E-E'!$B$2:$B$516,0), MATCH(Capacity!H$254,'E-E'!$E$1:$AH$1,0))</f>
        <v>0</v>
      </c>
      <c r="I641">
        <f>$C641*INDEX('E-E'!$E$2:$AH$516,MATCH(Capacity!$B641,'E-E'!$B$2:$B$516,0), MATCH(Capacity!I$254,'E-E'!$E$1:$AH$1,0))</f>
        <v>0</v>
      </c>
      <c r="J641">
        <f>$C641*INDEX('E-E'!$E$2:$AH$516,MATCH(Capacity!$B641,'E-E'!$B$2:$B$516,0), MATCH(Capacity!J$254,'E-E'!$E$1:$AH$1,0))</f>
        <v>0</v>
      </c>
      <c r="K641">
        <f>$C641*INDEX('E-E'!$E$2:$AH$516,MATCH(Capacity!$B641,'E-E'!$B$2:$B$516,0), MATCH(Capacity!K$254,'E-E'!$E$1:$AH$1,0))</f>
        <v>0</v>
      </c>
      <c r="L641">
        <f>$C641*INDEX('E-E'!$E$2:$AH$516,MATCH(Capacity!$B641,'E-E'!$B$2:$B$516,0), MATCH(Capacity!L$254,'E-E'!$E$1:$AH$1,0))</f>
        <v>0</v>
      </c>
      <c r="M641">
        <f>$C641*INDEX('E-E'!$E$2:$AH$516,MATCH(Capacity!$B641,'E-E'!$B$2:$B$516,0), MATCH(Capacity!M$254,'E-E'!$E$1:$AH$1,0))</f>
        <v>0</v>
      </c>
      <c r="N641">
        <f>$C641*INDEX('E-E'!$E$2:$AH$516,MATCH(Capacity!$B641,'E-E'!$B$2:$B$516,0), MATCH(Capacity!N$254,'E-E'!$E$1:$AH$1,0))</f>
        <v>0</v>
      </c>
      <c r="O641">
        <f>$C641*INDEX('E-E'!$E$2:$AH$516,MATCH(Capacity!$B641,'E-E'!$B$2:$B$516,0), MATCH(Capacity!O$254,'E-E'!$E$1:$AH$1,0))</f>
        <v>0</v>
      </c>
      <c r="P641">
        <f>$C641*INDEX('E-E'!$E$2:$AH$516,MATCH(Capacity!$B641,'E-E'!$B$2:$B$516,0), MATCH(Capacity!P$254,'E-E'!$E$1:$AH$1,0))</f>
        <v>0</v>
      </c>
      <c r="Q641">
        <f>$C641*INDEX('E-E'!$E$2:$AH$516,MATCH(Capacity!$B641,'E-E'!$B$2:$B$516,0), MATCH(Capacity!Q$254,'E-E'!$E$1:$AH$1,0))</f>
        <v>0</v>
      </c>
      <c r="R641">
        <f>$C641*INDEX('E-E'!$E$2:$AH$516,MATCH(Capacity!$B641,'E-E'!$B$2:$B$516,0), MATCH(Capacity!R$254,'E-E'!$E$1:$AH$1,0))</f>
        <v>0</v>
      </c>
      <c r="S641">
        <f>$C641*INDEX('E-E'!$E$2:$AH$516,MATCH(Capacity!$B641,'E-E'!$B$2:$B$516,0), MATCH(Capacity!S$254,'E-E'!$E$1:$AH$1,0))</f>
        <v>0</v>
      </c>
      <c r="T641">
        <f>$C641*INDEX('E-E'!$E$2:$AH$516,MATCH(Capacity!$B641,'E-E'!$B$2:$B$516,0), MATCH(Capacity!T$254,'E-E'!$E$1:$AH$1,0))</f>
        <v>0</v>
      </c>
      <c r="U641">
        <f>$C641*INDEX('E-E'!$E$2:$AH$516,MATCH(Capacity!$B641,'E-E'!$B$2:$B$516,0), MATCH(Capacity!U$254,'E-E'!$E$1:$AH$1,0))</f>
        <v>0</v>
      </c>
      <c r="V641">
        <f>$C641*INDEX('E-E'!$E$2:$AH$516,MATCH(Capacity!$B641,'E-E'!$B$2:$B$516,0), MATCH(Capacity!V$254,'E-E'!$E$1:$AH$1,0))</f>
        <v>0</v>
      </c>
      <c r="W641">
        <f>$C641*INDEX('E-E'!$E$2:$AH$516,MATCH(Capacity!$B641,'E-E'!$B$2:$B$516,0), MATCH(Capacity!W$254,'E-E'!$E$1:$AH$1,0))</f>
        <v>0</v>
      </c>
      <c r="X641">
        <f>$C641*INDEX('E-E'!$E$2:$AH$516,MATCH(Capacity!$B641,'E-E'!$B$2:$B$516,0), MATCH(Capacity!X$254,'E-E'!$E$1:$AH$1,0))</f>
        <v>0</v>
      </c>
      <c r="Y641">
        <f>$C641*INDEX('E-E'!$E$2:$AH$516,MATCH(Capacity!$B641,'E-E'!$B$2:$B$516,0), MATCH(Capacity!Y$254,'E-E'!$E$1:$AH$1,0))</f>
        <v>0</v>
      </c>
      <c r="Z641">
        <f>$C641*INDEX('E-E'!$E$2:$AH$516,MATCH(Capacity!$B641,'E-E'!$B$2:$B$516,0), MATCH(Capacity!Z$254,'E-E'!$E$1:$AH$1,0))</f>
        <v>0</v>
      </c>
      <c r="AA641">
        <f>$C641*INDEX('E-E'!$E$2:$AH$516,MATCH(Capacity!$B641,'E-E'!$B$2:$B$516,0), MATCH(Capacity!AA$254,'E-E'!$E$1:$AH$1,0))</f>
        <v>0</v>
      </c>
      <c r="AB641">
        <f>$C641*INDEX('E-E'!$E$2:$AH$516,MATCH(Capacity!$B641,'E-E'!$B$2:$B$516,0), MATCH(Capacity!AB$254,'E-E'!$E$1:$AH$1,0))</f>
        <v>0</v>
      </c>
      <c r="AC641">
        <f>$C641*INDEX('E-E'!$E$2:$AH$516,MATCH(Capacity!$B641,'E-E'!$B$2:$B$516,0), MATCH(Capacity!AC$254,'E-E'!$E$1:$AH$1,0))</f>
        <v>0</v>
      </c>
      <c r="AD641">
        <f>$C641*INDEX('E-E'!$E$2:$AH$516,MATCH(Capacity!$B641,'E-E'!$B$2:$B$516,0), MATCH(Capacity!AD$254,'E-E'!$E$1:$AH$1,0))</f>
        <v>0</v>
      </c>
      <c r="AE641">
        <f>$C641*INDEX('E-E'!$E$2:$AH$516,MATCH(Capacity!$B641,'E-E'!$B$2:$B$516,0), MATCH(Capacity!AE$254,'E-E'!$E$1:$AH$1,0))</f>
        <v>0</v>
      </c>
      <c r="AF641">
        <f>$C641*INDEX('E-E'!$E$2:$AH$516,MATCH(Capacity!$B641,'E-E'!$B$2:$B$516,0), MATCH(Capacity!AF$254,'E-E'!$E$1:$AH$1,0))</f>
        <v>0</v>
      </c>
      <c r="AG641">
        <f>$C641*INDEX('E-E'!$E$2:$AH$516,MATCH(Capacity!$B641,'E-E'!$B$2:$B$516,0), MATCH(Capacity!AG$254,'E-E'!$E$1:$AH$1,0))</f>
        <v>0</v>
      </c>
      <c r="AH641">
        <f>$C641*INDEX('E-E'!$E$2:$AH$516,MATCH(Capacity!$B641,'E-E'!$B$2:$B$516,0), MATCH(Capacity!AH$254,'E-E'!$E$1:$AH$1,0))</f>
        <v>0</v>
      </c>
    </row>
    <row r="642" spans="1:34" x14ac:dyDescent="0.3">
      <c r="A642" t="str">
        <f>'E-E'!A389</f>
        <v>Susan River Solar Farm</v>
      </c>
      <c r="B642" t="str">
        <f>'E-E'!B389</f>
        <v>SRSF1</v>
      </c>
      <c r="C642">
        <f>_xlfn.IFNA(VLOOKUP(B642,RawData!$B$1:$E$168,4,FALSE),0)</f>
        <v>0</v>
      </c>
      <c r="D642">
        <f>_xlfn.IFNA(VLOOKUP(B642,RawData!$B$1:$H$168,7,FALSE),0)</f>
        <v>0</v>
      </c>
      <c r="E642">
        <f>_xlfn.IFNA(VLOOKUP(B642,RawData!$B$1:$H$168,2,FALSE),0)</f>
        <v>0</v>
      </c>
      <c r="F642">
        <f>$C642*INDEX('E-E'!$E$2:$AH$516,MATCH(Capacity!$B642,'E-E'!$B$2:$B$516,0), MATCH(Capacity!F$254,'E-E'!$E$1:$AH$1,0))</f>
        <v>0</v>
      </c>
      <c r="G642">
        <f>$C642*INDEX('E-E'!$E$2:$AH$516,MATCH(Capacity!$B642,'E-E'!$B$2:$B$516,0), MATCH(Capacity!G$254,'E-E'!$E$1:$AH$1,0))</f>
        <v>0</v>
      </c>
      <c r="H642">
        <f>$C642*INDEX('E-E'!$E$2:$AH$516,MATCH(Capacity!$B642,'E-E'!$B$2:$B$516,0), MATCH(Capacity!H$254,'E-E'!$E$1:$AH$1,0))</f>
        <v>0</v>
      </c>
      <c r="I642">
        <f>$C642*INDEX('E-E'!$E$2:$AH$516,MATCH(Capacity!$B642,'E-E'!$B$2:$B$516,0), MATCH(Capacity!I$254,'E-E'!$E$1:$AH$1,0))</f>
        <v>0</v>
      </c>
      <c r="J642">
        <f>$C642*INDEX('E-E'!$E$2:$AH$516,MATCH(Capacity!$B642,'E-E'!$B$2:$B$516,0), MATCH(Capacity!J$254,'E-E'!$E$1:$AH$1,0))</f>
        <v>0</v>
      </c>
      <c r="K642">
        <f>$C642*INDEX('E-E'!$E$2:$AH$516,MATCH(Capacity!$B642,'E-E'!$B$2:$B$516,0), MATCH(Capacity!K$254,'E-E'!$E$1:$AH$1,0))</f>
        <v>0</v>
      </c>
      <c r="L642">
        <f>$C642*INDEX('E-E'!$E$2:$AH$516,MATCH(Capacity!$B642,'E-E'!$B$2:$B$516,0), MATCH(Capacity!L$254,'E-E'!$E$1:$AH$1,0))</f>
        <v>0</v>
      </c>
      <c r="M642">
        <f>$C642*INDEX('E-E'!$E$2:$AH$516,MATCH(Capacity!$B642,'E-E'!$B$2:$B$516,0), MATCH(Capacity!M$254,'E-E'!$E$1:$AH$1,0))</f>
        <v>0</v>
      </c>
      <c r="N642">
        <f>$C642*INDEX('E-E'!$E$2:$AH$516,MATCH(Capacity!$B642,'E-E'!$B$2:$B$516,0), MATCH(Capacity!N$254,'E-E'!$E$1:$AH$1,0))</f>
        <v>0</v>
      </c>
      <c r="O642">
        <f>$C642*INDEX('E-E'!$E$2:$AH$516,MATCH(Capacity!$B642,'E-E'!$B$2:$B$516,0), MATCH(Capacity!O$254,'E-E'!$E$1:$AH$1,0))</f>
        <v>0</v>
      </c>
      <c r="P642">
        <f>$C642*INDEX('E-E'!$E$2:$AH$516,MATCH(Capacity!$B642,'E-E'!$B$2:$B$516,0), MATCH(Capacity!P$254,'E-E'!$E$1:$AH$1,0))</f>
        <v>0</v>
      </c>
      <c r="Q642">
        <f>$C642*INDEX('E-E'!$E$2:$AH$516,MATCH(Capacity!$B642,'E-E'!$B$2:$B$516,0), MATCH(Capacity!Q$254,'E-E'!$E$1:$AH$1,0))</f>
        <v>0</v>
      </c>
      <c r="R642">
        <f>$C642*INDEX('E-E'!$E$2:$AH$516,MATCH(Capacity!$B642,'E-E'!$B$2:$B$516,0), MATCH(Capacity!R$254,'E-E'!$E$1:$AH$1,0))</f>
        <v>0</v>
      </c>
      <c r="S642">
        <f>$C642*INDEX('E-E'!$E$2:$AH$516,MATCH(Capacity!$B642,'E-E'!$B$2:$B$516,0), MATCH(Capacity!S$254,'E-E'!$E$1:$AH$1,0))</f>
        <v>0</v>
      </c>
      <c r="T642">
        <f>$C642*INDEX('E-E'!$E$2:$AH$516,MATCH(Capacity!$B642,'E-E'!$B$2:$B$516,0), MATCH(Capacity!T$254,'E-E'!$E$1:$AH$1,0))</f>
        <v>0</v>
      </c>
      <c r="U642">
        <f>$C642*INDEX('E-E'!$E$2:$AH$516,MATCH(Capacity!$B642,'E-E'!$B$2:$B$516,0), MATCH(Capacity!U$254,'E-E'!$E$1:$AH$1,0))</f>
        <v>0</v>
      </c>
      <c r="V642">
        <f>$C642*INDEX('E-E'!$E$2:$AH$516,MATCH(Capacity!$B642,'E-E'!$B$2:$B$516,0), MATCH(Capacity!V$254,'E-E'!$E$1:$AH$1,0))</f>
        <v>0</v>
      </c>
      <c r="W642">
        <f>$C642*INDEX('E-E'!$E$2:$AH$516,MATCH(Capacity!$B642,'E-E'!$B$2:$B$516,0), MATCH(Capacity!W$254,'E-E'!$E$1:$AH$1,0))</f>
        <v>0</v>
      </c>
      <c r="X642">
        <f>$C642*INDEX('E-E'!$E$2:$AH$516,MATCH(Capacity!$B642,'E-E'!$B$2:$B$516,0), MATCH(Capacity!X$254,'E-E'!$E$1:$AH$1,0))</f>
        <v>0</v>
      </c>
      <c r="Y642">
        <f>$C642*INDEX('E-E'!$E$2:$AH$516,MATCH(Capacity!$B642,'E-E'!$B$2:$B$516,0), MATCH(Capacity!Y$254,'E-E'!$E$1:$AH$1,0))</f>
        <v>0</v>
      </c>
      <c r="Z642">
        <f>$C642*INDEX('E-E'!$E$2:$AH$516,MATCH(Capacity!$B642,'E-E'!$B$2:$B$516,0), MATCH(Capacity!Z$254,'E-E'!$E$1:$AH$1,0))</f>
        <v>0</v>
      </c>
      <c r="AA642">
        <f>$C642*INDEX('E-E'!$E$2:$AH$516,MATCH(Capacity!$B642,'E-E'!$B$2:$B$516,0), MATCH(Capacity!AA$254,'E-E'!$E$1:$AH$1,0))</f>
        <v>0</v>
      </c>
      <c r="AB642">
        <f>$C642*INDEX('E-E'!$E$2:$AH$516,MATCH(Capacity!$B642,'E-E'!$B$2:$B$516,0), MATCH(Capacity!AB$254,'E-E'!$E$1:$AH$1,0))</f>
        <v>0</v>
      </c>
      <c r="AC642">
        <f>$C642*INDEX('E-E'!$E$2:$AH$516,MATCH(Capacity!$B642,'E-E'!$B$2:$B$516,0), MATCH(Capacity!AC$254,'E-E'!$E$1:$AH$1,0))</f>
        <v>0</v>
      </c>
      <c r="AD642">
        <f>$C642*INDEX('E-E'!$E$2:$AH$516,MATCH(Capacity!$B642,'E-E'!$B$2:$B$516,0), MATCH(Capacity!AD$254,'E-E'!$E$1:$AH$1,0))</f>
        <v>0</v>
      </c>
      <c r="AE642">
        <f>$C642*INDEX('E-E'!$E$2:$AH$516,MATCH(Capacity!$B642,'E-E'!$B$2:$B$516,0), MATCH(Capacity!AE$254,'E-E'!$E$1:$AH$1,0))</f>
        <v>0</v>
      </c>
      <c r="AF642">
        <f>$C642*INDEX('E-E'!$E$2:$AH$516,MATCH(Capacity!$B642,'E-E'!$B$2:$B$516,0), MATCH(Capacity!AF$254,'E-E'!$E$1:$AH$1,0))</f>
        <v>0</v>
      </c>
      <c r="AG642">
        <f>$C642*INDEX('E-E'!$E$2:$AH$516,MATCH(Capacity!$B642,'E-E'!$B$2:$B$516,0), MATCH(Capacity!AG$254,'E-E'!$E$1:$AH$1,0))</f>
        <v>0</v>
      </c>
      <c r="AH642">
        <f>$C642*INDEX('E-E'!$E$2:$AH$516,MATCH(Capacity!$B642,'E-E'!$B$2:$B$516,0), MATCH(Capacity!AH$254,'E-E'!$E$1:$AH$1,0))</f>
        <v>0</v>
      </c>
    </row>
    <row r="643" spans="1:34" x14ac:dyDescent="0.3">
      <c r="A643" t="str">
        <f>'E-E'!A390</f>
        <v>Stanwell</v>
      </c>
      <c r="B643" t="str">
        <f>'E-E'!B390</f>
        <v>STAN-1</v>
      </c>
      <c r="C643">
        <f>_xlfn.IFNA(VLOOKUP(B643,RawData!$B$1:$E$168,4,FALSE),0)</f>
        <v>365</v>
      </c>
      <c r="D643" t="str">
        <f>_xlfn.IFNA(VLOOKUP(B643,RawData!$B$1:$H$168,7,FALSE),0)</f>
        <v>Steam Sub Critical</v>
      </c>
      <c r="E643" t="str">
        <f>_xlfn.IFNA(VLOOKUP(B643,RawData!$B$1:$H$168,2,FALSE),0)</f>
        <v>QLD</v>
      </c>
      <c r="F643">
        <f>$C643*INDEX('E-E'!$E$2:$AH$516,MATCH(Capacity!$B643,'E-E'!$B$2:$B$516,0), MATCH(Capacity!F$254,'E-E'!$E$1:$AH$1,0))</f>
        <v>365</v>
      </c>
      <c r="G643">
        <f>$C643*INDEX('E-E'!$E$2:$AH$516,MATCH(Capacity!$B643,'E-E'!$B$2:$B$516,0), MATCH(Capacity!G$254,'E-E'!$E$1:$AH$1,0))</f>
        <v>365</v>
      </c>
      <c r="H643">
        <f>$C643*INDEX('E-E'!$E$2:$AH$516,MATCH(Capacity!$B643,'E-E'!$B$2:$B$516,0), MATCH(Capacity!H$254,'E-E'!$E$1:$AH$1,0))</f>
        <v>365</v>
      </c>
      <c r="I643">
        <f>$C643*INDEX('E-E'!$E$2:$AH$516,MATCH(Capacity!$B643,'E-E'!$B$2:$B$516,0), MATCH(Capacity!I$254,'E-E'!$E$1:$AH$1,0))</f>
        <v>365</v>
      </c>
      <c r="J643">
        <f>$C643*INDEX('E-E'!$E$2:$AH$516,MATCH(Capacity!$B643,'E-E'!$B$2:$B$516,0), MATCH(Capacity!J$254,'E-E'!$E$1:$AH$1,0))</f>
        <v>365</v>
      </c>
      <c r="K643">
        <f>$C643*INDEX('E-E'!$E$2:$AH$516,MATCH(Capacity!$B643,'E-E'!$B$2:$B$516,0), MATCH(Capacity!K$254,'E-E'!$E$1:$AH$1,0))</f>
        <v>365</v>
      </c>
      <c r="L643">
        <f>$C643*INDEX('E-E'!$E$2:$AH$516,MATCH(Capacity!$B643,'E-E'!$B$2:$B$516,0), MATCH(Capacity!L$254,'E-E'!$E$1:$AH$1,0))</f>
        <v>365</v>
      </c>
      <c r="M643">
        <f>$C643*INDEX('E-E'!$E$2:$AH$516,MATCH(Capacity!$B643,'E-E'!$B$2:$B$516,0), MATCH(Capacity!M$254,'E-E'!$E$1:$AH$1,0))</f>
        <v>365</v>
      </c>
      <c r="N643">
        <f>$C643*INDEX('E-E'!$E$2:$AH$516,MATCH(Capacity!$B643,'E-E'!$B$2:$B$516,0), MATCH(Capacity!N$254,'E-E'!$E$1:$AH$1,0))</f>
        <v>365</v>
      </c>
      <c r="O643">
        <f>$C643*INDEX('E-E'!$E$2:$AH$516,MATCH(Capacity!$B643,'E-E'!$B$2:$B$516,0), MATCH(Capacity!O$254,'E-E'!$E$1:$AH$1,0))</f>
        <v>365</v>
      </c>
      <c r="P643">
        <f>$C643*INDEX('E-E'!$E$2:$AH$516,MATCH(Capacity!$B643,'E-E'!$B$2:$B$516,0), MATCH(Capacity!P$254,'E-E'!$E$1:$AH$1,0))</f>
        <v>365</v>
      </c>
      <c r="Q643">
        <f>$C643*INDEX('E-E'!$E$2:$AH$516,MATCH(Capacity!$B643,'E-E'!$B$2:$B$516,0), MATCH(Capacity!Q$254,'E-E'!$E$1:$AH$1,0))</f>
        <v>365</v>
      </c>
      <c r="R643">
        <f>$C643*INDEX('E-E'!$E$2:$AH$516,MATCH(Capacity!$B643,'E-E'!$B$2:$B$516,0), MATCH(Capacity!R$254,'E-E'!$E$1:$AH$1,0))</f>
        <v>365</v>
      </c>
      <c r="S643">
        <f>$C643*INDEX('E-E'!$E$2:$AH$516,MATCH(Capacity!$B643,'E-E'!$B$2:$B$516,0), MATCH(Capacity!S$254,'E-E'!$E$1:$AH$1,0))</f>
        <v>365</v>
      </c>
      <c r="T643">
        <f>$C643*INDEX('E-E'!$E$2:$AH$516,MATCH(Capacity!$B643,'E-E'!$B$2:$B$516,0), MATCH(Capacity!T$254,'E-E'!$E$1:$AH$1,0))</f>
        <v>365</v>
      </c>
      <c r="U643">
        <f>$C643*INDEX('E-E'!$E$2:$AH$516,MATCH(Capacity!$B643,'E-E'!$B$2:$B$516,0), MATCH(Capacity!U$254,'E-E'!$E$1:$AH$1,0))</f>
        <v>0</v>
      </c>
      <c r="V643">
        <f>$C643*INDEX('E-E'!$E$2:$AH$516,MATCH(Capacity!$B643,'E-E'!$B$2:$B$516,0), MATCH(Capacity!V$254,'E-E'!$E$1:$AH$1,0))</f>
        <v>0</v>
      </c>
      <c r="W643">
        <f>$C643*INDEX('E-E'!$E$2:$AH$516,MATCH(Capacity!$B643,'E-E'!$B$2:$B$516,0), MATCH(Capacity!W$254,'E-E'!$E$1:$AH$1,0))</f>
        <v>0</v>
      </c>
      <c r="X643">
        <f>$C643*INDEX('E-E'!$E$2:$AH$516,MATCH(Capacity!$B643,'E-E'!$B$2:$B$516,0), MATCH(Capacity!X$254,'E-E'!$E$1:$AH$1,0))</f>
        <v>0</v>
      </c>
      <c r="Y643">
        <f>$C643*INDEX('E-E'!$E$2:$AH$516,MATCH(Capacity!$B643,'E-E'!$B$2:$B$516,0), MATCH(Capacity!Y$254,'E-E'!$E$1:$AH$1,0))</f>
        <v>0</v>
      </c>
      <c r="Z643">
        <f>$C643*INDEX('E-E'!$E$2:$AH$516,MATCH(Capacity!$B643,'E-E'!$B$2:$B$516,0), MATCH(Capacity!Z$254,'E-E'!$E$1:$AH$1,0))</f>
        <v>0</v>
      </c>
      <c r="AA643">
        <f>$C643*INDEX('E-E'!$E$2:$AH$516,MATCH(Capacity!$B643,'E-E'!$B$2:$B$516,0), MATCH(Capacity!AA$254,'E-E'!$E$1:$AH$1,0))</f>
        <v>0</v>
      </c>
      <c r="AB643">
        <f>$C643*INDEX('E-E'!$E$2:$AH$516,MATCH(Capacity!$B643,'E-E'!$B$2:$B$516,0), MATCH(Capacity!AB$254,'E-E'!$E$1:$AH$1,0))</f>
        <v>0</v>
      </c>
      <c r="AC643">
        <f>$C643*INDEX('E-E'!$E$2:$AH$516,MATCH(Capacity!$B643,'E-E'!$B$2:$B$516,0), MATCH(Capacity!AC$254,'E-E'!$E$1:$AH$1,0))</f>
        <v>0</v>
      </c>
      <c r="AD643">
        <f>$C643*INDEX('E-E'!$E$2:$AH$516,MATCH(Capacity!$B643,'E-E'!$B$2:$B$516,0), MATCH(Capacity!AD$254,'E-E'!$E$1:$AH$1,0))</f>
        <v>0</v>
      </c>
      <c r="AE643">
        <f>$C643*INDEX('E-E'!$E$2:$AH$516,MATCH(Capacity!$B643,'E-E'!$B$2:$B$516,0), MATCH(Capacity!AE$254,'E-E'!$E$1:$AH$1,0))</f>
        <v>0</v>
      </c>
      <c r="AF643">
        <f>$C643*INDEX('E-E'!$E$2:$AH$516,MATCH(Capacity!$B643,'E-E'!$B$2:$B$516,0), MATCH(Capacity!AF$254,'E-E'!$E$1:$AH$1,0))</f>
        <v>0</v>
      </c>
      <c r="AG643">
        <f>$C643*INDEX('E-E'!$E$2:$AH$516,MATCH(Capacity!$B643,'E-E'!$B$2:$B$516,0), MATCH(Capacity!AG$254,'E-E'!$E$1:$AH$1,0))</f>
        <v>0</v>
      </c>
      <c r="AH643">
        <f>$C643*INDEX('E-E'!$E$2:$AH$516,MATCH(Capacity!$B643,'E-E'!$B$2:$B$516,0), MATCH(Capacity!AH$254,'E-E'!$E$1:$AH$1,0))</f>
        <v>0</v>
      </c>
    </row>
    <row r="644" spans="1:34" x14ac:dyDescent="0.3">
      <c r="A644" t="str">
        <f>'E-E'!A391</f>
        <v>Stanwell</v>
      </c>
      <c r="B644" t="str">
        <f>'E-E'!B391</f>
        <v>STAN-2</v>
      </c>
      <c r="C644">
        <f>_xlfn.IFNA(VLOOKUP(B644,RawData!$B$1:$E$168,4,FALSE),0)</f>
        <v>365</v>
      </c>
      <c r="D644" t="str">
        <f>_xlfn.IFNA(VLOOKUP(B644,RawData!$B$1:$H$168,7,FALSE),0)</f>
        <v>Steam Sub Critical</v>
      </c>
      <c r="E644" t="str">
        <f>_xlfn.IFNA(VLOOKUP(B644,RawData!$B$1:$H$168,2,FALSE),0)</f>
        <v>QLD</v>
      </c>
      <c r="F644">
        <f>$C644*INDEX('E-E'!$E$2:$AH$516,MATCH(Capacity!$B644,'E-E'!$B$2:$B$516,0), MATCH(Capacity!F$254,'E-E'!$E$1:$AH$1,0))</f>
        <v>365</v>
      </c>
      <c r="G644">
        <f>$C644*INDEX('E-E'!$E$2:$AH$516,MATCH(Capacity!$B644,'E-E'!$B$2:$B$516,0), MATCH(Capacity!G$254,'E-E'!$E$1:$AH$1,0))</f>
        <v>365</v>
      </c>
      <c r="H644">
        <f>$C644*INDEX('E-E'!$E$2:$AH$516,MATCH(Capacity!$B644,'E-E'!$B$2:$B$516,0), MATCH(Capacity!H$254,'E-E'!$E$1:$AH$1,0))</f>
        <v>365</v>
      </c>
      <c r="I644">
        <f>$C644*INDEX('E-E'!$E$2:$AH$516,MATCH(Capacity!$B644,'E-E'!$B$2:$B$516,0), MATCH(Capacity!I$254,'E-E'!$E$1:$AH$1,0))</f>
        <v>365</v>
      </c>
      <c r="J644">
        <f>$C644*INDEX('E-E'!$E$2:$AH$516,MATCH(Capacity!$B644,'E-E'!$B$2:$B$516,0), MATCH(Capacity!J$254,'E-E'!$E$1:$AH$1,0))</f>
        <v>365</v>
      </c>
      <c r="K644">
        <f>$C644*INDEX('E-E'!$E$2:$AH$516,MATCH(Capacity!$B644,'E-E'!$B$2:$B$516,0), MATCH(Capacity!K$254,'E-E'!$E$1:$AH$1,0))</f>
        <v>365</v>
      </c>
      <c r="L644">
        <f>$C644*INDEX('E-E'!$E$2:$AH$516,MATCH(Capacity!$B644,'E-E'!$B$2:$B$516,0), MATCH(Capacity!L$254,'E-E'!$E$1:$AH$1,0))</f>
        <v>365</v>
      </c>
      <c r="M644">
        <f>$C644*INDEX('E-E'!$E$2:$AH$516,MATCH(Capacity!$B644,'E-E'!$B$2:$B$516,0), MATCH(Capacity!M$254,'E-E'!$E$1:$AH$1,0))</f>
        <v>365</v>
      </c>
      <c r="N644">
        <f>$C644*INDEX('E-E'!$E$2:$AH$516,MATCH(Capacity!$B644,'E-E'!$B$2:$B$516,0), MATCH(Capacity!N$254,'E-E'!$E$1:$AH$1,0))</f>
        <v>365</v>
      </c>
      <c r="O644">
        <f>$C644*INDEX('E-E'!$E$2:$AH$516,MATCH(Capacity!$B644,'E-E'!$B$2:$B$516,0), MATCH(Capacity!O$254,'E-E'!$E$1:$AH$1,0))</f>
        <v>365</v>
      </c>
      <c r="P644">
        <f>$C644*INDEX('E-E'!$E$2:$AH$516,MATCH(Capacity!$B644,'E-E'!$B$2:$B$516,0), MATCH(Capacity!P$254,'E-E'!$E$1:$AH$1,0))</f>
        <v>365</v>
      </c>
      <c r="Q644">
        <f>$C644*INDEX('E-E'!$E$2:$AH$516,MATCH(Capacity!$B644,'E-E'!$B$2:$B$516,0), MATCH(Capacity!Q$254,'E-E'!$E$1:$AH$1,0))</f>
        <v>365</v>
      </c>
      <c r="R644">
        <f>$C644*INDEX('E-E'!$E$2:$AH$516,MATCH(Capacity!$B644,'E-E'!$B$2:$B$516,0), MATCH(Capacity!R$254,'E-E'!$E$1:$AH$1,0))</f>
        <v>365</v>
      </c>
      <c r="S644">
        <f>$C644*INDEX('E-E'!$E$2:$AH$516,MATCH(Capacity!$B644,'E-E'!$B$2:$B$516,0), MATCH(Capacity!S$254,'E-E'!$E$1:$AH$1,0))</f>
        <v>365</v>
      </c>
      <c r="T644">
        <f>$C644*INDEX('E-E'!$E$2:$AH$516,MATCH(Capacity!$B644,'E-E'!$B$2:$B$516,0), MATCH(Capacity!T$254,'E-E'!$E$1:$AH$1,0))</f>
        <v>365</v>
      </c>
      <c r="U644">
        <f>$C644*INDEX('E-E'!$E$2:$AH$516,MATCH(Capacity!$B644,'E-E'!$B$2:$B$516,0), MATCH(Capacity!U$254,'E-E'!$E$1:$AH$1,0))</f>
        <v>365</v>
      </c>
      <c r="V644">
        <f>$C644*INDEX('E-E'!$E$2:$AH$516,MATCH(Capacity!$B644,'E-E'!$B$2:$B$516,0), MATCH(Capacity!V$254,'E-E'!$E$1:$AH$1,0))</f>
        <v>365</v>
      </c>
      <c r="W644">
        <f>$C644*INDEX('E-E'!$E$2:$AH$516,MATCH(Capacity!$B644,'E-E'!$B$2:$B$516,0), MATCH(Capacity!W$254,'E-E'!$E$1:$AH$1,0))</f>
        <v>365</v>
      </c>
      <c r="X644">
        <f>$C644*INDEX('E-E'!$E$2:$AH$516,MATCH(Capacity!$B644,'E-E'!$B$2:$B$516,0), MATCH(Capacity!X$254,'E-E'!$E$1:$AH$1,0))</f>
        <v>365</v>
      </c>
      <c r="Y644">
        <f>$C644*INDEX('E-E'!$E$2:$AH$516,MATCH(Capacity!$B644,'E-E'!$B$2:$B$516,0), MATCH(Capacity!Y$254,'E-E'!$E$1:$AH$1,0))</f>
        <v>365</v>
      </c>
      <c r="Z644">
        <f>$C644*INDEX('E-E'!$E$2:$AH$516,MATCH(Capacity!$B644,'E-E'!$B$2:$B$516,0), MATCH(Capacity!Z$254,'E-E'!$E$1:$AH$1,0))</f>
        <v>365</v>
      </c>
      <c r="AA644">
        <f>$C644*INDEX('E-E'!$E$2:$AH$516,MATCH(Capacity!$B644,'E-E'!$B$2:$B$516,0), MATCH(Capacity!AA$254,'E-E'!$E$1:$AH$1,0))</f>
        <v>365</v>
      </c>
      <c r="AB644">
        <f>$C644*INDEX('E-E'!$E$2:$AH$516,MATCH(Capacity!$B644,'E-E'!$B$2:$B$516,0), MATCH(Capacity!AB$254,'E-E'!$E$1:$AH$1,0))</f>
        <v>365</v>
      </c>
      <c r="AC644">
        <f>$C644*INDEX('E-E'!$E$2:$AH$516,MATCH(Capacity!$B644,'E-E'!$B$2:$B$516,0), MATCH(Capacity!AC$254,'E-E'!$E$1:$AH$1,0))</f>
        <v>365</v>
      </c>
      <c r="AD644">
        <f>$C644*INDEX('E-E'!$E$2:$AH$516,MATCH(Capacity!$B644,'E-E'!$B$2:$B$516,0), MATCH(Capacity!AD$254,'E-E'!$E$1:$AH$1,0))</f>
        <v>0</v>
      </c>
      <c r="AE644">
        <f>$C644*INDEX('E-E'!$E$2:$AH$516,MATCH(Capacity!$B644,'E-E'!$B$2:$B$516,0), MATCH(Capacity!AE$254,'E-E'!$E$1:$AH$1,0))</f>
        <v>0</v>
      </c>
      <c r="AF644">
        <f>$C644*INDEX('E-E'!$E$2:$AH$516,MATCH(Capacity!$B644,'E-E'!$B$2:$B$516,0), MATCH(Capacity!AF$254,'E-E'!$E$1:$AH$1,0))</f>
        <v>0</v>
      </c>
      <c r="AG644">
        <f>$C644*INDEX('E-E'!$E$2:$AH$516,MATCH(Capacity!$B644,'E-E'!$B$2:$B$516,0), MATCH(Capacity!AG$254,'E-E'!$E$1:$AH$1,0))</f>
        <v>0</v>
      </c>
      <c r="AH644">
        <f>$C644*INDEX('E-E'!$E$2:$AH$516,MATCH(Capacity!$B644,'E-E'!$B$2:$B$516,0), MATCH(Capacity!AH$254,'E-E'!$E$1:$AH$1,0))</f>
        <v>0</v>
      </c>
    </row>
    <row r="645" spans="1:34" x14ac:dyDescent="0.3">
      <c r="A645" t="str">
        <f>'E-E'!A392</f>
        <v>Stanwell</v>
      </c>
      <c r="B645" t="str">
        <f>'E-E'!B392</f>
        <v>STAN-3</v>
      </c>
      <c r="C645">
        <f>_xlfn.IFNA(VLOOKUP(B645,RawData!$B$1:$E$168,4,FALSE),0)</f>
        <v>365</v>
      </c>
      <c r="D645" t="str">
        <f>_xlfn.IFNA(VLOOKUP(B645,RawData!$B$1:$H$168,7,FALSE),0)</f>
        <v>Steam Sub Critical</v>
      </c>
      <c r="E645" t="str">
        <f>_xlfn.IFNA(VLOOKUP(B645,RawData!$B$1:$H$168,2,FALSE),0)</f>
        <v>QLD</v>
      </c>
      <c r="F645">
        <f>$C645*INDEX('E-E'!$E$2:$AH$516,MATCH(Capacity!$B645,'E-E'!$B$2:$B$516,0), MATCH(Capacity!F$254,'E-E'!$E$1:$AH$1,0))</f>
        <v>365</v>
      </c>
      <c r="G645">
        <f>$C645*INDEX('E-E'!$E$2:$AH$516,MATCH(Capacity!$B645,'E-E'!$B$2:$B$516,0), MATCH(Capacity!G$254,'E-E'!$E$1:$AH$1,0))</f>
        <v>365</v>
      </c>
      <c r="H645">
        <f>$C645*INDEX('E-E'!$E$2:$AH$516,MATCH(Capacity!$B645,'E-E'!$B$2:$B$516,0), MATCH(Capacity!H$254,'E-E'!$E$1:$AH$1,0))</f>
        <v>365</v>
      </c>
      <c r="I645">
        <f>$C645*INDEX('E-E'!$E$2:$AH$516,MATCH(Capacity!$B645,'E-E'!$B$2:$B$516,0), MATCH(Capacity!I$254,'E-E'!$E$1:$AH$1,0))</f>
        <v>365</v>
      </c>
      <c r="J645">
        <f>$C645*INDEX('E-E'!$E$2:$AH$516,MATCH(Capacity!$B645,'E-E'!$B$2:$B$516,0), MATCH(Capacity!J$254,'E-E'!$E$1:$AH$1,0))</f>
        <v>365</v>
      </c>
      <c r="K645">
        <f>$C645*INDEX('E-E'!$E$2:$AH$516,MATCH(Capacity!$B645,'E-E'!$B$2:$B$516,0), MATCH(Capacity!K$254,'E-E'!$E$1:$AH$1,0))</f>
        <v>365</v>
      </c>
      <c r="L645">
        <f>$C645*INDEX('E-E'!$E$2:$AH$516,MATCH(Capacity!$B645,'E-E'!$B$2:$B$516,0), MATCH(Capacity!L$254,'E-E'!$E$1:$AH$1,0))</f>
        <v>365</v>
      </c>
      <c r="M645">
        <f>$C645*INDEX('E-E'!$E$2:$AH$516,MATCH(Capacity!$B645,'E-E'!$B$2:$B$516,0), MATCH(Capacity!M$254,'E-E'!$E$1:$AH$1,0))</f>
        <v>365</v>
      </c>
      <c r="N645">
        <f>$C645*INDEX('E-E'!$E$2:$AH$516,MATCH(Capacity!$B645,'E-E'!$B$2:$B$516,0), MATCH(Capacity!N$254,'E-E'!$E$1:$AH$1,0))</f>
        <v>365</v>
      </c>
      <c r="O645">
        <f>$C645*INDEX('E-E'!$E$2:$AH$516,MATCH(Capacity!$B645,'E-E'!$B$2:$B$516,0), MATCH(Capacity!O$254,'E-E'!$E$1:$AH$1,0))</f>
        <v>365</v>
      </c>
      <c r="P645">
        <f>$C645*INDEX('E-E'!$E$2:$AH$516,MATCH(Capacity!$B645,'E-E'!$B$2:$B$516,0), MATCH(Capacity!P$254,'E-E'!$E$1:$AH$1,0))</f>
        <v>365</v>
      </c>
      <c r="Q645">
        <f>$C645*INDEX('E-E'!$E$2:$AH$516,MATCH(Capacity!$B645,'E-E'!$B$2:$B$516,0), MATCH(Capacity!Q$254,'E-E'!$E$1:$AH$1,0))</f>
        <v>365</v>
      </c>
      <c r="R645">
        <f>$C645*INDEX('E-E'!$E$2:$AH$516,MATCH(Capacity!$B645,'E-E'!$B$2:$B$516,0), MATCH(Capacity!R$254,'E-E'!$E$1:$AH$1,0))</f>
        <v>365</v>
      </c>
      <c r="S645">
        <f>$C645*INDEX('E-E'!$E$2:$AH$516,MATCH(Capacity!$B645,'E-E'!$B$2:$B$516,0), MATCH(Capacity!S$254,'E-E'!$E$1:$AH$1,0))</f>
        <v>365</v>
      </c>
      <c r="T645">
        <f>$C645*INDEX('E-E'!$E$2:$AH$516,MATCH(Capacity!$B645,'E-E'!$B$2:$B$516,0), MATCH(Capacity!T$254,'E-E'!$E$1:$AH$1,0))</f>
        <v>365</v>
      </c>
      <c r="U645">
        <f>$C645*INDEX('E-E'!$E$2:$AH$516,MATCH(Capacity!$B645,'E-E'!$B$2:$B$516,0), MATCH(Capacity!U$254,'E-E'!$E$1:$AH$1,0))</f>
        <v>365</v>
      </c>
      <c r="V645">
        <f>$C645*INDEX('E-E'!$E$2:$AH$516,MATCH(Capacity!$B645,'E-E'!$B$2:$B$516,0), MATCH(Capacity!V$254,'E-E'!$E$1:$AH$1,0))</f>
        <v>365</v>
      </c>
      <c r="W645">
        <f>$C645*INDEX('E-E'!$E$2:$AH$516,MATCH(Capacity!$B645,'E-E'!$B$2:$B$516,0), MATCH(Capacity!W$254,'E-E'!$E$1:$AH$1,0))</f>
        <v>365</v>
      </c>
      <c r="X645">
        <f>$C645*INDEX('E-E'!$E$2:$AH$516,MATCH(Capacity!$B645,'E-E'!$B$2:$B$516,0), MATCH(Capacity!X$254,'E-E'!$E$1:$AH$1,0))</f>
        <v>365</v>
      </c>
      <c r="Y645">
        <f>$C645*INDEX('E-E'!$E$2:$AH$516,MATCH(Capacity!$B645,'E-E'!$B$2:$B$516,0), MATCH(Capacity!Y$254,'E-E'!$E$1:$AH$1,0))</f>
        <v>365</v>
      </c>
      <c r="Z645">
        <f>$C645*INDEX('E-E'!$E$2:$AH$516,MATCH(Capacity!$B645,'E-E'!$B$2:$B$516,0), MATCH(Capacity!Z$254,'E-E'!$E$1:$AH$1,0))</f>
        <v>365</v>
      </c>
      <c r="AA645">
        <f>$C645*INDEX('E-E'!$E$2:$AH$516,MATCH(Capacity!$B645,'E-E'!$B$2:$B$516,0), MATCH(Capacity!AA$254,'E-E'!$E$1:$AH$1,0))</f>
        <v>365</v>
      </c>
      <c r="AB645">
        <f>$C645*INDEX('E-E'!$E$2:$AH$516,MATCH(Capacity!$B645,'E-E'!$B$2:$B$516,0), MATCH(Capacity!AB$254,'E-E'!$E$1:$AH$1,0))</f>
        <v>365</v>
      </c>
      <c r="AC645">
        <f>$C645*INDEX('E-E'!$E$2:$AH$516,MATCH(Capacity!$B645,'E-E'!$B$2:$B$516,0), MATCH(Capacity!AC$254,'E-E'!$E$1:$AH$1,0))</f>
        <v>365</v>
      </c>
      <c r="AD645">
        <f>$C645*INDEX('E-E'!$E$2:$AH$516,MATCH(Capacity!$B645,'E-E'!$B$2:$B$516,0), MATCH(Capacity!AD$254,'E-E'!$E$1:$AH$1,0))</f>
        <v>365</v>
      </c>
      <c r="AE645">
        <f>$C645*INDEX('E-E'!$E$2:$AH$516,MATCH(Capacity!$B645,'E-E'!$B$2:$B$516,0), MATCH(Capacity!AE$254,'E-E'!$E$1:$AH$1,0))</f>
        <v>0</v>
      </c>
      <c r="AF645">
        <f>$C645*INDEX('E-E'!$E$2:$AH$516,MATCH(Capacity!$B645,'E-E'!$B$2:$B$516,0), MATCH(Capacity!AF$254,'E-E'!$E$1:$AH$1,0))</f>
        <v>0</v>
      </c>
      <c r="AG645">
        <f>$C645*INDEX('E-E'!$E$2:$AH$516,MATCH(Capacity!$B645,'E-E'!$B$2:$B$516,0), MATCH(Capacity!AG$254,'E-E'!$E$1:$AH$1,0))</f>
        <v>0</v>
      </c>
      <c r="AH645">
        <f>$C645*INDEX('E-E'!$E$2:$AH$516,MATCH(Capacity!$B645,'E-E'!$B$2:$B$516,0), MATCH(Capacity!AH$254,'E-E'!$E$1:$AH$1,0))</f>
        <v>0</v>
      </c>
    </row>
    <row r="646" spans="1:34" x14ac:dyDescent="0.3">
      <c r="A646" t="str">
        <f>'E-E'!A393</f>
        <v>Stanwell</v>
      </c>
      <c r="B646" t="str">
        <f>'E-E'!B393</f>
        <v>STAN-4</v>
      </c>
      <c r="C646">
        <f>_xlfn.IFNA(VLOOKUP(B646,RawData!$B$1:$E$168,4,FALSE),0)</f>
        <v>365</v>
      </c>
      <c r="D646" t="str">
        <f>_xlfn.IFNA(VLOOKUP(B646,RawData!$B$1:$H$168,7,FALSE),0)</f>
        <v>Steam Sub Critical</v>
      </c>
      <c r="E646" t="str">
        <f>_xlfn.IFNA(VLOOKUP(B646,RawData!$B$1:$H$168,2,FALSE),0)</f>
        <v>QLD</v>
      </c>
      <c r="F646">
        <f>$C646*INDEX('E-E'!$E$2:$AH$516,MATCH(Capacity!$B646,'E-E'!$B$2:$B$516,0), MATCH(Capacity!F$254,'E-E'!$E$1:$AH$1,0))</f>
        <v>365</v>
      </c>
      <c r="G646">
        <f>$C646*INDEX('E-E'!$E$2:$AH$516,MATCH(Capacity!$B646,'E-E'!$B$2:$B$516,0), MATCH(Capacity!G$254,'E-E'!$E$1:$AH$1,0))</f>
        <v>365</v>
      </c>
      <c r="H646">
        <f>$C646*INDEX('E-E'!$E$2:$AH$516,MATCH(Capacity!$B646,'E-E'!$B$2:$B$516,0), MATCH(Capacity!H$254,'E-E'!$E$1:$AH$1,0))</f>
        <v>365</v>
      </c>
      <c r="I646">
        <f>$C646*INDEX('E-E'!$E$2:$AH$516,MATCH(Capacity!$B646,'E-E'!$B$2:$B$516,0), MATCH(Capacity!I$254,'E-E'!$E$1:$AH$1,0))</f>
        <v>365</v>
      </c>
      <c r="J646">
        <f>$C646*INDEX('E-E'!$E$2:$AH$516,MATCH(Capacity!$B646,'E-E'!$B$2:$B$516,0), MATCH(Capacity!J$254,'E-E'!$E$1:$AH$1,0))</f>
        <v>365</v>
      </c>
      <c r="K646">
        <f>$C646*INDEX('E-E'!$E$2:$AH$516,MATCH(Capacity!$B646,'E-E'!$B$2:$B$516,0), MATCH(Capacity!K$254,'E-E'!$E$1:$AH$1,0))</f>
        <v>365</v>
      </c>
      <c r="L646">
        <f>$C646*INDEX('E-E'!$E$2:$AH$516,MATCH(Capacity!$B646,'E-E'!$B$2:$B$516,0), MATCH(Capacity!L$254,'E-E'!$E$1:$AH$1,0))</f>
        <v>365</v>
      </c>
      <c r="M646">
        <f>$C646*INDEX('E-E'!$E$2:$AH$516,MATCH(Capacity!$B646,'E-E'!$B$2:$B$516,0), MATCH(Capacity!M$254,'E-E'!$E$1:$AH$1,0))</f>
        <v>365</v>
      </c>
      <c r="N646">
        <f>$C646*INDEX('E-E'!$E$2:$AH$516,MATCH(Capacity!$B646,'E-E'!$B$2:$B$516,0), MATCH(Capacity!N$254,'E-E'!$E$1:$AH$1,0))</f>
        <v>365</v>
      </c>
      <c r="O646">
        <f>$C646*INDEX('E-E'!$E$2:$AH$516,MATCH(Capacity!$B646,'E-E'!$B$2:$B$516,0), MATCH(Capacity!O$254,'E-E'!$E$1:$AH$1,0))</f>
        <v>365</v>
      </c>
      <c r="P646">
        <f>$C646*INDEX('E-E'!$E$2:$AH$516,MATCH(Capacity!$B646,'E-E'!$B$2:$B$516,0), MATCH(Capacity!P$254,'E-E'!$E$1:$AH$1,0))</f>
        <v>365</v>
      </c>
      <c r="Q646">
        <f>$C646*INDEX('E-E'!$E$2:$AH$516,MATCH(Capacity!$B646,'E-E'!$B$2:$B$516,0), MATCH(Capacity!Q$254,'E-E'!$E$1:$AH$1,0))</f>
        <v>365</v>
      </c>
      <c r="R646">
        <f>$C646*INDEX('E-E'!$E$2:$AH$516,MATCH(Capacity!$B646,'E-E'!$B$2:$B$516,0), MATCH(Capacity!R$254,'E-E'!$E$1:$AH$1,0))</f>
        <v>365</v>
      </c>
      <c r="S646">
        <f>$C646*INDEX('E-E'!$E$2:$AH$516,MATCH(Capacity!$B646,'E-E'!$B$2:$B$516,0), MATCH(Capacity!S$254,'E-E'!$E$1:$AH$1,0))</f>
        <v>365</v>
      </c>
      <c r="T646">
        <f>$C646*INDEX('E-E'!$E$2:$AH$516,MATCH(Capacity!$B646,'E-E'!$B$2:$B$516,0), MATCH(Capacity!T$254,'E-E'!$E$1:$AH$1,0))</f>
        <v>365</v>
      </c>
      <c r="U646">
        <f>$C646*INDEX('E-E'!$E$2:$AH$516,MATCH(Capacity!$B646,'E-E'!$B$2:$B$516,0), MATCH(Capacity!U$254,'E-E'!$E$1:$AH$1,0))</f>
        <v>365</v>
      </c>
      <c r="V646">
        <f>$C646*INDEX('E-E'!$E$2:$AH$516,MATCH(Capacity!$B646,'E-E'!$B$2:$B$516,0), MATCH(Capacity!V$254,'E-E'!$E$1:$AH$1,0))</f>
        <v>365</v>
      </c>
      <c r="W646">
        <f>$C646*INDEX('E-E'!$E$2:$AH$516,MATCH(Capacity!$B646,'E-E'!$B$2:$B$516,0), MATCH(Capacity!W$254,'E-E'!$E$1:$AH$1,0))</f>
        <v>365</v>
      </c>
      <c r="X646">
        <f>$C646*INDEX('E-E'!$E$2:$AH$516,MATCH(Capacity!$B646,'E-E'!$B$2:$B$516,0), MATCH(Capacity!X$254,'E-E'!$E$1:$AH$1,0))</f>
        <v>365</v>
      </c>
      <c r="Y646">
        <f>$C646*INDEX('E-E'!$E$2:$AH$516,MATCH(Capacity!$B646,'E-E'!$B$2:$B$516,0), MATCH(Capacity!Y$254,'E-E'!$E$1:$AH$1,0))</f>
        <v>365</v>
      </c>
      <c r="Z646">
        <f>$C646*INDEX('E-E'!$E$2:$AH$516,MATCH(Capacity!$B646,'E-E'!$B$2:$B$516,0), MATCH(Capacity!Z$254,'E-E'!$E$1:$AH$1,0))</f>
        <v>365</v>
      </c>
      <c r="AA646">
        <f>$C646*INDEX('E-E'!$E$2:$AH$516,MATCH(Capacity!$B646,'E-E'!$B$2:$B$516,0), MATCH(Capacity!AA$254,'E-E'!$E$1:$AH$1,0))</f>
        <v>365</v>
      </c>
      <c r="AB646">
        <f>$C646*INDEX('E-E'!$E$2:$AH$516,MATCH(Capacity!$B646,'E-E'!$B$2:$B$516,0), MATCH(Capacity!AB$254,'E-E'!$E$1:$AH$1,0))</f>
        <v>365</v>
      </c>
      <c r="AC646">
        <f>$C646*INDEX('E-E'!$E$2:$AH$516,MATCH(Capacity!$B646,'E-E'!$B$2:$B$516,0), MATCH(Capacity!AC$254,'E-E'!$E$1:$AH$1,0))</f>
        <v>365</v>
      </c>
      <c r="AD646">
        <f>$C646*INDEX('E-E'!$E$2:$AH$516,MATCH(Capacity!$B646,'E-E'!$B$2:$B$516,0), MATCH(Capacity!AD$254,'E-E'!$E$1:$AH$1,0))</f>
        <v>365</v>
      </c>
      <c r="AE646">
        <f>$C646*INDEX('E-E'!$E$2:$AH$516,MATCH(Capacity!$B646,'E-E'!$B$2:$B$516,0), MATCH(Capacity!AE$254,'E-E'!$E$1:$AH$1,0))</f>
        <v>365</v>
      </c>
      <c r="AF646">
        <f>$C646*INDEX('E-E'!$E$2:$AH$516,MATCH(Capacity!$B646,'E-E'!$B$2:$B$516,0), MATCH(Capacity!AF$254,'E-E'!$E$1:$AH$1,0))</f>
        <v>0</v>
      </c>
      <c r="AG646">
        <f>$C646*INDEX('E-E'!$E$2:$AH$516,MATCH(Capacity!$B646,'E-E'!$B$2:$B$516,0), MATCH(Capacity!AG$254,'E-E'!$E$1:$AH$1,0))</f>
        <v>0</v>
      </c>
      <c r="AH646">
        <f>$C646*INDEX('E-E'!$E$2:$AH$516,MATCH(Capacity!$B646,'E-E'!$B$2:$B$516,0), MATCH(Capacity!AH$254,'E-E'!$E$1:$AH$1,0))</f>
        <v>0</v>
      </c>
    </row>
    <row r="647" spans="1:34" x14ac:dyDescent="0.3">
      <c r="A647" t="str">
        <f>'E-E'!A394</f>
        <v>Starfish Hill Wind Farm</v>
      </c>
      <c r="B647" t="str">
        <f>'E-E'!B394</f>
        <v>STARHLWF</v>
      </c>
      <c r="C647">
        <f>_xlfn.IFNA(VLOOKUP(B647,RawData!$B$1:$E$168,4,FALSE),0)</f>
        <v>0</v>
      </c>
      <c r="D647">
        <f>_xlfn.IFNA(VLOOKUP(B647,RawData!$B$1:$H$168,7,FALSE),0)</f>
        <v>0</v>
      </c>
      <c r="E647">
        <f>_xlfn.IFNA(VLOOKUP(B647,RawData!$B$1:$H$168,2,FALSE),0)</f>
        <v>0</v>
      </c>
      <c r="F647">
        <f>$C647*INDEX('E-E'!$E$2:$AH$516,MATCH(Capacity!$B647,'E-E'!$B$2:$B$516,0), MATCH(Capacity!F$254,'E-E'!$E$1:$AH$1,0))</f>
        <v>0</v>
      </c>
      <c r="G647">
        <f>$C647*INDEX('E-E'!$E$2:$AH$516,MATCH(Capacity!$B647,'E-E'!$B$2:$B$516,0), MATCH(Capacity!G$254,'E-E'!$E$1:$AH$1,0))</f>
        <v>0</v>
      </c>
      <c r="H647">
        <f>$C647*INDEX('E-E'!$E$2:$AH$516,MATCH(Capacity!$B647,'E-E'!$B$2:$B$516,0), MATCH(Capacity!H$254,'E-E'!$E$1:$AH$1,0))</f>
        <v>0</v>
      </c>
      <c r="I647">
        <f>$C647*INDEX('E-E'!$E$2:$AH$516,MATCH(Capacity!$B647,'E-E'!$B$2:$B$516,0), MATCH(Capacity!I$254,'E-E'!$E$1:$AH$1,0))</f>
        <v>0</v>
      </c>
      <c r="J647">
        <f>$C647*INDEX('E-E'!$E$2:$AH$516,MATCH(Capacity!$B647,'E-E'!$B$2:$B$516,0), MATCH(Capacity!J$254,'E-E'!$E$1:$AH$1,0))</f>
        <v>0</v>
      </c>
      <c r="K647">
        <f>$C647*INDEX('E-E'!$E$2:$AH$516,MATCH(Capacity!$B647,'E-E'!$B$2:$B$516,0), MATCH(Capacity!K$254,'E-E'!$E$1:$AH$1,0))</f>
        <v>0</v>
      </c>
      <c r="L647">
        <f>$C647*INDEX('E-E'!$E$2:$AH$516,MATCH(Capacity!$B647,'E-E'!$B$2:$B$516,0), MATCH(Capacity!L$254,'E-E'!$E$1:$AH$1,0))</f>
        <v>0</v>
      </c>
      <c r="M647">
        <f>$C647*INDEX('E-E'!$E$2:$AH$516,MATCH(Capacity!$B647,'E-E'!$B$2:$B$516,0), MATCH(Capacity!M$254,'E-E'!$E$1:$AH$1,0))</f>
        <v>0</v>
      </c>
      <c r="N647">
        <f>$C647*INDEX('E-E'!$E$2:$AH$516,MATCH(Capacity!$B647,'E-E'!$B$2:$B$516,0), MATCH(Capacity!N$254,'E-E'!$E$1:$AH$1,0))</f>
        <v>0</v>
      </c>
      <c r="O647">
        <f>$C647*INDEX('E-E'!$E$2:$AH$516,MATCH(Capacity!$B647,'E-E'!$B$2:$B$516,0), MATCH(Capacity!O$254,'E-E'!$E$1:$AH$1,0))</f>
        <v>0</v>
      </c>
      <c r="P647">
        <f>$C647*INDEX('E-E'!$E$2:$AH$516,MATCH(Capacity!$B647,'E-E'!$B$2:$B$516,0), MATCH(Capacity!P$254,'E-E'!$E$1:$AH$1,0))</f>
        <v>0</v>
      </c>
      <c r="Q647">
        <f>$C647*INDEX('E-E'!$E$2:$AH$516,MATCH(Capacity!$B647,'E-E'!$B$2:$B$516,0), MATCH(Capacity!Q$254,'E-E'!$E$1:$AH$1,0))</f>
        <v>0</v>
      </c>
      <c r="R647">
        <f>$C647*INDEX('E-E'!$E$2:$AH$516,MATCH(Capacity!$B647,'E-E'!$B$2:$B$516,0), MATCH(Capacity!R$254,'E-E'!$E$1:$AH$1,0))</f>
        <v>0</v>
      </c>
      <c r="S647">
        <f>$C647*INDEX('E-E'!$E$2:$AH$516,MATCH(Capacity!$B647,'E-E'!$B$2:$B$516,0), MATCH(Capacity!S$254,'E-E'!$E$1:$AH$1,0))</f>
        <v>0</v>
      </c>
      <c r="T647">
        <f>$C647*INDEX('E-E'!$E$2:$AH$516,MATCH(Capacity!$B647,'E-E'!$B$2:$B$516,0), MATCH(Capacity!T$254,'E-E'!$E$1:$AH$1,0))</f>
        <v>0</v>
      </c>
      <c r="U647">
        <f>$C647*INDEX('E-E'!$E$2:$AH$516,MATCH(Capacity!$B647,'E-E'!$B$2:$B$516,0), MATCH(Capacity!U$254,'E-E'!$E$1:$AH$1,0))</f>
        <v>0</v>
      </c>
      <c r="V647">
        <f>$C647*INDEX('E-E'!$E$2:$AH$516,MATCH(Capacity!$B647,'E-E'!$B$2:$B$516,0), MATCH(Capacity!V$254,'E-E'!$E$1:$AH$1,0))</f>
        <v>0</v>
      </c>
      <c r="W647">
        <f>$C647*INDEX('E-E'!$E$2:$AH$516,MATCH(Capacity!$B647,'E-E'!$B$2:$B$516,0), MATCH(Capacity!W$254,'E-E'!$E$1:$AH$1,0))</f>
        <v>0</v>
      </c>
      <c r="X647">
        <f>$C647*INDEX('E-E'!$E$2:$AH$516,MATCH(Capacity!$B647,'E-E'!$B$2:$B$516,0), MATCH(Capacity!X$254,'E-E'!$E$1:$AH$1,0))</f>
        <v>0</v>
      </c>
      <c r="Y647">
        <f>$C647*INDEX('E-E'!$E$2:$AH$516,MATCH(Capacity!$B647,'E-E'!$B$2:$B$516,0), MATCH(Capacity!Y$254,'E-E'!$E$1:$AH$1,0))</f>
        <v>0</v>
      </c>
      <c r="Z647">
        <f>$C647*INDEX('E-E'!$E$2:$AH$516,MATCH(Capacity!$B647,'E-E'!$B$2:$B$516,0), MATCH(Capacity!Z$254,'E-E'!$E$1:$AH$1,0))</f>
        <v>0</v>
      </c>
      <c r="AA647">
        <f>$C647*INDEX('E-E'!$E$2:$AH$516,MATCH(Capacity!$B647,'E-E'!$B$2:$B$516,0), MATCH(Capacity!AA$254,'E-E'!$E$1:$AH$1,0))</f>
        <v>0</v>
      </c>
      <c r="AB647">
        <f>$C647*INDEX('E-E'!$E$2:$AH$516,MATCH(Capacity!$B647,'E-E'!$B$2:$B$516,0), MATCH(Capacity!AB$254,'E-E'!$E$1:$AH$1,0))</f>
        <v>0</v>
      </c>
      <c r="AC647">
        <f>$C647*INDEX('E-E'!$E$2:$AH$516,MATCH(Capacity!$B647,'E-E'!$B$2:$B$516,0), MATCH(Capacity!AC$254,'E-E'!$E$1:$AH$1,0))</f>
        <v>0</v>
      </c>
      <c r="AD647">
        <f>$C647*INDEX('E-E'!$E$2:$AH$516,MATCH(Capacity!$B647,'E-E'!$B$2:$B$516,0), MATCH(Capacity!AD$254,'E-E'!$E$1:$AH$1,0))</f>
        <v>0</v>
      </c>
      <c r="AE647">
        <f>$C647*INDEX('E-E'!$E$2:$AH$516,MATCH(Capacity!$B647,'E-E'!$B$2:$B$516,0), MATCH(Capacity!AE$254,'E-E'!$E$1:$AH$1,0))</f>
        <v>0</v>
      </c>
      <c r="AF647">
        <f>$C647*INDEX('E-E'!$E$2:$AH$516,MATCH(Capacity!$B647,'E-E'!$B$2:$B$516,0), MATCH(Capacity!AF$254,'E-E'!$E$1:$AH$1,0))</f>
        <v>0</v>
      </c>
      <c r="AG647">
        <f>$C647*INDEX('E-E'!$E$2:$AH$516,MATCH(Capacity!$B647,'E-E'!$B$2:$B$516,0), MATCH(Capacity!AG$254,'E-E'!$E$1:$AH$1,0))</f>
        <v>0</v>
      </c>
      <c r="AH647">
        <f>$C647*INDEX('E-E'!$E$2:$AH$516,MATCH(Capacity!$B647,'E-E'!$B$2:$B$516,0), MATCH(Capacity!AH$254,'E-E'!$E$1:$AH$1,0))</f>
        <v>0</v>
      </c>
    </row>
    <row r="648" spans="1:34" x14ac:dyDescent="0.3">
      <c r="A648" t="str">
        <f>'E-E'!A395</f>
        <v>Silverton Wind Farm</v>
      </c>
      <c r="B648" t="str">
        <f>'E-E'!B395</f>
        <v>STWF1</v>
      </c>
      <c r="C648">
        <f>_xlfn.IFNA(VLOOKUP(B648,RawData!$B$1:$E$168,4,FALSE),0)</f>
        <v>0</v>
      </c>
      <c r="D648">
        <f>_xlfn.IFNA(VLOOKUP(B648,RawData!$B$1:$H$168,7,FALSE),0)</f>
        <v>0</v>
      </c>
      <c r="E648">
        <f>_xlfn.IFNA(VLOOKUP(B648,RawData!$B$1:$H$168,2,FALSE),0)</f>
        <v>0</v>
      </c>
      <c r="F648">
        <f>$C648*INDEX('E-E'!$E$2:$AH$516,MATCH(Capacity!$B648,'E-E'!$B$2:$B$516,0), MATCH(Capacity!F$254,'E-E'!$E$1:$AH$1,0))</f>
        <v>0</v>
      </c>
      <c r="G648">
        <f>$C648*INDEX('E-E'!$E$2:$AH$516,MATCH(Capacity!$B648,'E-E'!$B$2:$B$516,0), MATCH(Capacity!G$254,'E-E'!$E$1:$AH$1,0))</f>
        <v>0</v>
      </c>
      <c r="H648">
        <f>$C648*INDEX('E-E'!$E$2:$AH$516,MATCH(Capacity!$B648,'E-E'!$B$2:$B$516,0), MATCH(Capacity!H$254,'E-E'!$E$1:$AH$1,0))</f>
        <v>0</v>
      </c>
      <c r="I648">
        <f>$C648*INDEX('E-E'!$E$2:$AH$516,MATCH(Capacity!$B648,'E-E'!$B$2:$B$516,0), MATCH(Capacity!I$254,'E-E'!$E$1:$AH$1,0))</f>
        <v>0</v>
      </c>
      <c r="J648">
        <f>$C648*INDEX('E-E'!$E$2:$AH$516,MATCH(Capacity!$B648,'E-E'!$B$2:$B$516,0), MATCH(Capacity!J$254,'E-E'!$E$1:$AH$1,0))</f>
        <v>0</v>
      </c>
      <c r="K648">
        <f>$C648*INDEX('E-E'!$E$2:$AH$516,MATCH(Capacity!$B648,'E-E'!$B$2:$B$516,0), MATCH(Capacity!K$254,'E-E'!$E$1:$AH$1,0))</f>
        <v>0</v>
      </c>
      <c r="L648">
        <f>$C648*INDEX('E-E'!$E$2:$AH$516,MATCH(Capacity!$B648,'E-E'!$B$2:$B$516,0), MATCH(Capacity!L$254,'E-E'!$E$1:$AH$1,0))</f>
        <v>0</v>
      </c>
      <c r="M648">
        <f>$C648*INDEX('E-E'!$E$2:$AH$516,MATCH(Capacity!$B648,'E-E'!$B$2:$B$516,0), MATCH(Capacity!M$254,'E-E'!$E$1:$AH$1,0))</f>
        <v>0</v>
      </c>
      <c r="N648">
        <f>$C648*INDEX('E-E'!$E$2:$AH$516,MATCH(Capacity!$B648,'E-E'!$B$2:$B$516,0), MATCH(Capacity!N$254,'E-E'!$E$1:$AH$1,0))</f>
        <v>0</v>
      </c>
      <c r="O648">
        <f>$C648*INDEX('E-E'!$E$2:$AH$516,MATCH(Capacity!$B648,'E-E'!$B$2:$B$516,0), MATCH(Capacity!O$254,'E-E'!$E$1:$AH$1,0))</f>
        <v>0</v>
      </c>
      <c r="P648">
        <f>$C648*INDEX('E-E'!$E$2:$AH$516,MATCH(Capacity!$B648,'E-E'!$B$2:$B$516,0), MATCH(Capacity!P$254,'E-E'!$E$1:$AH$1,0))</f>
        <v>0</v>
      </c>
      <c r="Q648">
        <f>$C648*INDEX('E-E'!$E$2:$AH$516,MATCH(Capacity!$B648,'E-E'!$B$2:$B$516,0), MATCH(Capacity!Q$254,'E-E'!$E$1:$AH$1,0))</f>
        <v>0</v>
      </c>
      <c r="R648">
        <f>$C648*INDEX('E-E'!$E$2:$AH$516,MATCH(Capacity!$B648,'E-E'!$B$2:$B$516,0), MATCH(Capacity!R$254,'E-E'!$E$1:$AH$1,0))</f>
        <v>0</v>
      </c>
      <c r="S648">
        <f>$C648*INDEX('E-E'!$E$2:$AH$516,MATCH(Capacity!$B648,'E-E'!$B$2:$B$516,0), MATCH(Capacity!S$254,'E-E'!$E$1:$AH$1,0))</f>
        <v>0</v>
      </c>
      <c r="T648">
        <f>$C648*INDEX('E-E'!$E$2:$AH$516,MATCH(Capacity!$B648,'E-E'!$B$2:$B$516,0), MATCH(Capacity!T$254,'E-E'!$E$1:$AH$1,0))</f>
        <v>0</v>
      </c>
      <c r="U648">
        <f>$C648*INDEX('E-E'!$E$2:$AH$516,MATCH(Capacity!$B648,'E-E'!$B$2:$B$516,0), MATCH(Capacity!U$254,'E-E'!$E$1:$AH$1,0))</f>
        <v>0</v>
      </c>
      <c r="V648">
        <f>$C648*INDEX('E-E'!$E$2:$AH$516,MATCH(Capacity!$B648,'E-E'!$B$2:$B$516,0), MATCH(Capacity!V$254,'E-E'!$E$1:$AH$1,0))</f>
        <v>0</v>
      </c>
      <c r="W648">
        <f>$C648*INDEX('E-E'!$E$2:$AH$516,MATCH(Capacity!$B648,'E-E'!$B$2:$B$516,0), MATCH(Capacity!W$254,'E-E'!$E$1:$AH$1,0))</f>
        <v>0</v>
      </c>
      <c r="X648">
        <f>$C648*INDEX('E-E'!$E$2:$AH$516,MATCH(Capacity!$B648,'E-E'!$B$2:$B$516,0), MATCH(Capacity!X$254,'E-E'!$E$1:$AH$1,0))</f>
        <v>0</v>
      </c>
      <c r="Y648">
        <f>$C648*INDEX('E-E'!$E$2:$AH$516,MATCH(Capacity!$B648,'E-E'!$B$2:$B$516,0), MATCH(Capacity!Y$254,'E-E'!$E$1:$AH$1,0))</f>
        <v>0</v>
      </c>
      <c r="Z648">
        <f>$C648*INDEX('E-E'!$E$2:$AH$516,MATCH(Capacity!$B648,'E-E'!$B$2:$B$516,0), MATCH(Capacity!Z$254,'E-E'!$E$1:$AH$1,0))</f>
        <v>0</v>
      </c>
      <c r="AA648">
        <f>$C648*INDEX('E-E'!$E$2:$AH$516,MATCH(Capacity!$B648,'E-E'!$B$2:$B$516,0), MATCH(Capacity!AA$254,'E-E'!$E$1:$AH$1,0))</f>
        <v>0</v>
      </c>
      <c r="AB648">
        <f>$C648*INDEX('E-E'!$E$2:$AH$516,MATCH(Capacity!$B648,'E-E'!$B$2:$B$516,0), MATCH(Capacity!AB$254,'E-E'!$E$1:$AH$1,0))</f>
        <v>0</v>
      </c>
      <c r="AC648">
        <f>$C648*INDEX('E-E'!$E$2:$AH$516,MATCH(Capacity!$B648,'E-E'!$B$2:$B$516,0), MATCH(Capacity!AC$254,'E-E'!$E$1:$AH$1,0))</f>
        <v>0</v>
      </c>
      <c r="AD648">
        <f>$C648*INDEX('E-E'!$E$2:$AH$516,MATCH(Capacity!$B648,'E-E'!$B$2:$B$516,0), MATCH(Capacity!AD$254,'E-E'!$E$1:$AH$1,0))</f>
        <v>0</v>
      </c>
      <c r="AE648">
        <f>$C648*INDEX('E-E'!$E$2:$AH$516,MATCH(Capacity!$B648,'E-E'!$B$2:$B$516,0), MATCH(Capacity!AE$254,'E-E'!$E$1:$AH$1,0))</f>
        <v>0</v>
      </c>
      <c r="AF648">
        <f>$C648*INDEX('E-E'!$E$2:$AH$516,MATCH(Capacity!$B648,'E-E'!$B$2:$B$516,0), MATCH(Capacity!AF$254,'E-E'!$E$1:$AH$1,0))</f>
        <v>0</v>
      </c>
      <c r="AG648">
        <f>$C648*INDEX('E-E'!$E$2:$AH$516,MATCH(Capacity!$B648,'E-E'!$B$2:$B$516,0), MATCH(Capacity!AG$254,'E-E'!$E$1:$AH$1,0))</f>
        <v>0</v>
      </c>
      <c r="AH648">
        <f>$C648*INDEX('E-E'!$E$2:$AH$516,MATCH(Capacity!$B648,'E-E'!$B$2:$B$516,0), MATCH(Capacity!AH$254,'E-E'!$E$1:$AH$1,0))</f>
        <v>0</v>
      </c>
    </row>
    <row r="649" spans="1:34" x14ac:dyDescent="0.3">
      <c r="A649" t="str">
        <f>'E-E'!A396</f>
        <v>Sunraysia Solar Farm</v>
      </c>
      <c r="B649" t="str">
        <f>'E-E'!B396</f>
        <v>SUNRSF1</v>
      </c>
      <c r="C649">
        <f>_xlfn.IFNA(VLOOKUP(B649,RawData!$B$1:$E$168,4,FALSE),0)</f>
        <v>0</v>
      </c>
      <c r="D649">
        <f>_xlfn.IFNA(VLOOKUP(B649,RawData!$B$1:$H$168,7,FALSE),0)</f>
        <v>0</v>
      </c>
      <c r="E649">
        <f>_xlfn.IFNA(VLOOKUP(B649,RawData!$B$1:$H$168,2,FALSE),0)</f>
        <v>0</v>
      </c>
      <c r="F649">
        <f>$C649*INDEX('E-E'!$E$2:$AH$516,MATCH(Capacity!$B649,'E-E'!$B$2:$B$516,0), MATCH(Capacity!F$254,'E-E'!$E$1:$AH$1,0))</f>
        <v>0</v>
      </c>
      <c r="G649">
        <f>$C649*INDEX('E-E'!$E$2:$AH$516,MATCH(Capacity!$B649,'E-E'!$B$2:$B$516,0), MATCH(Capacity!G$254,'E-E'!$E$1:$AH$1,0))</f>
        <v>0</v>
      </c>
      <c r="H649">
        <f>$C649*INDEX('E-E'!$E$2:$AH$516,MATCH(Capacity!$B649,'E-E'!$B$2:$B$516,0), MATCH(Capacity!H$254,'E-E'!$E$1:$AH$1,0))</f>
        <v>0</v>
      </c>
      <c r="I649">
        <f>$C649*INDEX('E-E'!$E$2:$AH$516,MATCH(Capacity!$B649,'E-E'!$B$2:$B$516,0), MATCH(Capacity!I$254,'E-E'!$E$1:$AH$1,0))</f>
        <v>0</v>
      </c>
      <c r="J649">
        <f>$C649*INDEX('E-E'!$E$2:$AH$516,MATCH(Capacity!$B649,'E-E'!$B$2:$B$516,0), MATCH(Capacity!J$254,'E-E'!$E$1:$AH$1,0))</f>
        <v>0</v>
      </c>
      <c r="K649">
        <f>$C649*INDEX('E-E'!$E$2:$AH$516,MATCH(Capacity!$B649,'E-E'!$B$2:$B$516,0), MATCH(Capacity!K$254,'E-E'!$E$1:$AH$1,0))</f>
        <v>0</v>
      </c>
      <c r="L649">
        <f>$C649*INDEX('E-E'!$E$2:$AH$516,MATCH(Capacity!$B649,'E-E'!$B$2:$B$516,0), MATCH(Capacity!L$254,'E-E'!$E$1:$AH$1,0))</f>
        <v>0</v>
      </c>
      <c r="M649">
        <f>$C649*INDEX('E-E'!$E$2:$AH$516,MATCH(Capacity!$B649,'E-E'!$B$2:$B$516,0), MATCH(Capacity!M$254,'E-E'!$E$1:$AH$1,0))</f>
        <v>0</v>
      </c>
      <c r="N649">
        <f>$C649*INDEX('E-E'!$E$2:$AH$516,MATCH(Capacity!$B649,'E-E'!$B$2:$B$516,0), MATCH(Capacity!N$254,'E-E'!$E$1:$AH$1,0))</f>
        <v>0</v>
      </c>
      <c r="O649">
        <f>$C649*INDEX('E-E'!$E$2:$AH$516,MATCH(Capacity!$B649,'E-E'!$B$2:$B$516,0), MATCH(Capacity!O$254,'E-E'!$E$1:$AH$1,0))</f>
        <v>0</v>
      </c>
      <c r="P649">
        <f>$C649*INDEX('E-E'!$E$2:$AH$516,MATCH(Capacity!$B649,'E-E'!$B$2:$B$516,0), MATCH(Capacity!P$254,'E-E'!$E$1:$AH$1,0))</f>
        <v>0</v>
      </c>
      <c r="Q649">
        <f>$C649*INDEX('E-E'!$E$2:$AH$516,MATCH(Capacity!$B649,'E-E'!$B$2:$B$516,0), MATCH(Capacity!Q$254,'E-E'!$E$1:$AH$1,0))</f>
        <v>0</v>
      </c>
      <c r="R649">
        <f>$C649*INDEX('E-E'!$E$2:$AH$516,MATCH(Capacity!$B649,'E-E'!$B$2:$B$516,0), MATCH(Capacity!R$254,'E-E'!$E$1:$AH$1,0))</f>
        <v>0</v>
      </c>
      <c r="S649">
        <f>$C649*INDEX('E-E'!$E$2:$AH$516,MATCH(Capacity!$B649,'E-E'!$B$2:$B$516,0), MATCH(Capacity!S$254,'E-E'!$E$1:$AH$1,0))</f>
        <v>0</v>
      </c>
      <c r="T649">
        <f>$C649*INDEX('E-E'!$E$2:$AH$516,MATCH(Capacity!$B649,'E-E'!$B$2:$B$516,0), MATCH(Capacity!T$254,'E-E'!$E$1:$AH$1,0))</f>
        <v>0</v>
      </c>
      <c r="U649">
        <f>$C649*INDEX('E-E'!$E$2:$AH$516,MATCH(Capacity!$B649,'E-E'!$B$2:$B$516,0), MATCH(Capacity!U$254,'E-E'!$E$1:$AH$1,0))</f>
        <v>0</v>
      </c>
      <c r="V649">
        <f>$C649*INDEX('E-E'!$E$2:$AH$516,MATCH(Capacity!$B649,'E-E'!$B$2:$B$516,0), MATCH(Capacity!V$254,'E-E'!$E$1:$AH$1,0))</f>
        <v>0</v>
      </c>
      <c r="W649">
        <f>$C649*INDEX('E-E'!$E$2:$AH$516,MATCH(Capacity!$B649,'E-E'!$B$2:$B$516,0), MATCH(Capacity!W$254,'E-E'!$E$1:$AH$1,0))</f>
        <v>0</v>
      </c>
      <c r="X649">
        <f>$C649*INDEX('E-E'!$E$2:$AH$516,MATCH(Capacity!$B649,'E-E'!$B$2:$B$516,0), MATCH(Capacity!X$254,'E-E'!$E$1:$AH$1,0))</f>
        <v>0</v>
      </c>
      <c r="Y649">
        <f>$C649*INDEX('E-E'!$E$2:$AH$516,MATCH(Capacity!$B649,'E-E'!$B$2:$B$516,0), MATCH(Capacity!Y$254,'E-E'!$E$1:$AH$1,0))</f>
        <v>0</v>
      </c>
      <c r="Z649">
        <f>$C649*INDEX('E-E'!$E$2:$AH$516,MATCH(Capacity!$B649,'E-E'!$B$2:$B$516,0), MATCH(Capacity!Z$254,'E-E'!$E$1:$AH$1,0))</f>
        <v>0</v>
      </c>
      <c r="AA649">
        <f>$C649*INDEX('E-E'!$E$2:$AH$516,MATCH(Capacity!$B649,'E-E'!$B$2:$B$516,0), MATCH(Capacity!AA$254,'E-E'!$E$1:$AH$1,0))</f>
        <v>0</v>
      </c>
      <c r="AB649">
        <f>$C649*INDEX('E-E'!$E$2:$AH$516,MATCH(Capacity!$B649,'E-E'!$B$2:$B$516,0), MATCH(Capacity!AB$254,'E-E'!$E$1:$AH$1,0))</f>
        <v>0</v>
      </c>
      <c r="AC649">
        <f>$C649*INDEX('E-E'!$E$2:$AH$516,MATCH(Capacity!$B649,'E-E'!$B$2:$B$516,0), MATCH(Capacity!AC$254,'E-E'!$E$1:$AH$1,0))</f>
        <v>0</v>
      </c>
      <c r="AD649">
        <f>$C649*INDEX('E-E'!$E$2:$AH$516,MATCH(Capacity!$B649,'E-E'!$B$2:$B$516,0), MATCH(Capacity!AD$254,'E-E'!$E$1:$AH$1,0))</f>
        <v>0</v>
      </c>
      <c r="AE649">
        <f>$C649*INDEX('E-E'!$E$2:$AH$516,MATCH(Capacity!$B649,'E-E'!$B$2:$B$516,0), MATCH(Capacity!AE$254,'E-E'!$E$1:$AH$1,0))</f>
        <v>0</v>
      </c>
      <c r="AF649">
        <f>$C649*INDEX('E-E'!$E$2:$AH$516,MATCH(Capacity!$B649,'E-E'!$B$2:$B$516,0), MATCH(Capacity!AF$254,'E-E'!$E$1:$AH$1,0))</f>
        <v>0</v>
      </c>
      <c r="AG649">
        <f>$C649*INDEX('E-E'!$E$2:$AH$516,MATCH(Capacity!$B649,'E-E'!$B$2:$B$516,0), MATCH(Capacity!AG$254,'E-E'!$E$1:$AH$1,0))</f>
        <v>0</v>
      </c>
      <c r="AH649">
        <f>$C649*INDEX('E-E'!$E$2:$AH$516,MATCH(Capacity!$B649,'E-E'!$B$2:$B$516,0), MATCH(Capacity!AH$254,'E-E'!$E$1:$AH$1,0))</f>
        <v>0</v>
      </c>
    </row>
    <row r="650" spans="1:34" x14ac:dyDescent="0.3">
      <c r="A650" t="str">
        <f>'E-E'!A397</f>
        <v>Swanbank E GT</v>
      </c>
      <c r="B650" t="str">
        <f>'E-E'!B397</f>
        <v>SWAN_E</v>
      </c>
      <c r="C650">
        <f>_xlfn.IFNA(VLOOKUP(B650,RawData!$B$1:$E$168,4,FALSE),0)</f>
        <v>385</v>
      </c>
      <c r="D650" t="str">
        <f>_xlfn.IFNA(VLOOKUP(B650,RawData!$B$1:$H$168,7,FALSE),0)</f>
        <v>CCGT</v>
      </c>
      <c r="E650" t="str">
        <f>_xlfn.IFNA(VLOOKUP(B650,RawData!$B$1:$H$168,2,FALSE),0)</f>
        <v>QLD</v>
      </c>
      <c r="F650">
        <f>$C650*INDEX('E-E'!$E$2:$AH$516,MATCH(Capacity!$B650,'E-E'!$B$2:$B$516,0), MATCH(Capacity!F$254,'E-E'!$E$1:$AH$1,0))</f>
        <v>385</v>
      </c>
      <c r="G650">
        <f>$C650*INDEX('E-E'!$E$2:$AH$516,MATCH(Capacity!$B650,'E-E'!$B$2:$B$516,0), MATCH(Capacity!G$254,'E-E'!$E$1:$AH$1,0))</f>
        <v>385</v>
      </c>
      <c r="H650">
        <f>$C650*INDEX('E-E'!$E$2:$AH$516,MATCH(Capacity!$B650,'E-E'!$B$2:$B$516,0), MATCH(Capacity!H$254,'E-E'!$E$1:$AH$1,0))</f>
        <v>385</v>
      </c>
      <c r="I650">
        <f>$C650*INDEX('E-E'!$E$2:$AH$516,MATCH(Capacity!$B650,'E-E'!$B$2:$B$516,0), MATCH(Capacity!I$254,'E-E'!$E$1:$AH$1,0))</f>
        <v>385</v>
      </c>
      <c r="J650">
        <f>$C650*INDEX('E-E'!$E$2:$AH$516,MATCH(Capacity!$B650,'E-E'!$B$2:$B$516,0), MATCH(Capacity!J$254,'E-E'!$E$1:$AH$1,0))</f>
        <v>385</v>
      </c>
      <c r="K650">
        <f>$C650*INDEX('E-E'!$E$2:$AH$516,MATCH(Capacity!$B650,'E-E'!$B$2:$B$516,0), MATCH(Capacity!K$254,'E-E'!$E$1:$AH$1,0))</f>
        <v>385</v>
      </c>
      <c r="L650">
        <f>$C650*INDEX('E-E'!$E$2:$AH$516,MATCH(Capacity!$B650,'E-E'!$B$2:$B$516,0), MATCH(Capacity!L$254,'E-E'!$E$1:$AH$1,0))</f>
        <v>385</v>
      </c>
      <c r="M650">
        <f>$C650*INDEX('E-E'!$E$2:$AH$516,MATCH(Capacity!$B650,'E-E'!$B$2:$B$516,0), MATCH(Capacity!M$254,'E-E'!$E$1:$AH$1,0))</f>
        <v>385</v>
      </c>
      <c r="N650">
        <f>$C650*INDEX('E-E'!$E$2:$AH$516,MATCH(Capacity!$B650,'E-E'!$B$2:$B$516,0), MATCH(Capacity!N$254,'E-E'!$E$1:$AH$1,0))</f>
        <v>385</v>
      </c>
      <c r="O650">
        <f>$C650*INDEX('E-E'!$E$2:$AH$516,MATCH(Capacity!$B650,'E-E'!$B$2:$B$516,0), MATCH(Capacity!O$254,'E-E'!$E$1:$AH$1,0))</f>
        <v>385</v>
      </c>
      <c r="P650">
        <f>$C650*INDEX('E-E'!$E$2:$AH$516,MATCH(Capacity!$B650,'E-E'!$B$2:$B$516,0), MATCH(Capacity!P$254,'E-E'!$E$1:$AH$1,0))</f>
        <v>385</v>
      </c>
      <c r="Q650">
        <f>$C650*INDEX('E-E'!$E$2:$AH$516,MATCH(Capacity!$B650,'E-E'!$B$2:$B$516,0), MATCH(Capacity!Q$254,'E-E'!$E$1:$AH$1,0))</f>
        <v>385</v>
      </c>
      <c r="R650">
        <f>$C650*INDEX('E-E'!$E$2:$AH$516,MATCH(Capacity!$B650,'E-E'!$B$2:$B$516,0), MATCH(Capacity!R$254,'E-E'!$E$1:$AH$1,0))</f>
        <v>385</v>
      </c>
      <c r="S650">
        <f>$C650*INDEX('E-E'!$E$2:$AH$516,MATCH(Capacity!$B650,'E-E'!$B$2:$B$516,0), MATCH(Capacity!S$254,'E-E'!$E$1:$AH$1,0))</f>
        <v>385</v>
      </c>
      <c r="T650">
        <f>$C650*INDEX('E-E'!$E$2:$AH$516,MATCH(Capacity!$B650,'E-E'!$B$2:$B$516,0), MATCH(Capacity!T$254,'E-E'!$E$1:$AH$1,0))</f>
        <v>385</v>
      </c>
      <c r="U650">
        <f>$C650*INDEX('E-E'!$E$2:$AH$516,MATCH(Capacity!$B650,'E-E'!$B$2:$B$516,0), MATCH(Capacity!U$254,'E-E'!$E$1:$AH$1,0))</f>
        <v>385</v>
      </c>
      <c r="V650">
        <f>$C650*INDEX('E-E'!$E$2:$AH$516,MATCH(Capacity!$B650,'E-E'!$B$2:$B$516,0), MATCH(Capacity!V$254,'E-E'!$E$1:$AH$1,0))</f>
        <v>0</v>
      </c>
      <c r="W650">
        <f>$C650*INDEX('E-E'!$E$2:$AH$516,MATCH(Capacity!$B650,'E-E'!$B$2:$B$516,0), MATCH(Capacity!W$254,'E-E'!$E$1:$AH$1,0))</f>
        <v>0</v>
      </c>
      <c r="X650">
        <f>$C650*INDEX('E-E'!$E$2:$AH$516,MATCH(Capacity!$B650,'E-E'!$B$2:$B$516,0), MATCH(Capacity!X$254,'E-E'!$E$1:$AH$1,0))</f>
        <v>0</v>
      </c>
      <c r="Y650">
        <f>$C650*INDEX('E-E'!$E$2:$AH$516,MATCH(Capacity!$B650,'E-E'!$B$2:$B$516,0), MATCH(Capacity!Y$254,'E-E'!$E$1:$AH$1,0))</f>
        <v>0</v>
      </c>
      <c r="Z650">
        <f>$C650*INDEX('E-E'!$E$2:$AH$516,MATCH(Capacity!$B650,'E-E'!$B$2:$B$516,0), MATCH(Capacity!Z$254,'E-E'!$E$1:$AH$1,0))</f>
        <v>0</v>
      </c>
      <c r="AA650">
        <f>$C650*INDEX('E-E'!$E$2:$AH$516,MATCH(Capacity!$B650,'E-E'!$B$2:$B$516,0), MATCH(Capacity!AA$254,'E-E'!$E$1:$AH$1,0))</f>
        <v>0</v>
      </c>
      <c r="AB650">
        <f>$C650*INDEX('E-E'!$E$2:$AH$516,MATCH(Capacity!$B650,'E-E'!$B$2:$B$516,0), MATCH(Capacity!AB$254,'E-E'!$E$1:$AH$1,0))</f>
        <v>0</v>
      </c>
      <c r="AC650">
        <f>$C650*INDEX('E-E'!$E$2:$AH$516,MATCH(Capacity!$B650,'E-E'!$B$2:$B$516,0), MATCH(Capacity!AC$254,'E-E'!$E$1:$AH$1,0))</f>
        <v>0</v>
      </c>
      <c r="AD650">
        <f>$C650*INDEX('E-E'!$E$2:$AH$516,MATCH(Capacity!$B650,'E-E'!$B$2:$B$516,0), MATCH(Capacity!AD$254,'E-E'!$E$1:$AH$1,0))</f>
        <v>0</v>
      </c>
      <c r="AE650">
        <f>$C650*INDEX('E-E'!$E$2:$AH$516,MATCH(Capacity!$B650,'E-E'!$B$2:$B$516,0), MATCH(Capacity!AE$254,'E-E'!$E$1:$AH$1,0))</f>
        <v>0</v>
      </c>
      <c r="AF650">
        <f>$C650*INDEX('E-E'!$E$2:$AH$516,MATCH(Capacity!$B650,'E-E'!$B$2:$B$516,0), MATCH(Capacity!AF$254,'E-E'!$E$1:$AH$1,0))</f>
        <v>0</v>
      </c>
      <c r="AG650">
        <f>$C650*INDEX('E-E'!$E$2:$AH$516,MATCH(Capacity!$B650,'E-E'!$B$2:$B$516,0), MATCH(Capacity!AG$254,'E-E'!$E$1:$AH$1,0))</f>
        <v>0</v>
      </c>
      <c r="AH650">
        <f>$C650*INDEX('E-E'!$E$2:$AH$516,MATCH(Capacity!$B650,'E-E'!$B$2:$B$516,0), MATCH(Capacity!AH$254,'E-E'!$E$1:$AH$1,0))</f>
        <v>0</v>
      </c>
    </row>
    <row r="651" spans="1:34" x14ac:dyDescent="0.3">
      <c r="A651" t="str">
        <f>'E-E'!A398</f>
        <v>Tarraleah</v>
      </c>
      <c r="B651" t="str">
        <f>'E-E'!B398</f>
        <v>TA111-1</v>
      </c>
      <c r="C651">
        <f>_xlfn.IFNA(VLOOKUP(B651,RawData!$B$1:$E$168,4,FALSE),0)</f>
        <v>0</v>
      </c>
      <c r="D651">
        <f>_xlfn.IFNA(VLOOKUP(B651,RawData!$B$1:$H$168,7,FALSE),0)</f>
        <v>0</v>
      </c>
      <c r="E651">
        <f>_xlfn.IFNA(VLOOKUP(B651,RawData!$B$1:$H$168,2,FALSE),0)</f>
        <v>0</v>
      </c>
      <c r="F651">
        <f>$C651*INDEX('E-E'!$E$2:$AH$516,MATCH(Capacity!$B651,'E-E'!$B$2:$B$516,0), MATCH(Capacity!F$254,'E-E'!$E$1:$AH$1,0))</f>
        <v>0</v>
      </c>
      <c r="G651">
        <f>$C651*INDEX('E-E'!$E$2:$AH$516,MATCH(Capacity!$B651,'E-E'!$B$2:$B$516,0), MATCH(Capacity!G$254,'E-E'!$E$1:$AH$1,0))</f>
        <v>0</v>
      </c>
      <c r="H651">
        <f>$C651*INDEX('E-E'!$E$2:$AH$516,MATCH(Capacity!$B651,'E-E'!$B$2:$B$516,0), MATCH(Capacity!H$254,'E-E'!$E$1:$AH$1,0))</f>
        <v>0</v>
      </c>
      <c r="I651">
        <f>$C651*INDEX('E-E'!$E$2:$AH$516,MATCH(Capacity!$B651,'E-E'!$B$2:$B$516,0), MATCH(Capacity!I$254,'E-E'!$E$1:$AH$1,0))</f>
        <v>0</v>
      </c>
      <c r="J651">
        <f>$C651*INDEX('E-E'!$E$2:$AH$516,MATCH(Capacity!$B651,'E-E'!$B$2:$B$516,0), MATCH(Capacity!J$254,'E-E'!$E$1:$AH$1,0))</f>
        <v>0</v>
      </c>
      <c r="K651">
        <f>$C651*INDEX('E-E'!$E$2:$AH$516,MATCH(Capacity!$B651,'E-E'!$B$2:$B$516,0), MATCH(Capacity!K$254,'E-E'!$E$1:$AH$1,0))</f>
        <v>0</v>
      </c>
      <c r="L651">
        <f>$C651*INDEX('E-E'!$E$2:$AH$516,MATCH(Capacity!$B651,'E-E'!$B$2:$B$516,0), MATCH(Capacity!L$254,'E-E'!$E$1:$AH$1,0))</f>
        <v>0</v>
      </c>
      <c r="M651">
        <f>$C651*INDEX('E-E'!$E$2:$AH$516,MATCH(Capacity!$B651,'E-E'!$B$2:$B$516,0), MATCH(Capacity!M$254,'E-E'!$E$1:$AH$1,0))</f>
        <v>0</v>
      </c>
      <c r="N651">
        <f>$C651*INDEX('E-E'!$E$2:$AH$516,MATCH(Capacity!$B651,'E-E'!$B$2:$B$516,0), MATCH(Capacity!N$254,'E-E'!$E$1:$AH$1,0))</f>
        <v>0</v>
      </c>
      <c r="O651">
        <f>$C651*INDEX('E-E'!$E$2:$AH$516,MATCH(Capacity!$B651,'E-E'!$B$2:$B$516,0), MATCH(Capacity!O$254,'E-E'!$E$1:$AH$1,0))</f>
        <v>0</v>
      </c>
      <c r="P651">
        <f>$C651*INDEX('E-E'!$E$2:$AH$516,MATCH(Capacity!$B651,'E-E'!$B$2:$B$516,0), MATCH(Capacity!P$254,'E-E'!$E$1:$AH$1,0))</f>
        <v>0</v>
      </c>
      <c r="Q651">
        <f>$C651*INDEX('E-E'!$E$2:$AH$516,MATCH(Capacity!$B651,'E-E'!$B$2:$B$516,0), MATCH(Capacity!Q$254,'E-E'!$E$1:$AH$1,0))</f>
        <v>0</v>
      </c>
      <c r="R651">
        <f>$C651*INDEX('E-E'!$E$2:$AH$516,MATCH(Capacity!$B651,'E-E'!$B$2:$B$516,0), MATCH(Capacity!R$254,'E-E'!$E$1:$AH$1,0))</f>
        <v>0</v>
      </c>
      <c r="S651">
        <f>$C651*INDEX('E-E'!$E$2:$AH$516,MATCH(Capacity!$B651,'E-E'!$B$2:$B$516,0), MATCH(Capacity!S$254,'E-E'!$E$1:$AH$1,0))</f>
        <v>0</v>
      </c>
      <c r="T651">
        <f>$C651*INDEX('E-E'!$E$2:$AH$516,MATCH(Capacity!$B651,'E-E'!$B$2:$B$516,0), MATCH(Capacity!T$254,'E-E'!$E$1:$AH$1,0))</f>
        <v>0</v>
      </c>
      <c r="U651">
        <f>$C651*INDEX('E-E'!$E$2:$AH$516,MATCH(Capacity!$B651,'E-E'!$B$2:$B$516,0), MATCH(Capacity!U$254,'E-E'!$E$1:$AH$1,0))</f>
        <v>0</v>
      </c>
      <c r="V651">
        <f>$C651*INDEX('E-E'!$E$2:$AH$516,MATCH(Capacity!$B651,'E-E'!$B$2:$B$516,0), MATCH(Capacity!V$254,'E-E'!$E$1:$AH$1,0))</f>
        <v>0</v>
      </c>
      <c r="W651">
        <f>$C651*INDEX('E-E'!$E$2:$AH$516,MATCH(Capacity!$B651,'E-E'!$B$2:$B$516,0), MATCH(Capacity!W$254,'E-E'!$E$1:$AH$1,0))</f>
        <v>0</v>
      </c>
      <c r="X651">
        <f>$C651*INDEX('E-E'!$E$2:$AH$516,MATCH(Capacity!$B651,'E-E'!$B$2:$B$516,0), MATCH(Capacity!X$254,'E-E'!$E$1:$AH$1,0))</f>
        <v>0</v>
      </c>
      <c r="Y651">
        <f>$C651*INDEX('E-E'!$E$2:$AH$516,MATCH(Capacity!$B651,'E-E'!$B$2:$B$516,0), MATCH(Capacity!Y$254,'E-E'!$E$1:$AH$1,0))</f>
        <v>0</v>
      </c>
      <c r="Z651">
        <f>$C651*INDEX('E-E'!$E$2:$AH$516,MATCH(Capacity!$B651,'E-E'!$B$2:$B$516,0), MATCH(Capacity!Z$254,'E-E'!$E$1:$AH$1,0))</f>
        <v>0</v>
      </c>
      <c r="AA651">
        <f>$C651*INDEX('E-E'!$E$2:$AH$516,MATCH(Capacity!$B651,'E-E'!$B$2:$B$516,0), MATCH(Capacity!AA$254,'E-E'!$E$1:$AH$1,0))</f>
        <v>0</v>
      </c>
      <c r="AB651">
        <f>$C651*INDEX('E-E'!$E$2:$AH$516,MATCH(Capacity!$B651,'E-E'!$B$2:$B$516,0), MATCH(Capacity!AB$254,'E-E'!$E$1:$AH$1,0))</f>
        <v>0</v>
      </c>
      <c r="AC651">
        <f>$C651*INDEX('E-E'!$E$2:$AH$516,MATCH(Capacity!$B651,'E-E'!$B$2:$B$516,0), MATCH(Capacity!AC$254,'E-E'!$E$1:$AH$1,0))</f>
        <v>0</v>
      </c>
      <c r="AD651">
        <f>$C651*INDEX('E-E'!$E$2:$AH$516,MATCH(Capacity!$B651,'E-E'!$B$2:$B$516,0), MATCH(Capacity!AD$254,'E-E'!$E$1:$AH$1,0))</f>
        <v>0</v>
      </c>
      <c r="AE651">
        <f>$C651*INDEX('E-E'!$E$2:$AH$516,MATCH(Capacity!$B651,'E-E'!$B$2:$B$516,0), MATCH(Capacity!AE$254,'E-E'!$E$1:$AH$1,0))</f>
        <v>0</v>
      </c>
      <c r="AF651">
        <f>$C651*INDEX('E-E'!$E$2:$AH$516,MATCH(Capacity!$B651,'E-E'!$B$2:$B$516,0), MATCH(Capacity!AF$254,'E-E'!$E$1:$AH$1,0))</f>
        <v>0</v>
      </c>
      <c r="AG651">
        <f>$C651*INDEX('E-E'!$E$2:$AH$516,MATCH(Capacity!$B651,'E-E'!$B$2:$B$516,0), MATCH(Capacity!AG$254,'E-E'!$E$1:$AH$1,0))</f>
        <v>0</v>
      </c>
      <c r="AH651">
        <f>$C651*INDEX('E-E'!$E$2:$AH$516,MATCH(Capacity!$B651,'E-E'!$B$2:$B$516,0), MATCH(Capacity!AH$254,'E-E'!$E$1:$AH$1,0))</f>
        <v>0</v>
      </c>
    </row>
    <row r="652" spans="1:34" x14ac:dyDescent="0.3">
      <c r="A652" t="str">
        <f>'E-E'!A399</f>
        <v>Tarraleah</v>
      </c>
      <c r="B652" t="str">
        <f>'E-E'!B399</f>
        <v>TA111-2</v>
      </c>
      <c r="C652">
        <f>_xlfn.IFNA(VLOOKUP(B652,RawData!$B$1:$E$168,4,FALSE),0)</f>
        <v>0</v>
      </c>
      <c r="D652">
        <f>_xlfn.IFNA(VLOOKUP(B652,RawData!$B$1:$H$168,7,FALSE),0)</f>
        <v>0</v>
      </c>
      <c r="E652">
        <f>_xlfn.IFNA(VLOOKUP(B652,RawData!$B$1:$H$168,2,FALSE),0)</f>
        <v>0</v>
      </c>
      <c r="F652">
        <f>$C652*INDEX('E-E'!$E$2:$AH$516,MATCH(Capacity!$B652,'E-E'!$B$2:$B$516,0), MATCH(Capacity!F$254,'E-E'!$E$1:$AH$1,0))</f>
        <v>0</v>
      </c>
      <c r="G652">
        <f>$C652*INDEX('E-E'!$E$2:$AH$516,MATCH(Capacity!$B652,'E-E'!$B$2:$B$516,0), MATCH(Capacity!G$254,'E-E'!$E$1:$AH$1,0))</f>
        <v>0</v>
      </c>
      <c r="H652">
        <f>$C652*INDEX('E-E'!$E$2:$AH$516,MATCH(Capacity!$B652,'E-E'!$B$2:$B$516,0), MATCH(Capacity!H$254,'E-E'!$E$1:$AH$1,0))</f>
        <v>0</v>
      </c>
      <c r="I652">
        <f>$C652*INDEX('E-E'!$E$2:$AH$516,MATCH(Capacity!$B652,'E-E'!$B$2:$B$516,0), MATCH(Capacity!I$254,'E-E'!$E$1:$AH$1,0))</f>
        <v>0</v>
      </c>
      <c r="J652">
        <f>$C652*INDEX('E-E'!$E$2:$AH$516,MATCH(Capacity!$B652,'E-E'!$B$2:$B$516,0), MATCH(Capacity!J$254,'E-E'!$E$1:$AH$1,0))</f>
        <v>0</v>
      </c>
      <c r="K652">
        <f>$C652*INDEX('E-E'!$E$2:$AH$516,MATCH(Capacity!$B652,'E-E'!$B$2:$B$516,0), MATCH(Capacity!K$254,'E-E'!$E$1:$AH$1,0))</f>
        <v>0</v>
      </c>
      <c r="L652">
        <f>$C652*INDEX('E-E'!$E$2:$AH$516,MATCH(Capacity!$B652,'E-E'!$B$2:$B$516,0), MATCH(Capacity!L$254,'E-E'!$E$1:$AH$1,0))</f>
        <v>0</v>
      </c>
      <c r="M652">
        <f>$C652*INDEX('E-E'!$E$2:$AH$516,MATCH(Capacity!$B652,'E-E'!$B$2:$B$516,0), MATCH(Capacity!M$254,'E-E'!$E$1:$AH$1,0))</f>
        <v>0</v>
      </c>
      <c r="N652">
        <f>$C652*INDEX('E-E'!$E$2:$AH$516,MATCH(Capacity!$B652,'E-E'!$B$2:$B$516,0), MATCH(Capacity!N$254,'E-E'!$E$1:$AH$1,0))</f>
        <v>0</v>
      </c>
      <c r="O652">
        <f>$C652*INDEX('E-E'!$E$2:$AH$516,MATCH(Capacity!$B652,'E-E'!$B$2:$B$516,0), MATCH(Capacity!O$254,'E-E'!$E$1:$AH$1,0))</f>
        <v>0</v>
      </c>
      <c r="P652">
        <f>$C652*INDEX('E-E'!$E$2:$AH$516,MATCH(Capacity!$B652,'E-E'!$B$2:$B$516,0), MATCH(Capacity!P$254,'E-E'!$E$1:$AH$1,0))</f>
        <v>0</v>
      </c>
      <c r="Q652">
        <f>$C652*INDEX('E-E'!$E$2:$AH$516,MATCH(Capacity!$B652,'E-E'!$B$2:$B$516,0), MATCH(Capacity!Q$254,'E-E'!$E$1:$AH$1,0))</f>
        <v>0</v>
      </c>
      <c r="R652">
        <f>$C652*INDEX('E-E'!$E$2:$AH$516,MATCH(Capacity!$B652,'E-E'!$B$2:$B$516,0), MATCH(Capacity!R$254,'E-E'!$E$1:$AH$1,0))</f>
        <v>0</v>
      </c>
      <c r="S652">
        <f>$C652*INDEX('E-E'!$E$2:$AH$516,MATCH(Capacity!$B652,'E-E'!$B$2:$B$516,0), MATCH(Capacity!S$254,'E-E'!$E$1:$AH$1,0))</f>
        <v>0</v>
      </c>
      <c r="T652">
        <f>$C652*INDEX('E-E'!$E$2:$AH$516,MATCH(Capacity!$B652,'E-E'!$B$2:$B$516,0), MATCH(Capacity!T$254,'E-E'!$E$1:$AH$1,0))</f>
        <v>0</v>
      </c>
      <c r="U652">
        <f>$C652*INDEX('E-E'!$E$2:$AH$516,MATCH(Capacity!$B652,'E-E'!$B$2:$B$516,0), MATCH(Capacity!U$254,'E-E'!$E$1:$AH$1,0))</f>
        <v>0</v>
      </c>
      <c r="V652">
        <f>$C652*INDEX('E-E'!$E$2:$AH$516,MATCH(Capacity!$B652,'E-E'!$B$2:$B$516,0), MATCH(Capacity!V$254,'E-E'!$E$1:$AH$1,0))</f>
        <v>0</v>
      </c>
      <c r="W652">
        <f>$C652*INDEX('E-E'!$E$2:$AH$516,MATCH(Capacity!$B652,'E-E'!$B$2:$B$516,0), MATCH(Capacity!W$254,'E-E'!$E$1:$AH$1,0))</f>
        <v>0</v>
      </c>
      <c r="X652">
        <f>$C652*INDEX('E-E'!$E$2:$AH$516,MATCH(Capacity!$B652,'E-E'!$B$2:$B$516,0), MATCH(Capacity!X$254,'E-E'!$E$1:$AH$1,0))</f>
        <v>0</v>
      </c>
      <c r="Y652">
        <f>$C652*INDEX('E-E'!$E$2:$AH$516,MATCH(Capacity!$B652,'E-E'!$B$2:$B$516,0), MATCH(Capacity!Y$254,'E-E'!$E$1:$AH$1,0))</f>
        <v>0</v>
      </c>
      <c r="Z652">
        <f>$C652*INDEX('E-E'!$E$2:$AH$516,MATCH(Capacity!$B652,'E-E'!$B$2:$B$516,0), MATCH(Capacity!Z$254,'E-E'!$E$1:$AH$1,0))</f>
        <v>0</v>
      </c>
      <c r="AA652">
        <f>$C652*INDEX('E-E'!$E$2:$AH$516,MATCH(Capacity!$B652,'E-E'!$B$2:$B$516,0), MATCH(Capacity!AA$254,'E-E'!$E$1:$AH$1,0))</f>
        <v>0</v>
      </c>
      <c r="AB652">
        <f>$C652*INDEX('E-E'!$E$2:$AH$516,MATCH(Capacity!$B652,'E-E'!$B$2:$B$516,0), MATCH(Capacity!AB$254,'E-E'!$E$1:$AH$1,0))</f>
        <v>0</v>
      </c>
      <c r="AC652">
        <f>$C652*INDEX('E-E'!$E$2:$AH$516,MATCH(Capacity!$B652,'E-E'!$B$2:$B$516,0), MATCH(Capacity!AC$254,'E-E'!$E$1:$AH$1,0))</f>
        <v>0</v>
      </c>
      <c r="AD652">
        <f>$C652*INDEX('E-E'!$E$2:$AH$516,MATCH(Capacity!$B652,'E-E'!$B$2:$B$516,0), MATCH(Capacity!AD$254,'E-E'!$E$1:$AH$1,0))</f>
        <v>0</v>
      </c>
      <c r="AE652">
        <f>$C652*INDEX('E-E'!$E$2:$AH$516,MATCH(Capacity!$B652,'E-E'!$B$2:$B$516,0), MATCH(Capacity!AE$254,'E-E'!$E$1:$AH$1,0))</f>
        <v>0</v>
      </c>
      <c r="AF652">
        <f>$C652*INDEX('E-E'!$E$2:$AH$516,MATCH(Capacity!$B652,'E-E'!$B$2:$B$516,0), MATCH(Capacity!AF$254,'E-E'!$E$1:$AH$1,0))</f>
        <v>0</v>
      </c>
      <c r="AG652">
        <f>$C652*INDEX('E-E'!$E$2:$AH$516,MATCH(Capacity!$B652,'E-E'!$B$2:$B$516,0), MATCH(Capacity!AG$254,'E-E'!$E$1:$AH$1,0))</f>
        <v>0</v>
      </c>
      <c r="AH652">
        <f>$C652*INDEX('E-E'!$E$2:$AH$516,MATCH(Capacity!$B652,'E-E'!$B$2:$B$516,0), MATCH(Capacity!AH$254,'E-E'!$E$1:$AH$1,0))</f>
        <v>0</v>
      </c>
    </row>
    <row r="653" spans="1:34" x14ac:dyDescent="0.3">
      <c r="A653" t="str">
        <f>'E-E'!A400</f>
        <v>Tarraleah</v>
      </c>
      <c r="B653" t="str">
        <f>'E-E'!B400</f>
        <v>TA111-3</v>
      </c>
      <c r="C653">
        <f>_xlfn.IFNA(VLOOKUP(B653,RawData!$B$1:$E$168,4,FALSE),0)</f>
        <v>0</v>
      </c>
      <c r="D653">
        <f>_xlfn.IFNA(VLOOKUP(B653,RawData!$B$1:$H$168,7,FALSE),0)</f>
        <v>0</v>
      </c>
      <c r="E653">
        <f>_xlfn.IFNA(VLOOKUP(B653,RawData!$B$1:$H$168,2,FALSE),0)</f>
        <v>0</v>
      </c>
      <c r="F653">
        <f>$C653*INDEX('E-E'!$E$2:$AH$516,MATCH(Capacity!$B653,'E-E'!$B$2:$B$516,0), MATCH(Capacity!F$254,'E-E'!$E$1:$AH$1,0))</f>
        <v>0</v>
      </c>
      <c r="G653">
        <f>$C653*INDEX('E-E'!$E$2:$AH$516,MATCH(Capacity!$B653,'E-E'!$B$2:$B$516,0), MATCH(Capacity!G$254,'E-E'!$E$1:$AH$1,0))</f>
        <v>0</v>
      </c>
      <c r="H653">
        <f>$C653*INDEX('E-E'!$E$2:$AH$516,MATCH(Capacity!$B653,'E-E'!$B$2:$B$516,0), MATCH(Capacity!H$254,'E-E'!$E$1:$AH$1,0))</f>
        <v>0</v>
      </c>
      <c r="I653">
        <f>$C653*INDEX('E-E'!$E$2:$AH$516,MATCH(Capacity!$B653,'E-E'!$B$2:$B$516,0), MATCH(Capacity!I$254,'E-E'!$E$1:$AH$1,0))</f>
        <v>0</v>
      </c>
      <c r="J653">
        <f>$C653*INDEX('E-E'!$E$2:$AH$516,MATCH(Capacity!$B653,'E-E'!$B$2:$B$516,0), MATCH(Capacity!J$254,'E-E'!$E$1:$AH$1,0))</f>
        <v>0</v>
      </c>
      <c r="K653">
        <f>$C653*INDEX('E-E'!$E$2:$AH$516,MATCH(Capacity!$B653,'E-E'!$B$2:$B$516,0), MATCH(Capacity!K$254,'E-E'!$E$1:$AH$1,0))</f>
        <v>0</v>
      </c>
      <c r="L653">
        <f>$C653*INDEX('E-E'!$E$2:$AH$516,MATCH(Capacity!$B653,'E-E'!$B$2:$B$516,0), MATCH(Capacity!L$254,'E-E'!$E$1:$AH$1,0))</f>
        <v>0</v>
      </c>
      <c r="M653">
        <f>$C653*INDEX('E-E'!$E$2:$AH$516,MATCH(Capacity!$B653,'E-E'!$B$2:$B$516,0), MATCH(Capacity!M$254,'E-E'!$E$1:$AH$1,0))</f>
        <v>0</v>
      </c>
      <c r="N653">
        <f>$C653*INDEX('E-E'!$E$2:$AH$516,MATCH(Capacity!$B653,'E-E'!$B$2:$B$516,0), MATCH(Capacity!N$254,'E-E'!$E$1:$AH$1,0))</f>
        <v>0</v>
      </c>
      <c r="O653">
        <f>$C653*INDEX('E-E'!$E$2:$AH$516,MATCH(Capacity!$B653,'E-E'!$B$2:$B$516,0), MATCH(Capacity!O$254,'E-E'!$E$1:$AH$1,0))</f>
        <v>0</v>
      </c>
      <c r="P653">
        <f>$C653*INDEX('E-E'!$E$2:$AH$516,MATCH(Capacity!$B653,'E-E'!$B$2:$B$516,0), MATCH(Capacity!P$254,'E-E'!$E$1:$AH$1,0))</f>
        <v>0</v>
      </c>
      <c r="Q653">
        <f>$C653*INDEX('E-E'!$E$2:$AH$516,MATCH(Capacity!$B653,'E-E'!$B$2:$B$516,0), MATCH(Capacity!Q$254,'E-E'!$E$1:$AH$1,0))</f>
        <v>0</v>
      </c>
      <c r="R653">
        <f>$C653*INDEX('E-E'!$E$2:$AH$516,MATCH(Capacity!$B653,'E-E'!$B$2:$B$516,0), MATCH(Capacity!R$254,'E-E'!$E$1:$AH$1,0))</f>
        <v>0</v>
      </c>
      <c r="S653">
        <f>$C653*INDEX('E-E'!$E$2:$AH$516,MATCH(Capacity!$B653,'E-E'!$B$2:$B$516,0), MATCH(Capacity!S$254,'E-E'!$E$1:$AH$1,0))</f>
        <v>0</v>
      </c>
      <c r="T653">
        <f>$C653*INDEX('E-E'!$E$2:$AH$516,MATCH(Capacity!$B653,'E-E'!$B$2:$B$516,0), MATCH(Capacity!T$254,'E-E'!$E$1:$AH$1,0))</f>
        <v>0</v>
      </c>
      <c r="U653">
        <f>$C653*INDEX('E-E'!$E$2:$AH$516,MATCH(Capacity!$B653,'E-E'!$B$2:$B$516,0), MATCH(Capacity!U$254,'E-E'!$E$1:$AH$1,0))</f>
        <v>0</v>
      </c>
      <c r="V653">
        <f>$C653*INDEX('E-E'!$E$2:$AH$516,MATCH(Capacity!$B653,'E-E'!$B$2:$B$516,0), MATCH(Capacity!V$254,'E-E'!$E$1:$AH$1,0))</f>
        <v>0</v>
      </c>
      <c r="W653">
        <f>$C653*INDEX('E-E'!$E$2:$AH$516,MATCH(Capacity!$B653,'E-E'!$B$2:$B$516,0), MATCH(Capacity!W$254,'E-E'!$E$1:$AH$1,0))</f>
        <v>0</v>
      </c>
      <c r="X653">
        <f>$C653*INDEX('E-E'!$E$2:$AH$516,MATCH(Capacity!$B653,'E-E'!$B$2:$B$516,0), MATCH(Capacity!X$254,'E-E'!$E$1:$AH$1,0))</f>
        <v>0</v>
      </c>
      <c r="Y653">
        <f>$C653*INDEX('E-E'!$E$2:$AH$516,MATCH(Capacity!$B653,'E-E'!$B$2:$B$516,0), MATCH(Capacity!Y$254,'E-E'!$E$1:$AH$1,0))</f>
        <v>0</v>
      </c>
      <c r="Z653">
        <f>$C653*INDEX('E-E'!$E$2:$AH$516,MATCH(Capacity!$B653,'E-E'!$B$2:$B$516,0), MATCH(Capacity!Z$254,'E-E'!$E$1:$AH$1,0))</f>
        <v>0</v>
      </c>
      <c r="AA653">
        <f>$C653*INDEX('E-E'!$E$2:$AH$516,MATCH(Capacity!$B653,'E-E'!$B$2:$B$516,0), MATCH(Capacity!AA$254,'E-E'!$E$1:$AH$1,0))</f>
        <v>0</v>
      </c>
      <c r="AB653">
        <f>$C653*INDEX('E-E'!$E$2:$AH$516,MATCH(Capacity!$B653,'E-E'!$B$2:$B$516,0), MATCH(Capacity!AB$254,'E-E'!$E$1:$AH$1,0))</f>
        <v>0</v>
      </c>
      <c r="AC653">
        <f>$C653*INDEX('E-E'!$E$2:$AH$516,MATCH(Capacity!$B653,'E-E'!$B$2:$B$516,0), MATCH(Capacity!AC$254,'E-E'!$E$1:$AH$1,0))</f>
        <v>0</v>
      </c>
      <c r="AD653">
        <f>$C653*INDEX('E-E'!$E$2:$AH$516,MATCH(Capacity!$B653,'E-E'!$B$2:$B$516,0), MATCH(Capacity!AD$254,'E-E'!$E$1:$AH$1,0))</f>
        <v>0</v>
      </c>
      <c r="AE653">
        <f>$C653*INDEX('E-E'!$E$2:$AH$516,MATCH(Capacity!$B653,'E-E'!$B$2:$B$516,0), MATCH(Capacity!AE$254,'E-E'!$E$1:$AH$1,0))</f>
        <v>0</v>
      </c>
      <c r="AF653">
        <f>$C653*INDEX('E-E'!$E$2:$AH$516,MATCH(Capacity!$B653,'E-E'!$B$2:$B$516,0), MATCH(Capacity!AF$254,'E-E'!$E$1:$AH$1,0))</f>
        <v>0</v>
      </c>
      <c r="AG653">
        <f>$C653*INDEX('E-E'!$E$2:$AH$516,MATCH(Capacity!$B653,'E-E'!$B$2:$B$516,0), MATCH(Capacity!AG$254,'E-E'!$E$1:$AH$1,0))</f>
        <v>0</v>
      </c>
      <c r="AH653">
        <f>$C653*INDEX('E-E'!$E$2:$AH$516,MATCH(Capacity!$B653,'E-E'!$B$2:$B$516,0), MATCH(Capacity!AH$254,'E-E'!$E$1:$AH$1,0))</f>
        <v>0</v>
      </c>
    </row>
    <row r="654" spans="1:34" x14ac:dyDescent="0.3">
      <c r="A654" t="str">
        <f>'E-E'!A401</f>
        <v>Tarraleah</v>
      </c>
      <c r="B654" t="str">
        <f>'E-E'!B401</f>
        <v>TA112-4</v>
      </c>
      <c r="C654">
        <f>_xlfn.IFNA(VLOOKUP(B654,RawData!$B$1:$E$168,4,FALSE),0)</f>
        <v>0</v>
      </c>
      <c r="D654">
        <f>_xlfn.IFNA(VLOOKUP(B654,RawData!$B$1:$H$168,7,FALSE),0)</f>
        <v>0</v>
      </c>
      <c r="E654">
        <f>_xlfn.IFNA(VLOOKUP(B654,RawData!$B$1:$H$168,2,FALSE),0)</f>
        <v>0</v>
      </c>
      <c r="F654">
        <f>$C654*INDEX('E-E'!$E$2:$AH$516,MATCH(Capacity!$B654,'E-E'!$B$2:$B$516,0), MATCH(Capacity!F$254,'E-E'!$E$1:$AH$1,0))</f>
        <v>0</v>
      </c>
      <c r="G654">
        <f>$C654*INDEX('E-E'!$E$2:$AH$516,MATCH(Capacity!$B654,'E-E'!$B$2:$B$516,0), MATCH(Capacity!G$254,'E-E'!$E$1:$AH$1,0))</f>
        <v>0</v>
      </c>
      <c r="H654">
        <f>$C654*INDEX('E-E'!$E$2:$AH$516,MATCH(Capacity!$B654,'E-E'!$B$2:$B$516,0), MATCH(Capacity!H$254,'E-E'!$E$1:$AH$1,0))</f>
        <v>0</v>
      </c>
      <c r="I654">
        <f>$C654*INDEX('E-E'!$E$2:$AH$516,MATCH(Capacity!$B654,'E-E'!$B$2:$B$516,0), MATCH(Capacity!I$254,'E-E'!$E$1:$AH$1,0))</f>
        <v>0</v>
      </c>
      <c r="J654">
        <f>$C654*INDEX('E-E'!$E$2:$AH$516,MATCH(Capacity!$B654,'E-E'!$B$2:$B$516,0), MATCH(Capacity!J$254,'E-E'!$E$1:$AH$1,0))</f>
        <v>0</v>
      </c>
      <c r="K654">
        <f>$C654*INDEX('E-E'!$E$2:$AH$516,MATCH(Capacity!$B654,'E-E'!$B$2:$B$516,0), MATCH(Capacity!K$254,'E-E'!$E$1:$AH$1,0))</f>
        <v>0</v>
      </c>
      <c r="L654">
        <f>$C654*INDEX('E-E'!$E$2:$AH$516,MATCH(Capacity!$B654,'E-E'!$B$2:$B$516,0), MATCH(Capacity!L$254,'E-E'!$E$1:$AH$1,0))</f>
        <v>0</v>
      </c>
      <c r="M654">
        <f>$C654*INDEX('E-E'!$E$2:$AH$516,MATCH(Capacity!$B654,'E-E'!$B$2:$B$516,0), MATCH(Capacity!M$254,'E-E'!$E$1:$AH$1,0))</f>
        <v>0</v>
      </c>
      <c r="N654">
        <f>$C654*INDEX('E-E'!$E$2:$AH$516,MATCH(Capacity!$B654,'E-E'!$B$2:$B$516,0), MATCH(Capacity!N$254,'E-E'!$E$1:$AH$1,0))</f>
        <v>0</v>
      </c>
      <c r="O654">
        <f>$C654*INDEX('E-E'!$E$2:$AH$516,MATCH(Capacity!$B654,'E-E'!$B$2:$B$516,0), MATCH(Capacity!O$254,'E-E'!$E$1:$AH$1,0))</f>
        <v>0</v>
      </c>
      <c r="P654">
        <f>$C654*INDEX('E-E'!$E$2:$AH$516,MATCH(Capacity!$B654,'E-E'!$B$2:$B$516,0), MATCH(Capacity!P$254,'E-E'!$E$1:$AH$1,0))</f>
        <v>0</v>
      </c>
      <c r="Q654">
        <f>$C654*INDEX('E-E'!$E$2:$AH$516,MATCH(Capacity!$B654,'E-E'!$B$2:$B$516,0), MATCH(Capacity!Q$254,'E-E'!$E$1:$AH$1,0))</f>
        <v>0</v>
      </c>
      <c r="R654">
        <f>$C654*INDEX('E-E'!$E$2:$AH$516,MATCH(Capacity!$B654,'E-E'!$B$2:$B$516,0), MATCH(Capacity!R$254,'E-E'!$E$1:$AH$1,0))</f>
        <v>0</v>
      </c>
      <c r="S654">
        <f>$C654*INDEX('E-E'!$E$2:$AH$516,MATCH(Capacity!$B654,'E-E'!$B$2:$B$516,0), MATCH(Capacity!S$254,'E-E'!$E$1:$AH$1,0))</f>
        <v>0</v>
      </c>
      <c r="T654">
        <f>$C654*INDEX('E-E'!$E$2:$AH$516,MATCH(Capacity!$B654,'E-E'!$B$2:$B$516,0), MATCH(Capacity!T$254,'E-E'!$E$1:$AH$1,0))</f>
        <v>0</v>
      </c>
      <c r="U654">
        <f>$C654*INDEX('E-E'!$E$2:$AH$516,MATCH(Capacity!$B654,'E-E'!$B$2:$B$516,0), MATCH(Capacity!U$254,'E-E'!$E$1:$AH$1,0))</f>
        <v>0</v>
      </c>
      <c r="V654">
        <f>$C654*INDEX('E-E'!$E$2:$AH$516,MATCH(Capacity!$B654,'E-E'!$B$2:$B$516,0), MATCH(Capacity!V$254,'E-E'!$E$1:$AH$1,0))</f>
        <v>0</v>
      </c>
      <c r="W654">
        <f>$C654*INDEX('E-E'!$E$2:$AH$516,MATCH(Capacity!$B654,'E-E'!$B$2:$B$516,0), MATCH(Capacity!W$254,'E-E'!$E$1:$AH$1,0))</f>
        <v>0</v>
      </c>
      <c r="X654">
        <f>$C654*INDEX('E-E'!$E$2:$AH$516,MATCH(Capacity!$B654,'E-E'!$B$2:$B$516,0), MATCH(Capacity!X$254,'E-E'!$E$1:$AH$1,0))</f>
        <v>0</v>
      </c>
      <c r="Y654">
        <f>$C654*INDEX('E-E'!$E$2:$AH$516,MATCH(Capacity!$B654,'E-E'!$B$2:$B$516,0), MATCH(Capacity!Y$254,'E-E'!$E$1:$AH$1,0))</f>
        <v>0</v>
      </c>
      <c r="Z654">
        <f>$C654*INDEX('E-E'!$E$2:$AH$516,MATCH(Capacity!$B654,'E-E'!$B$2:$B$516,0), MATCH(Capacity!Z$254,'E-E'!$E$1:$AH$1,0))</f>
        <v>0</v>
      </c>
      <c r="AA654">
        <f>$C654*INDEX('E-E'!$E$2:$AH$516,MATCH(Capacity!$B654,'E-E'!$B$2:$B$516,0), MATCH(Capacity!AA$254,'E-E'!$E$1:$AH$1,0))</f>
        <v>0</v>
      </c>
      <c r="AB654">
        <f>$C654*INDEX('E-E'!$E$2:$AH$516,MATCH(Capacity!$B654,'E-E'!$B$2:$B$516,0), MATCH(Capacity!AB$254,'E-E'!$E$1:$AH$1,0))</f>
        <v>0</v>
      </c>
      <c r="AC654">
        <f>$C654*INDEX('E-E'!$E$2:$AH$516,MATCH(Capacity!$B654,'E-E'!$B$2:$B$516,0), MATCH(Capacity!AC$254,'E-E'!$E$1:$AH$1,0))</f>
        <v>0</v>
      </c>
      <c r="AD654">
        <f>$C654*INDEX('E-E'!$E$2:$AH$516,MATCH(Capacity!$B654,'E-E'!$B$2:$B$516,0), MATCH(Capacity!AD$254,'E-E'!$E$1:$AH$1,0))</f>
        <v>0</v>
      </c>
      <c r="AE654">
        <f>$C654*INDEX('E-E'!$E$2:$AH$516,MATCH(Capacity!$B654,'E-E'!$B$2:$B$516,0), MATCH(Capacity!AE$254,'E-E'!$E$1:$AH$1,0))</f>
        <v>0</v>
      </c>
      <c r="AF654">
        <f>$C654*INDEX('E-E'!$E$2:$AH$516,MATCH(Capacity!$B654,'E-E'!$B$2:$B$516,0), MATCH(Capacity!AF$254,'E-E'!$E$1:$AH$1,0))</f>
        <v>0</v>
      </c>
      <c r="AG654">
        <f>$C654*INDEX('E-E'!$E$2:$AH$516,MATCH(Capacity!$B654,'E-E'!$B$2:$B$516,0), MATCH(Capacity!AG$254,'E-E'!$E$1:$AH$1,0))</f>
        <v>0</v>
      </c>
      <c r="AH654">
        <f>$C654*INDEX('E-E'!$E$2:$AH$516,MATCH(Capacity!$B654,'E-E'!$B$2:$B$516,0), MATCH(Capacity!AH$254,'E-E'!$E$1:$AH$1,0))</f>
        <v>0</v>
      </c>
    </row>
    <row r="655" spans="1:34" x14ac:dyDescent="0.3">
      <c r="A655" t="str">
        <f>'E-E'!A402</f>
        <v>Tarraleah</v>
      </c>
      <c r="B655" t="str">
        <f>'E-E'!B402</f>
        <v>TA112-5</v>
      </c>
      <c r="C655">
        <f>_xlfn.IFNA(VLOOKUP(B655,RawData!$B$1:$E$168,4,FALSE),0)</f>
        <v>0</v>
      </c>
      <c r="D655">
        <f>_xlfn.IFNA(VLOOKUP(B655,RawData!$B$1:$H$168,7,FALSE),0)</f>
        <v>0</v>
      </c>
      <c r="E655">
        <f>_xlfn.IFNA(VLOOKUP(B655,RawData!$B$1:$H$168,2,FALSE),0)</f>
        <v>0</v>
      </c>
      <c r="F655">
        <f>$C655*INDEX('E-E'!$E$2:$AH$516,MATCH(Capacity!$B655,'E-E'!$B$2:$B$516,0), MATCH(Capacity!F$254,'E-E'!$E$1:$AH$1,0))</f>
        <v>0</v>
      </c>
      <c r="G655">
        <f>$C655*INDEX('E-E'!$E$2:$AH$516,MATCH(Capacity!$B655,'E-E'!$B$2:$B$516,0), MATCH(Capacity!G$254,'E-E'!$E$1:$AH$1,0))</f>
        <v>0</v>
      </c>
      <c r="H655">
        <f>$C655*INDEX('E-E'!$E$2:$AH$516,MATCH(Capacity!$B655,'E-E'!$B$2:$B$516,0), MATCH(Capacity!H$254,'E-E'!$E$1:$AH$1,0))</f>
        <v>0</v>
      </c>
      <c r="I655">
        <f>$C655*INDEX('E-E'!$E$2:$AH$516,MATCH(Capacity!$B655,'E-E'!$B$2:$B$516,0), MATCH(Capacity!I$254,'E-E'!$E$1:$AH$1,0))</f>
        <v>0</v>
      </c>
      <c r="J655">
        <f>$C655*INDEX('E-E'!$E$2:$AH$516,MATCH(Capacity!$B655,'E-E'!$B$2:$B$516,0), MATCH(Capacity!J$254,'E-E'!$E$1:$AH$1,0))</f>
        <v>0</v>
      </c>
      <c r="K655">
        <f>$C655*INDEX('E-E'!$E$2:$AH$516,MATCH(Capacity!$B655,'E-E'!$B$2:$B$516,0), MATCH(Capacity!K$254,'E-E'!$E$1:$AH$1,0))</f>
        <v>0</v>
      </c>
      <c r="L655">
        <f>$C655*INDEX('E-E'!$E$2:$AH$516,MATCH(Capacity!$B655,'E-E'!$B$2:$B$516,0), MATCH(Capacity!L$254,'E-E'!$E$1:$AH$1,0))</f>
        <v>0</v>
      </c>
      <c r="M655">
        <f>$C655*INDEX('E-E'!$E$2:$AH$516,MATCH(Capacity!$B655,'E-E'!$B$2:$B$516,0), MATCH(Capacity!M$254,'E-E'!$E$1:$AH$1,0))</f>
        <v>0</v>
      </c>
      <c r="N655">
        <f>$C655*INDEX('E-E'!$E$2:$AH$516,MATCH(Capacity!$B655,'E-E'!$B$2:$B$516,0), MATCH(Capacity!N$254,'E-E'!$E$1:$AH$1,0))</f>
        <v>0</v>
      </c>
      <c r="O655">
        <f>$C655*INDEX('E-E'!$E$2:$AH$516,MATCH(Capacity!$B655,'E-E'!$B$2:$B$516,0), MATCH(Capacity!O$254,'E-E'!$E$1:$AH$1,0))</f>
        <v>0</v>
      </c>
      <c r="P655">
        <f>$C655*INDEX('E-E'!$E$2:$AH$516,MATCH(Capacity!$B655,'E-E'!$B$2:$B$516,0), MATCH(Capacity!P$254,'E-E'!$E$1:$AH$1,0))</f>
        <v>0</v>
      </c>
      <c r="Q655">
        <f>$C655*INDEX('E-E'!$E$2:$AH$516,MATCH(Capacity!$B655,'E-E'!$B$2:$B$516,0), MATCH(Capacity!Q$254,'E-E'!$E$1:$AH$1,0))</f>
        <v>0</v>
      </c>
      <c r="R655">
        <f>$C655*INDEX('E-E'!$E$2:$AH$516,MATCH(Capacity!$B655,'E-E'!$B$2:$B$516,0), MATCH(Capacity!R$254,'E-E'!$E$1:$AH$1,0))</f>
        <v>0</v>
      </c>
      <c r="S655">
        <f>$C655*INDEX('E-E'!$E$2:$AH$516,MATCH(Capacity!$B655,'E-E'!$B$2:$B$516,0), MATCH(Capacity!S$254,'E-E'!$E$1:$AH$1,0))</f>
        <v>0</v>
      </c>
      <c r="T655">
        <f>$C655*INDEX('E-E'!$E$2:$AH$516,MATCH(Capacity!$B655,'E-E'!$B$2:$B$516,0), MATCH(Capacity!T$254,'E-E'!$E$1:$AH$1,0))</f>
        <v>0</v>
      </c>
      <c r="U655">
        <f>$C655*INDEX('E-E'!$E$2:$AH$516,MATCH(Capacity!$B655,'E-E'!$B$2:$B$516,0), MATCH(Capacity!U$254,'E-E'!$E$1:$AH$1,0))</f>
        <v>0</v>
      </c>
      <c r="V655">
        <f>$C655*INDEX('E-E'!$E$2:$AH$516,MATCH(Capacity!$B655,'E-E'!$B$2:$B$516,0), MATCH(Capacity!V$254,'E-E'!$E$1:$AH$1,0))</f>
        <v>0</v>
      </c>
      <c r="W655">
        <f>$C655*INDEX('E-E'!$E$2:$AH$516,MATCH(Capacity!$B655,'E-E'!$B$2:$B$516,0), MATCH(Capacity!W$254,'E-E'!$E$1:$AH$1,0))</f>
        <v>0</v>
      </c>
      <c r="X655">
        <f>$C655*INDEX('E-E'!$E$2:$AH$516,MATCH(Capacity!$B655,'E-E'!$B$2:$B$516,0), MATCH(Capacity!X$254,'E-E'!$E$1:$AH$1,0))</f>
        <v>0</v>
      </c>
      <c r="Y655">
        <f>$C655*INDEX('E-E'!$E$2:$AH$516,MATCH(Capacity!$B655,'E-E'!$B$2:$B$516,0), MATCH(Capacity!Y$254,'E-E'!$E$1:$AH$1,0))</f>
        <v>0</v>
      </c>
      <c r="Z655">
        <f>$C655*INDEX('E-E'!$E$2:$AH$516,MATCH(Capacity!$B655,'E-E'!$B$2:$B$516,0), MATCH(Capacity!Z$254,'E-E'!$E$1:$AH$1,0))</f>
        <v>0</v>
      </c>
      <c r="AA655">
        <f>$C655*INDEX('E-E'!$E$2:$AH$516,MATCH(Capacity!$B655,'E-E'!$B$2:$B$516,0), MATCH(Capacity!AA$254,'E-E'!$E$1:$AH$1,0))</f>
        <v>0</v>
      </c>
      <c r="AB655">
        <f>$C655*INDEX('E-E'!$E$2:$AH$516,MATCH(Capacity!$B655,'E-E'!$B$2:$B$516,0), MATCH(Capacity!AB$254,'E-E'!$E$1:$AH$1,0))</f>
        <v>0</v>
      </c>
      <c r="AC655">
        <f>$C655*INDEX('E-E'!$E$2:$AH$516,MATCH(Capacity!$B655,'E-E'!$B$2:$B$516,0), MATCH(Capacity!AC$254,'E-E'!$E$1:$AH$1,0))</f>
        <v>0</v>
      </c>
      <c r="AD655">
        <f>$C655*INDEX('E-E'!$E$2:$AH$516,MATCH(Capacity!$B655,'E-E'!$B$2:$B$516,0), MATCH(Capacity!AD$254,'E-E'!$E$1:$AH$1,0))</f>
        <v>0</v>
      </c>
      <c r="AE655">
        <f>$C655*INDEX('E-E'!$E$2:$AH$516,MATCH(Capacity!$B655,'E-E'!$B$2:$B$516,0), MATCH(Capacity!AE$254,'E-E'!$E$1:$AH$1,0))</f>
        <v>0</v>
      </c>
      <c r="AF655">
        <f>$C655*INDEX('E-E'!$E$2:$AH$516,MATCH(Capacity!$B655,'E-E'!$B$2:$B$516,0), MATCH(Capacity!AF$254,'E-E'!$E$1:$AH$1,0))</f>
        <v>0</v>
      </c>
      <c r="AG655">
        <f>$C655*INDEX('E-E'!$E$2:$AH$516,MATCH(Capacity!$B655,'E-E'!$B$2:$B$516,0), MATCH(Capacity!AG$254,'E-E'!$E$1:$AH$1,0))</f>
        <v>0</v>
      </c>
      <c r="AH655">
        <f>$C655*INDEX('E-E'!$E$2:$AH$516,MATCH(Capacity!$B655,'E-E'!$B$2:$B$516,0), MATCH(Capacity!AH$254,'E-E'!$E$1:$AH$1,0))</f>
        <v>0</v>
      </c>
    </row>
    <row r="656" spans="1:34" x14ac:dyDescent="0.3">
      <c r="A656" t="str">
        <f>'E-E'!A403</f>
        <v>Tarraleah</v>
      </c>
      <c r="B656" t="str">
        <f>'E-E'!B403</f>
        <v>TA112-6</v>
      </c>
      <c r="C656">
        <f>_xlfn.IFNA(VLOOKUP(B656,RawData!$B$1:$E$168,4,FALSE),0)</f>
        <v>0</v>
      </c>
      <c r="D656">
        <f>_xlfn.IFNA(VLOOKUP(B656,RawData!$B$1:$H$168,7,FALSE),0)</f>
        <v>0</v>
      </c>
      <c r="E656">
        <f>_xlfn.IFNA(VLOOKUP(B656,RawData!$B$1:$H$168,2,FALSE),0)</f>
        <v>0</v>
      </c>
      <c r="F656">
        <f>$C656*INDEX('E-E'!$E$2:$AH$516,MATCH(Capacity!$B656,'E-E'!$B$2:$B$516,0), MATCH(Capacity!F$254,'E-E'!$E$1:$AH$1,0))</f>
        <v>0</v>
      </c>
      <c r="G656">
        <f>$C656*INDEX('E-E'!$E$2:$AH$516,MATCH(Capacity!$B656,'E-E'!$B$2:$B$516,0), MATCH(Capacity!G$254,'E-E'!$E$1:$AH$1,0))</f>
        <v>0</v>
      </c>
      <c r="H656">
        <f>$C656*INDEX('E-E'!$E$2:$AH$516,MATCH(Capacity!$B656,'E-E'!$B$2:$B$516,0), MATCH(Capacity!H$254,'E-E'!$E$1:$AH$1,0))</f>
        <v>0</v>
      </c>
      <c r="I656">
        <f>$C656*INDEX('E-E'!$E$2:$AH$516,MATCH(Capacity!$B656,'E-E'!$B$2:$B$516,0), MATCH(Capacity!I$254,'E-E'!$E$1:$AH$1,0))</f>
        <v>0</v>
      </c>
      <c r="J656">
        <f>$C656*INDEX('E-E'!$E$2:$AH$516,MATCH(Capacity!$B656,'E-E'!$B$2:$B$516,0), MATCH(Capacity!J$254,'E-E'!$E$1:$AH$1,0))</f>
        <v>0</v>
      </c>
      <c r="K656">
        <f>$C656*INDEX('E-E'!$E$2:$AH$516,MATCH(Capacity!$B656,'E-E'!$B$2:$B$516,0), MATCH(Capacity!K$254,'E-E'!$E$1:$AH$1,0))</f>
        <v>0</v>
      </c>
      <c r="L656">
        <f>$C656*INDEX('E-E'!$E$2:$AH$516,MATCH(Capacity!$B656,'E-E'!$B$2:$B$516,0), MATCH(Capacity!L$254,'E-E'!$E$1:$AH$1,0))</f>
        <v>0</v>
      </c>
      <c r="M656">
        <f>$C656*INDEX('E-E'!$E$2:$AH$516,MATCH(Capacity!$B656,'E-E'!$B$2:$B$516,0), MATCH(Capacity!M$254,'E-E'!$E$1:$AH$1,0))</f>
        <v>0</v>
      </c>
      <c r="N656">
        <f>$C656*INDEX('E-E'!$E$2:$AH$516,MATCH(Capacity!$B656,'E-E'!$B$2:$B$516,0), MATCH(Capacity!N$254,'E-E'!$E$1:$AH$1,0))</f>
        <v>0</v>
      </c>
      <c r="O656">
        <f>$C656*INDEX('E-E'!$E$2:$AH$516,MATCH(Capacity!$B656,'E-E'!$B$2:$B$516,0), MATCH(Capacity!O$254,'E-E'!$E$1:$AH$1,0))</f>
        <v>0</v>
      </c>
      <c r="P656">
        <f>$C656*INDEX('E-E'!$E$2:$AH$516,MATCH(Capacity!$B656,'E-E'!$B$2:$B$516,0), MATCH(Capacity!P$254,'E-E'!$E$1:$AH$1,0))</f>
        <v>0</v>
      </c>
      <c r="Q656">
        <f>$C656*INDEX('E-E'!$E$2:$AH$516,MATCH(Capacity!$B656,'E-E'!$B$2:$B$516,0), MATCH(Capacity!Q$254,'E-E'!$E$1:$AH$1,0))</f>
        <v>0</v>
      </c>
      <c r="R656">
        <f>$C656*INDEX('E-E'!$E$2:$AH$516,MATCH(Capacity!$B656,'E-E'!$B$2:$B$516,0), MATCH(Capacity!R$254,'E-E'!$E$1:$AH$1,0))</f>
        <v>0</v>
      </c>
      <c r="S656">
        <f>$C656*INDEX('E-E'!$E$2:$AH$516,MATCH(Capacity!$B656,'E-E'!$B$2:$B$516,0), MATCH(Capacity!S$254,'E-E'!$E$1:$AH$1,0))</f>
        <v>0</v>
      </c>
      <c r="T656">
        <f>$C656*INDEX('E-E'!$E$2:$AH$516,MATCH(Capacity!$B656,'E-E'!$B$2:$B$516,0), MATCH(Capacity!T$254,'E-E'!$E$1:$AH$1,0))</f>
        <v>0</v>
      </c>
      <c r="U656">
        <f>$C656*INDEX('E-E'!$E$2:$AH$516,MATCH(Capacity!$B656,'E-E'!$B$2:$B$516,0), MATCH(Capacity!U$254,'E-E'!$E$1:$AH$1,0))</f>
        <v>0</v>
      </c>
      <c r="V656">
        <f>$C656*INDEX('E-E'!$E$2:$AH$516,MATCH(Capacity!$B656,'E-E'!$B$2:$B$516,0), MATCH(Capacity!V$254,'E-E'!$E$1:$AH$1,0))</f>
        <v>0</v>
      </c>
      <c r="W656">
        <f>$C656*INDEX('E-E'!$E$2:$AH$516,MATCH(Capacity!$B656,'E-E'!$B$2:$B$516,0), MATCH(Capacity!W$254,'E-E'!$E$1:$AH$1,0))</f>
        <v>0</v>
      </c>
      <c r="X656">
        <f>$C656*INDEX('E-E'!$E$2:$AH$516,MATCH(Capacity!$B656,'E-E'!$B$2:$B$516,0), MATCH(Capacity!X$254,'E-E'!$E$1:$AH$1,0))</f>
        <v>0</v>
      </c>
      <c r="Y656">
        <f>$C656*INDEX('E-E'!$E$2:$AH$516,MATCH(Capacity!$B656,'E-E'!$B$2:$B$516,0), MATCH(Capacity!Y$254,'E-E'!$E$1:$AH$1,0))</f>
        <v>0</v>
      </c>
      <c r="Z656">
        <f>$C656*INDEX('E-E'!$E$2:$AH$516,MATCH(Capacity!$B656,'E-E'!$B$2:$B$516,0), MATCH(Capacity!Z$254,'E-E'!$E$1:$AH$1,0))</f>
        <v>0</v>
      </c>
      <c r="AA656">
        <f>$C656*INDEX('E-E'!$E$2:$AH$516,MATCH(Capacity!$B656,'E-E'!$B$2:$B$516,0), MATCH(Capacity!AA$254,'E-E'!$E$1:$AH$1,0))</f>
        <v>0</v>
      </c>
      <c r="AB656">
        <f>$C656*INDEX('E-E'!$E$2:$AH$516,MATCH(Capacity!$B656,'E-E'!$B$2:$B$516,0), MATCH(Capacity!AB$254,'E-E'!$E$1:$AH$1,0))</f>
        <v>0</v>
      </c>
      <c r="AC656">
        <f>$C656*INDEX('E-E'!$E$2:$AH$516,MATCH(Capacity!$B656,'E-E'!$B$2:$B$516,0), MATCH(Capacity!AC$254,'E-E'!$E$1:$AH$1,0))</f>
        <v>0</v>
      </c>
      <c r="AD656">
        <f>$C656*INDEX('E-E'!$E$2:$AH$516,MATCH(Capacity!$B656,'E-E'!$B$2:$B$516,0), MATCH(Capacity!AD$254,'E-E'!$E$1:$AH$1,0))</f>
        <v>0</v>
      </c>
      <c r="AE656">
        <f>$C656*INDEX('E-E'!$E$2:$AH$516,MATCH(Capacity!$B656,'E-E'!$B$2:$B$516,0), MATCH(Capacity!AE$254,'E-E'!$E$1:$AH$1,0))</f>
        <v>0</v>
      </c>
      <c r="AF656">
        <f>$C656*INDEX('E-E'!$E$2:$AH$516,MATCH(Capacity!$B656,'E-E'!$B$2:$B$516,0), MATCH(Capacity!AF$254,'E-E'!$E$1:$AH$1,0))</f>
        <v>0</v>
      </c>
      <c r="AG656">
        <f>$C656*INDEX('E-E'!$E$2:$AH$516,MATCH(Capacity!$B656,'E-E'!$B$2:$B$516,0), MATCH(Capacity!AG$254,'E-E'!$E$1:$AH$1,0))</f>
        <v>0</v>
      </c>
      <c r="AH656">
        <f>$C656*INDEX('E-E'!$E$2:$AH$516,MATCH(Capacity!$B656,'E-E'!$B$2:$B$516,0), MATCH(Capacity!AH$254,'E-E'!$E$1:$AH$1,0))</f>
        <v>0</v>
      </c>
    </row>
    <row r="657" spans="1:34" x14ac:dyDescent="0.3">
      <c r="A657" t="str">
        <f>'E-E'!A404</f>
        <v>Tallawarra B</v>
      </c>
      <c r="B657" t="str">
        <f>'E-E'!B404</f>
        <v>Tallawarra B</v>
      </c>
      <c r="C657">
        <f>_xlfn.IFNA(VLOOKUP(B657,RawData!$B$1:$E$168,4,FALSE),0)</f>
        <v>314</v>
      </c>
      <c r="D657" t="str">
        <f>_xlfn.IFNA(VLOOKUP(B657,RawData!$B$1:$H$168,7,FALSE),0)</f>
        <v>OCGT</v>
      </c>
      <c r="E657" t="str">
        <f>_xlfn.IFNA(VLOOKUP(B657,RawData!$B$1:$H$168,2,FALSE),0)</f>
        <v>NSW</v>
      </c>
      <c r="F657">
        <f>$C657*INDEX('E-E'!$E$2:$AH$516,MATCH(Capacity!$B657,'E-E'!$B$2:$B$516,0), MATCH(Capacity!F$254,'E-E'!$E$1:$AH$1,0))</f>
        <v>0</v>
      </c>
      <c r="G657">
        <f>$C657*INDEX('E-E'!$E$2:$AH$516,MATCH(Capacity!$B657,'E-E'!$B$2:$B$516,0), MATCH(Capacity!G$254,'E-E'!$E$1:$AH$1,0))</f>
        <v>0</v>
      </c>
      <c r="H657">
        <f>$C657*INDEX('E-E'!$E$2:$AH$516,MATCH(Capacity!$B657,'E-E'!$B$2:$B$516,0), MATCH(Capacity!H$254,'E-E'!$E$1:$AH$1,0))</f>
        <v>314</v>
      </c>
      <c r="I657">
        <f>$C657*INDEX('E-E'!$E$2:$AH$516,MATCH(Capacity!$B657,'E-E'!$B$2:$B$516,0), MATCH(Capacity!I$254,'E-E'!$E$1:$AH$1,0))</f>
        <v>314</v>
      </c>
      <c r="J657">
        <f>$C657*INDEX('E-E'!$E$2:$AH$516,MATCH(Capacity!$B657,'E-E'!$B$2:$B$516,0), MATCH(Capacity!J$254,'E-E'!$E$1:$AH$1,0))</f>
        <v>314</v>
      </c>
      <c r="K657">
        <f>$C657*INDEX('E-E'!$E$2:$AH$516,MATCH(Capacity!$B657,'E-E'!$B$2:$B$516,0), MATCH(Capacity!K$254,'E-E'!$E$1:$AH$1,0))</f>
        <v>314</v>
      </c>
      <c r="L657">
        <f>$C657*INDEX('E-E'!$E$2:$AH$516,MATCH(Capacity!$B657,'E-E'!$B$2:$B$516,0), MATCH(Capacity!L$254,'E-E'!$E$1:$AH$1,0))</f>
        <v>314</v>
      </c>
      <c r="M657">
        <f>$C657*INDEX('E-E'!$E$2:$AH$516,MATCH(Capacity!$B657,'E-E'!$B$2:$B$516,0), MATCH(Capacity!M$254,'E-E'!$E$1:$AH$1,0))</f>
        <v>314</v>
      </c>
      <c r="N657">
        <f>$C657*INDEX('E-E'!$E$2:$AH$516,MATCH(Capacity!$B657,'E-E'!$B$2:$B$516,0), MATCH(Capacity!N$254,'E-E'!$E$1:$AH$1,0))</f>
        <v>314</v>
      </c>
      <c r="O657">
        <f>$C657*INDEX('E-E'!$E$2:$AH$516,MATCH(Capacity!$B657,'E-E'!$B$2:$B$516,0), MATCH(Capacity!O$254,'E-E'!$E$1:$AH$1,0))</f>
        <v>314</v>
      </c>
      <c r="P657">
        <f>$C657*INDEX('E-E'!$E$2:$AH$516,MATCH(Capacity!$B657,'E-E'!$B$2:$B$516,0), MATCH(Capacity!P$254,'E-E'!$E$1:$AH$1,0))</f>
        <v>314</v>
      </c>
      <c r="Q657">
        <f>$C657*INDEX('E-E'!$E$2:$AH$516,MATCH(Capacity!$B657,'E-E'!$B$2:$B$516,0), MATCH(Capacity!Q$254,'E-E'!$E$1:$AH$1,0))</f>
        <v>314</v>
      </c>
      <c r="R657">
        <f>$C657*INDEX('E-E'!$E$2:$AH$516,MATCH(Capacity!$B657,'E-E'!$B$2:$B$516,0), MATCH(Capacity!R$254,'E-E'!$E$1:$AH$1,0))</f>
        <v>314</v>
      </c>
      <c r="S657">
        <f>$C657*INDEX('E-E'!$E$2:$AH$516,MATCH(Capacity!$B657,'E-E'!$B$2:$B$516,0), MATCH(Capacity!S$254,'E-E'!$E$1:$AH$1,0))</f>
        <v>314</v>
      </c>
      <c r="T657">
        <f>$C657*INDEX('E-E'!$E$2:$AH$516,MATCH(Capacity!$B657,'E-E'!$B$2:$B$516,0), MATCH(Capacity!T$254,'E-E'!$E$1:$AH$1,0))</f>
        <v>314</v>
      </c>
      <c r="U657">
        <f>$C657*INDEX('E-E'!$E$2:$AH$516,MATCH(Capacity!$B657,'E-E'!$B$2:$B$516,0), MATCH(Capacity!U$254,'E-E'!$E$1:$AH$1,0))</f>
        <v>314</v>
      </c>
      <c r="V657">
        <f>$C657*INDEX('E-E'!$E$2:$AH$516,MATCH(Capacity!$B657,'E-E'!$B$2:$B$516,0), MATCH(Capacity!V$254,'E-E'!$E$1:$AH$1,0))</f>
        <v>314</v>
      </c>
      <c r="W657">
        <f>$C657*INDEX('E-E'!$E$2:$AH$516,MATCH(Capacity!$B657,'E-E'!$B$2:$B$516,0), MATCH(Capacity!W$254,'E-E'!$E$1:$AH$1,0))</f>
        <v>314</v>
      </c>
      <c r="X657">
        <f>$C657*INDEX('E-E'!$E$2:$AH$516,MATCH(Capacity!$B657,'E-E'!$B$2:$B$516,0), MATCH(Capacity!X$254,'E-E'!$E$1:$AH$1,0))</f>
        <v>314</v>
      </c>
      <c r="Y657">
        <f>$C657*INDEX('E-E'!$E$2:$AH$516,MATCH(Capacity!$B657,'E-E'!$B$2:$B$516,0), MATCH(Capacity!Y$254,'E-E'!$E$1:$AH$1,0))</f>
        <v>314</v>
      </c>
      <c r="Z657">
        <f>$C657*INDEX('E-E'!$E$2:$AH$516,MATCH(Capacity!$B657,'E-E'!$B$2:$B$516,0), MATCH(Capacity!Z$254,'E-E'!$E$1:$AH$1,0))</f>
        <v>314</v>
      </c>
      <c r="AA657">
        <f>$C657*INDEX('E-E'!$E$2:$AH$516,MATCH(Capacity!$B657,'E-E'!$B$2:$B$516,0), MATCH(Capacity!AA$254,'E-E'!$E$1:$AH$1,0))</f>
        <v>314</v>
      </c>
      <c r="AB657">
        <f>$C657*INDEX('E-E'!$E$2:$AH$516,MATCH(Capacity!$B657,'E-E'!$B$2:$B$516,0), MATCH(Capacity!AB$254,'E-E'!$E$1:$AH$1,0))</f>
        <v>314</v>
      </c>
      <c r="AC657">
        <f>$C657*INDEX('E-E'!$E$2:$AH$516,MATCH(Capacity!$B657,'E-E'!$B$2:$B$516,0), MATCH(Capacity!AC$254,'E-E'!$E$1:$AH$1,0))</f>
        <v>314</v>
      </c>
      <c r="AD657">
        <f>$C657*INDEX('E-E'!$E$2:$AH$516,MATCH(Capacity!$B657,'E-E'!$B$2:$B$516,0), MATCH(Capacity!AD$254,'E-E'!$E$1:$AH$1,0))</f>
        <v>314</v>
      </c>
      <c r="AE657">
        <f>$C657*INDEX('E-E'!$E$2:$AH$516,MATCH(Capacity!$B657,'E-E'!$B$2:$B$516,0), MATCH(Capacity!AE$254,'E-E'!$E$1:$AH$1,0))</f>
        <v>314</v>
      </c>
      <c r="AF657">
        <f>$C657*INDEX('E-E'!$E$2:$AH$516,MATCH(Capacity!$B657,'E-E'!$B$2:$B$516,0), MATCH(Capacity!AF$254,'E-E'!$E$1:$AH$1,0))</f>
        <v>314</v>
      </c>
      <c r="AG657">
        <f>$C657*INDEX('E-E'!$E$2:$AH$516,MATCH(Capacity!$B657,'E-E'!$B$2:$B$516,0), MATCH(Capacity!AG$254,'E-E'!$E$1:$AH$1,0))</f>
        <v>314</v>
      </c>
      <c r="AH657">
        <f>$C657*INDEX('E-E'!$E$2:$AH$516,MATCH(Capacity!$B657,'E-E'!$B$2:$B$516,0), MATCH(Capacity!AH$254,'E-E'!$E$1:$AH$1,0))</f>
        <v>314</v>
      </c>
    </row>
    <row r="658" spans="1:34" x14ac:dyDescent="0.3">
      <c r="A658" t="str">
        <f>'E-E'!A405</f>
        <v>Tallawarra</v>
      </c>
      <c r="B658" t="str">
        <f>'E-E'!B405</f>
        <v>TALWA1</v>
      </c>
      <c r="C658">
        <f>_xlfn.IFNA(VLOOKUP(B658,RawData!$B$1:$E$168,4,FALSE),0)</f>
        <v>440</v>
      </c>
      <c r="D658" t="str">
        <f>_xlfn.IFNA(VLOOKUP(B658,RawData!$B$1:$H$168,7,FALSE),0)</f>
        <v>CCGT</v>
      </c>
      <c r="E658" t="str">
        <f>_xlfn.IFNA(VLOOKUP(B658,RawData!$B$1:$H$168,2,FALSE),0)</f>
        <v>NSW</v>
      </c>
      <c r="F658">
        <f>$C658*INDEX('E-E'!$E$2:$AH$516,MATCH(Capacity!$B658,'E-E'!$B$2:$B$516,0), MATCH(Capacity!F$254,'E-E'!$E$1:$AH$1,0))</f>
        <v>440</v>
      </c>
      <c r="G658">
        <f>$C658*INDEX('E-E'!$E$2:$AH$516,MATCH(Capacity!$B658,'E-E'!$B$2:$B$516,0), MATCH(Capacity!G$254,'E-E'!$E$1:$AH$1,0))</f>
        <v>440</v>
      </c>
      <c r="H658">
        <f>$C658*INDEX('E-E'!$E$2:$AH$516,MATCH(Capacity!$B658,'E-E'!$B$2:$B$516,0), MATCH(Capacity!H$254,'E-E'!$E$1:$AH$1,0))</f>
        <v>440</v>
      </c>
      <c r="I658">
        <f>$C658*INDEX('E-E'!$E$2:$AH$516,MATCH(Capacity!$B658,'E-E'!$B$2:$B$516,0), MATCH(Capacity!I$254,'E-E'!$E$1:$AH$1,0))</f>
        <v>440</v>
      </c>
      <c r="J658">
        <f>$C658*INDEX('E-E'!$E$2:$AH$516,MATCH(Capacity!$B658,'E-E'!$B$2:$B$516,0), MATCH(Capacity!J$254,'E-E'!$E$1:$AH$1,0))</f>
        <v>440</v>
      </c>
      <c r="K658">
        <f>$C658*INDEX('E-E'!$E$2:$AH$516,MATCH(Capacity!$B658,'E-E'!$B$2:$B$516,0), MATCH(Capacity!K$254,'E-E'!$E$1:$AH$1,0))</f>
        <v>440</v>
      </c>
      <c r="L658">
        <f>$C658*INDEX('E-E'!$E$2:$AH$516,MATCH(Capacity!$B658,'E-E'!$B$2:$B$516,0), MATCH(Capacity!L$254,'E-E'!$E$1:$AH$1,0))</f>
        <v>440</v>
      </c>
      <c r="M658">
        <f>$C658*INDEX('E-E'!$E$2:$AH$516,MATCH(Capacity!$B658,'E-E'!$B$2:$B$516,0), MATCH(Capacity!M$254,'E-E'!$E$1:$AH$1,0))</f>
        <v>440</v>
      </c>
      <c r="N658">
        <f>$C658*INDEX('E-E'!$E$2:$AH$516,MATCH(Capacity!$B658,'E-E'!$B$2:$B$516,0), MATCH(Capacity!N$254,'E-E'!$E$1:$AH$1,0))</f>
        <v>440</v>
      </c>
      <c r="O658">
        <f>$C658*INDEX('E-E'!$E$2:$AH$516,MATCH(Capacity!$B658,'E-E'!$B$2:$B$516,0), MATCH(Capacity!O$254,'E-E'!$E$1:$AH$1,0))</f>
        <v>440</v>
      </c>
      <c r="P658">
        <f>$C658*INDEX('E-E'!$E$2:$AH$516,MATCH(Capacity!$B658,'E-E'!$B$2:$B$516,0), MATCH(Capacity!P$254,'E-E'!$E$1:$AH$1,0))</f>
        <v>440</v>
      </c>
      <c r="Q658">
        <f>$C658*INDEX('E-E'!$E$2:$AH$516,MATCH(Capacity!$B658,'E-E'!$B$2:$B$516,0), MATCH(Capacity!Q$254,'E-E'!$E$1:$AH$1,0))</f>
        <v>440</v>
      </c>
      <c r="R658">
        <f>$C658*INDEX('E-E'!$E$2:$AH$516,MATCH(Capacity!$B658,'E-E'!$B$2:$B$516,0), MATCH(Capacity!R$254,'E-E'!$E$1:$AH$1,0))</f>
        <v>440</v>
      </c>
      <c r="S658">
        <f>$C658*INDEX('E-E'!$E$2:$AH$516,MATCH(Capacity!$B658,'E-E'!$B$2:$B$516,0), MATCH(Capacity!S$254,'E-E'!$E$1:$AH$1,0))</f>
        <v>440</v>
      </c>
      <c r="T658">
        <f>$C658*INDEX('E-E'!$E$2:$AH$516,MATCH(Capacity!$B658,'E-E'!$B$2:$B$516,0), MATCH(Capacity!T$254,'E-E'!$E$1:$AH$1,0))</f>
        <v>440</v>
      </c>
      <c r="U658">
        <f>$C658*INDEX('E-E'!$E$2:$AH$516,MATCH(Capacity!$B658,'E-E'!$B$2:$B$516,0), MATCH(Capacity!U$254,'E-E'!$E$1:$AH$1,0))</f>
        <v>440</v>
      </c>
      <c r="V658">
        <f>$C658*INDEX('E-E'!$E$2:$AH$516,MATCH(Capacity!$B658,'E-E'!$B$2:$B$516,0), MATCH(Capacity!V$254,'E-E'!$E$1:$AH$1,0))</f>
        <v>440</v>
      </c>
      <c r="W658">
        <f>$C658*INDEX('E-E'!$E$2:$AH$516,MATCH(Capacity!$B658,'E-E'!$B$2:$B$516,0), MATCH(Capacity!W$254,'E-E'!$E$1:$AH$1,0))</f>
        <v>440</v>
      </c>
      <c r="X658">
        <f>$C658*INDEX('E-E'!$E$2:$AH$516,MATCH(Capacity!$B658,'E-E'!$B$2:$B$516,0), MATCH(Capacity!X$254,'E-E'!$E$1:$AH$1,0))</f>
        <v>440</v>
      </c>
      <c r="Y658">
        <f>$C658*INDEX('E-E'!$E$2:$AH$516,MATCH(Capacity!$B658,'E-E'!$B$2:$B$516,0), MATCH(Capacity!Y$254,'E-E'!$E$1:$AH$1,0))</f>
        <v>440</v>
      </c>
      <c r="Z658">
        <f>$C658*INDEX('E-E'!$E$2:$AH$516,MATCH(Capacity!$B658,'E-E'!$B$2:$B$516,0), MATCH(Capacity!Z$254,'E-E'!$E$1:$AH$1,0))</f>
        <v>440</v>
      </c>
      <c r="AA658">
        <f>$C658*INDEX('E-E'!$E$2:$AH$516,MATCH(Capacity!$B658,'E-E'!$B$2:$B$516,0), MATCH(Capacity!AA$254,'E-E'!$E$1:$AH$1,0))</f>
        <v>440</v>
      </c>
      <c r="AB658">
        <f>$C658*INDEX('E-E'!$E$2:$AH$516,MATCH(Capacity!$B658,'E-E'!$B$2:$B$516,0), MATCH(Capacity!AB$254,'E-E'!$E$1:$AH$1,0))</f>
        <v>440</v>
      </c>
      <c r="AC658">
        <f>$C658*INDEX('E-E'!$E$2:$AH$516,MATCH(Capacity!$B658,'E-E'!$B$2:$B$516,0), MATCH(Capacity!AC$254,'E-E'!$E$1:$AH$1,0))</f>
        <v>0</v>
      </c>
      <c r="AD658">
        <f>$C658*INDEX('E-E'!$E$2:$AH$516,MATCH(Capacity!$B658,'E-E'!$B$2:$B$516,0), MATCH(Capacity!AD$254,'E-E'!$E$1:$AH$1,0))</f>
        <v>0</v>
      </c>
      <c r="AE658">
        <f>$C658*INDEX('E-E'!$E$2:$AH$516,MATCH(Capacity!$B658,'E-E'!$B$2:$B$516,0), MATCH(Capacity!AE$254,'E-E'!$E$1:$AH$1,0))</f>
        <v>0</v>
      </c>
      <c r="AF658">
        <f>$C658*INDEX('E-E'!$E$2:$AH$516,MATCH(Capacity!$B658,'E-E'!$B$2:$B$516,0), MATCH(Capacity!AF$254,'E-E'!$E$1:$AH$1,0))</f>
        <v>0</v>
      </c>
      <c r="AG658">
        <f>$C658*INDEX('E-E'!$E$2:$AH$516,MATCH(Capacity!$B658,'E-E'!$B$2:$B$516,0), MATCH(Capacity!AG$254,'E-E'!$E$1:$AH$1,0))</f>
        <v>0</v>
      </c>
      <c r="AH658">
        <f>$C658*INDEX('E-E'!$E$2:$AH$516,MATCH(Capacity!$B658,'E-E'!$B$2:$B$516,0), MATCH(Capacity!AH$254,'E-E'!$E$1:$AH$1,0))</f>
        <v>0</v>
      </c>
    </row>
    <row r="659" spans="1:34" x14ac:dyDescent="0.3">
      <c r="A659" t="str">
        <f>'E-E'!A406</f>
        <v>Taralga Wind Farm</v>
      </c>
      <c r="B659" t="str">
        <f>'E-E'!B406</f>
        <v>TARALGA1</v>
      </c>
      <c r="C659">
        <f>_xlfn.IFNA(VLOOKUP(B659,RawData!$B$1:$E$168,4,FALSE),0)</f>
        <v>0</v>
      </c>
      <c r="D659">
        <f>_xlfn.IFNA(VLOOKUP(B659,RawData!$B$1:$H$168,7,FALSE),0)</f>
        <v>0</v>
      </c>
      <c r="E659">
        <f>_xlfn.IFNA(VLOOKUP(B659,RawData!$B$1:$H$168,2,FALSE),0)</f>
        <v>0</v>
      </c>
      <c r="F659">
        <f>$C659*INDEX('E-E'!$E$2:$AH$516,MATCH(Capacity!$B659,'E-E'!$B$2:$B$516,0), MATCH(Capacity!F$254,'E-E'!$E$1:$AH$1,0))</f>
        <v>0</v>
      </c>
      <c r="G659">
        <f>$C659*INDEX('E-E'!$E$2:$AH$516,MATCH(Capacity!$B659,'E-E'!$B$2:$B$516,0), MATCH(Capacity!G$254,'E-E'!$E$1:$AH$1,0))</f>
        <v>0</v>
      </c>
      <c r="H659">
        <f>$C659*INDEX('E-E'!$E$2:$AH$516,MATCH(Capacity!$B659,'E-E'!$B$2:$B$516,0), MATCH(Capacity!H$254,'E-E'!$E$1:$AH$1,0))</f>
        <v>0</v>
      </c>
      <c r="I659">
        <f>$C659*INDEX('E-E'!$E$2:$AH$516,MATCH(Capacity!$B659,'E-E'!$B$2:$B$516,0), MATCH(Capacity!I$254,'E-E'!$E$1:$AH$1,0))</f>
        <v>0</v>
      </c>
      <c r="J659">
        <f>$C659*INDEX('E-E'!$E$2:$AH$516,MATCH(Capacity!$B659,'E-E'!$B$2:$B$516,0), MATCH(Capacity!J$254,'E-E'!$E$1:$AH$1,0))</f>
        <v>0</v>
      </c>
      <c r="K659">
        <f>$C659*INDEX('E-E'!$E$2:$AH$516,MATCH(Capacity!$B659,'E-E'!$B$2:$B$516,0), MATCH(Capacity!K$254,'E-E'!$E$1:$AH$1,0))</f>
        <v>0</v>
      </c>
      <c r="L659">
        <f>$C659*INDEX('E-E'!$E$2:$AH$516,MATCH(Capacity!$B659,'E-E'!$B$2:$B$516,0), MATCH(Capacity!L$254,'E-E'!$E$1:$AH$1,0))</f>
        <v>0</v>
      </c>
      <c r="M659">
        <f>$C659*INDEX('E-E'!$E$2:$AH$516,MATCH(Capacity!$B659,'E-E'!$B$2:$B$516,0), MATCH(Capacity!M$254,'E-E'!$E$1:$AH$1,0))</f>
        <v>0</v>
      </c>
      <c r="N659">
        <f>$C659*INDEX('E-E'!$E$2:$AH$516,MATCH(Capacity!$B659,'E-E'!$B$2:$B$516,0), MATCH(Capacity!N$254,'E-E'!$E$1:$AH$1,0))</f>
        <v>0</v>
      </c>
      <c r="O659">
        <f>$C659*INDEX('E-E'!$E$2:$AH$516,MATCH(Capacity!$B659,'E-E'!$B$2:$B$516,0), MATCH(Capacity!O$254,'E-E'!$E$1:$AH$1,0))</f>
        <v>0</v>
      </c>
      <c r="P659">
        <f>$C659*INDEX('E-E'!$E$2:$AH$516,MATCH(Capacity!$B659,'E-E'!$B$2:$B$516,0), MATCH(Capacity!P$254,'E-E'!$E$1:$AH$1,0))</f>
        <v>0</v>
      </c>
      <c r="Q659">
        <f>$C659*INDEX('E-E'!$E$2:$AH$516,MATCH(Capacity!$B659,'E-E'!$B$2:$B$516,0), MATCH(Capacity!Q$254,'E-E'!$E$1:$AH$1,0))</f>
        <v>0</v>
      </c>
      <c r="R659">
        <f>$C659*INDEX('E-E'!$E$2:$AH$516,MATCH(Capacity!$B659,'E-E'!$B$2:$B$516,0), MATCH(Capacity!R$254,'E-E'!$E$1:$AH$1,0))</f>
        <v>0</v>
      </c>
      <c r="S659">
        <f>$C659*INDEX('E-E'!$E$2:$AH$516,MATCH(Capacity!$B659,'E-E'!$B$2:$B$516,0), MATCH(Capacity!S$254,'E-E'!$E$1:$AH$1,0))</f>
        <v>0</v>
      </c>
      <c r="T659">
        <f>$C659*INDEX('E-E'!$E$2:$AH$516,MATCH(Capacity!$B659,'E-E'!$B$2:$B$516,0), MATCH(Capacity!T$254,'E-E'!$E$1:$AH$1,0))</f>
        <v>0</v>
      </c>
      <c r="U659">
        <f>$C659*INDEX('E-E'!$E$2:$AH$516,MATCH(Capacity!$B659,'E-E'!$B$2:$B$516,0), MATCH(Capacity!U$254,'E-E'!$E$1:$AH$1,0))</f>
        <v>0</v>
      </c>
      <c r="V659">
        <f>$C659*INDEX('E-E'!$E$2:$AH$516,MATCH(Capacity!$B659,'E-E'!$B$2:$B$516,0), MATCH(Capacity!V$254,'E-E'!$E$1:$AH$1,0))</f>
        <v>0</v>
      </c>
      <c r="W659">
        <f>$C659*INDEX('E-E'!$E$2:$AH$516,MATCH(Capacity!$B659,'E-E'!$B$2:$B$516,0), MATCH(Capacity!W$254,'E-E'!$E$1:$AH$1,0))</f>
        <v>0</v>
      </c>
      <c r="X659">
        <f>$C659*INDEX('E-E'!$E$2:$AH$516,MATCH(Capacity!$B659,'E-E'!$B$2:$B$516,0), MATCH(Capacity!X$254,'E-E'!$E$1:$AH$1,0))</f>
        <v>0</v>
      </c>
      <c r="Y659">
        <f>$C659*INDEX('E-E'!$E$2:$AH$516,MATCH(Capacity!$B659,'E-E'!$B$2:$B$516,0), MATCH(Capacity!Y$254,'E-E'!$E$1:$AH$1,0))</f>
        <v>0</v>
      </c>
      <c r="Z659">
        <f>$C659*INDEX('E-E'!$E$2:$AH$516,MATCH(Capacity!$B659,'E-E'!$B$2:$B$516,0), MATCH(Capacity!Z$254,'E-E'!$E$1:$AH$1,0))</f>
        <v>0</v>
      </c>
      <c r="AA659">
        <f>$C659*INDEX('E-E'!$E$2:$AH$516,MATCH(Capacity!$B659,'E-E'!$B$2:$B$516,0), MATCH(Capacity!AA$254,'E-E'!$E$1:$AH$1,0))</f>
        <v>0</v>
      </c>
      <c r="AB659">
        <f>$C659*INDEX('E-E'!$E$2:$AH$516,MATCH(Capacity!$B659,'E-E'!$B$2:$B$516,0), MATCH(Capacity!AB$254,'E-E'!$E$1:$AH$1,0))</f>
        <v>0</v>
      </c>
      <c r="AC659">
        <f>$C659*INDEX('E-E'!$E$2:$AH$516,MATCH(Capacity!$B659,'E-E'!$B$2:$B$516,0), MATCH(Capacity!AC$254,'E-E'!$E$1:$AH$1,0))</f>
        <v>0</v>
      </c>
      <c r="AD659">
        <f>$C659*INDEX('E-E'!$E$2:$AH$516,MATCH(Capacity!$B659,'E-E'!$B$2:$B$516,0), MATCH(Capacity!AD$254,'E-E'!$E$1:$AH$1,0))</f>
        <v>0</v>
      </c>
      <c r="AE659">
        <f>$C659*INDEX('E-E'!$E$2:$AH$516,MATCH(Capacity!$B659,'E-E'!$B$2:$B$516,0), MATCH(Capacity!AE$254,'E-E'!$E$1:$AH$1,0))</f>
        <v>0</v>
      </c>
      <c r="AF659">
        <f>$C659*INDEX('E-E'!$E$2:$AH$516,MATCH(Capacity!$B659,'E-E'!$B$2:$B$516,0), MATCH(Capacity!AF$254,'E-E'!$E$1:$AH$1,0))</f>
        <v>0</v>
      </c>
      <c r="AG659">
        <f>$C659*INDEX('E-E'!$E$2:$AH$516,MATCH(Capacity!$B659,'E-E'!$B$2:$B$516,0), MATCH(Capacity!AG$254,'E-E'!$E$1:$AH$1,0))</f>
        <v>0</v>
      </c>
      <c r="AH659">
        <f>$C659*INDEX('E-E'!$E$2:$AH$516,MATCH(Capacity!$B659,'E-E'!$B$2:$B$516,0), MATCH(Capacity!AH$254,'E-E'!$E$1:$AH$1,0))</f>
        <v>0</v>
      </c>
    </row>
    <row r="660" spans="1:34" x14ac:dyDescent="0.3">
      <c r="A660" t="str">
        <f>'E-E'!A407</f>
        <v>Tarong</v>
      </c>
      <c r="B660" t="str">
        <f>'E-E'!B407</f>
        <v>TARONG#1</v>
      </c>
      <c r="C660">
        <f>_xlfn.IFNA(VLOOKUP(B660,RawData!$B$1:$E$168,4,FALSE),0)</f>
        <v>350</v>
      </c>
      <c r="D660" t="str">
        <f>_xlfn.IFNA(VLOOKUP(B660,RawData!$B$1:$H$168,7,FALSE),0)</f>
        <v>Steam Sub Critical</v>
      </c>
      <c r="E660" t="str">
        <f>_xlfn.IFNA(VLOOKUP(B660,RawData!$B$1:$H$168,2,FALSE),0)</f>
        <v>QLD</v>
      </c>
      <c r="F660">
        <f>$C660*INDEX('E-E'!$E$2:$AH$516,MATCH(Capacity!$B660,'E-E'!$B$2:$B$516,0), MATCH(Capacity!F$254,'E-E'!$E$1:$AH$1,0))</f>
        <v>350</v>
      </c>
      <c r="G660">
        <f>$C660*INDEX('E-E'!$E$2:$AH$516,MATCH(Capacity!$B660,'E-E'!$B$2:$B$516,0), MATCH(Capacity!G$254,'E-E'!$E$1:$AH$1,0))</f>
        <v>350</v>
      </c>
      <c r="H660">
        <f>$C660*INDEX('E-E'!$E$2:$AH$516,MATCH(Capacity!$B660,'E-E'!$B$2:$B$516,0), MATCH(Capacity!H$254,'E-E'!$E$1:$AH$1,0))</f>
        <v>350</v>
      </c>
      <c r="I660">
        <f>$C660*INDEX('E-E'!$E$2:$AH$516,MATCH(Capacity!$B660,'E-E'!$B$2:$B$516,0), MATCH(Capacity!I$254,'E-E'!$E$1:$AH$1,0))</f>
        <v>0</v>
      </c>
      <c r="J660">
        <f>$C660*INDEX('E-E'!$E$2:$AH$516,MATCH(Capacity!$B660,'E-E'!$B$2:$B$516,0), MATCH(Capacity!J$254,'E-E'!$E$1:$AH$1,0))</f>
        <v>0</v>
      </c>
      <c r="K660">
        <f>$C660*INDEX('E-E'!$E$2:$AH$516,MATCH(Capacity!$B660,'E-E'!$B$2:$B$516,0), MATCH(Capacity!K$254,'E-E'!$E$1:$AH$1,0))</f>
        <v>0</v>
      </c>
      <c r="L660">
        <f>$C660*INDEX('E-E'!$E$2:$AH$516,MATCH(Capacity!$B660,'E-E'!$B$2:$B$516,0), MATCH(Capacity!L$254,'E-E'!$E$1:$AH$1,0))</f>
        <v>0</v>
      </c>
      <c r="M660">
        <f>$C660*INDEX('E-E'!$E$2:$AH$516,MATCH(Capacity!$B660,'E-E'!$B$2:$B$516,0), MATCH(Capacity!M$254,'E-E'!$E$1:$AH$1,0))</f>
        <v>0</v>
      </c>
      <c r="N660">
        <f>$C660*INDEX('E-E'!$E$2:$AH$516,MATCH(Capacity!$B660,'E-E'!$B$2:$B$516,0), MATCH(Capacity!N$254,'E-E'!$E$1:$AH$1,0))</f>
        <v>0</v>
      </c>
      <c r="O660">
        <f>$C660*INDEX('E-E'!$E$2:$AH$516,MATCH(Capacity!$B660,'E-E'!$B$2:$B$516,0), MATCH(Capacity!O$254,'E-E'!$E$1:$AH$1,0))</f>
        <v>0</v>
      </c>
      <c r="P660">
        <f>$C660*INDEX('E-E'!$E$2:$AH$516,MATCH(Capacity!$B660,'E-E'!$B$2:$B$516,0), MATCH(Capacity!P$254,'E-E'!$E$1:$AH$1,0))</f>
        <v>0</v>
      </c>
      <c r="Q660">
        <f>$C660*INDEX('E-E'!$E$2:$AH$516,MATCH(Capacity!$B660,'E-E'!$B$2:$B$516,0), MATCH(Capacity!Q$254,'E-E'!$E$1:$AH$1,0))</f>
        <v>0</v>
      </c>
      <c r="R660">
        <f>$C660*INDEX('E-E'!$E$2:$AH$516,MATCH(Capacity!$B660,'E-E'!$B$2:$B$516,0), MATCH(Capacity!R$254,'E-E'!$E$1:$AH$1,0))</f>
        <v>0</v>
      </c>
      <c r="S660">
        <f>$C660*INDEX('E-E'!$E$2:$AH$516,MATCH(Capacity!$B660,'E-E'!$B$2:$B$516,0), MATCH(Capacity!S$254,'E-E'!$E$1:$AH$1,0))</f>
        <v>0</v>
      </c>
      <c r="T660">
        <f>$C660*INDEX('E-E'!$E$2:$AH$516,MATCH(Capacity!$B660,'E-E'!$B$2:$B$516,0), MATCH(Capacity!T$254,'E-E'!$E$1:$AH$1,0))</f>
        <v>0</v>
      </c>
      <c r="U660">
        <f>$C660*INDEX('E-E'!$E$2:$AH$516,MATCH(Capacity!$B660,'E-E'!$B$2:$B$516,0), MATCH(Capacity!U$254,'E-E'!$E$1:$AH$1,0))</f>
        <v>0</v>
      </c>
      <c r="V660">
        <f>$C660*INDEX('E-E'!$E$2:$AH$516,MATCH(Capacity!$B660,'E-E'!$B$2:$B$516,0), MATCH(Capacity!V$254,'E-E'!$E$1:$AH$1,0))</f>
        <v>0</v>
      </c>
      <c r="W660">
        <f>$C660*INDEX('E-E'!$E$2:$AH$516,MATCH(Capacity!$B660,'E-E'!$B$2:$B$516,0), MATCH(Capacity!W$254,'E-E'!$E$1:$AH$1,0))</f>
        <v>0</v>
      </c>
      <c r="X660">
        <f>$C660*INDEX('E-E'!$E$2:$AH$516,MATCH(Capacity!$B660,'E-E'!$B$2:$B$516,0), MATCH(Capacity!X$254,'E-E'!$E$1:$AH$1,0))</f>
        <v>0</v>
      </c>
      <c r="Y660">
        <f>$C660*INDEX('E-E'!$E$2:$AH$516,MATCH(Capacity!$B660,'E-E'!$B$2:$B$516,0), MATCH(Capacity!Y$254,'E-E'!$E$1:$AH$1,0))</f>
        <v>0</v>
      </c>
      <c r="Z660">
        <f>$C660*INDEX('E-E'!$E$2:$AH$516,MATCH(Capacity!$B660,'E-E'!$B$2:$B$516,0), MATCH(Capacity!Z$254,'E-E'!$E$1:$AH$1,0))</f>
        <v>0</v>
      </c>
      <c r="AA660">
        <f>$C660*INDEX('E-E'!$E$2:$AH$516,MATCH(Capacity!$B660,'E-E'!$B$2:$B$516,0), MATCH(Capacity!AA$254,'E-E'!$E$1:$AH$1,0))</f>
        <v>0</v>
      </c>
      <c r="AB660">
        <f>$C660*INDEX('E-E'!$E$2:$AH$516,MATCH(Capacity!$B660,'E-E'!$B$2:$B$516,0), MATCH(Capacity!AB$254,'E-E'!$E$1:$AH$1,0))</f>
        <v>0</v>
      </c>
      <c r="AC660">
        <f>$C660*INDEX('E-E'!$E$2:$AH$516,MATCH(Capacity!$B660,'E-E'!$B$2:$B$516,0), MATCH(Capacity!AC$254,'E-E'!$E$1:$AH$1,0))</f>
        <v>0</v>
      </c>
      <c r="AD660">
        <f>$C660*INDEX('E-E'!$E$2:$AH$516,MATCH(Capacity!$B660,'E-E'!$B$2:$B$516,0), MATCH(Capacity!AD$254,'E-E'!$E$1:$AH$1,0))</f>
        <v>0</v>
      </c>
      <c r="AE660">
        <f>$C660*INDEX('E-E'!$E$2:$AH$516,MATCH(Capacity!$B660,'E-E'!$B$2:$B$516,0), MATCH(Capacity!AE$254,'E-E'!$E$1:$AH$1,0))</f>
        <v>0</v>
      </c>
      <c r="AF660">
        <f>$C660*INDEX('E-E'!$E$2:$AH$516,MATCH(Capacity!$B660,'E-E'!$B$2:$B$516,0), MATCH(Capacity!AF$254,'E-E'!$E$1:$AH$1,0))</f>
        <v>0</v>
      </c>
      <c r="AG660">
        <f>$C660*INDEX('E-E'!$E$2:$AH$516,MATCH(Capacity!$B660,'E-E'!$B$2:$B$516,0), MATCH(Capacity!AG$254,'E-E'!$E$1:$AH$1,0))</f>
        <v>0</v>
      </c>
      <c r="AH660">
        <f>$C660*INDEX('E-E'!$E$2:$AH$516,MATCH(Capacity!$B660,'E-E'!$B$2:$B$516,0), MATCH(Capacity!AH$254,'E-E'!$E$1:$AH$1,0))</f>
        <v>0</v>
      </c>
    </row>
    <row r="661" spans="1:34" x14ac:dyDescent="0.3">
      <c r="A661" t="str">
        <f>'E-E'!A408</f>
        <v>Tarong</v>
      </c>
      <c r="B661" t="str">
        <f>'E-E'!B408</f>
        <v>TARONG#2</v>
      </c>
      <c r="C661">
        <f>_xlfn.IFNA(VLOOKUP(B661,RawData!$B$1:$E$168,4,FALSE),0)</f>
        <v>350</v>
      </c>
      <c r="D661" t="str">
        <f>_xlfn.IFNA(VLOOKUP(B661,RawData!$B$1:$H$168,7,FALSE),0)</f>
        <v>Steam Sub Critical</v>
      </c>
      <c r="E661" t="str">
        <f>_xlfn.IFNA(VLOOKUP(B661,RawData!$B$1:$H$168,2,FALSE),0)</f>
        <v>QLD</v>
      </c>
      <c r="F661">
        <f>$C661*INDEX('E-E'!$E$2:$AH$516,MATCH(Capacity!$B661,'E-E'!$B$2:$B$516,0), MATCH(Capacity!F$254,'E-E'!$E$1:$AH$1,0))</f>
        <v>350</v>
      </c>
      <c r="G661">
        <f>$C661*INDEX('E-E'!$E$2:$AH$516,MATCH(Capacity!$B661,'E-E'!$B$2:$B$516,0), MATCH(Capacity!G$254,'E-E'!$E$1:$AH$1,0))</f>
        <v>350</v>
      </c>
      <c r="H661">
        <f>$C661*INDEX('E-E'!$E$2:$AH$516,MATCH(Capacity!$B661,'E-E'!$B$2:$B$516,0), MATCH(Capacity!H$254,'E-E'!$E$1:$AH$1,0))</f>
        <v>350</v>
      </c>
      <c r="I661">
        <f>$C661*INDEX('E-E'!$E$2:$AH$516,MATCH(Capacity!$B661,'E-E'!$B$2:$B$516,0), MATCH(Capacity!I$254,'E-E'!$E$1:$AH$1,0))</f>
        <v>0</v>
      </c>
      <c r="J661">
        <f>$C661*INDEX('E-E'!$E$2:$AH$516,MATCH(Capacity!$B661,'E-E'!$B$2:$B$516,0), MATCH(Capacity!J$254,'E-E'!$E$1:$AH$1,0))</f>
        <v>0</v>
      </c>
      <c r="K661">
        <f>$C661*INDEX('E-E'!$E$2:$AH$516,MATCH(Capacity!$B661,'E-E'!$B$2:$B$516,0), MATCH(Capacity!K$254,'E-E'!$E$1:$AH$1,0))</f>
        <v>0</v>
      </c>
      <c r="L661">
        <f>$C661*INDEX('E-E'!$E$2:$AH$516,MATCH(Capacity!$B661,'E-E'!$B$2:$B$516,0), MATCH(Capacity!L$254,'E-E'!$E$1:$AH$1,0))</f>
        <v>0</v>
      </c>
      <c r="M661">
        <f>$C661*INDEX('E-E'!$E$2:$AH$516,MATCH(Capacity!$B661,'E-E'!$B$2:$B$516,0), MATCH(Capacity!M$254,'E-E'!$E$1:$AH$1,0))</f>
        <v>0</v>
      </c>
      <c r="N661">
        <f>$C661*INDEX('E-E'!$E$2:$AH$516,MATCH(Capacity!$B661,'E-E'!$B$2:$B$516,0), MATCH(Capacity!N$254,'E-E'!$E$1:$AH$1,0))</f>
        <v>0</v>
      </c>
      <c r="O661">
        <f>$C661*INDEX('E-E'!$E$2:$AH$516,MATCH(Capacity!$B661,'E-E'!$B$2:$B$516,0), MATCH(Capacity!O$254,'E-E'!$E$1:$AH$1,0))</f>
        <v>0</v>
      </c>
      <c r="P661">
        <f>$C661*INDEX('E-E'!$E$2:$AH$516,MATCH(Capacity!$B661,'E-E'!$B$2:$B$516,0), MATCH(Capacity!P$254,'E-E'!$E$1:$AH$1,0))</f>
        <v>0</v>
      </c>
      <c r="Q661">
        <f>$C661*INDEX('E-E'!$E$2:$AH$516,MATCH(Capacity!$B661,'E-E'!$B$2:$B$516,0), MATCH(Capacity!Q$254,'E-E'!$E$1:$AH$1,0))</f>
        <v>0</v>
      </c>
      <c r="R661">
        <f>$C661*INDEX('E-E'!$E$2:$AH$516,MATCH(Capacity!$B661,'E-E'!$B$2:$B$516,0), MATCH(Capacity!R$254,'E-E'!$E$1:$AH$1,0))</f>
        <v>0</v>
      </c>
      <c r="S661">
        <f>$C661*INDEX('E-E'!$E$2:$AH$516,MATCH(Capacity!$B661,'E-E'!$B$2:$B$516,0), MATCH(Capacity!S$254,'E-E'!$E$1:$AH$1,0))</f>
        <v>0</v>
      </c>
      <c r="T661">
        <f>$C661*INDEX('E-E'!$E$2:$AH$516,MATCH(Capacity!$B661,'E-E'!$B$2:$B$516,0), MATCH(Capacity!T$254,'E-E'!$E$1:$AH$1,0))</f>
        <v>0</v>
      </c>
      <c r="U661">
        <f>$C661*INDEX('E-E'!$E$2:$AH$516,MATCH(Capacity!$B661,'E-E'!$B$2:$B$516,0), MATCH(Capacity!U$254,'E-E'!$E$1:$AH$1,0))</f>
        <v>0</v>
      </c>
      <c r="V661">
        <f>$C661*INDEX('E-E'!$E$2:$AH$516,MATCH(Capacity!$B661,'E-E'!$B$2:$B$516,0), MATCH(Capacity!V$254,'E-E'!$E$1:$AH$1,0))</f>
        <v>0</v>
      </c>
      <c r="W661">
        <f>$C661*INDEX('E-E'!$E$2:$AH$516,MATCH(Capacity!$B661,'E-E'!$B$2:$B$516,0), MATCH(Capacity!W$254,'E-E'!$E$1:$AH$1,0))</f>
        <v>0</v>
      </c>
      <c r="X661">
        <f>$C661*INDEX('E-E'!$E$2:$AH$516,MATCH(Capacity!$B661,'E-E'!$B$2:$B$516,0), MATCH(Capacity!X$254,'E-E'!$E$1:$AH$1,0))</f>
        <v>0</v>
      </c>
      <c r="Y661">
        <f>$C661*INDEX('E-E'!$E$2:$AH$516,MATCH(Capacity!$B661,'E-E'!$B$2:$B$516,0), MATCH(Capacity!Y$254,'E-E'!$E$1:$AH$1,0))</f>
        <v>0</v>
      </c>
      <c r="Z661">
        <f>$C661*INDEX('E-E'!$E$2:$AH$516,MATCH(Capacity!$B661,'E-E'!$B$2:$B$516,0), MATCH(Capacity!Z$254,'E-E'!$E$1:$AH$1,0))</f>
        <v>0</v>
      </c>
      <c r="AA661">
        <f>$C661*INDEX('E-E'!$E$2:$AH$516,MATCH(Capacity!$B661,'E-E'!$B$2:$B$516,0), MATCH(Capacity!AA$254,'E-E'!$E$1:$AH$1,0))</f>
        <v>0</v>
      </c>
      <c r="AB661">
        <f>$C661*INDEX('E-E'!$E$2:$AH$516,MATCH(Capacity!$B661,'E-E'!$B$2:$B$516,0), MATCH(Capacity!AB$254,'E-E'!$E$1:$AH$1,0))</f>
        <v>0</v>
      </c>
      <c r="AC661">
        <f>$C661*INDEX('E-E'!$E$2:$AH$516,MATCH(Capacity!$B661,'E-E'!$B$2:$B$516,0), MATCH(Capacity!AC$254,'E-E'!$E$1:$AH$1,0))</f>
        <v>0</v>
      </c>
      <c r="AD661">
        <f>$C661*INDEX('E-E'!$E$2:$AH$516,MATCH(Capacity!$B661,'E-E'!$B$2:$B$516,0), MATCH(Capacity!AD$254,'E-E'!$E$1:$AH$1,0))</f>
        <v>0</v>
      </c>
      <c r="AE661">
        <f>$C661*INDEX('E-E'!$E$2:$AH$516,MATCH(Capacity!$B661,'E-E'!$B$2:$B$516,0), MATCH(Capacity!AE$254,'E-E'!$E$1:$AH$1,0))</f>
        <v>0</v>
      </c>
      <c r="AF661">
        <f>$C661*INDEX('E-E'!$E$2:$AH$516,MATCH(Capacity!$B661,'E-E'!$B$2:$B$516,0), MATCH(Capacity!AF$254,'E-E'!$E$1:$AH$1,0))</f>
        <v>0</v>
      </c>
      <c r="AG661">
        <f>$C661*INDEX('E-E'!$E$2:$AH$516,MATCH(Capacity!$B661,'E-E'!$B$2:$B$516,0), MATCH(Capacity!AG$254,'E-E'!$E$1:$AH$1,0))</f>
        <v>0</v>
      </c>
      <c r="AH661">
        <f>$C661*INDEX('E-E'!$E$2:$AH$516,MATCH(Capacity!$B661,'E-E'!$B$2:$B$516,0), MATCH(Capacity!AH$254,'E-E'!$E$1:$AH$1,0))</f>
        <v>0</v>
      </c>
    </row>
    <row r="662" spans="1:34" x14ac:dyDescent="0.3">
      <c r="A662" t="str">
        <f>'E-E'!A409</f>
        <v>Tarong</v>
      </c>
      <c r="B662" t="str">
        <f>'E-E'!B409</f>
        <v>TARONG#3</v>
      </c>
      <c r="C662">
        <f>_xlfn.IFNA(VLOOKUP(B662,RawData!$B$1:$E$168,4,FALSE),0)</f>
        <v>350</v>
      </c>
      <c r="D662" t="str">
        <f>_xlfn.IFNA(VLOOKUP(B662,RawData!$B$1:$H$168,7,FALSE),0)</f>
        <v>Steam Sub Critical</v>
      </c>
      <c r="E662" t="str">
        <f>_xlfn.IFNA(VLOOKUP(B662,RawData!$B$1:$H$168,2,FALSE),0)</f>
        <v>QLD</v>
      </c>
      <c r="F662">
        <f>$C662*INDEX('E-E'!$E$2:$AH$516,MATCH(Capacity!$B662,'E-E'!$B$2:$B$516,0), MATCH(Capacity!F$254,'E-E'!$E$1:$AH$1,0))</f>
        <v>350</v>
      </c>
      <c r="G662">
        <f>$C662*INDEX('E-E'!$E$2:$AH$516,MATCH(Capacity!$B662,'E-E'!$B$2:$B$516,0), MATCH(Capacity!G$254,'E-E'!$E$1:$AH$1,0))</f>
        <v>350</v>
      </c>
      <c r="H662">
        <f>$C662*INDEX('E-E'!$E$2:$AH$516,MATCH(Capacity!$B662,'E-E'!$B$2:$B$516,0), MATCH(Capacity!H$254,'E-E'!$E$1:$AH$1,0))</f>
        <v>350</v>
      </c>
      <c r="I662">
        <f>$C662*INDEX('E-E'!$E$2:$AH$516,MATCH(Capacity!$B662,'E-E'!$B$2:$B$516,0), MATCH(Capacity!I$254,'E-E'!$E$1:$AH$1,0))</f>
        <v>0</v>
      </c>
      <c r="J662">
        <f>$C662*INDEX('E-E'!$E$2:$AH$516,MATCH(Capacity!$B662,'E-E'!$B$2:$B$516,0), MATCH(Capacity!J$254,'E-E'!$E$1:$AH$1,0))</f>
        <v>0</v>
      </c>
      <c r="K662">
        <f>$C662*INDEX('E-E'!$E$2:$AH$516,MATCH(Capacity!$B662,'E-E'!$B$2:$B$516,0), MATCH(Capacity!K$254,'E-E'!$E$1:$AH$1,0))</f>
        <v>0</v>
      </c>
      <c r="L662">
        <f>$C662*INDEX('E-E'!$E$2:$AH$516,MATCH(Capacity!$B662,'E-E'!$B$2:$B$516,0), MATCH(Capacity!L$254,'E-E'!$E$1:$AH$1,0))</f>
        <v>0</v>
      </c>
      <c r="M662">
        <f>$C662*INDEX('E-E'!$E$2:$AH$516,MATCH(Capacity!$B662,'E-E'!$B$2:$B$516,0), MATCH(Capacity!M$254,'E-E'!$E$1:$AH$1,0))</f>
        <v>0</v>
      </c>
      <c r="N662">
        <f>$C662*INDEX('E-E'!$E$2:$AH$516,MATCH(Capacity!$B662,'E-E'!$B$2:$B$516,0), MATCH(Capacity!N$254,'E-E'!$E$1:$AH$1,0))</f>
        <v>0</v>
      </c>
      <c r="O662">
        <f>$C662*INDEX('E-E'!$E$2:$AH$516,MATCH(Capacity!$B662,'E-E'!$B$2:$B$516,0), MATCH(Capacity!O$254,'E-E'!$E$1:$AH$1,0))</f>
        <v>0</v>
      </c>
      <c r="P662">
        <f>$C662*INDEX('E-E'!$E$2:$AH$516,MATCH(Capacity!$B662,'E-E'!$B$2:$B$516,0), MATCH(Capacity!P$254,'E-E'!$E$1:$AH$1,0))</f>
        <v>0</v>
      </c>
      <c r="Q662">
        <f>$C662*INDEX('E-E'!$E$2:$AH$516,MATCH(Capacity!$B662,'E-E'!$B$2:$B$516,0), MATCH(Capacity!Q$254,'E-E'!$E$1:$AH$1,0))</f>
        <v>0</v>
      </c>
      <c r="R662">
        <f>$C662*INDEX('E-E'!$E$2:$AH$516,MATCH(Capacity!$B662,'E-E'!$B$2:$B$516,0), MATCH(Capacity!R$254,'E-E'!$E$1:$AH$1,0))</f>
        <v>0</v>
      </c>
      <c r="S662">
        <f>$C662*INDEX('E-E'!$E$2:$AH$516,MATCH(Capacity!$B662,'E-E'!$B$2:$B$516,0), MATCH(Capacity!S$254,'E-E'!$E$1:$AH$1,0))</f>
        <v>0</v>
      </c>
      <c r="T662">
        <f>$C662*INDEX('E-E'!$E$2:$AH$516,MATCH(Capacity!$B662,'E-E'!$B$2:$B$516,0), MATCH(Capacity!T$254,'E-E'!$E$1:$AH$1,0))</f>
        <v>0</v>
      </c>
      <c r="U662">
        <f>$C662*INDEX('E-E'!$E$2:$AH$516,MATCH(Capacity!$B662,'E-E'!$B$2:$B$516,0), MATCH(Capacity!U$254,'E-E'!$E$1:$AH$1,0))</f>
        <v>0</v>
      </c>
      <c r="V662">
        <f>$C662*INDEX('E-E'!$E$2:$AH$516,MATCH(Capacity!$B662,'E-E'!$B$2:$B$516,0), MATCH(Capacity!V$254,'E-E'!$E$1:$AH$1,0))</f>
        <v>0</v>
      </c>
      <c r="W662">
        <f>$C662*INDEX('E-E'!$E$2:$AH$516,MATCH(Capacity!$B662,'E-E'!$B$2:$B$516,0), MATCH(Capacity!W$254,'E-E'!$E$1:$AH$1,0))</f>
        <v>0</v>
      </c>
      <c r="X662">
        <f>$C662*INDEX('E-E'!$E$2:$AH$516,MATCH(Capacity!$B662,'E-E'!$B$2:$B$516,0), MATCH(Capacity!X$254,'E-E'!$E$1:$AH$1,0))</f>
        <v>0</v>
      </c>
      <c r="Y662">
        <f>$C662*INDEX('E-E'!$E$2:$AH$516,MATCH(Capacity!$B662,'E-E'!$B$2:$B$516,0), MATCH(Capacity!Y$254,'E-E'!$E$1:$AH$1,0))</f>
        <v>0</v>
      </c>
      <c r="Z662">
        <f>$C662*INDEX('E-E'!$E$2:$AH$516,MATCH(Capacity!$B662,'E-E'!$B$2:$B$516,0), MATCH(Capacity!Z$254,'E-E'!$E$1:$AH$1,0))</f>
        <v>0</v>
      </c>
      <c r="AA662">
        <f>$C662*INDEX('E-E'!$E$2:$AH$516,MATCH(Capacity!$B662,'E-E'!$B$2:$B$516,0), MATCH(Capacity!AA$254,'E-E'!$E$1:$AH$1,0))</f>
        <v>0</v>
      </c>
      <c r="AB662">
        <f>$C662*INDEX('E-E'!$E$2:$AH$516,MATCH(Capacity!$B662,'E-E'!$B$2:$B$516,0), MATCH(Capacity!AB$254,'E-E'!$E$1:$AH$1,0))</f>
        <v>0</v>
      </c>
      <c r="AC662">
        <f>$C662*INDEX('E-E'!$E$2:$AH$516,MATCH(Capacity!$B662,'E-E'!$B$2:$B$516,0), MATCH(Capacity!AC$254,'E-E'!$E$1:$AH$1,0))</f>
        <v>0</v>
      </c>
      <c r="AD662">
        <f>$C662*INDEX('E-E'!$E$2:$AH$516,MATCH(Capacity!$B662,'E-E'!$B$2:$B$516,0), MATCH(Capacity!AD$254,'E-E'!$E$1:$AH$1,0))</f>
        <v>0</v>
      </c>
      <c r="AE662">
        <f>$C662*INDEX('E-E'!$E$2:$AH$516,MATCH(Capacity!$B662,'E-E'!$B$2:$B$516,0), MATCH(Capacity!AE$254,'E-E'!$E$1:$AH$1,0))</f>
        <v>0</v>
      </c>
      <c r="AF662">
        <f>$C662*INDEX('E-E'!$E$2:$AH$516,MATCH(Capacity!$B662,'E-E'!$B$2:$B$516,0), MATCH(Capacity!AF$254,'E-E'!$E$1:$AH$1,0))</f>
        <v>0</v>
      </c>
      <c r="AG662">
        <f>$C662*INDEX('E-E'!$E$2:$AH$516,MATCH(Capacity!$B662,'E-E'!$B$2:$B$516,0), MATCH(Capacity!AG$254,'E-E'!$E$1:$AH$1,0))</f>
        <v>0</v>
      </c>
      <c r="AH662">
        <f>$C662*INDEX('E-E'!$E$2:$AH$516,MATCH(Capacity!$B662,'E-E'!$B$2:$B$516,0), MATCH(Capacity!AH$254,'E-E'!$E$1:$AH$1,0))</f>
        <v>0</v>
      </c>
    </row>
    <row r="663" spans="1:34" x14ac:dyDescent="0.3">
      <c r="A663" t="str">
        <f>'E-E'!A410</f>
        <v>Tarong</v>
      </c>
      <c r="B663" t="str">
        <f>'E-E'!B410</f>
        <v>TARONG#4</v>
      </c>
      <c r="C663">
        <f>_xlfn.IFNA(VLOOKUP(B663,RawData!$B$1:$E$168,4,FALSE),0)</f>
        <v>350</v>
      </c>
      <c r="D663" t="str">
        <f>_xlfn.IFNA(VLOOKUP(B663,RawData!$B$1:$H$168,7,FALSE),0)</f>
        <v>Steam Sub Critical</v>
      </c>
      <c r="E663" t="str">
        <f>_xlfn.IFNA(VLOOKUP(B663,RawData!$B$1:$H$168,2,FALSE),0)</f>
        <v>QLD</v>
      </c>
      <c r="F663">
        <f>$C663*INDEX('E-E'!$E$2:$AH$516,MATCH(Capacity!$B663,'E-E'!$B$2:$B$516,0), MATCH(Capacity!F$254,'E-E'!$E$1:$AH$1,0))</f>
        <v>350</v>
      </c>
      <c r="G663">
        <f>$C663*INDEX('E-E'!$E$2:$AH$516,MATCH(Capacity!$B663,'E-E'!$B$2:$B$516,0), MATCH(Capacity!G$254,'E-E'!$E$1:$AH$1,0))</f>
        <v>350</v>
      </c>
      <c r="H663">
        <f>$C663*INDEX('E-E'!$E$2:$AH$516,MATCH(Capacity!$B663,'E-E'!$B$2:$B$516,0), MATCH(Capacity!H$254,'E-E'!$E$1:$AH$1,0))</f>
        <v>350</v>
      </c>
      <c r="I663">
        <f>$C663*INDEX('E-E'!$E$2:$AH$516,MATCH(Capacity!$B663,'E-E'!$B$2:$B$516,0), MATCH(Capacity!I$254,'E-E'!$E$1:$AH$1,0))</f>
        <v>350</v>
      </c>
      <c r="J663">
        <f>$C663*INDEX('E-E'!$E$2:$AH$516,MATCH(Capacity!$B663,'E-E'!$B$2:$B$516,0), MATCH(Capacity!J$254,'E-E'!$E$1:$AH$1,0))</f>
        <v>350</v>
      </c>
      <c r="K663">
        <f>$C663*INDEX('E-E'!$E$2:$AH$516,MATCH(Capacity!$B663,'E-E'!$B$2:$B$516,0), MATCH(Capacity!K$254,'E-E'!$E$1:$AH$1,0))</f>
        <v>0</v>
      </c>
      <c r="L663">
        <f>$C663*INDEX('E-E'!$E$2:$AH$516,MATCH(Capacity!$B663,'E-E'!$B$2:$B$516,0), MATCH(Capacity!L$254,'E-E'!$E$1:$AH$1,0))</f>
        <v>0</v>
      </c>
      <c r="M663">
        <f>$C663*INDEX('E-E'!$E$2:$AH$516,MATCH(Capacity!$B663,'E-E'!$B$2:$B$516,0), MATCH(Capacity!M$254,'E-E'!$E$1:$AH$1,0))</f>
        <v>0</v>
      </c>
      <c r="N663">
        <f>$C663*INDEX('E-E'!$E$2:$AH$516,MATCH(Capacity!$B663,'E-E'!$B$2:$B$516,0), MATCH(Capacity!N$254,'E-E'!$E$1:$AH$1,0))</f>
        <v>0</v>
      </c>
      <c r="O663">
        <f>$C663*INDEX('E-E'!$E$2:$AH$516,MATCH(Capacity!$B663,'E-E'!$B$2:$B$516,0), MATCH(Capacity!O$254,'E-E'!$E$1:$AH$1,0))</f>
        <v>0</v>
      </c>
      <c r="P663">
        <f>$C663*INDEX('E-E'!$E$2:$AH$516,MATCH(Capacity!$B663,'E-E'!$B$2:$B$516,0), MATCH(Capacity!P$254,'E-E'!$E$1:$AH$1,0))</f>
        <v>0</v>
      </c>
      <c r="Q663">
        <f>$C663*INDEX('E-E'!$E$2:$AH$516,MATCH(Capacity!$B663,'E-E'!$B$2:$B$516,0), MATCH(Capacity!Q$254,'E-E'!$E$1:$AH$1,0))</f>
        <v>0</v>
      </c>
      <c r="R663">
        <f>$C663*INDEX('E-E'!$E$2:$AH$516,MATCH(Capacity!$B663,'E-E'!$B$2:$B$516,0), MATCH(Capacity!R$254,'E-E'!$E$1:$AH$1,0))</f>
        <v>0</v>
      </c>
      <c r="S663">
        <f>$C663*INDEX('E-E'!$E$2:$AH$516,MATCH(Capacity!$B663,'E-E'!$B$2:$B$516,0), MATCH(Capacity!S$254,'E-E'!$E$1:$AH$1,0))</f>
        <v>0</v>
      </c>
      <c r="T663">
        <f>$C663*INDEX('E-E'!$E$2:$AH$516,MATCH(Capacity!$B663,'E-E'!$B$2:$B$516,0), MATCH(Capacity!T$254,'E-E'!$E$1:$AH$1,0))</f>
        <v>0</v>
      </c>
      <c r="U663">
        <f>$C663*INDEX('E-E'!$E$2:$AH$516,MATCH(Capacity!$B663,'E-E'!$B$2:$B$516,0), MATCH(Capacity!U$254,'E-E'!$E$1:$AH$1,0))</f>
        <v>0</v>
      </c>
      <c r="V663">
        <f>$C663*INDEX('E-E'!$E$2:$AH$516,MATCH(Capacity!$B663,'E-E'!$B$2:$B$516,0), MATCH(Capacity!V$254,'E-E'!$E$1:$AH$1,0))</f>
        <v>0</v>
      </c>
      <c r="W663">
        <f>$C663*INDEX('E-E'!$E$2:$AH$516,MATCH(Capacity!$B663,'E-E'!$B$2:$B$516,0), MATCH(Capacity!W$254,'E-E'!$E$1:$AH$1,0))</f>
        <v>0</v>
      </c>
      <c r="X663">
        <f>$C663*INDEX('E-E'!$E$2:$AH$516,MATCH(Capacity!$B663,'E-E'!$B$2:$B$516,0), MATCH(Capacity!X$254,'E-E'!$E$1:$AH$1,0))</f>
        <v>0</v>
      </c>
      <c r="Y663">
        <f>$C663*INDEX('E-E'!$E$2:$AH$516,MATCH(Capacity!$B663,'E-E'!$B$2:$B$516,0), MATCH(Capacity!Y$254,'E-E'!$E$1:$AH$1,0))</f>
        <v>0</v>
      </c>
      <c r="Z663">
        <f>$C663*INDEX('E-E'!$E$2:$AH$516,MATCH(Capacity!$B663,'E-E'!$B$2:$B$516,0), MATCH(Capacity!Z$254,'E-E'!$E$1:$AH$1,0))</f>
        <v>0</v>
      </c>
      <c r="AA663">
        <f>$C663*INDEX('E-E'!$E$2:$AH$516,MATCH(Capacity!$B663,'E-E'!$B$2:$B$516,0), MATCH(Capacity!AA$254,'E-E'!$E$1:$AH$1,0))</f>
        <v>0</v>
      </c>
      <c r="AB663">
        <f>$C663*INDEX('E-E'!$E$2:$AH$516,MATCH(Capacity!$B663,'E-E'!$B$2:$B$516,0), MATCH(Capacity!AB$254,'E-E'!$E$1:$AH$1,0))</f>
        <v>0</v>
      </c>
      <c r="AC663">
        <f>$C663*INDEX('E-E'!$E$2:$AH$516,MATCH(Capacity!$B663,'E-E'!$B$2:$B$516,0), MATCH(Capacity!AC$254,'E-E'!$E$1:$AH$1,0))</f>
        <v>0</v>
      </c>
      <c r="AD663">
        <f>$C663*INDEX('E-E'!$E$2:$AH$516,MATCH(Capacity!$B663,'E-E'!$B$2:$B$516,0), MATCH(Capacity!AD$254,'E-E'!$E$1:$AH$1,0))</f>
        <v>0</v>
      </c>
      <c r="AE663">
        <f>$C663*INDEX('E-E'!$E$2:$AH$516,MATCH(Capacity!$B663,'E-E'!$B$2:$B$516,0), MATCH(Capacity!AE$254,'E-E'!$E$1:$AH$1,0))</f>
        <v>0</v>
      </c>
      <c r="AF663">
        <f>$C663*INDEX('E-E'!$E$2:$AH$516,MATCH(Capacity!$B663,'E-E'!$B$2:$B$516,0), MATCH(Capacity!AF$254,'E-E'!$E$1:$AH$1,0))</f>
        <v>0</v>
      </c>
      <c r="AG663">
        <f>$C663*INDEX('E-E'!$E$2:$AH$516,MATCH(Capacity!$B663,'E-E'!$B$2:$B$516,0), MATCH(Capacity!AG$254,'E-E'!$E$1:$AH$1,0))</f>
        <v>0</v>
      </c>
      <c r="AH663">
        <f>$C663*INDEX('E-E'!$E$2:$AH$516,MATCH(Capacity!$B663,'E-E'!$B$2:$B$516,0), MATCH(Capacity!AH$254,'E-E'!$E$1:$AH$1,0))</f>
        <v>0</v>
      </c>
    </row>
    <row r="664" spans="1:34" x14ac:dyDescent="0.3">
      <c r="A664" t="str">
        <f>'E-E'!A411</f>
        <v>Tailem Bend Solar Farm</v>
      </c>
      <c r="B664" t="str">
        <f>'E-E'!B411</f>
        <v>TBSF1</v>
      </c>
      <c r="C664">
        <f>_xlfn.IFNA(VLOOKUP(B664,RawData!$B$1:$E$168,4,FALSE),0)</f>
        <v>0</v>
      </c>
      <c r="D664">
        <f>_xlfn.IFNA(VLOOKUP(B664,RawData!$B$1:$H$168,7,FALSE),0)</f>
        <v>0</v>
      </c>
      <c r="E664">
        <f>_xlfn.IFNA(VLOOKUP(B664,RawData!$B$1:$H$168,2,FALSE),0)</f>
        <v>0</v>
      </c>
      <c r="F664">
        <f>$C664*INDEX('E-E'!$E$2:$AH$516,MATCH(Capacity!$B664,'E-E'!$B$2:$B$516,0), MATCH(Capacity!F$254,'E-E'!$E$1:$AH$1,0))</f>
        <v>0</v>
      </c>
      <c r="G664">
        <f>$C664*INDEX('E-E'!$E$2:$AH$516,MATCH(Capacity!$B664,'E-E'!$B$2:$B$516,0), MATCH(Capacity!G$254,'E-E'!$E$1:$AH$1,0))</f>
        <v>0</v>
      </c>
      <c r="H664">
        <f>$C664*INDEX('E-E'!$E$2:$AH$516,MATCH(Capacity!$B664,'E-E'!$B$2:$B$516,0), MATCH(Capacity!H$254,'E-E'!$E$1:$AH$1,0))</f>
        <v>0</v>
      </c>
      <c r="I664">
        <f>$C664*INDEX('E-E'!$E$2:$AH$516,MATCH(Capacity!$B664,'E-E'!$B$2:$B$516,0), MATCH(Capacity!I$254,'E-E'!$E$1:$AH$1,0))</f>
        <v>0</v>
      </c>
      <c r="J664">
        <f>$C664*INDEX('E-E'!$E$2:$AH$516,MATCH(Capacity!$B664,'E-E'!$B$2:$B$516,0), MATCH(Capacity!J$254,'E-E'!$E$1:$AH$1,0))</f>
        <v>0</v>
      </c>
      <c r="K664">
        <f>$C664*INDEX('E-E'!$E$2:$AH$516,MATCH(Capacity!$B664,'E-E'!$B$2:$B$516,0), MATCH(Capacity!K$254,'E-E'!$E$1:$AH$1,0))</f>
        <v>0</v>
      </c>
      <c r="L664">
        <f>$C664*INDEX('E-E'!$E$2:$AH$516,MATCH(Capacity!$B664,'E-E'!$B$2:$B$516,0), MATCH(Capacity!L$254,'E-E'!$E$1:$AH$1,0))</f>
        <v>0</v>
      </c>
      <c r="M664">
        <f>$C664*INDEX('E-E'!$E$2:$AH$516,MATCH(Capacity!$B664,'E-E'!$B$2:$B$516,0), MATCH(Capacity!M$254,'E-E'!$E$1:$AH$1,0))</f>
        <v>0</v>
      </c>
      <c r="N664">
        <f>$C664*INDEX('E-E'!$E$2:$AH$516,MATCH(Capacity!$B664,'E-E'!$B$2:$B$516,0), MATCH(Capacity!N$254,'E-E'!$E$1:$AH$1,0))</f>
        <v>0</v>
      </c>
      <c r="O664">
        <f>$C664*INDEX('E-E'!$E$2:$AH$516,MATCH(Capacity!$B664,'E-E'!$B$2:$B$516,0), MATCH(Capacity!O$254,'E-E'!$E$1:$AH$1,0))</f>
        <v>0</v>
      </c>
      <c r="P664">
        <f>$C664*INDEX('E-E'!$E$2:$AH$516,MATCH(Capacity!$B664,'E-E'!$B$2:$B$516,0), MATCH(Capacity!P$254,'E-E'!$E$1:$AH$1,0))</f>
        <v>0</v>
      </c>
      <c r="Q664">
        <f>$C664*INDEX('E-E'!$E$2:$AH$516,MATCH(Capacity!$B664,'E-E'!$B$2:$B$516,0), MATCH(Capacity!Q$254,'E-E'!$E$1:$AH$1,0))</f>
        <v>0</v>
      </c>
      <c r="R664">
        <f>$C664*INDEX('E-E'!$E$2:$AH$516,MATCH(Capacity!$B664,'E-E'!$B$2:$B$516,0), MATCH(Capacity!R$254,'E-E'!$E$1:$AH$1,0))</f>
        <v>0</v>
      </c>
      <c r="S664">
        <f>$C664*INDEX('E-E'!$E$2:$AH$516,MATCH(Capacity!$B664,'E-E'!$B$2:$B$516,0), MATCH(Capacity!S$254,'E-E'!$E$1:$AH$1,0))</f>
        <v>0</v>
      </c>
      <c r="T664">
        <f>$C664*INDEX('E-E'!$E$2:$AH$516,MATCH(Capacity!$B664,'E-E'!$B$2:$B$516,0), MATCH(Capacity!T$254,'E-E'!$E$1:$AH$1,0))</f>
        <v>0</v>
      </c>
      <c r="U664">
        <f>$C664*INDEX('E-E'!$E$2:$AH$516,MATCH(Capacity!$B664,'E-E'!$B$2:$B$516,0), MATCH(Capacity!U$254,'E-E'!$E$1:$AH$1,0))</f>
        <v>0</v>
      </c>
      <c r="V664">
        <f>$C664*INDEX('E-E'!$E$2:$AH$516,MATCH(Capacity!$B664,'E-E'!$B$2:$B$516,0), MATCH(Capacity!V$254,'E-E'!$E$1:$AH$1,0))</f>
        <v>0</v>
      </c>
      <c r="W664">
        <f>$C664*INDEX('E-E'!$E$2:$AH$516,MATCH(Capacity!$B664,'E-E'!$B$2:$B$516,0), MATCH(Capacity!W$254,'E-E'!$E$1:$AH$1,0))</f>
        <v>0</v>
      </c>
      <c r="X664">
        <f>$C664*INDEX('E-E'!$E$2:$AH$516,MATCH(Capacity!$B664,'E-E'!$B$2:$B$516,0), MATCH(Capacity!X$254,'E-E'!$E$1:$AH$1,0))</f>
        <v>0</v>
      </c>
      <c r="Y664">
        <f>$C664*INDEX('E-E'!$E$2:$AH$516,MATCH(Capacity!$B664,'E-E'!$B$2:$B$516,0), MATCH(Capacity!Y$254,'E-E'!$E$1:$AH$1,0))</f>
        <v>0</v>
      </c>
      <c r="Z664">
        <f>$C664*INDEX('E-E'!$E$2:$AH$516,MATCH(Capacity!$B664,'E-E'!$B$2:$B$516,0), MATCH(Capacity!Z$254,'E-E'!$E$1:$AH$1,0))</f>
        <v>0</v>
      </c>
      <c r="AA664">
        <f>$C664*INDEX('E-E'!$E$2:$AH$516,MATCH(Capacity!$B664,'E-E'!$B$2:$B$516,0), MATCH(Capacity!AA$254,'E-E'!$E$1:$AH$1,0))</f>
        <v>0</v>
      </c>
      <c r="AB664">
        <f>$C664*INDEX('E-E'!$E$2:$AH$516,MATCH(Capacity!$B664,'E-E'!$B$2:$B$516,0), MATCH(Capacity!AB$254,'E-E'!$E$1:$AH$1,0))</f>
        <v>0</v>
      </c>
      <c r="AC664">
        <f>$C664*INDEX('E-E'!$E$2:$AH$516,MATCH(Capacity!$B664,'E-E'!$B$2:$B$516,0), MATCH(Capacity!AC$254,'E-E'!$E$1:$AH$1,0))</f>
        <v>0</v>
      </c>
      <c r="AD664">
        <f>$C664*INDEX('E-E'!$E$2:$AH$516,MATCH(Capacity!$B664,'E-E'!$B$2:$B$516,0), MATCH(Capacity!AD$254,'E-E'!$E$1:$AH$1,0))</f>
        <v>0</v>
      </c>
      <c r="AE664">
        <f>$C664*INDEX('E-E'!$E$2:$AH$516,MATCH(Capacity!$B664,'E-E'!$B$2:$B$516,0), MATCH(Capacity!AE$254,'E-E'!$E$1:$AH$1,0))</f>
        <v>0</v>
      </c>
      <c r="AF664">
        <f>$C664*INDEX('E-E'!$E$2:$AH$516,MATCH(Capacity!$B664,'E-E'!$B$2:$B$516,0), MATCH(Capacity!AF$254,'E-E'!$E$1:$AH$1,0))</f>
        <v>0</v>
      </c>
      <c r="AG664">
        <f>$C664*INDEX('E-E'!$E$2:$AH$516,MATCH(Capacity!$B664,'E-E'!$B$2:$B$516,0), MATCH(Capacity!AG$254,'E-E'!$E$1:$AH$1,0))</f>
        <v>0</v>
      </c>
      <c r="AH664">
        <f>$C664*INDEX('E-E'!$E$2:$AH$516,MATCH(Capacity!$B664,'E-E'!$B$2:$B$516,0), MATCH(Capacity!AH$254,'E-E'!$E$1:$AH$1,0))</f>
        <v>0</v>
      </c>
    </row>
    <row r="665" spans="1:34" x14ac:dyDescent="0.3">
      <c r="A665" t="str">
        <f>'E-E'!A412</f>
        <v>Tarong North</v>
      </c>
      <c r="B665" t="str">
        <f>'E-E'!B412</f>
        <v>TNPS1</v>
      </c>
      <c r="C665">
        <f>_xlfn.IFNA(VLOOKUP(B665,RawData!$B$1:$E$168,4,FALSE),0)</f>
        <v>450</v>
      </c>
      <c r="D665" t="str">
        <f>_xlfn.IFNA(VLOOKUP(B665,RawData!$B$1:$H$168,7,FALSE),0)</f>
        <v>Steam Super Critical</v>
      </c>
      <c r="E665" t="str">
        <f>_xlfn.IFNA(VLOOKUP(B665,RawData!$B$1:$H$168,2,FALSE),0)</f>
        <v>QLD</v>
      </c>
      <c r="F665">
        <f>$C665*INDEX('E-E'!$E$2:$AH$516,MATCH(Capacity!$B665,'E-E'!$B$2:$B$516,0), MATCH(Capacity!F$254,'E-E'!$E$1:$AH$1,0))</f>
        <v>450</v>
      </c>
      <c r="G665">
        <f>$C665*INDEX('E-E'!$E$2:$AH$516,MATCH(Capacity!$B665,'E-E'!$B$2:$B$516,0), MATCH(Capacity!G$254,'E-E'!$E$1:$AH$1,0))</f>
        <v>450</v>
      </c>
      <c r="H665">
        <f>$C665*INDEX('E-E'!$E$2:$AH$516,MATCH(Capacity!$B665,'E-E'!$B$2:$B$516,0), MATCH(Capacity!H$254,'E-E'!$E$1:$AH$1,0))</f>
        <v>450</v>
      </c>
      <c r="I665">
        <f>$C665*INDEX('E-E'!$E$2:$AH$516,MATCH(Capacity!$B665,'E-E'!$B$2:$B$516,0), MATCH(Capacity!I$254,'E-E'!$E$1:$AH$1,0))</f>
        <v>450</v>
      </c>
      <c r="J665">
        <f>$C665*INDEX('E-E'!$E$2:$AH$516,MATCH(Capacity!$B665,'E-E'!$B$2:$B$516,0), MATCH(Capacity!J$254,'E-E'!$E$1:$AH$1,0))</f>
        <v>450</v>
      </c>
      <c r="K665">
        <f>$C665*INDEX('E-E'!$E$2:$AH$516,MATCH(Capacity!$B665,'E-E'!$B$2:$B$516,0), MATCH(Capacity!K$254,'E-E'!$E$1:$AH$1,0))</f>
        <v>450</v>
      </c>
      <c r="L665">
        <f>$C665*INDEX('E-E'!$E$2:$AH$516,MATCH(Capacity!$B665,'E-E'!$B$2:$B$516,0), MATCH(Capacity!L$254,'E-E'!$E$1:$AH$1,0))</f>
        <v>450</v>
      </c>
      <c r="M665">
        <f>$C665*INDEX('E-E'!$E$2:$AH$516,MATCH(Capacity!$B665,'E-E'!$B$2:$B$516,0), MATCH(Capacity!M$254,'E-E'!$E$1:$AH$1,0))</f>
        <v>450</v>
      </c>
      <c r="N665">
        <f>$C665*INDEX('E-E'!$E$2:$AH$516,MATCH(Capacity!$B665,'E-E'!$B$2:$B$516,0), MATCH(Capacity!N$254,'E-E'!$E$1:$AH$1,0))</f>
        <v>450</v>
      </c>
      <c r="O665">
        <f>$C665*INDEX('E-E'!$E$2:$AH$516,MATCH(Capacity!$B665,'E-E'!$B$2:$B$516,0), MATCH(Capacity!O$254,'E-E'!$E$1:$AH$1,0))</f>
        <v>450</v>
      </c>
      <c r="P665">
        <f>$C665*INDEX('E-E'!$E$2:$AH$516,MATCH(Capacity!$B665,'E-E'!$B$2:$B$516,0), MATCH(Capacity!P$254,'E-E'!$E$1:$AH$1,0))</f>
        <v>450</v>
      </c>
      <c r="Q665">
        <f>$C665*INDEX('E-E'!$E$2:$AH$516,MATCH(Capacity!$B665,'E-E'!$B$2:$B$516,0), MATCH(Capacity!Q$254,'E-E'!$E$1:$AH$1,0))</f>
        <v>450</v>
      </c>
      <c r="R665">
        <f>$C665*INDEX('E-E'!$E$2:$AH$516,MATCH(Capacity!$B665,'E-E'!$B$2:$B$516,0), MATCH(Capacity!R$254,'E-E'!$E$1:$AH$1,0))</f>
        <v>0</v>
      </c>
      <c r="S665">
        <f>$C665*INDEX('E-E'!$E$2:$AH$516,MATCH(Capacity!$B665,'E-E'!$B$2:$B$516,0), MATCH(Capacity!S$254,'E-E'!$E$1:$AH$1,0))</f>
        <v>0</v>
      </c>
      <c r="T665">
        <f>$C665*INDEX('E-E'!$E$2:$AH$516,MATCH(Capacity!$B665,'E-E'!$B$2:$B$516,0), MATCH(Capacity!T$254,'E-E'!$E$1:$AH$1,0))</f>
        <v>0</v>
      </c>
      <c r="U665">
        <f>$C665*INDEX('E-E'!$E$2:$AH$516,MATCH(Capacity!$B665,'E-E'!$B$2:$B$516,0), MATCH(Capacity!U$254,'E-E'!$E$1:$AH$1,0))</f>
        <v>0</v>
      </c>
      <c r="V665">
        <f>$C665*INDEX('E-E'!$E$2:$AH$516,MATCH(Capacity!$B665,'E-E'!$B$2:$B$516,0), MATCH(Capacity!V$254,'E-E'!$E$1:$AH$1,0))</f>
        <v>0</v>
      </c>
      <c r="W665">
        <f>$C665*INDEX('E-E'!$E$2:$AH$516,MATCH(Capacity!$B665,'E-E'!$B$2:$B$516,0), MATCH(Capacity!W$254,'E-E'!$E$1:$AH$1,0))</f>
        <v>0</v>
      </c>
      <c r="X665">
        <f>$C665*INDEX('E-E'!$E$2:$AH$516,MATCH(Capacity!$B665,'E-E'!$B$2:$B$516,0), MATCH(Capacity!X$254,'E-E'!$E$1:$AH$1,0))</f>
        <v>0</v>
      </c>
      <c r="Y665">
        <f>$C665*INDEX('E-E'!$E$2:$AH$516,MATCH(Capacity!$B665,'E-E'!$B$2:$B$516,0), MATCH(Capacity!Y$254,'E-E'!$E$1:$AH$1,0))</f>
        <v>0</v>
      </c>
      <c r="Z665">
        <f>$C665*INDEX('E-E'!$E$2:$AH$516,MATCH(Capacity!$B665,'E-E'!$B$2:$B$516,0), MATCH(Capacity!Z$254,'E-E'!$E$1:$AH$1,0))</f>
        <v>0</v>
      </c>
      <c r="AA665">
        <f>$C665*INDEX('E-E'!$E$2:$AH$516,MATCH(Capacity!$B665,'E-E'!$B$2:$B$516,0), MATCH(Capacity!AA$254,'E-E'!$E$1:$AH$1,0))</f>
        <v>0</v>
      </c>
      <c r="AB665">
        <f>$C665*INDEX('E-E'!$E$2:$AH$516,MATCH(Capacity!$B665,'E-E'!$B$2:$B$516,0), MATCH(Capacity!AB$254,'E-E'!$E$1:$AH$1,0))</f>
        <v>0</v>
      </c>
      <c r="AC665">
        <f>$C665*INDEX('E-E'!$E$2:$AH$516,MATCH(Capacity!$B665,'E-E'!$B$2:$B$516,0), MATCH(Capacity!AC$254,'E-E'!$E$1:$AH$1,0))</f>
        <v>0</v>
      </c>
      <c r="AD665">
        <f>$C665*INDEX('E-E'!$E$2:$AH$516,MATCH(Capacity!$B665,'E-E'!$B$2:$B$516,0), MATCH(Capacity!AD$254,'E-E'!$E$1:$AH$1,0))</f>
        <v>0</v>
      </c>
      <c r="AE665">
        <f>$C665*INDEX('E-E'!$E$2:$AH$516,MATCH(Capacity!$B665,'E-E'!$B$2:$B$516,0), MATCH(Capacity!AE$254,'E-E'!$E$1:$AH$1,0))</f>
        <v>0</v>
      </c>
      <c r="AF665">
        <f>$C665*INDEX('E-E'!$E$2:$AH$516,MATCH(Capacity!$B665,'E-E'!$B$2:$B$516,0), MATCH(Capacity!AF$254,'E-E'!$E$1:$AH$1,0))</f>
        <v>0</v>
      </c>
      <c r="AG665">
        <f>$C665*INDEX('E-E'!$E$2:$AH$516,MATCH(Capacity!$B665,'E-E'!$B$2:$B$516,0), MATCH(Capacity!AG$254,'E-E'!$E$1:$AH$1,0))</f>
        <v>0</v>
      </c>
      <c r="AH665">
        <f>$C665*INDEX('E-E'!$E$2:$AH$516,MATCH(Capacity!$B665,'E-E'!$B$2:$B$516,0), MATCH(Capacity!AH$254,'E-E'!$E$1:$AH$1,0))</f>
        <v>0</v>
      </c>
    </row>
    <row r="666" spans="1:34" x14ac:dyDescent="0.3">
      <c r="A666" t="str">
        <f>'E-E'!A413</f>
        <v>Torrens Island A</v>
      </c>
      <c r="B666" t="str">
        <f>'E-E'!B413</f>
        <v>TORRA1</v>
      </c>
      <c r="C666">
        <f>_xlfn.IFNA(VLOOKUP(B666,RawData!$B$1:$E$168,4,FALSE),0)</f>
        <v>120</v>
      </c>
      <c r="D666" t="str">
        <f>_xlfn.IFNA(VLOOKUP(B666,RawData!$B$1:$H$168,7,FALSE),0)</f>
        <v>Gas-powered steam turbine</v>
      </c>
      <c r="E666" t="str">
        <f>_xlfn.IFNA(VLOOKUP(B666,RawData!$B$1:$H$168,2,FALSE),0)</f>
        <v>SA</v>
      </c>
      <c r="F666">
        <f>$C666*INDEX('E-E'!$E$2:$AH$516,MATCH(Capacity!$B666,'E-E'!$B$2:$B$516,0), MATCH(Capacity!F$254,'E-E'!$E$1:$AH$1,0))</f>
        <v>0</v>
      </c>
      <c r="G666">
        <f>$C666*INDEX('E-E'!$E$2:$AH$516,MATCH(Capacity!$B666,'E-E'!$B$2:$B$516,0), MATCH(Capacity!G$254,'E-E'!$E$1:$AH$1,0))</f>
        <v>0</v>
      </c>
      <c r="H666">
        <f>$C666*INDEX('E-E'!$E$2:$AH$516,MATCH(Capacity!$B666,'E-E'!$B$2:$B$516,0), MATCH(Capacity!H$254,'E-E'!$E$1:$AH$1,0))</f>
        <v>0</v>
      </c>
      <c r="I666">
        <f>$C666*INDEX('E-E'!$E$2:$AH$516,MATCH(Capacity!$B666,'E-E'!$B$2:$B$516,0), MATCH(Capacity!I$254,'E-E'!$E$1:$AH$1,0))</f>
        <v>0</v>
      </c>
      <c r="J666">
        <f>$C666*INDEX('E-E'!$E$2:$AH$516,MATCH(Capacity!$B666,'E-E'!$B$2:$B$516,0), MATCH(Capacity!J$254,'E-E'!$E$1:$AH$1,0))</f>
        <v>0</v>
      </c>
      <c r="K666">
        <f>$C666*INDEX('E-E'!$E$2:$AH$516,MATCH(Capacity!$B666,'E-E'!$B$2:$B$516,0), MATCH(Capacity!K$254,'E-E'!$E$1:$AH$1,0))</f>
        <v>0</v>
      </c>
      <c r="L666">
        <f>$C666*INDEX('E-E'!$E$2:$AH$516,MATCH(Capacity!$B666,'E-E'!$B$2:$B$516,0), MATCH(Capacity!L$254,'E-E'!$E$1:$AH$1,0))</f>
        <v>0</v>
      </c>
      <c r="M666">
        <f>$C666*INDEX('E-E'!$E$2:$AH$516,MATCH(Capacity!$B666,'E-E'!$B$2:$B$516,0), MATCH(Capacity!M$254,'E-E'!$E$1:$AH$1,0))</f>
        <v>0</v>
      </c>
      <c r="N666">
        <f>$C666*INDEX('E-E'!$E$2:$AH$516,MATCH(Capacity!$B666,'E-E'!$B$2:$B$516,0), MATCH(Capacity!N$254,'E-E'!$E$1:$AH$1,0))</f>
        <v>0</v>
      </c>
      <c r="O666">
        <f>$C666*INDEX('E-E'!$E$2:$AH$516,MATCH(Capacity!$B666,'E-E'!$B$2:$B$516,0), MATCH(Capacity!O$254,'E-E'!$E$1:$AH$1,0))</f>
        <v>0</v>
      </c>
      <c r="P666">
        <f>$C666*INDEX('E-E'!$E$2:$AH$516,MATCH(Capacity!$B666,'E-E'!$B$2:$B$516,0), MATCH(Capacity!P$254,'E-E'!$E$1:$AH$1,0))</f>
        <v>0</v>
      </c>
      <c r="Q666">
        <f>$C666*INDEX('E-E'!$E$2:$AH$516,MATCH(Capacity!$B666,'E-E'!$B$2:$B$516,0), MATCH(Capacity!Q$254,'E-E'!$E$1:$AH$1,0))</f>
        <v>0</v>
      </c>
      <c r="R666">
        <f>$C666*INDEX('E-E'!$E$2:$AH$516,MATCH(Capacity!$B666,'E-E'!$B$2:$B$516,0), MATCH(Capacity!R$254,'E-E'!$E$1:$AH$1,0))</f>
        <v>0</v>
      </c>
      <c r="S666">
        <f>$C666*INDEX('E-E'!$E$2:$AH$516,MATCH(Capacity!$B666,'E-E'!$B$2:$B$516,0), MATCH(Capacity!S$254,'E-E'!$E$1:$AH$1,0))</f>
        <v>0</v>
      </c>
      <c r="T666">
        <f>$C666*INDEX('E-E'!$E$2:$AH$516,MATCH(Capacity!$B666,'E-E'!$B$2:$B$516,0), MATCH(Capacity!T$254,'E-E'!$E$1:$AH$1,0))</f>
        <v>0</v>
      </c>
      <c r="U666">
        <f>$C666*INDEX('E-E'!$E$2:$AH$516,MATCH(Capacity!$B666,'E-E'!$B$2:$B$516,0), MATCH(Capacity!U$254,'E-E'!$E$1:$AH$1,0))</f>
        <v>0</v>
      </c>
      <c r="V666">
        <f>$C666*INDEX('E-E'!$E$2:$AH$516,MATCH(Capacity!$B666,'E-E'!$B$2:$B$516,0), MATCH(Capacity!V$254,'E-E'!$E$1:$AH$1,0))</f>
        <v>0</v>
      </c>
      <c r="W666">
        <f>$C666*INDEX('E-E'!$E$2:$AH$516,MATCH(Capacity!$B666,'E-E'!$B$2:$B$516,0), MATCH(Capacity!W$254,'E-E'!$E$1:$AH$1,0))</f>
        <v>0</v>
      </c>
      <c r="X666">
        <f>$C666*INDEX('E-E'!$E$2:$AH$516,MATCH(Capacity!$B666,'E-E'!$B$2:$B$516,0), MATCH(Capacity!X$254,'E-E'!$E$1:$AH$1,0))</f>
        <v>0</v>
      </c>
      <c r="Y666">
        <f>$C666*INDEX('E-E'!$E$2:$AH$516,MATCH(Capacity!$B666,'E-E'!$B$2:$B$516,0), MATCH(Capacity!Y$254,'E-E'!$E$1:$AH$1,0))</f>
        <v>0</v>
      </c>
      <c r="Z666">
        <f>$C666*INDEX('E-E'!$E$2:$AH$516,MATCH(Capacity!$B666,'E-E'!$B$2:$B$516,0), MATCH(Capacity!Z$254,'E-E'!$E$1:$AH$1,0))</f>
        <v>0</v>
      </c>
      <c r="AA666">
        <f>$C666*INDEX('E-E'!$E$2:$AH$516,MATCH(Capacity!$B666,'E-E'!$B$2:$B$516,0), MATCH(Capacity!AA$254,'E-E'!$E$1:$AH$1,0))</f>
        <v>0</v>
      </c>
      <c r="AB666">
        <f>$C666*INDEX('E-E'!$E$2:$AH$516,MATCH(Capacity!$B666,'E-E'!$B$2:$B$516,0), MATCH(Capacity!AB$254,'E-E'!$E$1:$AH$1,0))</f>
        <v>0</v>
      </c>
      <c r="AC666">
        <f>$C666*INDEX('E-E'!$E$2:$AH$516,MATCH(Capacity!$B666,'E-E'!$B$2:$B$516,0), MATCH(Capacity!AC$254,'E-E'!$E$1:$AH$1,0))</f>
        <v>0</v>
      </c>
      <c r="AD666">
        <f>$C666*INDEX('E-E'!$E$2:$AH$516,MATCH(Capacity!$B666,'E-E'!$B$2:$B$516,0), MATCH(Capacity!AD$254,'E-E'!$E$1:$AH$1,0))</f>
        <v>0</v>
      </c>
      <c r="AE666">
        <f>$C666*INDEX('E-E'!$E$2:$AH$516,MATCH(Capacity!$B666,'E-E'!$B$2:$B$516,0), MATCH(Capacity!AE$254,'E-E'!$E$1:$AH$1,0))</f>
        <v>0</v>
      </c>
      <c r="AF666">
        <f>$C666*INDEX('E-E'!$E$2:$AH$516,MATCH(Capacity!$B666,'E-E'!$B$2:$B$516,0), MATCH(Capacity!AF$254,'E-E'!$E$1:$AH$1,0))</f>
        <v>0</v>
      </c>
      <c r="AG666">
        <f>$C666*INDEX('E-E'!$E$2:$AH$516,MATCH(Capacity!$B666,'E-E'!$B$2:$B$516,0), MATCH(Capacity!AG$254,'E-E'!$E$1:$AH$1,0))</f>
        <v>0</v>
      </c>
      <c r="AH666">
        <f>$C666*INDEX('E-E'!$E$2:$AH$516,MATCH(Capacity!$B666,'E-E'!$B$2:$B$516,0), MATCH(Capacity!AH$254,'E-E'!$E$1:$AH$1,0))</f>
        <v>0</v>
      </c>
    </row>
    <row r="667" spans="1:34" x14ac:dyDescent="0.3">
      <c r="A667" t="str">
        <f>'E-E'!A414</f>
        <v>Torrens Island A</v>
      </c>
      <c r="B667" t="str">
        <f>'E-E'!B414</f>
        <v>TORRA2</v>
      </c>
      <c r="C667">
        <f>_xlfn.IFNA(VLOOKUP(B667,RawData!$B$1:$E$168,4,FALSE),0)</f>
        <v>120</v>
      </c>
      <c r="D667" t="str">
        <f>_xlfn.IFNA(VLOOKUP(B667,RawData!$B$1:$H$168,7,FALSE),0)</f>
        <v>Gas-powered steam turbine</v>
      </c>
      <c r="E667" t="str">
        <f>_xlfn.IFNA(VLOOKUP(B667,RawData!$B$1:$H$168,2,FALSE),0)</f>
        <v>SA</v>
      </c>
      <c r="F667">
        <f>$C667*INDEX('E-E'!$E$2:$AH$516,MATCH(Capacity!$B667,'E-E'!$B$2:$B$516,0), MATCH(Capacity!F$254,'E-E'!$E$1:$AH$1,0))</f>
        <v>0</v>
      </c>
      <c r="G667">
        <f>$C667*INDEX('E-E'!$E$2:$AH$516,MATCH(Capacity!$B667,'E-E'!$B$2:$B$516,0), MATCH(Capacity!G$254,'E-E'!$E$1:$AH$1,0))</f>
        <v>0</v>
      </c>
      <c r="H667">
        <f>$C667*INDEX('E-E'!$E$2:$AH$516,MATCH(Capacity!$B667,'E-E'!$B$2:$B$516,0), MATCH(Capacity!H$254,'E-E'!$E$1:$AH$1,0))</f>
        <v>0</v>
      </c>
      <c r="I667">
        <f>$C667*INDEX('E-E'!$E$2:$AH$516,MATCH(Capacity!$B667,'E-E'!$B$2:$B$516,0), MATCH(Capacity!I$254,'E-E'!$E$1:$AH$1,0))</f>
        <v>0</v>
      </c>
      <c r="J667">
        <f>$C667*INDEX('E-E'!$E$2:$AH$516,MATCH(Capacity!$B667,'E-E'!$B$2:$B$516,0), MATCH(Capacity!J$254,'E-E'!$E$1:$AH$1,0))</f>
        <v>0</v>
      </c>
      <c r="K667">
        <f>$C667*INDEX('E-E'!$E$2:$AH$516,MATCH(Capacity!$B667,'E-E'!$B$2:$B$516,0), MATCH(Capacity!K$254,'E-E'!$E$1:$AH$1,0))</f>
        <v>0</v>
      </c>
      <c r="L667">
        <f>$C667*INDEX('E-E'!$E$2:$AH$516,MATCH(Capacity!$B667,'E-E'!$B$2:$B$516,0), MATCH(Capacity!L$254,'E-E'!$E$1:$AH$1,0))</f>
        <v>0</v>
      </c>
      <c r="M667">
        <f>$C667*INDEX('E-E'!$E$2:$AH$516,MATCH(Capacity!$B667,'E-E'!$B$2:$B$516,0), MATCH(Capacity!M$254,'E-E'!$E$1:$AH$1,0))</f>
        <v>0</v>
      </c>
      <c r="N667">
        <f>$C667*INDEX('E-E'!$E$2:$AH$516,MATCH(Capacity!$B667,'E-E'!$B$2:$B$516,0), MATCH(Capacity!N$254,'E-E'!$E$1:$AH$1,0))</f>
        <v>0</v>
      </c>
      <c r="O667">
        <f>$C667*INDEX('E-E'!$E$2:$AH$516,MATCH(Capacity!$B667,'E-E'!$B$2:$B$516,0), MATCH(Capacity!O$254,'E-E'!$E$1:$AH$1,0))</f>
        <v>0</v>
      </c>
      <c r="P667">
        <f>$C667*INDEX('E-E'!$E$2:$AH$516,MATCH(Capacity!$B667,'E-E'!$B$2:$B$516,0), MATCH(Capacity!P$254,'E-E'!$E$1:$AH$1,0))</f>
        <v>0</v>
      </c>
      <c r="Q667">
        <f>$C667*INDEX('E-E'!$E$2:$AH$516,MATCH(Capacity!$B667,'E-E'!$B$2:$B$516,0), MATCH(Capacity!Q$254,'E-E'!$E$1:$AH$1,0))</f>
        <v>0</v>
      </c>
      <c r="R667">
        <f>$C667*INDEX('E-E'!$E$2:$AH$516,MATCH(Capacity!$B667,'E-E'!$B$2:$B$516,0), MATCH(Capacity!R$254,'E-E'!$E$1:$AH$1,0))</f>
        <v>0</v>
      </c>
      <c r="S667">
        <f>$C667*INDEX('E-E'!$E$2:$AH$516,MATCH(Capacity!$B667,'E-E'!$B$2:$B$516,0), MATCH(Capacity!S$254,'E-E'!$E$1:$AH$1,0))</f>
        <v>0</v>
      </c>
      <c r="T667">
        <f>$C667*INDEX('E-E'!$E$2:$AH$516,MATCH(Capacity!$B667,'E-E'!$B$2:$B$516,0), MATCH(Capacity!T$254,'E-E'!$E$1:$AH$1,0))</f>
        <v>0</v>
      </c>
      <c r="U667">
        <f>$C667*INDEX('E-E'!$E$2:$AH$516,MATCH(Capacity!$B667,'E-E'!$B$2:$B$516,0), MATCH(Capacity!U$254,'E-E'!$E$1:$AH$1,0))</f>
        <v>0</v>
      </c>
      <c r="V667">
        <f>$C667*INDEX('E-E'!$E$2:$AH$516,MATCH(Capacity!$B667,'E-E'!$B$2:$B$516,0), MATCH(Capacity!V$254,'E-E'!$E$1:$AH$1,0))</f>
        <v>0</v>
      </c>
      <c r="W667">
        <f>$C667*INDEX('E-E'!$E$2:$AH$516,MATCH(Capacity!$B667,'E-E'!$B$2:$B$516,0), MATCH(Capacity!W$254,'E-E'!$E$1:$AH$1,0))</f>
        <v>0</v>
      </c>
      <c r="X667">
        <f>$C667*INDEX('E-E'!$E$2:$AH$516,MATCH(Capacity!$B667,'E-E'!$B$2:$B$516,0), MATCH(Capacity!X$254,'E-E'!$E$1:$AH$1,0))</f>
        <v>0</v>
      </c>
      <c r="Y667">
        <f>$C667*INDEX('E-E'!$E$2:$AH$516,MATCH(Capacity!$B667,'E-E'!$B$2:$B$516,0), MATCH(Capacity!Y$254,'E-E'!$E$1:$AH$1,0))</f>
        <v>0</v>
      </c>
      <c r="Z667">
        <f>$C667*INDEX('E-E'!$E$2:$AH$516,MATCH(Capacity!$B667,'E-E'!$B$2:$B$516,0), MATCH(Capacity!Z$254,'E-E'!$E$1:$AH$1,0))</f>
        <v>0</v>
      </c>
      <c r="AA667">
        <f>$C667*INDEX('E-E'!$E$2:$AH$516,MATCH(Capacity!$B667,'E-E'!$B$2:$B$516,0), MATCH(Capacity!AA$254,'E-E'!$E$1:$AH$1,0))</f>
        <v>0</v>
      </c>
      <c r="AB667">
        <f>$C667*INDEX('E-E'!$E$2:$AH$516,MATCH(Capacity!$B667,'E-E'!$B$2:$B$516,0), MATCH(Capacity!AB$254,'E-E'!$E$1:$AH$1,0))</f>
        <v>0</v>
      </c>
      <c r="AC667">
        <f>$C667*INDEX('E-E'!$E$2:$AH$516,MATCH(Capacity!$B667,'E-E'!$B$2:$B$516,0), MATCH(Capacity!AC$254,'E-E'!$E$1:$AH$1,0))</f>
        <v>0</v>
      </c>
      <c r="AD667">
        <f>$C667*INDEX('E-E'!$E$2:$AH$516,MATCH(Capacity!$B667,'E-E'!$B$2:$B$516,0), MATCH(Capacity!AD$254,'E-E'!$E$1:$AH$1,0))</f>
        <v>0</v>
      </c>
      <c r="AE667">
        <f>$C667*INDEX('E-E'!$E$2:$AH$516,MATCH(Capacity!$B667,'E-E'!$B$2:$B$516,0), MATCH(Capacity!AE$254,'E-E'!$E$1:$AH$1,0))</f>
        <v>0</v>
      </c>
      <c r="AF667">
        <f>$C667*INDEX('E-E'!$E$2:$AH$516,MATCH(Capacity!$B667,'E-E'!$B$2:$B$516,0), MATCH(Capacity!AF$254,'E-E'!$E$1:$AH$1,0))</f>
        <v>0</v>
      </c>
      <c r="AG667">
        <f>$C667*INDEX('E-E'!$E$2:$AH$516,MATCH(Capacity!$B667,'E-E'!$B$2:$B$516,0), MATCH(Capacity!AG$254,'E-E'!$E$1:$AH$1,0))</f>
        <v>0</v>
      </c>
      <c r="AH667">
        <f>$C667*INDEX('E-E'!$E$2:$AH$516,MATCH(Capacity!$B667,'E-E'!$B$2:$B$516,0), MATCH(Capacity!AH$254,'E-E'!$E$1:$AH$1,0))</f>
        <v>0</v>
      </c>
    </row>
    <row r="668" spans="1:34" x14ac:dyDescent="0.3">
      <c r="A668" t="str">
        <f>'E-E'!A415</f>
        <v>Torrens Island A</v>
      </c>
      <c r="B668" t="str">
        <f>'E-E'!B415</f>
        <v>TORRA3</v>
      </c>
      <c r="C668">
        <f>_xlfn.IFNA(VLOOKUP(B668,RawData!$B$1:$E$168,4,FALSE),0)</f>
        <v>120</v>
      </c>
      <c r="D668" t="str">
        <f>_xlfn.IFNA(VLOOKUP(B668,RawData!$B$1:$H$168,7,FALSE),0)</f>
        <v>Gas-powered steam turbine</v>
      </c>
      <c r="E668" t="str">
        <f>_xlfn.IFNA(VLOOKUP(B668,RawData!$B$1:$H$168,2,FALSE),0)</f>
        <v>SA</v>
      </c>
      <c r="F668">
        <f>$C668*INDEX('E-E'!$E$2:$AH$516,MATCH(Capacity!$B668,'E-E'!$B$2:$B$516,0), MATCH(Capacity!F$254,'E-E'!$E$1:$AH$1,0))</f>
        <v>0</v>
      </c>
      <c r="G668">
        <f>$C668*INDEX('E-E'!$E$2:$AH$516,MATCH(Capacity!$B668,'E-E'!$B$2:$B$516,0), MATCH(Capacity!G$254,'E-E'!$E$1:$AH$1,0))</f>
        <v>0</v>
      </c>
      <c r="H668">
        <f>$C668*INDEX('E-E'!$E$2:$AH$516,MATCH(Capacity!$B668,'E-E'!$B$2:$B$516,0), MATCH(Capacity!H$254,'E-E'!$E$1:$AH$1,0))</f>
        <v>0</v>
      </c>
      <c r="I668">
        <f>$C668*INDEX('E-E'!$E$2:$AH$516,MATCH(Capacity!$B668,'E-E'!$B$2:$B$516,0), MATCH(Capacity!I$254,'E-E'!$E$1:$AH$1,0))</f>
        <v>0</v>
      </c>
      <c r="J668">
        <f>$C668*INDEX('E-E'!$E$2:$AH$516,MATCH(Capacity!$B668,'E-E'!$B$2:$B$516,0), MATCH(Capacity!J$254,'E-E'!$E$1:$AH$1,0))</f>
        <v>0</v>
      </c>
      <c r="K668">
        <f>$C668*INDEX('E-E'!$E$2:$AH$516,MATCH(Capacity!$B668,'E-E'!$B$2:$B$516,0), MATCH(Capacity!K$254,'E-E'!$E$1:$AH$1,0))</f>
        <v>0</v>
      </c>
      <c r="L668">
        <f>$C668*INDEX('E-E'!$E$2:$AH$516,MATCH(Capacity!$B668,'E-E'!$B$2:$B$516,0), MATCH(Capacity!L$254,'E-E'!$E$1:$AH$1,0))</f>
        <v>0</v>
      </c>
      <c r="M668">
        <f>$C668*INDEX('E-E'!$E$2:$AH$516,MATCH(Capacity!$B668,'E-E'!$B$2:$B$516,0), MATCH(Capacity!M$254,'E-E'!$E$1:$AH$1,0))</f>
        <v>0</v>
      </c>
      <c r="N668">
        <f>$C668*INDEX('E-E'!$E$2:$AH$516,MATCH(Capacity!$B668,'E-E'!$B$2:$B$516,0), MATCH(Capacity!N$254,'E-E'!$E$1:$AH$1,0))</f>
        <v>0</v>
      </c>
      <c r="O668">
        <f>$C668*INDEX('E-E'!$E$2:$AH$516,MATCH(Capacity!$B668,'E-E'!$B$2:$B$516,0), MATCH(Capacity!O$254,'E-E'!$E$1:$AH$1,0))</f>
        <v>0</v>
      </c>
      <c r="P668">
        <f>$C668*INDEX('E-E'!$E$2:$AH$516,MATCH(Capacity!$B668,'E-E'!$B$2:$B$516,0), MATCH(Capacity!P$254,'E-E'!$E$1:$AH$1,0))</f>
        <v>0</v>
      </c>
      <c r="Q668">
        <f>$C668*INDEX('E-E'!$E$2:$AH$516,MATCH(Capacity!$B668,'E-E'!$B$2:$B$516,0), MATCH(Capacity!Q$254,'E-E'!$E$1:$AH$1,0))</f>
        <v>0</v>
      </c>
      <c r="R668">
        <f>$C668*INDEX('E-E'!$E$2:$AH$516,MATCH(Capacity!$B668,'E-E'!$B$2:$B$516,0), MATCH(Capacity!R$254,'E-E'!$E$1:$AH$1,0))</f>
        <v>0</v>
      </c>
      <c r="S668">
        <f>$C668*INDEX('E-E'!$E$2:$AH$516,MATCH(Capacity!$B668,'E-E'!$B$2:$B$516,0), MATCH(Capacity!S$254,'E-E'!$E$1:$AH$1,0))</f>
        <v>0</v>
      </c>
      <c r="T668">
        <f>$C668*INDEX('E-E'!$E$2:$AH$516,MATCH(Capacity!$B668,'E-E'!$B$2:$B$516,0), MATCH(Capacity!T$254,'E-E'!$E$1:$AH$1,0))</f>
        <v>0</v>
      </c>
      <c r="U668">
        <f>$C668*INDEX('E-E'!$E$2:$AH$516,MATCH(Capacity!$B668,'E-E'!$B$2:$B$516,0), MATCH(Capacity!U$254,'E-E'!$E$1:$AH$1,0))</f>
        <v>0</v>
      </c>
      <c r="V668">
        <f>$C668*INDEX('E-E'!$E$2:$AH$516,MATCH(Capacity!$B668,'E-E'!$B$2:$B$516,0), MATCH(Capacity!V$254,'E-E'!$E$1:$AH$1,0))</f>
        <v>0</v>
      </c>
      <c r="W668">
        <f>$C668*INDEX('E-E'!$E$2:$AH$516,MATCH(Capacity!$B668,'E-E'!$B$2:$B$516,0), MATCH(Capacity!W$254,'E-E'!$E$1:$AH$1,0))</f>
        <v>0</v>
      </c>
      <c r="X668">
        <f>$C668*INDEX('E-E'!$E$2:$AH$516,MATCH(Capacity!$B668,'E-E'!$B$2:$B$516,0), MATCH(Capacity!X$254,'E-E'!$E$1:$AH$1,0))</f>
        <v>0</v>
      </c>
      <c r="Y668">
        <f>$C668*INDEX('E-E'!$E$2:$AH$516,MATCH(Capacity!$B668,'E-E'!$B$2:$B$516,0), MATCH(Capacity!Y$254,'E-E'!$E$1:$AH$1,0))</f>
        <v>0</v>
      </c>
      <c r="Z668">
        <f>$C668*INDEX('E-E'!$E$2:$AH$516,MATCH(Capacity!$B668,'E-E'!$B$2:$B$516,0), MATCH(Capacity!Z$254,'E-E'!$E$1:$AH$1,0))</f>
        <v>0</v>
      </c>
      <c r="AA668">
        <f>$C668*INDEX('E-E'!$E$2:$AH$516,MATCH(Capacity!$B668,'E-E'!$B$2:$B$516,0), MATCH(Capacity!AA$254,'E-E'!$E$1:$AH$1,0))</f>
        <v>0</v>
      </c>
      <c r="AB668">
        <f>$C668*INDEX('E-E'!$E$2:$AH$516,MATCH(Capacity!$B668,'E-E'!$B$2:$B$516,0), MATCH(Capacity!AB$254,'E-E'!$E$1:$AH$1,0))</f>
        <v>0</v>
      </c>
      <c r="AC668">
        <f>$C668*INDEX('E-E'!$E$2:$AH$516,MATCH(Capacity!$B668,'E-E'!$B$2:$B$516,0), MATCH(Capacity!AC$254,'E-E'!$E$1:$AH$1,0))</f>
        <v>0</v>
      </c>
      <c r="AD668">
        <f>$C668*INDEX('E-E'!$E$2:$AH$516,MATCH(Capacity!$B668,'E-E'!$B$2:$B$516,0), MATCH(Capacity!AD$254,'E-E'!$E$1:$AH$1,0))</f>
        <v>0</v>
      </c>
      <c r="AE668">
        <f>$C668*INDEX('E-E'!$E$2:$AH$516,MATCH(Capacity!$B668,'E-E'!$B$2:$B$516,0), MATCH(Capacity!AE$254,'E-E'!$E$1:$AH$1,0))</f>
        <v>0</v>
      </c>
      <c r="AF668">
        <f>$C668*INDEX('E-E'!$E$2:$AH$516,MATCH(Capacity!$B668,'E-E'!$B$2:$B$516,0), MATCH(Capacity!AF$254,'E-E'!$E$1:$AH$1,0))</f>
        <v>0</v>
      </c>
      <c r="AG668">
        <f>$C668*INDEX('E-E'!$E$2:$AH$516,MATCH(Capacity!$B668,'E-E'!$B$2:$B$516,0), MATCH(Capacity!AG$254,'E-E'!$E$1:$AH$1,0))</f>
        <v>0</v>
      </c>
      <c r="AH668">
        <f>$C668*INDEX('E-E'!$E$2:$AH$516,MATCH(Capacity!$B668,'E-E'!$B$2:$B$516,0), MATCH(Capacity!AH$254,'E-E'!$E$1:$AH$1,0))</f>
        <v>0</v>
      </c>
    </row>
    <row r="669" spans="1:34" x14ac:dyDescent="0.3">
      <c r="A669" t="str">
        <f>'E-E'!A416</f>
        <v>Torrens Island A</v>
      </c>
      <c r="B669" t="str">
        <f>'E-E'!B416</f>
        <v>TORRA4</v>
      </c>
      <c r="C669">
        <f>_xlfn.IFNA(VLOOKUP(B669,RawData!$B$1:$E$168,4,FALSE),0)</f>
        <v>120</v>
      </c>
      <c r="D669" t="str">
        <f>_xlfn.IFNA(VLOOKUP(B669,RawData!$B$1:$H$168,7,FALSE),0)</f>
        <v>Gas-powered steam turbine</v>
      </c>
      <c r="E669" t="str">
        <f>_xlfn.IFNA(VLOOKUP(B669,RawData!$B$1:$H$168,2,FALSE),0)</f>
        <v>SA</v>
      </c>
      <c r="F669">
        <f>$C669*INDEX('E-E'!$E$2:$AH$516,MATCH(Capacity!$B669,'E-E'!$B$2:$B$516,0), MATCH(Capacity!F$254,'E-E'!$E$1:$AH$1,0))</f>
        <v>0</v>
      </c>
      <c r="G669">
        <f>$C669*INDEX('E-E'!$E$2:$AH$516,MATCH(Capacity!$B669,'E-E'!$B$2:$B$516,0), MATCH(Capacity!G$254,'E-E'!$E$1:$AH$1,0))</f>
        <v>0</v>
      </c>
      <c r="H669">
        <f>$C669*INDEX('E-E'!$E$2:$AH$516,MATCH(Capacity!$B669,'E-E'!$B$2:$B$516,0), MATCH(Capacity!H$254,'E-E'!$E$1:$AH$1,0))</f>
        <v>0</v>
      </c>
      <c r="I669">
        <f>$C669*INDEX('E-E'!$E$2:$AH$516,MATCH(Capacity!$B669,'E-E'!$B$2:$B$516,0), MATCH(Capacity!I$254,'E-E'!$E$1:$AH$1,0))</f>
        <v>0</v>
      </c>
      <c r="J669">
        <f>$C669*INDEX('E-E'!$E$2:$AH$516,MATCH(Capacity!$B669,'E-E'!$B$2:$B$516,0), MATCH(Capacity!J$254,'E-E'!$E$1:$AH$1,0))</f>
        <v>0</v>
      </c>
      <c r="K669">
        <f>$C669*INDEX('E-E'!$E$2:$AH$516,MATCH(Capacity!$B669,'E-E'!$B$2:$B$516,0), MATCH(Capacity!K$254,'E-E'!$E$1:$AH$1,0))</f>
        <v>0</v>
      </c>
      <c r="L669">
        <f>$C669*INDEX('E-E'!$E$2:$AH$516,MATCH(Capacity!$B669,'E-E'!$B$2:$B$516,0), MATCH(Capacity!L$254,'E-E'!$E$1:$AH$1,0))</f>
        <v>0</v>
      </c>
      <c r="M669">
        <f>$C669*INDEX('E-E'!$E$2:$AH$516,MATCH(Capacity!$B669,'E-E'!$B$2:$B$516,0), MATCH(Capacity!M$254,'E-E'!$E$1:$AH$1,0))</f>
        <v>0</v>
      </c>
      <c r="N669">
        <f>$C669*INDEX('E-E'!$E$2:$AH$516,MATCH(Capacity!$B669,'E-E'!$B$2:$B$516,0), MATCH(Capacity!N$254,'E-E'!$E$1:$AH$1,0))</f>
        <v>0</v>
      </c>
      <c r="O669">
        <f>$C669*INDEX('E-E'!$E$2:$AH$516,MATCH(Capacity!$B669,'E-E'!$B$2:$B$516,0), MATCH(Capacity!O$254,'E-E'!$E$1:$AH$1,0))</f>
        <v>0</v>
      </c>
      <c r="P669">
        <f>$C669*INDEX('E-E'!$E$2:$AH$516,MATCH(Capacity!$B669,'E-E'!$B$2:$B$516,0), MATCH(Capacity!P$254,'E-E'!$E$1:$AH$1,0))</f>
        <v>0</v>
      </c>
      <c r="Q669">
        <f>$C669*INDEX('E-E'!$E$2:$AH$516,MATCH(Capacity!$B669,'E-E'!$B$2:$B$516,0), MATCH(Capacity!Q$254,'E-E'!$E$1:$AH$1,0))</f>
        <v>0</v>
      </c>
      <c r="R669">
        <f>$C669*INDEX('E-E'!$E$2:$AH$516,MATCH(Capacity!$B669,'E-E'!$B$2:$B$516,0), MATCH(Capacity!R$254,'E-E'!$E$1:$AH$1,0))</f>
        <v>0</v>
      </c>
      <c r="S669">
        <f>$C669*INDEX('E-E'!$E$2:$AH$516,MATCH(Capacity!$B669,'E-E'!$B$2:$B$516,0), MATCH(Capacity!S$254,'E-E'!$E$1:$AH$1,0))</f>
        <v>0</v>
      </c>
      <c r="T669">
        <f>$C669*INDEX('E-E'!$E$2:$AH$516,MATCH(Capacity!$B669,'E-E'!$B$2:$B$516,0), MATCH(Capacity!T$254,'E-E'!$E$1:$AH$1,0))</f>
        <v>0</v>
      </c>
      <c r="U669">
        <f>$C669*INDEX('E-E'!$E$2:$AH$516,MATCH(Capacity!$B669,'E-E'!$B$2:$B$516,0), MATCH(Capacity!U$254,'E-E'!$E$1:$AH$1,0))</f>
        <v>0</v>
      </c>
      <c r="V669">
        <f>$C669*INDEX('E-E'!$E$2:$AH$516,MATCH(Capacity!$B669,'E-E'!$B$2:$B$516,0), MATCH(Capacity!V$254,'E-E'!$E$1:$AH$1,0))</f>
        <v>0</v>
      </c>
      <c r="W669">
        <f>$C669*INDEX('E-E'!$E$2:$AH$516,MATCH(Capacity!$B669,'E-E'!$B$2:$B$516,0), MATCH(Capacity!W$254,'E-E'!$E$1:$AH$1,0))</f>
        <v>0</v>
      </c>
      <c r="X669">
        <f>$C669*INDEX('E-E'!$E$2:$AH$516,MATCH(Capacity!$B669,'E-E'!$B$2:$B$516,0), MATCH(Capacity!X$254,'E-E'!$E$1:$AH$1,0))</f>
        <v>0</v>
      </c>
      <c r="Y669">
        <f>$C669*INDEX('E-E'!$E$2:$AH$516,MATCH(Capacity!$B669,'E-E'!$B$2:$B$516,0), MATCH(Capacity!Y$254,'E-E'!$E$1:$AH$1,0))</f>
        <v>0</v>
      </c>
      <c r="Z669">
        <f>$C669*INDEX('E-E'!$E$2:$AH$516,MATCH(Capacity!$B669,'E-E'!$B$2:$B$516,0), MATCH(Capacity!Z$254,'E-E'!$E$1:$AH$1,0))</f>
        <v>0</v>
      </c>
      <c r="AA669">
        <f>$C669*INDEX('E-E'!$E$2:$AH$516,MATCH(Capacity!$B669,'E-E'!$B$2:$B$516,0), MATCH(Capacity!AA$254,'E-E'!$E$1:$AH$1,0))</f>
        <v>0</v>
      </c>
      <c r="AB669">
        <f>$C669*INDEX('E-E'!$E$2:$AH$516,MATCH(Capacity!$B669,'E-E'!$B$2:$B$516,0), MATCH(Capacity!AB$254,'E-E'!$E$1:$AH$1,0))</f>
        <v>0</v>
      </c>
      <c r="AC669">
        <f>$C669*INDEX('E-E'!$E$2:$AH$516,MATCH(Capacity!$B669,'E-E'!$B$2:$B$516,0), MATCH(Capacity!AC$254,'E-E'!$E$1:$AH$1,0))</f>
        <v>0</v>
      </c>
      <c r="AD669">
        <f>$C669*INDEX('E-E'!$E$2:$AH$516,MATCH(Capacity!$B669,'E-E'!$B$2:$B$516,0), MATCH(Capacity!AD$254,'E-E'!$E$1:$AH$1,0))</f>
        <v>0</v>
      </c>
      <c r="AE669">
        <f>$C669*INDEX('E-E'!$E$2:$AH$516,MATCH(Capacity!$B669,'E-E'!$B$2:$B$516,0), MATCH(Capacity!AE$254,'E-E'!$E$1:$AH$1,0))</f>
        <v>0</v>
      </c>
      <c r="AF669">
        <f>$C669*INDEX('E-E'!$E$2:$AH$516,MATCH(Capacity!$B669,'E-E'!$B$2:$B$516,0), MATCH(Capacity!AF$254,'E-E'!$E$1:$AH$1,0))</f>
        <v>0</v>
      </c>
      <c r="AG669">
        <f>$C669*INDEX('E-E'!$E$2:$AH$516,MATCH(Capacity!$B669,'E-E'!$B$2:$B$516,0), MATCH(Capacity!AG$254,'E-E'!$E$1:$AH$1,0))</f>
        <v>0</v>
      </c>
      <c r="AH669">
        <f>$C669*INDEX('E-E'!$E$2:$AH$516,MATCH(Capacity!$B669,'E-E'!$B$2:$B$516,0), MATCH(Capacity!AH$254,'E-E'!$E$1:$AH$1,0))</f>
        <v>0</v>
      </c>
    </row>
    <row r="670" spans="1:34" x14ac:dyDescent="0.3">
      <c r="A670" t="str">
        <f>'E-E'!A417</f>
        <v>Torrens Island B</v>
      </c>
      <c r="B670" t="str">
        <f>'E-E'!B417</f>
        <v>TORRB1</v>
      </c>
      <c r="C670">
        <f>_xlfn.IFNA(VLOOKUP(B670,RawData!$B$1:$E$168,4,FALSE),0)</f>
        <v>200</v>
      </c>
      <c r="D670" t="str">
        <f>_xlfn.IFNA(VLOOKUP(B670,RawData!$B$1:$H$168,7,FALSE),0)</f>
        <v>Gas-powered steam turbine</v>
      </c>
      <c r="E670" t="str">
        <f>_xlfn.IFNA(VLOOKUP(B670,RawData!$B$1:$H$168,2,FALSE),0)</f>
        <v>SA</v>
      </c>
      <c r="F670">
        <f>$C670*INDEX('E-E'!$E$2:$AH$516,MATCH(Capacity!$B670,'E-E'!$B$2:$B$516,0), MATCH(Capacity!F$254,'E-E'!$E$1:$AH$1,0))</f>
        <v>0</v>
      </c>
      <c r="G670">
        <f>$C670*INDEX('E-E'!$E$2:$AH$516,MATCH(Capacity!$B670,'E-E'!$B$2:$B$516,0), MATCH(Capacity!G$254,'E-E'!$E$1:$AH$1,0))</f>
        <v>0</v>
      </c>
      <c r="H670">
        <f>$C670*INDEX('E-E'!$E$2:$AH$516,MATCH(Capacity!$B670,'E-E'!$B$2:$B$516,0), MATCH(Capacity!H$254,'E-E'!$E$1:$AH$1,0))</f>
        <v>0</v>
      </c>
      <c r="I670">
        <f>$C670*INDEX('E-E'!$E$2:$AH$516,MATCH(Capacity!$B670,'E-E'!$B$2:$B$516,0), MATCH(Capacity!I$254,'E-E'!$E$1:$AH$1,0))</f>
        <v>0</v>
      </c>
      <c r="J670">
        <f>$C670*INDEX('E-E'!$E$2:$AH$516,MATCH(Capacity!$B670,'E-E'!$B$2:$B$516,0), MATCH(Capacity!J$254,'E-E'!$E$1:$AH$1,0))</f>
        <v>0</v>
      </c>
      <c r="K670">
        <f>$C670*INDEX('E-E'!$E$2:$AH$516,MATCH(Capacity!$B670,'E-E'!$B$2:$B$516,0), MATCH(Capacity!K$254,'E-E'!$E$1:$AH$1,0))</f>
        <v>0</v>
      </c>
      <c r="L670">
        <f>$C670*INDEX('E-E'!$E$2:$AH$516,MATCH(Capacity!$B670,'E-E'!$B$2:$B$516,0), MATCH(Capacity!L$254,'E-E'!$E$1:$AH$1,0))</f>
        <v>0</v>
      </c>
      <c r="M670">
        <f>$C670*INDEX('E-E'!$E$2:$AH$516,MATCH(Capacity!$B670,'E-E'!$B$2:$B$516,0), MATCH(Capacity!M$254,'E-E'!$E$1:$AH$1,0))</f>
        <v>0</v>
      </c>
      <c r="N670">
        <f>$C670*INDEX('E-E'!$E$2:$AH$516,MATCH(Capacity!$B670,'E-E'!$B$2:$B$516,0), MATCH(Capacity!N$254,'E-E'!$E$1:$AH$1,0))</f>
        <v>0</v>
      </c>
      <c r="O670">
        <f>$C670*INDEX('E-E'!$E$2:$AH$516,MATCH(Capacity!$B670,'E-E'!$B$2:$B$516,0), MATCH(Capacity!O$254,'E-E'!$E$1:$AH$1,0))</f>
        <v>0</v>
      </c>
      <c r="P670">
        <f>$C670*INDEX('E-E'!$E$2:$AH$516,MATCH(Capacity!$B670,'E-E'!$B$2:$B$516,0), MATCH(Capacity!P$254,'E-E'!$E$1:$AH$1,0))</f>
        <v>0</v>
      </c>
      <c r="Q670">
        <f>$C670*INDEX('E-E'!$E$2:$AH$516,MATCH(Capacity!$B670,'E-E'!$B$2:$B$516,0), MATCH(Capacity!Q$254,'E-E'!$E$1:$AH$1,0))</f>
        <v>0</v>
      </c>
      <c r="R670">
        <f>$C670*INDEX('E-E'!$E$2:$AH$516,MATCH(Capacity!$B670,'E-E'!$B$2:$B$516,0), MATCH(Capacity!R$254,'E-E'!$E$1:$AH$1,0))</f>
        <v>0</v>
      </c>
      <c r="S670">
        <f>$C670*INDEX('E-E'!$E$2:$AH$516,MATCH(Capacity!$B670,'E-E'!$B$2:$B$516,0), MATCH(Capacity!S$254,'E-E'!$E$1:$AH$1,0))</f>
        <v>0</v>
      </c>
      <c r="T670">
        <f>$C670*INDEX('E-E'!$E$2:$AH$516,MATCH(Capacity!$B670,'E-E'!$B$2:$B$516,0), MATCH(Capacity!T$254,'E-E'!$E$1:$AH$1,0))</f>
        <v>0</v>
      </c>
      <c r="U670">
        <f>$C670*INDEX('E-E'!$E$2:$AH$516,MATCH(Capacity!$B670,'E-E'!$B$2:$B$516,0), MATCH(Capacity!U$254,'E-E'!$E$1:$AH$1,0))</f>
        <v>0</v>
      </c>
      <c r="V670">
        <f>$C670*INDEX('E-E'!$E$2:$AH$516,MATCH(Capacity!$B670,'E-E'!$B$2:$B$516,0), MATCH(Capacity!V$254,'E-E'!$E$1:$AH$1,0))</f>
        <v>0</v>
      </c>
      <c r="W670">
        <f>$C670*INDEX('E-E'!$E$2:$AH$516,MATCH(Capacity!$B670,'E-E'!$B$2:$B$516,0), MATCH(Capacity!W$254,'E-E'!$E$1:$AH$1,0))</f>
        <v>0</v>
      </c>
      <c r="X670">
        <f>$C670*INDEX('E-E'!$E$2:$AH$516,MATCH(Capacity!$B670,'E-E'!$B$2:$B$516,0), MATCH(Capacity!X$254,'E-E'!$E$1:$AH$1,0))</f>
        <v>0</v>
      </c>
      <c r="Y670">
        <f>$C670*INDEX('E-E'!$E$2:$AH$516,MATCH(Capacity!$B670,'E-E'!$B$2:$B$516,0), MATCH(Capacity!Y$254,'E-E'!$E$1:$AH$1,0))</f>
        <v>0</v>
      </c>
      <c r="Z670">
        <f>$C670*INDEX('E-E'!$E$2:$AH$516,MATCH(Capacity!$B670,'E-E'!$B$2:$B$516,0), MATCH(Capacity!Z$254,'E-E'!$E$1:$AH$1,0))</f>
        <v>0</v>
      </c>
      <c r="AA670">
        <f>$C670*INDEX('E-E'!$E$2:$AH$516,MATCH(Capacity!$B670,'E-E'!$B$2:$B$516,0), MATCH(Capacity!AA$254,'E-E'!$E$1:$AH$1,0))</f>
        <v>0</v>
      </c>
      <c r="AB670">
        <f>$C670*INDEX('E-E'!$E$2:$AH$516,MATCH(Capacity!$B670,'E-E'!$B$2:$B$516,0), MATCH(Capacity!AB$254,'E-E'!$E$1:$AH$1,0))</f>
        <v>0</v>
      </c>
      <c r="AC670">
        <f>$C670*INDEX('E-E'!$E$2:$AH$516,MATCH(Capacity!$B670,'E-E'!$B$2:$B$516,0), MATCH(Capacity!AC$254,'E-E'!$E$1:$AH$1,0))</f>
        <v>0</v>
      </c>
      <c r="AD670">
        <f>$C670*INDEX('E-E'!$E$2:$AH$516,MATCH(Capacity!$B670,'E-E'!$B$2:$B$516,0), MATCH(Capacity!AD$254,'E-E'!$E$1:$AH$1,0))</f>
        <v>0</v>
      </c>
      <c r="AE670">
        <f>$C670*INDEX('E-E'!$E$2:$AH$516,MATCH(Capacity!$B670,'E-E'!$B$2:$B$516,0), MATCH(Capacity!AE$254,'E-E'!$E$1:$AH$1,0))</f>
        <v>0</v>
      </c>
      <c r="AF670">
        <f>$C670*INDEX('E-E'!$E$2:$AH$516,MATCH(Capacity!$B670,'E-E'!$B$2:$B$516,0), MATCH(Capacity!AF$254,'E-E'!$E$1:$AH$1,0))</f>
        <v>0</v>
      </c>
      <c r="AG670">
        <f>$C670*INDEX('E-E'!$E$2:$AH$516,MATCH(Capacity!$B670,'E-E'!$B$2:$B$516,0), MATCH(Capacity!AG$254,'E-E'!$E$1:$AH$1,0))</f>
        <v>0</v>
      </c>
      <c r="AH670">
        <f>$C670*INDEX('E-E'!$E$2:$AH$516,MATCH(Capacity!$B670,'E-E'!$B$2:$B$516,0), MATCH(Capacity!AH$254,'E-E'!$E$1:$AH$1,0))</f>
        <v>0</v>
      </c>
    </row>
    <row r="671" spans="1:34" x14ac:dyDescent="0.3">
      <c r="A671" t="str">
        <f>'E-E'!A418</f>
        <v>Torrens Island B</v>
      </c>
      <c r="B671" t="str">
        <f>'E-E'!B418</f>
        <v>TORRB2</v>
      </c>
      <c r="C671">
        <f>_xlfn.IFNA(VLOOKUP(B671,RawData!$B$1:$E$168,4,FALSE),0)</f>
        <v>200</v>
      </c>
      <c r="D671" t="str">
        <f>_xlfn.IFNA(VLOOKUP(B671,RawData!$B$1:$H$168,7,FALSE),0)</f>
        <v>Gas-powered steam turbine</v>
      </c>
      <c r="E671" t="str">
        <f>_xlfn.IFNA(VLOOKUP(B671,RawData!$B$1:$H$168,2,FALSE),0)</f>
        <v>SA</v>
      </c>
      <c r="F671">
        <f>$C671*INDEX('E-E'!$E$2:$AH$516,MATCH(Capacity!$B671,'E-E'!$B$2:$B$516,0), MATCH(Capacity!F$254,'E-E'!$E$1:$AH$1,0))</f>
        <v>200</v>
      </c>
      <c r="G671">
        <f>$C671*INDEX('E-E'!$E$2:$AH$516,MATCH(Capacity!$B671,'E-E'!$B$2:$B$516,0), MATCH(Capacity!G$254,'E-E'!$E$1:$AH$1,0))</f>
        <v>200</v>
      </c>
      <c r="H671">
        <f>$C671*INDEX('E-E'!$E$2:$AH$516,MATCH(Capacity!$B671,'E-E'!$B$2:$B$516,0), MATCH(Capacity!H$254,'E-E'!$E$1:$AH$1,0))</f>
        <v>200</v>
      </c>
      <c r="I671">
        <f>$C671*INDEX('E-E'!$E$2:$AH$516,MATCH(Capacity!$B671,'E-E'!$B$2:$B$516,0), MATCH(Capacity!I$254,'E-E'!$E$1:$AH$1,0))</f>
        <v>0</v>
      </c>
      <c r="J671">
        <f>$C671*INDEX('E-E'!$E$2:$AH$516,MATCH(Capacity!$B671,'E-E'!$B$2:$B$516,0), MATCH(Capacity!J$254,'E-E'!$E$1:$AH$1,0))</f>
        <v>0</v>
      </c>
      <c r="K671">
        <f>$C671*INDEX('E-E'!$E$2:$AH$516,MATCH(Capacity!$B671,'E-E'!$B$2:$B$516,0), MATCH(Capacity!K$254,'E-E'!$E$1:$AH$1,0))</f>
        <v>0</v>
      </c>
      <c r="L671">
        <f>$C671*INDEX('E-E'!$E$2:$AH$516,MATCH(Capacity!$B671,'E-E'!$B$2:$B$516,0), MATCH(Capacity!L$254,'E-E'!$E$1:$AH$1,0))</f>
        <v>0</v>
      </c>
      <c r="M671">
        <f>$C671*INDEX('E-E'!$E$2:$AH$516,MATCH(Capacity!$B671,'E-E'!$B$2:$B$516,0), MATCH(Capacity!M$254,'E-E'!$E$1:$AH$1,0))</f>
        <v>0</v>
      </c>
      <c r="N671">
        <f>$C671*INDEX('E-E'!$E$2:$AH$516,MATCH(Capacity!$B671,'E-E'!$B$2:$B$516,0), MATCH(Capacity!N$254,'E-E'!$E$1:$AH$1,0))</f>
        <v>0</v>
      </c>
      <c r="O671">
        <f>$C671*INDEX('E-E'!$E$2:$AH$516,MATCH(Capacity!$B671,'E-E'!$B$2:$B$516,0), MATCH(Capacity!O$254,'E-E'!$E$1:$AH$1,0))</f>
        <v>0</v>
      </c>
      <c r="P671">
        <f>$C671*INDEX('E-E'!$E$2:$AH$516,MATCH(Capacity!$B671,'E-E'!$B$2:$B$516,0), MATCH(Capacity!P$254,'E-E'!$E$1:$AH$1,0))</f>
        <v>0</v>
      </c>
      <c r="Q671">
        <f>$C671*INDEX('E-E'!$E$2:$AH$516,MATCH(Capacity!$B671,'E-E'!$B$2:$B$516,0), MATCH(Capacity!Q$254,'E-E'!$E$1:$AH$1,0))</f>
        <v>0</v>
      </c>
      <c r="R671">
        <f>$C671*INDEX('E-E'!$E$2:$AH$516,MATCH(Capacity!$B671,'E-E'!$B$2:$B$516,0), MATCH(Capacity!R$254,'E-E'!$E$1:$AH$1,0))</f>
        <v>0</v>
      </c>
      <c r="S671">
        <f>$C671*INDEX('E-E'!$E$2:$AH$516,MATCH(Capacity!$B671,'E-E'!$B$2:$B$516,0), MATCH(Capacity!S$254,'E-E'!$E$1:$AH$1,0))</f>
        <v>0</v>
      </c>
      <c r="T671">
        <f>$C671*INDEX('E-E'!$E$2:$AH$516,MATCH(Capacity!$B671,'E-E'!$B$2:$B$516,0), MATCH(Capacity!T$254,'E-E'!$E$1:$AH$1,0))</f>
        <v>0</v>
      </c>
      <c r="U671">
        <f>$C671*INDEX('E-E'!$E$2:$AH$516,MATCH(Capacity!$B671,'E-E'!$B$2:$B$516,0), MATCH(Capacity!U$254,'E-E'!$E$1:$AH$1,0))</f>
        <v>0</v>
      </c>
      <c r="V671">
        <f>$C671*INDEX('E-E'!$E$2:$AH$516,MATCH(Capacity!$B671,'E-E'!$B$2:$B$516,0), MATCH(Capacity!V$254,'E-E'!$E$1:$AH$1,0))</f>
        <v>0</v>
      </c>
      <c r="W671">
        <f>$C671*INDEX('E-E'!$E$2:$AH$516,MATCH(Capacity!$B671,'E-E'!$B$2:$B$516,0), MATCH(Capacity!W$254,'E-E'!$E$1:$AH$1,0))</f>
        <v>0</v>
      </c>
      <c r="X671">
        <f>$C671*INDEX('E-E'!$E$2:$AH$516,MATCH(Capacity!$B671,'E-E'!$B$2:$B$516,0), MATCH(Capacity!X$254,'E-E'!$E$1:$AH$1,0))</f>
        <v>0</v>
      </c>
      <c r="Y671">
        <f>$C671*INDEX('E-E'!$E$2:$AH$516,MATCH(Capacity!$B671,'E-E'!$B$2:$B$516,0), MATCH(Capacity!Y$254,'E-E'!$E$1:$AH$1,0))</f>
        <v>0</v>
      </c>
      <c r="Z671">
        <f>$C671*INDEX('E-E'!$E$2:$AH$516,MATCH(Capacity!$B671,'E-E'!$B$2:$B$516,0), MATCH(Capacity!Z$254,'E-E'!$E$1:$AH$1,0))</f>
        <v>0</v>
      </c>
      <c r="AA671">
        <f>$C671*INDEX('E-E'!$E$2:$AH$516,MATCH(Capacity!$B671,'E-E'!$B$2:$B$516,0), MATCH(Capacity!AA$254,'E-E'!$E$1:$AH$1,0))</f>
        <v>0</v>
      </c>
      <c r="AB671">
        <f>$C671*INDEX('E-E'!$E$2:$AH$516,MATCH(Capacity!$B671,'E-E'!$B$2:$B$516,0), MATCH(Capacity!AB$254,'E-E'!$E$1:$AH$1,0))</f>
        <v>0</v>
      </c>
      <c r="AC671">
        <f>$C671*INDEX('E-E'!$E$2:$AH$516,MATCH(Capacity!$B671,'E-E'!$B$2:$B$516,0), MATCH(Capacity!AC$254,'E-E'!$E$1:$AH$1,0))</f>
        <v>0</v>
      </c>
      <c r="AD671">
        <f>$C671*INDEX('E-E'!$E$2:$AH$516,MATCH(Capacity!$B671,'E-E'!$B$2:$B$516,0), MATCH(Capacity!AD$254,'E-E'!$E$1:$AH$1,0))</f>
        <v>0</v>
      </c>
      <c r="AE671">
        <f>$C671*INDEX('E-E'!$E$2:$AH$516,MATCH(Capacity!$B671,'E-E'!$B$2:$B$516,0), MATCH(Capacity!AE$254,'E-E'!$E$1:$AH$1,0))</f>
        <v>0</v>
      </c>
      <c r="AF671">
        <f>$C671*INDEX('E-E'!$E$2:$AH$516,MATCH(Capacity!$B671,'E-E'!$B$2:$B$516,0), MATCH(Capacity!AF$254,'E-E'!$E$1:$AH$1,0))</f>
        <v>0</v>
      </c>
      <c r="AG671">
        <f>$C671*INDEX('E-E'!$E$2:$AH$516,MATCH(Capacity!$B671,'E-E'!$B$2:$B$516,0), MATCH(Capacity!AG$254,'E-E'!$E$1:$AH$1,0))</f>
        <v>0</v>
      </c>
      <c r="AH671">
        <f>$C671*INDEX('E-E'!$E$2:$AH$516,MATCH(Capacity!$B671,'E-E'!$B$2:$B$516,0), MATCH(Capacity!AH$254,'E-E'!$E$1:$AH$1,0))</f>
        <v>0</v>
      </c>
    </row>
    <row r="672" spans="1:34" x14ac:dyDescent="0.3">
      <c r="A672" t="str">
        <f>'E-E'!A419</f>
        <v>Torrens Island B</v>
      </c>
      <c r="B672" t="str">
        <f>'E-E'!B419</f>
        <v>TORRB3</v>
      </c>
      <c r="C672">
        <f>_xlfn.IFNA(VLOOKUP(B672,RawData!$B$1:$E$168,4,FALSE),0)</f>
        <v>200</v>
      </c>
      <c r="D672" t="str">
        <f>_xlfn.IFNA(VLOOKUP(B672,RawData!$B$1:$H$168,7,FALSE),0)</f>
        <v>Gas-powered steam turbine</v>
      </c>
      <c r="E672" t="str">
        <f>_xlfn.IFNA(VLOOKUP(B672,RawData!$B$1:$H$168,2,FALSE),0)</f>
        <v>SA</v>
      </c>
      <c r="F672">
        <f>$C672*INDEX('E-E'!$E$2:$AH$516,MATCH(Capacity!$B672,'E-E'!$B$2:$B$516,0), MATCH(Capacity!F$254,'E-E'!$E$1:$AH$1,0))</f>
        <v>200</v>
      </c>
      <c r="G672">
        <f>$C672*INDEX('E-E'!$E$2:$AH$516,MATCH(Capacity!$B672,'E-E'!$B$2:$B$516,0), MATCH(Capacity!G$254,'E-E'!$E$1:$AH$1,0))</f>
        <v>200</v>
      </c>
      <c r="H672">
        <f>$C672*INDEX('E-E'!$E$2:$AH$516,MATCH(Capacity!$B672,'E-E'!$B$2:$B$516,0), MATCH(Capacity!H$254,'E-E'!$E$1:$AH$1,0))</f>
        <v>200</v>
      </c>
      <c r="I672">
        <f>$C672*INDEX('E-E'!$E$2:$AH$516,MATCH(Capacity!$B672,'E-E'!$B$2:$B$516,0), MATCH(Capacity!I$254,'E-E'!$E$1:$AH$1,0))</f>
        <v>200</v>
      </c>
      <c r="J672">
        <f>$C672*INDEX('E-E'!$E$2:$AH$516,MATCH(Capacity!$B672,'E-E'!$B$2:$B$516,0), MATCH(Capacity!J$254,'E-E'!$E$1:$AH$1,0))</f>
        <v>200</v>
      </c>
      <c r="K672">
        <f>$C672*INDEX('E-E'!$E$2:$AH$516,MATCH(Capacity!$B672,'E-E'!$B$2:$B$516,0), MATCH(Capacity!K$254,'E-E'!$E$1:$AH$1,0))</f>
        <v>200</v>
      </c>
      <c r="L672">
        <f>$C672*INDEX('E-E'!$E$2:$AH$516,MATCH(Capacity!$B672,'E-E'!$B$2:$B$516,0), MATCH(Capacity!L$254,'E-E'!$E$1:$AH$1,0))</f>
        <v>200</v>
      </c>
      <c r="M672">
        <f>$C672*INDEX('E-E'!$E$2:$AH$516,MATCH(Capacity!$B672,'E-E'!$B$2:$B$516,0), MATCH(Capacity!M$254,'E-E'!$E$1:$AH$1,0))</f>
        <v>200</v>
      </c>
      <c r="N672">
        <f>$C672*INDEX('E-E'!$E$2:$AH$516,MATCH(Capacity!$B672,'E-E'!$B$2:$B$516,0), MATCH(Capacity!N$254,'E-E'!$E$1:$AH$1,0))</f>
        <v>200</v>
      </c>
      <c r="O672">
        <f>$C672*INDEX('E-E'!$E$2:$AH$516,MATCH(Capacity!$B672,'E-E'!$B$2:$B$516,0), MATCH(Capacity!O$254,'E-E'!$E$1:$AH$1,0))</f>
        <v>200</v>
      </c>
      <c r="P672">
        <f>$C672*INDEX('E-E'!$E$2:$AH$516,MATCH(Capacity!$B672,'E-E'!$B$2:$B$516,0), MATCH(Capacity!P$254,'E-E'!$E$1:$AH$1,0))</f>
        <v>200</v>
      </c>
      <c r="Q672">
        <f>$C672*INDEX('E-E'!$E$2:$AH$516,MATCH(Capacity!$B672,'E-E'!$B$2:$B$516,0), MATCH(Capacity!Q$254,'E-E'!$E$1:$AH$1,0))</f>
        <v>200</v>
      </c>
      <c r="R672">
        <f>$C672*INDEX('E-E'!$E$2:$AH$516,MATCH(Capacity!$B672,'E-E'!$B$2:$B$516,0), MATCH(Capacity!R$254,'E-E'!$E$1:$AH$1,0))</f>
        <v>200</v>
      </c>
      <c r="S672">
        <f>$C672*INDEX('E-E'!$E$2:$AH$516,MATCH(Capacity!$B672,'E-E'!$B$2:$B$516,0), MATCH(Capacity!S$254,'E-E'!$E$1:$AH$1,0))</f>
        <v>200</v>
      </c>
      <c r="T672">
        <f>$C672*INDEX('E-E'!$E$2:$AH$516,MATCH(Capacity!$B672,'E-E'!$B$2:$B$516,0), MATCH(Capacity!T$254,'E-E'!$E$1:$AH$1,0))</f>
        <v>200</v>
      </c>
      <c r="U672">
        <f>$C672*INDEX('E-E'!$E$2:$AH$516,MATCH(Capacity!$B672,'E-E'!$B$2:$B$516,0), MATCH(Capacity!U$254,'E-E'!$E$1:$AH$1,0))</f>
        <v>0</v>
      </c>
      <c r="V672">
        <f>$C672*INDEX('E-E'!$E$2:$AH$516,MATCH(Capacity!$B672,'E-E'!$B$2:$B$516,0), MATCH(Capacity!V$254,'E-E'!$E$1:$AH$1,0))</f>
        <v>0</v>
      </c>
      <c r="W672">
        <f>$C672*INDEX('E-E'!$E$2:$AH$516,MATCH(Capacity!$B672,'E-E'!$B$2:$B$516,0), MATCH(Capacity!W$254,'E-E'!$E$1:$AH$1,0))</f>
        <v>0</v>
      </c>
      <c r="X672">
        <f>$C672*INDEX('E-E'!$E$2:$AH$516,MATCH(Capacity!$B672,'E-E'!$B$2:$B$516,0), MATCH(Capacity!X$254,'E-E'!$E$1:$AH$1,0))</f>
        <v>0</v>
      </c>
      <c r="Y672">
        <f>$C672*INDEX('E-E'!$E$2:$AH$516,MATCH(Capacity!$B672,'E-E'!$B$2:$B$516,0), MATCH(Capacity!Y$254,'E-E'!$E$1:$AH$1,0))</f>
        <v>0</v>
      </c>
      <c r="Z672">
        <f>$C672*INDEX('E-E'!$E$2:$AH$516,MATCH(Capacity!$B672,'E-E'!$B$2:$B$516,0), MATCH(Capacity!Z$254,'E-E'!$E$1:$AH$1,0))</f>
        <v>0</v>
      </c>
      <c r="AA672">
        <f>$C672*INDEX('E-E'!$E$2:$AH$516,MATCH(Capacity!$B672,'E-E'!$B$2:$B$516,0), MATCH(Capacity!AA$254,'E-E'!$E$1:$AH$1,0))</f>
        <v>0</v>
      </c>
      <c r="AB672">
        <f>$C672*INDEX('E-E'!$E$2:$AH$516,MATCH(Capacity!$B672,'E-E'!$B$2:$B$516,0), MATCH(Capacity!AB$254,'E-E'!$E$1:$AH$1,0))</f>
        <v>0</v>
      </c>
      <c r="AC672">
        <f>$C672*INDEX('E-E'!$E$2:$AH$516,MATCH(Capacity!$B672,'E-E'!$B$2:$B$516,0), MATCH(Capacity!AC$254,'E-E'!$E$1:$AH$1,0))</f>
        <v>0</v>
      </c>
      <c r="AD672">
        <f>$C672*INDEX('E-E'!$E$2:$AH$516,MATCH(Capacity!$B672,'E-E'!$B$2:$B$516,0), MATCH(Capacity!AD$254,'E-E'!$E$1:$AH$1,0))</f>
        <v>0</v>
      </c>
      <c r="AE672">
        <f>$C672*INDEX('E-E'!$E$2:$AH$516,MATCH(Capacity!$B672,'E-E'!$B$2:$B$516,0), MATCH(Capacity!AE$254,'E-E'!$E$1:$AH$1,0))</f>
        <v>0</v>
      </c>
      <c r="AF672">
        <f>$C672*INDEX('E-E'!$E$2:$AH$516,MATCH(Capacity!$B672,'E-E'!$B$2:$B$516,0), MATCH(Capacity!AF$254,'E-E'!$E$1:$AH$1,0))</f>
        <v>0</v>
      </c>
      <c r="AG672">
        <f>$C672*INDEX('E-E'!$E$2:$AH$516,MATCH(Capacity!$B672,'E-E'!$B$2:$B$516,0), MATCH(Capacity!AG$254,'E-E'!$E$1:$AH$1,0))</f>
        <v>0</v>
      </c>
      <c r="AH672">
        <f>$C672*INDEX('E-E'!$E$2:$AH$516,MATCH(Capacity!$B672,'E-E'!$B$2:$B$516,0), MATCH(Capacity!AH$254,'E-E'!$E$1:$AH$1,0))</f>
        <v>0</v>
      </c>
    </row>
    <row r="673" spans="1:34" x14ac:dyDescent="0.3">
      <c r="A673" t="str">
        <f>'E-E'!A420</f>
        <v>Torrens Island B</v>
      </c>
      <c r="B673" t="str">
        <f>'E-E'!B420</f>
        <v>TORRB4</v>
      </c>
      <c r="C673">
        <f>_xlfn.IFNA(VLOOKUP(B673,RawData!$B$1:$E$168,4,FALSE),0)</f>
        <v>200</v>
      </c>
      <c r="D673" t="str">
        <f>_xlfn.IFNA(VLOOKUP(B673,RawData!$B$1:$H$168,7,FALSE),0)</f>
        <v>Gas-powered steam turbine</v>
      </c>
      <c r="E673" t="str">
        <f>_xlfn.IFNA(VLOOKUP(B673,RawData!$B$1:$H$168,2,FALSE),0)</f>
        <v>SA</v>
      </c>
      <c r="F673">
        <f>$C673*INDEX('E-E'!$E$2:$AH$516,MATCH(Capacity!$B673,'E-E'!$B$2:$B$516,0), MATCH(Capacity!F$254,'E-E'!$E$1:$AH$1,0))</f>
        <v>200</v>
      </c>
      <c r="G673">
        <f>$C673*INDEX('E-E'!$E$2:$AH$516,MATCH(Capacity!$B673,'E-E'!$B$2:$B$516,0), MATCH(Capacity!G$254,'E-E'!$E$1:$AH$1,0))</f>
        <v>200</v>
      </c>
      <c r="H673">
        <f>$C673*INDEX('E-E'!$E$2:$AH$516,MATCH(Capacity!$B673,'E-E'!$B$2:$B$516,0), MATCH(Capacity!H$254,'E-E'!$E$1:$AH$1,0))</f>
        <v>200</v>
      </c>
      <c r="I673">
        <f>$C673*INDEX('E-E'!$E$2:$AH$516,MATCH(Capacity!$B673,'E-E'!$B$2:$B$516,0), MATCH(Capacity!I$254,'E-E'!$E$1:$AH$1,0))</f>
        <v>200</v>
      </c>
      <c r="J673">
        <f>$C673*INDEX('E-E'!$E$2:$AH$516,MATCH(Capacity!$B673,'E-E'!$B$2:$B$516,0), MATCH(Capacity!J$254,'E-E'!$E$1:$AH$1,0))</f>
        <v>200</v>
      </c>
      <c r="K673">
        <f>$C673*INDEX('E-E'!$E$2:$AH$516,MATCH(Capacity!$B673,'E-E'!$B$2:$B$516,0), MATCH(Capacity!K$254,'E-E'!$E$1:$AH$1,0))</f>
        <v>200</v>
      </c>
      <c r="L673">
        <f>$C673*INDEX('E-E'!$E$2:$AH$516,MATCH(Capacity!$B673,'E-E'!$B$2:$B$516,0), MATCH(Capacity!L$254,'E-E'!$E$1:$AH$1,0))</f>
        <v>200</v>
      </c>
      <c r="M673">
        <f>$C673*INDEX('E-E'!$E$2:$AH$516,MATCH(Capacity!$B673,'E-E'!$B$2:$B$516,0), MATCH(Capacity!M$254,'E-E'!$E$1:$AH$1,0))</f>
        <v>200</v>
      </c>
      <c r="N673">
        <f>$C673*INDEX('E-E'!$E$2:$AH$516,MATCH(Capacity!$B673,'E-E'!$B$2:$B$516,0), MATCH(Capacity!N$254,'E-E'!$E$1:$AH$1,0))</f>
        <v>200</v>
      </c>
      <c r="O673">
        <f>$C673*INDEX('E-E'!$E$2:$AH$516,MATCH(Capacity!$B673,'E-E'!$B$2:$B$516,0), MATCH(Capacity!O$254,'E-E'!$E$1:$AH$1,0))</f>
        <v>200</v>
      </c>
      <c r="P673">
        <f>$C673*INDEX('E-E'!$E$2:$AH$516,MATCH(Capacity!$B673,'E-E'!$B$2:$B$516,0), MATCH(Capacity!P$254,'E-E'!$E$1:$AH$1,0))</f>
        <v>200</v>
      </c>
      <c r="Q673">
        <f>$C673*INDEX('E-E'!$E$2:$AH$516,MATCH(Capacity!$B673,'E-E'!$B$2:$B$516,0), MATCH(Capacity!Q$254,'E-E'!$E$1:$AH$1,0))</f>
        <v>200</v>
      </c>
      <c r="R673">
        <f>$C673*INDEX('E-E'!$E$2:$AH$516,MATCH(Capacity!$B673,'E-E'!$B$2:$B$516,0), MATCH(Capacity!R$254,'E-E'!$E$1:$AH$1,0))</f>
        <v>200</v>
      </c>
      <c r="S673">
        <f>$C673*INDEX('E-E'!$E$2:$AH$516,MATCH(Capacity!$B673,'E-E'!$B$2:$B$516,0), MATCH(Capacity!S$254,'E-E'!$E$1:$AH$1,0))</f>
        <v>200</v>
      </c>
      <c r="T673">
        <f>$C673*INDEX('E-E'!$E$2:$AH$516,MATCH(Capacity!$B673,'E-E'!$B$2:$B$516,0), MATCH(Capacity!T$254,'E-E'!$E$1:$AH$1,0))</f>
        <v>200</v>
      </c>
      <c r="U673">
        <f>$C673*INDEX('E-E'!$E$2:$AH$516,MATCH(Capacity!$B673,'E-E'!$B$2:$B$516,0), MATCH(Capacity!U$254,'E-E'!$E$1:$AH$1,0))</f>
        <v>0</v>
      </c>
      <c r="V673">
        <f>$C673*INDEX('E-E'!$E$2:$AH$516,MATCH(Capacity!$B673,'E-E'!$B$2:$B$516,0), MATCH(Capacity!V$254,'E-E'!$E$1:$AH$1,0))</f>
        <v>0</v>
      </c>
      <c r="W673">
        <f>$C673*INDEX('E-E'!$E$2:$AH$516,MATCH(Capacity!$B673,'E-E'!$B$2:$B$516,0), MATCH(Capacity!W$254,'E-E'!$E$1:$AH$1,0))</f>
        <v>0</v>
      </c>
      <c r="X673">
        <f>$C673*INDEX('E-E'!$E$2:$AH$516,MATCH(Capacity!$B673,'E-E'!$B$2:$B$516,0), MATCH(Capacity!X$254,'E-E'!$E$1:$AH$1,0))</f>
        <v>0</v>
      </c>
      <c r="Y673">
        <f>$C673*INDEX('E-E'!$E$2:$AH$516,MATCH(Capacity!$B673,'E-E'!$B$2:$B$516,0), MATCH(Capacity!Y$254,'E-E'!$E$1:$AH$1,0))</f>
        <v>0</v>
      </c>
      <c r="Z673">
        <f>$C673*INDEX('E-E'!$E$2:$AH$516,MATCH(Capacity!$B673,'E-E'!$B$2:$B$516,0), MATCH(Capacity!Z$254,'E-E'!$E$1:$AH$1,0))</f>
        <v>0</v>
      </c>
      <c r="AA673">
        <f>$C673*INDEX('E-E'!$E$2:$AH$516,MATCH(Capacity!$B673,'E-E'!$B$2:$B$516,0), MATCH(Capacity!AA$254,'E-E'!$E$1:$AH$1,0))</f>
        <v>0</v>
      </c>
      <c r="AB673">
        <f>$C673*INDEX('E-E'!$E$2:$AH$516,MATCH(Capacity!$B673,'E-E'!$B$2:$B$516,0), MATCH(Capacity!AB$254,'E-E'!$E$1:$AH$1,0))</f>
        <v>0</v>
      </c>
      <c r="AC673">
        <f>$C673*INDEX('E-E'!$E$2:$AH$516,MATCH(Capacity!$B673,'E-E'!$B$2:$B$516,0), MATCH(Capacity!AC$254,'E-E'!$E$1:$AH$1,0))</f>
        <v>0</v>
      </c>
      <c r="AD673">
        <f>$C673*INDEX('E-E'!$E$2:$AH$516,MATCH(Capacity!$B673,'E-E'!$B$2:$B$516,0), MATCH(Capacity!AD$254,'E-E'!$E$1:$AH$1,0))</f>
        <v>0</v>
      </c>
      <c r="AE673">
        <f>$C673*INDEX('E-E'!$E$2:$AH$516,MATCH(Capacity!$B673,'E-E'!$B$2:$B$516,0), MATCH(Capacity!AE$254,'E-E'!$E$1:$AH$1,0))</f>
        <v>0</v>
      </c>
      <c r="AF673">
        <f>$C673*INDEX('E-E'!$E$2:$AH$516,MATCH(Capacity!$B673,'E-E'!$B$2:$B$516,0), MATCH(Capacity!AF$254,'E-E'!$E$1:$AH$1,0))</f>
        <v>0</v>
      </c>
      <c r="AG673">
        <f>$C673*INDEX('E-E'!$E$2:$AH$516,MATCH(Capacity!$B673,'E-E'!$B$2:$B$516,0), MATCH(Capacity!AG$254,'E-E'!$E$1:$AH$1,0))</f>
        <v>0</v>
      </c>
      <c r="AH673">
        <f>$C673*INDEX('E-E'!$E$2:$AH$516,MATCH(Capacity!$B673,'E-E'!$B$2:$B$516,0), MATCH(Capacity!AH$254,'E-E'!$E$1:$AH$1,0))</f>
        <v>0</v>
      </c>
    </row>
    <row r="674" spans="1:34" x14ac:dyDescent="0.3">
      <c r="A674" t="str">
        <f>'E-E'!A421</f>
        <v>Trevallyn</v>
      </c>
      <c r="B674" t="str">
        <f>'E-E'!B421</f>
        <v>TR111-1</v>
      </c>
      <c r="C674">
        <f>_xlfn.IFNA(VLOOKUP(B674,RawData!$B$1:$E$168,4,FALSE),0)</f>
        <v>0</v>
      </c>
      <c r="D674">
        <f>_xlfn.IFNA(VLOOKUP(B674,RawData!$B$1:$H$168,7,FALSE),0)</f>
        <v>0</v>
      </c>
      <c r="E674">
        <f>_xlfn.IFNA(VLOOKUP(B674,RawData!$B$1:$H$168,2,FALSE),0)</f>
        <v>0</v>
      </c>
      <c r="F674">
        <f>$C674*INDEX('E-E'!$E$2:$AH$516,MATCH(Capacity!$B674,'E-E'!$B$2:$B$516,0), MATCH(Capacity!F$254,'E-E'!$E$1:$AH$1,0))</f>
        <v>0</v>
      </c>
      <c r="G674">
        <f>$C674*INDEX('E-E'!$E$2:$AH$516,MATCH(Capacity!$B674,'E-E'!$B$2:$B$516,0), MATCH(Capacity!G$254,'E-E'!$E$1:$AH$1,0))</f>
        <v>0</v>
      </c>
      <c r="H674">
        <f>$C674*INDEX('E-E'!$E$2:$AH$516,MATCH(Capacity!$B674,'E-E'!$B$2:$B$516,0), MATCH(Capacity!H$254,'E-E'!$E$1:$AH$1,0))</f>
        <v>0</v>
      </c>
      <c r="I674">
        <f>$C674*INDEX('E-E'!$E$2:$AH$516,MATCH(Capacity!$B674,'E-E'!$B$2:$B$516,0), MATCH(Capacity!I$254,'E-E'!$E$1:$AH$1,0))</f>
        <v>0</v>
      </c>
      <c r="J674">
        <f>$C674*INDEX('E-E'!$E$2:$AH$516,MATCH(Capacity!$B674,'E-E'!$B$2:$B$516,0), MATCH(Capacity!J$254,'E-E'!$E$1:$AH$1,0))</f>
        <v>0</v>
      </c>
      <c r="K674">
        <f>$C674*INDEX('E-E'!$E$2:$AH$516,MATCH(Capacity!$B674,'E-E'!$B$2:$B$516,0), MATCH(Capacity!K$254,'E-E'!$E$1:$AH$1,0))</f>
        <v>0</v>
      </c>
      <c r="L674">
        <f>$C674*INDEX('E-E'!$E$2:$AH$516,MATCH(Capacity!$B674,'E-E'!$B$2:$B$516,0), MATCH(Capacity!L$254,'E-E'!$E$1:$AH$1,0))</f>
        <v>0</v>
      </c>
      <c r="M674">
        <f>$C674*INDEX('E-E'!$E$2:$AH$516,MATCH(Capacity!$B674,'E-E'!$B$2:$B$516,0), MATCH(Capacity!M$254,'E-E'!$E$1:$AH$1,0))</f>
        <v>0</v>
      </c>
      <c r="N674">
        <f>$C674*INDEX('E-E'!$E$2:$AH$516,MATCH(Capacity!$B674,'E-E'!$B$2:$B$516,0), MATCH(Capacity!N$254,'E-E'!$E$1:$AH$1,0))</f>
        <v>0</v>
      </c>
      <c r="O674">
        <f>$C674*INDEX('E-E'!$E$2:$AH$516,MATCH(Capacity!$B674,'E-E'!$B$2:$B$516,0), MATCH(Capacity!O$254,'E-E'!$E$1:$AH$1,0))</f>
        <v>0</v>
      </c>
      <c r="P674">
        <f>$C674*INDEX('E-E'!$E$2:$AH$516,MATCH(Capacity!$B674,'E-E'!$B$2:$B$516,0), MATCH(Capacity!P$254,'E-E'!$E$1:$AH$1,0))</f>
        <v>0</v>
      </c>
      <c r="Q674">
        <f>$C674*INDEX('E-E'!$E$2:$AH$516,MATCH(Capacity!$B674,'E-E'!$B$2:$B$516,0), MATCH(Capacity!Q$254,'E-E'!$E$1:$AH$1,0))</f>
        <v>0</v>
      </c>
      <c r="R674">
        <f>$C674*INDEX('E-E'!$E$2:$AH$516,MATCH(Capacity!$B674,'E-E'!$B$2:$B$516,0), MATCH(Capacity!R$254,'E-E'!$E$1:$AH$1,0))</f>
        <v>0</v>
      </c>
      <c r="S674">
        <f>$C674*INDEX('E-E'!$E$2:$AH$516,MATCH(Capacity!$B674,'E-E'!$B$2:$B$516,0), MATCH(Capacity!S$254,'E-E'!$E$1:$AH$1,0))</f>
        <v>0</v>
      </c>
      <c r="T674">
        <f>$C674*INDEX('E-E'!$E$2:$AH$516,MATCH(Capacity!$B674,'E-E'!$B$2:$B$516,0), MATCH(Capacity!T$254,'E-E'!$E$1:$AH$1,0))</f>
        <v>0</v>
      </c>
      <c r="U674">
        <f>$C674*INDEX('E-E'!$E$2:$AH$516,MATCH(Capacity!$B674,'E-E'!$B$2:$B$516,0), MATCH(Capacity!U$254,'E-E'!$E$1:$AH$1,0))</f>
        <v>0</v>
      </c>
      <c r="V674">
        <f>$C674*INDEX('E-E'!$E$2:$AH$516,MATCH(Capacity!$B674,'E-E'!$B$2:$B$516,0), MATCH(Capacity!V$254,'E-E'!$E$1:$AH$1,0))</f>
        <v>0</v>
      </c>
      <c r="W674">
        <f>$C674*INDEX('E-E'!$E$2:$AH$516,MATCH(Capacity!$B674,'E-E'!$B$2:$B$516,0), MATCH(Capacity!W$254,'E-E'!$E$1:$AH$1,0))</f>
        <v>0</v>
      </c>
      <c r="X674">
        <f>$C674*INDEX('E-E'!$E$2:$AH$516,MATCH(Capacity!$B674,'E-E'!$B$2:$B$516,0), MATCH(Capacity!X$254,'E-E'!$E$1:$AH$1,0))</f>
        <v>0</v>
      </c>
      <c r="Y674">
        <f>$C674*INDEX('E-E'!$E$2:$AH$516,MATCH(Capacity!$B674,'E-E'!$B$2:$B$516,0), MATCH(Capacity!Y$254,'E-E'!$E$1:$AH$1,0))</f>
        <v>0</v>
      </c>
      <c r="Z674">
        <f>$C674*INDEX('E-E'!$E$2:$AH$516,MATCH(Capacity!$B674,'E-E'!$B$2:$B$516,0), MATCH(Capacity!Z$254,'E-E'!$E$1:$AH$1,0))</f>
        <v>0</v>
      </c>
      <c r="AA674">
        <f>$C674*INDEX('E-E'!$E$2:$AH$516,MATCH(Capacity!$B674,'E-E'!$B$2:$B$516,0), MATCH(Capacity!AA$254,'E-E'!$E$1:$AH$1,0))</f>
        <v>0</v>
      </c>
      <c r="AB674">
        <f>$C674*INDEX('E-E'!$E$2:$AH$516,MATCH(Capacity!$B674,'E-E'!$B$2:$B$516,0), MATCH(Capacity!AB$254,'E-E'!$E$1:$AH$1,0))</f>
        <v>0</v>
      </c>
      <c r="AC674">
        <f>$C674*INDEX('E-E'!$E$2:$AH$516,MATCH(Capacity!$B674,'E-E'!$B$2:$B$516,0), MATCH(Capacity!AC$254,'E-E'!$E$1:$AH$1,0))</f>
        <v>0</v>
      </c>
      <c r="AD674">
        <f>$C674*INDEX('E-E'!$E$2:$AH$516,MATCH(Capacity!$B674,'E-E'!$B$2:$B$516,0), MATCH(Capacity!AD$254,'E-E'!$E$1:$AH$1,0))</f>
        <v>0</v>
      </c>
      <c r="AE674">
        <f>$C674*INDEX('E-E'!$E$2:$AH$516,MATCH(Capacity!$B674,'E-E'!$B$2:$B$516,0), MATCH(Capacity!AE$254,'E-E'!$E$1:$AH$1,0))</f>
        <v>0</v>
      </c>
      <c r="AF674">
        <f>$C674*INDEX('E-E'!$E$2:$AH$516,MATCH(Capacity!$B674,'E-E'!$B$2:$B$516,0), MATCH(Capacity!AF$254,'E-E'!$E$1:$AH$1,0))</f>
        <v>0</v>
      </c>
      <c r="AG674">
        <f>$C674*INDEX('E-E'!$E$2:$AH$516,MATCH(Capacity!$B674,'E-E'!$B$2:$B$516,0), MATCH(Capacity!AG$254,'E-E'!$E$1:$AH$1,0))</f>
        <v>0</v>
      </c>
      <c r="AH674">
        <f>$C674*INDEX('E-E'!$E$2:$AH$516,MATCH(Capacity!$B674,'E-E'!$B$2:$B$516,0), MATCH(Capacity!AH$254,'E-E'!$E$1:$AH$1,0))</f>
        <v>0</v>
      </c>
    </row>
    <row r="675" spans="1:34" x14ac:dyDescent="0.3">
      <c r="A675" t="str">
        <f>'E-E'!A422</f>
        <v>Trevallyn</v>
      </c>
      <c r="B675" t="str">
        <f>'E-E'!B422</f>
        <v>TR111-2</v>
      </c>
      <c r="C675">
        <f>_xlfn.IFNA(VLOOKUP(B675,RawData!$B$1:$E$168,4,FALSE),0)</f>
        <v>0</v>
      </c>
      <c r="D675">
        <f>_xlfn.IFNA(VLOOKUP(B675,RawData!$B$1:$H$168,7,FALSE),0)</f>
        <v>0</v>
      </c>
      <c r="E675">
        <f>_xlfn.IFNA(VLOOKUP(B675,RawData!$B$1:$H$168,2,FALSE),0)</f>
        <v>0</v>
      </c>
      <c r="F675">
        <f>$C675*INDEX('E-E'!$E$2:$AH$516,MATCH(Capacity!$B675,'E-E'!$B$2:$B$516,0), MATCH(Capacity!F$254,'E-E'!$E$1:$AH$1,0))</f>
        <v>0</v>
      </c>
      <c r="G675">
        <f>$C675*INDEX('E-E'!$E$2:$AH$516,MATCH(Capacity!$B675,'E-E'!$B$2:$B$516,0), MATCH(Capacity!G$254,'E-E'!$E$1:$AH$1,0))</f>
        <v>0</v>
      </c>
      <c r="H675">
        <f>$C675*INDEX('E-E'!$E$2:$AH$516,MATCH(Capacity!$B675,'E-E'!$B$2:$B$516,0), MATCH(Capacity!H$254,'E-E'!$E$1:$AH$1,0))</f>
        <v>0</v>
      </c>
      <c r="I675">
        <f>$C675*INDEX('E-E'!$E$2:$AH$516,MATCH(Capacity!$B675,'E-E'!$B$2:$B$516,0), MATCH(Capacity!I$254,'E-E'!$E$1:$AH$1,0))</f>
        <v>0</v>
      </c>
      <c r="J675">
        <f>$C675*INDEX('E-E'!$E$2:$AH$516,MATCH(Capacity!$B675,'E-E'!$B$2:$B$516,0), MATCH(Capacity!J$254,'E-E'!$E$1:$AH$1,0))</f>
        <v>0</v>
      </c>
      <c r="K675">
        <f>$C675*INDEX('E-E'!$E$2:$AH$516,MATCH(Capacity!$B675,'E-E'!$B$2:$B$516,0), MATCH(Capacity!K$254,'E-E'!$E$1:$AH$1,0))</f>
        <v>0</v>
      </c>
      <c r="L675">
        <f>$C675*INDEX('E-E'!$E$2:$AH$516,MATCH(Capacity!$B675,'E-E'!$B$2:$B$516,0), MATCH(Capacity!L$254,'E-E'!$E$1:$AH$1,0))</f>
        <v>0</v>
      </c>
      <c r="M675">
        <f>$C675*INDEX('E-E'!$E$2:$AH$516,MATCH(Capacity!$B675,'E-E'!$B$2:$B$516,0), MATCH(Capacity!M$254,'E-E'!$E$1:$AH$1,0))</f>
        <v>0</v>
      </c>
      <c r="N675">
        <f>$C675*INDEX('E-E'!$E$2:$AH$516,MATCH(Capacity!$B675,'E-E'!$B$2:$B$516,0), MATCH(Capacity!N$254,'E-E'!$E$1:$AH$1,0))</f>
        <v>0</v>
      </c>
      <c r="O675">
        <f>$C675*INDEX('E-E'!$E$2:$AH$516,MATCH(Capacity!$B675,'E-E'!$B$2:$B$516,0), MATCH(Capacity!O$254,'E-E'!$E$1:$AH$1,0))</f>
        <v>0</v>
      </c>
      <c r="P675">
        <f>$C675*INDEX('E-E'!$E$2:$AH$516,MATCH(Capacity!$B675,'E-E'!$B$2:$B$516,0), MATCH(Capacity!P$254,'E-E'!$E$1:$AH$1,0))</f>
        <v>0</v>
      </c>
      <c r="Q675">
        <f>$C675*INDEX('E-E'!$E$2:$AH$516,MATCH(Capacity!$B675,'E-E'!$B$2:$B$516,0), MATCH(Capacity!Q$254,'E-E'!$E$1:$AH$1,0))</f>
        <v>0</v>
      </c>
      <c r="R675">
        <f>$C675*INDEX('E-E'!$E$2:$AH$516,MATCH(Capacity!$B675,'E-E'!$B$2:$B$516,0), MATCH(Capacity!R$254,'E-E'!$E$1:$AH$1,0))</f>
        <v>0</v>
      </c>
      <c r="S675">
        <f>$C675*INDEX('E-E'!$E$2:$AH$516,MATCH(Capacity!$B675,'E-E'!$B$2:$B$516,0), MATCH(Capacity!S$254,'E-E'!$E$1:$AH$1,0))</f>
        <v>0</v>
      </c>
      <c r="T675">
        <f>$C675*INDEX('E-E'!$E$2:$AH$516,MATCH(Capacity!$B675,'E-E'!$B$2:$B$516,0), MATCH(Capacity!T$254,'E-E'!$E$1:$AH$1,0))</f>
        <v>0</v>
      </c>
      <c r="U675">
        <f>$C675*INDEX('E-E'!$E$2:$AH$516,MATCH(Capacity!$B675,'E-E'!$B$2:$B$516,0), MATCH(Capacity!U$254,'E-E'!$E$1:$AH$1,0))</f>
        <v>0</v>
      </c>
      <c r="V675">
        <f>$C675*INDEX('E-E'!$E$2:$AH$516,MATCH(Capacity!$B675,'E-E'!$B$2:$B$516,0), MATCH(Capacity!V$254,'E-E'!$E$1:$AH$1,0))</f>
        <v>0</v>
      </c>
      <c r="W675">
        <f>$C675*INDEX('E-E'!$E$2:$AH$516,MATCH(Capacity!$B675,'E-E'!$B$2:$B$516,0), MATCH(Capacity!W$254,'E-E'!$E$1:$AH$1,0))</f>
        <v>0</v>
      </c>
      <c r="X675">
        <f>$C675*INDEX('E-E'!$E$2:$AH$516,MATCH(Capacity!$B675,'E-E'!$B$2:$B$516,0), MATCH(Capacity!X$254,'E-E'!$E$1:$AH$1,0))</f>
        <v>0</v>
      </c>
      <c r="Y675">
        <f>$C675*INDEX('E-E'!$E$2:$AH$516,MATCH(Capacity!$B675,'E-E'!$B$2:$B$516,0), MATCH(Capacity!Y$254,'E-E'!$E$1:$AH$1,0))</f>
        <v>0</v>
      </c>
      <c r="Z675">
        <f>$C675*INDEX('E-E'!$E$2:$AH$516,MATCH(Capacity!$B675,'E-E'!$B$2:$B$516,0), MATCH(Capacity!Z$254,'E-E'!$E$1:$AH$1,0))</f>
        <v>0</v>
      </c>
      <c r="AA675">
        <f>$C675*INDEX('E-E'!$E$2:$AH$516,MATCH(Capacity!$B675,'E-E'!$B$2:$B$516,0), MATCH(Capacity!AA$254,'E-E'!$E$1:$AH$1,0))</f>
        <v>0</v>
      </c>
      <c r="AB675">
        <f>$C675*INDEX('E-E'!$E$2:$AH$516,MATCH(Capacity!$B675,'E-E'!$B$2:$B$516,0), MATCH(Capacity!AB$254,'E-E'!$E$1:$AH$1,0))</f>
        <v>0</v>
      </c>
      <c r="AC675">
        <f>$C675*INDEX('E-E'!$E$2:$AH$516,MATCH(Capacity!$B675,'E-E'!$B$2:$B$516,0), MATCH(Capacity!AC$254,'E-E'!$E$1:$AH$1,0))</f>
        <v>0</v>
      </c>
      <c r="AD675">
        <f>$C675*INDEX('E-E'!$E$2:$AH$516,MATCH(Capacity!$B675,'E-E'!$B$2:$B$516,0), MATCH(Capacity!AD$254,'E-E'!$E$1:$AH$1,0))</f>
        <v>0</v>
      </c>
      <c r="AE675">
        <f>$C675*INDEX('E-E'!$E$2:$AH$516,MATCH(Capacity!$B675,'E-E'!$B$2:$B$516,0), MATCH(Capacity!AE$254,'E-E'!$E$1:$AH$1,0))</f>
        <v>0</v>
      </c>
      <c r="AF675">
        <f>$C675*INDEX('E-E'!$E$2:$AH$516,MATCH(Capacity!$B675,'E-E'!$B$2:$B$516,0), MATCH(Capacity!AF$254,'E-E'!$E$1:$AH$1,0))</f>
        <v>0</v>
      </c>
      <c r="AG675">
        <f>$C675*INDEX('E-E'!$E$2:$AH$516,MATCH(Capacity!$B675,'E-E'!$B$2:$B$516,0), MATCH(Capacity!AG$254,'E-E'!$E$1:$AH$1,0))</f>
        <v>0</v>
      </c>
      <c r="AH675">
        <f>$C675*INDEX('E-E'!$E$2:$AH$516,MATCH(Capacity!$B675,'E-E'!$B$2:$B$516,0), MATCH(Capacity!AH$254,'E-E'!$E$1:$AH$1,0))</f>
        <v>0</v>
      </c>
    </row>
    <row r="676" spans="1:34" x14ac:dyDescent="0.3">
      <c r="A676" t="str">
        <f>'E-E'!A423</f>
        <v>Trevallyn</v>
      </c>
      <c r="B676" t="str">
        <f>'E-E'!B423</f>
        <v>TR112-3</v>
      </c>
      <c r="C676">
        <f>_xlfn.IFNA(VLOOKUP(B676,RawData!$B$1:$E$168,4,FALSE),0)</f>
        <v>0</v>
      </c>
      <c r="D676">
        <f>_xlfn.IFNA(VLOOKUP(B676,RawData!$B$1:$H$168,7,FALSE),0)</f>
        <v>0</v>
      </c>
      <c r="E676">
        <f>_xlfn.IFNA(VLOOKUP(B676,RawData!$B$1:$H$168,2,FALSE),0)</f>
        <v>0</v>
      </c>
      <c r="F676">
        <f>$C676*INDEX('E-E'!$E$2:$AH$516,MATCH(Capacity!$B676,'E-E'!$B$2:$B$516,0), MATCH(Capacity!F$254,'E-E'!$E$1:$AH$1,0))</f>
        <v>0</v>
      </c>
      <c r="G676">
        <f>$C676*INDEX('E-E'!$E$2:$AH$516,MATCH(Capacity!$B676,'E-E'!$B$2:$B$516,0), MATCH(Capacity!G$254,'E-E'!$E$1:$AH$1,0))</f>
        <v>0</v>
      </c>
      <c r="H676">
        <f>$C676*INDEX('E-E'!$E$2:$AH$516,MATCH(Capacity!$B676,'E-E'!$B$2:$B$516,0), MATCH(Capacity!H$254,'E-E'!$E$1:$AH$1,0))</f>
        <v>0</v>
      </c>
      <c r="I676">
        <f>$C676*INDEX('E-E'!$E$2:$AH$516,MATCH(Capacity!$B676,'E-E'!$B$2:$B$516,0), MATCH(Capacity!I$254,'E-E'!$E$1:$AH$1,0))</f>
        <v>0</v>
      </c>
      <c r="J676">
        <f>$C676*INDEX('E-E'!$E$2:$AH$516,MATCH(Capacity!$B676,'E-E'!$B$2:$B$516,0), MATCH(Capacity!J$254,'E-E'!$E$1:$AH$1,0))</f>
        <v>0</v>
      </c>
      <c r="K676">
        <f>$C676*INDEX('E-E'!$E$2:$AH$516,MATCH(Capacity!$B676,'E-E'!$B$2:$B$516,0), MATCH(Capacity!K$254,'E-E'!$E$1:$AH$1,0))</f>
        <v>0</v>
      </c>
      <c r="L676">
        <f>$C676*INDEX('E-E'!$E$2:$AH$516,MATCH(Capacity!$B676,'E-E'!$B$2:$B$516,0), MATCH(Capacity!L$254,'E-E'!$E$1:$AH$1,0))</f>
        <v>0</v>
      </c>
      <c r="M676">
        <f>$C676*INDEX('E-E'!$E$2:$AH$516,MATCH(Capacity!$B676,'E-E'!$B$2:$B$516,0), MATCH(Capacity!M$254,'E-E'!$E$1:$AH$1,0))</f>
        <v>0</v>
      </c>
      <c r="N676">
        <f>$C676*INDEX('E-E'!$E$2:$AH$516,MATCH(Capacity!$B676,'E-E'!$B$2:$B$516,0), MATCH(Capacity!N$254,'E-E'!$E$1:$AH$1,0))</f>
        <v>0</v>
      </c>
      <c r="O676">
        <f>$C676*INDEX('E-E'!$E$2:$AH$516,MATCH(Capacity!$B676,'E-E'!$B$2:$B$516,0), MATCH(Capacity!O$254,'E-E'!$E$1:$AH$1,0))</f>
        <v>0</v>
      </c>
      <c r="P676">
        <f>$C676*INDEX('E-E'!$E$2:$AH$516,MATCH(Capacity!$B676,'E-E'!$B$2:$B$516,0), MATCH(Capacity!P$254,'E-E'!$E$1:$AH$1,0))</f>
        <v>0</v>
      </c>
      <c r="Q676">
        <f>$C676*INDEX('E-E'!$E$2:$AH$516,MATCH(Capacity!$B676,'E-E'!$B$2:$B$516,0), MATCH(Capacity!Q$254,'E-E'!$E$1:$AH$1,0))</f>
        <v>0</v>
      </c>
      <c r="R676">
        <f>$C676*INDEX('E-E'!$E$2:$AH$516,MATCH(Capacity!$B676,'E-E'!$B$2:$B$516,0), MATCH(Capacity!R$254,'E-E'!$E$1:$AH$1,0))</f>
        <v>0</v>
      </c>
      <c r="S676">
        <f>$C676*INDEX('E-E'!$E$2:$AH$516,MATCH(Capacity!$B676,'E-E'!$B$2:$B$516,0), MATCH(Capacity!S$254,'E-E'!$E$1:$AH$1,0))</f>
        <v>0</v>
      </c>
      <c r="T676">
        <f>$C676*INDEX('E-E'!$E$2:$AH$516,MATCH(Capacity!$B676,'E-E'!$B$2:$B$516,0), MATCH(Capacity!T$254,'E-E'!$E$1:$AH$1,0))</f>
        <v>0</v>
      </c>
      <c r="U676">
        <f>$C676*INDEX('E-E'!$E$2:$AH$516,MATCH(Capacity!$B676,'E-E'!$B$2:$B$516,0), MATCH(Capacity!U$254,'E-E'!$E$1:$AH$1,0))</f>
        <v>0</v>
      </c>
      <c r="V676">
        <f>$C676*INDEX('E-E'!$E$2:$AH$516,MATCH(Capacity!$B676,'E-E'!$B$2:$B$516,0), MATCH(Capacity!V$254,'E-E'!$E$1:$AH$1,0))</f>
        <v>0</v>
      </c>
      <c r="W676">
        <f>$C676*INDEX('E-E'!$E$2:$AH$516,MATCH(Capacity!$B676,'E-E'!$B$2:$B$516,0), MATCH(Capacity!W$254,'E-E'!$E$1:$AH$1,0))</f>
        <v>0</v>
      </c>
      <c r="X676">
        <f>$C676*INDEX('E-E'!$E$2:$AH$516,MATCH(Capacity!$B676,'E-E'!$B$2:$B$516,0), MATCH(Capacity!X$254,'E-E'!$E$1:$AH$1,0))</f>
        <v>0</v>
      </c>
      <c r="Y676">
        <f>$C676*INDEX('E-E'!$E$2:$AH$516,MATCH(Capacity!$B676,'E-E'!$B$2:$B$516,0), MATCH(Capacity!Y$254,'E-E'!$E$1:$AH$1,0))</f>
        <v>0</v>
      </c>
      <c r="Z676">
        <f>$C676*INDEX('E-E'!$E$2:$AH$516,MATCH(Capacity!$B676,'E-E'!$B$2:$B$516,0), MATCH(Capacity!Z$254,'E-E'!$E$1:$AH$1,0))</f>
        <v>0</v>
      </c>
      <c r="AA676">
        <f>$C676*INDEX('E-E'!$E$2:$AH$516,MATCH(Capacity!$B676,'E-E'!$B$2:$B$516,0), MATCH(Capacity!AA$254,'E-E'!$E$1:$AH$1,0))</f>
        <v>0</v>
      </c>
      <c r="AB676">
        <f>$C676*INDEX('E-E'!$E$2:$AH$516,MATCH(Capacity!$B676,'E-E'!$B$2:$B$516,0), MATCH(Capacity!AB$254,'E-E'!$E$1:$AH$1,0))</f>
        <v>0</v>
      </c>
      <c r="AC676">
        <f>$C676*INDEX('E-E'!$E$2:$AH$516,MATCH(Capacity!$B676,'E-E'!$B$2:$B$516,0), MATCH(Capacity!AC$254,'E-E'!$E$1:$AH$1,0))</f>
        <v>0</v>
      </c>
      <c r="AD676">
        <f>$C676*INDEX('E-E'!$E$2:$AH$516,MATCH(Capacity!$B676,'E-E'!$B$2:$B$516,0), MATCH(Capacity!AD$254,'E-E'!$E$1:$AH$1,0))</f>
        <v>0</v>
      </c>
      <c r="AE676">
        <f>$C676*INDEX('E-E'!$E$2:$AH$516,MATCH(Capacity!$B676,'E-E'!$B$2:$B$516,0), MATCH(Capacity!AE$254,'E-E'!$E$1:$AH$1,0))</f>
        <v>0</v>
      </c>
      <c r="AF676">
        <f>$C676*INDEX('E-E'!$E$2:$AH$516,MATCH(Capacity!$B676,'E-E'!$B$2:$B$516,0), MATCH(Capacity!AF$254,'E-E'!$E$1:$AH$1,0))</f>
        <v>0</v>
      </c>
      <c r="AG676">
        <f>$C676*INDEX('E-E'!$E$2:$AH$516,MATCH(Capacity!$B676,'E-E'!$B$2:$B$516,0), MATCH(Capacity!AG$254,'E-E'!$E$1:$AH$1,0))</f>
        <v>0</v>
      </c>
      <c r="AH676">
        <f>$C676*INDEX('E-E'!$E$2:$AH$516,MATCH(Capacity!$B676,'E-E'!$B$2:$B$516,0), MATCH(Capacity!AH$254,'E-E'!$E$1:$AH$1,0))</f>
        <v>0</v>
      </c>
    </row>
    <row r="677" spans="1:34" x14ac:dyDescent="0.3">
      <c r="A677" t="str">
        <f>'E-E'!A424</f>
        <v>Trevallyn</v>
      </c>
      <c r="B677" t="str">
        <f>'E-E'!B424</f>
        <v>TR112-4</v>
      </c>
      <c r="C677">
        <f>_xlfn.IFNA(VLOOKUP(B677,RawData!$B$1:$E$168,4,FALSE),0)</f>
        <v>0</v>
      </c>
      <c r="D677">
        <f>_xlfn.IFNA(VLOOKUP(B677,RawData!$B$1:$H$168,7,FALSE),0)</f>
        <v>0</v>
      </c>
      <c r="E677">
        <f>_xlfn.IFNA(VLOOKUP(B677,RawData!$B$1:$H$168,2,FALSE),0)</f>
        <v>0</v>
      </c>
      <c r="F677">
        <f>$C677*INDEX('E-E'!$E$2:$AH$516,MATCH(Capacity!$B677,'E-E'!$B$2:$B$516,0), MATCH(Capacity!F$254,'E-E'!$E$1:$AH$1,0))</f>
        <v>0</v>
      </c>
      <c r="G677">
        <f>$C677*INDEX('E-E'!$E$2:$AH$516,MATCH(Capacity!$B677,'E-E'!$B$2:$B$516,0), MATCH(Capacity!G$254,'E-E'!$E$1:$AH$1,0))</f>
        <v>0</v>
      </c>
      <c r="H677">
        <f>$C677*INDEX('E-E'!$E$2:$AH$516,MATCH(Capacity!$B677,'E-E'!$B$2:$B$516,0), MATCH(Capacity!H$254,'E-E'!$E$1:$AH$1,0))</f>
        <v>0</v>
      </c>
      <c r="I677">
        <f>$C677*INDEX('E-E'!$E$2:$AH$516,MATCH(Capacity!$B677,'E-E'!$B$2:$B$516,0), MATCH(Capacity!I$254,'E-E'!$E$1:$AH$1,0))</f>
        <v>0</v>
      </c>
      <c r="J677">
        <f>$C677*INDEX('E-E'!$E$2:$AH$516,MATCH(Capacity!$B677,'E-E'!$B$2:$B$516,0), MATCH(Capacity!J$254,'E-E'!$E$1:$AH$1,0))</f>
        <v>0</v>
      </c>
      <c r="K677">
        <f>$C677*INDEX('E-E'!$E$2:$AH$516,MATCH(Capacity!$B677,'E-E'!$B$2:$B$516,0), MATCH(Capacity!K$254,'E-E'!$E$1:$AH$1,0))</f>
        <v>0</v>
      </c>
      <c r="L677">
        <f>$C677*INDEX('E-E'!$E$2:$AH$516,MATCH(Capacity!$B677,'E-E'!$B$2:$B$516,0), MATCH(Capacity!L$254,'E-E'!$E$1:$AH$1,0))</f>
        <v>0</v>
      </c>
      <c r="M677">
        <f>$C677*INDEX('E-E'!$E$2:$AH$516,MATCH(Capacity!$B677,'E-E'!$B$2:$B$516,0), MATCH(Capacity!M$254,'E-E'!$E$1:$AH$1,0))</f>
        <v>0</v>
      </c>
      <c r="N677">
        <f>$C677*INDEX('E-E'!$E$2:$AH$516,MATCH(Capacity!$B677,'E-E'!$B$2:$B$516,0), MATCH(Capacity!N$254,'E-E'!$E$1:$AH$1,0))</f>
        <v>0</v>
      </c>
      <c r="O677">
        <f>$C677*INDEX('E-E'!$E$2:$AH$516,MATCH(Capacity!$B677,'E-E'!$B$2:$B$516,0), MATCH(Capacity!O$254,'E-E'!$E$1:$AH$1,0))</f>
        <v>0</v>
      </c>
      <c r="P677">
        <f>$C677*INDEX('E-E'!$E$2:$AH$516,MATCH(Capacity!$B677,'E-E'!$B$2:$B$516,0), MATCH(Capacity!P$254,'E-E'!$E$1:$AH$1,0))</f>
        <v>0</v>
      </c>
      <c r="Q677">
        <f>$C677*INDEX('E-E'!$E$2:$AH$516,MATCH(Capacity!$B677,'E-E'!$B$2:$B$516,0), MATCH(Capacity!Q$254,'E-E'!$E$1:$AH$1,0))</f>
        <v>0</v>
      </c>
      <c r="R677">
        <f>$C677*INDEX('E-E'!$E$2:$AH$516,MATCH(Capacity!$B677,'E-E'!$B$2:$B$516,0), MATCH(Capacity!R$254,'E-E'!$E$1:$AH$1,0))</f>
        <v>0</v>
      </c>
      <c r="S677">
        <f>$C677*INDEX('E-E'!$E$2:$AH$516,MATCH(Capacity!$B677,'E-E'!$B$2:$B$516,0), MATCH(Capacity!S$254,'E-E'!$E$1:$AH$1,0))</f>
        <v>0</v>
      </c>
      <c r="T677">
        <f>$C677*INDEX('E-E'!$E$2:$AH$516,MATCH(Capacity!$B677,'E-E'!$B$2:$B$516,0), MATCH(Capacity!T$254,'E-E'!$E$1:$AH$1,0))</f>
        <v>0</v>
      </c>
      <c r="U677">
        <f>$C677*INDEX('E-E'!$E$2:$AH$516,MATCH(Capacity!$B677,'E-E'!$B$2:$B$516,0), MATCH(Capacity!U$254,'E-E'!$E$1:$AH$1,0))</f>
        <v>0</v>
      </c>
      <c r="V677">
        <f>$C677*INDEX('E-E'!$E$2:$AH$516,MATCH(Capacity!$B677,'E-E'!$B$2:$B$516,0), MATCH(Capacity!V$254,'E-E'!$E$1:$AH$1,0))</f>
        <v>0</v>
      </c>
      <c r="W677">
        <f>$C677*INDEX('E-E'!$E$2:$AH$516,MATCH(Capacity!$B677,'E-E'!$B$2:$B$516,0), MATCH(Capacity!W$254,'E-E'!$E$1:$AH$1,0))</f>
        <v>0</v>
      </c>
      <c r="X677">
        <f>$C677*INDEX('E-E'!$E$2:$AH$516,MATCH(Capacity!$B677,'E-E'!$B$2:$B$516,0), MATCH(Capacity!X$254,'E-E'!$E$1:$AH$1,0))</f>
        <v>0</v>
      </c>
      <c r="Y677">
        <f>$C677*INDEX('E-E'!$E$2:$AH$516,MATCH(Capacity!$B677,'E-E'!$B$2:$B$516,0), MATCH(Capacity!Y$254,'E-E'!$E$1:$AH$1,0))</f>
        <v>0</v>
      </c>
      <c r="Z677">
        <f>$C677*INDEX('E-E'!$E$2:$AH$516,MATCH(Capacity!$B677,'E-E'!$B$2:$B$516,0), MATCH(Capacity!Z$254,'E-E'!$E$1:$AH$1,0))</f>
        <v>0</v>
      </c>
      <c r="AA677">
        <f>$C677*INDEX('E-E'!$E$2:$AH$516,MATCH(Capacity!$B677,'E-E'!$B$2:$B$516,0), MATCH(Capacity!AA$254,'E-E'!$E$1:$AH$1,0))</f>
        <v>0</v>
      </c>
      <c r="AB677">
        <f>$C677*INDEX('E-E'!$E$2:$AH$516,MATCH(Capacity!$B677,'E-E'!$B$2:$B$516,0), MATCH(Capacity!AB$254,'E-E'!$E$1:$AH$1,0))</f>
        <v>0</v>
      </c>
      <c r="AC677">
        <f>$C677*INDEX('E-E'!$E$2:$AH$516,MATCH(Capacity!$B677,'E-E'!$B$2:$B$516,0), MATCH(Capacity!AC$254,'E-E'!$E$1:$AH$1,0))</f>
        <v>0</v>
      </c>
      <c r="AD677">
        <f>$C677*INDEX('E-E'!$E$2:$AH$516,MATCH(Capacity!$B677,'E-E'!$B$2:$B$516,0), MATCH(Capacity!AD$254,'E-E'!$E$1:$AH$1,0))</f>
        <v>0</v>
      </c>
      <c r="AE677">
        <f>$C677*INDEX('E-E'!$E$2:$AH$516,MATCH(Capacity!$B677,'E-E'!$B$2:$B$516,0), MATCH(Capacity!AE$254,'E-E'!$E$1:$AH$1,0))</f>
        <v>0</v>
      </c>
      <c r="AF677">
        <f>$C677*INDEX('E-E'!$E$2:$AH$516,MATCH(Capacity!$B677,'E-E'!$B$2:$B$516,0), MATCH(Capacity!AF$254,'E-E'!$E$1:$AH$1,0))</f>
        <v>0</v>
      </c>
      <c r="AG677">
        <f>$C677*INDEX('E-E'!$E$2:$AH$516,MATCH(Capacity!$B677,'E-E'!$B$2:$B$516,0), MATCH(Capacity!AG$254,'E-E'!$E$1:$AH$1,0))</f>
        <v>0</v>
      </c>
      <c r="AH677">
        <f>$C677*INDEX('E-E'!$E$2:$AH$516,MATCH(Capacity!$B677,'E-E'!$B$2:$B$516,0), MATCH(Capacity!AH$254,'E-E'!$E$1:$AH$1,0))</f>
        <v>0</v>
      </c>
    </row>
    <row r="678" spans="1:34" x14ac:dyDescent="0.3">
      <c r="A678" t="str">
        <f>'E-E'!A425</f>
        <v>Tribute</v>
      </c>
      <c r="B678" t="str">
        <f>'E-E'!B425</f>
        <v>TRIBUTE</v>
      </c>
      <c r="C678">
        <f>_xlfn.IFNA(VLOOKUP(B678,RawData!$B$1:$E$168,4,FALSE),0)</f>
        <v>0</v>
      </c>
      <c r="D678">
        <f>_xlfn.IFNA(VLOOKUP(B678,RawData!$B$1:$H$168,7,FALSE),0)</f>
        <v>0</v>
      </c>
      <c r="E678">
        <f>_xlfn.IFNA(VLOOKUP(B678,RawData!$B$1:$H$168,2,FALSE),0)</f>
        <v>0</v>
      </c>
      <c r="F678">
        <f>$C678*INDEX('E-E'!$E$2:$AH$516,MATCH(Capacity!$B678,'E-E'!$B$2:$B$516,0), MATCH(Capacity!F$254,'E-E'!$E$1:$AH$1,0))</f>
        <v>0</v>
      </c>
      <c r="G678">
        <f>$C678*INDEX('E-E'!$E$2:$AH$516,MATCH(Capacity!$B678,'E-E'!$B$2:$B$516,0), MATCH(Capacity!G$254,'E-E'!$E$1:$AH$1,0))</f>
        <v>0</v>
      </c>
      <c r="H678">
        <f>$C678*INDEX('E-E'!$E$2:$AH$516,MATCH(Capacity!$B678,'E-E'!$B$2:$B$516,0), MATCH(Capacity!H$254,'E-E'!$E$1:$AH$1,0))</f>
        <v>0</v>
      </c>
      <c r="I678">
        <f>$C678*INDEX('E-E'!$E$2:$AH$516,MATCH(Capacity!$B678,'E-E'!$B$2:$B$516,0), MATCH(Capacity!I$254,'E-E'!$E$1:$AH$1,0))</f>
        <v>0</v>
      </c>
      <c r="J678">
        <f>$C678*INDEX('E-E'!$E$2:$AH$516,MATCH(Capacity!$B678,'E-E'!$B$2:$B$516,0), MATCH(Capacity!J$254,'E-E'!$E$1:$AH$1,0))</f>
        <v>0</v>
      </c>
      <c r="K678">
        <f>$C678*INDEX('E-E'!$E$2:$AH$516,MATCH(Capacity!$B678,'E-E'!$B$2:$B$516,0), MATCH(Capacity!K$254,'E-E'!$E$1:$AH$1,0))</f>
        <v>0</v>
      </c>
      <c r="L678">
        <f>$C678*INDEX('E-E'!$E$2:$AH$516,MATCH(Capacity!$B678,'E-E'!$B$2:$B$516,0), MATCH(Capacity!L$254,'E-E'!$E$1:$AH$1,0))</f>
        <v>0</v>
      </c>
      <c r="M678">
        <f>$C678*INDEX('E-E'!$E$2:$AH$516,MATCH(Capacity!$B678,'E-E'!$B$2:$B$516,0), MATCH(Capacity!M$254,'E-E'!$E$1:$AH$1,0))</f>
        <v>0</v>
      </c>
      <c r="N678">
        <f>$C678*INDEX('E-E'!$E$2:$AH$516,MATCH(Capacity!$B678,'E-E'!$B$2:$B$516,0), MATCH(Capacity!N$254,'E-E'!$E$1:$AH$1,0))</f>
        <v>0</v>
      </c>
      <c r="O678">
        <f>$C678*INDEX('E-E'!$E$2:$AH$516,MATCH(Capacity!$B678,'E-E'!$B$2:$B$516,0), MATCH(Capacity!O$254,'E-E'!$E$1:$AH$1,0))</f>
        <v>0</v>
      </c>
      <c r="P678">
        <f>$C678*INDEX('E-E'!$E$2:$AH$516,MATCH(Capacity!$B678,'E-E'!$B$2:$B$516,0), MATCH(Capacity!P$254,'E-E'!$E$1:$AH$1,0))</f>
        <v>0</v>
      </c>
      <c r="Q678">
        <f>$C678*INDEX('E-E'!$E$2:$AH$516,MATCH(Capacity!$B678,'E-E'!$B$2:$B$516,0), MATCH(Capacity!Q$254,'E-E'!$E$1:$AH$1,0))</f>
        <v>0</v>
      </c>
      <c r="R678">
        <f>$C678*INDEX('E-E'!$E$2:$AH$516,MATCH(Capacity!$B678,'E-E'!$B$2:$B$516,0), MATCH(Capacity!R$254,'E-E'!$E$1:$AH$1,0))</f>
        <v>0</v>
      </c>
      <c r="S678">
        <f>$C678*INDEX('E-E'!$E$2:$AH$516,MATCH(Capacity!$B678,'E-E'!$B$2:$B$516,0), MATCH(Capacity!S$254,'E-E'!$E$1:$AH$1,0))</f>
        <v>0</v>
      </c>
      <c r="T678">
        <f>$C678*INDEX('E-E'!$E$2:$AH$516,MATCH(Capacity!$B678,'E-E'!$B$2:$B$516,0), MATCH(Capacity!T$254,'E-E'!$E$1:$AH$1,0))</f>
        <v>0</v>
      </c>
      <c r="U678">
        <f>$C678*INDEX('E-E'!$E$2:$AH$516,MATCH(Capacity!$B678,'E-E'!$B$2:$B$516,0), MATCH(Capacity!U$254,'E-E'!$E$1:$AH$1,0))</f>
        <v>0</v>
      </c>
      <c r="V678">
        <f>$C678*INDEX('E-E'!$E$2:$AH$516,MATCH(Capacity!$B678,'E-E'!$B$2:$B$516,0), MATCH(Capacity!V$254,'E-E'!$E$1:$AH$1,0))</f>
        <v>0</v>
      </c>
      <c r="W678">
        <f>$C678*INDEX('E-E'!$E$2:$AH$516,MATCH(Capacity!$B678,'E-E'!$B$2:$B$516,0), MATCH(Capacity!W$254,'E-E'!$E$1:$AH$1,0))</f>
        <v>0</v>
      </c>
      <c r="X678">
        <f>$C678*INDEX('E-E'!$E$2:$AH$516,MATCH(Capacity!$B678,'E-E'!$B$2:$B$516,0), MATCH(Capacity!X$254,'E-E'!$E$1:$AH$1,0))</f>
        <v>0</v>
      </c>
      <c r="Y678">
        <f>$C678*INDEX('E-E'!$E$2:$AH$516,MATCH(Capacity!$B678,'E-E'!$B$2:$B$516,0), MATCH(Capacity!Y$254,'E-E'!$E$1:$AH$1,0))</f>
        <v>0</v>
      </c>
      <c r="Z678">
        <f>$C678*INDEX('E-E'!$E$2:$AH$516,MATCH(Capacity!$B678,'E-E'!$B$2:$B$516,0), MATCH(Capacity!Z$254,'E-E'!$E$1:$AH$1,0))</f>
        <v>0</v>
      </c>
      <c r="AA678">
        <f>$C678*INDEX('E-E'!$E$2:$AH$516,MATCH(Capacity!$B678,'E-E'!$B$2:$B$516,0), MATCH(Capacity!AA$254,'E-E'!$E$1:$AH$1,0))</f>
        <v>0</v>
      </c>
      <c r="AB678">
        <f>$C678*INDEX('E-E'!$E$2:$AH$516,MATCH(Capacity!$B678,'E-E'!$B$2:$B$516,0), MATCH(Capacity!AB$254,'E-E'!$E$1:$AH$1,0))</f>
        <v>0</v>
      </c>
      <c r="AC678">
        <f>$C678*INDEX('E-E'!$E$2:$AH$516,MATCH(Capacity!$B678,'E-E'!$B$2:$B$516,0), MATCH(Capacity!AC$254,'E-E'!$E$1:$AH$1,0))</f>
        <v>0</v>
      </c>
      <c r="AD678">
        <f>$C678*INDEX('E-E'!$E$2:$AH$516,MATCH(Capacity!$B678,'E-E'!$B$2:$B$516,0), MATCH(Capacity!AD$254,'E-E'!$E$1:$AH$1,0))</f>
        <v>0</v>
      </c>
      <c r="AE678">
        <f>$C678*INDEX('E-E'!$E$2:$AH$516,MATCH(Capacity!$B678,'E-E'!$B$2:$B$516,0), MATCH(Capacity!AE$254,'E-E'!$E$1:$AH$1,0))</f>
        <v>0</v>
      </c>
      <c r="AF678">
        <f>$C678*INDEX('E-E'!$E$2:$AH$516,MATCH(Capacity!$B678,'E-E'!$B$2:$B$516,0), MATCH(Capacity!AF$254,'E-E'!$E$1:$AH$1,0))</f>
        <v>0</v>
      </c>
      <c r="AG678">
        <f>$C678*INDEX('E-E'!$E$2:$AH$516,MATCH(Capacity!$B678,'E-E'!$B$2:$B$516,0), MATCH(Capacity!AG$254,'E-E'!$E$1:$AH$1,0))</f>
        <v>0</v>
      </c>
      <c r="AH678">
        <f>$C678*INDEX('E-E'!$E$2:$AH$516,MATCH(Capacity!$B678,'E-E'!$B$2:$B$516,0), MATCH(Capacity!AH$254,'E-E'!$E$1:$AH$1,0))</f>
        <v>0</v>
      </c>
    </row>
    <row r="679" spans="1:34" x14ac:dyDescent="0.3">
      <c r="A679" t="str">
        <f>'E-E'!A426</f>
        <v>Tungatinah</v>
      </c>
      <c r="B679" t="str">
        <f>'E-E'!B426</f>
        <v>TU111-1</v>
      </c>
      <c r="C679">
        <f>_xlfn.IFNA(VLOOKUP(B679,RawData!$B$1:$E$168,4,FALSE),0)</f>
        <v>0</v>
      </c>
      <c r="D679">
        <f>_xlfn.IFNA(VLOOKUP(B679,RawData!$B$1:$H$168,7,FALSE),0)</f>
        <v>0</v>
      </c>
      <c r="E679">
        <f>_xlfn.IFNA(VLOOKUP(B679,RawData!$B$1:$H$168,2,FALSE),0)</f>
        <v>0</v>
      </c>
      <c r="F679">
        <f>$C679*INDEX('E-E'!$E$2:$AH$516,MATCH(Capacity!$B679,'E-E'!$B$2:$B$516,0), MATCH(Capacity!F$254,'E-E'!$E$1:$AH$1,0))</f>
        <v>0</v>
      </c>
      <c r="G679">
        <f>$C679*INDEX('E-E'!$E$2:$AH$516,MATCH(Capacity!$B679,'E-E'!$B$2:$B$516,0), MATCH(Capacity!G$254,'E-E'!$E$1:$AH$1,0))</f>
        <v>0</v>
      </c>
      <c r="H679">
        <f>$C679*INDEX('E-E'!$E$2:$AH$516,MATCH(Capacity!$B679,'E-E'!$B$2:$B$516,0), MATCH(Capacity!H$254,'E-E'!$E$1:$AH$1,0))</f>
        <v>0</v>
      </c>
      <c r="I679">
        <f>$C679*INDEX('E-E'!$E$2:$AH$516,MATCH(Capacity!$B679,'E-E'!$B$2:$B$516,0), MATCH(Capacity!I$254,'E-E'!$E$1:$AH$1,0))</f>
        <v>0</v>
      </c>
      <c r="J679">
        <f>$C679*INDEX('E-E'!$E$2:$AH$516,MATCH(Capacity!$B679,'E-E'!$B$2:$B$516,0), MATCH(Capacity!J$254,'E-E'!$E$1:$AH$1,0))</f>
        <v>0</v>
      </c>
      <c r="K679">
        <f>$C679*INDEX('E-E'!$E$2:$AH$516,MATCH(Capacity!$B679,'E-E'!$B$2:$B$516,0), MATCH(Capacity!K$254,'E-E'!$E$1:$AH$1,0))</f>
        <v>0</v>
      </c>
      <c r="L679">
        <f>$C679*INDEX('E-E'!$E$2:$AH$516,MATCH(Capacity!$B679,'E-E'!$B$2:$B$516,0), MATCH(Capacity!L$254,'E-E'!$E$1:$AH$1,0))</f>
        <v>0</v>
      </c>
      <c r="M679">
        <f>$C679*INDEX('E-E'!$E$2:$AH$516,MATCH(Capacity!$B679,'E-E'!$B$2:$B$516,0), MATCH(Capacity!M$254,'E-E'!$E$1:$AH$1,0))</f>
        <v>0</v>
      </c>
      <c r="N679">
        <f>$C679*INDEX('E-E'!$E$2:$AH$516,MATCH(Capacity!$B679,'E-E'!$B$2:$B$516,0), MATCH(Capacity!N$254,'E-E'!$E$1:$AH$1,0))</f>
        <v>0</v>
      </c>
      <c r="O679">
        <f>$C679*INDEX('E-E'!$E$2:$AH$516,MATCH(Capacity!$B679,'E-E'!$B$2:$B$516,0), MATCH(Capacity!O$254,'E-E'!$E$1:$AH$1,0))</f>
        <v>0</v>
      </c>
      <c r="P679">
        <f>$C679*INDEX('E-E'!$E$2:$AH$516,MATCH(Capacity!$B679,'E-E'!$B$2:$B$516,0), MATCH(Capacity!P$254,'E-E'!$E$1:$AH$1,0))</f>
        <v>0</v>
      </c>
      <c r="Q679">
        <f>$C679*INDEX('E-E'!$E$2:$AH$516,MATCH(Capacity!$B679,'E-E'!$B$2:$B$516,0), MATCH(Capacity!Q$254,'E-E'!$E$1:$AH$1,0))</f>
        <v>0</v>
      </c>
      <c r="R679">
        <f>$C679*INDEX('E-E'!$E$2:$AH$516,MATCH(Capacity!$B679,'E-E'!$B$2:$B$516,0), MATCH(Capacity!R$254,'E-E'!$E$1:$AH$1,0))</f>
        <v>0</v>
      </c>
      <c r="S679">
        <f>$C679*INDEX('E-E'!$E$2:$AH$516,MATCH(Capacity!$B679,'E-E'!$B$2:$B$516,0), MATCH(Capacity!S$254,'E-E'!$E$1:$AH$1,0))</f>
        <v>0</v>
      </c>
      <c r="T679">
        <f>$C679*INDEX('E-E'!$E$2:$AH$516,MATCH(Capacity!$B679,'E-E'!$B$2:$B$516,0), MATCH(Capacity!T$254,'E-E'!$E$1:$AH$1,0))</f>
        <v>0</v>
      </c>
      <c r="U679">
        <f>$C679*INDEX('E-E'!$E$2:$AH$516,MATCH(Capacity!$B679,'E-E'!$B$2:$B$516,0), MATCH(Capacity!U$254,'E-E'!$E$1:$AH$1,0))</f>
        <v>0</v>
      </c>
      <c r="V679">
        <f>$C679*INDEX('E-E'!$E$2:$AH$516,MATCH(Capacity!$B679,'E-E'!$B$2:$B$516,0), MATCH(Capacity!V$254,'E-E'!$E$1:$AH$1,0))</f>
        <v>0</v>
      </c>
      <c r="W679">
        <f>$C679*INDEX('E-E'!$E$2:$AH$516,MATCH(Capacity!$B679,'E-E'!$B$2:$B$516,0), MATCH(Capacity!W$254,'E-E'!$E$1:$AH$1,0))</f>
        <v>0</v>
      </c>
      <c r="X679">
        <f>$C679*INDEX('E-E'!$E$2:$AH$516,MATCH(Capacity!$B679,'E-E'!$B$2:$B$516,0), MATCH(Capacity!X$254,'E-E'!$E$1:$AH$1,0))</f>
        <v>0</v>
      </c>
      <c r="Y679">
        <f>$C679*INDEX('E-E'!$E$2:$AH$516,MATCH(Capacity!$B679,'E-E'!$B$2:$B$516,0), MATCH(Capacity!Y$254,'E-E'!$E$1:$AH$1,0))</f>
        <v>0</v>
      </c>
      <c r="Z679">
        <f>$C679*INDEX('E-E'!$E$2:$AH$516,MATCH(Capacity!$B679,'E-E'!$B$2:$B$516,0), MATCH(Capacity!Z$254,'E-E'!$E$1:$AH$1,0))</f>
        <v>0</v>
      </c>
      <c r="AA679">
        <f>$C679*INDEX('E-E'!$E$2:$AH$516,MATCH(Capacity!$B679,'E-E'!$B$2:$B$516,0), MATCH(Capacity!AA$254,'E-E'!$E$1:$AH$1,0))</f>
        <v>0</v>
      </c>
      <c r="AB679">
        <f>$C679*INDEX('E-E'!$E$2:$AH$516,MATCH(Capacity!$B679,'E-E'!$B$2:$B$516,0), MATCH(Capacity!AB$254,'E-E'!$E$1:$AH$1,0))</f>
        <v>0</v>
      </c>
      <c r="AC679">
        <f>$C679*INDEX('E-E'!$E$2:$AH$516,MATCH(Capacity!$B679,'E-E'!$B$2:$B$516,0), MATCH(Capacity!AC$254,'E-E'!$E$1:$AH$1,0))</f>
        <v>0</v>
      </c>
      <c r="AD679">
        <f>$C679*INDEX('E-E'!$E$2:$AH$516,MATCH(Capacity!$B679,'E-E'!$B$2:$B$516,0), MATCH(Capacity!AD$254,'E-E'!$E$1:$AH$1,0))</f>
        <v>0</v>
      </c>
      <c r="AE679">
        <f>$C679*INDEX('E-E'!$E$2:$AH$516,MATCH(Capacity!$B679,'E-E'!$B$2:$B$516,0), MATCH(Capacity!AE$254,'E-E'!$E$1:$AH$1,0))</f>
        <v>0</v>
      </c>
      <c r="AF679">
        <f>$C679*INDEX('E-E'!$E$2:$AH$516,MATCH(Capacity!$B679,'E-E'!$B$2:$B$516,0), MATCH(Capacity!AF$254,'E-E'!$E$1:$AH$1,0))</f>
        <v>0</v>
      </c>
      <c r="AG679">
        <f>$C679*INDEX('E-E'!$E$2:$AH$516,MATCH(Capacity!$B679,'E-E'!$B$2:$B$516,0), MATCH(Capacity!AG$254,'E-E'!$E$1:$AH$1,0))</f>
        <v>0</v>
      </c>
      <c r="AH679">
        <f>$C679*INDEX('E-E'!$E$2:$AH$516,MATCH(Capacity!$B679,'E-E'!$B$2:$B$516,0), MATCH(Capacity!AH$254,'E-E'!$E$1:$AH$1,0))</f>
        <v>0</v>
      </c>
    </row>
    <row r="680" spans="1:34" x14ac:dyDescent="0.3">
      <c r="A680" t="str">
        <f>'E-E'!A427</f>
        <v>Tungatinah</v>
      </c>
      <c r="B680" t="str">
        <f>'E-E'!B427</f>
        <v>TU112-2</v>
      </c>
      <c r="C680">
        <f>_xlfn.IFNA(VLOOKUP(B680,RawData!$B$1:$E$168,4,FALSE),0)</f>
        <v>0</v>
      </c>
      <c r="D680">
        <f>_xlfn.IFNA(VLOOKUP(B680,RawData!$B$1:$H$168,7,FALSE),0)</f>
        <v>0</v>
      </c>
      <c r="E680">
        <f>_xlfn.IFNA(VLOOKUP(B680,RawData!$B$1:$H$168,2,FALSE),0)</f>
        <v>0</v>
      </c>
      <c r="F680">
        <f>$C680*INDEX('E-E'!$E$2:$AH$516,MATCH(Capacity!$B680,'E-E'!$B$2:$B$516,0), MATCH(Capacity!F$254,'E-E'!$E$1:$AH$1,0))</f>
        <v>0</v>
      </c>
      <c r="G680">
        <f>$C680*INDEX('E-E'!$E$2:$AH$516,MATCH(Capacity!$B680,'E-E'!$B$2:$B$516,0), MATCH(Capacity!G$254,'E-E'!$E$1:$AH$1,0))</f>
        <v>0</v>
      </c>
      <c r="H680">
        <f>$C680*INDEX('E-E'!$E$2:$AH$516,MATCH(Capacity!$B680,'E-E'!$B$2:$B$516,0), MATCH(Capacity!H$254,'E-E'!$E$1:$AH$1,0))</f>
        <v>0</v>
      </c>
      <c r="I680">
        <f>$C680*INDEX('E-E'!$E$2:$AH$516,MATCH(Capacity!$B680,'E-E'!$B$2:$B$516,0), MATCH(Capacity!I$254,'E-E'!$E$1:$AH$1,0))</f>
        <v>0</v>
      </c>
      <c r="J680">
        <f>$C680*INDEX('E-E'!$E$2:$AH$516,MATCH(Capacity!$B680,'E-E'!$B$2:$B$516,0), MATCH(Capacity!J$254,'E-E'!$E$1:$AH$1,0))</f>
        <v>0</v>
      </c>
      <c r="K680">
        <f>$C680*INDEX('E-E'!$E$2:$AH$516,MATCH(Capacity!$B680,'E-E'!$B$2:$B$516,0), MATCH(Capacity!K$254,'E-E'!$E$1:$AH$1,0))</f>
        <v>0</v>
      </c>
      <c r="L680">
        <f>$C680*INDEX('E-E'!$E$2:$AH$516,MATCH(Capacity!$B680,'E-E'!$B$2:$B$516,0), MATCH(Capacity!L$254,'E-E'!$E$1:$AH$1,0))</f>
        <v>0</v>
      </c>
      <c r="M680">
        <f>$C680*INDEX('E-E'!$E$2:$AH$516,MATCH(Capacity!$B680,'E-E'!$B$2:$B$516,0), MATCH(Capacity!M$254,'E-E'!$E$1:$AH$1,0))</f>
        <v>0</v>
      </c>
      <c r="N680">
        <f>$C680*INDEX('E-E'!$E$2:$AH$516,MATCH(Capacity!$B680,'E-E'!$B$2:$B$516,0), MATCH(Capacity!N$254,'E-E'!$E$1:$AH$1,0))</f>
        <v>0</v>
      </c>
      <c r="O680">
        <f>$C680*INDEX('E-E'!$E$2:$AH$516,MATCH(Capacity!$B680,'E-E'!$B$2:$B$516,0), MATCH(Capacity!O$254,'E-E'!$E$1:$AH$1,0))</f>
        <v>0</v>
      </c>
      <c r="P680">
        <f>$C680*INDEX('E-E'!$E$2:$AH$516,MATCH(Capacity!$B680,'E-E'!$B$2:$B$516,0), MATCH(Capacity!P$254,'E-E'!$E$1:$AH$1,0))</f>
        <v>0</v>
      </c>
      <c r="Q680">
        <f>$C680*INDEX('E-E'!$E$2:$AH$516,MATCH(Capacity!$B680,'E-E'!$B$2:$B$516,0), MATCH(Capacity!Q$254,'E-E'!$E$1:$AH$1,0))</f>
        <v>0</v>
      </c>
      <c r="R680">
        <f>$C680*INDEX('E-E'!$E$2:$AH$516,MATCH(Capacity!$B680,'E-E'!$B$2:$B$516,0), MATCH(Capacity!R$254,'E-E'!$E$1:$AH$1,0))</f>
        <v>0</v>
      </c>
      <c r="S680">
        <f>$C680*INDEX('E-E'!$E$2:$AH$516,MATCH(Capacity!$B680,'E-E'!$B$2:$B$516,0), MATCH(Capacity!S$254,'E-E'!$E$1:$AH$1,0))</f>
        <v>0</v>
      </c>
      <c r="T680">
        <f>$C680*INDEX('E-E'!$E$2:$AH$516,MATCH(Capacity!$B680,'E-E'!$B$2:$B$516,0), MATCH(Capacity!T$254,'E-E'!$E$1:$AH$1,0))</f>
        <v>0</v>
      </c>
      <c r="U680">
        <f>$C680*INDEX('E-E'!$E$2:$AH$516,MATCH(Capacity!$B680,'E-E'!$B$2:$B$516,0), MATCH(Capacity!U$254,'E-E'!$E$1:$AH$1,0))</f>
        <v>0</v>
      </c>
      <c r="V680">
        <f>$C680*INDEX('E-E'!$E$2:$AH$516,MATCH(Capacity!$B680,'E-E'!$B$2:$B$516,0), MATCH(Capacity!V$254,'E-E'!$E$1:$AH$1,0))</f>
        <v>0</v>
      </c>
      <c r="W680">
        <f>$C680*INDEX('E-E'!$E$2:$AH$516,MATCH(Capacity!$B680,'E-E'!$B$2:$B$516,0), MATCH(Capacity!W$254,'E-E'!$E$1:$AH$1,0))</f>
        <v>0</v>
      </c>
      <c r="X680">
        <f>$C680*INDEX('E-E'!$E$2:$AH$516,MATCH(Capacity!$B680,'E-E'!$B$2:$B$516,0), MATCH(Capacity!X$254,'E-E'!$E$1:$AH$1,0))</f>
        <v>0</v>
      </c>
      <c r="Y680">
        <f>$C680*INDEX('E-E'!$E$2:$AH$516,MATCH(Capacity!$B680,'E-E'!$B$2:$B$516,0), MATCH(Capacity!Y$254,'E-E'!$E$1:$AH$1,0))</f>
        <v>0</v>
      </c>
      <c r="Z680">
        <f>$C680*INDEX('E-E'!$E$2:$AH$516,MATCH(Capacity!$B680,'E-E'!$B$2:$B$516,0), MATCH(Capacity!Z$254,'E-E'!$E$1:$AH$1,0))</f>
        <v>0</v>
      </c>
      <c r="AA680">
        <f>$C680*INDEX('E-E'!$E$2:$AH$516,MATCH(Capacity!$B680,'E-E'!$B$2:$B$516,0), MATCH(Capacity!AA$254,'E-E'!$E$1:$AH$1,0))</f>
        <v>0</v>
      </c>
      <c r="AB680">
        <f>$C680*INDEX('E-E'!$E$2:$AH$516,MATCH(Capacity!$B680,'E-E'!$B$2:$B$516,0), MATCH(Capacity!AB$254,'E-E'!$E$1:$AH$1,0))</f>
        <v>0</v>
      </c>
      <c r="AC680">
        <f>$C680*INDEX('E-E'!$E$2:$AH$516,MATCH(Capacity!$B680,'E-E'!$B$2:$B$516,0), MATCH(Capacity!AC$254,'E-E'!$E$1:$AH$1,0))</f>
        <v>0</v>
      </c>
      <c r="AD680">
        <f>$C680*INDEX('E-E'!$E$2:$AH$516,MATCH(Capacity!$B680,'E-E'!$B$2:$B$516,0), MATCH(Capacity!AD$254,'E-E'!$E$1:$AH$1,0))</f>
        <v>0</v>
      </c>
      <c r="AE680">
        <f>$C680*INDEX('E-E'!$E$2:$AH$516,MATCH(Capacity!$B680,'E-E'!$B$2:$B$516,0), MATCH(Capacity!AE$254,'E-E'!$E$1:$AH$1,0))</f>
        <v>0</v>
      </c>
      <c r="AF680">
        <f>$C680*INDEX('E-E'!$E$2:$AH$516,MATCH(Capacity!$B680,'E-E'!$B$2:$B$516,0), MATCH(Capacity!AF$254,'E-E'!$E$1:$AH$1,0))</f>
        <v>0</v>
      </c>
      <c r="AG680">
        <f>$C680*INDEX('E-E'!$E$2:$AH$516,MATCH(Capacity!$B680,'E-E'!$B$2:$B$516,0), MATCH(Capacity!AG$254,'E-E'!$E$1:$AH$1,0))</f>
        <v>0</v>
      </c>
      <c r="AH680">
        <f>$C680*INDEX('E-E'!$E$2:$AH$516,MATCH(Capacity!$B680,'E-E'!$B$2:$B$516,0), MATCH(Capacity!AH$254,'E-E'!$E$1:$AH$1,0))</f>
        <v>0</v>
      </c>
    </row>
    <row r="681" spans="1:34" x14ac:dyDescent="0.3">
      <c r="A681" t="str">
        <f>'E-E'!A428</f>
        <v>Tungatinah</v>
      </c>
      <c r="B681" t="str">
        <f>'E-E'!B428</f>
        <v>TU113-3</v>
      </c>
      <c r="C681">
        <f>_xlfn.IFNA(VLOOKUP(B681,RawData!$B$1:$E$168,4,FALSE),0)</f>
        <v>0</v>
      </c>
      <c r="D681">
        <f>_xlfn.IFNA(VLOOKUP(B681,RawData!$B$1:$H$168,7,FALSE),0)</f>
        <v>0</v>
      </c>
      <c r="E681">
        <f>_xlfn.IFNA(VLOOKUP(B681,RawData!$B$1:$H$168,2,FALSE),0)</f>
        <v>0</v>
      </c>
      <c r="F681">
        <f>$C681*INDEX('E-E'!$E$2:$AH$516,MATCH(Capacity!$B681,'E-E'!$B$2:$B$516,0), MATCH(Capacity!F$254,'E-E'!$E$1:$AH$1,0))</f>
        <v>0</v>
      </c>
      <c r="G681">
        <f>$C681*INDEX('E-E'!$E$2:$AH$516,MATCH(Capacity!$B681,'E-E'!$B$2:$B$516,0), MATCH(Capacity!G$254,'E-E'!$E$1:$AH$1,0))</f>
        <v>0</v>
      </c>
      <c r="H681">
        <f>$C681*INDEX('E-E'!$E$2:$AH$516,MATCH(Capacity!$B681,'E-E'!$B$2:$B$516,0), MATCH(Capacity!H$254,'E-E'!$E$1:$AH$1,0))</f>
        <v>0</v>
      </c>
      <c r="I681">
        <f>$C681*INDEX('E-E'!$E$2:$AH$516,MATCH(Capacity!$B681,'E-E'!$B$2:$B$516,0), MATCH(Capacity!I$254,'E-E'!$E$1:$AH$1,0))</f>
        <v>0</v>
      </c>
      <c r="J681">
        <f>$C681*INDEX('E-E'!$E$2:$AH$516,MATCH(Capacity!$B681,'E-E'!$B$2:$B$516,0), MATCH(Capacity!J$254,'E-E'!$E$1:$AH$1,0))</f>
        <v>0</v>
      </c>
      <c r="K681">
        <f>$C681*INDEX('E-E'!$E$2:$AH$516,MATCH(Capacity!$B681,'E-E'!$B$2:$B$516,0), MATCH(Capacity!K$254,'E-E'!$E$1:$AH$1,0))</f>
        <v>0</v>
      </c>
      <c r="L681">
        <f>$C681*INDEX('E-E'!$E$2:$AH$516,MATCH(Capacity!$B681,'E-E'!$B$2:$B$516,0), MATCH(Capacity!L$254,'E-E'!$E$1:$AH$1,0))</f>
        <v>0</v>
      </c>
      <c r="M681">
        <f>$C681*INDEX('E-E'!$E$2:$AH$516,MATCH(Capacity!$B681,'E-E'!$B$2:$B$516,0), MATCH(Capacity!M$254,'E-E'!$E$1:$AH$1,0))</f>
        <v>0</v>
      </c>
      <c r="N681">
        <f>$C681*INDEX('E-E'!$E$2:$AH$516,MATCH(Capacity!$B681,'E-E'!$B$2:$B$516,0), MATCH(Capacity!N$254,'E-E'!$E$1:$AH$1,0))</f>
        <v>0</v>
      </c>
      <c r="O681">
        <f>$C681*INDEX('E-E'!$E$2:$AH$516,MATCH(Capacity!$B681,'E-E'!$B$2:$B$516,0), MATCH(Capacity!O$254,'E-E'!$E$1:$AH$1,0))</f>
        <v>0</v>
      </c>
      <c r="P681">
        <f>$C681*INDEX('E-E'!$E$2:$AH$516,MATCH(Capacity!$B681,'E-E'!$B$2:$B$516,0), MATCH(Capacity!P$254,'E-E'!$E$1:$AH$1,0))</f>
        <v>0</v>
      </c>
      <c r="Q681">
        <f>$C681*INDEX('E-E'!$E$2:$AH$516,MATCH(Capacity!$B681,'E-E'!$B$2:$B$516,0), MATCH(Capacity!Q$254,'E-E'!$E$1:$AH$1,0))</f>
        <v>0</v>
      </c>
      <c r="R681">
        <f>$C681*INDEX('E-E'!$E$2:$AH$516,MATCH(Capacity!$B681,'E-E'!$B$2:$B$516,0), MATCH(Capacity!R$254,'E-E'!$E$1:$AH$1,0))</f>
        <v>0</v>
      </c>
      <c r="S681">
        <f>$C681*INDEX('E-E'!$E$2:$AH$516,MATCH(Capacity!$B681,'E-E'!$B$2:$B$516,0), MATCH(Capacity!S$254,'E-E'!$E$1:$AH$1,0))</f>
        <v>0</v>
      </c>
      <c r="T681">
        <f>$C681*INDEX('E-E'!$E$2:$AH$516,MATCH(Capacity!$B681,'E-E'!$B$2:$B$516,0), MATCH(Capacity!T$254,'E-E'!$E$1:$AH$1,0))</f>
        <v>0</v>
      </c>
      <c r="U681">
        <f>$C681*INDEX('E-E'!$E$2:$AH$516,MATCH(Capacity!$B681,'E-E'!$B$2:$B$516,0), MATCH(Capacity!U$254,'E-E'!$E$1:$AH$1,0))</f>
        <v>0</v>
      </c>
      <c r="V681">
        <f>$C681*INDEX('E-E'!$E$2:$AH$516,MATCH(Capacity!$B681,'E-E'!$B$2:$B$516,0), MATCH(Capacity!V$254,'E-E'!$E$1:$AH$1,0))</f>
        <v>0</v>
      </c>
      <c r="W681">
        <f>$C681*INDEX('E-E'!$E$2:$AH$516,MATCH(Capacity!$B681,'E-E'!$B$2:$B$516,0), MATCH(Capacity!W$254,'E-E'!$E$1:$AH$1,0))</f>
        <v>0</v>
      </c>
      <c r="X681">
        <f>$C681*INDEX('E-E'!$E$2:$AH$516,MATCH(Capacity!$B681,'E-E'!$B$2:$B$516,0), MATCH(Capacity!X$254,'E-E'!$E$1:$AH$1,0))</f>
        <v>0</v>
      </c>
      <c r="Y681">
        <f>$C681*INDEX('E-E'!$E$2:$AH$516,MATCH(Capacity!$B681,'E-E'!$B$2:$B$516,0), MATCH(Capacity!Y$254,'E-E'!$E$1:$AH$1,0))</f>
        <v>0</v>
      </c>
      <c r="Z681">
        <f>$C681*INDEX('E-E'!$E$2:$AH$516,MATCH(Capacity!$B681,'E-E'!$B$2:$B$516,0), MATCH(Capacity!Z$254,'E-E'!$E$1:$AH$1,0))</f>
        <v>0</v>
      </c>
      <c r="AA681">
        <f>$C681*INDEX('E-E'!$E$2:$AH$516,MATCH(Capacity!$B681,'E-E'!$B$2:$B$516,0), MATCH(Capacity!AA$254,'E-E'!$E$1:$AH$1,0))</f>
        <v>0</v>
      </c>
      <c r="AB681">
        <f>$C681*INDEX('E-E'!$E$2:$AH$516,MATCH(Capacity!$B681,'E-E'!$B$2:$B$516,0), MATCH(Capacity!AB$254,'E-E'!$E$1:$AH$1,0))</f>
        <v>0</v>
      </c>
      <c r="AC681">
        <f>$C681*INDEX('E-E'!$E$2:$AH$516,MATCH(Capacity!$B681,'E-E'!$B$2:$B$516,0), MATCH(Capacity!AC$254,'E-E'!$E$1:$AH$1,0))</f>
        <v>0</v>
      </c>
      <c r="AD681">
        <f>$C681*INDEX('E-E'!$E$2:$AH$516,MATCH(Capacity!$B681,'E-E'!$B$2:$B$516,0), MATCH(Capacity!AD$254,'E-E'!$E$1:$AH$1,0))</f>
        <v>0</v>
      </c>
      <c r="AE681">
        <f>$C681*INDEX('E-E'!$E$2:$AH$516,MATCH(Capacity!$B681,'E-E'!$B$2:$B$516,0), MATCH(Capacity!AE$254,'E-E'!$E$1:$AH$1,0))</f>
        <v>0</v>
      </c>
      <c r="AF681">
        <f>$C681*INDEX('E-E'!$E$2:$AH$516,MATCH(Capacity!$B681,'E-E'!$B$2:$B$516,0), MATCH(Capacity!AF$254,'E-E'!$E$1:$AH$1,0))</f>
        <v>0</v>
      </c>
      <c r="AG681">
        <f>$C681*INDEX('E-E'!$E$2:$AH$516,MATCH(Capacity!$B681,'E-E'!$B$2:$B$516,0), MATCH(Capacity!AG$254,'E-E'!$E$1:$AH$1,0))</f>
        <v>0</v>
      </c>
      <c r="AH681">
        <f>$C681*INDEX('E-E'!$E$2:$AH$516,MATCH(Capacity!$B681,'E-E'!$B$2:$B$516,0), MATCH(Capacity!AH$254,'E-E'!$E$1:$AH$1,0))</f>
        <v>0</v>
      </c>
    </row>
    <row r="682" spans="1:34" x14ac:dyDescent="0.3">
      <c r="A682" t="str">
        <f>'E-E'!A429</f>
        <v>Tungatinah</v>
      </c>
      <c r="B682" t="str">
        <f>'E-E'!B429</f>
        <v>TU114-4</v>
      </c>
      <c r="C682">
        <f>_xlfn.IFNA(VLOOKUP(B682,RawData!$B$1:$E$168,4,FALSE),0)</f>
        <v>0</v>
      </c>
      <c r="D682">
        <f>_xlfn.IFNA(VLOOKUP(B682,RawData!$B$1:$H$168,7,FALSE),0)</f>
        <v>0</v>
      </c>
      <c r="E682">
        <f>_xlfn.IFNA(VLOOKUP(B682,RawData!$B$1:$H$168,2,FALSE),0)</f>
        <v>0</v>
      </c>
      <c r="F682">
        <f>$C682*INDEX('E-E'!$E$2:$AH$516,MATCH(Capacity!$B682,'E-E'!$B$2:$B$516,0), MATCH(Capacity!F$254,'E-E'!$E$1:$AH$1,0))</f>
        <v>0</v>
      </c>
      <c r="G682">
        <f>$C682*INDEX('E-E'!$E$2:$AH$516,MATCH(Capacity!$B682,'E-E'!$B$2:$B$516,0), MATCH(Capacity!G$254,'E-E'!$E$1:$AH$1,0))</f>
        <v>0</v>
      </c>
      <c r="H682">
        <f>$C682*INDEX('E-E'!$E$2:$AH$516,MATCH(Capacity!$B682,'E-E'!$B$2:$B$516,0), MATCH(Capacity!H$254,'E-E'!$E$1:$AH$1,0))</f>
        <v>0</v>
      </c>
      <c r="I682">
        <f>$C682*INDEX('E-E'!$E$2:$AH$516,MATCH(Capacity!$B682,'E-E'!$B$2:$B$516,0), MATCH(Capacity!I$254,'E-E'!$E$1:$AH$1,0))</f>
        <v>0</v>
      </c>
      <c r="J682">
        <f>$C682*INDEX('E-E'!$E$2:$AH$516,MATCH(Capacity!$B682,'E-E'!$B$2:$B$516,0), MATCH(Capacity!J$254,'E-E'!$E$1:$AH$1,0))</f>
        <v>0</v>
      </c>
      <c r="K682">
        <f>$C682*INDEX('E-E'!$E$2:$AH$516,MATCH(Capacity!$B682,'E-E'!$B$2:$B$516,0), MATCH(Capacity!K$254,'E-E'!$E$1:$AH$1,0))</f>
        <v>0</v>
      </c>
      <c r="L682">
        <f>$C682*INDEX('E-E'!$E$2:$AH$516,MATCH(Capacity!$B682,'E-E'!$B$2:$B$516,0), MATCH(Capacity!L$254,'E-E'!$E$1:$AH$1,0))</f>
        <v>0</v>
      </c>
      <c r="M682">
        <f>$C682*INDEX('E-E'!$E$2:$AH$516,MATCH(Capacity!$B682,'E-E'!$B$2:$B$516,0), MATCH(Capacity!M$254,'E-E'!$E$1:$AH$1,0))</f>
        <v>0</v>
      </c>
      <c r="N682">
        <f>$C682*INDEX('E-E'!$E$2:$AH$516,MATCH(Capacity!$B682,'E-E'!$B$2:$B$516,0), MATCH(Capacity!N$254,'E-E'!$E$1:$AH$1,0))</f>
        <v>0</v>
      </c>
      <c r="O682">
        <f>$C682*INDEX('E-E'!$E$2:$AH$516,MATCH(Capacity!$B682,'E-E'!$B$2:$B$516,0), MATCH(Capacity!O$254,'E-E'!$E$1:$AH$1,0))</f>
        <v>0</v>
      </c>
      <c r="P682">
        <f>$C682*INDEX('E-E'!$E$2:$AH$516,MATCH(Capacity!$B682,'E-E'!$B$2:$B$516,0), MATCH(Capacity!P$254,'E-E'!$E$1:$AH$1,0))</f>
        <v>0</v>
      </c>
      <c r="Q682">
        <f>$C682*INDEX('E-E'!$E$2:$AH$516,MATCH(Capacity!$B682,'E-E'!$B$2:$B$516,0), MATCH(Capacity!Q$254,'E-E'!$E$1:$AH$1,0))</f>
        <v>0</v>
      </c>
      <c r="R682">
        <f>$C682*INDEX('E-E'!$E$2:$AH$516,MATCH(Capacity!$B682,'E-E'!$B$2:$B$516,0), MATCH(Capacity!R$254,'E-E'!$E$1:$AH$1,0))</f>
        <v>0</v>
      </c>
      <c r="S682">
        <f>$C682*INDEX('E-E'!$E$2:$AH$516,MATCH(Capacity!$B682,'E-E'!$B$2:$B$516,0), MATCH(Capacity!S$254,'E-E'!$E$1:$AH$1,0))</f>
        <v>0</v>
      </c>
      <c r="T682">
        <f>$C682*INDEX('E-E'!$E$2:$AH$516,MATCH(Capacity!$B682,'E-E'!$B$2:$B$516,0), MATCH(Capacity!T$254,'E-E'!$E$1:$AH$1,0))</f>
        <v>0</v>
      </c>
      <c r="U682">
        <f>$C682*INDEX('E-E'!$E$2:$AH$516,MATCH(Capacity!$B682,'E-E'!$B$2:$B$516,0), MATCH(Capacity!U$254,'E-E'!$E$1:$AH$1,0))</f>
        <v>0</v>
      </c>
      <c r="V682">
        <f>$C682*INDEX('E-E'!$E$2:$AH$516,MATCH(Capacity!$B682,'E-E'!$B$2:$B$516,0), MATCH(Capacity!V$254,'E-E'!$E$1:$AH$1,0))</f>
        <v>0</v>
      </c>
      <c r="W682">
        <f>$C682*INDEX('E-E'!$E$2:$AH$516,MATCH(Capacity!$B682,'E-E'!$B$2:$B$516,0), MATCH(Capacity!W$254,'E-E'!$E$1:$AH$1,0))</f>
        <v>0</v>
      </c>
      <c r="X682">
        <f>$C682*INDEX('E-E'!$E$2:$AH$516,MATCH(Capacity!$B682,'E-E'!$B$2:$B$516,0), MATCH(Capacity!X$254,'E-E'!$E$1:$AH$1,0))</f>
        <v>0</v>
      </c>
      <c r="Y682">
        <f>$C682*INDEX('E-E'!$E$2:$AH$516,MATCH(Capacity!$B682,'E-E'!$B$2:$B$516,0), MATCH(Capacity!Y$254,'E-E'!$E$1:$AH$1,0))</f>
        <v>0</v>
      </c>
      <c r="Z682">
        <f>$C682*INDEX('E-E'!$E$2:$AH$516,MATCH(Capacity!$B682,'E-E'!$B$2:$B$516,0), MATCH(Capacity!Z$254,'E-E'!$E$1:$AH$1,0))</f>
        <v>0</v>
      </c>
      <c r="AA682">
        <f>$C682*INDEX('E-E'!$E$2:$AH$516,MATCH(Capacity!$B682,'E-E'!$B$2:$B$516,0), MATCH(Capacity!AA$254,'E-E'!$E$1:$AH$1,0))</f>
        <v>0</v>
      </c>
      <c r="AB682">
        <f>$C682*INDEX('E-E'!$E$2:$AH$516,MATCH(Capacity!$B682,'E-E'!$B$2:$B$516,0), MATCH(Capacity!AB$254,'E-E'!$E$1:$AH$1,0))</f>
        <v>0</v>
      </c>
      <c r="AC682">
        <f>$C682*INDEX('E-E'!$E$2:$AH$516,MATCH(Capacity!$B682,'E-E'!$B$2:$B$516,0), MATCH(Capacity!AC$254,'E-E'!$E$1:$AH$1,0))</f>
        <v>0</v>
      </c>
      <c r="AD682">
        <f>$C682*INDEX('E-E'!$E$2:$AH$516,MATCH(Capacity!$B682,'E-E'!$B$2:$B$516,0), MATCH(Capacity!AD$254,'E-E'!$E$1:$AH$1,0))</f>
        <v>0</v>
      </c>
      <c r="AE682">
        <f>$C682*INDEX('E-E'!$E$2:$AH$516,MATCH(Capacity!$B682,'E-E'!$B$2:$B$516,0), MATCH(Capacity!AE$254,'E-E'!$E$1:$AH$1,0))</f>
        <v>0</v>
      </c>
      <c r="AF682">
        <f>$C682*INDEX('E-E'!$E$2:$AH$516,MATCH(Capacity!$B682,'E-E'!$B$2:$B$516,0), MATCH(Capacity!AF$254,'E-E'!$E$1:$AH$1,0))</f>
        <v>0</v>
      </c>
      <c r="AG682">
        <f>$C682*INDEX('E-E'!$E$2:$AH$516,MATCH(Capacity!$B682,'E-E'!$B$2:$B$516,0), MATCH(Capacity!AG$254,'E-E'!$E$1:$AH$1,0))</f>
        <v>0</v>
      </c>
      <c r="AH682">
        <f>$C682*INDEX('E-E'!$E$2:$AH$516,MATCH(Capacity!$B682,'E-E'!$B$2:$B$516,0), MATCH(Capacity!AH$254,'E-E'!$E$1:$AH$1,0))</f>
        <v>0</v>
      </c>
    </row>
    <row r="683" spans="1:34" x14ac:dyDescent="0.3">
      <c r="A683" t="str">
        <f>'E-E'!A430</f>
        <v>Tungatinah</v>
      </c>
      <c r="B683" t="str">
        <f>'E-E'!B430</f>
        <v>TU115-5</v>
      </c>
      <c r="C683">
        <f>_xlfn.IFNA(VLOOKUP(B683,RawData!$B$1:$E$168,4,FALSE),0)</f>
        <v>0</v>
      </c>
      <c r="D683">
        <f>_xlfn.IFNA(VLOOKUP(B683,RawData!$B$1:$H$168,7,FALSE),0)</f>
        <v>0</v>
      </c>
      <c r="E683">
        <f>_xlfn.IFNA(VLOOKUP(B683,RawData!$B$1:$H$168,2,FALSE),0)</f>
        <v>0</v>
      </c>
      <c r="F683">
        <f>$C683*INDEX('E-E'!$E$2:$AH$516,MATCH(Capacity!$B683,'E-E'!$B$2:$B$516,0), MATCH(Capacity!F$254,'E-E'!$E$1:$AH$1,0))</f>
        <v>0</v>
      </c>
      <c r="G683">
        <f>$C683*INDEX('E-E'!$E$2:$AH$516,MATCH(Capacity!$B683,'E-E'!$B$2:$B$516,0), MATCH(Capacity!G$254,'E-E'!$E$1:$AH$1,0))</f>
        <v>0</v>
      </c>
      <c r="H683">
        <f>$C683*INDEX('E-E'!$E$2:$AH$516,MATCH(Capacity!$B683,'E-E'!$B$2:$B$516,0), MATCH(Capacity!H$254,'E-E'!$E$1:$AH$1,0))</f>
        <v>0</v>
      </c>
      <c r="I683">
        <f>$C683*INDEX('E-E'!$E$2:$AH$516,MATCH(Capacity!$B683,'E-E'!$B$2:$B$516,0), MATCH(Capacity!I$254,'E-E'!$E$1:$AH$1,0))</f>
        <v>0</v>
      </c>
      <c r="J683">
        <f>$C683*INDEX('E-E'!$E$2:$AH$516,MATCH(Capacity!$B683,'E-E'!$B$2:$B$516,0), MATCH(Capacity!J$254,'E-E'!$E$1:$AH$1,0))</f>
        <v>0</v>
      </c>
      <c r="K683">
        <f>$C683*INDEX('E-E'!$E$2:$AH$516,MATCH(Capacity!$B683,'E-E'!$B$2:$B$516,0), MATCH(Capacity!K$254,'E-E'!$E$1:$AH$1,0))</f>
        <v>0</v>
      </c>
      <c r="L683">
        <f>$C683*INDEX('E-E'!$E$2:$AH$516,MATCH(Capacity!$B683,'E-E'!$B$2:$B$516,0), MATCH(Capacity!L$254,'E-E'!$E$1:$AH$1,0))</f>
        <v>0</v>
      </c>
      <c r="M683">
        <f>$C683*INDEX('E-E'!$E$2:$AH$516,MATCH(Capacity!$B683,'E-E'!$B$2:$B$516,0), MATCH(Capacity!M$254,'E-E'!$E$1:$AH$1,0))</f>
        <v>0</v>
      </c>
      <c r="N683">
        <f>$C683*INDEX('E-E'!$E$2:$AH$516,MATCH(Capacity!$B683,'E-E'!$B$2:$B$516,0), MATCH(Capacity!N$254,'E-E'!$E$1:$AH$1,0))</f>
        <v>0</v>
      </c>
      <c r="O683">
        <f>$C683*INDEX('E-E'!$E$2:$AH$516,MATCH(Capacity!$B683,'E-E'!$B$2:$B$516,0), MATCH(Capacity!O$254,'E-E'!$E$1:$AH$1,0))</f>
        <v>0</v>
      </c>
      <c r="P683">
        <f>$C683*INDEX('E-E'!$E$2:$AH$516,MATCH(Capacity!$B683,'E-E'!$B$2:$B$516,0), MATCH(Capacity!P$254,'E-E'!$E$1:$AH$1,0))</f>
        <v>0</v>
      </c>
      <c r="Q683">
        <f>$C683*INDEX('E-E'!$E$2:$AH$516,MATCH(Capacity!$B683,'E-E'!$B$2:$B$516,0), MATCH(Capacity!Q$254,'E-E'!$E$1:$AH$1,0))</f>
        <v>0</v>
      </c>
      <c r="R683">
        <f>$C683*INDEX('E-E'!$E$2:$AH$516,MATCH(Capacity!$B683,'E-E'!$B$2:$B$516,0), MATCH(Capacity!R$254,'E-E'!$E$1:$AH$1,0))</f>
        <v>0</v>
      </c>
      <c r="S683">
        <f>$C683*INDEX('E-E'!$E$2:$AH$516,MATCH(Capacity!$B683,'E-E'!$B$2:$B$516,0), MATCH(Capacity!S$254,'E-E'!$E$1:$AH$1,0))</f>
        <v>0</v>
      </c>
      <c r="T683">
        <f>$C683*INDEX('E-E'!$E$2:$AH$516,MATCH(Capacity!$B683,'E-E'!$B$2:$B$516,0), MATCH(Capacity!T$254,'E-E'!$E$1:$AH$1,0))</f>
        <v>0</v>
      </c>
      <c r="U683">
        <f>$C683*INDEX('E-E'!$E$2:$AH$516,MATCH(Capacity!$B683,'E-E'!$B$2:$B$516,0), MATCH(Capacity!U$254,'E-E'!$E$1:$AH$1,0))</f>
        <v>0</v>
      </c>
      <c r="V683">
        <f>$C683*INDEX('E-E'!$E$2:$AH$516,MATCH(Capacity!$B683,'E-E'!$B$2:$B$516,0), MATCH(Capacity!V$254,'E-E'!$E$1:$AH$1,0))</f>
        <v>0</v>
      </c>
      <c r="W683">
        <f>$C683*INDEX('E-E'!$E$2:$AH$516,MATCH(Capacity!$B683,'E-E'!$B$2:$B$516,0), MATCH(Capacity!W$254,'E-E'!$E$1:$AH$1,0))</f>
        <v>0</v>
      </c>
      <c r="X683">
        <f>$C683*INDEX('E-E'!$E$2:$AH$516,MATCH(Capacity!$B683,'E-E'!$B$2:$B$516,0), MATCH(Capacity!X$254,'E-E'!$E$1:$AH$1,0))</f>
        <v>0</v>
      </c>
      <c r="Y683">
        <f>$C683*INDEX('E-E'!$E$2:$AH$516,MATCH(Capacity!$B683,'E-E'!$B$2:$B$516,0), MATCH(Capacity!Y$254,'E-E'!$E$1:$AH$1,0))</f>
        <v>0</v>
      </c>
      <c r="Z683">
        <f>$C683*INDEX('E-E'!$E$2:$AH$516,MATCH(Capacity!$B683,'E-E'!$B$2:$B$516,0), MATCH(Capacity!Z$254,'E-E'!$E$1:$AH$1,0))</f>
        <v>0</v>
      </c>
      <c r="AA683">
        <f>$C683*INDEX('E-E'!$E$2:$AH$516,MATCH(Capacity!$B683,'E-E'!$B$2:$B$516,0), MATCH(Capacity!AA$254,'E-E'!$E$1:$AH$1,0))</f>
        <v>0</v>
      </c>
      <c r="AB683">
        <f>$C683*INDEX('E-E'!$E$2:$AH$516,MATCH(Capacity!$B683,'E-E'!$B$2:$B$516,0), MATCH(Capacity!AB$254,'E-E'!$E$1:$AH$1,0))</f>
        <v>0</v>
      </c>
      <c r="AC683">
        <f>$C683*INDEX('E-E'!$E$2:$AH$516,MATCH(Capacity!$B683,'E-E'!$B$2:$B$516,0), MATCH(Capacity!AC$254,'E-E'!$E$1:$AH$1,0))</f>
        <v>0</v>
      </c>
      <c r="AD683">
        <f>$C683*INDEX('E-E'!$E$2:$AH$516,MATCH(Capacity!$B683,'E-E'!$B$2:$B$516,0), MATCH(Capacity!AD$254,'E-E'!$E$1:$AH$1,0))</f>
        <v>0</v>
      </c>
      <c r="AE683">
        <f>$C683*INDEX('E-E'!$E$2:$AH$516,MATCH(Capacity!$B683,'E-E'!$B$2:$B$516,0), MATCH(Capacity!AE$254,'E-E'!$E$1:$AH$1,0))</f>
        <v>0</v>
      </c>
      <c r="AF683">
        <f>$C683*INDEX('E-E'!$E$2:$AH$516,MATCH(Capacity!$B683,'E-E'!$B$2:$B$516,0), MATCH(Capacity!AF$254,'E-E'!$E$1:$AH$1,0))</f>
        <v>0</v>
      </c>
      <c r="AG683">
        <f>$C683*INDEX('E-E'!$E$2:$AH$516,MATCH(Capacity!$B683,'E-E'!$B$2:$B$516,0), MATCH(Capacity!AG$254,'E-E'!$E$1:$AH$1,0))</f>
        <v>0</v>
      </c>
      <c r="AH683">
        <f>$C683*INDEX('E-E'!$E$2:$AH$516,MATCH(Capacity!$B683,'E-E'!$B$2:$B$516,0), MATCH(Capacity!AH$254,'E-E'!$E$1:$AH$1,0))</f>
        <v>0</v>
      </c>
    </row>
    <row r="684" spans="1:34" x14ac:dyDescent="0.3">
      <c r="A684" t="str">
        <f>'E-E'!A431</f>
        <v>Upper Tumut</v>
      </c>
      <c r="B684" t="str">
        <f>'E-E'!B431</f>
        <v>TUMUT1_01</v>
      </c>
      <c r="C684">
        <f>_xlfn.IFNA(VLOOKUP(B684,RawData!$B$1:$E$168,4,FALSE),0)</f>
        <v>0</v>
      </c>
      <c r="D684">
        <f>_xlfn.IFNA(VLOOKUP(B684,RawData!$B$1:$H$168,7,FALSE),0)</f>
        <v>0</v>
      </c>
      <c r="E684">
        <f>_xlfn.IFNA(VLOOKUP(B684,RawData!$B$1:$H$168,2,FALSE),0)</f>
        <v>0</v>
      </c>
      <c r="F684">
        <f>$C684*INDEX('E-E'!$E$2:$AH$516,MATCH(Capacity!$B684,'E-E'!$B$2:$B$516,0), MATCH(Capacity!F$254,'E-E'!$E$1:$AH$1,0))</f>
        <v>0</v>
      </c>
      <c r="G684">
        <f>$C684*INDEX('E-E'!$E$2:$AH$516,MATCH(Capacity!$B684,'E-E'!$B$2:$B$516,0), MATCH(Capacity!G$254,'E-E'!$E$1:$AH$1,0))</f>
        <v>0</v>
      </c>
      <c r="H684">
        <f>$C684*INDEX('E-E'!$E$2:$AH$516,MATCH(Capacity!$B684,'E-E'!$B$2:$B$516,0), MATCH(Capacity!H$254,'E-E'!$E$1:$AH$1,0))</f>
        <v>0</v>
      </c>
      <c r="I684">
        <f>$C684*INDEX('E-E'!$E$2:$AH$516,MATCH(Capacity!$B684,'E-E'!$B$2:$B$516,0), MATCH(Capacity!I$254,'E-E'!$E$1:$AH$1,0))</f>
        <v>0</v>
      </c>
      <c r="J684">
        <f>$C684*INDEX('E-E'!$E$2:$AH$516,MATCH(Capacity!$B684,'E-E'!$B$2:$B$516,0), MATCH(Capacity!J$254,'E-E'!$E$1:$AH$1,0))</f>
        <v>0</v>
      </c>
      <c r="K684">
        <f>$C684*INDEX('E-E'!$E$2:$AH$516,MATCH(Capacity!$B684,'E-E'!$B$2:$B$516,0), MATCH(Capacity!K$254,'E-E'!$E$1:$AH$1,0))</f>
        <v>0</v>
      </c>
      <c r="L684">
        <f>$C684*INDEX('E-E'!$E$2:$AH$516,MATCH(Capacity!$B684,'E-E'!$B$2:$B$516,0), MATCH(Capacity!L$254,'E-E'!$E$1:$AH$1,0))</f>
        <v>0</v>
      </c>
      <c r="M684">
        <f>$C684*INDEX('E-E'!$E$2:$AH$516,MATCH(Capacity!$B684,'E-E'!$B$2:$B$516,0), MATCH(Capacity!M$254,'E-E'!$E$1:$AH$1,0))</f>
        <v>0</v>
      </c>
      <c r="N684">
        <f>$C684*INDEX('E-E'!$E$2:$AH$516,MATCH(Capacity!$B684,'E-E'!$B$2:$B$516,0), MATCH(Capacity!N$254,'E-E'!$E$1:$AH$1,0))</f>
        <v>0</v>
      </c>
      <c r="O684">
        <f>$C684*INDEX('E-E'!$E$2:$AH$516,MATCH(Capacity!$B684,'E-E'!$B$2:$B$516,0), MATCH(Capacity!O$254,'E-E'!$E$1:$AH$1,0))</f>
        <v>0</v>
      </c>
      <c r="P684">
        <f>$C684*INDEX('E-E'!$E$2:$AH$516,MATCH(Capacity!$B684,'E-E'!$B$2:$B$516,0), MATCH(Capacity!P$254,'E-E'!$E$1:$AH$1,0))</f>
        <v>0</v>
      </c>
      <c r="Q684">
        <f>$C684*INDEX('E-E'!$E$2:$AH$516,MATCH(Capacity!$B684,'E-E'!$B$2:$B$516,0), MATCH(Capacity!Q$254,'E-E'!$E$1:$AH$1,0))</f>
        <v>0</v>
      </c>
      <c r="R684">
        <f>$C684*INDEX('E-E'!$E$2:$AH$516,MATCH(Capacity!$B684,'E-E'!$B$2:$B$516,0), MATCH(Capacity!R$254,'E-E'!$E$1:$AH$1,0))</f>
        <v>0</v>
      </c>
      <c r="S684">
        <f>$C684*INDEX('E-E'!$E$2:$AH$516,MATCH(Capacity!$B684,'E-E'!$B$2:$B$516,0), MATCH(Capacity!S$254,'E-E'!$E$1:$AH$1,0))</f>
        <v>0</v>
      </c>
      <c r="T684">
        <f>$C684*INDEX('E-E'!$E$2:$AH$516,MATCH(Capacity!$B684,'E-E'!$B$2:$B$516,0), MATCH(Capacity!T$254,'E-E'!$E$1:$AH$1,0))</f>
        <v>0</v>
      </c>
      <c r="U684">
        <f>$C684*INDEX('E-E'!$E$2:$AH$516,MATCH(Capacity!$B684,'E-E'!$B$2:$B$516,0), MATCH(Capacity!U$254,'E-E'!$E$1:$AH$1,0))</f>
        <v>0</v>
      </c>
      <c r="V684">
        <f>$C684*INDEX('E-E'!$E$2:$AH$516,MATCH(Capacity!$B684,'E-E'!$B$2:$B$516,0), MATCH(Capacity!V$254,'E-E'!$E$1:$AH$1,0))</f>
        <v>0</v>
      </c>
      <c r="W684">
        <f>$C684*INDEX('E-E'!$E$2:$AH$516,MATCH(Capacity!$B684,'E-E'!$B$2:$B$516,0), MATCH(Capacity!W$254,'E-E'!$E$1:$AH$1,0))</f>
        <v>0</v>
      </c>
      <c r="X684">
        <f>$C684*INDEX('E-E'!$E$2:$AH$516,MATCH(Capacity!$B684,'E-E'!$B$2:$B$516,0), MATCH(Capacity!X$254,'E-E'!$E$1:$AH$1,0))</f>
        <v>0</v>
      </c>
      <c r="Y684">
        <f>$C684*INDEX('E-E'!$E$2:$AH$516,MATCH(Capacity!$B684,'E-E'!$B$2:$B$516,0), MATCH(Capacity!Y$254,'E-E'!$E$1:$AH$1,0))</f>
        <v>0</v>
      </c>
      <c r="Z684">
        <f>$C684*INDEX('E-E'!$E$2:$AH$516,MATCH(Capacity!$B684,'E-E'!$B$2:$B$516,0), MATCH(Capacity!Z$254,'E-E'!$E$1:$AH$1,0))</f>
        <v>0</v>
      </c>
      <c r="AA684">
        <f>$C684*INDEX('E-E'!$E$2:$AH$516,MATCH(Capacity!$B684,'E-E'!$B$2:$B$516,0), MATCH(Capacity!AA$254,'E-E'!$E$1:$AH$1,0))</f>
        <v>0</v>
      </c>
      <c r="AB684">
        <f>$C684*INDEX('E-E'!$E$2:$AH$516,MATCH(Capacity!$B684,'E-E'!$B$2:$B$516,0), MATCH(Capacity!AB$254,'E-E'!$E$1:$AH$1,0))</f>
        <v>0</v>
      </c>
      <c r="AC684">
        <f>$C684*INDEX('E-E'!$E$2:$AH$516,MATCH(Capacity!$B684,'E-E'!$B$2:$B$516,0), MATCH(Capacity!AC$254,'E-E'!$E$1:$AH$1,0))</f>
        <v>0</v>
      </c>
      <c r="AD684">
        <f>$C684*INDEX('E-E'!$E$2:$AH$516,MATCH(Capacity!$B684,'E-E'!$B$2:$B$516,0), MATCH(Capacity!AD$254,'E-E'!$E$1:$AH$1,0))</f>
        <v>0</v>
      </c>
      <c r="AE684">
        <f>$C684*INDEX('E-E'!$E$2:$AH$516,MATCH(Capacity!$B684,'E-E'!$B$2:$B$516,0), MATCH(Capacity!AE$254,'E-E'!$E$1:$AH$1,0))</f>
        <v>0</v>
      </c>
      <c r="AF684">
        <f>$C684*INDEX('E-E'!$E$2:$AH$516,MATCH(Capacity!$B684,'E-E'!$B$2:$B$516,0), MATCH(Capacity!AF$254,'E-E'!$E$1:$AH$1,0))</f>
        <v>0</v>
      </c>
      <c r="AG684">
        <f>$C684*INDEX('E-E'!$E$2:$AH$516,MATCH(Capacity!$B684,'E-E'!$B$2:$B$516,0), MATCH(Capacity!AG$254,'E-E'!$E$1:$AH$1,0))</f>
        <v>0</v>
      </c>
      <c r="AH684">
        <f>$C684*INDEX('E-E'!$E$2:$AH$516,MATCH(Capacity!$B684,'E-E'!$B$2:$B$516,0), MATCH(Capacity!AH$254,'E-E'!$E$1:$AH$1,0))</f>
        <v>0</v>
      </c>
    </row>
    <row r="685" spans="1:34" x14ac:dyDescent="0.3">
      <c r="A685" t="str">
        <f>'E-E'!A432</f>
        <v>Upper Tumut</v>
      </c>
      <c r="B685" t="str">
        <f>'E-E'!B432</f>
        <v>TUMUT1_02</v>
      </c>
      <c r="C685">
        <f>_xlfn.IFNA(VLOOKUP(B685,RawData!$B$1:$E$168,4,FALSE),0)</f>
        <v>0</v>
      </c>
      <c r="D685">
        <f>_xlfn.IFNA(VLOOKUP(B685,RawData!$B$1:$H$168,7,FALSE),0)</f>
        <v>0</v>
      </c>
      <c r="E685">
        <f>_xlfn.IFNA(VLOOKUP(B685,RawData!$B$1:$H$168,2,FALSE),0)</f>
        <v>0</v>
      </c>
      <c r="F685">
        <f>$C685*INDEX('E-E'!$E$2:$AH$516,MATCH(Capacity!$B685,'E-E'!$B$2:$B$516,0), MATCH(Capacity!F$254,'E-E'!$E$1:$AH$1,0))</f>
        <v>0</v>
      </c>
      <c r="G685">
        <f>$C685*INDEX('E-E'!$E$2:$AH$516,MATCH(Capacity!$B685,'E-E'!$B$2:$B$516,0), MATCH(Capacity!G$254,'E-E'!$E$1:$AH$1,0))</f>
        <v>0</v>
      </c>
      <c r="H685">
        <f>$C685*INDEX('E-E'!$E$2:$AH$516,MATCH(Capacity!$B685,'E-E'!$B$2:$B$516,0), MATCH(Capacity!H$254,'E-E'!$E$1:$AH$1,0))</f>
        <v>0</v>
      </c>
      <c r="I685">
        <f>$C685*INDEX('E-E'!$E$2:$AH$516,MATCH(Capacity!$B685,'E-E'!$B$2:$B$516,0), MATCH(Capacity!I$254,'E-E'!$E$1:$AH$1,0))</f>
        <v>0</v>
      </c>
      <c r="J685">
        <f>$C685*INDEX('E-E'!$E$2:$AH$516,MATCH(Capacity!$B685,'E-E'!$B$2:$B$516,0), MATCH(Capacity!J$254,'E-E'!$E$1:$AH$1,0))</f>
        <v>0</v>
      </c>
      <c r="K685">
        <f>$C685*INDEX('E-E'!$E$2:$AH$516,MATCH(Capacity!$B685,'E-E'!$B$2:$B$516,0), MATCH(Capacity!K$254,'E-E'!$E$1:$AH$1,0))</f>
        <v>0</v>
      </c>
      <c r="L685">
        <f>$C685*INDEX('E-E'!$E$2:$AH$516,MATCH(Capacity!$B685,'E-E'!$B$2:$B$516,0), MATCH(Capacity!L$254,'E-E'!$E$1:$AH$1,0))</f>
        <v>0</v>
      </c>
      <c r="M685">
        <f>$C685*INDEX('E-E'!$E$2:$AH$516,MATCH(Capacity!$B685,'E-E'!$B$2:$B$516,0), MATCH(Capacity!M$254,'E-E'!$E$1:$AH$1,0))</f>
        <v>0</v>
      </c>
      <c r="N685">
        <f>$C685*INDEX('E-E'!$E$2:$AH$516,MATCH(Capacity!$B685,'E-E'!$B$2:$B$516,0), MATCH(Capacity!N$254,'E-E'!$E$1:$AH$1,0))</f>
        <v>0</v>
      </c>
      <c r="O685">
        <f>$C685*INDEX('E-E'!$E$2:$AH$516,MATCH(Capacity!$B685,'E-E'!$B$2:$B$516,0), MATCH(Capacity!O$254,'E-E'!$E$1:$AH$1,0))</f>
        <v>0</v>
      </c>
      <c r="P685">
        <f>$C685*INDEX('E-E'!$E$2:$AH$516,MATCH(Capacity!$B685,'E-E'!$B$2:$B$516,0), MATCH(Capacity!P$254,'E-E'!$E$1:$AH$1,0))</f>
        <v>0</v>
      </c>
      <c r="Q685">
        <f>$C685*INDEX('E-E'!$E$2:$AH$516,MATCH(Capacity!$B685,'E-E'!$B$2:$B$516,0), MATCH(Capacity!Q$254,'E-E'!$E$1:$AH$1,0))</f>
        <v>0</v>
      </c>
      <c r="R685">
        <f>$C685*INDEX('E-E'!$E$2:$AH$516,MATCH(Capacity!$B685,'E-E'!$B$2:$B$516,0), MATCH(Capacity!R$254,'E-E'!$E$1:$AH$1,0))</f>
        <v>0</v>
      </c>
      <c r="S685">
        <f>$C685*INDEX('E-E'!$E$2:$AH$516,MATCH(Capacity!$B685,'E-E'!$B$2:$B$516,0), MATCH(Capacity!S$254,'E-E'!$E$1:$AH$1,0))</f>
        <v>0</v>
      </c>
      <c r="T685">
        <f>$C685*INDEX('E-E'!$E$2:$AH$516,MATCH(Capacity!$B685,'E-E'!$B$2:$B$516,0), MATCH(Capacity!T$254,'E-E'!$E$1:$AH$1,0))</f>
        <v>0</v>
      </c>
      <c r="U685">
        <f>$C685*INDEX('E-E'!$E$2:$AH$516,MATCH(Capacity!$B685,'E-E'!$B$2:$B$516,0), MATCH(Capacity!U$254,'E-E'!$E$1:$AH$1,0))</f>
        <v>0</v>
      </c>
      <c r="V685">
        <f>$C685*INDEX('E-E'!$E$2:$AH$516,MATCH(Capacity!$B685,'E-E'!$B$2:$B$516,0), MATCH(Capacity!V$254,'E-E'!$E$1:$AH$1,0))</f>
        <v>0</v>
      </c>
      <c r="W685">
        <f>$C685*INDEX('E-E'!$E$2:$AH$516,MATCH(Capacity!$B685,'E-E'!$B$2:$B$516,0), MATCH(Capacity!W$254,'E-E'!$E$1:$AH$1,0))</f>
        <v>0</v>
      </c>
      <c r="X685">
        <f>$C685*INDEX('E-E'!$E$2:$AH$516,MATCH(Capacity!$B685,'E-E'!$B$2:$B$516,0), MATCH(Capacity!X$254,'E-E'!$E$1:$AH$1,0))</f>
        <v>0</v>
      </c>
      <c r="Y685">
        <f>$C685*INDEX('E-E'!$E$2:$AH$516,MATCH(Capacity!$B685,'E-E'!$B$2:$B$516,0), MATCH(Capacity!Y$254,'E-E'!$E$1:$AH$1,0))</f>
        <v>0</v>
      </c>
      <c r="Z685">
        <f>$C685*INDEX('E-E'!$E$2:$AH$516,MATCH(Capacity!$B685,'E-E'!$B$2:$B$516,0), MATCH(Capacity!Z$254,'E-E'!$E$1:$AH$1,0))</f>
        <v>0</v>
      </c>
      <c r="AA685">
        <f>$C685*INDEX('E-E'!$E$2:$AH$516,MATCH(Capacity!$B685,'E-E'!$B$2:$B$516,0), MATCH(Capacity!AA$254,'E-E'!$E$1:$AH$1,0))</f>
        <v>0</v>
      </c>
      <c r="AB685">
        <f>$C685*INDEX('E-E'!$E$2:$AH$516,MATCH(Capacity!$B685,'E-E'!$B$2:$B$516,0), MATCH(Capacity!AB$254,'E-E'!$E$1:$AH$1,0))</f>
        <v>0</v>
      </c>
      <c r="AC685">
        <f>$C685*INDEX('E-E'!$E$2:$AH$516,MATCH(Capacity!$B685,'E-E'!$B$2:$B$516,0), MATCH(Capacity!AC$254,'E-E'!$E$1:$AH$1,0))</f>
        <v>0</v>
      </c>
      <c r="AD685">
        <f>$C685*INDEX('E-E'!$E$2:$AH$516,MATCH(Capacity!$B685,'E-E'!$B$2:$B$516,0), MATCH(Capacity!AD$254,'E-E'!$E$1:$AH$1,0))</f>
        <v>0</v>
      </c>
      <c r="AE685">
        <f>$C685*INDEX('E-E'!$E$2:$AH$516,MATCH(Capacity!$B685,'E-E'!$B$2:$B$516,0), MATCH(Capacity!AE$254,'E-E'!$E$1:$AH$1,0))</f>
        <v>0</v>
      </c>
      <c r="AF685">
        <f>$C685*INDEX('E-E'!$E$2:$AH$516,MATCH(Capacity!$B685,'E-E'!$B$2:$B$516,0), MATCH(Capacity!AF$254,'E-E'!$E$1:$AH$1,0))</f>
        <v>0</v>
      </c>
      <c r="AG685">
        <f>$C685*INDEX('E-E'!$E$2:$AH$516,MATCH(Capacity!$B685,'E-E'!$B$2:$B$516,0), MATCH(Capacity!AG$254,'E-E'!$E$1:$AH$1,0))</f>
        <v>0</v>
      </c>
      <c r="AH685">
        <f>$C685*INDEX('E-E'!$E$2:$AH$516,MATCH(Capacity!$B685,'E-E'!$B$2:$B$516,0), MATCH(Capacity!AH$254,'E-E'!$E$1:$AH$1,0))</f>
        <v>0</v>
      </c>
    </row>
    <row r="686" spans="1:34" x14ac:dyDescent="0.3">
      <c r="A686" t="str">
        <f>'E-E'!A433</f>
        <v>Upper Tumut</v>
      </c>
      <c r="B686" t="str">
        <f>'E-E'!B433</f>
        <v>TUMUT1_03</v>
      </c>
      <c r="C686">
        <f>_xlfn.IFNA(VLOOKUP(B686,RawData!$B$1:$E$168,4,FALSE),0)</f>
        <v>0</v>
      </c>
      <c r="D686">
        <f>_xlfn.IFNA(VLOOKUP(B686,RawData!$B$1:$H$168,7,FALSE),0)</f>
        <v>0</v>
      </c>
      <c r="E686">
        <f>_xlfn.IFNA(VLOOKUP(B686,RawData!$B$1:$H$168,2,FALSE),0)</f>
        <v>0</v>
      </c>
      <c r="F686">
        <f>$C686*INDEX('E-E'!$E$2:$AH$516,MATCH(Capacity!$B686,'E-E'!$B$2:$B$516,0), MATCH(Capacity!F$254,'E-E'!$E$1:$AH$1,0))</f>
        <v>0</v>
      </c>
      <c r="G686">
        <f>$C686*INDEX('E-E'!$E$2:$AH$516,MATCH(Capacity!$B686,'E-E'!$B$2:$B$516,0), MATCH(Capacity!G$254,'E-E'!$E$1:$AH$1,0))</f>
        <v>0</v>
      </c>
      <c r="H686">
        <f>$C686*INDEX('E-E'!$E$2:$AH$516,MATCH(Capacity!$B686,'E-E'!$B$2:$B$516,0), MATCH(Capacity!H$254,'E-E'!$E$1:$AH$1,0))</f>
        <v>0</v>
      </c>
      <c r="I686">
        <f>$C686*INDEX('E-E'!$E$2:$AH$516,MATCH(Capacity!$B686,'E-E'!$B$2:$B$516,0), MATCH(Capacity!I$254,'E-E'!$E$1:$AH$1,0))</f>
        <v>0</v>
      </c>
      <c r="J686">
        <f>$C686*INDEX('E-E'!$E$2:$AH$516,MATCH(Capacity!$B686,'E-E'!$B$2:$B$516,0), MATCH(Capacity!J$254,'E-E'!$E$1:$AH$1,0))</f>
        <v>0</v>
      </c>
      <c r="K686">
        <f>$C686*INDEX('E-E'!$E$2:$AH$516,MATCH(Capacity!$B686,'E-E'!$B$2:$B$516,0), MATCH(Capacity!K$254,'E-E'!$E$1:$AH$1,0))</f>
        <v>0</v>
      </c>
      <c r="L686">
        <f>$C686*INDEX('E-E'!$E$2:$AH$516,MATCH(Capacity!$B686,'E-E'!$B$2:$B$516,0), MATCH(Capacity!L$254,'E-E'!$E$1:$AH$1,0))</f>
        <v>0</v>
      </c>
      <c r="M686">
        <f>$C686*INDEX('E-E'!$E$2:$AH$516,MATCH(Capacity!$B686,'E-E'!$B$2:$B$516,0), MATCH(Capacity!M$254,'E-E'!$E$1:$AH$1,0))</f>
        <v>0</v>
      </c>
      <c r="N686">
        <f>$C686*INDEX('E-E'!$E$2:$AH$516,MATCH(Capacity!$B686,'E-E'!$B$2:$B$516,0), MATCH(Capacity!N$254,'E-E'!$E$1:$AH$1,0))</f>
        <v>0</v>
      </c>
      <c r="O686">
        <f>$C686*INDEX('E-E'!$E$2:$AH$516,MATCH(Capacity!$B686,'E-E'!$B$2:$B$516,0), MATCH(Capacity!O$254,'E-E'!$E$1:$AH$1,0))</f>
        <v>0</v>
      </c>
      <c r="P686">
        <f>$C686*INDEX('E-E'!$E$2:$AH$516,MATCH(Capacity!$B686,'E-E'!$B$2:$B$516,0), MATCH(Capacity!P$254,'E-E'!$E$1:$AH$1,0))</f>
        <v>0</v>
      </c>
      <c r="Q686">
        <f>$C686*INDEX('E-E'!$E$2:$AH$516,MATCH(Capacity!$B686,'E-E'!$B$2:$B$516,0), MATCH(Capacity!Q$254,'E-E'!$E$1:$AH$1,0))</f>
        <v>0</v>
      </c>
      <c r="R686">
        <f>$C686*INDEX('E-E'!$E$2:$AH$516,MATCH(Capacity!$B686,'E-E'!$B$2:$B$516,0), MATCH(Capacity!R$254,'E-E'!$E$1:$AH$1,0))</f>
        <v>0</v>
      </c>
      <c r="S686">
        <f>$C686*INDEX('E-E'!$E$2:$AH$516,MATCH(Capacity!$B686,'E-E'!$B$2:$B$516,0), MATCH(Capacity!S$254,'E-E'!$E$1:$AH$1,0))</f>
        <v>0</v>
      </c>
      <c r="T686">
        <f>$C686*INDEX('E-E'!$E$2:$AH$516,MATCH(Capacity!$B686,'E-E'!$B$2:$B$516,0), MATCH(Capacity!T$254,'E-E'!$E$1:$AH$1,0))</f>
        <v>0</v>
      </c>
      <c r="U686">
        <f>$C686*INDEX('E-E'!$E$2:$AH$516,MATCH(Capacity!$B686,'E-E'!$B$2:$B$516,0), MATCH(Capacity!U$254,'E-E'!$E$1:$AH$1,0))</f>
        <v>0</v>
      </c>
      <c r="V686">
        <f>$C686*INDEX('E-E'!$E$2:$AH$516,MATCH(Capacity!$B686,'E-E'!$B$2:$B$516,0), MATCH(Capacity!V$254,'E-E'!$E$1:$AH$1,0))</f>
        <v>0</v>
      </c>
      <c r="W686">
        <f>$C686*INDEX('E-E'!$E$2:$AH$516,MATCH(Capacity!$B686,'E-E'!$B$2:$B$516,0), MATCH(Capacity!W$254,'E-E'!$E$1:$AH$1,0))</f>
        <v>0</v>
      </c>
      <c r="X686">
        <f>$C686*INDEX('E-E'!$E$2:$AH$516,MATCH(Capacity!$B686,'E-E'!$B$2:$B$516,0), MATCH(Capacity!X$254,'E-E'!$E$1:$AH$1,0))</f>
        <v>0</v>
      </c>
      <c r="Y686">
        <f>$C686*INDEX('E-E'!$E$2:$AH$516,MATCH(Capacity!$B686,'E-E'!$B$2:$B$516,0), MATCH(Capacity!Y$254,'E-E'!$E$1:$AH$1,0))</f>
        <v>0</v>
      </c>
      <c r="Z686">
        <f>$C686*INDEX('E-E'!$E$2:$AH$516,MATCH(Capacity!$B686,'E-E'!$B$2:$B$516,0), MATCH(Capacity!Z$254,'E-E'!$E$1:$AH$1,0))</f>
        <v>0</v>
      </c>
      <c r="AA686">
        <f>$C686*INDEX('E-E'!$E$2:$AH$516,MATCH(Capacity!$B686,'E-E'!$B$2:$B$516,0), MATCH(Capacity!AA$254,'E-E'!$E$1:$AH$1,0))</f>
        <v>0</v>
      </c>
      <c r="AB686">
        <f>$C686*INDEX('E-E'!$E$2:$AH$516,MATCH(Capacity!$B686,'E-E'!$B$2:$B$516,0), MATCH(Capacity!AB$254,'E-E'!$E$1:$AH$1,0))</f>
        <v>0</v>
      </c>
      <c r="AC686">
        <f>$C686*INDEX('E-E'!$E$2:$AH$516,MATCH(Capacity!$B686,'E-E'!$B$2:$B$516,0), MATCH(Capacity!AC$254,'E-E'!$E$1:$AH$1,0))</f>
        <v>0</v>
      </c>
      <c r="AD686">
        <f>$C686*INDEX('E-E'!$E$2:$AH$516,MATCH(Capacity!$B686,'E-E'!$B$2:$B$516,0), MATCH(Capacity!AD$254,'E-E'!$E$1:$AH$1,0))</f>
        <v>0</v>
      </c>
      <c r="AE686">
        <f>$C686*INDEX('E-E'!$E$2:$AH$516,MATCH(Capacity!$B686,'E-E'!$B$2:$B$516,0), MATCH(Capacity!AE$254,'E-E'!$E$1:$AH$1,0))</f>
        <v>0</v>
      </c>
      <c r="AF686">
        <f>$C686*INDEX('E-E'!$E$2:$AH$516,MATCH(Capacity!$B686,'E-E'!$B$2:$B$516,0), MATCH(Capacity!AF$254,'E-E'!$E$1:$AH$1,0))</f>
        <v>0</v>
      </c>
      <c r="AG686">
        <f>$C686*INDEX('E-E'!$E$2:$AH$516,MATCH(Capacity!$B686,'E-E'!$B$2:$B$516,0), MATCH(Capacity!AG$254,'E-E'!$E$1:$AH$1,0))</f>
        <v>0</v>
      </c>
      <c r="AH686">
        <f>$C686*INDEX('E-E'!$E$2:$AH$516,MATCH(Capacity!$B686,'E-E'!$B$2:$B$516,0), MATCH(Capacity!AH$254,'E-E'!$E$1:$AH$1,0))</f>
        <v>0</v>
      </c>
    </row>
    <row r="687" spans="1:34" x14ac:dyDescent="0.3">
      <c r="A687" t="str">
        <f>'E-E'!A434</f>
        <v>Upper Tumut</v>
      </c>
      <c r="B687" t="str">
        <f>'E-E'!B434</f>
        <v>TUMUT1_04</v>
      </c>
      <c r="C687">
        <f>_xlfn.IFNA(VLOOKUP(B687,RawData!$B$1:$E$168,4,FALSE),0)</f>
        <v>0</v>
      </c>
      <c r="D687">
        <f>_xlfn.IFNA(VLOOKUP(B687,RawData!$B$1:$H$168,7,FALSE),0)</f>
        <v>0</v>
      </c>
      <c r="E687">
        <f>_xlfn.IFNA(VLOOKUP(B687,RawData!$B$1:$H$168,2,FALSE),0)</f>
        <v>0</v>
      </c>
      <c r="F687">
        <f>$C687*INDEX('E-E'!$E$2:$AH$516,MATCH(Capacity!$B687,'E-E'!$B$2:$B$516,0), MATCH(Capacity!F$254,'E-E'!$E$1:$AH$1,0))</f>
        <v>0</v>
      </c>
      <c r="G687">
        <f>$C687*INDEX('E-E'!$E$2:$AH$516,MATCH(Capacity!$B687,'E-E'!$B$2:$B$516,0), MATCH(Capacity!G$254,'E-E'!$E$1:$AH$1,0))</f>
        <v>0</v>
      </c>
      <c r="H687">
        <f>$C687*INDEX('E-E'!$E$2:$AH$516,MATCH(Capacity!$B687,'E-E'!$B$2:$B$516,0), MATCH(Capacity!H$254,'E-E'!$E$1:$AH$1,0))</f>
        <v>0</v>
      </c>
      <c r="I687">
        <f>$C687*INDEX('E-E'!$E$2:$AH$516,MATCH(Capacity!$B687,'E-E'!$B$2:$B$516,0), MATCH(Capacity!I$254,'E-E'!$E$1:$AH$1,0))</f>
        <v>0</v>
      </c>
      <c r="J687">
        <f>$C687*INDEX('E-E'!$E$2:$AH$516,MATCH(Capacity!$B687,'E-E'!$B$2:$B$516,0), MATCH(Capacity!J$254,'E-E'!$E$1:$AH$1,0))</f>
        <v>0</v>
      </c>
      <c r="K687">
        <f>$C687*INDEX('E-E'!$E$2:$AH$516,MATCH(Capacity!$B687,'E-E'!$B$2:$B$516,0), MATCH(Capacity!K$254,'E-E'!$E$1:$AH$1,0))</f>
        <v>0</v>
      </c>
      <c r="L687">
        <f>$C687*INDEX('E-E'!$E$2:$AH$516,MATCH(Capacity!$B687,'E-E'!$B$2:$B$516,0), MATCH(Capacity!L$254,'E-E'!$E$1:$AH$1,0))</f>
        <v>0</v>
      </c>
      <c r="M687">
        <f>$C687*INDEX('E-E'!$E$2:$AH$516,MATCH(Capacity!$B687,'E-E'!$B$2:$B$516,0), MATCH(Capacity!M$254,'E-E'!$E$1:$AH$1,0))</f>
        <v>0</v>
      </c>
      <c r="N687">
        <f>$C687*INDEX('E-E'!$E$2:$AH$516,MATCH(Capacity!$B687,'E-E'!$B$2:$B$516,0), MATCH(Capacity!N$254,'E-E'!$E$1:$AH$1,0))</f>
        <v>0</v>
      </c>
      <c r="O687">
        <f>$C687*INDEX('E-E'!$E$2:$AH$516,MATCH(Capacity!$B687,'E-E'!$B$2:$B$516,0), MATCH(Capacity!O$254,'E-E'!$E$1:$AH$1,0))</f>
        <v>0</v>
      </c>
      <c r="P687">
        <f>$C687*INDEX('E-E'!$E$2:$AH$516,MATCH(Capacity!$B687,'E-E'!$B$2:$B$516,0), MATCH(Capacity!P$254,'E-E'!$E$1:$AH$1,0))</f>
        <v>0</v>
      </c>
      <c r="Q687">
        <f>$C687*INDEX('E-E'!$E$2:$AH$516,MATCH(Capacity!$B687,'E-E'!$B$2:$B$516,0), MATCH(Capacity!Q$254,'E-E'!$E$1:$AH$1,0))</f>
        <v>0</v>
      </c>
      <c r="R687">
        <f>$C687*INDEX('E-E'!$E$2:$AH$516,MATCH(Capacity!$B687,'E-E'!$B$2:$B$516,0), MATCH(Capacity!R$254,'E-E'!$E$1:$AH$1,0))</f>
        <v>0</v>
      </c>
      <c r="S687">
        <f>$C687*INDEX('E-E'!$E$2:$AH$516,MATCH(Capacity!$B687,'E-E'!$B$2:$B$516,0), MATCH(Capacity!S$254,'E-E'!$E$1:$AH$1,0))</f>
        <v>0</v>
      </c>
      <c r="T687">
        <f>$C687*INDEX('E-E'!$E$2:$AH$516,MATCH(Capacity!$B687,'E-E'!$B$2:$B$516,0), MATCH(Capacity!T$254,'E-E'!$E$1:$AH$1,0))</f>
        <v>0</v>
      </c>
      <c r="U687">
        <f>$C687*INDEX('E-E'!$E$2:$AH$516,MATCH(Capacity!$B687,'E-E'!$B$2:$B$516,0), MATCH(Capacity!U$254,'E-E'!$E$1:$AH$1,0))</f>
        <v>0</v>
      </c>
      <c r="V687">
        <f>$C687*INDEX('E-E'!$E$2:$AH$516,MATCH(Capacity!$B687,'E-E'!$B$2:$B$516,0), MATCH(Capacity!V$254,'E-E'!$E$1:$AH$1,0))</f>
        <v>0</v>
      </c>
      <c r="W687">
        <f>$C687*INDEX('E-E'!$E$2:$AH$516,MATCH(Capacity!$B687,'E-E'!$B$2:$B$516,0), MATCH(Capacity!W$254,'E-E'!$E$1:$AH$1,0))</f>
        <v>0</v>
      </c>
      <c r="X687">
        <f>$C687*INDEX('E-E'!$E$2:$AH$516,MATCH(Capacity!$B687,'E-E'!$B$2:$B$516,0), MATCH(Capacity!X$254,'E-E'!$E$1:$AH$1,0))</f>
        <v>0</v>
      </c>
      <c r="Y687">
        <f>$C687*INDEX('E-E'!$E$2:$AH$516,MATCH(Capacity!$B687,'E-E'!$B$2:$B$516,0), MATCH(Capacity!Y$254,'E-E'!$E$1:$AH$1,0))</f>
        <v>0</v>
      </c>
      <c r="Z687">
        <f>$C687*INDEX('E-E'!$E$2:$AH$516,MATCH(Capacity!$B687,'E-E'!$B$2:$B$516,0), MATCH(Capacity!Z$254,'E-E'!$E$1:$AH$1,0))</f>
        <v>0</v>
      </c>
      <c r="AA687">
        <f>$C687*INDEX('E-E'!$E$2:$AH$516,MATCH(Capacity!$B687,'E-E'!$B$2:$B$516,0), MATCH(Capacity!AA$254,'E-E'!$E$1:$AH$1,0))</f>
        <v>0</v>
      </c>
      <c r="AB687">
        <f>$C687*INDEX('E-E'!$E$2:$AH$516,MATCH(Capacity!$B687,'E-E'!$B$2:$B$516,0), MATCH(Capacity!AB$254,'E-E'!$E$1:$AH$1,0))</f>
        <v>0</v>
      </c>
      <c r="AC687">
        <f>$C687*INDEX('E-E'!$E$2:$AH$516,MATCH(Capacity!$B687,'E-E'!$B$2:$B$516,0), MATCH(Capacity!AC$254,'E-E'!$E$1:$AH$1,0))</f>
        <v>0</v>
      </c>
      <c r="AD687">
        <f>$C687*INDEX('E-E'!$E$2:$AH$516,MATCH(Capacity!$B687,'E-E'!$B$2:$B$516,0), MATCH(Capacity!AD$254,'E-E'!$E$1:$AH$1,0))</f>
        <v>0</v>
      </c>
      <c r="AE687">
        <f>$C687*INDEX('E-E'!$E$2:$AH$516,MATCH(Capacity!$B687,'E-E'!$B$2:$B$516,0), MATCH(Capacity!AE$254,'E-E'!$E$1:$AH$1,0))</f>
        <v>0</v>
      </c>
      <c r="AF687">
        <f>$C687*INDEX('E-E'!$E$2:$AH$516,MATCH(Capacity!$B687,'E-E'!$B$2:$B$516,0), MATCH(Capacity!AF$254,'E-E'!$E$1:$AH$1,0))</f>
        <v>0</v>
      </c>
      <c r="AG687">
        <f>$C687*INDEX('E-E'!$E$2:$AH$516,MATCH(Capacity!$B687,'E-E'!$B$2:$B$516,0), MATCH(Capacity!AG$254,'E-E'!$E$1:$AH$1,0))</f>
        <v>0</v>
      </c>
      <c r="AH687">
        <f>$C687*INDEX('E-E'!$E$2:$AH$516,MATCH(Capacity!$B687,'E-E'!$B$2:$B$516,0), MATCH(Capacity!AH$254,'E-E'!$E$1:$AH$1,0))</f>
        <v>0</v>
      </c>
    </row>
    <row r="688" spans="1:34" x14ac:dyDescent="0.3">
      <c r="A688" t="str">
        <f>'E-E'!A435</f>
        <v>Upper Tumut</v>
      </c>
      <c r="B688" t="str">
        <f>'E-E'!B435</f>
        <v>TUMUT2_01</v>
      </c>
      <c r="C688">
        <f>_xlfn.IFNA(VLOOKUP(B688,RawData!$B$1:$E$168,4,FALSE),0)</f>
        <v>0</v>
      </c>
      <c r="D688">
        <f>_xlfn.IFNA(VLOOKUP(B688,RawData!$B$1:$H$168,7,FALSE),0)</f>
        <v>0</v>
      </c>
      <c r="E688">
        <f>_xlfn.IFNA(VLOOKUP(B688,RawData!$B$1:$H$168,2,FALSE),0)</f>
        <v>0</v>
      </c>
      <c r="F688">
        <f>$C688*INDEX('E-E'!$E$2:$AH$516,MATCH(Capacity!$B688,'E-E'!$B$2:$B$516,0), MATCH(Capacity!F$254,'E-E'!$E$1:$AH$1,0))</f>
        <v>0</v>
      </c>
      <c r="G688">
        <f>$C688*INDEX('E-E'!$E$2:$AH$516,MATCH(Capacity!$B688,'E-E'!$B$2:$B$516,0), MATCH(Capacity!G$254,'E-E'!$E$1:$AH$1,0))</f>
        <v>0</v>
      </c>
      <c r="H688">
        <f>$C688*INDEX('E-E'!$E$2:$AH$516,MATCH(Capacity!$B688,'E-E'!$B$2:$B$516,0), MATCH(Capacity!H$254,'E-E'!$E$1:$AH$1,0))</f>
        <v>0</v>
      </c>
      <c r="I688">
        <f>$C688*INDEX('E-E'!$E$2:$AH$516,MATCH(Capacity!$B688,'E-E'!$B$2:$B$516,0), MATCH(Capacity!I$254,'E-E'!$E$1:$AH$1,0))</f>
        <v>0</v>
      </c>
      <c r="J688">
        <f>$C688*INDEX('E-E'!$E$2:$AH$516,MATCH(Capacity!$B688,'E-E'!$B$2:$B$516,0), MATCH(Capacity!J$254,'E-E'!$E$1:$AH$1,0))</f>
        <v>0</v>
      </c>
      <c r="K688">
        <f>$C688*INDEX('E-E'!$E$2:$AH$516,MATCH(Capacity!$B688,'E-E'!$B$2:$B$516,0), MATCH(Capacity!K$254,'E-E'!$E$1:$AH$1,0))</f>
        <v>0</v>
      </c>
      <c r="L688">
        <f>$C688*INDEX('E-E'!$E$2:$AH$516,MATCH(Capacity!$B688,'E-E'!$B$2:$B$516,0), MATCH(Capacity!L$254,'E-E'!$E$1:$AH$1,0))</f>
        <v>0</v>
      </c>
      <c r="M688">
        <f>$C688*INDEX('E-E'!$E$2:$AH$516,MATCH(Capacity!$B688,'E-E'!$B$2:$B$516,0), MATCH(Capacity!M$254,'E-E'!$E$1:$AH$1,0))</f>
        <v>0</v>
      </c>
      <c r="N688">
        <f>$C688*INDEX('E-E'!$E$2:$AH$516,MATCH(Capacity!$B688,'E-E'!$B$2:$B$516,0), MATCH(Capacity!N$254,'E-E'!$E$1:$AH$1,0))</f>
        <v>0</v>
      </c>
      <c r="O688">
        <f>$C688*INDEX('E-E'!$E$2:$AH$516,MATCH(Capacity!$B688,'E-E'!$B$2:$B$516,0), MATCH(Capacity!O$254,'E-E'!$E$1:$AH$1,0))</f>
        <v>0</v>
      </c>
      <c r="P688">
        <f>$C688*INDEX('E-E'!$E$2:$AH$516,MATCH(Capacity!$B688,'E-E'!$B$2:$B$516,0), MATCH(Capacity!P$254,'E-E'!$E$1:$AH$1,0))</f>
        <v>0</v>
      </c>
      <c r="Q688">
        <f>$C688*INDEX('E-E'!$E$2:$AH$516,MATCH(Capacity!$B688,'E-E'!$B$2:$B$516,0), MATCH(Capacity!Q$254,'E-E'!$E$1:$AH$1,0))</f>
        <v>0</v>
      </c>
      <c r="R688">
        <f>$C688*INDEX('E-E'!$E$2:$AH$516,MATCH(Capacity!$B688,'E-E'!$B$2:$B$516,0), MATCH(Capacity!R$254,'E-E'!$E$1:$AH$1,0))</f>
        <v>0</v>
      </c>
      <c r="S688">
        <f>$C688*INDEX('E-E'!$E$2:$AH$516,MATCH(Capacity!$B688,'E-E'!$B$2:$B$516,0), MATCH(Capacity!S$254,'E-E'!$E$1:$AH$1,0))</f>
        <v>0</v>
      </c>
      <c r="T688">
        <f>$C688*INDEX('E-E'!$E$2:$AH$516,MATCH(Capacity!$B688,'E-E'!$B$2:$B$516,0), MATCH(Capacity!T$254,'E-E'!$E$1:$AH$1,0))</f>
        <v>0</v>
      </c>
      <c r="U688">
        <f>$C688*INDEX('E-E'!$E$2:$AH$516,MATCH(Capacity!$B688,'E-E'!$B$2:$B$516,0), MATCH(Capacity!U$254,'E-E'!$E$1:$AH$1,0))</f>
        <v>0</v>
      </c>
      <c r="V688">
        <f>$C688*INDEX('E-E'!$E$2:$AH$516,MATCH(Capacity!$B688,'E-E'!$B$2:$B$516,0), MATCH(Capacity!V$254,'E-E'!$E$1:$AH$1,0))</f>
        <v>0</v>
      </c>
      <c r="W688">
        <f>$C688*INDEX('E-E'!$E$2:$AH$516,MATCH(Capacity!$B688,'E-E'!$B$2:$B$516,0), MATCH(Capacity!W$254,'E-E'!$E$1:$AH$1,0))</f>
        <v>0</v>
      </c>
      <c r="X688">
        <f>$C688*INDEX('E-E'!$E$2:$AH$516,MATCH(Capacity!$B688,'E-E'!$B$2:$B$516,0), MATCH(Capacity!X$254,'E-E'!$E$1:$AH$1,0))</f>
        <v>0</v>
      </c>
      <c r="Y688">
        <f>$C688*INDEX('E-E'!$E$2:$AH$516,MATCH(Capacity!$B688,'E-E'!$B$2:$B$516,0), MATCH(Capacity!Y$254,'E-E'!$E$1:$AH$1,0))</f>
        <v>0</v>
      </c>
      <c r="Z688">
        <f>$C688*INDEX('E-E'!$E$2:$AH$516,MATCH(Capacity!$B688,'E-E'!$B$2:$B$516,0), MATCH(Capacity!Z$254,'E-E'!$E$1:$AH$1,0))</f>
        <v>0</v>
      </c>
      <c r="AA688">
        <f>$C688*INDEX('E-E'!$E$2:$AH$516,MATCH(Capacity!$B688,'E-E'!$B$2:$B$516,0), MATCH(Capacity!AA$254,'E-E'!$E$1:$AH$1,0))</f>
        <v>0</v>
      </c>
      <c r="AB688">
        <f>$C688*INDEX('E-E'!$E$2:$AH$516,MATCH(Capacity!$B688,'E-E'!$B$2:$B$516,0), MATCH(Capacity!AB$254,'E-E'!$E$1:$AH$1,0))</f>
        <v>0</v>
      </c>
      <c r="AC688">
        <f>$C688*INDEX('E-E'!$E$2:$AH$516,MATCH(Capacity!$B688,'E-E'!$B$2:$B$516,0), MATCH(Capacity!AC$254,'E-E'!$E$1:$AH$1,0))</f>
        <v>0</v>
      </c>
      <c r="AD688">
        <f>$C688*INDEX('E-E'!$E$2:$AH$516,MATCH(Capacity!$B688,'E-E'!$B$2:$B$516,0), MATCH(Capacity!AD$254,'E-E'!$E$1:$AH$1,0))</f>
        <v>0</v>
      </c>
      <c r="AE688">
        <f>$C688*INDEX('E-E'!$E$2:$AH$516,MATCH(Capacity!$B688,'E-E'!$B$2:$B$516,0), MATCH(Capacity!AE$254,'E-E'!$E$1:$AH$1,0))</f>
        <v>0</v>
      </c>
      <c r="AF688">
        <f>$C688*INDEX('E-E'!$E$2:$AH$516,MATCH(Capacity!$B688,'E-E'!$B$2:$B$516,0), MATCH(Capacity!AF$254,'E-E'!$E$1:$AH$1,0))</f>
        <v>0</v>
      </c>
      <c r="AG688">
        <f>$C688*INDEX('E-E'!$E$2:$AH$516,MATCH(Capacity!$B688,'E-E'!$B$2:$B$516,0), MATCH(Capacity!AG$254,'E-E'!$E$1:$AH$1,0))</f>
        <v>0</v>
      </c>
      <c r="AH688">
        <f>$C688*INDEX('E-E'!$E$2:$AH$516,MATCH(Capacity!$B688,'E-E'!$B$2:$B$516,0), MATCH(Capacity!AH$254,'E-E'!$E$1:$AH$1,0))</f>
        <v>0</v>
      </c>
    </row>
    <row r="689" spans="1:34" x14ac:dyDescent="0.3">
      <c r="A689" t="str">
        <f>'E-E'!A436</f>
        <v>Upper Tumut</v>
      </c>
      <c r="B689" t="str">
        <f>'E-E'!B436</f>
        <v>TUMUT2_02</v>
      </c>
      <c r="C689">
        <f>_xlfn.IFNA(VLOOKUP(B689,RawData!$B$1:$E$168,4,FALSE),0)</f>
        <v>0</v>
      </c>
      <c r="D689">
        <f>_xlfn.IFNA(VLOOKUP(B689,RawData!$B$1:$H$168,7,FALSE),0)</f>
        <v>0</v>
      </c>
      <c r="E689">
        <f>_xlfn.IFNA(VLOOKUP(B689,RawData!$B$1:$H$168,2,FALSE),0)</f>
        <v>0</v>
      </c>
      <c r="F689">
        <f>$C689*INDEX('E-E'!$E$2:$AH$516,MATCH(Capacity!$B689,'E-E'!$B$2:$B$516,0), MATCH(Capacity!F$254,'E-E'!$E$1:$AH$1,0))</f>
        <v>0</v>
      </c>
      <c r="G689">
        <f>$C689*INDEX('E-E'!$E$2:$AH$516,MATCH(Capacity!$B689,'E-E'!$B$2:$B$516,0), MATCH(Capacity!G$254,'E-E'!$E$1:$AH$1,0))</f>
        <v>0</v>
      </c>
      <c r="H689">
        <f>$C689*INDEX('E-E'!$E$2:$AH$516,MATCH(Capacity!$B689,'E-E'!$B$2:$B$516,0), MATCH(Capacity!H$254,'E-E'!$E$1:$AH$1,0))</f>
        <v>0</v>
      </c>
      <c r="I689">
        <f>$C689*INDEX('E-E'!$E$2:$AH$516,MATCH(Capacity!$B689,'E-E'!$B$2:$B$516,0), MATCH(Capacity!I$254,'E-E'!$E$1:$AH$1,0))</f>
        <v>0</v>
      </c>
      <c r="J689">
        <f>$C689*INDEX('E-E'!$E$2:$AH$516,MATCH(Capacity!$B689,'E-E'!$B$2:$B$516,0), MATCH(Capacity!J$254,'E-E'!$E$1:$AH$1,0))</f>
        <v>0</v>
      </c>
      <c r="K689">
        <f>$C689*INDEX('E-E'!$E$2:$AH$516,MATCH(Capacity!$B689,'E-E'!$B$2:$B$516,0), MATCH(Capacity!K$254,'E-E'!$E$1:$AH$1,0))</f>
        <v>0</v>
      </c>
      <c r="L689">
        <f>$C689*INDEX('E-E'!$E$2:$AH$516,MATCH(Capacity!$B689,'E-E'!$B$2:$B$516,0), MATCH(Capacity!L$254,'E-E'!$E$1:$AH$1,0))</f>
        <v>0</v>
      </c>
      <c r="M689">
        <f>$C689*INDEX('E-E'!$E$2:$AH$516,MATCH(Capacity!$B689,'E-E'!$B$2:$B$516,0), MATCH(Capacity!M$254,'E-E'!$E$1:$AH$1,0))</f>
        <v>0</v>
      </c>
      <c r="N689">
        <f>$C689*INDEX('E-E'!$E$2:$AH$516,MATCH(Capacity!$B689,'E-E'!$B$2:$B$516,0), MATCH(Capacity!N$254,'E-E'!$E$1:$AH$1,0))</f>
        <v>0</v>
      </c>
      <c r="O689">
        <f>$C689*INDEX('E-E'!$E$2:$AH$516,MATCH(Capacity!$B689,'E-E'!$B$2:$B$516,0), MATCH(Capacity!O$254,'E-E'!$E$1:$AH$1,0))</f>
        <v>0</v>
      </c>
      <c r="P689">
        <f>$C689*INDEX('E-E'!$E$2:$AH$516,MATCH(Capacity!$B689,'E-E'!$B$2:$B$516,0), MATCH(Capacity!P$254,'E-E'!$E$1:$AH$1,0))</f>
        <v>0</v>
      </c>
      <c r="Q689">
        <f>$C689*INDEX('E-E'!$E$2:$AH$516,MATCH(Capacity!$B689,'E-E'!$B$2:$B$516,0), MATCH(Capacity!Q$254,'E-E'!$E$1:$AH$1,0))</f>
        <v>0</v>
      </c>
      <c r="R689">
        <f>$C689*INDEX('E-E'!$E$2:$AH$516,MATCH(Capacity!$B689,'E-E'!$B$2:$B$516,0), MATCH(Capacity!R$254,'E-E'!$E$1:$AH$1,0))</f>
        <v>0</v>
      </c>
      <c r="S689">
        <f>$C689*INDEX('E-E'!$E$2:$AH$516,MATCH(Capacity!$B689,'E-E'!$B$2:$B$516,0), MATCH(Capacity!S$254,'E-E'!$E$1:$AH$1,0))</f>
        <v>0</v>
      </c>
      <c r="T689">
        <f>$C689*INDEX('E-E'!$E$2:$AH$516,MATCH(Capacity!$B689,'E-E'!$B$2:$B$516,0), MATCH(Capacity!T$254,'E-E'!$E$1:$AH$1,0))</f>
        <v>0</v>
      </c>
      <c r="U689">
        <f>$C689*INDEX('E-E'!$E$2:$AH$516,MATCH(Capacity!$B689,'E-E'!$B$2:$B$516,0), MATCH(Capacity!U$254,'E-E'!$E$1:$AH$1,0))</f>
        <v>0</v>
      </c>
      <c r="V689">
        <f>$C689*INDEX('E-E'!$E$2:$AH$516,MATCH(Capacity!$B689,'E-E'!$B$2:$B$516,0), MATCH(Capacity!V$254,'E-E'!$E$1:$AH$1,0))</f>
        <v>0</v>
      </c>
      <c r="W689">
        <f>$C689*INDEX('E-E'!$E$2:$AH$516,MATCH(Capacity!$B689,'E-E'!$B$2:$B$516,0), MATCH(Capacity!W$254,'E-E'!$E$1:$AH$1,0))</f>
        <v>0</v>
      </c>
      <c r="X689">
        <f>$C689*INDEX('E-E'!$E$2:$AH$516,MATCH(Capacity!$B689,'E-E'!$B$2:$B$516,0), MATCH(Capacity!X$254,'E-E'!$E$1:$AH$1,0))</f>
        <v>0</v>
      </c>
      <c r="Y689">
        <f>$C689*INDEX('E-E'!$E$2:$AH$516,MATCH(Capacity!$B689,'E-E'!$B$2:$B$516,0), MATCH(Capacity!Y$254,'E-E'!$E$1:$AH$1,0))</f>
        <v>0</v>
      </c>
      <c r="Z689">
        <f>$C689*INDEX('E-E'!$E$2:$AH$516,MATCH(Capacity!$B689,'E-E'!$B$2:$B$516,0), MATCH(Capacity!Z$254,'E-E'!$E$1:$AH$1,0))</f>
        <v>0</v>
      </c>
      <c r="AA689">
        <f>$C689*INDEX('E-E'!$E$2:$AH$516,MATCH(Capacity!$B689,'E-E'!$B$2:$B$516,0), MATCH(Capacity!AA$254,'E-E'!$E$1:$AH$1,0))</f>
        <v>0</v>
      </c>
      <c r="AB689">
        <f>$C689*INDEX('E-E'!$E$2:$AH$516,MATCH(Capacity!$B689,'E-E'!$B$2:$B$516,0), MATCH(Capacity!AB$254,'E-E'!$E$1:$AH$1,0))</f>
        <v>0</v>
      </c>
      <c r="AC689">
        <f>$C689*INDEX('E-E'!$E$2:$AH$516,MATCH(Capacity!$B689,'E-E'!$B$2:$B$516,0), MATCH(Capacity!AC$254,'E-E'!$E$1:$AH$1,0))</f>
        <v>0</v>
      </c>
      <c r="AD689">
        <f>$C689*INDEX('E-E'!$E$2:$AH$516,MATCH(Capacity!$B689,'E-E'!$B$2:$B$516,0), MATCH(Capacity!AD$254,'E-E'!$E$1:$AH$1,0))</f>
        <v>0</v>
      </c>
      <c r="AE689">
        <f>$C689*INDEX('E-E'!$E$2:$AH$516,MATCH(Capacity!$B689,'E-E'!$B$2:$B$516,0), MATCH(Capacity!AE$254,'E-E'!$E$1:$AH$1,0))</f>
        <v>0</v>
      </c>
      <c r="AF689">
        <f>$C689*INDEX('E-E'!$E$2:$AH$516,MATCH(Capacity!$B689,'E-E'!$B$2:$B$516,0), MATCH(Capacity!AF$254,'E-E'!$E$1:$AH$1,0))</f>
        <v>0</v>
      </c>
      <c r="AG689">
        <f>$C689*INDEX('E-E'!$E$2:$AH$516,MATCH(Capacity!$B689,'E-E'!$B$2:$B$516,0), MATCH(Capacity!AG$254,'E-E'!$E$1:$AH$1,0))</f>
        <v>0</v>
      </c>
      <c r="AH689">
        <f>$C689*INDEX('E-E'!$E$2:$AH$516,MATCH(Capacity!$B689,'E-E'!$B$2:$B$516,0), MATCH(Capacity!AH$254,'E-E'!$E$1:$AH$1,0))</f>
        <v>0</v>
      </c>
    </row>
    <row r="690" spans="1:34" x14ac:dyDescent="0.3">
      <c r="A690" t="str">
        <f>'E-E'!A437</f>
        <v>Upper Tumut</v>
      </c>
      <c r="B690" t="str">
        <f>'E-E'!B437</f>
        <v>TUMUT2_03</v>
      </c>
      <c r="C690">
        <f>_xlfn.IFNA(VLOOKUP(B690,RawData!$B$1:$E$168,4,FALSE),0)</f>
        <v>0</v>
      </c>
      <c r="D690">
        <f>_xlfn.IFNA(VLOOKUP(B690,RawData!$B$1:$H$168,7,FALSE),0)</f>
        <v>0</v>
      </c>
      <c r="E690">
        <f>_xlfn.IFNA(VLOOKUP(B690,RawData!$B$1:$H$168,2,FALSE),0)</f>
        <v>0</v>
      </c>
      <c r="F690">
        <f>$C690*INDEX('E-E'!$E$2:$AH$516,MATCH(Capacity!$B690,'E-E'!$B$2:$B$516,0), MATCH(Capacity!F$254,'E-E'!$E$1:$AH$1,0))</f>
        <v>0</v>
      </c>
      <c r="G690">
        <f>$C690*INDEX('E-E'!$E$2:$AH$516,MATCH(Capacity!$B690,'E-E'!$B$2:$B$516,0), MATCH(Capacity!G$254,'E-E'!$E$1:$AH$1,0))</f>
        <v>0</v>
      </c>
      <c r="H690">
        <f>$C690*INDEX('E-E'!$E$2:$AH$516,MATCH(Capacity!$B690,'E-E'!$B$2:$B$516,0), MATCH(Capacity!H$254,'E-E'!$E$1:$AH$1,0))</f>
        <v>0</v>
      </c>
      <c r="I690">
        <f>$C690*INDEX('E-E'!$E$2:$AH$516,MATCH(Capacity!$B690,'E-E'!$B$2:$B$516,0), MATCH(Capacity!I$254,'E-E'!$E$1:$AH$1,0))</f>
        <v>0</v>
      </c>
      <c r="J690">
        <f>$C690*INDEX('E-E'!$E$2:$AH$516,MATCH(Capacity!$B690,'E-E'!$B$2:$B$516,0), MATCH(Capacity!J$254,'E-E'!$E$1:$AH$1,0))</f>
        <v>0</v>
      </c>
      <c r="K690">
        <f>$C690*INDEX('E-E'!$E$2:$AH$516,MATCH(Capacity!$B690,'E-E'!$B$2:$B$516,0), MATCH(Capacity!K$254,'E-E'!$E$1:$AH$1,0))</f>
        <v>0</v>
      </c>
      <c r="L690">
        <f>$C690*INDEX('E-E'!$E$2:$AH$516,MATCH(Capacity!$B690,'E-E'!$B$2:$B$516,0), MATCH(Capacity!L$254,'E-E'!$E$1:$AH$1,0))</f>
        <v>0</v>
      </c>
      <c r="M690">
        <f>$C690*INDEX('E-E'!$E$2:$AH$516,MATCH(Capacity!$B690,'E-E'!$B$2:$B$516,0), MATCH(Capacity!M$254,'E-E'!$E$1:$AH$1,0))</f>
        <v>0</v>
      </c>
      <c r="N690">
        <f>$C690*INDEX('E-E'!$E$2:$AH$516,MATCH(Capacity!$B690,'E-E'!$B$2:$B$516,0), MATCH(Capacity!N$254,'E-E'!$E$1:$AH$1,0))</f>
        <v>0</v>
      </c>
      <c r="O690">
        <f>$C690*INDEX('E-E'!$E$2:$AH$516,MATCH(Capacity!$B690,'E-E'!$B$2:$B$516,0), MATCH(Capacity!O$254,'E-E'!$E$1:$AH$1,0))</f>
        <v>0</v>
      </c>
      <c r="P690">
        <f>$C690*INDEX('E-E'!$E$2:$AH$516,MATCH(Capacity!$B690,'E-E'!$B$2:$B$516,0), MATCH(Capacity!P$254,'E-E'!$E$1:$AH$1,0))</f>
        <v>0</v>
      </c>
      <c r="Q690">
        <f>$C690*INDEX('E-E'!$E$2:$AH$516,MATCH(Capacity!$B690,'E-E'!$B$2:$B$516,0), MATCH(Capacity!Q$254,'E-E'!$E$1:$AH$1,0))</f>
        <v>0</v>
      </c>
      <c r="R690">
        <f>$C690*INDEX('E-E'!$E$2:$AH$516,MATCH(Capacity!$B690,'E-E'!$B$2:$B$516,0), MATCH(Capacity!R$254,'E-E'!$E$1:$AH$1,0))</f>
        <v>0</v>
      </c>
      <c r="S690">
        <f>$C690*INDEX('E-E'!$E$2:$AH$516,MATCH(Capacity!$B690,'E-E'!$B$2:$B$516,0), MATCH(Capacity!S$254,'E-E'!$E$1:$AH$1,0))</f>
        <v>0</v>
      </c>
      <c r="T690">
        <f>$C690*INDEX('E-E'!$E$2:$AH$516,MATCH(Capacity!$B690,'E-E'!$B$2:$B$516,0), MATCH(Capacity!T$254,'E-E'!$E$1:$AH$1,0))</f>
        <v>0</v>
      </c>
      <c r="U690">
        <f>$C690*INDEX('E-E'!$E$2:$AH$516,MATCH(Capacity!$B690,'E-E'!$B$2:$B$516,0), MATCH(Capacity!U$254,'E-E'!$E$1:$AH$1,0))</f>
        <v>0</v>
      </c>
      <c r="V690">
        <f>$C690*INDEX('E-E'!$E$2:$AH$516,MATCH(Capacity!$B690,'E-E'!$B$2:$B$516,0), MATCH(Capacity!V$254,'E-E'!$E$1:$AH$1,0))</f>
        <v>0</v>
      </c>
      <c r="W690">
        <f>$C690*INDEX('E-E'!$E$2:$AH$516,MATCH(Capacity!$B690,'E-E'!$B$2:$B$516,0), MATCH(Capacity!W$254,'E-E'!$E$1:$AH$1,0))</f>
        <v>0</v>
      </c>
      <c r="X690">
        <f>$C690*INDEX('E-E'!$E$2:$AH$516,MATCH(Capacity!$B690,'E-E'!$B$2:$B$516,0), MATCH(Capacity!X$254,'E-E'!$E$1:$AH$1,0))</f>
        <v>0</v>
      </c>
      <c r="Y690">
        <f>$C690*INDEX('E-E'!$E$2:$AH$516,MATCH(Capacity!$B690,'E-E'!$B$2:$B$516,0), MATCH(Capacity!Y$254,'E-E'!$E$1:$AH$1,0))</f>
        <v>0</v>
      </c>
      <c r="Z690">
        <f>$C690*INDEX('E-E'!$E$2:$AH$516,MATCH(Capacity!$B690,'E-E'!$B$2:$B$516,0), MATCH(Capacity!Z$254,'E-E'!$E$1:$AH$1,0))</f>
        <v>0</v>
      </c>
      <c r="AA690">
        <f>$C690*INDEX('E-E'!$E$2:$AH$516,MATCH(Capacity!$B690,'E-E'!$B$2:$B$516,0), MATCH(Capacity!AA$254,'E-E'!$E$1:$AH$1,0))</f>
        <v>0</v>
      </c>
      <c r="AB690">
        <f>$C690*INDEX('E-E'!$E$2:$AH$516,MATCH(Capacity!$B690,'E-E'!$B$2:$B$516,0), MATCH(Capacity!AB$254,'E-E'!$E$1:$AH$1,0))</f>
        <v>0</v>
      </c>
      <c r="AC690">
        <f>$C690*INDEX('E-E'!$E$2:$AH$516,MATCH(Capacity!$B690,'E-E'!$B$2:$B$516,0), MATCH(Capacity!AC$254,'E-E'!$E$1:$AH$1,0))</f>
        <v>0</v>
      </c>
      <c r="AD690">
        <f>$C690*INDEX('E-E'!$E$2:$AH$516,MATCH(Capacity!$B690,'E-E'!$B$2:$B$516,0), MATCH(Capacity!AD$254,'E-E'!$E$1:$AH$1,0))</f>
        <v>0</v>
      </c>
      <c r="AE690">
        <f>$C690*INDEX('E-E'!$E$2:$AH$516,MATCH(Capacity!$B690,'E-E'!$B$2:$B$516,0), MATCH(Capacity!AE$254,'E-E'!$E$1:$AH$1,0))</f>
        <v>0</v>
      </c>
      <c r="AF690">
        <f>$C690*INDEX('E-E'!$E$2:$AH$516,MATCH(Capacity!$B690,'E-E'!$B$2:$B$516,0), MATCH(Capacity!AF$254,'E-E'!$E$1:$AH$1,0))</f>
        <v>0</v>
      </c>
      <c r="AG690">
        <f>$C690*INDEX('E-E'!$E$2:$AH$516,MATCH(Capacity!$B690,'E-E'!$B$2:$B$516,0), MATCH(Capacity!AG$254,'E-E'!$E$1:$AH$1,0))</f>
        <v>0</v>
      </c>
      <c r="AH690">
        <f>$C690*INDEX('E-E'!$E$2:$AH$516,MATCH(Capacity!$B690,'E-E'!$B$2:$B$516,0), MATCH(Capacity!AH$254,'E-E'!$E$1:$AH$1,0))</f>
        <v>0</v>
      </c>
    </row>
    <row r="691" spans="1:34" x14ac:dyDescent="0.3">
      <c r="A691" t="str">
        <f>'E-E'!A438</f>
        <v>Upper Tumut</v>
      </c>
      <c r="B691" t="str">
        <f>'E-E'!B438</f>
        <v>TUMUT2_04</v>
      </c>
      <c r="C691">
        <f>_xlfn.IFNA(VLOOKUP(B691,RawData!$B$1:$E$168,4,FALSE),0)</f>
        <v>0</v>
      </c>
      <c r="D691">
        <f>_xlfn.IFNA(VLOOKUP(B691,RawData!$B$1:$H$168,7,FALSE),0)</f>
        <v>0</v>
      </c>
      <c r="E691">
        <f>_xlfn.IFNA(VLOOKUP(B691,RawData!$B$1:$H$168,2,FALSE),0)</f>
        <v>0</v>
      </c>
      <c r="F691">
        <f>$C691*INDEX('E-E'!$E$2:$AH$516,MATCH(Capacity!$B691,'E-E'!$B$2:$B$516,0), MATCH(Capacity!F$254,'E-E'!$E$1:$AH$1,0))</f>
        <v>0</v>
      </c>
      <c r="G691">
        <f>$C691*INDEX('E-E'!$E$2:$AH$516,MATCH(Capacity!$B691,'E-E'!$B$2:$B$516,0), MATCH(Capacity!G$254,'E-E'!$E$1:$AH$1,0))</f>
        <v>0</v>
      </c>
      <c r="H691">
        <f>$C691*INDEX('E-E'!$E$2:$AH$516,MATCH(Capacity!$B691,'E-E'!$B$2:$B$516,0), MATCH(Capacity!H$254,'E-E'!$E$1:$AH$1,0))</f>
        <v>0</v>
      </c>
      <c r="I691">
        <f>$C691*INDEX('E-E'!$E$2:$AH$516,MATCH(Capacity!$B691,'E-E'!$B$2:$B$516,0), MATCH(Capacity!I$254,'E-E'!$E$1:$AH$1,0))</f>
        <v>0</v>
      </c>
      <c r="J691">
        <f>$C691*INDEX('E-E'!$E$2:$AH$516,MATCH(Capacity!$B691,'E-E'!$B$2:$B$516,0), MATCH(Capacity!J$254,'E-E'!$E$1:$AH$1,0))</f>
        <v>0</v>
      </c>
      <c r="K691">
        <f>$C691*INDEX('E-E'!$E$2:$AH$516,MATCH(Capacity!$B691,'E-E'!$B$2:$B$516,0), MATCH(Capacity!K$254,'E-E'!$E$1:$AH$1,0))</f>
        <v>0</v>
      </c>
      <c r="L691">
        <f>$C691*INDEX('E-E'!$E$2:$AH$516,MATCH(Capacity!$B691,'E-E'!$B$2:$B$516,0), MATCH(Capacity!L$254,'E-E'!$E$1:$AH$1,0))</f>
        <v>0</v>
      </c>
      <c r="M691">
        <f>$C691*INDEX('E-E'!$E$2:$AH$516,MATCH(Capacity!$B691,'E-E'!$B$2:$B$516,0), MATCH(Capacity!M$254,'E-E'!$E$1:$AH$1,0))</f>
        <v>0</v>
      </c>
      <c r="N691">
        <f>$C691*INDEX('E-E'!$E$2:$AH$516,MATCH(Capacity!$B691,'E-E'!$B$2:$B$516,0), MATCH(Capacity!N$254,'E-E'!$E$1:$AH$1,0))</f>
        <v>0</v>
      </c>
      <c r="O691">
        <f>$C691*INDEX('E-E'!$E$2:$AH$516,MATCH(Capacity!$B691,'E-E'!$B$2:$B$516,0), MATCH(Capacity!O$254,'E-E'!$E$1:$AH$1,0))</f>
        <v>0</v>
      </c>
      <c r="P691">
        <f>$C691*INDEX('E-E'!$E$2:$AH$516,MATCH(Capacity!$B691,'E-E'!$B$2:$B$516,0), MATCH(Capacity!P$254,'E-E'!$E$1:$AH$1,0))</f>
        <v>0</v>
      </c>
      <c r="Q691">
        <f>$C691*INDEX('E-E'!$E$2:$AH$516,MATCH(Capacity!$B691,'E-E'!$B$2:$B$516,0), MATCH(Capacity!Q$254,'E-E'!$E$1:$AH$1,0))</f>
        <v>0</v>
      </c>
      <c r="R691">
        <f>$C691*INDEX('E-E'!$E$2:$AH$516,MATCH(Capacity!$B691,'E-E'!$B$2:$B$516,0), MATCH(Capacity!R$254,'E-E'!$E$1:$AH$1,0))</f>
        <v>0</v>
      </c>
      <c r="S691">
        <f>$C691*INDEX('E-E'!$E$2:$AH$516,MATCH(Capacity!$B691,'E-E'!$B$2:$B$516,0), MATCH(Capacity!S$254,'E-E'!$E$1:$AH$1,0))</f>
        <v>0</v>
      </c>
      <c r="T691">
        <f>$C691*INDEX('E-E'!$E$2:$AH$516,MATCH(Capacity!$B691,'E-E'!$B$2:$B$516,0), MATCH(Capacity!T$254,'E-E'!$E$1:$AH$1,0))</f>
        <v>0</v>
      </c>
      <c r="U691">
        <f>$C691*INDEX('E-E'!$E$2:$AH$516,MATCH(Capacity!$B691,'E-E'!$B$2:$B$516,0), MATCH(Capacity!U$254,'E-E'!$E$1:$AH$1,0))</f>
        <v>0</v>
      </c>
      <c r="V691">
        <f>$C691*INDEX('E-E'!$E$2:$AH$516,MATCH(Capacity!$B691,'E-E'!$B$2:$B$516,0), MATCH(Capacity!V$254,'E-E'!$E$1:$AH$1,0))</f>
        <v>0</v>
      </c>
      <c r="W691">
        <f>$C691*INDEX('E-E'!$E$2:$AH$516,MATCH(Capacity!$B691,'E-E'!$B$2:$B$516,0), MATCH(Capacity!W$254,'E-E'!$E$1:$AH$1,0))</f>
        <v>0</v>
      </c>
      <c r="X691">
        <f>$C691*INDEX('E-E'!$E$2:$AH$516,MATCH(Capacity!$B691,'E-E'!$B$2:$B$516,0), MATCH(Capacity!X$254,'E-E'!$E$1:$AH$1,0))</f>
        <v>0</v>
      </c>
      <c r="Y691">
        <f>$C691*INDEX('E-E'!$E$2:$AH$516,MATCH(Capacity!$B691,'E-E'!$B$2:$B$516,0), MATCH(Capacity!Y$254,'E-E'!$E$1:$AH$1,0))</f>
        <v>0</v>
      </c>
      <c r="Z691">
        <f>$C691*INDEX('E-E'!$E$2:$AH$516,MATCH(Capacity!$B691,'E-E'!$B$2:$B$516,0), MATCH(Capacity!Z$254,'E-E'!$E$1:$AH$1,0))</f>
        <v>0</v>
      </c>
      <c r="AA691">
        <f>$C691*INDEX('E-E'!$E$2:$AH$516,MATCH(Capacity!$B691,'E-E'!$B$2:$B$516,0), MATCH(Capacity!AA$254,'E-E'!$E$1:$AH$1,0))</f>
        <v>0</v>
      </c>
      <c r="AB691">
        <f>$C691*INDEX('E-E'!$E$2:$AH$516,MATCH(Capacity!$B691,'E-E'!$B$2:$B$516,0), MATCH(Capacity!AB$254,'E-E'!$E$1:$AH$1,0))</f>
        <v>0</v>
      </c>
      <c r="AC691">
        <f>$C691*INDEX('E-E'!$E$2:$AH$516,MATCH(Capacity!$B691,'E-E'!$B$2:$B$516,0), MATCH(Capacity!AC$254,'E-E'!$E$1:$AH$1,0))</f>
        <v>0</v>
      </c>
      <c r="AD691">
        <f>$C691*INDEX('E-E'!$E$2:$AH$516,MATCH(Capacity!$B691,'E-E'!$B$2:$B$516,0), MATCH(Capacity!AD$254,'E-E'!$E$1:$AH$1,0))</f>
        <v>0</v>
      </c>
      <c r="AE691">
        <f>$C691*INDEX('E-E'!$E$2:$AH$516,MATCH(Capacity!$B691,'E-E'!$B$2:$B$516,0), MATCH(Capacity!AE$254,'E-E'!$E$1:$AH$1,0))</f>
        <v>0</v>
      </c>
      <c r="AF691">
        <f>$C691*INDEX('E-E'!$E$2:$AH$516,MATCH(Capacity!$B691,'E-E'!$B$2:$B$516,0), MATCH(Capacity!AF$254,'E-E'!$E$1:$AH$1,0))</f>
        <v>0</v>
      </c>
      <c r="AG691">
        <f>$C691*INDEX('E-E'!$E$2:$AH$516,MATCH(Capacity!$B691,'E-E'!$B$2:$B$516,0), MATCH(Capacity!AG$254,'E-E'!$E$1:$AH$1,0))</f>
        <v>0</v>
      </c>
      <c r="AH691">
        <f>$C691*INDEX('E-E'!$E$2:$AH$516,MATCH(Capacity!$B691,'E-E'!$B$2:$B$516,0), MATCH(Capacity!AH$254,'E-E'!$E$1:$AH$1,0))</f>
        <v>0</v>
      </c>
    </row>
    <row r="692" spans="1:34" x14ac:dyDescent="0.3">
      <c r="A692" t="str">
        <f>'E-E'!A439</f>
        <v>Tumut 3</v>
      </c>
      <c r="B692" t="str">
        <f>'E-E'!B439</f>
        <v>TUMUT3_01</v>
      </c>
      <c r="C692">
        <f>_xlfn.IFNA(VLOOKUP(B692,RawData!$B$1:$E$168,4,FALSE),0)</f>
        <v>0</v>
      </c>
      <c r="D692">
        <f>_xlfn.IFNA(VLOOKUP(B692,RawData!$B$1:$H$168,7,FALSE),0)</f>
        <v>0</v>
      </c>
      <c r="E692">
        <f>_xlfn.IFNA(VLOOKUP(B692,RawData!$B$1:$H$168,2,FALSE),0)</f>
        <v>0</v>
      </c>
      <c r="F692">
        <f>$C692*INDEX('E-E'!$E$2:$AH$516,MATCH(Capacity!$B692,'E-E'!$B$2:$B$516,0), MATCH(Capacity!F$254,'E-E'!$E$1:$AH$1,0))</f>
        <v>0</v>
      </c>
      <c r="G692">
        <f>$C692*INDEX('E-E'!$E$2:$AH$516,MATCH(Capacity!$B692,'E-E'!$B$2:$B$516,0), MATCH(Capacity!G$254,'E-E'!$E$1:$AH$1,0))</f>
        <v>0</v>
      </c>
      <c r="H692">
        <f>$C692*INDEX('E-E'!$E$2:$AH$516,MATCH(Capacity!$B692,'E-E'!$B$2:$B$516,0), MATCH(Capacity!H$254,'E-E'!$E$1:$AH$1,0))</f>
        <v>0</v>
      </c>
      <c r="I692">
        <f>$C692*INDEX('E-E'!$E$2:$AH$516,MATCH(Capacity!$B692,'E-E'!$B$2:$B$516,0), MATCH(Capacity!I$254,'E-E'!$E$1:$AH$1,0))</f>
        <v>0</v>
      </c>
      <c r="J692">
        <f>$C692*INDEX('E-E'!$E$2:$AH$516,MATCH(Capacity!$B692,'E-E'!$B$2:$B$516,0), MATCH(Capacity!J$254,'E-E'!$E$1:$AH$1,0))</f>
        <v>0</v>
      </c>
      <c r="K692">
        <f>$C692*INDEX('E-E'!$E$2:$AH$516,MATCH(Capacity!$B692,'E-E'!$B$2:$B$516,0), MATCH(Capacity!K$254,'E-E'!$E$1:$AH$1,0))</f>
        <v>0</v>
      </c>
      <c r="L692">
        <f>$C692*INDEX('E-E'!$E$2:$AH$516,MATCH(Capacity!$B692,'E-E'!$B$2:$B$516,0), MATCH(Capacity!L$254,'E-E'!$E$1:$AH$1,0))</f>
        <v>0</v>
      </c>
      <c r="M692">
        <f>$C692*INDEX('E-E'!$E$2:$AH$516,MATCH(Capacity!$B692,'E-E'!$B$2:$B$516,0), MATCH(Capacity!M$254,'E-E'!$E$1:$AH$1,0))</f>
        <v>0</v>
      </c>
      <c r="N692">
        <f>$C692*INDEX('E-E'!$E$2:$AH$516,MATCH(Capacity!$B692,'E-E'!$B$2:$B$516,0), MATCH(Capacity!N$254,'E-E'!$E$1:$AH$1,0))</f>
        <v>0</v>
      </c>
      <c r="O692">
        <f>$C692*INDEX('E-E'!$E$2:$AH$516,MATCH(Capacity!$B692,'E-E'!$B$2:$B$516,0), MATCH(Capacity!O$254,'E-E'!$E$1:$AH$1,0))</f>
        <v>0</v>
      </c>
      <c r="P692">
        <f>$C692*INDEX('E-E'!$E$2:$AH$516,MATCH(Capacity!$B692,'E-E'!$B$2:$B$516,0), MATCH(Capacity!P$254,'E-E'!$E$1:$AH$1,0))</f>
        <v>0</v>
      </c>
      <c r="Q692">
        <f>$C692*INDEX('E-E'!$E$2:$AH$516,MATCH(Capacity!$B692,'E-E'!$B$2:$B$516,0), MATCH(Capacity!Q$254,'E-E'!$E$1:$AH$1,0))</f>
        <v>0</v>
      </c>
      <c r="R692">
        <f>$C692*INDEX('E-E'!$E$2:$AH$516,MATCH(Capacity!$B692,'E-E'!$B$2:$B$516,0), MATCH(Capacity!R$254,'E-E'!$E$1:$AH$1,0))</f>
        <v>0</v>
      </c>
      <c r="S692">
        <f>$C692*INDEX('E-E'!$E$2:$AH$516,MATCH(Capacity!$B692,'E-E'!$B$2:$B$516,0), MATCH(Capacity!S$254,'E-E'!$E$1:$AH$1,0))</f>
        <v>0</v>
      </c>
      <c r="T692">
        <f>$C692*INDEX('E-E'!$E$2:$AH$516,MATCH(Capacity!$B692,'E-E'!$B$2:$B$516,0), MATCH(Capacity!T$254,'E-E'!$E$1:$AH$1,0))</f>
        <v>0</v>
      </c>
      <c r="U692">
        <f>$C692*INDEX('E-E'!$E$2:$AH$516,MATCH(Capacity!$B692,'E-E'!$B$2:$B$516,0), MATCH(Capacity!U$254,'E-E'!$E$1:$AH$1,0))</f>
        <v>0</v>
      </c>
      <c r="V692">
        <f>$C692*INDEX('E-E'!$E$2:$AH$516,MATCH(Capacity!$B692,'E-E'!$B$2:$B$516,0), MATCH(Capacity!V$254,'E-E'!$E$1:$AH$1,0))</f>
        <v>0</v>
      </c>
      <c r="W692">
        <f>$C692*INDEX('E-E'!$E$2:$AH$516,MATCH(Capacity!$B692,'E-E'!$B$2:$B$516,0), MATCH(Capacity!W$254,'E-E'!$E$1:$AH$1,0))</f>
        <v>0</v>
      </c>
      <c r="X692">
        <f>$C692*INDEX('E-E'!$E$2:$AH$516,MATCH(Capacity!$B692,'E-E'!$B$2:$B$516,0), MATCH(Capacity!X$254,'E-E'!$E$1:$AH$1,0))</f>
        <v>0</v>
      </c>
      <c r="Y692">
        <f>$C692*INDEX('E-E'!$E$2:$AH$516,MATCH(Capacity!$B692,'E-E'!$B$2:$B$516,0), MATCH(Capacity!Y$254,'E-E'!$E$1:$AH$1,0))</f>
        <v>0</v>
      </c>
      <c r="Z692">
        <f>$C692*INDEX('E-E'!$E$2:$AH$516,MATCH(Capacity!$B692,'E-E'!$B$2:$B$516,0), MATCH(Capacity!Z$254,'E-E'!$E$1:$AH$1,0))</f>
        <v>0</v>
      </c>
      <c r="AA692">
        <f>$C692*INDEX('E-E'!$E$2:$AH$516,MATCH(Capacity!$B692,'E-E'!$B$2:$B$516,0), MATCH(Capacity!AA$254,'E-E'!$E$1:$AH$1,0))</f>
        <v>0</v>
      </c>
      <c r="AB692">
        <f>$C692*INDEX('E-E'!$E$2:$AH$516,MATCH(Capacity!$B692,'E-E'!$B$2:$B$516,0), MATCH(Capacity!AB$254,'E-E'!$E$1:$AH$1,0))</f>
        <v>0</v>
      </c>
      <c r="AC692">
        <f>$C692*INDEX('E-E'!$E$2:$AH$516,MATCH(Capacity!$B692,'E-E'!$B$2:$B$516,0), MATCH(Capacity!AC$254,'E-E'!$E$1:$AH$1,0))</f>
        <v>0</v>
      </c>
      <c r="AD692">
        <f>$C692*INDEX('E-E'!$E$2:$AH$516,MATCH(Capacity!$B692,'E-E'!$B$2:$B$516,0), MATCH(Capacity!AD$254,'E-E'!$E$1:$AH$1,0))</f>
        <v>0</v>
      </c>
      <c r="AE692">
        <f>$C692*INDEX('E-E'!$E$2:$AH$516,MATCH(Capacity!$B692,'E-E'!$B$2:$B$516,0), MATCH(Capacity!AE$254,'E-E'!$E$1:$AH$1,0))</f>
        <v>0</v>
      </c>
      <c r="AF692">
        <f>$C692*INDEX('E-E'!$E$2:$AH$516,MATCH(Capacity!$B692,'E-E'!$B$2:$B$516,0), MATCH(Capacity!AF$254,'E-E'!$E$1:$AH$1,0))</f>
        <v>0</v>
      </c>
      <c r="AG692">
        <f>$C692*INDEX('E-E'!$E$2:$AH$516,MATCH(Capacity!$B692,'E-E'!$B$2:$B$516,0), MATCH(Capacity!AG$254,'E-E'!$E$1:$AH$1,0))</f>
        <v>0</v>
      </c>
      <c r="AH692">
        <f>$C692*INDEX('E-E'!$E$2:$AH$516,MATCH(Capacity!$B692,'E-E'!$B$2:$B$516,0), MATCH(Capacity!AH$254,'E-E'!$E$1:$AH$1,0))</f>
        <v>0</v>
      </c>
    </row>
    <row r="693" spans="1:34" x14ac:dyDescent="0.3">
      <c r="A693" t="str">
        <f>'E-E'!A440</f>
        <v>Tumut 3</v>
      </c>
      <c r="B693" t="str">
        <f>'E-E'!B440</f>
        <v>TUMUT3_02</v>
      </c>
      <c r="C693">
        <f>_xlfn.IFNA(VLOOKUP(B693,RawData!$B$1:$E$168,4,FALSE),0)</f>
        <v>0</v>
      </c>
      <c r="D693">
        <f>_xlfn.IFNA(VLOOKUP(B693,RawData!$B$1:$H$168,7,FALSE),0)</f>
        <v>0</v>
      </c>
      <c r="E693">
        <f>_xlfn.IFNA(VLOOKUP(B693,RawData!$B$1:$H$168,2,FALSE),0)</f>
        <v>0</v>
      </c>
      <c r="F693">
        <f>$C693*INDEX('E-E'!$E$2:$AH$516,MATCH(Capacity!$B693,'E-E'!$B$2:$B$516,0), MATCH(Capacity!F$254,'E-E'!$E$1:$AH$1,0))</f>
        <v>0</v>
      </c>
      <c r="G693">
        <f>$C693*INDEX('E-E'!$E$2:$AH$516,MATCH(Capacity!$B693,'E-E'!$B$2:$B$516,0), MATCH(Capacity!G$254,'E-E'!$E$1:$AH$1,0))</f>
        <v>0</v>
      </c>
      <c r="H693">
        <f>$C693*INDEX('E-E'!$E$2:$AH$516,MATCH(Capacity!$B693,'E-E'!$B$2:$B$516,0), MATCH(Capacity!H$254,'E-E'!$E$1:$AH$1,0))</f>
        <v>0</v>
      </c>
      <c r="I693">
        <f>$C693*INDEX('E-E'!$E$2:$AH$516,MATCH(Capacity!$B693,'E-E'!$B$2:$B$516,0), MATCH(Capacity!I$254,'E-E'!$E$1:$AH$1,0))</f>
        <v>0</v>
      </c>
      <c r="J693">
        <f>$C693*INDEX('E-E'!$E$2:$AH$516,MATCH(Capacity!$B693,'E-E'!$B$2:$B$516,0), MATCH(Capacity!J$254,'E-E'!$E$1:$AH$1,0))</f>
        <v>0</v>
      </c>
      <c r="K693">
        <f>$C693*INDEX('E-E'!$E$2:$AH$516,MATCH(Capacity!$B693,'E-E'!$B$2:$B$516,0), MATCH(Capacity!K$254,'E-E'!$E$1:$AH$1,0))</f>
        <v>0</v>
      </c>
      <c r="L693">
        <f>$C693*INDEX('E-E'!$E$2:$AH$516,MATCH(Capacity!$B693,'E-E'!$B$2:$B$516,0), MATCH(Capacity!L$254,'E-E'!$E$1:$AH$1,0))</f>
        <v>0</v>
      </c>
      <c r="M693">
        <f>$C693*INDEX('E-E'!$E$2:$AH$516,MATCH(Capacity!$B693,'E-E'!$B$2:$B$516,0), MATCH(Capacity!M$254,'E-E'!$E$1:$AH$1,0))</f>
        <v>0</v>
      </c>
      <c r="N693">
        <f>$C693*INDEX('E-E'!$E$2:$AH$516,MATCH(Capacity!$B693,'E-E'!$B$2:$B$516,0), MATCH(Capacity!N$254,'E-E'!$E$1:$AH$1,0))</f>
        <v>0</v>
      </c>
      <c r="O693">
        <f>$C693*INDEX('E-E'!$E$2:$AH$516,MATCH(Capacity!$B693,'E-E'!$B$2:$B$516,0), MATCH(Capacity!O$254,'E-E'!$E$1:$AH$1,0))</f>
        <v>0</v>
      </c>
      <c r="P693">
        <f>$C693*INDEX('E-E'!$E$2:$AH$516,MATCH(Capacity!$B693,'E-E'!$B$2:$B$516,0), MATCH(Capacity!P$254,'E-E'!$E$1:$AH$1,0))</f>
        <v>0</v>
      </c>
      <c r="Q693">
        <f>$C693*INDEX('E-E'!$E$2:$AH$516,MATCH(Capacity!$B693,'E-E'!$B$2:$B$516,0), MATCH(Capacity!Q$254,'E-E'!$E$1:$AH$1,0))</f>
        <v>0</v>
      </c>
      <c r="R693">
        <f>$C693*INDEX('E-E'!$E$2:$AH$516,MATCH(Capacity!$B693,'E-E'!$B$2:$B$516,0), MATCH(Capacity!R$254,'E-E'!$E$1:$AH$1,0))</f>
        <v>0</v>
      </c>
      <c r="S693">
        <f>$C693*INDEX('E-E'!$E$2:$AH$516,MATCH(Capacity!$B693,'E-E'!$B$2:$B$516,0), MATCH(Capacity!S$254,'E-E'!$E$1:$AH$1,0))</f>
        <v>0</v>
      </c>
      <c r="T693">
        <f>$C693*INDEX('E-E'!$E$2:$AH$516,MATCH(Capacity!$B693,'E-E'!$B$2:$B$516,0), MATCH(Capacity!T$254,'E-E'!$E$1:$AH$1,0))</f>
        <v>0</v>
      </c>
      <c r="U693">
        <f>$C693*INDEX('E-E'!$E$2:$AH$516,MATCH(Capacity!$B693,'E-E'!$B$2:$B$516,0), MATCH(Capacity!U$254,'E-E'!$E$1:$AH$1,0))</f>
        <v>0</v>
      </c>
      <c r="V693">
        <f>$C693*INDEX('E-E'!$E$2:$AH$516,MATCH(Capacity!$B693,'E-E'!$B$2:$B$516,0), MATCH(Capacity!V$254,'E-E'!$E$1:$AH$1,0))</f>
        <v>0</v>
      </c>
      <c r="W693">
        <f>$C693*INDEX('E-E'!$E$2:$AH$516,MATCH(Capacity!$B693,'E-E'!$B$2:$B$516,0), MATCH(Capacity!W$254,'E-E'!$E$1:$AH$1,0))</f>
        <v>0</v>
      </c>
      <c r="X693">
        <f>$C693*INDEX('E-E'!$E$2:$AH$516,MATCH(Capacity!$B693,'E-E'!$B$2:$B$516,0), MATCH(Capacity!X$254,'E-E'!$E$1:$AH$1,0))</f>
        <v>0</v>
      </c>
      <c r="Y693">
        <f>$C693*INDEX('E-E'!$E$2:$AH$516,MATCH(Capacity!$B693,'E-E'!$B$2:$B$516,0), MATCH(Capacity!Y$254,'E-E'!$E$1:$AH$1,0))</f>
        <v>0</v>
      </c>
      <c r="Z693">
        <f>$C693*INDEX('E-E'!$E$2:$AH$516,MATCH(Capacity!$B693,'E-E'!$B$2:$B$516,0), MATCH(Capacity!Z$254,'E-E'!$E$1:$AH$1,0))</f>
        <v>0</v>
      </c>
      <c r="AA693">
        <f>$C693*INDEX('E-E'!$E$2:$AH$516,MATCH(Capacity!$B693,'E-E'!$B$2:$B$516,0), MATCH(Capacity!AA$254,'E-E'!$E$1:$AH$1,0))</f>
        <v>0</v>
      </c>
      <c r="AB693">
        <f>$C693*INDEX('E-E'!$E$2:$AH$516,MATCH(Capacity!$B693,'E-E'!$B$2:$B$516,0), MATCH(Capacity!AB$254,'E-E'!$E$1:$AH$1,0))</f>
        <v>0</v>
      </c>
      <c r="AC693">
        <f>$C693*INDEX('E-E'!$E$2:$AH$516,MATCH(Capacity!$B693,'E-E'!$B$2:$B$516,0), MATCH(Capacity!AC$254,'E-E'!$E$1:$AH$1,0))</f>
        <v>0</v>
      </c>
      <c r="AD693">
        <f>$C693*INDEX('E-E'!$E$2:$AH$516,MATCH(Capacity!$B693,'E-E'!$B$2:$B$516,0), MATCH(Capacity!AD$254,'E-E'!$E$1:$AH$1,0))</f>
        <v>0</v>
      </c>
      <c r="AE693">
        <f>$C693*INDEX('E-E'!$E$2:$AH$516,MATCH(Capacity!$B693,'E-E'!$B$2:$B$516,0), MATCH(Capacity!AE$254,'E-E'!$E$1:$AH$1,0))</f>
        <v>0</v>
      </c>
      <c r="AF693">
        <f>$C693*INDEX('E-E'!$E$2:$AH$516,MATCH(Capacity!$B693,'E-E'!$B$2:$B$516,0), MATCH(Capacity!AF$254,'E-E'!$E$1:$AH$1,0))</f>
        <v>0</v>
      </c>
      <c r="AG693">
        <f>$C693*INDEX('E-E'!$E$2:$AH$516,MATCH(Capacity!$B693,'E-E'!$B$2:$B$516,0), MATCH(Capacity!AG$254,'E-E'!$E$1:$AH$1,0))</f>
        <v>0</v>
      </c>
      <c r="AH693">
        <f>$C693*INDEX('E-E'!$E$2:$AH$516,MATCH(Capacity!$B693,'E-E'!$B$2:$B$516,0), MATCH(Capacity!AH$254,'E-E'!$E$1:$AH$1,0))</f>
        <v>0</v>
      </c>
    </row>
    <row r="694" spans="1:34" x14ac:dyDescent="0.3">
      <c r="A694" t="str">
        <f>'E-E'!A441</f>
        <v>Tumut 3</v>
      </c>
      <c r="B694" t="str">
        <f>'E-E'!B441</f>
        <v>TUMUT3_03</v>
      </c>
      <c r="C694">
        <f>_xlfn.IFNA(VLOOKUP(B694,RawData!$B$1:$E$168,4,FALSE),0)</f>
        <v>0</v>
      </c>
      <c r="D694">
        <f>_xlfn.IFNA(VLOOKUP(B694,RawData!$B$1:$H$168,7,FALSE),0)</f>
        <v>0</v>
      </c>
      <c r="E694">
        <f>_xlfn.IFNA(VLOOKUP(B694,RawData!$B$1:$H$168,2,FALSE),0)</f>
        <v>0</v>
      </c>
      <c r="F694">
        <f>$C694*INDEX('E-E'!$E$2:$AH$516,MATCH(Capacity!$B694,'E-E'!$B$2:$B$516,0), MATCH(Capacity!F$254,'E-E'!$E$1:$AH$1,0))</f>
        <v>0</v>
      </c>
      <c r="G694">
        <f>$C694*INDEX('E-E'!$E$2:$AH$516,MATCH(Capacity!$B694,'E-E'!$B$2:$B$516,0), MATCH(Capacity!G$254,'E-E'!$E$1:$AH$1,0))</f>
        <v>0</v>
      </c>
      <c r="H694">
        <f>$C694*INDEX('E-E'!$E$2:$AH$516,MATCH(Capacity!$B694,'E-E'!$B$2:$B$516,0), MATCH(Capacity!H$254,'E-E'!$E$1:$AH$1,0))</f>
        <v>0</v>
      </c>
      <c r="I694">
        <f>$C694*INDEX('E-E'!$E$2:$AH$516,MATCH(Capacity!$B694,'E-E'!$B$2:$B$516,0), MATCH(Capacity!I$254,'E-E'!$E$1:$AH$1,0))</f>
        <v>0</v>
      </c>
      <c r="J694">
        <f>$C694*INDEX('E-E'!$E$2:$AH$516,MATCH(Capacity!$B694,'E-E'!$B$2:$B$516,0), MATCH(Capacity!J$254,'E-E'!$E$1:$AH$1,0))</f>
        <v>0</v>
      </c>
      <c r="K694">
        <f>$C694*INDEX('E-E'!$E$2:$AH$516,MATCH(Capacity!$B694,'E-E'!$B$2:$B$516,0), MATCH(Capacity!K$254,'E-E'!$E$1:$AH$1,0))</f>
        <v>0</v>
      </c>
      <c r="L694">
        <f>$C694*INDEX('E-E'!$E$2:$AH$516,MATCH(Capacity!$B694,'E-E'!$B$2:$B$516,0), MATCH(Capacity!L$254,'E-E'!$E$1:$AH$1,0))</f>
        <v>0</v>
      </c>
      <c r="M694">
        <f>$C694*INDEX('E-E'!$E$2:$AH$516,MATCH(Capacity!$B694,'E-E'!$B$2:$B$516,0), MATCH(Capacity!M$254,'E-E'!$E$1:$AH$1,0))</f>
        <v>0</v>
      </c>
      <c r="N694">
        <f>$C694*INDEX('E-E'!$E$2:$AH$516,MATCH(Capacity!$B694,'E-E'!$B$2:$B$516,0), MATCH(Capacity!N$254,'E-E'!$E$1:$AH$1,0))</f>
        <v>0</v>
      </c>
      <c r="O694">
        <f>$C694*INDEX('E-E'!$E$2:$AH$516,MATCH(Capacity!$B694,'E-E'!$B$2:$B$516,0), MATCH(Capacity!O$254,'E-E'!$E$1:$AH$1,0))</f>
        <v>0</v>
      </c>
      <c r="P694">
        <f>$C694*INDEX('E-E'!$E$2:$AH$516,MATCH(Capacity!$B694,'E-E'!$B$2:$B$516,0), MATCH(Capacity!P$254,'E-E'!$E$1:$AH$1,0))</f>
        <v>0</v>
      </c>
      <c r="Q694">
        <f>$C694*INDEX('E-E'!$E$2:$AH$516,MATCH(Capacity!$B694,'E-E'!$B$2:$B$516,0), MATCH(Capacity!Q$254,'E-E'!$E$1:$AH$1,0))</f>
        <v>0</v>
      </c>
      <c r="R694">
        <f>$C694*INDEX('E-E'!$E$2:$AH$516,MATCH(Capacity!$B694,'E-E'!$B$2:$B$516,0), MATCH(Capacity!R$254,'E-E'!$E$1:$AH$1,0))</f>
        <v>0</v>
      </c>
      <c r="S694">
        <f>$C694*INDEX('E-E'!$E$2:$AH$516,MATCH(Capacity!$B694,'E-E'!$B$2:$B$516,0), MATCH(Capacity!S$254,'E-E'!$E$1:$AH$1,0))</f>
        <v>0</v>
      </c>
      <c r="T694">
        <f>$C694*INDEX('E-E'!$E$2:$AH$516,MATCH(Capacity!$B694,'E-E'!$B$2:$B$516,0), MATCH(Capacity!T$254,'E-E'!$E$1:$AH$1,0))</f>
        <v>0</v>
      </c>
      <c r="U694">
        <f>$C694*INDEX('E-E'!$E$2:$AH$516,MATCH(Capacity!$B694,'E-E'!$B$2:$B$516,0), MATCH(Capacity!U$254,'E-E'!$E$1:$AH$1,0))</f>
        <v>0</v>
      </c>
      <c r="V694">
        <f>$C694*INDEX('E-E'!$E$2:$AH$516,MATCH(Capacity!$B694,'E-E'!$B$2:$B$516,0), MATCH(Capacity!V$254,'E-E'!$E$1:$AH$1,0))</f>
        <v>0</v>
      </c>
      <c r="W694">
        <f>$C694*INDEX('E-E'!$E$2:$AH$516,MATCH(Capacity!$B694,'E-E'!$B$2:$B$516,0), MATCH(Capacity!W$254,'E-E'!$E$1:$AH$1,0))</f>
        <v>0</v>
      </c>
      <c r="X694">
        <f>$C694*INDEX('E-E'!$E$2:$AH$516,MATCH(Capacity!$B694,'E-E'!$B$2:$B$516,0), MATCH(Capacity!X$254,'E-E'!$E$1:$AH$1,0))</f>
        <v>0</v>
      </c>
      <c r="Y694">
        <f>$C694*INDEX('E-E'!$E$2:$AH$516,MATCH(Capacity!$B694,'E-E'!$B$2:$B$516,0), MATCH(Capacity!Y$254,'E-E'!$E$1:$AH$1,0))</f>
        <v>0</v>
      </c>
      <c r="Z694">
        <f>$C694*INDEX('E-E'!$E$2:$AH$516,MATCH(Capacity!$B694,'E-E'!$B$2:$B$516,0), MATCH(Capacity!Z$254,'E-E'!$E$1:$AH$1,0))</f>
        <v>0</v>
      </c>
      <c r="AA694">
        <f>$C694*INDEX('E-E'!$E$2:$AH$516,MATCH(Capacity!$B694,'E-E'!$B$2:$B$516,0), MATCH(Capacity!AA$254,'E-E'!$E$1:$AH$1,0))</f>
        <v>0</v>
      </c>
      <c r="AB694">
        <f>$C694*INDEX('E-E'!$E$2:$AH$516,MATCH(Capacity!$B694,'E-E'!$B$2:$B$516,0), MATCH(Capacity!AB$254,'E-E'!$E$1:$AH$1,0))</f>
        <v>0</v>
      </c>
      <c r="AC694">
        <f>$C694*INDEX('E-E'!$E$2:$AH$516,MATCH(Capacity!$B694,'E-E'!$B$2:$B$516,0), MATCH(Capacity!AC$254,'E-E'!$E$1:$AH$1,0))</f>
        <v>0</v>
      </c>
      <c r="AD694">
        <f>$C694*INDEX('E-E'!$E$2:$AH$516,MATCH(Capacity!$B694,'E-E'!$B$2:$B$516,0), MATCH(Capacity!AD$254,'E-E'!$E$1:$AH$1,0))</f>
        <v>0</v>
      </c>
      <c r="AE694">
        <f>$C694*INDEX('E-E'!$E$2:$AH$516,MATCH(Capacity!$B694,'E-E'!$B$2:$B$516,0), MATCH(Capacity!AE$254,'E-E'!$E$1:$AH$1,0))</f>
        <v>0</v>
      </c>
      <c r="AF694">
        <f>$C694*INDEX('E-E'!$E$2:$AH$516,MATCH(Capacity!$B694,'E-E'!$B$2:$B$516,0), MATCH(Capacity!AF$254,'E-E'!$E$1:$AH$1,0))</f>
        <v>0</v>
      </c>
      <c r="AG694">
        <f>$C694*INDEX('E-E'!$E$2:$AH$516,MATCH(Capacity!$B694,'E-E'!$B$2:$B$516,0), MATCH(Capacity!AG$254,'E-E'!$E$1:$AH$1,0))</f>
        <v>0</v>
      </c>
      <c r="AH694">
        <f>$C694*INDEX('E-E'!$E$2:$AH$516,MATCH(Capacity!$B694,'E-E'!$B$2:$B$516,0), MATCH(Capacity!AH$254,'E-E'!$E$1:$AH$1,0))</f>
        <v>0</v>
      </c>
    </row>
    <row r="695" spans="1:34" x14ac:dyDescent="0.3">
      <c r="A695" t="str">
        <f>'E-E'!A442</f>
        <v>Tumut 3</v>
      </c>
      <c r="B695" t="str">
        <f>'E-E'!B442</f>
        <v>TUMUT3_04</v>
      </c>
      <c r="C695">
        <f>_xlfn.IFNA(VLOOKUP(B695,RawData!$B$1:$E$168,4,FALSE),0)</f>
        <v>0</v>
      </c>
      <c r="D695">
        <f>_xlfn.IFNA(VLOOKUP(B695,RawData!$B$1:$H$168,7,FALSE),0)</f>
        <v>0</v>
      </c>
      <c r="E695">
        <f>_xlfn.IFNA(VLOOKUP(B695,RawData!$B$1:$H$168,2,FALSE),0)</f>
        <v>0</v>
      </c>
      <c r="F695">
        <f>$C695*INDEX('E-E'!$E$2:$AH$516,MATCH(Capacity!$B695,'E-E'!$B$2:$B$516,0), MATCH(Capacity!F$254,'E-E'!$E$1:$AH$1,0))</f>
        <v>0</v>
      </c>
      <c r="G695">
        <f>$C695*INDEX('E-E'!$E$2:$AH$516,MATCH(Capacity!$B695,'E-E'!$B$2:$B$516,0), MATCH(Capacity!G$254,'E-E'!$E$1:$AH$1,0))</f>
        <v>0</v>
      </c>
      <c r="H695">
        <f>$C695*INDEX('E-E'!$E$2:$AH$516,MATCH(Capacity!$B695,'E-E'!$B$2:$B$516,0), MATCH(Capacity!H$254,'E-E'!$E$1:$AH$1,0))</f>
        <v>0</v>
      </c>
      <c r="I695">
        <f>$C695*INDEX('E-E'!$E$2:$AH$516,MATCH(Capacity!$B695,'E-E'!$B$2:$B$516,0), MATCH(Capacity!I$254,'E-E'!$E$1:$AH$1,0))</f>
        <v>0</v>
      </c>
      <c r="J695">
        <f>$C695*INDEX('E-E'!$E$2:$AH$516,MATCH(Capacity!$B695,'E-E'!$B$2:$B$516,0), MATCH(Capacity!J$254,'E-E'!$E$1:$AH$1,0))</f>
        <v>0</v>
      </c>
      <c r="K695">
        <f>$C695*INDEX('E-E'!$E$2:$AH$516,MATCH(Capacity!$B695,'E-E'!$B$2:$B$516,0), MATCH(Capacity!K$254,'E-E'!$E$1:$AH$1,0))</f>
        <v>0</v>
      </c>
      <c r="L695">
        <f>$C695*INDEX('E-E'!$E$2:$AH$516,MATCH(Capacity!$B695,'E-E'!$B$2:$B$516,0), MATCH(Capacity!L$254,'E-E'!$E$1:$AH$1,0))</f>
        <v>0</v>
      </c>
      <c r="M695">
        <f>$C695*INDEX('E-E'!$E$2:$AH$516,MATCH(Capacity!$B695,'E-E'!$B$2:$B$516,0), MATCH(Capacity!M$254,'E-E'!$E$1:$AH$1,0))</f>
        <v>0</v>
      </c>
      <c r="N695">
        <f>$C695*INDEX('E-E'!$E$2:$AH$516,MATCH(Capacity!$B695,'E-E'!$B$2:$B$516,0), MATCH(Capacity!N$254,'E-E'!$E$1:$AH$1,0))</f>
        <v>0</v>
      </c>
      <c r="O695">
        <f>$C695*INDEX('E-E'!$E$2:$AH$516,MATCH(Capacity!$B695,'E-E'!$B$2:$B$516,0), MATCH(Capacity!O$254,'E-E'!$E$1:$AH$1,0))</f>
        <v>0</v>
      </c>
      <c r="P695">
        <f>$C695*INDEX('E-E'!$E$2:$AH$516,MATCH(Capacity!$B695,'E-E'!$B$2:$B$516,0), MATCH(Capacity!P$254,'E-E'!$E$1:$AH$1,0))</f>
        <v>0</v>
      </c>
      <c r="Q695">
        <f>$C695*INDEX('E-E'!$E$2:$AH$516,MATCH(Capacity!$B695,'E-E'!$B$2:$B$516,0), MATCH(Capacity!Q$254,'E-E'!$E$1:$AH$1,0))</f>
        <v>0</v>
      </c>
      <c r="R695">
        <f>$C695*INDEX('E-E'!$E$2:$AH$516,MATCH(Capacity!$B695,'E-E'!$B$2:$B$516,0), MATCH(Capacity!R$254,'E-E'!$E$1:$AH$1,0))</f>
        <v>0</v>
      </c>
      <c r="S695">
        <f>$C695*INDEX('E-E'!$E$2:$AH$516,MATCH(Capacity!$B695,'E-E'!$B$2:$B$516,0), MATCH(Capacity!S$254,'E-E'!$E$1:$AH$1,0))</f>
        <v>0</v>
      </c>
      <c r="T695">
        <f>$C695*INDEX('E-E'!$E$2:$AH$516,MATCH(Capacity!$B695,'E-E'!$B$2:$B$516,0), MATCH(Capacity!T$254,'E-E'!$E$1:$AH$1,0))</f>
        <v>0</v>
      </c>
      <c r="U695">
        <f>$C695*INDEX('E-E'!$E$2:$AH$516,MATCH(Capacity!$B695,'E-E'!$B$2:$B$516,0), MATCH(Capacity!U$254,'E-E'!$E$1:$AH$1,0))</f>
        <v>0</v>
      </c>
      <c r="V695">
        <f>$C695*INDEX('E-E'!$E$2:$AH$516,MATCH(Capacity!$B695,'E-E'!$B$2:$B$516,0), MATCH(Capacity!V$254,'E-E'!$E$1:$AH$1,0))</f>
        <v>0</v>
      </c>
      <c r="W695">
        <f>$C695*INDEX('E-E'!$E$2:$AH$516,MATCH(Capacity!$B695,'E-E'!$B$2:$B$516,0), MATCH(Capacity!W$254,'E-E'!$E$1:$AH$1,0))</f>
        <v>0</v>
      </c>
      <c r="X695">
        <f>$C695*INDEX('E-E'!$E$2:$AH$516,MATCH(Capacity!$B695,'E-E'!$B$2:$B$516,0), MATCH(Capacity!X$254,'E-E'!$E$1:$AH$1,0))</f>
        <v>0</v>
      </c>
      <c r="Y695">
        <f>$C695*INDEX('E-E'!$E$2:$AH$516,MATCH(Capacity!$B695,'E-E'!$B$2:$B$516,0), MATCH(Capacity!Y$254,'E-E'!$E$1:$AH$1,0))</f>
        <v>0</v>
      </c>
      <c r="Z695">
        <f>$C695*INDEX('E-E'!$E$2:$AH$516,MATCH(Capacity!$B695,'E-E'!$B$2:$B$516,0), MATCH(Capacity!Z$254,'E-E'!$E$1:$AH$1,0))</f>
        <v>0</v>
      </c>
      <c r="AA695">
        <f>$C695*INDEX('E-E'!$E$2:$AH$516,MATCH(Capacity!$B695,'E-E'!$B$2:$B$516,0), MATCH(Capacity!AA$254,'E-E'!$E$1:$AH$1,0))</f>
        <v>0</v>
      </c>
      <c r="AB695">
        <f>$C695*INDEX('E-E'!$E$2:$AH$516,MATCH(Capacity!$B695,'E-E'!$B$2:$B$516,0), MATCH(Capacity!AB$254,'E-E'!$E$1:$AH$1,0))</f>
        <v>0</v>
      </c>
      <c r="AC695">
        <f>$C695*INDEX('E-E'!$E$2:$AH$516,MATCH(Capacity!$B695,'E-E'!$B$2:$B$516,0), MATCH(Capacity!AC$254,'E-E'!$E$1:$AH$1,0))</f>
        <v>0</v>
      </c>
      <c r="AD695">
        <f>$C695*INDEX('E-E'!$E$2:$AH$516,MATCH(Capacity!$B695,'E-E'!$B$2:$B$516,0), MATCH(Capacity!AD$254,'E-E'!$E$1:$AH$1,0))</f>
        <v>0</v>
      </c>
      <c r="AE695">
        <f>$C695*INDEX('E-E'!$E$2:$AH$516,MATCH(Capacity!$B695,'E-E'!$B$2:$B$516,0), MATCH(Capacity!AE$254,'E-E'!$E$1:$AH$1,0))</f>
        <v>0</v>
      </c>
      <c r="AF695">
        <f>$C695*INDEX('E-E'!$E$2:$AH$516,MATCH(Capacity!$B695,'E-E'!$B$2:$B$516,0), MATCH(Capacity!AF$254,'E-E'!$E$1:$AH$1,0))</f>
        <v>0</v>
      </c>
      <c r="AG695">
        <f>$C695*INDEX('E-E'!$E$2:$AH$516,MATCH(Capacity!$B695,'E-E'!$B$2:$B$516,0), MATCH(Capacity!AG$254,'E-E'!$E$1:$AH$1,0))</f>
        <v>0</v>
      </c>
      <c r="AH695">
        <f>$C695*INDEX('E-E'!$E$2:$AH$516,MATCH(Capacity!$B695,'E-E'!$B$2:$B$516,0), MATCH(Capacity!AH$254,'E-E'!$E$1:$AH$1,0))</f>
        <v>0</v>
      </c>
    </row>
    <row r="696" spans="1:34" x14ac:dyDescent="0.3">
      <c r="A696" t="str">
        <f>'E-E'!A443</f>
        <v>Tumut 3</v>
      </c>
      <c r="B696" t="str">
        <f>'E-E'!B443</f>
        <v>TUMUT3_05</v>
      </c>
      <c r="C696">
        <f>_xlfn.IFNA(VLOOKUP(B696,RawData!$B$1:$E$168,4,FALSE),0)</f>
        <v>0</v>
      </c>
      <c r="D696">
        <f>_xlfn.IFNA(VLOOKUP(B696,RawData!$B$1:$H$168,7,FALSE),0)</f>
        <v>0</v>
      </c>
      <c r="E696">
        <f>_xlfn.IFNA(VLOOKUP(B696,RawData!$B$1:$H$168,2,FALSE),0)</f>
        <v>0</v>
      </c>
      <c r="F696">
        <f>$C696*INDEX('E-E'!$E$2:$AH$516,MATCH(Capacity!$B696,'E-E'!$B$2:$B$516,0), MATCH(Capacity!F$254,'E-E'!$E$1:$AH$1,0))</f>
        <v>0</v>
      </c>
      <c r="G696">
        <f>$C696*INDEX('E-E'!$E$2:$AH$516,MATCH(Capacity!$B696,'E-E'!$B$2:$B$516,0), MATCH(Capacity!G$254,'E-E'!$E$1:$AH$1,0))</f>
        <v>0</v>
      </c>
      <c r="H696">
        <f>$C696*INDEX('E-E'!$E$2:$AH$516,MATCH(Capacity!$B696,'E-E'!$B$2:$B$516,0), MATCH(Capacity!H$254,'E-E'!$E$1:$AH$1,0))</f>
        <v>0</v>
      </c>
      <c r="I696">
        <f>$C696*INDEX('E-E'!$E$2:$AH$516,MATCH(Capacity!$B696,'E-E'!$B$2:$B$516,0), MATCH(Capacity!I$254,'E-E'!$E$1:$AH$1,0))</f>
        <v>0</v>
      </c>
      <c r="J696">
        <f>$C696*INDEX('E-E'!$E$2:$AH$516,MATCH(Capacity!$B696,'E-E'!$B$2:$B$516,0), MATCH(Capacity!J$254,'E-E'!$E$1:$AH$1,0))</f>
        <v>0</v>
      </c>
      <c r="K696">
        <f>$C696*INDEX('E-E'!$E$2:$AH$516,MATCH(Capacity!$B696,'E-E'!$B$2:$B$516,0), MATCH(Capacity!K$254,'E-E'!$E$1:$AH$1,0))</f>
        <v>0</v>
      </c>
      <c r="L696">
        <f>$C696*INDEX('E-E'!$E$2:$AH$516,MATCH(Capacity!$B696,'E-E'!$B$2:$B$516,0), MATCH(Capacity!L$254,'E-E'!$E$1:$AH$1,0))</f>
        <v>0</v>
      </c>
      <c r="M696">
        <f>$C696*INDEX('E-E'!$E$2:$AH$516,MATCH(Capacity!$B696,'E-E'!$B$2:$B$516,0), MATCH(Capacity!M$254,'E-E'!$E$1:$AH$1,0))</f>
        <v>0</v>
      </c>
      <c r="N696">
        <f>$C696*INDEX('E-E'!$E$2:$AH$516,MATCH(Capacity!$B696,'E-E'!$B$2:$B$516,0), MATCH(Capacity!N$254,'E-E'!$E$1:$AH$1,0))</f>
        <v>0</v>
      </c>
      <c r="O696">
        <f>$C696*INDEX('E-E'!$E$2:$AH$516,MATCH(Capacity!$B696,'E-E'!$B$2:$B$516,0), MATCH(Capacity!O$254,'E-E'!$E$1:$AH$1,0))</f>
        <v>0</v>
      </c>
      <c r="P696">
        <f>$C696*INDEX('E-E'!$E$2:$AH$516,MATCH(Capacity!$B696,'E-E'!$B$2:$B$516,0), MATCH(Capacity!P$254,'E-E'!$E$1:$AH$1,0))</f>
        <v>0</v>
      </c>
      <c r="Q696">
        <f>$C696*INDEX('E-E'!$E$2:$AH$516,MATCH(Capacity!$B696,'E-E'!$B$2:$B$516,0), MATCH(Capacity!Q$254,'E-E'!$E$1:$AH$1,0))</f>
        <v>0</v>
      </c>
      <c r="R696">
        <f>$C696*INDEX('E-E'!$E$2:$AH$516,MATCH(Capacity!$B696,'E-E'!$B$2:$B$516,0), MATCH(Capacity!R$254,'E-E'!$E$1:$AH$1,0))</f>
        <v>0</v>
      </c>
      <c r="S696">
        <f>$C696*INDEX('E-E'!$E$2:$AH$516,MATCH(Capacity!$B696,'E-E'!$B$2:$B$516,0), MATCH(Capacity!S$254,'E-E'!$E$1:$AH$1,0))</f>
        <v>0</v>
      </c>
      <c r="T696">
        <f>$C696*INDEX('E-E'!$E$2:$AH$516,MATCH(Capacity!$B696,'E-E'!$B$2:$B$516,0), MATCH(Capacity!T$254,'E-E'!$E$1:$AH$1,0))</f>
        <v>0</v>
      </c>
      <c r="U696">
        <f>$C696*INDEX('E-E'!$E$2:$AH$516,MATCH(Capacity!$B696,'E-E'!$B$2:$B$516,0), MATCH(Capacity!U$254,'E-E'!$E$1:$AH$1,0))</f>
        <v>0</v>
      </c>
      <c r="V696">
        <f>$C696*INDEX('E-E'!$E$2:$AH$516,MATCH(Capacity!$B696,'E-E'!$B$2:$B$516,0), MATCH(Capacity!V$254,'E-E'!$E$1:$AH$1,0))</f>
        <v>0</v>
      </c>
      <c r="W696">
        <f>$C696*INDEX('E-E'!$E$2:$AH$516,MATCH(Capacity!$B696,'E-E'!$B$2:$B$516,0), MATCH(Capacity!W$254,'E-E'!$E$1:$AH$1,0))</f>
        <v>0</v>
      </c>
      <c r="X696">
        <f>$C696*INDEX('E-E'!$E$2:$AH$516,MATCH(Capacity!$B696,'E-E'!$B$2:$B$516,0), MATCH(Capacity!X$254,'E-E'!$E$1:$AH$1,0))</f>
        <v>0</v>
      </c>
      <c r="Y696">
        <f>$C696*INDEX('E-E'!$E$2:$AH$516,MATCH(Capacity!$B696,'E-E'!$B$2:$B$516,0), MATCH(Capacity!Y$254,'E-E'!$E$1:$AH$1,0))</f>
        <v>0</v>
      </c>
      <c r="Z696">
        <f>$C696*INDEX('E-E'!$E$2:$AH$516,MATCH(Capacity!$B696,'E-E'!$B$2:$B$516,0), MATCH(Capacity!Z$254,'E-E'!$E$1:$AH$1,0))</f>
        <v>0</v>
      </c>
      <c r="AA696">
        <f>$C696*INDEX('E-E'!$E$2:$AH$516,MATCH(Capacity!$B696,'E-E'!$B$2:$B$516,0), MATCH(Capacity!AA$254,'E-E'!$E$1:$AH$1,0))</f>
        <v>0</v>
      </c>
      <c r="AB696">
        <f>$C696*INDEX('E-E'!$E$2:$AH$516,MATCH(Capacity!$B696,'E-E'!$B$2:$B$516,0), MATCH(Capacity!AB$254,'E-E'!$E$1:$AH$1,0))</f>
        <v>0</v>
      </c>
      <c r="AC696">
        <f>$C696*INDEX('E-E'!$E$2:$AH$516,MATCH(Capacity!$B696,'E-E'!$B$2:$B$516,0), MATCH(Capacity!AC$254,'E-E'!$E$1:$AH$1,0))</f>
        <v>0</v>
      </c>
      <c r="AD696">
        <f>$C696*INDEX('E-E'!$E$2:$AH$516,MATCH(Capacity!$B696,'E-E'!$B$2:$B$516,0), MATCH(Capacity!AD$254,'E-E'!$E$1:$AH$1,0))</f>
        <v>0</v>
      </c>
      <c r="AE696">
        <f>$C696*INDEX('E-E'!$E$2:$AH$516,MATCH(Capacity!$B696,'E-E'!$B$2:$B$516,0), MATCH(Capacity!AE$254,'E-E'!$E$1:$AH$1,0))</f>
        <v>0</v>
      </c>
      <c r="AF696">
        <f>$C696*INDEX('E-E'!$E$2:$AH$516,MATCH(Capacity!$B696,'E-E'!$B$2:$B$516,0), MATCH(Capacity!AF$254,'E-E'!$E$1:$AH$1,0))</f>
        <v>0</v>
      </c>
      <c r="AG696">
        <f>$C696*INDEX('E-E'!$E$2:$AH$516,MATCH(Capacity!$B696,'E-E'!$B$2:$B$516,0), MATCH(Capacity!AG$254,'E-E'!$E$1:$AH$1,0))</f>
        <v>0</v>
      </c>
      <c r="AH696">
        <f>$C696*INDEX('E-E'!$E$2:$AH$516,MATCH(Capacity!$B696,'E-E'!$B$2:$B$516,0), MATCH(Capacity!AH$254,'E-E'!$E$1:$AH$1,0))</f>
        <v>0</v>
      </c>
    </row>
    <row r="697" spans="1:34" x14ac:dyDescent="0.3">
      <c r="A697" t="str">
        <f>'E-E'!A444</f>
        <v>Tumut 3</v>
      </c>
      <c r="B697" t="str">
        <f>'E-E'!B444</f>
        <v>TUMUT3_06</v>
      </c>
      <c r="C697">
        <f>_xlfn.IFNA(VLOOKUP(B697,RawData!$B$1:$E$168,4,FALSE),0)</f>
        <v>0</v>
      </c>
      <c r="D697">
        <f>_xlfn.IFNA(VLOOKUP(B697,RawData!$B$1:$H$168,7,FALSE),0)</f>
        <v>0</v>
      </c>
      <c r="E697">
        <f>_xlfn.IFNA(VLOOKUP(B697,RawData!$B$1:$H$168,2,FALSE),0)</f>
        <v>0</v>
      </c>
      <c r="F697">
        <f>$C697*INDEX('E-E'!$E$2:$AH$516,MATCH(Capacity!$B697,'E-E'!$B$2:$B$516,0), MATCH(Capacity!F$254,'E-E'!$E$1:$AH$1,0))</f>
        <v>0</v>
      </c>
      <c r="G697">
        <f>$C697*INDEX('E-E'!$E$2:$AH$516,MATCH(Capacity!$B697,'E-E'!$B$2:$B$516,0), MATCH(Capacity!G$254,'E-E'!$E$1:$AH$1,0))</f>
        <v>0</v>
      </c>
      <c r="H697">
        <f>$C697*INDEX('E-E'!$E$2:$AH$516,MATCH(Capacity!$B697,'E-E'!$B$2:$B$516,0), MATCH(Capacity!H$254,'E-E'!$E$1:$AH$1,0))</f>
        <v>0</v>
      </c>
      <c r="I697">
        <f>$C697*INDEX('E-E'!$E$2:$AH$516,MATCH(Capacity!$B697,'E-E'!$B$2:$B$516,0), MATCH(Capacity!I$254,'E-E'!$E$1:$AH$1,0))</f>
        <v>0</v>
      </c>
      <c r="J697">
        <f>$C697*INDEX('E-E'!$E$2:$AH$516,MATCH(Capacity!$B697,'E-E'!$B$2:$B$516,0), MATCH(Capacity!J$254,'E-E'!$E$1:$AH$1,0))</f>
        <v>0</v>
      </c>
      <c r="K697">
        <f>$C697*INDEX('E-E'!$E$2:$AH$516,MATCH(Capacity!$B697,'E-E'!$B$2:$B$516,0), MATCH(Capacity!K$254,'E-E'!$E$1:$AH$1,0))</f>
        <v>0</v>
      </c>
      <c r="L697">
        <f>$C697*INDEX('E-E'!$E$2:$AH$516,MATCH(Capacity!$B697,'E-E'!$B$2:$B$516,0), MATCH(Capacity!L$254,'E-E'!$E$1:$AH$1,0))</f>
        <v>0</v>
      </c>
      <c r="M697">
        <f>$C697*INDEX('E-E'!$E$2:$AH$516,MATCH(Capacity!$B697,'E-E'!$B$2:$B$516,0), MATCH(Capacity!M$254,'E-E'!$E$1:$AH$1,0))</f>
        <v>0</v>
      </c>
      <c r="N697">
        <f>$C697*INDEX('E-E'!$E$2:$AH$516,MATCH(Capacity!$B697,'E-E'!$B$2:$B$516,0), MATCH(Capacity!N$254,'E-E'!$E$1:$AH$1,0))</f>
        <v>0</v>
      </c>
      <c r="O697">
        <f>$C697*INDEX('E-E'!$E$2:$AH$516,MATCH(Capacity!$B697,'E-E'!$B$2:$B$516,0), MATCH(Capacity!O$254,'E-E'!$E$1:$AH$1,0))</f>
        <v>0</v>
      </c>
      <c r="P697">
        <f>$C697*INDEX('E-E'!$E$2:$AH$516,MATCH(Capacity!$B697,'E-E'!$B$2:$B$516,0), MATCH(Capacity!P$254,'E-E'!$E$1:$AH$1,0))</f>
        <v>0</v>
      </c>
      <c r="Q697">
        <f>$C697*INDEX('E-E'!$E$2:$AH$516,MATCH(Capacity!$B697,'E-E'!$B$2:$B$516,0), MATCH(Capacity!Q$254,'E-E'!$E$1:$AH$1,0))</f>
        <v>0</v>
      </c>
      <c r="R697">
        <f>$C697*INDEX('E-E'!$E$2:$AH$516,MATCH(Capacity!$B697,'E-E'!$B$2:$B$516,0), MATCH(Capacity!R$254,'E-E'!$E$1:$AH$1,0))</f>
        <v>0</v>
      </c>
      <c r="S697">
        <f>$C697*INDEX('E-E'!$E$2:$AH$516,MATCH(Capacity!$B697,'E-E'!$B$2:$B$516,0), MATCH(Capacity!S$254,'E-E'!$E$1:$AH$1,0))</f>
        <v>0</v>
      </c>
      <c r="T697">
        <f>$C697*INDEX('E-E'!$E$2:$AH$516,MATCH(Capacity!$B697,'E-E'!$B$2:$B$516,0), MATCH(Capacity!T$254,'E-E'!$E$1:$AH$1,0))</f>
        <v>0</v>
      </c>
      <c r="U697">
        <f>$C697*INDEX('E-E'!$E$2:$AH$516,MATCH(Capacity!$B697,'E-E'!$B$2:$B$516,0), MATCH(Capacity!U$254,'E-E'!$E$1:$AH$1,0))</f>
        <v>0</v>
      </c>
      <c r="V697">
        <f>$C697*INDEX('E-E'!$E$2:$AH$516,MATCH(Capacity!$B697,'E-E'!$B$2:$B$516,0), MATCH(Capacity!V$254,'E-E'!$E$1:$AH$1,0))</f>
        <v>0</v>
      </c>
      <c r="W697">
        <f>$C697*INDEX('E-E'!$E$2:$AH$516,MATCH(Capacity!$B697,'E-E'!$B$2:$B$516,0), MATCH(Capacity!W$254,'E-E'!$E$1:$AH$1,0))</f>
        <v>0</v>
      </c>
      <c r="X697">
        <f>$C697*INDEX('E-E'!$E$2:$AH$516,MATCH(Capacity!$B697,'E-E'!$B$2:$B$516,0), MATCH(Capacity!X$254,'E-E'!$E$1:$AH$1,0))</f>
        <v>0</v>
      </c>
      <c r="Y697">
        <f>$C697*INDEX('E-E'!$E$2:$AH$516,MATCH(Capacity!$B697,'E-E'!$B$2:$B$516,0), MATCH(Capacity!Y$254,'E-E'!$E$1:$AH$1,0))</f>
        <v>0</v>
      </c>
      <c r="Z697">
        <f>$C697*INDEX('E-E'!$E$2:$AH$516,MATCH(Capacity!$B697,'E-E'!$B$2:$B$516,0), MATCH(Capacity!Z$254,'E-E'!$E$1:$AH$1,0))</f>
        <v>0</v>
      </c>
      <c r="AA697">
        <f>$C697*INDEX('E-E'!$E$2:$AH$516,MATCH(Capacity!$B697,'E-E'!$B$2:$B$516,0), MATCH(Capacity!AA$254,'E-E'!$E$1:$AH$1,0))</f>
        <v>0</v>
      </c>
      <c r="AB697">
        <f>$C697*INDEX('E-E'!$E$2:$AH$516,MATCH(Capacity!$B697,'E-E'!$B$2:$B$516,0), MATCH(Capacity!AB$254,'E-E'!$E$1:$AH$1,0))</f>
        <v>0</v>
      </c>
      <c r="AC697">
        <f>$C697*INDEX('E-E'!$E$2:$AH$516,MATCH(Capacity!$B697,'E-E'!$B$2:$B$516,0), MATCH(Capacity!AC$254,'E-E'!$E$1:$AH$1,0))</f>
        <v>0</v>
      </c>
      <c r="AD697">
        <f>$C697*INDEX('E-E'!$E$2:$AH$516,MATCH(Capacity!$B697,'E-E'!$B$2:$B$516,0), MATCH(Capacity!AD$254,'E-E'!$E$1:$AH$1,0))</f>
        <v>0</v>
      </c>
      <c r="AE697">
        <f>$C697*INDEX('E-E'!$E$2:$AH$516,MATCH(Capacity!$B697,'E-E'!$B$2:$B$516,0), MATCH(Capacity!AE$254,'E-E'!$E$1:$AH$1,0))</f>
        <v>0</v>
      </c>
      <c r="AF697">
        <f>$C697*INDEX('E-E'!$E$2:$AH$516,MATCH(Capacity!$B697,'E-E'!$B$2:$B$516,0), MATCH(Capacity!AF$254,'E-E'!$E$1:$AH$1,0))</f>
        <v>0</v>
      </c>
      <c r="AG697">
        <f>$C697*INDEX('E-E'!$E$2:$AH$516,MATCH(Capacity!$B697,'E-E'!$B$2:$B$516,0), MATCH(Capacity!AG$254,'E-E'!$E$1:$AH$1,0))</f>
        <v>0</v>
      </c>
      <c r="AH697">
        <f>$C697*INDEX('E-E'!$E$2:$AH$516,MATCH(Capacity!$B697,'E-E'!$B$2:$B$516,0), MATCH(Capacity!AH$254,'E-E'!$E$1:$AH$1,0))</f>
        <v>0</v>
      </c>
    </row>
    <row r="698" spans="1:34" x14ac:dyDescent="0.3">
      <c r="A698" t="str">
        <f>'E-E'!A445</f>
        <v>Tamar Valley Combined Cycle</v>
      </c>
      <c r="B698" t="str">
        <f>'E-E'!B445</f>
        <v>TVCC201</v>
      </c>
      <c r="C698">
        <f>_xlfn.IFNA(VLOOKUP(B698,RawData!$B$1:$E$168,4,FALSE),0)</f>
        <v>140</v>
      </c>
      <c r="D698" t="str">
        <f>_xlfn.IFNA(VLOOKUP(B698,RawData!$B$1:$H$168,7,FALSE),0)</f>
        <v>CCGT</v>
      </c>
      <c r="E698" t="str">
        <f>_xlfn.IFNA(VLOOKUP(B698,RawData!$B$1:$H$168,2,FALSE),0)</f>
        <v>TAS</v>
      </c>
      <c r="F698">
        <f>$C698*INDEX('E-E'!$E$2:$AH$516,MATCH(Capacity!$B698,'E-E'!$B$2:$B$516,0), MATCH(Capacity!F$254,'E-E'!$E$1:$AH$1,0))</f>
        <v>140</v>
      </c>
      <c r="G698">
        <f>$C698*INDEX('E-E'!$E$2:$AH$516,MATCH(Capacity!$B698,'E-E'!$B$2:$B$516,0), MATCH(Capacity!G$254,'E-E'!$E$1:$AH$1,0))</f>
        <v>140</v>
      </c>
      <c r="H698">
        <f>$C698*INDEX('E-E'!$E$2:$AH$516,MATCH(Capacity!$B698,'E-E'!$B$2:$B$516,0), MATCH(Capacity!H$254,'E-E'!$E$1:$AH$1,0))</f>
        <v>140</v>
      </c>
      <c r="I698">
        <f>$C698*INDEX('E-E'!$E$2:$AH$516,MATCH(Capacity!$B698,'E-E'!$B$2:$B$516,0), MATCH(Capacity!I$254,'E-E'!$E$1:$AH$1,0))</f>
        <v>140</v>
      </c>
      <c r="J698">
        <f>$C698*INDEX('E-E'!$E$2:$AH$516,MATCH(Capacity!$B698,'E-E'!$B$2:$B$516,0), MATCH(Capacity!J$254,'E-E'!$E$1:$AH$1,0))</f>
        <v>140</v>
      </c>
      <c r="K698">
        <f>$C698*INDEX('E-E'!$E$2:$AH$516,MATCH(Capacity!$B698,'E-E'!$B$2:$B$516,0), MATCH(Capacity!K$254,'E-E'!$E$1:$AH$1,0))</f>
        <v>140</v>
      </c>
      <c r="L698">
        <f>$C698*INDEX('E-E'!$E$2:$AH$516,MATCH(Capacity!$B698,'E-E'!$B$2:$B$516,0), MATCH(Capacity!L$254,'E-E'!$E$1:$AH$1,0))</f>
        <v>140</v>
      </c>
      <c r="M698">
        <f>$C698*INDEX('E-E'!$E$2:$AH$516,MATCH(Capacity!$B698,'E-E'!$B$2:$B$516,0), MATCH(Capacity!M$254,'E-E'!$E$1:$AH$1,0))</f>
        <v>140</v>
      </c>
      <c r="N698">
        <f>$C698*INDEX('E-E'!$E$2:$AH$516,MATCH(Capacity!$B698,'E-E'!$B$2:$B$516,0), MATCH(Capacity!N$254,'E-E'!$E$1:$AH$1,0))</f>
        <v>140</v>
      </c>
      <c r="O698">
        <f>$C698*INDEX('E-E'!$E$2:$AH$516,MATCH(Capacity!$B698,'E-E'!$B$2:$B$516,0), MATCH(Capacity!O$254,'E-E'!$E$1:$AH$1,0))</f>
        <v>140</v>
      </c>
      <c r="P698">
        <f>$C698*INDEX('E-E'!$E$2:$AH$516,MATCH(Capacity!$B698,'E-E'!$B$2:$B$516,0), MATCH(Capacity!P$254,'E-E'!$E$1:$AH$1,0))</f>
        <v>140</v>
      </c>
      <c r="Q698">
        <f>$C698*INDEX('E-E'!$E$2:$AH$516,MATCH(Capacity!$B698,'E-E'!$B$2:$B$516,0), MATCH(Capacity!Q$254,'E-E'!$E$1:$AH$1,0))</f>
        <v>140</v>
      </c>
      <c r="R698">
        <f>$C698*INDEX('E-E'!$E$2:$AH$516,MATCH(Capacity!$B698,'E-E'!$B$2:$B$516,0), MATCH(Capacity!R$254,'E-E'!$E$1:$AH$1,0))</f>
        <v>140</v>
      </c>
      <c r="S698">
        <f>$C698*INDEX('E-E'!$E$2:$AH$516,MATCH(Capacity!$B698,'E-E'!$B$2:$B$516,0), MATCH(Capacity!S$254,'E-E'!$E$1:$AH$1,0))</f>
        <v>140</v>
      </c>
      <c r="T698">
        <f>$C698*INDEX('E-E'!$E$2:$AH$516,MATCH(Capacity!$B698,'E-E'!$B$2:$B$516,0), MATCH(Capacity!T$254,'E-E'!$E$1:$AH$1,0))</f>
        <v>140</v>
      </c>
      <c r="U698">
        <f>$C698*INDEX('E-E'!$E$2:$AH$516,MATCH(Capacity!$B698,'E-E'!$B$2:$B$516,0), MATCH(Capacity!U$254,'E-E'!$E$1:$AH$1,0))</f>
        <v>140</v>
      </c>
      <c r="V698">
        <f>$C698*INDEX('E-E'!$E$2:$AH$516,MATCH(Capacity!$B698,'E-E'!$B$2:$B$516,0), MATCH(Capacity!V$254,'E-E'!$E$1:$AH$1,0))</f>
        <v>140</v>
      </c>
      <c r="W698">
        <f>$C698*INDEX('E-E'!$E$2:$AH$516,MATCH(Capacity!$B698,'E-E'!$B$2:$B$516,0), MATCH(Capacity!W$254,'E-E'!$E$1:$AH$1,0))</f>
        <v>140</v>
      </c>
      <c r="X698">
        <f>$C698*INDEX('E-E'!$E$2:$AH$516,MATCH(Capacity!$B698,'E-E'!$B$2:$B$516,0), MATCH(Capacity!X$254,'E-E'!$E$1:$AH$1,0))</f>
        <v>140</v>
      </c>
      <c r="Y698">
        <f>$C698*INDEX('E-E'!$E$2:$AH$516,MATCH(Capacity!$B698,'E-E'!$B$2:$B$516,0), MATCH(Capacity!Y$254,'E-E'!$E$1:$AH$1,0))</f>
        <v>140</v>
      </c>
      <c r="Z698">
        <f>$C698*INDEX('E-E'!$E$2:$AH$516,MATCH(Capacity!$B698,'E-E'!$B$2:$B$516,0), MATCH(Capacity!Z$254,'E-E'!$E$1:$AH$1,0))</f>
        <v>140</v>
      </c>
      <c r="AA698">
        <f>$C698*INDEX('E-E'!$E$2:$AH$516,MATCH(Capacity!$B698,'E-E'!$B$2:$B$516,0), MATCH(Capacity!AA$254,'E-E'!$E$1:$AH$1,0))</f>
        <v>140</v>
      </c>
      <c r="AB698">
        <f>$C698*INDEX('E-E'!$E$2:$AH$516,MATCH(Capacity!$B698,'E-E'!$B$2:$B$516,0), MATCH(Capacity!AB$254,'E-E'!$E$1:$AH$1,0))</f>
        <v>140</v>
      </c>
      <c r="AC698">
        <f>$C698*INDEX('E-E'!$E$2:$AH$516,MATCH(Capacity!$B698,'E-E'!$B$2:$B$516,0), MATCH(Capacity!AC$254,'E-E'!$E$1:$AH$1,0))</f>
        <v>140</v>
      </c>
      <c r="AD698">
        <f>$C698*INDEX('E-E'!$E$2:$AH$516,MATCH(Capacity!$B698,'E-E'!$B$2:$B$516,0), MATCH(Capacity!AD$254,'E-E'!$E$1:$AH$1,0))</f>
        <v>140</v>
      </c>
      <c r="AE698">
        <f>$C698*INDEX('E-E'!$E$2:$AH$516,MATCH(Capacity!$B698,'E-E'!$B$2:$B$516,0), MATCH(Capacity!AE$254,'E-E'!$E$1:$AH$1,0))</f>
        <v>140</v>
      </c>
      <c r="AF698">
        <f>$C698*INDEX('E-E'!$E$2:$AH$516,MATCH(Capacity!$B698,'E-E'!$B$2:$B$516,0), MATCH(Capacity!AF$254,'E-E'!$E$1:$AH$1,0))</f>
        <v>140</v>
      </c>
      <c r="AG698">
        <f>$C698*INDEX('E-E'!$E$2:$AH$516,MATCH(Capacity!$B698,'E-E'!$B$2:$B$516,0), MATCH(Capacity!AG$254,'E-E'!$E$1:$AH$1,0))</f>
        <v>140</v>
      </c>
      <c r="AH698">
        <f>$C698*INDEX('E-E'!$E$2:$AH$516,MATCH(Capacity!$B698,'E-E'!$B$2:$B$516,0), MATCH(Capacity!AH$254,'E-E'!$E$1:$AH$1,0))</f>
        <v>140</v>
      </c>
    </row>
    <row r="699" spans="1:34" x14ac:dyDescent="0.3">
      <c r="A699" t="str">
        <f>'E-E'!A446</f>
        <v>Tamar Valley Combined Cycle</v>
      </c>
      <c r="B699" t="str">
        <f>'E-E'!B446</f>
        <v>TVCC201_GT</v>
      </c>
      <c r="C699">
        <f>_xlfn.IFNA(VLOOKUP(B699,RawData!$B$1:$E$168,4,FALSE),0)</f>
        <v>0</v>
      </c>
      <c r="D699">
        <f>_xlfn.IFNA(VLOOKUP(B699,RawData!$B$1:$H$168,7,FALSE),0)</f>
        <v>0</v>
      </c>
      <c r="E699">
        <f>_xlfn.IFNA(VLOOKUP(B699,RawData!$B$1:$H$168,2,FALSE),0)</f>
        <v>0</v>
      </c>
      <c r="F699">
        <f>$C699*INDEX('E-E'!$E$2:$AH$516,MATCH(Capacity!$B699,'E-E'!$B$2:$B$516,0), MATCH(Capacity!F$254,'E-E'!$E$1:$AH$1,0))</f>
        <v>0</v>
      </c>
      <c r="G699">
        <f>$C699*INDEX('E-E'!$E$2:$AH$516,MATCH(Capacity!$B699,'E-E'!$B$2:$B$516,0), MATCH(Capacity!G$254,'E-E'!$E$1:$AH$1,0))</f>
        <v>0</v>
      </c>
      <c r="H699">
        <f>$C699*INDEX('E-E'!$E$2:$AH$516,MATCH(Capacity!$B699,'E-E'!$B$2:$B$516,0), MATCH(Capacity!H$254,'E-E'!$E$1:$AH$1,0))</f>
        <v>0</v>
      </c>
      <c r="I699">
        <f>$C699*INDEX('E-E'!$E$2:$AH$516,MATCH(Capacity!$B699,'E-E'!$B$2:$B$516,0), MATCH(Capacity!I$254,'E-E'!$E$1:$AH$1,0))</f>
        <v>0</v>
      </c>
      <c r="J699">
        <f>$C699*INDEX('E-E'!$E$2:$AH$516,MATCH(Capacity!$B699,'E-E'!$B$2:$B$516,0), MATCH(Capacity!J$254,'E-E'!$E$1:$AH$1,0))</f>
        <v>0</v>
      </c>
      <c r="K699">
        <f>$C699*INDEX('E-E'!$E$2:$AH$516,MATCH(Capacity!$B699,'E-E'!$B$2:$B$516,0), MATCH(Capacity!K$254,'E-E'!$E$1:$AH$1,0))</f>
        <v>0</v>
      </c>
      <c r="L699">
        <f>$C699*INDEX('E-E'!$E$2:$AH$516,MATCH(Capacity!$B699,'E-E'!$B$2:$B$516,0), MATCH(Capacity!L$254,'E-E'!$E$1:$AH$1,0))</f>
        <v>0</v>
      </c>
      <c r="M699">
        <f>$C699*INDEX('E-E'!$E$2:$AH$516,MATCH(Capacity!$B699,'E-E'!$B$2:$B$516,0), MATCH(Capacity!M$254,'E-E'!$E$1:$AH$1,0))</f>
        <v>0</v>
      </c>
      <c r="N699">
        <f>$C699*INDEX('E-E'!$E$2:$AH$516,MATCH(Capacity!$B699,'E-E'!$B$2:$B$516,0), MATCH(Capacity!N$254,'E-E'!$E$1:$AH$1,0))</f>
        <v>0</v>
      </c>
      <c r="O699">
        <f>$C699*INDEX('E-E'!$E$2:$AH$516,MATCH(Capacity!$B699,'E-E'!$B$2:$B$516,0), MATCH(Capacity!O$254,'E-E'!$E$1:$AH$1,0))</f>
        <v>0</v>
      </c>
      <c r="P699">
        <f>$C699*INDEX('E-E'!$E$2:$AH$516,MATCH(Capacity!$B699,'E-E'!$B$2:$B$516,0), MATCH(Capacity!P$254,'E-E'!$E$1:$AH$1,0))</f>
        <v>0</v>
      </c>
      <c r="Q699">
        <f>$C699*INDEX('E-E'!$E$2:$AH$516,MATCH(Capacity!$B699,'E-E'!$B$2:$B$516,0), MATCH(Capacity!Q$254,'E-E'!$E$1:$AH$1,0))</f>
        <v>0</v>
      </c>
      <c r="R699">
        <f>$C699*INDEX('E-E'!$E$2:$AH$516,MATCH(Capacity!$B699,'E-E'!$B$2:$B$516,0), MATCH(Capacity!R$254,'E-E'!$E$1:$AH$1,0))</f>
        <v>0</v>
      </c>
      <c r="S699">
        <f>$C699*INDEX('E-E'!$E$2:$AH$516,MATCH(Capacity!$B699,'E-E'!$B$2:$B$516,0), MATCH(Capacity!S$254,'E-E'!$E$1:$AH$1,0))</f>
        <v>0</v>
      </c>
      <c r="T699">
        <f>$C699*INDEX('E-E'!$E$2:$AH$516,MATCH(Capacity!$B699,'E-E'!$B$2:$B$516,0), MATCH(Capacity!T$254,'E-E'!$E$1:$AH$1,0))</f>
        <v>0</v>
      </c>
      <c r="U699">
        <f>$C699*INDEX('E-E'!$E$2:$AH$516,MATCH(Capacity!$B699,'E-E'!$B$2:$B$516,0), MATCH(Capacity!U$254,'E-E'!$E$1:$AH$1,0))</f>
        <v>0</v>
      </c>
      <c r="V699">
        <f>$C699*INDEX('E-E'!$E$2:$AH$516,MATCH(Capacity!$B699,'E-E'!$B$2:$B$516,0), MATCH(Capacity!V$254,'E-E'!$E$1:$AH$1,0))</f>
        <v>0</v>
      </c>
      <c r="W699">
        <f>$C699*INDEX('E-E'!$E$2:$AH$516,MATCH(Capacity!$B699,'E-E'!$B$2:$B$516,0), MATCH(Capacity!W$254,'E-E'!$E$1:$AH$1,0))</f>
        <v>0</v>
      </c>
      <c r="X699">
        <f>$C699*INDEX('E-E'!$E$2:$AH$516,MATCH(Capacity!$B699,'E-E'!$B$2:$B$516,0), MATCH(Capacity!X$254,'E-E'!$E$1:$AH$1,0))</f>
        <v>0</v>
      </c>
      <c r="Y699">
        <f>$C699*INDEX('E-E'!$E$2:$AH$516,MATCH(Capacity!$B699,'E-E'!$B$2:$B$516,0), MATCH(Capacity!Y$254,'E-E'!$E$1:$AH$1,0))</f>
        <v>0</v>
      </c>
      <c r="Z699">
        <f>$C699*INDEX('E-E'!$E$2:$AH$516,MATCH(Capacity!$B699,'E-E'!$B$2:$B$516,0), MATCH(Capacity!Z$254,'E-E'!$E$1:$AH$1,0))</f>
        <v>0</v>
      </c>
      <c r="AA699">
        <f>$C699*INDEX('E-E'!$E$2:$AH$516,MATCH(Capacity!$B699,'E-E'!$B$2:$B$516,0), MATCH(Capacity!AA$254,'E-E'!$E$1:$AH$1,0))</f>
        <v>0</v>
      </c>
      <c r="AB699">
        <f>$C699*INDEX('E-E'!$E$2:$AH$516,MATCH(Capacity!$B699,'E-E'!$B$2:$B$516,0), MATCH(Capacity!AB$254,'E-E'!$E$1:$AH$1,0))</f>
        <v>0</v>
      </c>
      <c r="AC699">
        <f>$C699*INDEX('E-E'!$E$2:$AH$516,MATCH(Capacity!$B699,'E-E'!$B$2:$B$516,0), MATCH(Capacity!AC$254,'E-E'!$E$1:$AH$1,0))</f>
        <v>0</v>
      </c>
      <c r="AD699">
        <f>$C699*INDEX('E-E'!$E$2:$AH$516,MATCH(Capacity!$B699,'E-E'!$B$2:$B$516,0), MATCH(Capacity!AD$254,'E-E'!$E$1:$AH$1,0))</f>
        <v>0</v>
      </c>
      <c r="AE699">
        <f>$C699*INDEX('E-E'!$E$2:$AH$516,MATCH(Capacity!$B699,'E-E'!$B$2:$B$516,0), MATCH(Capacity!AE$254,'E-E'!$E$1:$AH$1,0))</f>
        <v>0</v>
      </c>
      <c r="AF699">
        <f>$C699*INDEX('E-E'!$E$2:$AH$516,MATCH(Capacity!$B699,'E-E'!$B$2:$B$516,0), MATCH(Capacity!AF$254,'E-E'!$E$1:$AH$1,0))</f>
        <v>0</v>
      </c>
      <c r="AG699">
        <f>$C699*INDEX('E-E'!$E$2:$AH$516,MATCH(Capacity!$B699,'E-E'!$B$2:$B$516,0), MATCH(Capacity!AG$254,'E-E'!$E$1:$AH$1,0))</f>
        <v>0</v>
      </c>
      <c r="AH699">
        <f>$C699*INDEX('E-E'!$E$2:$AH$516,MATCH(Capacity!$B699,'E-E'!$B$2:$B$516,0), MATCH(Capacity!AH$254,'E-E'!$E$1:$AH$1,0))</f>
        <v>0</v>
      </c>
    </row>
    <row r="700" spans="1:34" x14ac:dyDescent="0.3">
      <c r="A700" t="str">
        <f>'E-E'!A447</f>
        <v>Tamar Valley Combined Cycle</v>
      </c>
      <c r="B700" t="str">
        <f>'E-E'!B447</f>
        <v>TVCC201_ST</v>
      </c>
      <c r="C700">
        <f>_xlfn.IFNA(VLOOKUP(B700,RawData!$B$1:$E$168,4,FALSE),0)</f>
        <v>0</v>
      </c>
      <c r="D700">
        <f>_xlfn.IFNA(VLOOKUP(B700,RawData!$B$1:$H$168,7,FALSE),0)</f>
        <v>0</v>
      </c>
      <c r="E700">
        <f>_xlfn.IFNA(VLOOKUP(B700,RawData!$B$1:$H$168,2,FALSE),0)</f>
        <v>0</v>
      </c>
      <c r="F700">
        <f>$C700*INDEX('E-E'!$E$2:$AH$516,MATCH(Capacity!$B700,'E-E'!$B$2:$B$516,0), MATCH(Capacity!F$254,'E-E'!$E$1:$AH$1,0))</f>
        <v>0</v>
      </c>
      <c r="G700">
        <f>$C700*INDEX('E-E'!$E$2:$AH$516,MATCH(Capacity!$B700,'E-E'!$B$2:$B$516,0), MATCH(Capacity!G$254,'E-E'!$E$1:$AH$1,0))</f>
        <v>0</v>
      </c>
      <c r="H700">
        <f>$C700*INDEX('E-E'!$E$2:$AH$516,MATCH(Capacity!$B700,'E-E'!$B$2:$B$516,0), MATCH(Capacity!H$254,'E-E'!$E$1:$AH$1,0))</f>
        <v>0</v>
      </c>
      <c r="I700">
        <f>$C700*INDEX('E-E'!$E$2:$AH$516,MATCH(Capacity!$B700,'E-E'!$B$2:$B$516,0), MATCH(Capacity!I$254,'E-E'!$E$1:$AH$1,0))</f>
        <v>0</v>
      </c>
      <c r="J700">
        <f>$C700*INDEX('E-E'!$E$2:$AH$516,MATCH(Capacity!$B700,'E-E'!$B$2:$B$516,0), MATCH(Capacity!J$254,'E-E'!$E$1:$AH$1,0))</f>
        <v>0</v>
      </c>
      <c r="K700">
        <f>$C700*INDEX('E-E'!$E$2:$AH$516,MATCH(Capacity!$B700,'E-E'!$B$2:$B$516,0), MATCH(Capacity!K$254,'E-E'!$E$1:$AH$1,0))</f>
        <v>0</v>
      </c>
      <c r="L700">
        <f>$C700*INDEX('E-E'!$E$2:$AH$516,MATCH(Capacity!$B700,'E-E'!$B$2:$B$516,0), MATCH(Capacity!L$254,'E-E'!$E$1:$AH$1,0))</f>
        <v>0</v>
      </c>
      <c r="M700">
        <f>$C700*INDEX('E-E'!$E$2:$AH$516,MATCH(Capacity!$B700,'E-E'!$B$2:$B$516,0), MATCH(Capacity!M$254,'E-E'!$E$1:$AH$1,0))</f>
        <v>0</v>
      </c>
      <c r="N700">
        <f>$C700*INDEX('E-E'!$E$2:$AH$516,MATCH(Capacity!$B700,'E-E'!$B$2:$B$516,0), MATCH(Capacity!N$254,'E-E'!$E$1:$AH$1,0))</f>
        <v>0</v>
      </c>
      <c r="O700">
        <f>$C700*INDEX('E-E'!$E$2:$AH$516,MATCH(Capacity!$B700,'E-E'!$B$2:$B$516,0), MATCH(Capacity!O$254,'E-E'!$E$1:$AH$1,0))</f>
        <v>0</v>
      </c>
      <c r="P700">
        <f>$C700*INDEX('E-E'!$E$2:$AH$516,MATCH(Capacity!$B700,'E-E'!$B$2:$B$516,0), MATCH(Capacity!P$254,'E-E'!$E$1:$AH$1,0))</f>
        <v>0</v>
      </c>
      <c r="Q700">
        <f>$C700*INDEX('E-E'!$E$2:$AH$516,MATCH(Capacity!$B700,'E-E'!$B$2:$B$516,0), MATCH(Capacity!Q$254,'E-E'!$E$1:$AH$1,0))</f>
        <v>0</v>
      </c>
      <c r="R700">
        <f>$C700*INDEX('E-E'!$E$2:$AH$516,MATCH(Capacity!$B700,'E-E'!$B$2:$B$516,0), MATCH(Capacity!R$254,'E-E'!$E$1:$AH$1,0))</f>
        <v>0</v>
      </c>
      <c r="S700">
        <f>$C700*INDEX('E-E'!$E$2:$AH$516,MATCH(Capacity!$B700,'E-E'!$B$2:$B$516,0), MATCH(Capacity!S$254,'E-E'!$E$1:$AH$1,0))</f>
        <v>0</v>
      </c>
      <c r="T700">
        <f>$C700*INDEX('E-E'!$E$2:$AH$516,MATCH(Capacity!$B700,'E-E'!$B$2:$B$516,0), MATCH(Capacity!T$254,'E-E'!$E$1:$AH$1,0))</f>
        <v>0</v>
      </c>
      <c r="U700">
        <f>$C700*INDEX('E-E'!$E$2:$AH$516,MATCH(Capacity!$B700,'E-E'!$B$2:$B$516,0), MATCH(Capacity!U$254,'E-E'!$E$1:$AH$1,0))</f>
        <v>0</v>
      </c>
      <c r="V700">
        <f>$C700*INDEX('E-E'!$E$2:$AH$516,MATCH(Capacity!$B700,'E-E'!$B$2:$B$516,0), MATCH(Capacity!V$254,'E-E'!$E$1:$AH$1,0))</f>
        <v>0</v>
      </c>
      <c r="W700">
        <f>$C700*INDEX('E-E'!$E$2:$AH$516,MATCH(Capacity!$B700,'E-E'!$B$2:$B$516,0), MATCH(Capacity!W$254,'E-E'!$E$1:$AH$1,0))</f>
        <v>0</v>
      </c>
      <c r="X700">
        <f>$C700*INDEX('E-E'!$E$2:$AH$516,MATCH(Capacity!$B700,'E-E'!$B$2:$B$516,0), MATCH(Capacity!X$254,'E-E'!$E$1:$AH$1,0))</f>
        <v>0</v>
      </c>
      <c r="Y700">
        <f>$C700*INDEX('E-E'!$E$2:$AH$516,MATCH(Capacity!$B700,'E-E'!$B$2:$B$516,0), MATCH(Capacity!Y$254,'E-E'!$E$1:$AH$1,0))</f>
        <v>0</v>
      </c>
      <c r="Z700">
        <f>$C700*INDEX('E-E'!$E$2:$AH$516,MATCH(Capacity!$B700,'E-E'!$B$2:$B$516,0), MATCH(Capacity!Z$254,'E-E'!$E$1:$AH$1,0))</f>
        <v>0</v>
      </c>
      <c r="AA700">
        <f>$C700*INDEX('E-E'!$E$2:$AH$516,MATCH(Capacity!$B700,'E-E'!$B$2:$B$516,0), MATCH(Capacity!AA$254,'E-E'!$E$1:$AH$1,0))</f>
        <v>0</v>
      </c>
      <c r="AB700">
        <f>$C700*INDEX('E-E'!$E$2:$AH$516,MATCH(Capacity!$B700,'E-E'!$B$2:$B$516,0), MATCH(Capacity!AB$254,'E-E'!$E$1:$AH$1,0))</f>
        <v>0</v>
      </c>
      <c r="AC700">
        <f>$C700*INDEX('E-E'!$E$2:$AH$516,MATCH(Capacity!$B700,'E-E'!$B$2:$B$516,0), MATCH(Capacity!AC$254,'E-E'!$E$1:$AH$1,0))</f>
        <v>0</v>
      </c>
      <c r="AD700">
        <f>$C700*INDEX('E-E'!$E$2:$AH$516,MATCH(Capacity!$B700,'E-E'!$B$2:$B$516,0), MATCH(Capacity!AD$254,'E-E'!$E$1:$AH$1,0))</f>
        <v>0</v>
      </c>
      <c r="AE700">
        <f>$C700*INDEX('E-E'!$E$2:$AH$516,MATCH(Capacity!$B700,'E-E'!$B$2:$B$516,0), MATCH(Capacity!AE$254,'E-E'!$E$1:$AH$1,0))</f>
        <v>0</v>
      </c>
      <c r="AF700">
        <f>$C700*INDEX('E-E'!$E$2:$AH$516,MATCH(Capacity!$B700,'E-E'!$B$2:$B$516,0), MATCH(Capacity!AF$254,'E-E'!$E$1:$AH$1,0))</f>
        <v>0</v>
      </c>
      <c r="AG700">
        <f>$C700*INDEX('E-E'!$E$2:$AH$516,MATCH(Capacity!$B700,'E-E'!$B$2:$B$516,0), MATCH(Capacity!AG$254,'E-E'!$E$1:$AH$1,0))</f>
        <v>0</v>
      </c>
      <c r="AH700">
        <f>$C700*INDEX('E-E'!$E$2:$AH$516,MATCH(Capacity!$B700,'E-E'!$B$2:$B$516,0), MATCH(Capacity!AH$254,'E-E'!$E$1:$AH$1,0))</f>
        <v>0</v>
      </c>
    </row>
    <row r="701" spans="1:34" x14ac:dyDescent="0.3">
      <c r="A701" t="str">
        <f>'E-E'!A448</f>
        <v>Tamar Valley Peaking</v>
      </c>
      <c r="B701" t="str">
        <f>'E-E'!B448</f>
        <v>TVPP104</v>
      </c>
      <c r="C701">
        <f>_xlfn.IFNA(VLOOKUP(B701,RawData!$B$1:$E$168,4,FALSE),0)</f>
        <v>58</v>
      </c>
      <c r="D701" t="str">
        <f>_xlfn.IFNA(VLOOKUP(B701,RawData!$B$1:$H$168,7,FALSE),0)</f>
        <v>OCGT</v>
      </c>
      <c r="E701" t="str">
        <f>_xlfn.IFNA(VLOOKUP(B701,RawData!$B$1:$H$168,2,FALSE),0)</f>
        <v>TAS</v>
      </c>
      <c r="F701">
        <f>$C701*INDEX('E-E'!$E$2:$AH$516,MATCH(Capacity!$B701,'E-E'!$B$2:$B$516,0), MATCH(Capacity!F$254,'E-E'!$E$1:$AH$1,0))</f>
        <v>58</v>
      </c>
      <c r="G701">
        <f>$C701*INDEX('E-E'!$E$2:$AH$516,MATCH(Capacity!$B701,'E-E'!$B$2:$B$516,0), MATCH(Capacity!G$254,'E-E'!$E$1:$AH$1,0))</f>
        <v>58</v>
      </c>
      <c r="H701">
        <f>$C701*INDEX('E-E'!$E$2:$AH$516,MATCH(Capacity!$B701,'E-E'!$B$2:$B$516,0), MATCH(Capacity!H$254,'E-E'!$E$1:$AH$1,0))</f>
        <v>58</v>
      </c>
      <c r="I701">
        <f>$C701*INDEX('E-E'!$E$2:$AH$516,MATCH(Capacity!$B701,'E-E'!$B$2:$B$516,0), MATCH(Capacity!I$254,'E-E'!$E$1:$AH$1,0))</f>
        <v>58</v>
      </c>
      <c r="J701">
        <f>$C701*INDEX('E-E'!$E$2:$AH$516,MATCH(Capacity!$B701,'E-E'!$B$2:$B$516,0), MATCH(Capacity!J$254,'E-E'!$E$1:$AH$1,0))</f>
        <v>58</v>
      </c>
      <c r="K701">
        <f>$C701*INDEX('E-E'!$E$2:$AH$516,MATCH(Capacity!$B701,'E-E'!$B$2:$B$516,0), MATCH(Capacity!K$254,'E-E'!$E$1:$AH$1,0))</f>
        <v>58</v>
      </c>
      <c r="L701">
        <f>$C701*INDEX('E-E'!$E$2:$AH$516,MATCH(Capacity!$B701,'E-E'!$B$2:$B$516,0), MATCH(Capacity!L$254,'E-E'!$E$1:$AH$1,0))</f>
        <v>58</v>
      </c>
      <c r="M701">
        <f>$C701*INDEX('E-E'!$E$2:$AH$516,MATCH(Capacity!$B701,'E-E'!$B$2:$B$516,0), MATCH(Capacity!M$254,'E-E'!$E$1:$AH$1,0))</f>
        <v>58</v>
      </c>
      <c r="N701">
        <f>$C701*INDEX('E-E'!$E$2:$AH$516,MATCH(Capacity!$B701,'E-E'!$B$2:$B$516,0), MATCH(Capacity!N$254,'E-E'!$E$1:$AH$1,0))</f>
        <v>58</v>
      </c>
      <c r="O701">
        <f>$C701*INDEX('E-E'!$E$2:$AH$516,MATCH(Capacity!$B701,'E-E'!$B$2:$B$516,0), MATCH(Capacity!O$254,'E-E'!$E$1:$AH$1,0))</f>
        <v>58</v>
      </c>
      <c r="P701">
        <f>$C701*INDEX('E-E'!$E$2:$AH$516,MATCH(Capacity!$B701,'E-E'!$B$2:$B$516,0), MATCH(Capacity!P$254,'E-E'!$E$1:$AH$1,0))</f>
        <v>58</v>
      </c>
      <c r="Q701">
        <f>$C701*INDEX('E-E'!$E$2:$AH$516,MATCH(Capacity!$B701,'E-E'!$B$2:$B$516,0), MATCH(Capacity!Q$254,'E-E'!$E$1:$AH$1,0))</f>
        <v>58</v>
      </c>
      <c r="R701">
        <f>$C701*INDEX('E-E'!$E$2:$AH$516,MATCH(Capacity!$B701,'E-E'!$B$2:$B$516,0), MATCH(Capacity!R$254,'E-E'!$E$1:$AH$1,0))</f>
        <v>58</v>
      </c>
      <c r="S701">
        <f>$C701*INDEX('E-E'!$E$2:$AH$516,MATCH(Capacity!$B701,'E-E'!$B$2:$B$516,0), MATCH(Capacity!S$254,'E-E'!$E$1:$AH$1,0))</f>
        <v>58</v>
      </c>
      <c r="T701">
        <f>$C701*INDEX('E-E'!$E$2:$AH$516,MATCH(Capacity!$B701,'E-E'!$B$2:$B$516,0), MATCH(Capacity!T$254,'E-E'!$E$1:$AH$1,0))</f>
        <v>58</v>
      </c>
      <c r="U701">
        <f>$C701*INDEX('E-E'!$E$2:$AH$516,MATCH(Capacity!$B701,'E-E'!$B$2:$B$516,0), MATCH(Capacity!U$254,'E-E'!$E$1:$AH$1,0))</f>
        <v>58</v>
      </c>
      <c r="V701">
        <f>$C701*INDEX('E-E'!$E$2:$AH$516,MATCH(Capacity!$B701,'E-E'!$B$2:$B$516,0), MATCH(Capacity!V$254,'E-E'!$E$1:$AH$1,0))</f>
        <v>58</v>
      </c>
      <c r="W701">
        <f>$C701*INDEX('E-E'!$E$2:$AH$516,MATCH(Capacity!$B701,'E-E'!$B$2:$B$516,0), MATCH(Capacity!W$254,'E-E'!$E$1:$AH$1,0))</f>
        <v>58</v>
      </c>
      <c r="X701">
        <f>$C701*INDEX('E-E'!$E$2:$AH$516,MATCH(Capacity!$B701,'E-E'!$B$2:$B$516,0), MATCH(Capacity!X$254,'E-E'!$E$1:$AH$1,0))</f>
        <v>58</v>
      </c>
      <c r="Y701">
        <f>$C701*INDEX('E-E'!$E$2:$AH$516,MATCH(Capacity!$B701,'E-E'!$B$2:$B$516,0), MATCH(Capacity!Y$254,'E-E'!$E$1:$AH$1,0))</f>
        <v>58</v>
      </c>
      <c r="Z701">
        <f>$C701*INDEX('E-E'!$E$2:$AH$516,MATCH(Capacity!$B701,'E-E'!$B$2:$B$516,0), MATCH(Capacity!Z$254,'E-E'!$E$1:$AH$1,0))</f>
        <v>58</v>
      </c>
      <c r="AA701">
        <f>$C701*INDEX('E-E'!$E$2:$AH$516,MATCH(Capacity!$B701,'E-E'!$B$2:$B$516,0), MATCH(Capacity!AA$254,'E-E'!$E$1:$AH$1,0))</f>
        <v>58</v>
      </c>
      <c r="AB701">
        <f>$C701*INDEX('E-E'!$E$2:$AH$516,MATCH(Capacity!$B701,'E-E'!$B$2:$B$516,0), MATCH(Capacity!AB$254,'E-E'!$E$1:$AH$1,0))</f>
        <v>58</v>
      </c>
      <c r="AC701">
        <f>$C701*INDEX('E-E'!$E$2:$AH$516,MATCH(Capacity!$B701,'E-E'!$B$2:$B$516,0), MATCH(Capacity!AC$254,'E-E'!$E$1:$AH$1,0))</f>
        <v>58</v>
      </c>
      <c r="AD701">
        <f>$C701*INDEX('E-E'!$E$2:$AH$516,MATCH(Capacity!$B701,'E-E'!$B$2:$B$516,0), MATCH(Capacity!AD$254,'E-E'!$E$1:$AH$1,0))</f>
        <v>58</v>
      </c>
      <c r="AE701">
        <f>$C701*INDEX('E-E'!$E$2:$AH$516,MATCH(Capacity!$B701,'E-E'!$B$2:$B$516,0), MATCH(Capacity!AE$254,'E-E'!$E$1:$AH$1,0))</f>
        <v>58</v>
      </c>
      <c r="AF701">
        <f>$C701*INDEX('E-E'!$E$2:$AH$516,MATCH(Capacity!$B701,'E-E'!$B$2:$B$516,0), MATCH(Capacity!AF$254,'E-E'!$E$1:$AH$1,0))</f>
        <v>58</v>
      </c>
      <c r="AG701">
        <f>$C701*INDEX('E-E'!$E$2:$AH$516,MATCH(Capacity!$B701,'E-E'!$B$2:$B$516,0), MATCH(Capacity!AG$254,'E-E'!$E$1:$AH$1,0))</f>
        <v>58</v>
      </c>
      <c r="AH701">
        <f>$C701*INDEX('E-E'!$E$2:$AH$516,MATCH(Capacity!$B701,'E-E'!$B$2:$B$516,0), MATCH(Capacity!AH$254,'E-E'!$E$1:$AH$1,0))</f>
        <v>58</v>
      </c>
    </row>
    <row r="702" spans="1:34" x14ac:dyDescent="0.3">
      <c r="A702" t="str">
        <f>'E-E'!A449</f>
        <v>Uranquinty</v>
      </c>
      <c r="B702" t="str">
        <f>'E-E'!B449</f>
        <v>URANQ11</v>
      </c>
      <c r="C702">
        <f>_xlfn.IFNA(VLOOKUP(B702,RawData!$B$1:$E$168,4,FALSE),0)</f>
        <v>166</v>
      </c>
      <c r="D702" t="str">
        <f>_xlfn.IFNA(VLOOKUP(B702,RawData!$B$1:$H$168,7,FALSE),0)</f>
        <v>OCGT</v>
      </c>
      <c r="E702" t="str">
        <f>_xlfn.IFNA(VLOOKUP(B702,RawData!$B$1:$H$168,2,FALSE),0)</f>
        <v>NSW</v>
      </c>
      <c r="F702">
        <f>$C702*INDEX('E-E'!$E$2:$AH$516,MATCH(Capacity!$B702,'E-E'!$B$2:$B$516,0), MATCH(Capacity!F$254,'E-E'!$E$1:$AH$1,0))</f>
        <v>166</v>
      </c>
      <c r="G702">
        <f>$C702*INDEX('E-E'!$E$2:$AH$516,MATCH(Capacity!$B702,'E-E'!$B$2:$B$516,0), MATCH(Capacity!G$254,'E-E'!$E$1:$AH$1,0))</f>
        <v>166</v>
      </c>
      <c r="H702">
        <f>$C702*INDEX('E-E'!$E$2:$AH$516,MATCH(Capacity!$B702,'E-E'!$B$2:$B$516,0), MATCH(Capacity!H$254,'E-E'!$E$1:$AH$1,0))</f>
        <v>166</v>
      </c>
      <c r="I702">
        <f>$C702*INDEX('E-E'!$E$2:$AH$516,MATCH(Capacity!$B702,'E-E'!$B$2:$B$516,0), MATCH(Capacity!I$254,'E-E'!$E$1:$AH$1,0))</f>
        <v>166</v>
      </c>
      <c r="J702">
        <f>$C702*INDEX('E-E'!$E$2:$AH$516,MATCH(Capacity!$B702,'E-E'!$B$2:$B$516,0), MATCH(Capacity!J$254,'E-E'!$E$1:$AH$1,0))</f>
        <v>166</v>
      </c>
      <c r="K702">
        <f>$C702*INDEX('E-E'!$E$2:$AH$516,MATCH(Capacity!$B702,'E-E'!$B$2:$B$516,0), MATCH(Capacity!K$254,'E-E'!$E$1:$AH$1,0))</f>
        <v>166</v>
      </c>
      <c r="L702">
        <f>$C702*INDEX('E-E'!$E$2:$AH$516,MATCH(Capacity!$B702,'E-E'!$B$2:$B$516,0), MATCH(Capacity!L$254,'E-E'!$E$1:$AH$1,0))</f>
        <v>166</v>
      </c>
      <c r="M702">
        <f>$C702*INDEX('E-E'!$E$2:$AH$516,MATCH(Capacity!$B702,'E-E'!$B$2:$B$516,0), MATCH(Capacity!M$254,'E-E'!$E$1:$AH$1,0))</f>
        <v>166</v>
      </c>
      <c r="N702">
        <f>$C702*INDEX('E-E'!$E$2:$AH$516,MATCH(Capacity!$B702,'E-E'!$B$2:$B$516,0), MATCH(Capacity!N$254,'E-E'!$E$1:$AH$1,0))</f>
        <v>166</v>
      </c>
      <c r="O702">
        <f>$C702*INDEX('E-E'!$E$2:$AH$516,MATCH(Capacity!$B702,'E-E'!$B$2:$B$516,0), MATCH(Capacity!O$254,'E-E'!$E$1:$AH$1,0))</f>
        <v>166</v>
      </c>
      <c r="P702">
        <f>$C702*INDEX('E-E'!$E$2:$AH$516,MATCH(Capacity!$B702,'E-E'!$B$2:$B$516,0), MATCH(Capacity!P$254,'E-E'!$E$1:$AH$1,0))</f>
        <v>166</v>
      </c>
      <c r="Q702">
        <f>$C702*INDEX('E-E'!$E$2:$AH$516,MATCH(Capacity!$B702,'E-E'!$B$2:$B$516,0), MATCH(Capacity!Q$254,'E-E'!$E$1:$AH$1,0))</f>
        <v>166</v>
      </c>
      <c r="R702">
        <f>$C702*INDEX('E-E'!$E$2:$AH$516,MATCH(Capacity!$B702,'E-E'!$B$2:$B$516,0), MATCH(Capacity!R$254,'E-E'!$E$1:$AH$1,0))</f>
        <v>166</v>
      </c>
      <c r="S702">
        <f>$C702*INDEX('E-E'!$E$2:$AH$516,MATCH(Capacity!$B702,'E-E'!$B$2:$B$516,0), MATCH(Capacity!S$254,'E-E'!$E$1:$AH$1,0))</f>
        <v>166</v>
      </c>
      <c r="T702">
        <f>$C702*INDEX('E-E'!$E$2:$AH$516,MATCH(Capacity!$B702,'E-E'!$B$2:$B$516,0), MATCH(Capacity!T$254,'E-E'!$E$1:$AH$1,0))</f>
        <v>166</v>
      </c>
      <c r="U702">
        <f>$C702*INDEX('E-E'!$E$2:$AH$516,MATCH(Capacity!$B702,'E-E'!$B$2:$B$516,0), MATCH(Capacity!U$254,'E-E'!$E$1:$AH$1,0))</f>
        <v>166</v>
      </c>
      <c r="V702">
        <f>$C702*INDEX('E-E'!$E$2:$AH$516,MATCH(Capacity!$B702,'E-E'!$B$2:$B$516,0), MATCH(Capacity!V$254,'E-E'!$E$1:$AH$1,0))</f>
        <v>166</v>
      </c>
      <c r="W702">
        <f>$C702*INDEX('E-E'!$E$2:$AH$516,MATCH(Capacity!$B702,'E-E'!$B$2:$B$516,0), MATCH(Capacity!W$254,'E-E'!$E$1:$AH$1,0))</f>
        <v>166</v>
      </c>
      <c r="X702">
        <f>$C702*INDEX('E-E'!$E$2:$AH$516,MATCH(Capacity!$B702,'E-E'!$B$2:$B$516,0), MATCH(Capacity!X$254,'E-E'!$E$1:$AH$1,0))</f>
        <v>166</v>
      </c>
      <c r="Y702">
        <f>$C702*INDEX('E-E'!$E$2:$AH$516,MATCH(Capacity!$B702,'E-E'!$B$2:$B$516,0), MATCH(Capacity!Y$254,'E-E'!$E$1:$AH$1,0))</f>
        <v>166</v>
      </c>
      <c r="Z702">
        <f>$C702*INDEX('E-E'!$E$2:$AH$516,MATCH(Capacity!$B702,'E-E'!$B$2:$B$516,0), MATCH(Capacity!Z$254,'E-E'!$E$1:$AH$1,0))</f>
        <v>166</v>
      </c>
      <c r="AA702">
        <f>$C702*INDEX('E-E'!$E$2:$AH$516,MATCH(Capacity!$B702,'E-E'!$B$2:$B$516,0), MATCH(Capacity!AA$254,'E-E'!$E$1:$AH$1,0))</f>
        <v>166</v>
      </c>
      <c r="AB702">
        <f>$C702*INDEX('E-E'!$E$2:$AH$516,MATCH(Capacity!$B702,'E-E'!$B$2:$B$516,0), MATCH(Capacity!AB$254,'E-E'!$E$1:$AH$1,0))</f>
        <v>166</v>
      </c>
      <c r="AC702">
        <f>$C702*INDEX('E-E'!$E$2:$AH$516,MATCH(Capacity!$B702,'E-E'!$B$2:$B$516,0), MATCH(Capacity!AC$254,'E-E'!$E$1:$AH$1,0))</f>
        <v>166</v>
      </c>
      <c r="AD702">
        <f>$C702*INDEX('E-E'!$E$2:$AH$516,MATCH(Capacity!$B702,'E-E'!$B$2:$B$516,0), MATCH(Capacity!AD$254,'E-E'!$E$1:$AH$1,0))</f>
        <v>0</v>
      </c>
      <c r="AE702">
        <f>$C702*INDEX('E-E'!$E$2:$AH$516,MATCH(Capacity!$B702,'E-E'!$B$2:$B$516,0), MATCH(Capacity!AE$254,'E-E'!$E$1:$AH$1,0))</f>
        <v>0</v>
      </c>
      <c r="AF702">
        <f>$C702*INDEX('E-E'!$E$2:$AH$516,MATCH(Capacity!$B702,'E-E'!$B$2:$B$516,0), MATCH(Capacity!AF$254,'E-E'!$E$1:$AH$1,0))</f>
        <v>0</v>
      </c>
      <c r="AG702">
        <f>$C702*INDEX('E-E'!$E$2:$AH$516,MATCH(Capacity!$B702,'E-E'!$B$2:$B$516,0), MATCH(Capacity!AG$254,'E-E'!$E$1:$AH$1,0))</f>
        <v>0</v>
      </c>
      <c r="AH702">
        <f>$C702*INDEX('E-E'!$E$2:$AH$516,MATCH(Capacity!$B702,'E-E'!$B$2:$B$516,0), MATCH(Capacity!AH$254,'E-E'!$E$1:$AH$1,0))</f>
        <v>0</v>
      </c>
    </row>
    <row r="703" spans="1:34" x14ac:dyDescent="0.3">
      <c r="A703" t="str">
        <f>'E-E'!A450</f>
        <v>Uranquinty</v>
      </c>
      <c r="B703" t="str">
        <f>'E-E'!B450</f>
        <v>URANQ12</v>
      </c>
      <c r="C703">
        <f>_xlfn.IFNA(VLOOKUP(B703,RawData!$B$1:$E$168,4,FALSE),0)</f>
        <v>166</v>
      </c>
      <c r="D703" t="str">
        <f>_xlfn.IFNA(VLOOKUP(B703,RawData!$B$1:$H$168,7,FALSE),0)</f>
        <v>OCGT</v>
      </c>
      <c r="E703" t="str">
        <f>_xlfn.IFNA(VLOOKUP(B703,RawData!$B$1:$H$168,2,FALSE),0)</f>
        <v>NSW</v>
      </c>
      <c r="F703">
        <f>$C703*INDEX('E-E'!$E$2:$AH$516,MATCH(Capacity!$B703,'E-E'!$B$2:$B$516,0), MATCH(Capacity!F$254,'E-E'!$E$1:$AH$1,0))</f>
        <v>166</v>
      </c>
      <c r="G703">
        <f>$C703*INDEX('E-E'!$E$2:$AH$516,MATCH(Capacity!$B703,'E-E'!$B$2:$B$516,0), MATCH(Capacity!G$254,'E-E'!$E$1:$AH$1,0))</f>
        <v>166</v>
      </c>
      <c r="H703">
        <f>$C703*INDEX('E-E'!$E$2:$AH$516,MATCH(Capacity!$B703,'E-E'!$B$2:$B$516,0), MATCH(Capacity!H$254,'E-E'!$E$1:$AH$1,0))</f>
        <v>166</v>
      </c>
      <c r="I703">
        <f>$C703*INDEX('E-E'!$E$2:$AH$516,MATCH(Capacity!$B703,'E-E'!$B$2:$B$516,0), MATCH(Capacity!I$254,'E-E'!$E$1:$AH$1,0))</f>
        <v>166</v>
      </c>
      <c r="J703">
        <f>$C703*INDEX('E-E'!$E$2:$AH$516,MATCH(Capacity!$B703,'E-E'!$B$2:$B$516,0), MATCH(Capacity!J$254,'E-E'!$E$1:$AH$1,0))</f>
        <v>166</v>
      </c>
      <c r="K703">
        <f>$C703*INDEX('E-E'!$E$2:$AH$516,MATCH(Capacity!$B703,'E-E'!$B$2:$B$516,0), MATCH(Capacity!K$254,'E-E'!$E$1:$AH$1,0))</f>
        <v>166</v>
      </c>
      <c r="L703">
        <f>$C703*INDEX('E-E'!$E$2:$AH$516,MATCH(Capacity!$B703,'E-E'!$B$2:$B$516,0), MATCH(Capacity!L$254,'E-E'!$E$1:$AH$1,0))</f>
        <v>166</v>
      </c>
      <c r="M703">
        <f>$C703*INDEX('E-E'!$E$2:$AH$516,MATCH(Capacity!$B703,'E-E'!$B$2:$B$516,0), MATCH(Capacity!M$254,'E-E'!$E$1:$AH$1,0))</f>
        <v>166</v>
      </c>
      <c r="N703">
        <f>$C703*INDEX('E-E'!$E$2:$AH$516,MATCH(Capacity!$B703,'E-E'!$B$2:$B$516,0), MATCH(Capacity!N$254,'E-E'!$E$1:$AH$1,0))</f>
        <v>166</v>
      </c>
      <c r="O703">
        <f>$C703*INDEX('E-E'!$E$2:$AH$516,MATCH(Capacity!$B703,'E-E'!$B$2:$B$516,0), MATCH(Capacity!O$254,'E-E'!$E$1:$AH$1,0))</f>
        <v>166</v>
      </c>
      <c r="P703">
        <f>$C703*INDEX('E-E'!$E$2:$AH$516,MATCH(Capacity!$B703,'E-E'!$B$2:$B$516,0), MATCH(Capacity!P$254,'E-E'!$E$1:$AH$1,0))</f>
        <v>166</v>
      </c>
      <c r="Q703">
        <f>$C703*INDEX('E-E'!$E$2:$AH$516,MATCH(Capacity!$B703,'E-E'!$B$2:$B$516,0), MATCH(Capacity!Q$254,'E-E'!$E$1:$AH$1,0))</f>
        <v>166</v>
      </c>
      <c r="R703">
        <f>$C703*INDEX('E-E'!$E$2:$AH$516,MATCH(Capacity!$B703,'E-E'!$B$2:$B$516,0), MATCH(Capacity!R$254,'E-E'!$E$1:$AH$1,0))</f>
        <v>166</v>
      </c>
      <c r="S703">
        <f>$C703*INDEX('E-E'!$E$2:$AH$516,MATCH(Capacity!$B703,'E-E'!$B$2:$B$516,0), MATCH(Capacity!S$254,'E-E'!$E$1:$AH$1,0))</f>
        <v>166</v>
      </c>
      <c r="T703">
        <f>$C703*INDEX('E-E'!$E$2:$AH$516,MATCH(Capacity!$B703,'E-E'!$B$2:$B$516,0), MATCH(Capacity!T$254,'E-E'!$E$1:$AH$1,0))</f>
        <v>166</v>
      </c>
      <c r="U703">
        <f>$C703*INDEX('E-E'!$E$2:$AH$516,MATCH(Capacity!$B703,'E-E'!$B$2:$B$516,0), MATCH(Capacity!U$254,'E-E'!$E$1:$AH$1,0))</f>
        <v>166</v>
      </c>
      <c r="V703">
        <f>$C703*INDEX('E-E'!$E$2:$AH$516,MATCH(Capacity!$B703,'E-E'!$B$2:$B$516,0), MATCH(Capacity!V$254,'E-E'!$E$1:$AH$1,0))</f>
        <v>166</v>
      </c>
      <c r="W703">
        <f>$C703*INDEX('E-E'!$E$2:$AH$516,MATCH(Capacity!$B703,'E-E'!$B$2:$B$516,0), MATCH(Capacity!W$254,'E-E'!$E$1:$AH$1,0))</f>
        <v>166</v>
      </c>
      <c r="X703">
        <f>$C703*INDEX('E-E'!$E$2:$AH$516,MATCH(Capacity!$B703,'E-E'!$B$2:$B$516,0), MATCH(Capacity!X$254,'E-E'!$E$1:$AH$1,0))</f>
        <v>166</v>
      </c>
      <c r="Y703">
        <f>$C703*INDEX('E-E'!$E$2:$AH$516,MATCH(Capacity!$B703,'E-E'!$B$2:$B$516,0), MATCH(Capacity!Y$254,'E-E'!$E$1:$AH$1,0))</f>
        <v>166</v>
      </c>
      <c r="Z703">
        <f>$C703*INDEX('E-E'!$E$2:$AH$516,MATCH(Capacity!$B703,'E-E'!$B$2:$B$516,0), MATCH(Capacity!Z$254,'E-E'!$E$1:$AH$1,0))</f>
        <v>166</v>
      </c>
      <c r="AA703">
        <f>$C703*INDEX('E-E'!$E$2:$AH$516,MATCH(Capacity!$B703,'E-E'!$B$2:$B$516,0), MATCH(Capacity!AA$254,'E-E'!$E$1:$AH$1,0))</f>
        <v>166</v>
      </c>
      <c r="AB703">
        <f>$C703*INDEX('E-E'!$E$2:$AH$516,MATCH(Capacity!$B703,'E-E'!$B$2:$B$516,0), MATCH(Capacity!AB$254,'E-E'!$E$1:$AH$1,0))</f>
        <v>166</v>
      </c>
      <c r="AC703">
        <f>$C703*INDEX('E-E'!$E$2:$AH$516,MATCH(Capacity!$B703,'E-E'!$B$2:$B$516,0), MATCH(Capacity!AC$254,'E-E'!$E$1:$AH$1,0))</f>
        <v>166</v>
      </c>
      <c r="AD703">
        <f>$C703*INDEX('E-E'!$E$2:$AH$516,MATCH(Capacity!$B703,'E-E'!$B$2:$B$516,0), MATCH(Capacity!AD$254,'E-E'!$E$1:$AH$1,0))</f>
        <v>0</v>
      </c>
      <c r="AE703">
        <f>$C703*INDEX('E-E'!$E$2:$AH$516,MATCH(Capacity!$B703,'E-E'!$B$2:$B$516,0), MATCH(Capacity!AE$254,'E-E'!$E$1:$AH$1,0))</f>
        <v>0</v>
      </c>
      <c r="AF703">
        <f>$C703*INDEX('E-E'!$E$2:$AH$516,MATCH(Capacity!$B703,'E-E'!$B$2:$B$516,0), MATCH(Capacity!AF$254,'E-E'!$E$1:$AH$1,0))</f>
        <v>0</v>
      </c>
      <c r="AG703">
        <f>$C703*INDEX('E-E'!$E$2:$AH$516,MATCH(Capacity!$B703,'E-E'!$B$2:$B$516,0), MATCH(Capacity!AG$254,'E-E'!$E$1:$AH$1,0))</f>
        <v>0</v>
      </c>
      <c r="AH703">
        <f>$C703*INDEX('E-E'!$E$2:$AH$516,MATCH(Capacity!$B703,'E-E'!$B$2:$B$516,0), MATCH(Capacity!AH$254,'E-E'!$E$1:$AH$1,0))</f>
        <v>0</v>
      </c>
    </row>
    <row r="704" spans="1:34" x14ac:dyDescent="0.3">
      <c r="A704" t="str">
        <f>'E-E'!A451</f>
        <v>Uranquinty</v>
      </c>
      <c r="B704" t="str">
        <f>'E-E'!B451</f>
        <v>URANQ13</v>
      </c>
      <c r="C704">
        <f>_xlfn.IFNA(VLOOKUP(B704,RawData!$B$1:$E$168,4,FALSE),0)</f>
        <v>166</v>
      </c>
      <c r="D704" t="str">
        <f>_xlfn.IFNA(VLOOKUP(B704,RawData!$B$1:$H$168,7,FALSE),0)</f>
        <v>OCGT</v>
      </c>
      <c r="E704" t="str">
        <f>_xlfn.IFNA(VLOOKUP(B704,RawData!$B$1:$H$168,2,FALSE),0)</f>
        <v>NSW</v>
      </c>
      <c r="F704">
        <f>$C704*INDEX('E-E'!$E$2:$AH$516,MATCH(Capacity!$B704,'E-E'!$B$2:$B$516,0), MATCH(Capacity!F$254,'E-E'!$E$1:$AH$1,0))</f>
        <v>166</v>
      </c>
      <c r="G704">
        <f>$C704*INDEX('E-E'!$E$2:$AH$516,MATCH(Capacity!$B704,'E-E'!$B$2:$B$516,0), MATCH(Capacity!G$254,'E-E'!$E$1:$AH$1,0))</f>
        <v>166</v>
      </c>
      <c r="H704">
        <f>$C704*INDEX('E-E'!$E$2:$AH$516,MATCH(Capacity!$B704,'E-E'!$B$2:$B$516,0), MATCH(Capacity!H$254,'E-E'!$E$1:$AH$1,0))</f>
        <v>166</v>
      </c>
      <c r="I704">
        <f>$C704*INDEX('E-E'!$E$2:$AH$516,MATCH(Capacity!$B704,'E-E'!$B$2:$B$516,0), MATCH(Capacity!I$254,'E-E'!$E$1:$AH$1,0))</f>
        <v>166</v>
      </c>
      <c r="J704">
        <f>$C704*INDEX('E-E'!$E$2:$AH$516,MATCH(Capacity!$B704,'E-E'!$B$2:$B$516,0), MATCH(Capacity!J$254,'E-E'!$E$1:$AH$1,0))</f>
        <v>166</v>
      </c>
      <c r="K704">
        <f>$C704*INDEX('E-E'!$E$2:$AH$516,MATCH(Capacity!$B704,'E-E'!$B$2:$B$516,0), MATCH(Capacity!K$254,'E-E'!$E$1:$AH$1,0))</f>
        <v>166</v>
      </c>
      <c r="L704">
        <f>$C704*INDEX('E-E'!$E$2:$AH$516,MATCH(Capacity!$B704,'E-E'!$B$2:$B$516,0), MATCH(Capacity!L$254,'E-E'!$E$1:$AH$1,0))</f>
        <v>166</v>
      </c>
      <c r="M704">
        <f>$C704*INDEX('E-E'!$E$2:$AH$516,MATCH(Capacity!$B704,'E-E'!$B$2:$B$516,0), MATCH(Capacity!M$254,'E-E'!$E$1:$AH$1,0))</f>
        <v>166</v>
      </c>
      <c r="N704">
        <f>$C704*INDEX('E-E'!$E$2:$AH$516,MATCH(Capacity!$B704,'E-E'!$B$2:$B$516,0), MATCH(Capacity!N$254,'E-E'!$E$1:$AH$1,0))</f>
        <v>166</v>
      </c>
      <c r="O704">
        <f>$C704*INDEX('E-E'!$E$2:$AH$516,MATCH(Capacity!$B704,'E-E'!$B$2:$B$516,0), MATCH(Capacity!O$254,'E-E'!$E$1:$AH$1,0))</f>
        <v>166</v>
      </c>
      <c r="P704">
        <f>$C704*INDEX('E-E'!$E$2:$AH$516,MATCH(Capacity!$B704,'E-E'!$B$2:$B$516,0), MATCH(Capacity!P$254,'E-E'!$E$1:$AH$1,0))</f>
        <v>166</v>
      </c>
      <c r="Q704">
        <f>$C704*INDEX('E-E'!$E$2:$AH$516,MATCH(Capacity!$B704,'E-E'!$B$2:$B$516,0), MATCH(Capacity!Q$254,'E-E'!$E$1:$AH$1,0))</f>
        <v>166</v>
      </c>
      <c r="R704">
        <f>$C704*INDEX('E-E'!$E$2:$AH$516,MATCH(Capacity!$B704,'E-E'!$B$2:$B$516,0), MATCH(Capacity!R$254,'E-E'!$E$1:$AH$1,0))</f>
        <v>166</v>
      </c>
      <c r="S704">
        <f>$C704*INDEX('E-E'!$E$2:$AH$516,MATCH(Capacity!$B704,'E-E'!$B$2:$B$516,0), MATCH(Capacity!S$254,'E-E'!$E$1:$AH$1,0))</f>
        <v>166</v>
      </c>
      <c r="T704">
        <f>$C704*INDEX('E-E'!$E$2:$AH$516,MATCH(Capacity!$B704,'E-E'!$B$2:$B$516,0), MATCH(Capacity!T$254,'E-E'!$E$1:$AH$1,0))</f>
        <v>166</v>
      </c>
      <c r="U704">
        <f>$C704*INDEX('E-E'!$E$2:$AH$516,MATCH(Capacity!$B704,'E-E'!$B$2:$B$516,0), MATCH(Capacity!U$254,'E-E'!$E$1:$AH$1,0))</f>
        <v>166</v>
      </c>
      <c r="V704">
        <f>$C704*INDEX('E-E'!$E$2:$AH$516,MATCH(Capacity!$B704,'E-E'!$B$2:$B$516,0), MATCH(Capacity!V$254,'E-E'!$E$1:$AH$1,0))</f>
        <v>166</v>
      </c>
      <c r="W704">
        <f>$C704*INDEX('E-E'!$E$2:$AH$516,MATCH(Capacity!$B704,'E-E'!$B$2:$B$516,0), MATCH(Capacity!W$254,'E-E'!$E$1:$AH$1,0))</f>
        <v>166</v>
      </c>
      <c r="X704">
        <f>$C704*INDEX('E-E'!$E$2:$AH$516,MATCH(Capacity!$B704,'E-E'!$B$2:$B$516,0), MATCH(Capacity!X$254,'E-E'!$E$1:$AH$1,0))</f>
        <v>166</v>
      </c>
      <c r="Y704">
        <f>$C704*INDEX('E-E'!$E$2:$AH$516,MATCH(Capacity!$B704,'E-E'!$B$2:$B$516,0), MATCH(Capacity!Y$254,'E-E'!$E$1:$AH$1,0))</f>
        <v>166</v>
      </c>
      <c r="Z704">
        <f>$C704*INDEX('E-E'!$E$2:$AH$516,MATCH(Capacity!$B704,'E-E'!$B$2:$B$516,0), MATCH(Capacity!Z$254,'E-E'!$E$1:$AH$1,0))</f>
        <v>166</v>
      </c>
      <c r="AA704">
        <f>$C704*INDEX('E-E'!$E$2:$AH$516,MATCH(Capacity!$B704,'E-E'!$B$2:$B$516,0), MATCH(Capacity!AA$254,'E-E'!$E$1:$AH$1,0))</f>
        <v>166</v>
      </c>
      <c r="AB704">
        <f>$C704*INDEX('E-E'!$E$2:$AH$516,MATCH(Capacity!$B704,'E-E'!$B$2:$B$516,0), MATCH(Capacity!AB$254,'E-E'!$E$1:$AH$1,0))</f>
        <v>166</v>
      </c>
      <c r="AC704">
        <f>$C704*INDEX('E-E'!$E$2:$AH$516,MATCH(Capacity!$B704,'E-E'!$B$2:$B$516,0), MATCH(Capacity!AC$254,'E-E'!$E$1:$AH$1,0))</f>
        <v>166</v>
      </c>
      <c r="AD704">
        <f>$C704*INDEX('E-E'!$E$2:$AH$516,MATCH(Capacity!$B704,'E-E'!$B$2:$B$516,0), MATCH(Capacity!AD$254,'E-E'!$E$1:$AH$1,0))</f>
        <v>0</v>
      </c>
      <c r="AE704">
        <f>$C704*INDEX('E-E'!$E$2:$AH$516,MATCH(Capacity!$B704,'E-E'!$B$2:$B$516,0), MATCH(Capacity!AE$254,'E-E'!$E$1:$AH$1,0))</f>
        <v>0</v>
      </c>
      <c r="AF704">
        <f>$C704*INDEX('E-E'!$E$2:$AH$516,MATCH(Capacity!$B704,'E-E'!$B$2:$B$516,0), MATCH(Capacity!AF$254,'E-E'!$E$1:$AH$1,0))</f>
        <v>0</v>
      </c>
      <c r="AG704">
        <f>$C704*INDEX('E-E'!$E$2:$AH$516,MATCH(Capacity!$B704,'E-E'!$B$2:$B$516,0), MATCH(Capacity!AG$254,'E-E'!$E$1:$AH$1,0))</f>
        <v>0</v>
      </c>
      <c r="AH704">
        <f>$C704*INDEX('E-E'!$E$2:$AH$516,MATCH(Capacity!$B704,'E-E'!$B$2:$B$516,0), MATCH(Capacity!AH$254,'E-E'!$E$1:$AH$1,0))</f>
        <v>0</v>
      </c>
    </row>
    <row r="705" spans="1:34" x14ac:dyDescent="0.3">
      <c r="A705" t="str">
        <f>'E-E'!A452</f>
        <v>Uranquinty</v>
      </c>
      <c r="B705" t="str">
        <f>'E-E'!B452</f>
        <v>URANQ14</v>
      </c>
      <c r="C705">
        <f>_xlfn.IFNA(VLOOKUP(B705,RawData!$B$1:$E$168,4,FALSE),0)</f>
        <v>166</v>
      </c>
      <c r="D705" t="str">
        <f>_xlfn.IFNA(VLOOKUP(B705,RawData!$B$1:$H$168,7,FALSE),0)</f>
        <v>OCGT</v>
      </c>
      <c r="E705" t="str">
        <f>_xlfn.IFNA(VLOOKUP(B705,RawData!$B$1:$H$168,2,FALSE),0)</f>
        <v>NSW</v>
      </c>
      <c r="F705">
        <f>$C705*INDEX('E-E'!$E$2:$AH$516,MATCH(Capacity!$B705,'E-E'!$B$2:$B$516,0), MATCH(Capacity!F$254,'E-E'!$E$1:$AH$1,0))</f>
        <v>166</v>
      </c>
      <c r="G705">
        <f>$C705*INDEX('E-E'!$E$2:$AH$516,MATCH(Capacity!$B705,'E-E'!$B$2:$B$516,0), MATCH(Capacity!G$254,'E-E'!$E$1:$AH$1,0))</f>
        <v>166</v>
      </c>
      <c r="H705">
        <f>$C705*INDEX('E-E'!$E$2:$AH$516,MATCH(Capacity!$B705,'E-E'!$B$2:$B$516,0), MATCH(Capacity!H$254,'E-E'!$E$1:$AH$1,0))</f>
        <v>166</v>
      </c>
      <c r="I705">
        <f>$C705*INDEX('E-E'!$E$2:$AH$516,MATCH(Capacity!$B705,'E-E'!$B$2:$B$516,0), MATCH(Capacity!I$254,'E-E'!$E$1:$AH$1,0))</f>
        <v>166</v>
      </c>
      <c r="J705">
        <f>$C705*INDEX('E-E'!$E$2:$AH$516,MATCH(Capacity!$B705,'E-E'!$B$2:$B$516,0), MATCH(Capacity!J$254,'E-E'!$E$1:$AH$1,0))</f>
        <v>166</v>
      </c>
      <c r="K705">
        <f>$C705*INDEX('E-E'!$E$2:$AH$516,MATCH(Capacity!$B705,'E-E'!$B$2:$B$516,0), MATCH(Capacity!K$254,'E-E'!$E$1:$AH$1,0))</f>
        <v>166</v>
      </c>
      <c r="L705">
        <f>$C705*INDEX('E-E'!$E$2:$AH$516,MATCH(Capacity!$B705,'E-E'!$B$2:$B$516,0), MATCH(Capacity!L$254,'E-E'!$E$1:$AH$1,0))</f>
        <v>166</v>
      </c>
      <c r="M705">
        <f>$C705*INDEX('E-E'!$E$2:$AH$516,MATCH(Capacity!$B705,'E-E'!$B$2:$B$516,0), MATCH(Capacity!M$254,'E-E'!$E$1:$AH$1,0))</f>
        <v>166</v>
      </c>
      <c r="N705">
        <f>$C705*INDEX('E-E'!$E$2:$AH$516,MATCH(Capacity!$B705,'E-E'!$B$2:$B$516,0), MATCH(Capacity!N$254,'E-E'!$E$1:$AH$1,0))</f>
        <v>166</v>
      </c>
      <c r="O705">
        <f>$C705*INDEX('E-E'!$E$2:$AH$516,MATCH(Capacity!$B705,'E-E'!$B$2:$B$516,0), MATCH(Capacity!O$254,'E-E'!$E$1:$AH$1,0))</f>
        <v>166</v>
      </c>
      <c r="P705">
        <f>$C705*INDEX('E-E'!$E$2:$AH$516,MATCH(Capacity!$B705,'E-E'!$B$2:$B$516,0), MATCH(Capacity!P$254,'E-E'!$E$1:$AH$1,0))</f>
        <v>166</v>
      </c>
      <c r="Q705">
        <f>$C705*INDEX('E-E'!$E$2:$AH$516,MATCH(Capacity!$B705,'E-E'!$B$2:$B$516,0), MATCH(Capacity!Q$254,'E-E'!$E$1:$AH$1,0))</f>
        <v>166</v>
      </c>
      <c r="R705">
        <f>$C705*INDEX('E-E'!$E$2:$AH$516,MATCH(Capacity!$B705,'E-E'!$B$2:$B$516,0), MATCH(Capacity!R$254,'E-E'!$E$1:$AH$1,0))</f>
        <v>166</v>
      </c>
      <c r="S705">
        <f>$C705*INDEX('E-E'!$E$2:$AH$516,MATCH(Capacity!$B705,'E-E'!$B$2:$B$516,0), MATCH(Capacity!S$254,'E-E'!$E$1:$AH$1,0))</f>
        <v>166</v>
      </c>
      <c r="T705">
        <f>$C705*INDEX('E-E'!$E$2:$AH$516,MATCH(Capacity!$B705,'E-E'!$B$2:$B$516,0), MATCH(Capacity!T$254,'E-E'!$E$1:$AH$1,0))</f>
        <v>166</v>
      </c>
      <c r="U705">
        <f>$C705*INDEX('E-E'!$E$2:$AH$516,MATCH(Capacity!$B705,'E-E'!$B$2:$B$516,0), MATCH(Capacity!U$254,'E-E'!$E$1:$AH$1,0))</f>
        <v>166</v>
      </c>
      <c r="V705">
        <f>$C705*INDEX('E-E'!$E$2:$AH$516,MATCH(Capacity!$B705,'E-E'!$B$2:$B$516,0), MATCH(Capacity!V$254,'E-E'!$E$1:$AH$1,0))</f>
        <v>166</v>
      </c>
      <c r="W705">
        <f>$C705*INDEX('E-E'!$E$2:$AH$516,MATCH(Capacity!$B705,'E-E'!$B$2:$B$516,0), MATCH(Capacity!W$254,'E-E'!$E$1:$AH$1,0))</f>
        <v>166</v>
      </c>
      <c r="X705">
        <f>$C705*INDEX('E-E'!$E$2:$AH$516,MATCH(Capacity!$B705,'E-E'!$B$2:$B$516,0), MATCH(Capacity!X$254,'E-E'!$E$1:$AH$1,0))</f>
        <v>166</v>
      </c>
      <c r="Y705">
        <f>$C705*INDEX('E-E'!$E$2:$AH$516,MATCH(Capacity!$B705,'E-E'!$B$2:$B$516,0), MATCH(Capacity!Y$254,'E-E'!$E$1:$AH$1,0))</f>
        <v>166</v>
      </c>
      <c r="Z705">
        <f>$C705*INDEX('E-E'!$E$2:$AH$516,MATCH(Capacity!$B705,'E-E'!$B$2:$B$516,0), MATCH(Capacity!Z$254,'E-E'!$E$1:$AH$1,0))</f>
        <v>166</v>
      </c>
      <c r="AA705">
        <f>$C705*INDEX('E-E'!$E$2:$AH$516,MATCH(Capacity!$B705,'E-E'!$B$2:$B$516,0), MATCH(Capacity!AA$254,'E-E'!$E$1:$AH$1,0))</f>
        <v>166</v>
      </c>
      <c r="AB705">
        <f>$C705*INDEX('E-E'!$E$2:$AH$516,MATCH(Capacity!$B705,'E-E'!$B$2:$B$516,0), MATCH(Capacity!AB$254,'E-E'!$E$1:$AH$1,0))</f>
        <v>166</v>
      </c>
      <c r="AC705">
        <f>$C705*INDEX('E-E'!$E$2:$AH$516,MATCH(Capacity!$B705,'E-E'!$B$2:$B$516,0), MATCH(Capacity!AC$254,'E-E'!$E$1:$AH$1,0))</f>
        <v>166</v>
      </c>
      <c r="AD705">
        <f>$C705*INDEX('E-E'!$E$2:$AH$516,MATCH(Capacity!$B705,'E-E'!$B$2:$B$516,0), MATCH(Capacity!AD$254,'E-E'!$E$1:$AH$1,0))</f>
        <v>0</v>
      </c>
      <c r="AE705">
        <f>$C705*INDEX('E-E'!$E$2:$AH$516,MATCH(Capacity!$B705,'E-E'!$B$2:$B$516,0), MATCH(Capacity!AE$254,'E-E'!$E$1:$AH$1,0))</f>
        <v>0</v>
      </c>
      <c r="AF705">
        <f>$C705*INDEX('E-E'!$E$2:$AH$516,MATCH(Capacity!$B705,'E-E'!$B$2:$B$516,0), MATCH(Capacity!AF$254,'E-E'!$E$1:$AH$1,0))</f>
        <v>0</v>
      </c>
      <c r="AG705">
        <f>$C705*INDEX('E-E'!$E$2:$AH$516,MATCH(Capacity!$B705,'E-E'!$B$2:$B$516,0), MATCH(Capacity!AG$254,'E-E'!$E$1:$AH$1,0))</f>
        <v>0</v>
      </c>
      <c r="AH705">
        <f>$C705*INDEX('E-E'!$E$2:$AH$516,MATCH(Capacity!$B705,'E-E'!$B$2:$B$516,0), MATCH(Capacity!AH$254,'E-E'!$E$1:$AH$1,0))</f>
        <v>0</v>
      </c>
    </row>
    <row r="706" spans="1:34" x14ac:dyDescent="0.3">
      <c r="A706" t="str">
        <f>'E-E'!A453</f>
        <v>Vales Point B</v>
      </c>
      <c r="B706" t="str">
        <f>'E-E'!B453</f>
        <v>VP5</v>
      </c>
      <c r="C706">
        <f>_xlfn.IFNA(VLOOKUP(B706,RawData!$B$1:$E$168,4,FALSE),0)</f>
        <v>660</v>
      </c>
      <c r="D706" t="str">
        <f>_xlfn.IFNA(VLOOKUP(B706,RawData!$B$1:$H$168,7,FALSE),0)</f>
        <v>Steam Sub Critical</v>
      </c>
      <c r="E706" t="str">
        <f>_xlfn.IFNA(VLOOKUP(B706,RawData!$B$1:$H$168,2,FALSE),0)</f>
        <v>NSW</v>
      </c>
      <c r="F706">
        <f>$C706*INDEX('E-E'!$E$2:$AH$516,MATCH(Capacity!$B706,'E-E'!$B$2:$B$516,0), MATCH(Capacity!F$254,'E-E'!$E$1:$AH$1,0))</f>
        <v>660</v>
      </c>
      <c r="G706">
        <f>$C706*INDEX('E-E'!$E$2:$AH$516,MATCH(Capacity!$B706,'E-E'!$B$2:$B$516,0), MATCH(Capacity!G$254,'E-E'!$E$1:$AH$1,0))</f>
        <v>660</v>
      </c>
      <c r="H706">
        <f>$C706*INDEX('E-E'!$E$2:$AH$516,MATCH(Capacity!$B706,'E-E'!$B$2:$B$516,0), MATCH(Capacity!H$254,'E-E'!$E$1:$AH$1,0))</f>
        <v>660</v>
      </c>
      <c r="I706">
        <f>$C706*INDEX('E-E'!$E$2:$AH$516,MATCH(Capacity!$B706,'E-E'!$B$2:$B$516,0), MATCH(Capacity!I$254,'E-E'!$E$1:$AH$1,0))</f>
        <v>660</v>
      </c>
      <c r="J706">
        <f>$C706*INDEX('E-E'!$E$2:$AH$516,MATCH(Capacity!$B706,'E-E'!$B$2:$B$516,0), MATCH(Capacity!J$254,'E-E'!$E$1:$AH$1,0))</f>
        <v>0</v>
      </c>
      <c r="K706">
        <f>$C706*INDEX('E-E'!$E$2:$AH$516,MATCH(Capacity!$B706,'E-E'!$B$2:$B$516,0), MATCH(Capacity!K$254,'E-E'!$E$1:$AH$1,0))</f>
        <v>0</v>
      </c>
      <c r="L706">
        <f>$C706*INDEX('E-E'!$E$2:$AH$516,MATCH(Capacity!$B706,'E-E'!$B$2:$B$516,0), MATCH(Capacity!L$254,'E-E'!$E$1:$AH$1,0))</f>
        <v>0</v>
      </c>
      <c r="M706">
        <f>$C706*INDEX('E-E'!$E$2:$AH$516,MATCH(Capacity!$B706,'E-E'!$B$2:$B$516,0), MATCH(Capacity!M$254,'E-E'!$E$1:$AH$1,0))</f>
        <v>0</v>
      </c>
      <c r="N706">
        <f>$C706*INDEX('E-E'!$E$2:$AH$516,MATCH(Capacity!$B706,'E-E'!$B$2:$B$516,0), MATCH(Capacity!N$254,'E-E'!$E$1:$AH$1,0))</f>
        <v>0</v>
      </c>
      <c r="O706">
        <f>$C706*INDEX('E-E'!$E$2:$AH$516,MATCH(Capacity!$B706,'E-E'!$B$2:$B$516,0), MATCH(Capacity!O$254,'E-E'!$E$1:$AH$1,0))</f>
        <v>0</v>
      </c>
      <c r="P706">
        <f>$C706*INDEX('E-E'!$E$2:$AH$516,MATCH(Capacity!$B706,'E-E'!$B$2:$B$516,0), MATCH(Capacity!P$254,'E-E'!$E$1:$AH$1,0))</f>
        <v>0</v>
      </c>
      <c r="Q706">
        <f>$C706*INDEX('E-E'!$E$2:$AH$516,MATCH(Capacity!$B706,'E-E'!$B$2:$B$516,0), MATCH(Capacity!Q$254,'E-E'!$E$1:$AH$1,0))</f>
        <v>0</v>
      </c>
      <c r="R706">
        <f>$C706*INDEX('E-E'!$E$2:$AH$516,MATCH(Capacity!$B706,'E-E'!$B$2:$B$516,0), MATCH(Capacity!R$254,'E-E'!$E$1:$AH$1,0))</f>
        <v>0</v>
      </c>
      <c r="S706">
        <f>$C706*INDEX('E-E'!$E$2:$AH$516,MATCH(Capacity!$B706,'E-E'!$B$2:$B$516,0), MATCH(Capacity!S$254,'E-E'!$E$1:$AH$1,0))</f>
        <v>0</v>
      </c>
      <c r="T706">
        <f>$C706*INDEX('E-E'!$E$2:$AH$516,MATCH(Capacity!$B706,'E-E'!$B$2:$B$516,0), MATCH(Capacity!T$254,'E-E'!$E$1:$AH$1,0))</f>
        <v>0</v>
      </c>
      <c r="U706">
        <f>$C706*INDEX('E-E'!$E$2:$AH$516,MATCH(Capacity!$B706,'E-E'!$B$2:$B$516,0), MATCH(Capacity!U$254,'E-E'!$E$1:$AH$1,0))</f>
        <v>0</v>
      </c>
      <c r="V706">
        <f>$C706*INDEX('E-E'!$E$2:$AH$516,MATCH(Capacity!$B706,'E-E'!$B$2:$B$516,0), MATCH(Capacity!V$254,'E-E'!$E$1:$AH$1,0))</f>
        <v>0</v>
      </c>
      <c r="W706">
        <f>$C706*INDEX('E-E'!$E$2:$AH$516,MATCH(Capacity!$B706,'E-E'!$B$2:$B$516,0), MATCH(Capacity!W$254,'E-E'!$E$1:$AH$1,0))</f>
        <v>0</v>
      </c>
      <c r="X706">
        <f>$C706*INDEX('E-E'!$E$2:$AH$516,MATCH(Capacity!$B706,'E-E'!$B$2:$B$516,0), MATCH(Capacity!X$254,'E-E'!$E$1:$AH$1,0))</f>
        <v>0</v>
      </c>
      <c r="Y706">
        <f>$C706*INDEX('E-E'!$E$2:$AH$516,MATCH(Capacity!$B706,'E-E'!$B$2:$B$516,0), MATCH(Capacity!Y$254,'E-E'!$E$1:$AH$1,0))</f>
        <v>0</v>
      </c>
      <c r="Z706">
        <f>$C706*INDEX('E-E'!$E$2:$AH$516,MATCH(Capacity!$B706,'E-E'!$B$2:$B$516,0), MATCH(Capacity!Z$254,'E-E'!$E$1:$AH$1,0))</f>
        <v>0</v>
      </c>
      <c r="AA706">
        <f>$C706*INDEX('E-E'!$E$2:$AH$516,MATCH(Capacity!$B706,'E-E'!$B$2:$B$516,0), MATCH(Capacity!AA$254,'E-E'!$E$1:$AH$1,0))</f>
        <v>0</v>
      </c>
      <c r="AB706">
        <f>$C706*INDEX('E-E'!$E$2:$AH$516,MATCH(Capacity!$B706,'E-E'!$B$2:$B$516,0), MATCH(Capacity!AB$254,'E-E'!$E$1:$AH$1,0))</f>
        <v>0</v>
      </c>
      <c r="AC706">
        <f>$C706*INDEX('E-E'!$E$2:$AH$516,MATCH(Capacity!$B706,'E-E'!$B$2:$B$516,0), MATCH(Capacity!AC$254,'E-E'!$E$1:$AH$1,0))</f>
        <v>0</v>
      </c>
      <c r="AD706">
        <f>$C706*INDEX('E-E'!$E$2:$AH$516,MATCH(Capacity!$B706,'E-E'!$B$2:$B$516,0), MATCH(Capacity!AD$254,'E-E'!$E$1:$AH$1,0))</f>
        <v>0</v>
      </c>
      <c r="AE706">
        <f>$C706*INDEX('E-E'!$E$2:$AH$516,MATCH(Capacity!$B706,'E-E'!$B$2:$B$516,0), MATCH(Capacity!AE$254,'E-E'!$E$1:$AH$1,0))</f>
        <v>0</v>
      </c>
      <c r="AF706">
        <f>$C706*INDEX('E-E'!$E$2:$AH$516,MATCH(Capacity!$B706,'E-E'!$B$2:$B$516,0), MATCH(Capacity!AF$254,'E-E'!$E$1:$AH$1,0))</f>
        <v>0</v>
      </c>
      <c r="AG706">
        <f>$C706*INDEX('E-E'!$E$2:$AH$516,MATCH(Capacity!$B706,'E-E'!$B$2:$B$516,0), MATCH(Capacity!AG$254,'E-E'!$E$1:$AH$1,0))</f>
        <v>0</v>
      </c>
      <c r="AH706">
        <f>$C706*INDEX('E-E'!$E$2:$AH$516,MATCH(Capacity!$B706,'E-E'!$B$2:$B$516,0), MATCH(Capacity!AH$254,'E-E'!$E$1:$AH$1,0))</f>
        <v>0</v>
      </c>
    </row>
    <row r="707" spans="1:34" x14ac:dyDescent="0.3">
      <c r="A707" t="str">
        <f>'E-E'!A454</f>
        <v>Vales Point B</v>
      </c>
      <c r="B707" t="str">
        <f>'E-E'!B454</f>
        <v>VP6</v>
      </c>
      <c r="C707">
        <f>_xlfn.IFNA(VLOOKUP(B707,RawData!$B$1:$E$168,4,FALSE),0)</f>
        <v>660</v>
      </c>
      <c r="D707" t="str">
        <f>_xlfn.IFNA(VLOOKUP(B707,RawData!$B$1:$H$168,7,FALSE),0)</f>
        <v>Steam Sub Critical</v>
      </c>
      <c r="E707" t="str">
        <f>_xlfn.IFNA(VLOOKUP(B707,RawData!$B$1:$H$168,2,FALSE),0)</f>
        <v>NSW</v>
      </c>
      <c r="F707">
        <f>$C707*INDEX('E-E'!$E$2:$AH$516,MATCH(Capacity!$B707,'E-E'!$B$2:$B$516,0), MATCH(Capacity!F$254,'E-E'!$E$1:$AH$1,0))</f>
        <v>660</v>
      </c>
      <c r="G707">
        <f>$C707*INDEX('E-E'!$E$2:$AH$516,MATCH(Capacity!$B707,'E-E'!$B$2:$B$516,0), MATCH(Capacity!G$254,'E-E'!$E$1:$AH$1,0))</f>
        <v>660</v>
      </c>
      <c r="H707">
        <f>$C707*INDEX('E-E'!$E$2:$AH$516,MATCH(Capacity!$B707,'E-E'!$B$2:$B$516,0), MATCH(Capacity!H$254,'E-E'!$E$1:$AH$1,0))</f>
        <v>660</v>
      </c>
      <c r="I707">
        <f>$C707*INDEX('E-E'!$E$2:$AH$516,MATCH(Capacity!$B707,'E-E'!$B$2:$B$516,0), MATCH(Capacity!I$254,'E-E'!$E$1:$AH$1,0))</f>
        <v>660</v>
      </c>
      <c r="J707">
        <f>$C707*INDEX('E-E'!$E$2:$AH$516,MATCH(Capacity!$B707,'E-E'!$B$2:$B$516,0), MATCH(Capacity!J$254,'E-E'!$E$1:$AH$1,0))</f>
        <v>0</v>
      </c>
      <c r="K707">
        <f>$C707*INDEX('E-E'!$E$2:$AH$516,MATCH(Capacity!$B707,'E-E'!$B$2:$B$516,0), MATCH(Capacity!K$254,'E-E'!$E$1:$AH$1,0))</f>
        <v>0</v>
      </c>
      <c r="L707">
        <f>$C707*INDEX('E-E'!$E$2:$AH$516,MATCH(Capacity!$B707,'E-E'!$B$2:$B$516,0), MATCH(Capacity!L$254,'E-E'!$E$1:$AH$1,0))</f>
        <v>0</v>
      </c>
      <c r="M707">
        <f>$C707*INDEX('E-E'!$E$2:$AH$516,MATCH(Capacity!$B707,'E-E'!$B$2:$B$516,0), MATCH(Capacity!M$254,'E-E'!$E$1:$AH$1,0))</f>
        <v>0</v>
      </c>
      <c r="N707">
        <f>$C707*INDEX('E-E'!$E$2:$AH$516,MATCH(Capacity!$B707,'E-E'!$B$2:$B$516,0), MATCH(Capacity!N$254,'E-E'!$E$1:$AH$1,0))</f>
        <v>0</v>
      </c>
      <c r="O707">
        <f>$C707*INDEX('E-E'!$E$2:$AH$516,MATCH(Capacity!$B707,'E-E'!$B$2:$B$516,0), MATCH(Capacity!O$254,'E-E'!$E$1:$AH$1,0))</f>
        <v>0</v>
      </c>
      <c r="P707">
        <f>$C707*INDEX('E-E'!$E$2:$AH$516,MATCH(Capacity!$B707,'E-E'!$B$2:$B$516,0), MATCH(Capacity!P$254,'E-E'!$E$1:$AH$1,0))</f>
        <v>0</v>
      </c>
      <c r="Q707">
        <f>$C707*INDEX('E-E'!$E$2:$AH$516,MATCH(Capacity!$B707,'E-E'!$B$2:$B$516,0), MATCH(Capacity!Q$254,'E-E'!$E$1:$AH$1,0))</f>
        <v>0</v>
      </c>
      <c r="R707">
        <f>$C707*INDEX('E-E'!$E$2:$AH$516,MATCH(Capacity!$B707,'E-E'!$B$2:$B$516,0), MATCH(Capacity!R$254,'E-E'!$E$1:$AH$1,0))</f>
        <v>0</v>
      </c>
      <c r="S707">
        <f>$C707*INDEX('E-E'!$E$2:$AH$516,MATCH(Capacity!$B707,'E-E'!$B$2:$B$516,0), MATCH(Capacity!S$254,'E-E'!$E$1:$AH$1,0))</f>
        <v>0</v>
      </c>
      <c r="T707">
        <f>$C707*INDEX('E-E'!$E$2:$AH$516,MATCH(Capacity!$B707,'E-E'!$B$2:$B$516,0), MATCH(Capacity!T$254,'E-E'!$E$1:$AH$1,0))</f>
        <v>0</v>
      </c>
      <c r="U707">
        <f>$C707*INDEX('E-E'!$E$2:$AH$516,MATCH(Capacity!$B707,'E-E'!$B$2:$B$516,0), MATCH(Capacity!U$254,'E-E'!$E$1:$AH$1,0))</f>
        <v>0</v>
      </c>
      <c r="V707">
        <f>$C707*INDEX('E-E'!$E$2:$AH$516,MATCH(Capacity!$B707,'E-E'!$B$2:$B$516,0), MATCH(Capacity!V$254,'E-E'!$E$1:$AH$1,0))</f>
        <v>0</v>
      </c>
      <c r="W707">
        <f>$C707*INDEX('E-E'!$E$2:$AH$516,MATCH(Capacity!$B707,'E-E'!$B$2:$B$516,0), MATCH(Capacity!W$254,'E-E'!$E$1:$AH$1,0))</f>
        <v>0</v>
      </c>
      <c r="X707">
        <f>$C707*INDEX('E-E'!$E$2:$AH$516,MATCH(Capacity!$B707,'E-E'!$B$2:$B$516,0), MATCH(Capacity!X$254,'E-E'!$E$1:$AH$1,0))</f>
        <v>0</v>
      </c>
      <c r="Y707">
        <f>$C707*INDEX('E-E'!$E$2:$AH$516,MATCH(Capacity!$B707,'E-E'!$B$2:$B$516,0), MATCH(Capacity!Y$254,'E-E'!$E$1:$AH$1,0))</f>
        <v>0</v>
      </c>
      <c r="Z707">
        <f>$C707*INDEX('E-E'!$E$2:$AH$516,MATCH(Capacity!$B707,'E-E'!$B$2:$B$516,0), MATCH(Capacity!Z$254,'E-E'!$E$1:$AH$1,0))</f>
        <v>0</v>
      </c>
      <c r="AA707">
        <f>$C707*INDEX('E-E'!$E$2:$AH$516,MATCH(Capacity!$B707,'E-E'!$B$2:$B$516,0), MATCH(Capacity!AA$254,'E-E'!$E$1:$AH$1,0))</f>
        <v>0</v>
      </c>
      <c r="AB707">
        <f>$C707*INDEX('E-E'!$E$2:$AH$516,MATCH(Capacity!$B707,'E-E'!$B$2:$B$516,0), MATCH(Capacity!AB$254,'E-E'!$E$1:$AH$1,0))</f>
        <v>0</v>
      </c>
      <c r="AC707">
        <f>$C707*INDEX('E-E'!$E$2:$AH$516,MATCH(Capacity!$B707,'E-E'!$B$2:$B$516,0), MATCH(Capacity!AC$254,'E-E'!$E$1:$AH$1,0))</f>
        <v>0</v>
      </c>
      <c r="AD707">
        <f>$C707*INDEX('E-E'!$E$2:$AH$516,MATCH(Capacity!$B707,'E-E'!$B$2:$B$516,0), MATCH(Capacity!AD$254,'E-E'!$E$1:$AH$1,0))</f>
        <v>0</v>
      </c>
      <c r="AE707">
        <f>$C707*INDEX('E-E'!$E$2:$AH$516,MATCH(Capacity!$B707,'E-E'!$B$2:$B$516,0), MATCH(Capacity!AE$254,'E-E'!$E$1:$AH$1,0))</f>
        <v>0</v>
      </c>
      <c r="AF707">
        <f>$C707*INDEX('E-E'!$E$2:$AH$516,MATCH(Capacity!$B707,'E-E'!$B$2:$B$516,0), MATCH(Capacity!AF$254,'E-E'!$E$1:$AH$1,0))</f>
        <v>0</v>
      </c>
      <c r="AG707">
        <f>$C707*INDEX('E-E'!$E$2:$AH$516,MATCH(Capacity!$B707,'E-E'!$B$2:$B$516,0), MATCH(Capacity!AG$254,'E-E'!$E$1:$AH$1,0))</f>
        <v>0</v>
      </c>
      <c r="AH707">
        <f>$C707*INDEX('E-E'!$E$2:$AH$516,MATCH(Capacity!$B707,'E-E'!$B$2:$B$516,0), MATCH(Capacity!AH$254,'E-E'!$E$1:$AH$1,0))</f>
        <v>0</v>
      </c>
    </row>
    <row r="708" spans="1:34" x14ac:dyDescent="0.3">
      <c r="A708" t="str">
        <f>'E-E'!A455</f>
        <v>Valley Power</v>
      </c>
      <c r="B708" t="str">
        <f>'E-E'!B455</f>
        <v>VPGS1</v>
      </c>
      <c r="C708">
        <f>_xlfn.IFNA(VLOOKUP(B708,RawData!$B$1:$E$168,4,FALSE),0)</f>
        <v>50</v>
      </c>
      <c r="D708" t="str">
        <f>_xlfn.IFNA(VLOOKUP(B708,RawData!$B$1:$H$168,7,FALSE),0)</f>
        <v>OCGT</v>
      </c>
      <c r="E708" t="str">
        <f>_xlfn.IFNA(VLOOKUP(B708,RawData!$B$1:$H$168,2,FALSE),0)</f>
        <v>VIC</v>
      </c>
      <c r="F708">
        <f>$C708*INDEX('E-E'!$E$2:$AH$516,MATCH(Capacity!$B708,'E-E'!$B$2:$B$516,0), MATCH(Capacity!F$254,'E-E'!$E$1:$AH$1,0))</f>
        <v>50</v>
      </c>
      <c r="G708">
        <f>$C708*INDEX('E-E'!$E$2:$AH$516,MATCH(Capacity!$B708,'E-E'!$B$2:$B$516,0), MATCH(Capacity!G$254,'E-E'!$E$1:$AH$1,0))</f>
        <v>50</v>
      </c>
      <c r="H708">
        <f>$C708*INDEX('E-E'!$E$2:$AH$516,MATCH(Capacity!$B708,'E-E'!$B$2:$B$516,0), MATCH(Capacity!H$254,'E-E'!$E$1:$AH$1,0))</f>
        <v>50</v>
      </c>
      <c r="I708">
        <f>$C708*INDEX('E-E'!$E$2:$AH$516,MATCH(Capacity!$B708,'E-E'!$B$2:$B$516,0), MATCH(Capacity!I$254,'E-E'!$E$1:$AH$1,0))</f>
        <v>50</v>
      </c>
      <c r="J708">
        <f>$C708*INDEX('E-E'!$E$2:$AH$516,MATCH(Capacity!$B708,'E-E'!$B$2:$B$516,0), MATCH(Capacity!J$254,'E-E'!$E$1:$AH$1,0))</f>
        <v>50</v>
      </c>
      <c r="K708">
        <f>$C708*INDEX('E-E'!$E$2:$AH$516,MATCH(Capacity!$B708,'E-E'!$B$2:$B$516,0), MATCH(Capacity!K$254,'E-E'!$E$1:$AH$1,0))</f>
        <v>50</v>
      </c>
      <c r="L708">
        <f>$C708*INDEX('E-E'!$E$2:$AH$516,MATCH(Capacity!$B708,'E-E'!$B$2:$B$516,0), MATCH(Capacity!L$254,'E-E'!$E$1:$AH$1,0))</f>
        <v>50</v>
      </c>
      <c r="M708">
        <f>$C708*INDEX('E-E'!$E$2:$AH$516,MATCH(Capacity!$B708,'E-E'!$B$2:$B$516,0), MATCH(Capacity!M$254,'E-E'!$E$1:$AH$1,0))</f>
        <v>50</v>
      </c>
      <c r="N708">
        <f>$C708*INDEX('E-E'!$E$2:$AH$516,MATCH(Capacity!$B708,'E-E'!$B$2:$B$516,0), MATCH(Capacity!N$254,'E-E'!$E$1:$AH$1,0))</f>
        <v>50</v>
      </c>
      <c r="O708">
        <f>$C708*INDEX('E-E'!$E$2:$AH$516,MATCH(Capacity!$B708,'E-E'!$B$2:$B$516,0), MATCH(Capacity!O$254,'E-E'!$E$1:$AH$1,0))</f>
        <v>50</v>
      </c>
      <c r="P708">
        <f>$C708*INDEX('E-E'!$E$2:$AH$516,MATCH(Capacity!$B708,'E-E'!$B$2:$B$516,0), MATCH(Capacity!P$254,'E-E'!$E$1:$AH$1,0))</f>
        <v>50</v>
      </c>
      <c r="Q708">
        <f>$C708*INDEX('E-E'!$E$2:$AH$516,MATCH(Capacity!$B708,'E-E'!$B$2:$B$516,0), MATCH(Capacity!Q$254,'E-E'!$E$1:$AH$1,0))</f>
        <v>50</v>
      </c>
      <c r="R708">
        <f>$C708*INDEX('E-E'!$E$2:$AH$516,MATCH(Capacity!$B708,'E-E'!$B$2:$B$516,0), MATCH(Capacity!R$254,'E-E'!$E$1:$AH$1,0))</f>
        <v>50</v>
      </c>
      <c r="S708">
        <f>$C708*INDEX('E-E'!$E$2:$AH$516,MATCH(Capacity!$B708,'E-E'!$B$2:$B$516,0), MATCH(Capacity!S$254,'E-E'!$E$1:$AH$1,0))</f>
        <v>50</v>
      </c>
      <c r="T708">
        <f>$C708*INDEX('E-E'!$E$2:$AH$516,MATCH(Capacity!$B708,'E-E'!$B$2:$B$516,0), MATCH(Capacity!T$254,'E-E'!$E$1:$AH$1,0))</f>
        <v>50</v>
      </c>
      <c r="U708">
        <f>$C708*INDEX('E-E'!$E$2:$AH$516,MATCH(Capacity!$B708,'E-E'!$B$2:$B$516,0), MATCH(Capacity!U$254,'E-E'!$E$1:$AH$1,0))</f>
        <v>50</v>
      </c>
      <c r="V708">
        <f>$C708*INDEX('E-E'!$E$2:$AH$516,MATCH(Capacity!$B708,'E-E'!$B$2:$B$516,0), MATCH(Capacity!V$254,'E-E'!$E$1:$AH$1,0))</f>
        <v>50</v>
      </c>
      <c r="W708">
        <f>$C708*INDEX('E-E'!$E$2:$AH$516,MATCH(Capacity!$B708,'E-E'!$B$2:$B$516,0), MATCH(Capacity!W$254,'E-E'!$E$1:$AH$1,0))</f>
        <v>50</v>
      </c>
      <c r="X708">
        <f>$C708*INDEX('E-E'!$E$2:$AH$516,MATCH(Capacity!$B708,'E-E'!$B$2:$B$516,0), MATCH(Capacity!X$254,'E-E'!$E$1:$AH$1,0))</f>
        <v>50</v>
      </c>
      <c r="Y708">
        <f>$C708*INDEX('E-E'!$E$2:$AH$516,MATCH(Capacity!$B708,'E-E'!$B$2:$B$516,0), MATCH(Capacity!Y$254,'E-E'!$E$1:$AH$1,0))</f>
        <v>50</v>
      </c>
      <c r="Z708">
        <f>$C708*INDEX('E-E'!$E$2:$AH$516,MATCH(Capacity!$B708,'E-E'!$B$2:$B$516,0), MATCH(Capacity!Z$254,'E-E'!$E$1:$AH$1,0))</f>
        <v>50</v>
      </c>
      <c r="AA708">
        <f>$C708*INDEX('E-E'!$E$2:$AH$516,MATCH(Capacity!$B708,'E-E'!$B$2:$B$516,0), MATCH(Capacity!AA$254,'E-E'!$E$1:$AH$1,0))</f>
        <v>50</v>
      </c>
      <c r="AB708">
        <f>$C708*INDEX('E-E'!$E$2:$AH$516,MATCH(Capacity!$B708,'E-E'!$B$2:$B$516,0), MATCH(Capacity!AB$254,'E-E'!$E$1:$AH$1,0))</f>
        <v>50</v>
      </c>
      <c r="AC708">
        <f>$C708*INDEX('E-E'!$E$2:$AH$516,MATCH(Capacity!$B708,'E-E'!$B$2:$B$516,0), MATCH(Capacity!AC$254,'E-E'!$E$1:$AH$1,0))</f>
        <v>50</v>
      </c>
      <c r="AD708">
        <f>$C708*INDEX('E-E'!$E$2:$AH$516,MATCH(Capacity!$B708,'E-E'!$B$2:$B$516,0), MATCH(Capacity!AD$254,'E-E'!$E$1:$AH$1,0))</f>
        <v>50</v>
      </c>
      <c r="AE708">
        <f>$C708*INDEX('E-E'!$E$2:$AH$516,MATCH(Capacity!$B708,'E-E'!$B$2:$B$516,0), MATCH(Capacity!AE$254,'E-E'!$E$1:$AH$1,0))</f>
        <v>50</v>
      </c>
      <c r="AF708">
        <f>$C708*INDEX('E-E'!$E$2:$AH$516,MATCH(Capacity!$B708,'E-E'!$B$2:$B$516,0), MATCH(Capacity!AF$254,'E-E'!$E$1:$AH$1,0))</f>
        <v>50</v>
      </c>
      <c r="AG708">
        <f>$C708*INDEX('E-E'!$E$2:$AH$516,MATCH(Capacity!$B708,'E-E'!$B$2:$B$516,0), MATCH(Capacity!AG$254,'E-E'!$E$1:$AH$1,0))</f>
        <v>50</v>
      </c>
      <c r="AH708">
        <f>$C708*INDEX('E-E'!$E$2:$AH$516,MATCH(Capacity!$B708,'E-E'!$B$2:$B$516,0), MATCH(Capacity!AH$254,'E-E'!$E$1:$AH$1,0))</f>
        <v>50</v>
      </c>
    </row>
    <row r="709" spans="1:34" x14ac:dyDescent="0.3">
      <c r="A709" t="str">
        <f>'E-E'!A456</f>
        <v>Valley Power</v>
      </c>
      <c r="B709" t="str">
        <f>'E-E'!B456</f>
        <v>VPGS2</v>
      </c>
      <c r="C709">
        <f>_xlfn.IFNA(VLOOKUP(B709,RawData!$B$1:$E$168,4,FALSE),0)</f>
        <v>50</v>
      </c>
      <c r="D709" t="str">
        <f>_xlfn.IFNA(VLOOKUP(B709,RawData!$B$1:$H$168,7,FALSE),0)</f>
        <v>OCGT</v>
      </c>
      <c r="E709" t="str">
        <f>_xlfn.IFNA(VLOOKUP(B709,RawData!$B$1:$H$168,2,FALSE),0)</f>
        <v>VIC</v>
      </c>
      <c r="F709">
        <f>$C709*INDEX('E-E'!$E$2:$AH$516,MATCH(Capacity!$B709,'E-E'!$B$2:$B$516,0), MATCH(Capacity!F$254,'E-E'!$E$1:$AH$1,0))</f>
        <v>50</v>
      </c>
      <c r="G709">
        <f>$C709*INDEX('E-E'!$E$2:$AH$516,MATCH(Capacity!$B709,'E-E'!$B$2:$B$516,0), MATCH(Capacity!G$254,'E-E'!$E$1:$AH$1,0))</f>
        <v>50</v>
      </c>
      <c r="H709">
        <f>$C709*INDEX('E-E'!$E$2:$AH$516,MATCH(Capacity!$B709,'E-E'!$B$2:$B$516,0), MATCH(Capacity!H$254,'E-E'!$E$1:$AH$1,0))</f>
        <v>50</v>
      </c>
      <c r="I709">
        <f>$C709*INDEX('E-E'!$E$2:$AH$516,MATCH(Capacity!$B709,'E-E'!$B$2:$B$516,0), MATCH(Capacity!I$254,'E-E'!$E$1:$AH$1,0))</f>
        <v>50</v>
      </c>
      <c r="J709">
        <f>$C709*INDEX('E-E'!$E$2:$AH$516,MATCH(Capacity!$B709,'E-E'!$B$2:$B$516,0), MATCH(Capacity!J$254,'E-E'!$E$1:$AH$1,0))</f>
        <v>50</v>
      </c>
      <c r="K709">
        <f>$C709*INDEX('E-E'!$E$2:$AH$516,MATCH(Capacity!$B709,'E-E'!$B$2:$B$516,0), MATCH(Capacity!K$254,'E-E'!$E$1:$AH$1,0))</f>
        <v>50</v>
      </c>
      <c r="L709">
        <f>$C709*INDEX('E-E'!$E$2:$AH$516,MATCH(Capacity!$B709,'E-E'!$B$2:$B$516,0), MATCH(Capacity!L$254,'E-E'!$E$1:$AH$1,0))</f>
        <v>50</v>
      </c>
      <c r="M709">
        <f>$C709*INDEX('E-E'!$E$2:$AH$516,MATCH(Capacity!$B709,'E-E'!$B$2:$B$516,0), MATCH(Capacity!M$254,'E-E'!$E$1:$AH$1,0))</f>
        <v>50</v>
      </c>
      <c r="N709">
        <f>$C709*INDEX('E-E'!$E$2:$AH$516,MATCH(Capacity!$B709,'E-E'!$B$2:$B$516,0), MATCH(Capacity!N$254,'E-E'!$E$1:$AH$1,0))</f>
        <v>50</v>
      </c>
      <c r="O709">
        <f>$C709*INDEX('E-E'!$E$2:$AH$516,MATCH(Capacity!$B709,'E-E'!$B$2:$B$516,0), MATCH(Capacity!O$254,'E-E'!$E$1:$AH$1,0))</f>
        <v>50</v>
      </c>
      <c r="P709">
        <f>$C709*INDEX('E-E'!$E$2:$AH$516,MATCH(Capacity!$B709,'E-E'!$B$2:$B$516,0), MATCH(Capacity!P$254,'E-E'!$E$1:$AH$1,0))</f>
        <v>50</v>
      </c>
      <c r="Q709">
        <f>$C709*INDEX('E-E'!$E$2:$AH$516,MATCH(Capacity!$B709,'E-E'!$B$2:$B$516,0), MATCH(Capacity!Q$254,'E-E'!$E$1:$AH$1,0))</f>
        <v>50</v>
      </c>
      <c r="R709">
        <f>$C709*INDEX('E-E'!$E$2:$AH$516,MATCH(Capacity!$B709,'E-E'!$B$2:$B$516,0), MATCH(Capacity!R$254,'E-E'!$E$1:$AH$1,0))</f>
        <v>50</v>
      </c>
      <c r="S709">
        <f>$C709*INDEX('E-E'!$E$2:$AH$516,MATCH(Capacity!$B709,'E-E'!$B$2:$B$516,0), MATCH(Capacity!S$254,'E-E'!$E$1:$AH$1,0))</f>
        <v>50</v>
      </c>
      <c r="T709">
        <f>$C709*INDEX('E-E'!$E$2:$AH$516,MATCH(Capacity!$B709,'E-E'!$B$2:$B$516,0), MATCH(Capacity!T$254,'E-E'!$E$1:$AH$1,0))</f>
        <v>50</v>
      </c>
      <c r="U709">
        <f>$C709*INDEX('E-E'!$E$2:$AH$516,MATCH(Capacity!$B709,'E-E'!$B$2:$B$516,0), MATCH(Capacity!U$254,'E-E'!$E$1:$AH$1,0))</f>
        <v>50</v>
      </c>
      <c r="V709">
        <f>$C709*INDEX('E-E'!$E$2:$AH$516,MATCH(Capacity!$B709,'E-E'!$B$2:$B$516,0), MATCH(Capacity!V$254,'E-E'!$E$1:$AH$1,0))</f>
        <v>50</v>
      </c>
      <c r="W709">
        <f>$C709*INDEX('E-E'!$E$2:$AH$516,MATCH(Capacity!$B709,'E-E'!$B$2:$B$516,0), MATCH(Capacity!W$254,'E-E'!$E$1:$AH$1,0))</f>
        <v>50</v>
      </c>
      <c r="X709">
        <f>$C709*INDEX('E-E'!$E$2:$AH$516,MATCH(Capacity!$B709,'E-E'!$B$2:$B$516,0), MATCH(Capacity!X$254,'E-E'!$E$1:$AH$1,0))</f>
        <v>50</v>
      </c>
      <c r="Y709">
        <f>$C709*INDEX('E-E'!$E$2:$AH$516,MATCH(Capacity!$B709,'E-E'!$B$2:$B$516,0), MATCH(Capacity!Y$254,'E-E'!$E$1:$AH$1,0))</f>
        <v>50</v>
      </c>
      <c r="Z709">
        <f>$C709*INDEX('E-E'!$E$2:$AH$516,MATCH(Capacity!$B709,'E-E'!$B$2:$B$516,0), MATCH(Capacity!Z$254,'E-E'!$E$1:$AH$1,0))</f>
        <v>50</v>
      </c>
      <c r="AA709">
        <f>$C709*INDEX('E-E'!$E$2:$AH$516,MATCH(Capacity!$B709,'E-E'!$B$2:$B$516,0), MATCH(Capacity!AA$254,'E-E'!$E$1:$AH$1,0))</f>
        <v>50</v>
      </c>
      <c r="AB709">
        <f>$C709*INDEX('E-E'!$E$2:$AH$516,MATCH(Capacity!$B709,'E-E'!$B$2:$B$516,0), MATCH(Capacity!AB$254,'E-E'!$E$1:$AH$1,0))</f>
        <v>50</v>
      </c>
      <c r="AC709">
        <f>$C709*INDEX('E-E'!$E$2:$AH$516,MATCH(Capacity!$B709,'E-E'!$B$2:$B$516,0), MATCH(Capacity!AC$254,'E-E'!$E$1:$AH$1,0))</f>
        <v>50</v>
      </c>
      <c r="AD709">
        <f>$C709*INDEX('E-E'!$E$2:$AH$516,MATCH(Capacity!$B709,'E-E'!$B$2:$B$516,0), MATCH(Capacity!AD$254,'E-E'!$E$1:$AH$1,0))</f>
        <v>50</v>
      </c>
      <c r="AE709">
        <f>$C709*INDEX('E-E'!$E$2:$AH$516,MATCH(Capacity!$B709,'E-E'!$B$2:$B$516,0), MATCH(Capacity!AE$254,'E-E'!$E$1:$AH$1,0))</f>
        <v>50</v>
      </c>
      <c r="AF709">
        <f>$C709*INDEX('E-E'!$E$2:$AH$516,MATCH(Capacity!$B709,'E-E'!$B$2:$B$516,0), MATCH(Capacity!AF$254,'E-E'!$E$1:$AH$1,0))</f>
        <v>50</v>
      </c>
      <c r="AG709">
        <f>$C709*INDEX('E-E'!$E$2:$AH$516,MATCH(Capacity!$B709,'E-E'!$B$2:$B$516,0), MATCH(Capacity!AG$254,'E-E'!$E$1:$AH$1,0))</f>
        <v>50</v>
      </c>
      <c r="AH709">
        <f>$C709*INDEX('E-E'!$E$2:$AH$516,MATCH(Capacity!$B709,'E-E'!$B$2:$B$516,0), MATCH(Capacity!AH$254,'E-E'!$E$1:$AH$1,0))</f>
        <v>50</v>
      </c>
    </row>
    <row r="710" spans="1:34" x14ac:dyDescent="0.3">
      <c r="A710" t="str">
        <f>'E-E'!A457</f>
        <v>Valley Power</v>
      </c>
      <c r="B710" t="str">
        <f>'E-E'!B457</f>
        <v>VPGS3</v>
      </c>
      <c r="C710">
        <f>_xlfn.IFNA(VLOOKUP(B710,RawData!$B$1:$E$168,4,FALSE),0)</f>
        <v>50</v>
      </c>
      <c r="D710" t="str">
        <f>_xlfn.IFNA(VLOOKUP(B710,RawData!$B$1:$H$168,7,FALSE),0)</f>
        <v>OCGT</v>
      </c>
      <c r="E710" t="str">
        <f>_xlfn.IFNA(VLOOKUP(B710,RawData!$B$1:$H$168,2,FALSE),0)</f>
        <v>VIC</v>
      </c>
      <c r="F710">
        <f>$C710*INDEX('E-E'!$E$2:$AH$516,MATCH(Capacity!$B710,'E-E'!$B$2:$B$516,0), MATCH(Capacity!F$254,'E-E'!$E$1:$AH$1,0))</f>
        <v>50</v>
      </c>
      <c r="G710">
        <f>$C710*INDEX('E-E'!$E$2:$AH$516,MATCH(Capacity!$B710,'E-E'!$B$2:$B$516,0), MATCH(Capacity!G$254,'E-E'!$E$1:$AH$1,0))</f>
        <v>50</v>
      </c>
      <c r="H710">
        <f>$C710*INDEX('E-E'!$E$2:$AH$516,MATCH(Capacity!$B710,'E-E'!$B$2:$B$516,0), MATCH(Capacity!H$254,'E-E'!$E$1:$AH$1,0))</f>
        <v>50</v>
      </c>
      <c r="I710">
        <f>$C710*INDEX('E-E'!$E$2:$AH$516,MATCH(Capacity!$B710,'E-E'!$B$2:$B$516,0), MATCH(Capacity!I$254,'E-E'!$E$1:$AH$1,0))</f>
        <v>50</v>
      </c>
      <c r="J710">
        <f>$C710*INDEX('E-E'!$E$2:$AH$516,MATCH(Capacity!$B710,'E-E'!$B$2:$B$516,0), MATCH(Capacity!J$254,'E-E'!$E$1:$AH$1,0))</f>
        <v>50</v>
      </c>
      <c r="K710">
        <f>$C710*INDEX('E-E'!$E$2:$AH$516,MATCH(Capacity!$B710,'E-E'!$B$2:$B$516,0), MATCH(Capacity!K$254,'E-E'!$E$1:$AH$1,0))</f>
        <v>50</v>
      </c>
      <c r="L710">
        <f>$C710*INDEX('E-E'!$E$2:$AH$516,MATCH(Capacity!$B710,'E-E'!$B$2:$B$516,0), MATCH(Capacity!L$254,'E-E'!$E$1:$AH$1,0))</f>
        <v>50</v>
      </c>
      <c r="M710">
        <f>$C710*INDEX('E-E'!$E$2:$AH$516,MATCH(Capacity!$B710,'E-E'!$B$2:$B$516,0), MATCH(Capacity!M$254,'E-E'!$E$1:$AH$1,0))</f>
        <v>50</v>
      </c>
      <c r="N710">
        <f>$C710*INDEX('E-E'!$E$2:$AH$516,MATCH(Capacity!$B710,'E-E'!$B$2:$B$516,0), MATCH(Capacity!N$254,'E-E'!$E$1:$AH$1,0))</f>
        <v>50</v>
      </c>
      <c r="O710">
        <f>$C710*INDEX('E-E'!$E$2:$AH$516,MATCH(Capacity!$B710,'E-E'!$B$2:$B$516,0), MATCH(Capacity!O$254,'E-E'!$E$1:$AH$1,0))</f>
        <v>50</v>
      </c>
      <c r="P710">
        <f>$C710*INDEX('E-E'!$E$2:$AH$516,MATCH(Capacity!$B710,'E-E'!$B$2:$B$516,0), MATCH(Capacity!P$254,'E-E'!$E$1:$AH$1,0))</f>
        <v>50</v>
      </c>
      <c r="Q710">
        <f>$C710*INDEX('E-E'!$E$2:$AH$516,MATCH(Capacity!$B710,'E-E'!$B$2:$B$516,0), MATCH(Capacity!Q$254,'E-E'!$E$1:$AH$1,0))</f>
        <v>50</v>
      </c>
      <c r="R710">
        <f>$C710*INDEX('E-E'!$E$2:$AH$516,MATCH(Capacity!$B710,'E-E'!$B$2:$B$516,0), MATCH(Capacity!R$254,'E-E'!$E$1:$AH$1,0))</f>
        <v>50</v>
      </c>
      <c r="S710">
        <f>$C710*INDEX('E-E'!$E$2:$AH$516,MATCH(Capacity!$B710,'E-E'!$B$2:$B$516,0), MATCH(Capacity!S$254,'E-E'!$E$1:$AH$1,0))</f>
        <v>50</v>
      </c>
      <c r="T710">
        <f>$C710*INDEX('E-E'!$E$2:$AH$516,MATCH(Capacity!$B710,'E-E'!$B$2:$B$516,0), MATCH(Capacity!T$254,'E-E'!$E$1:$AH$1,0))</f>
        <v>50</v>
      </c>
      <c r="U710">
        <f>$C710*INDEX('E-E'!$E$2:$AH$516,MATCH(Capacity!$B710,'E-E'!$B$2:$B$516,0), MATCH(Capacity!U$254,'E-E'!$E$1:$AH$1,0))</f>
        <v>50</v>
      </c>
      <c r="V710">
        <f>$C710*INDEX('E-E'!$E$2:$AH$516,MATCH(Capacity!$B710,'E-E'!$B$2:$B$516,0), MATCH(Capacity!V$254,'E-E'!$E$1:$AH$1,0))</f>
        <v>50</v>
      </c>
      <c r="W710">
        <f>$C710*INDEX('E-E'!$E$2:$AH$516,MATCH(Capacity!$B710,'E-E'!$B$2:$B$516,0), MATCH(Capacity!W$254,'E-E'!$E$1:$AH$1,0))</f>
        <v>50</v>
      </c>
      <c r="X710">
        <f>$C710*INDEX('E-E'!$E$2:$AH$516,MATCH(Capacity!$B710,'E-E'!$B$2:$B$516,0), MATCH(Capacity!X$254,'E-E'!$E$1:$AH$1,0))</f>
        <v>50</v>
      </c>
      <c r="Y710">
        <f>$C710*INDEX('E-E'!$E$2:$AH$516,MATCH(Capacity!$B710,'E-E'!$B$2:$B$516,0), MATCH(Capacity!Y$254,'E-E'!$E$1:$AH$1,0))</f>
        <v>50</v>
      </c>
      <c r="Z710">
        <f>$C710*INDEX('E-E'!$E$2:$AH$516,MATCH(Capacity!$B710,'E-E'!$B$2:$B$516,0), MATCH(Capacity!Z$254,'E-E'!$E$1:$AH$1,0))</f>
        <v>50</v>
      </c>
      <c r="AA710">
        <f>$C710*INDEX('E-E'!$E$2:$AH$516,MATCH(Capacity!$B710,'E-E'!$B$2:$B$516,0), MATCH(Capacity!AA$254,'E-E'!$E$1:$AH$1,0))</f>
        <v>50</v>
      </c>
      <c r="AB710">
        <f>$C710*INDEX('E-E'!$E$2:$AH$516,MATCH(Capacity!$B710,'E-E'!$B$2:$B$516,0), MATCH(Capacity!AB$254,'E-E'!$E$1:$AH$1,0))</f>
        <v>50</v>
      </c>
      <c r="AC710">
        <f>$C710*INDEX('E-E'!$E$2:$AH$516,MATCH(Capacity!$B710,'E-E'!$B$2:$B$516,0), MATCH(Capacity!AC$254,'E-E'!$E$1:$AH$1,0))</f>
        <v>50</v>
      </c>
      <c r="AD710">
        <f>$C710*INDEX('E-E'!$E$2:$AH$516,MATCH(Capacity!$B710,'E-E'!$B$2:$B$516,0), MATCH(Capacity!AD$254,'E-E'!$E$1:$AH$1,0))</f>
        <v>50</v>
      </c>
      <c r="AE710">
        <f>$C710*INDEX('E-E'!$E$2:$AH$516,MATCH(Capacity!$B710,'E-E'!$B$2:$B$516,0), MATCH(Capacity!AE$254,'E-E'!$E$1:$AH$1,0))</f>
        <v>50</v>
      </c>
      <c r="AF710">
        <f>$C710*INDEX('E-E'!$E$2:$AH$516,MATCH(Capacity!$B710,'E-E'!$B$2:$B$516,0), MATCH(Capacity!AF$254,'E-E'!$E$1:$AH$1,0))</f>
        <v>50</v>
      </c>
      <c r="AG710">
        <f>$C710*INDEX('E-E'!$E$2:$AH$516,MATCH(Capacity!$B710,'E-E'!$B$2:$B$516,0), MATCH(Capacity!AG$254,'E-E'!$E$1:$AH$1,0))</f>
        <v>50</v>
      </c>
      <c r="AH710">
        <f>$C710*INDEX('E-E'!$E$2:$AH$516,MATCH(Capacity!$B710,'E-E'!$B$2:$B$516,0), MATCH(Capacity!AH$254,'E-E'!$E$1:$AH$1,0))</f>
        <v>50</v>
      </c>
    </row>
    <row r="711" spans="1:34" x14ac:dyDescent="0.3">
      <c r="A711" t="str">
        <f>'E-E'!A458</f>
        <v>Valley Power</v>
      </c>
      <c r="B711" t="str">
        <f>'E-E'!B458</f>
        <v>VPGS4</v>
      </c>
      <c r="C711">
        <f>_xlfn.IFNA(VLOOKUP(B711,RawData!$B$1:$E$168,4,FALSE),0)</f>
        <v>50</v>
      </c>
      <c r="D711" t="str">
        <f>_xlfn.IFNA(VLOOKUP(B711,RawData!$B$1:$H$168,7,FALSE),0)</f>
        <v>OCGT</v>
      </c>
      <c r="E711" t="str">
        <f>_xlfn.IFNA(VLOOKUP(B711,RawData!$B$1:$H$168,2,FALSE),0)</f>
        <v>VIC</v>
      </c>
      <c r="F711">
        <f>$C711*INDEX('E-E'!$E$2:$AH$516,MATCH(Capacity!$B711,'E-E'!$B$2:$B$516,0), MATCH(Capacity!F$254,'E-E'!$E$1:$AH$1,0))</f>
        <v>50</v>
      </c>
      <c r="G711">
        <f>$C711*INDEX('E-E'!$E$2:$AH$516,MATCH(Capacity!$B711,'E-E'!$B$2:$B$516,0), MATCH(Capacity!G$254,'E-E'!$E$1:$AH$1,0))</f>
        <v>50</v>
      </c>
      <c r="H711">
        <f>$C711*INDEX('E-E'!$E$2:$AH$516,MATCH(Capacity!$B711,'E-E'!$B$2:$B$516,0), MATCH(Capacity!H$254,'E-E'!$E$1:$AH$1,0))</f>
        <v>50</v>
      </c>
      <c r="I711">
        <f>$C711*INDEX('E-E'!$E$2:$AH$516,MATCH(Capacity!$B711,'E-E'!$B$2:$B$516,0), MATCH(Capacity!I$254,'E-E'!$E$1:$AH$1,0))</f>
        <v>50</v>
      </c>
      <c r="J711">
        <f>$C711*INDEX('E-E'!$E$2:$AH$516,MATCH(Capacity!$B711,'E-E'!$B$2:$B$516,0), MATCH(Capacity!J$254,'E-E'!$E$1:$AH$1,0))</f>
        <v>50</v>
      </c>
      <c r="K711">
        <f>$C711*INDEX('E-E'!$E$2:$AH$516,MATCH(Capacity!$B711,'E-E'!$B$2:$B$516,0), MATCH(Capacity!K$254,'E-E'!$E$1:$AH$1,0))</f>
        <v>50</v>
      </c>
      <c r="L711">
        <f>$C711*INDEX('E-E'!$E$2:$AH$516,MATCH(Capacity!$B711,'E-E'!$B$2:$B$516,0), MATCH(Capacity!L$254,'E-E'!$E$1:$AH$1,0))</f>
        <v>50</v>
      </c>
      <c r="M711">
        <f>$C711*INDEX('E-E'!$E$2:$AH$516,MATCH(Capacity!$B711,'E-E'!$B$2:$B$516,0), MATCH(Capacity!M$254,'E-E'!$E$1:$AH$1,0))</f>
        <v>50</v>
      </c>
      <c r="N711">
        <f>$C711*INDEX('E-E'!$E$2:$AH$516,MATCH(Capacity!$B711,'E-E'!$B$2:$B$516,0), MATCH(Capacity!N$254,'E-E'!$E$1:$AH$1,0))</f>
        <v>50</v>
      </c>
      <c r="O711">
        <f>$C711*INDEX('E-E'!$E$2:$AH$516,MATCH(Capacity!$B711,'E-E'!$B$2:$B$516,0), MATCH(Capacity!O$254,'E-E'!$E$1:$AH$1,0))</f>
        <v>50</v>
      </c>
      <c r="P711">
        <f>$C711*INDEX('E-E'!$E$2:$AH$516,MATCH(Capacity!$B711,'E-E'!$B$2:$B$516,0), MATCH(Capacity!P$254,'E-E'!$E$1:$AH$1,0))</f>
        <v>50</v>
      </c>
      <c r="Q711">
        <f>$C711*INDEX('E-E'!$E$2:$AH$516,MATCH(Capacity!$B711,'E-E'!$B$2:$B$516,0), MATCH(Capacity!Q$254,'E-E'!$E$1:$AH$1,0))</f>
        <v>50</v>
      </c>
      <c r="R711">
        <f>$C711*INDEX('E-E'!$E$2:$AH$516,MATCH(Capacity!$B711,'E-E'!$B$2:$B$516,0), MATCH(Capacity!R$254,'E-E'!$E$1:$AH$1,0))</f>
        <v>50</v>
      </c>
      <c r="S711">
        <f>$C711*INDEX('E-E'!$E$2:$AH$516,MATCH(Capacity!$B711,'E-E'!$B$2:$B$516,0), MATCH(Capacity!S$254,'E-E'!$E$1:$AH$1,0))</f>
        <v>50</v>
      </c>
      <c r="T711">
        <f>$C711*INDEX('E-E'!$E$2:$AH$516,MATCH(Capacity!$B711,'E-E'!$B$2:$B$516,0), MATCH(Capacity!T$254,'E-E'!$E$1:$AH$1,0))</f>
        <v>50</v>
      </c>
      <c r="U711">
        <f>$C711*INDEX('E-E'!$E$2:$AH$516,MATCH(Capacity!$B711,'E-E'!$B$2:$B$516,0), MATCH(Capacity!U$254,'E-E'!$E$1:$AH$1,0))</f>
        <v>50</v>
      </c>
      <c r="V711">
        <f>$C711*INDEX('E-E'!$E$2:$AH$516,MATCH(Capacity!$B711,'E-E'!$B$2:$B$516,0), MATCH(Capacity!V$254,'E-E'!$E$1:$AH$1,0))</f>
        <v>50</v>
      </c>
      <c r="W711">
        <f>$C711*INDEX('E-E'!$E$2:$AH$516,MATCH(Capacity!$B711,'E-E'!$B$2:$B$516,0), MATCH(Capacity!W$254,'E-E'!$E$1:$AH$1,0))</f>
        <v>50</v>
      </c>
      <c r="X711">
        <f>$C711*INDEX('E-E'!$E$2:$AH$516,MATCH(Capacity!$B711,'E-E'!$B$2:$B$516,0), MATCH(Capacity!X$254,'E-E'!$E$1:$AH$1,0))</f>
        <v>50</v>
      </c>
      <c r="Y711">
        <f>$C711*INDEX('E-E'!$E$2:$AH$516,MATCH(Capacity!$B711,'E-E'!$B$2:$B$516,0), MATCH(Capacity!Y$254,'E-E'!$E$1:$AH$1,0))</f>
        <v>50</v>
      </c>
      <c r="Z711">
        <f>$C711*INDEX('E-E'!$E$2:$AH$516,MATCH(Capacity!$B711,'E-E'!$B$2:$B$516,0), MATCH(Capacity!Z$254,'E-E'!$E$1:$AH$1,0))</f>
        <v>50</v>
      </c>
      <c r="AA711">
        <f>$C711*INDEX('E-E'!$E$2:$AH$516,MATCH(Capacity!$B711,'E-E'!$B$2:$B$516,0), MATCH(Capacity!AA$254,'E-E'!$E$1:$AH$1,0))</f>
        <v>50</v>
      </c>
      <c r="AB711">
        <f>$C711*INDEX('E-E'!$E$2:$AH$516,MATCH(Capacity!$B711,'E-E'!$B$2:$B$516,0), MATCH(Capacity!AB$254,'E-E'!$E$1:$AH$1,0))</f>
        <v>50</v>
      </c>
      <c r="AC711">
        <f>$C711*INDEX('E-E'!$E$2:$AH$516,MATCH(Capacity!$B711,'E-E'!$B$2:$B$516,0), MATCH(Capacity!AC$254,'E-E'!$E$1:$AH$1,0))</f>
        <v>50</v>
      </c>
      <c r="AD711">
        <f>$C711*INDEX('E-E'!$E$2:$AH$516,MATCH(Capacity!$B711,'E-E'!$B$2:$B$516,0), MATCH(Capacity!AD$254,'E-E'!$E$1:$AH$1,0))</f>
        <v>50</v>
      </c>
      <c r="AE711">
        <f>$C711*INDEX('E-E'!$E$2:$AH$516,MATCH(Capacity!$B711,'E-E'!$B$2:$B$516,0), MATCH(Capacity!AE$254,'E-E'!$E$1:$AH$1,0))</f>
        <v>50</v>
      </c>
      <c r="AF711">
        <f>$C711*INDEX('E-E'!$E$2:$AH$516,MATCH(Capacity!$B711,'E-E'!$B$2:$B$516,0), MATCH(Capacity!AF$254,'E-E'!$E$1:$AH$1,0))</f>
        <v>50</v>
      </c>
      <c r="AG711">
        <f>$C711*INDEX('E-E'!$E$2:$AH$516,MATCH(Capacity!$B711,'E-E'!$B$2:$B$516,0), MATCH(Capacity!AG$254,'E-E'!$E$1:$AH$1,0))</f>
        <v>50</v>
      </c>
      <c r="AH711">
        <f>$C711*INDEX('E-E'!$E$2:$AH$516,MATCH(Capacity!$B711,'E-E'!$B$2:$B$516,0), MATCH(Capacity!AH$254,'E-E'!$E$1:$AH$1,0))</f>
        <v>50</v>
      </c>
    </row>
    <row r="712" spans="1:34" x14ac:dyDescent="0.3">
      <c r="A712" t="str">
        <f>'E-E'!A459</f>
        <v>Valley Power</v>
      </c>
      <c r="B712" t="str">
        <f>'E-E'!B459</f>
        <v>VPGS5</v>
      </c>
      <c r="C712">
        <f>_xlfn.IFNA(VLOOKUP(B712,RawData!$B$1:$E$168,4,FALSE),0)</f>
        <v>50</v>
      </c>
      <c r="D712" t="str">
        <f>_xlfn.IFNA(VLOOKUP(B712,RawData!$B$1:$H$168,7,FALSE),0)</f>
        <v>OCGT</v>
      </c>
      <c r="E712" t="str">
        <f>_xlfn.IFNA(VLOOKUP(B712,RawData!$B$1:$H$168,2,FALSE),0)</f>
        <v>VIC</v>
      </c>
      <c r="F712">
        <f>$C712*INDEX('E-E'!$E$2:$AH$516,MATCH(Capacity!$B712,'E-E'!$B$2:$B$516,0), MATCH(Capacity!F$254,'E-E'!$E$1:$AH$1,0))</f>
        <v>50</v>
      </c>
      <c r="G712">
        <f>$C712*INDEX('E-E'!$E$2:$AH$516,MATCH(Capacity!$B712,'E-E'!$B$2:$B$516,0), MATCH(Capacity!G$254,'E-E'!$E$1:$AH$1,0))</f>
        <v>50</v>
      </c>
      <c r="H712">
        <f>$C712*INDEX('E-E'!$E$2:$AH$516,MATCH(Capacity!$B712,'E-E'!$B$2:$B$516,0), MATCH(Capacity!H$254,'E-E'!$E$1:$AH$1,0))</f>
        <v>50</v>
      </c>
      <c r="I712">
        <f>$C712*INDEX('E-E'!$E$2:$AH$516,MATCH(Capacity!$B712,'E-E'!$B$2:$B$516,0), MATCH(Capacity!I$254,'E-E'!$E$1:$AH$1,0))</f>
        <v>50</v>
      </c>
      <c r="J712">
        <f>$C712*INDEX('E-E'!$E$2:$AH$516,MATCH(Capacity!$B712,'E-E'!$B$2:$B$516,0), MATCH(Capacity!J$254,'E-E'!$E$1:$AH$1,0))</f>
        <v>50</v>
      </c>
      <c r="K712">
        <f>$C712*INDEX('E-E'!$E$2:$AH$516,MATCH(Capacity!$B712,'E-E'!$B$2:$B$516,0), MATCH(Capacity!K$254,'E-E'!$E$1:$AH$1,0))</f>
        <v>50</v>
      </c>
      <c r="L712">
        <f>$C712*INDEX('E-E'!$E$2:$AH$516,MATCH(Capacity!$B712,'E-E'!$B$2:$B$516,0), MATCH(Capacity!L$254,'E-E'!$E$1:$AH$1,0))</f>
        <v>50</v>
      </c>
      <c r="M712">
        <f>$C712*INDEX('E-E'!$E$2:$AH$516,MATCH(Capacity!$B712,'E-E'!$B$2:$B$516,0), MATCH(Capacity!M$254,'E-E'!$E$1:$AH$1,0))</f>
        <v>50</v>
      </c>
      <c r="N712">
        <f>$C712*INDEX('E-E'!$E$2:$AH$516,MATCH(Capacity!$B712,'E-E'!$B$2:$B$516,0), MATCH(Capacity!N$254,'E-E'!$E$1:$AH$1,0))</f>
        <v>50</v>
      </c>
      <c r="O712">
        <f>$C712*INDEX('E-E'!$E$2:$AH$516,MATCH(Capacity!$B712,'E-E'!$B$2:$B$516,0), MATCH(Capacity!O$254,'E-E'!$E$1:$AH$1,0))</f>
        <v>50</v>
      </c>
      <c r="P712">
        <f>$C712*INDEX('E-E'!$E$2:$AH$516,MATCH(Capacity!$B712,'E-E'!$B$2:$B$516,0), MATCH(Capacity!P$254,'E-E'!$E$1:$AH$1,0))</f>
        <v>50</v>
      </c>
      <c r="Q712">
        <f>$C712*INDEX('E-E'!$E$2:$AH$516,MATCH(Capacity!$B712,'E-E'!$B$2:$B$516,0), MATCH(Capacity!Q$254,'E-E'!$E$1:$AH$1,0))</f>
        <v>50</v>
      </c>
      <c r="R712">
        <f>$C712*INDEX('E-E'!$E$2:$AH$516,MATCH(Capacity!$B712,'E-E'!$B$2:$B$516,0), MATCH(Capacity!R$254,'E-E'!$E$1:$AH$1,0))</f>
        <v>50</v>
      </c>
      <c r="S712">
        <f>$C712*INDEX('E-E'!$E$2:$AH$516,MATCH(Capacity!$B712,'E-E'!$B$2:$B$516,0), MATCH(Capacity!S$254,'E-E'!$E$1:$AH$1,0))</f>
        <v>50</v>
      </c>
      <c r="T712">
        <f>$C712*INDEX('E-E'!$E$2:$AH$516,MATCH(Capacity!$B712,'E-E'!$B$2:$B$516,0), MATCH(Capacity!T$254,'E-E'!$E$1:$AH$1,0))</f>
        <v>50</v>
      </c>
      <c r="U712">
        <f>$C712*INDEX('E-E'!$E$2:$AH$516,MATCH(Capacity!$B712,'E-E'!$B$2:$B$516,0), MATCH(Capacity!U$254,'E-E'!$E$1:$AH$1,0))</f>
        <v>50</v>
      </c>
      <c r="V712">
        <f>$C712*INDEX('E-E'!$E$2:$AH$516,MATCH(Capacity!$B712,'E-E'!$B$2:$B$516,0), MATCH(Capacity!V$254,'E-E'!$E$1:$AH$1,0))</f>
        <v>50</v>
      </c>
      <c r="W712">
        <f>$C712*INDEX('E-E'!$E$2:$AH$516,MATCH(Capacity!$B712,'E-E'!$B$2:$B$516,0), MATCH(Capacity!W$254,'E-E'!$E$1:$AH$1,0))</f>
        <v>50</v>
      </c>
      <c r="X712">
        <f>$C712*INDEX('E-E'!$E$2:$AH$516,MATCH(Capacity!$B712,'E-E'!$B$2:$B$516,0), MATCH(Capacity!X$254,'E-E'!$E$1:$AH$1,0))</f>
        <v>50</v>
      </c>
      <c r="Y712">
        <f>$C712*INDEX('E-E'!$E$2:$AH$516,MATCH(Capacity!$B712,'E-E'!$B$2:$B$516,0), MATCH(Capacity!Y$254,'E-E'!$E$1:$AH$1,0))</f>
        <v>50</v>
      </c>
      <c r="Z712">
        <f>$C712*INDEX('E-E'!$E$2:$AH$516,MATCH(Capacity!$B712,'E-E'!$B$2:$B$516,0), MATCH(Capacity!Z$254,'E-E'!$E$1:$AH$1,0))</f>
        <v>50</v>
      </c>
      <c r="AA712">
        <f>$C712*INDEX('E-E'!$E$2:$AH$516,MATCH(Capacity!$B712,'E-E'!$B$2:$B$516,0), MATCH(Capacity!AA$254,'E-E'!$E$1:$AH$1,0))</f>
        <v>50</v>
      </c>
      <c r="AB712">
        <f>$C712*INDEX('E-E'!$E$2:$AH$516,MATCH(Capacity!$B712,'E-E'!$B$2:$B$516,0), MATCH(Capacity!AB$254,'E-E'!$E$1:$AH$1,0))</f>
        <v>50</v>
      </c>
      <c r="AC712">
        <f>$C712*INDEX('E-E'!$E$2:$AH$516,MATCH(Capacity!$B712,'E-E'!$B$2:$B$516,0), MATCH(Capacity!AC$254,'E-E'!$E$1:$AH$1,0))</f>
        <v>50</v>
      </c>
      <c r="AD712">
        <f>$C712*INDEX('E-E'!$E$2:$AH$516,MATCH(Capacity!$B712,'E-E'!$B$2:$B$516,0), MATCH(Capacity!AD$254,'E-E'!$E$1:$AH$1,0))</f>
        <v>50</v>
      </c>
      <c r="AE712">
        <f>$C712*INDEX('E-E'!$E$2:$AH$516,MATCH(Capacity!$B712,'E-E'!$B$2:$B$516,0), MATCH(Capacity!AE$254,'E-E'!$E$1:$AH$1,0))</f>
        <v>50</v>
      </c>
      <c r="AF712">
        <f>$C712*INDEX('E-E'!$E$2:$AH$516,MATCH(Capacity!$B712,'E-E'!$B$2:$B$516,0), MATCH(Capacity!AF$254,'E-E'!$E$1:$AH$1,0))</f>
        <v>50</v>
      </c>
      <c r="AG712">
        <f>$C712*INDEX('E-E'!$E$2:$AH$516,MATCH(Capacity!$B712,'E-E'!$B$2:$B$516,0), MATCH(Capacity!AG$254,'E-E'!$E$1:$AH$1,0))</f>
        <v>50</v>
      </c>
      <c r="AH712">
        <f>$C712*INDEX('E-E'!$E$2:$AH$516,MATCH(Capacity!$B712,'E-E'!$B$2:$B$516,0), MATCH(Capacity!AH$254,'E-E'!$E$1:$AH$1,0))</f>
        <v>50</v>
      </c>
    </row>
    <row r="713" spans="1:34" x14ac:dyDescent="0.3">
      <c r="A713" t="str">
        <f>'E-E'!A460</f>
        <v>Valley Power</v>
      </c>
      <c r="B713" t="str">
        <f>'E-E'!B460</f>
        <v>VPGS6</v>
      </c>
      <c r="C713">
        <f>_xlfn.IFNA(VLOOKUP(B713,RawData!$B$1:$E$168,4,FALSE),0)</f>
        <v>50</v>
      </c>
      <c r="D713" t="str">
        <f>_xlfn.IFNA(VLOOKUP(B713,RawData!$B$1:$H$168,7,FALSE),0)</f>
        <v>OCGT</v>
      </c>
      <c r="E713" t="str">
        <f>_xlfn.IFNA(VLOOKUP(B713,RawData!$B$1:$H$168,2,FALSE),0)</f>
        <v>VIC</v>
      </c>
      <c r="F713">
        <f>$C713*INDEX('E-E'!$E$2:$AH$516,MATCH(Capacity!$B713,'E-E'!$B$2:$B$516,0), MATCH(Capacity!F$254,'E-E'!$E$1:$AH$1,0))</f>
        <v>50</v>
      </c>
      <c r="G713">
        <f>$C713*INDEX('E-E'!$E$2:$AH$516,MATCH(Capacity!$B713,'E-E'!$B$2:$B$516,0), MATCH(Capacity!G$254,'E-E'!$E$1:$AH$1,0))</f>
        <v>50</v>
      </c>
      <c r="H713">
        <f>$C713*INDEX('E-E'!$E$2:$AH$516,MATCH(Capacity!$B713,'E-E'!$B$2:$B$516,0), MATCH(Capacity!H$254,'E-E'!$E$1:$AH$1,0))</f>
        <v>50</v>
      </c>
      <c r="I713">
        <f>$C713*INDEX('E-E'!$E$2:$AH$516,MATCH(Capacity!$B713,'E-E'!$B$2:$B$516,0), MATCH(Capacity!I$254,'E-E'!$E$1:$AH$1,0))</f>
        <v>50</v>
      </c>
      <c r="J713">
        <f>$C713*INDEX('E-E'!$E$2:$AH$516,MATCH(Capacity!$B713,'E-E'!$B$2:$B$516,0), MATCH(Capacity!J$254,'E-E'!$E$1:$AH$1,0))</f>
        <v>50</v>
      </c>
      <c r="K713">
        <f>$C713*INDEX('E-E'!$E$2:$AH$516,MATCH(Capacity!$B713,'E-E'!$B$2:$B$516,0), MATCH(Capacity!K$254,'E-E'!$E$1:$AH$1,0))</f>
        <v>50</v>
      </c>
      <c r="L713">
        <f>$C713*INDEX('E-E'!$E$2:$AH$516,MATCH(Capacity!$B713,'E-E'!$B$2:$B$516,0), MATCH(Capacity!L$254,'E-E'!$E$1:$AH$1,0))</f>
        <v>50</v>
      </c>
      <c r="M713">
        <f>$C713*INDEX('E-E'!$E$2:$AH$516,MATCH(Capacity!$B713,'E-E'!$B$2:$B$516,0), MATCH(Capacity!M$254,'E-E'!$E$1:$AH$1,0))</f>
        <v>50</v>
      </c>
      <c r="N713">
        <f>$C713*INDEX('E-E'!$E$2:$AH$516,MATCH(Capacity!$B713,'E-E'!$B$2:$B$516,0), MATCH(Capacity!N$254,'E-E'!$E$1:$AH$1,0))</f>
        <v>50</v>
      </c>
      <c r="O713">
        <f>$C713*INDEX('E-E'!$E$2:$AH$516,MATCH(Capacity!$B713,'E-E'!$B$2:$B$516,0), MATCH(Capacity!O$254,'E-E'!$E$1:$AH$1,0))</f>
        <v>50</v>
      </c>
      <c r="P713">
        <f>$C713*INDEX('E-E'!$E$2:$AH$516,MATCH(Capacity!$B713,'E-E'!$B$2:$B$516,0), MATCH(Capacity!P$254,'E-E'!$E$1:$AH$1,0))</f>
        <v>50</v>
      </c>
      <c r="Q713">
        <f>$C713*INDEX('E-E'!$E$2:$AH$516,MATCH(Capacity!$B713,'E-E'!$B$2:$B$516,0), MATCH(Capacity!Q$254,'E-E'!$E$1:$AH$1,0))</f>
        <v>50</v>
      </c>
      <c r="R713">
        <f>$C713*INDEX('E-E'!$E$2:$AH$516,MATCH(Capacity!$B713,'E-E'!$B$2:$B$516,0), MATCH(Capacity!R$254,'E-E'!$E$1:$AH$1,0))</f>
        <v>50</v>
      </c>
      <c r="S713">
        <f>$C713*INDEX('E-E'!$E$2:$AH$516,MATCH(Capacity!$B713,'E-E'!$B$2:$B$516,0), MATCH(Capacity!S$254,'E-E'!$E$1:$AH$1,0))</f>
        <v>50</v>
      </c>
      <c r="T713">
        <f>$C713*INDEX('E-E'!$E$2:$AH$516,MATCH(Capacity!$B713,'E-E'!$B$2:$B$516,0), MATCH(Capacity!T$254,'E-E'!$E$1:$AH$1,0))</f>
        <v>50</v>
      </c>
      <c r="U713">
        <f>$C713*INDEX('E-E'!$E$2:$AH$516,MATCH(Capacity!$B713,'E-E'!$B$2:$B$516,0), MATCH(Capacity!U$254,'E-E'!$E$1:$AH$1,0))</f>
        <v>50</v>
      </c>
      <c r="V713">
        <f>$C713*INDEX('E-E'!$E$2:$AH$516,MATCH(Capacity!$B713,'E-E'!$B$2:$B$516,0), MATCH(Capacity!V$254,'E-E'!$E$1:$AH$1,0))</f>
        <v>50</v>
      </c>
      <c r="W713">
        <f>$C713*INDEX('E-E'!$E$2:$AH$516,MATCH(Capacity!$B713,'E-E'!$B$2:$B$516,0), MATCH(Capacity!W$254,'E-E'!$E$1:$AH$1,0))</f>
        <v>50</v>
      </c>
      <c r="X713">
        <f>$C713*INDEX('E-E'!$E$2:$AH$516,MATCH(Capacity!$B713,'E-E'!$B$2:$B$516,0), MATCH(Capacity!X$254,'E-E'!$E$1:$AH$1,0))</f>
        <v>50</v>
      </c>
      <c r="Y713">
        <f>$C713*INDEX('E-E'!$E$2:$AH$516,MATCH(Capacity!$B713,'E-E'!$B$2:$B$516,0), MATCH(Capacity!Y$254,'E-E'!$E$1:$AH$1,0))</f>
        <v>50</v>
      </c>
      <c r="Z713">
        <f>$C713*INDEX('E-E'!$E$2:$AH$516,MATCH(Capacity!$B713,'E-E'!$B$2:$B$516,0), MATCH(Capacity!Z$254,'E-E'!$E$1:$AH$1,0))</f>
        <v>50</v>
      </c>
      <c r="AA713">
        <f>$C713*INDEX('E-E'!$E$2:$AH$516,MATCH(Capacity!$B713,'E-E'!$B$2:$B$516,0), MATCH(Capacity!AA$254,'E-E'!$E$1:$AH$1,0))</f>
        <v>50</v>
      </c>
      <c r="AB713">
        <f>$C713*INDEX('E-E'!$E$2:$AH$516,MATCH(Capacity!$B713,'E-E'!$B$2:$B$516,0), MATCH(Capacity!AB$254,'E-E'!$E$1:$AH$1,0))</f>
        <v>50</v>
      </c>
      <c r="AC713">
        <f>$C713*INDEX('E-E'!$E$2:$AH$516,MATCH(Capacity!$B713,'E-E'!$B$2:$B$516,0), MATCH(Capacity!AC$254,'E-E'!$E$1:$AH$1,0))</f>
        <v>50</v>
      </c>
      <c r="AD713">
        <f>$C713*INDEX('E-E'!$E$2:$AH$516,MATCH(Capacity!$B713,'E-E'!$B$2:$B$516,0), MATCH(Capacity!AD$254,'E-E'!$E$1:$AH$1,0))</f>
        <v>50</v>
      </c>
      <c r="AE713">
        <f>$C713*INDEX('E-E'!$E$2:$AH$516,MATCH(Capacity!$B713,'E-E'!$B$2:$B$516,0), MATCH(Capacity!AE$254,'E-E'!$E$1:$AH$1,0))</f>
        <v>50</v>
      </c>
      <c r="AF713">
        <f>$C713*INDEX('E-E'!$E$2:$AH$516,MATCH(Capacity!$B713,'E-E'!$B$2:$B$516,0), MATCH(Capacity!AF$254,'E-E'!$E$1:$AH$1,0))</f>
        <v>50</v>
      </c>
      <c r="AG713">
        <f>$C713*INDEX('E-E'!$E$2:$AH$516,MATCH(Capacity!$B713,'E-E'!$B$2:$B$516,0), MATCH(Capacity!AG$254,'E-E'!$E$1:$AH$1,0))</f>
        <v>50</v>
      </c>
      <c r="AH713">
        <f>$C713*INDEX('E-E'!$E$2:$AH$516,MATCH(Capacity!$B713,'E-E'!$B$2:$B$516,0), MATCH(Capacity!AH$254,'E-E'!$E$1:$AH$1,0))</f>
        <v>50</v>
      </c>
    </row>
    <row r="714" spans="1:34" x14ac:dyDescent="0.3">
      <c r="A714" t="str">
        <f>'E-E'!A461</f>
        <v>Wivenhoe</v>
      </c>
      <c r="B714" t="str">
        <f>'E-E'!B461</f>
        <v>W/HOE#1</v>
      </c>
      <c r="C714">
        <f>_xlfn.IFNA(VLOOKUP(B714,RawData!$B$1:$E$168,4,FALSE),0)</f>
        <v>285</v>
      </c>
      <c r="D714" t="str">
        <f>_xlfn.IFNA(VLOOKUP(B714,RawData!$B$1:$H$168,7,FALSE),0)</f>
        <v>Pumped Hydro</v>
      </c>
      <c r="E714" t="str">
        <f>_xlfn.IFNA(VLOOKUP(B714,RawData!$B$1:$H$168,2,FALSE),0)</f>
        <v>QLD</v>
      </c>
      <c r="F714">
        <f>$C714*INDEX('E-E'!$E$2:$AH$516,MATCH(Capacity!$B714,'E-E'!$B$2:$B$516,0), MATCH(Capacity!F$254,'E-E'!$E$1:$AH$1,0))</f>
        <v>285</v>
      </c>
      <c r="G714">
        <f>$C714*INDEX('E-E'!$E$2:$AH$516,MATCH(Capacity!$B714,'E-E'!$B$2:$B$516,0), MATCH(Capacity!G$254,'E-E'!$E$1:$AH$1,0))</f>
        <v>285</v>
      </c>
      <c r="H714">
        <f>$C714*INDEX('E-E'!$E$2:$AH$516,MATCH(Capacity!$B714,'E-E'!$B$2:$B$516,0), MATCH(Capacity!H$254,'E-E'!$E$1:$AH$1,0))</f>
        <v>285</v>
      </c>
      <c r="I714">
        <f>$C714*INDEX('E-E'!$E$2:$AH$516,MATCH(Capacity!$B714,'E-E'!$B$2:$B$516,0), MATCH(Capacity!I$254,'E-E'!$E$1:$AH$1,0))</f>
        <v>285</v>
      </c>
      <c r="J714">
        <f>$C714*INDEX('E-E'!$E$2:$AH$516,MATCH(Capacity!$B714,'E-E'!$B$2:$B$516,0), MATCH(Capacity!J$254,'E-E'!$E$1:$AH$1,0))</f>
        <v>285</v>
      </c>
      <c r="K714">
        <f>$C714*INDEX('E-E'!$E$2:$AH$516,MATCH(Capacity!$B714,'E-E'!$B$2:$B$516,0), MATCH(Capacity!K$254,'E-E'!$E$1:$AH$1,0))</f>
        <v>285</v>
      </c>
      <c r="L714">
        <f>$C714*INDEX('E-E'!$E$2:$AH$516,MATCH(Capacity!$B714,'E-E'!$B$2:$B$516,0), MATCH(Capacity!L$254,'E-E'!$E$1:$AH$1,0))</f>
        <v>285</v>
      </c>
      <c r="M714">
        <f>$C714*INDEX('E-E'!$E$2:$AH$516,MATCH(Capacity!$B714,'E-E'!$B$2:$B$516,0), MATCH(Capacity!M$254,'E-E'!$E$1:$AH$1,0))</f>
        <v>285</v>
      </c>
      <c r="N714">
        <f>$C714*INDEX('E-E'!$E$2:$AH$516,MATCH(Capacity!$B714,'E-E'!$B$2:$B$516,0), MATCH(Capacity!N$254,'E-E'!$E$1:$AH$1,0))</f>
        <v>285</v>
      </c>
      <c r="O714">
        <f>$C714*INDEX('E-E'!$E$2:$AH$516,MATCH(Capacity!$B714,'E-E'!$B$2:$B$516,0), MATCH(Capacity!O$254,'E-E'!$E$1:$AH$1,0))</f>
        <v>285</v>
      </c>
      <c r="P714">
        <f>$C714*INDEX('E-E'!$E$2:$AH$516,MATCH(Capacity!$B714,'E-E'!$B$2:$B$516,0), MATCH(Capacity!P$254,'E-E'!$E$1:$AH$1,0))</f>
        <v>285</v>
      </c>
      <c r="Q714">
        <f>$C714*INDEX('E-E'!$E$2:$AH$516,MATCH(Capacity!$B714,'E-E'!$B$2:$B$516,0), MATCH(Capacity!Q$254,'E-E'!$E$1:$AH$1,0))</f>
        <v>285</v>
      </c>
      <c r="R714">
        <f>$C714*INDEX('E-E'!$E$2:$AH$516,MATCH(Capacity!$B714,'E-E'!$B$2:$B$516,0), MATCH(Capacity!R$254,'E-E'!$E$1:$AH$1,0))</f>
        <v>285</v>
      </c>
      <c r="S714">
        <f>$C714*INDEX('E-E'!$E$2:$AH$516,MATCH(Capacity!$B714,'E-E'!$B$2:$B$516,0), MATCH(Capacity!S$254,'E-E'!$E$1:$AH$1,0))</f>
        <v>285</v>
      </c>
      <c r="T714">
        <f>$C714*INDEX('E-E'!$E$2:$AH$516,MATCH(Capacity!$B714,'E-E'!$B$2:$B$516,0), MATCH(Capacity!T$254,'E-E'!$E$1:$AH$1,0))</f>
        <v>285</v>
      </c>
      <c r="U714">
        <f>$C714*INDEX('E-E'!$E$2:$AH$516,MATCH(Capacity!$B714,'E-E'!$B$2:$B$516,0), MATCH(Capacity!U$254,'E-E'!$E$1:$AH$1,0))</f>
        <v>285</v>
      </c>
      <c r="V714">
        <f>$C714*INDEX('E-E'!$E$2:$AH$516,MATCH(Capacity!$B714,'E-E'!$B$2:$B$516,0), MATCH(Capacity!V$254,'E-E'!$E$1:$AH$1,0))</f>
        <v>285</v>
      </c>
      <c r="W714">
        <f>$C714*INDEX('E-E'!$E$2:$AH$516,MATCH(Capacity!$B714,'E-E'!$B$2:$B$516,0), MATCH(Capacity!W$254,'E-E'!$E$1:$AH$1,0))</f>
        <v>285</v>
      </c>
      <c r="X714">
        <f>$C714*INDEX('E-E'!$E$2:$AH$516,MATCH(Capacity!$B714,'E-E'!$B$2:$B$516,0), MATCH(Capacity!X$254,'E-E'!$E$1:$AH$1,0))</f>
        <v>285</v>
      </c>
      <c r="Y714">
        <f>$C714*INDEX('E-E'!$E$2:$AH$516,MATCH(Capacity!$B714,'E-E'!$B$2:$B$516,0), MATCH(Capacity!Y$254,'E-E'!$E$1:$AH$1,0))</f>
        <v>285</v>
      </c>
      <c r="Z714">
        <f>$C714*INDEX('E-E'!$E$2:$AH$516,MATCH(Capacity!$B714,'E-E'!$B$2:$B$516,0), MATCH(Capacity!Z$254,'E-E'!$E$1:$AH$1,0))</f>
        <v>285</v>
      </c>
      <c r="AA714">
        <f>$C714*INDEX('E-E'!$E$2:$AH$516,MATCH(Capacity!$B714,'E-E'!$B$2:$B$516,0), MATCH(Capacity!AA$254,'E-E'!$E$1:$AH$1,0))</f>
        <v>285</v>
      </c>
      <c r="AB714">
        <f>$C714*INDEX('E-E'!$E$2:$AH$516,MATCH(Capacity!$B714,'E-E'!$B$2:$B$516,0), MATCH(Capacity!AB$254,'E-E'!$E$1:$AH$1,0))</f>
        <v>285</v>
      </c>
      <c r="AC714">
        <f>$C714*INDEX('E-E'!$E$2:$AH$516,MATCH(Capacity!$B714,'E-E'!$B$2:$B$516,0), MATCH(Capacity!AC$254,'E-E'!$E$1:$AH$1,0))</f>
        <v>285</v>
      </c>
      <c r="AD714">
        <f>$C714*INDEX('E-E'!$E$2:$AH$516,MATCH(Capacity!$B714,'E-E'!$B$2:$B$516,0), MATCH(Capacity!AD$254,'E-E'!$E$1:$AH$1,0))</f>
        <v>285</v>
      </c>
      <c r="AE714">
        <f>$C714*INDEX('E-E'!$E$2:$AH$516,MATCH(Capacity!$B714,'E-E'!$B$2:$B$516,0), MATCH(Capacity!AE$254,'E-E'!$E$1:$AH$1,0))</f>
        <v>285</v>
      </c>
      <c r="AF714">
        <f>$C714*INDEX('E-E'!$E$2:$AH$516,MATCH(Capacity!$B714,'E-E'!$B$2:$B$516,0), MATCH(Capacity!AF$254,'E-E'!$E$1:$AH$1,0))</f>
        <v>285</v>
      </c>
      <c r="AG714">
        <f>$C714*INDEX('E-E'!$E$2:$AH$516,MATCH(Capacity!$B714,'E-E'!$B$2:$B$516,0), MATCH(Capacity!AG$254,'E-E'!$E$1:$AH$1,0))</f>
        <v>285</v>
      </c>
      <c r="AH714">
        <f>$C714*INDEX('E-E'!$E$2:$AH$516,MATCH(Capacity!$B714,'E-E'!$B$2:$B$516,0), MATCH(Capacity!AH$254,'E-E'!$E$1:$AH$1,0))</f>
        <v>285</v>
      </c>
    </row>
    <row r="715" spans="1:34" x14ac:dyDescent="0.3">
      <c r="A715" t="str">
        <f>'E-E'!A462</f>
        <v>Wivenhoe</v>
      </c>
      <c r="B715" t="str">
        <f>'E-E'!B462</f>
        <v>W/HOE#2</v>
      </c>
      <c r="C715">
        <f>_xlfn.IFNA(VLOOKUP(B715,RawData!$B$1:$E$168,4,FALSE),0)</f>
        <v>285</v>
      </c>
      <c r="D715" t="str">
        <f>_xlfn.IFNA(VLOOKUP(B715,RawData!$B$1:$H$168,7,FALSE),0)</f>
        <v>Pumped Hydro</v>
      </c>
      <c r="E715" t="str">
        <f>_xlfn.IFNA(VLOOKUP(B715,RawData!$B$1:$H$168,2,FALSE),0)</f>
        <v>QLD</v>
      </c>
      <c r="F715">
        <f>$C715*INDEX('E-E'!$E$2:$AH$516,MATCH(Capacity!$B715,'E-E'!$B$2:$B$516,0), MATCH(Capacity!F$254,'E-E'!$E$1:$AH$1,0))</f>
        <v>285</v>
      </c>
      <c r="G715">
        <f>$C715*INDEX('E-E'!$E$2:$AH$516,MATCH(Capacity!$B715,'E-E'!$B$2:$B$516,0), MATCH(Capacity!G$254,'E-E'!$E$1:$AH$1,0))</f>
        <v>285</v>
      </c>
      <c r="H715">
        <f>$C715*INDEX('E-E'!$E$2:$AH$516,MATCH(Capacity!$B715,'E-E'!$B$2:$B$516,0), MATCH(Capacity!H$254,'E-E'!$E$1:$AH$1,0))</f>
        <v>285</v>
      </c>
      <c r="I715">
        <f>$C715*INDEX('E-E'!$E$2:$AH$516,MATCH(Capacity!$B715,'E-E'!$B$2:$B$516,0), MATCH(Capacity!I$254,'E-E'!$E$1:$AH$1,0))</f>
        <v>285</v>
      </c>
      <c r="J715">
        <f>$C715*INDEX('E-E'!$E$2:$AH$516,MATCH(Capacity!$B715,'E-E'!$B$2:$B$516,0), MATCH(Capacity!J$254,'E-E'!$E$1:$AH$1,0))</f>
        <v>285</v>
      </c>
      <c r="K715">
        <f>$C715*INDEX('E-E'!$E$2:$AH$516,MATCH(Capacity!$B715,'E-E'!$B$2:$B$516,0), MATCH(Capacity!K$254,'E-E'!$E$1:$AH$1,0))</f>
        <v>285</v>
      </c>
      <c r="L715">
        <f>$C715*INDEX('E-E'!$E$2:$AH$516,MATCH(Capacity!$B715,'E-E'!$B$2:$B$516,0), MATCH(Capacity!L$254,'E-E'!$E$1:$AH$1,0))</f>
        <v>285</v>
      </c>
      <c r="M715">
        <f>$C715*INDEX('E-E'!$E$2:$AH$516,MATCH(Capacity!$B715,'E-E'!$B$2:$B$516,0), MATCH(Capacity!M$254,'E-E'!$E$1:$AH$1,0))</f>
        <v>285</v>
      </c>
      <c r="N715">
        <f>$C715*INDEX('E-E'!$E$2:$AH$516,MATCH(Capacity!$B715,'E-E'!$B$2:$B$516,0), MATCH(Capacity!N$254,'E-E'!$E$1:$AH$1,0))</f>
        <v>285</v>
      </c>
      <c r="O715">
        <f>$C715*INDEX('E-E'!$E$2:$AH$516,MATCH(Capacity!$B715,'E-E'!$B$2:$B$516,0), MATCH(Capacity!O$254,'E-E'!$E$1:$AH$1,0))</f>
        <v>285</v>
      </c>
      <c r="P715">
        <f>$C715*INDEX('E-E'!$E$2:$AH$516,MATCH(Capacity!$B715,'E-E'!$B$2:$B$516,0), MATCH(Capacity!P$254,'E-E'!$E$1:$AH$1,0))</f>
        <v>285</v>
      </c>
      <c r="Q715">
        <f>$C715*INDEX('E-E'!$E$2:$AH$516,MATCH(Capacity!$B715,'E-E'!$B$2:$B$516,0), MATCH(Capacity!Q$254,'E-E'!$E$1:$AH$1,0))</f>
        <v>285</v>
      </c>
      <c r="R715">
        <f>$C715*INDEX('E-E'!$E$2:$AH$516,MATCH(Capacity!$B715,'E-E'!$B$2:$B$516,0), MATCH(Capacity!R$254,'E-E'!$E$1:$AH$1,0))</f>
        <v>285</v>
      </c>
      <c r="S715">
        <f>$C715*INDEX('E-E'!$E$2:$AH$516,MATCH(Capacity!$B715,'E-E'!$B$2:$B$516,0), MATCH(Capacity!S$254,'E-E'!$E$1:$AH$1,0))</f>
        <v>285</v>
      </c>
      <c r="T715">
        <f>$C715*INDEX('E-E'!$E$2:$AH$516,MATCH(Capacity!$B715,'E-E'!$B$2:$B$516,0), MATCH(Capacity!T$254,'E-E'!$E$1:$AH$1,0))</f>
        <v>285</v>
      </c>
      <c r="U715">
        <f>$C715*INDEX('E-E'!$E$2:$AH$516,MATCH(Capacity!$B715,'E-E'!$B$2:$B$516,0), MATCH(Capacity!U$254,'E-E'!$E$1:$AH$1,0))</f>
        <v>285</v>
      </c>
      <c r="V715">
        <f>$C715*INDEX('E-E'!$E$2:$AH$516,MATCH(Capacity!$B715,'E-E'!$B$2:$B$516,0), MATCH(Capacity!V$254,'E-E'!$E$1:$AH$1,0))</f>
        <v>285</v>
      </c>
      <c r="W715">
        <f>$C715*INDEX('E-E'!$E$2:$AH$516,MATCH(Capacity!$B715,'E-E'!$B$2:$B$516,0), MATCH(Capacity!W$254,'E-E'!$E$1:$AH$1,0))</f>
        <v>285</v>
      </c>
      <c r="X715">
        <f>$C715*INDEX('E-E'!$E$2:$AH$516,MATCH(Capacity!$B715,'E-E'!$B$2:$B$516,0), MATCH(Capacity!X$254,'E-E'!$E$1:$AH$1,0))</f>
        <v>285</v>
      </c>
      <c r="Y715">
        <f>$C715*INDEX('E-E'!$E$2:$AH$516,MATCH(Capacity!$B715,'E-E'!$B$2:$B$516,0), MATCH(Capacity!Y$254,'E-E'!$E$1:$AH$1,0))</f>
        <v>285</v>
      </c>
      <c r="Z715">
        <f>$C715*INDEX('E-E'!$E$2:$AH$516,MATCH(Capacity!$B715,'E-E'!$B$2:$B$516,0), MATCH(Capacity!Z$254,'E-E'!$E$1:$AH$1,0))</f>
        <v>285</v>
      </c>
      <c r="AA715">
        <f>$C715*INDEX('E-E'!$E$2:$AH$516,MATCH(Capacity!$B715,'E-E'!$B$2:$B$516,0), MATCH(Capacity!AA$254,'E-E'!$E$1:$AH$1,0))</f>
        <v>285</v>
      </c>
      <c r="AB715">
        <f>$C715*INDEX('E-E'!$E$2:$AH$516,MATCH(Capacity!$B715,'E-E'!$B$2:$B$516,0), MATCH(Capacity!AB$254,'E-E'!$E$1:$AH$1,0))</f>
        <v>285</v>
      </c>
      <c r="AC715">
        <f>$C715*INDEX('E-E'!$E$2:$AH$516,MATCH(Capacity!$B715,'E-E'!$B$2:$B$516,0), MATCH(Capacity!AC$254,'E-E'!$E$1:$AH$1,0))</f>
        <v>285</v>
      </c>
      <c r="AD715">
        <f>$C715*INDEX('E-E'!$E$2:$AH$516,MATCH(Capacity!$B715,'E-E'!$B$2:$B$516,0), MATCH(Capacity!AD$254,'E-E'!$E$1:$AH$1,0))</f>
        <v>285</v>
      </c>
      <c r="AE715">
        <f>$C715*INDEX('E-E'!$E$2:$AH$516,MATCH(Capacity!$B715,'E-E'!$B$2:$B$516,0), MATCH(Capacity!AE$254,'E-E'!$E$1:$AH$1,0))</f>
        <v>285</v>
      </c>
      <c r="AF715">
        <f>$C715*INDEX('E-E'!$E$2:$AH$516,MATCH(Capacity!$B715,'E-E'!$B$2:$B$516,0), MATCH(Capacity!AF$254,'E-E'!$E$1:$AH$1,0))</f>
        <v>285</v>
      </c>
      <c r="AG715">
        <f>$C715*INDEX('E-E'!$E$2:$AH$516,MATCH(Capacity!$B715,'E-E'!$B$2:$B$516,0), MATCH(Capacity!AG$254,'E-E'!$E$1:$AH$1,0))</f>
        <v>285</v>
      </c>
      <c r="AH715">
        <f>$C715*INDEX('E-E'!$E$2:$AH$516,MATCH(Capacity!$B715,'E-E'!$B$2:$B$516,0), MATCH(Capacity!AH$254,'E-E'!$E$1:$AH$1,0))</f>
        <v>285</v>
      </c>
    </row>
    <row r="716" spans="1:34" x14ac:dyDescent="0.3">
      <c r="A716" t="str">
        <f>'E-E'!A463</f>
        <v>Wagga North Solar Farm</v>
      </c>
      <c r="B716" t="str">
        <f>'E-E'!B463</f>
        <v>WAGGNSF1</v>
      </c>
      <c r="C716">
        <f>_xlfn.IFNA(VLOOKUP(B716,RawData!$B$1:$E$168,4,FALSE),0)</f>
        <v>0</v>
      </c>
      <c r="D716">
        <f>_xlfn.IFNA(VLOOKUP(B716,RawData!$B$1:$H$168,7,FALSE),0)</f>
        <v>0</v>
      </c>
      <c r="E716">
        <f>_xlfn.IFNA(VLOOKUP(B716,RawData!$B$1:$H$168,2,FALSE),0)</f>
        <v>0</v>
      </c>
      <c r="F716">
        <f>$C716*INDEX('E-E'!$E$2:$AH$516,MATCH(Capacity!$B716,'E-E'!$B$2:$B$516,0), MATCH(Capacity!F$254,'E-E'!$E$1:$AH$1,0))</f>
        <v>0</v>
      </c>
      <c r="G716">
        <f>$C716*INDEX('E-E'!$E$2:$AH$516,MATCH(Capacity!$B716,'E-E'!$B$2:$B$516,0), MATCH(Capacity!G$254,'E-E'!$E$1:$AH$1,0))</f>
        <v>0</v>
      </c>
      <c r="H716">
        <f>$C716*INDEX('E-E'!$E$2:$AH$516,MATCH(Capacity!$B716,'E-E'!$B$2:$B$516,0), MATCH(Capacity!H$254,'E-E'!$E$1:$AH$1,0))</f>
        <v>0</v>
      </c>
      <c r="I716">
        <f>$C716*INDEX('E-E'!$E$2:$AH$516,MATCH(Capacity!$B716,'E-E'!$B$2:$B$516,0), MATCH(Capacity!I$254,'E-E'!$E$1:$AH$1,0))</f>
        <v>0</v>
      </c>
      <c r="J716">
        <f>$C716*INDEX('E-E'!$E$2:$AH$516,MATCH(Capacity!$B716,'E-E'!$B$2:$B$516,0), MATCH(Capacity!J$254,'E-E'!$E$1:$AH$1,0))</f>
        <v>0</v>
      </c>
      <c r="K716">
        <f>$C716*INDEX('E-E'!$E$2:$AH$516,MATCH(Capacity!$B716,'E-E'!$B$2:$B$516,0), MATCH(Capacity!K$254,'E-E'!$E$1:$AH$1,0))</f>
        <v>0</v>
      </c>
      <c r="L716">
        <f>$C716*INDEX('E-E'!$E$2:$AH$516,MATCH(Capacity!$B716,'E-E'!$B$2:$B$516,0), MATCH(Capacity!L$254,'E-E'!$E$1:$AH$1,0))</f>
        <v>0</v>
      </c>
      <c r="M716">
        <f>$C716*INDEX('E-E'!$E$2:$AH$516,MATCH(Capacity!$B716,'E-E'!$B$2:$B$516,0), MATCH(Capacity!M$254,'E-E'!$E$1:$AH$1,0))</f>
        <v>0</v>
      </c>
      <c r="N716">
        <f>$C716*INDEX('E-E'!$E$2:$AH$516,MATCH(Capacity!$B716,'E-E'!$B$2:$B$516,0), MATCH(Capacity!N$254,'E-E'!$E$1:$AH$1,0))</f>
        <v>0</v>
      </c>
      <c r="O716">
        <f>$C716*INDEX('E-E'!$E$2:$AH$516,MATCH(Capacity!$B716,'E-E'!$B$2:$B$516,0), MATCH(Capacity!O$254,'E-E'!$E$1:$AH$1,0))</f>
        <v>0</v>
      </c>
      <c r="P716">
        <f>$C716*INDEX('E-E'!$E$2:$AH$516,MATCH(Capacity!$B716,'E-E'!$B$2:$B$516,0), MATCH(Capacity!P$254,'E-E'!$E$1:$AH$1,0))</f>
        <v>0</v>
      </c>
      <c r="Q716">
        <f>$C716*INDEX('E-E'!$E$2:$AH$516,MATCH(Capacity!$B716,'E-E'!$B$2:$B$516,0), MATCH(Capacity!Q$254,'E-E'!$E$1:$AH$1,0))</f>
        <v>0</v>
      </c>
      <c r="R716">
        <f>$C716*INDEX('E-E'!$E$2:$AH$516,MATCH(Capacity!$B716,'E-E'!$B$2:$B$516,0), MATCH(Capacity!R$254,'E-E'!$E$1:$AH$1,0))</f>
        <v>0</v>
      </c>
      <c r="S716">
        <f>$C716*INDEX('E-E'!$E$2:$AH$516,MATCH(Capacity!$B716,'E-E'!$B$2:$B$516,0), MATCH(Capacity!S$254,'E-E'!$E$1:$AH$1,0))</f>
        <v>0</v>
      </c>
      <c r="T716">
        <f>$C716*INDEX('E-E'!$E$2:$AH$516,MATCH(Capacity!$B716,'E-E'!$B$2:$B$516,0), MATCH(Capacity!T$254,'E-E'!$E$1:$AH$1,0))</f>
        <v>0</v>
      </c>
      <c r="U716">
        <f>$C716*INDEX('E-E'!$E$2:$AH$516,MATCH(Capacity!$B716,'E-E'!$B$2:$B$516,0), MATCH(Capacity!U$254,'E-E'!$E$1:$AH$1,0))</f>
        <v>0</v>
      </c>
      <c r="V716">
        <f>$C716*INDEX('E-E'!$E$2:$AH$516,MATCH(Capacity!$B716,'E-E'!$B$2:$B$516,0), MATCH(Capacity!V$254,'E-E'!$E$1:$AH$1,0))</f>
        <v>0</v>
      </c>
      <c r="W716">
        <f>$C716*INDEX('E-E'!$E$2:$AH$516,MATCH(Capacity!$B716,'E-E'!$B$2:$B$516,0), MATCH(Capacity!W$254,'E-E'!$E$1:$AH$1,0))</f>
        <v>0</v>
      </c>
      <c r="X716">
        <f>$C716*INDEX('E-E'!$E$2:$AH$516,MATCH(Capacity!$B716,'E-E'!$B$2:$B$516,0), MATCH(Capacity!X$254,'E-E'!$E$1:$AH$1,0))</f>
        <v>0</v>
      </c>
      <c r="Y716">
        <f>$C716*INDEX('E-E'!$E$2:$AH$516,MATCH(Capacity!$B716,'E-E'!$B$2:$B$516,0), MATCH(Capacity!Y$254,'E-E'!$E$1:$AH$1,0))</f>
        <v>0</v>
      </c>
      <c r="Z716">
        <f>$C716*INDEX('E-E'!$E$2:$AH$516,MATCH(Capacity!$B716,'E-E'!$B$2:$B$516,0), MATCH(Capacity!Z$254,'E-E'!$E$1:$AH$1,0))</f>
        <v>0</v>
      </c>
      <c r="AA716">
        <f>$C716*INDEX('E-E'!$E$2:$AH$516,MATCH(Capacity!$B716,'E-E'!$B$2:$B$516,0), MATCH(Capacity!AA$254,'E-E'!$E$1:$AH$1,0))</f>
        <v>0</v>
      </c>
      <c r="AB716">
        <f>$C716*INDEX('E-E'!$E$2:$AH$516,MATCH(Capacity!$B716,'E-E'!$B$2:$B$516,0), MATCH(Capacity!AB$254,'E-E'!$E$1:$AH$1,0))</f>
        <v>0</v>
      </c>
      <c r="AC716">
        <f>$C716*INDEX('E-E'!$E$2:$AH$516,MATCH(Capacity!$B716,'E-E'!$B$2:$B$516,0), MATCH(Capacity!AC$254,'E-E'!$E$1:$AH$1,0))</f>
        <v>0</v>
      </c>
      <c r="AD716">
        <f>$C716*INDEX('E-E'!$E$2:$AH$516,MATCH(Capacity!$B716,'E-E'!$B$2:$B$516,0), MATCH(Capacity!AD$254,'E-E'!$E$1:$AH$1,0))</f>
        <v>0</v>
      </c>
      <c r="AE716">
        <f>$C716*INDEX('E-E'!$E$2:$AH$516,MATCH(Capacity!$B716,'E-E'!$B$2:$B$516,0), MATCH(Capacity!AE$254,'E-E'!$E$1:$AH$1,0))</f>
        <v>0</v>
      </c>
      <c r="AF716">
        <f>$C716*INDEX('E-E'!$E$2:$AH$516,MATCH(Capacity!$B716,'E-E'!$B$2:$B$516,0), MATCH(Capacity!AF$254,'E-E'!$E$1:$AH$1,0))</f>
        <v>0</v>
      </c>
      <c r="AG716">
        <f>$C716*INDEX('E-E'!$E$2:$AH$516,MATCH(Capacity!$B716,'E-E'!$B$2:$B$516,0), MATCH(Capacity!AG$254,'E-E'!$E$1:$AH$1,0))</f>
        <v>0</v>
      </c>
      <c r="AH716">
        <f>$C716*INDEX('E-E'!$E$2:$AH$516,MATCH(Capacity!$B716,'E-E'!$B$2:$B$516,0), MATCH(Capacity!AH$254,'E-E'!$E$1:$AH$1,0))</f>
        <v>0</v>
      </c>
    </row>
    <row r="717" spans="1:34" x14ac:dyDescent="0.3">
      <c r="A717" t="str">
        <f>'E-E'!A464</f>
        <v>Warwick Solar Farm - stage 1</v>
      </c>
      <c r="B717" t="str">
        <f>'E-E'!B464</f>
        <v>WARWSF1</v>
      </c>
      <c r="C717">
        <f>_xlfn.IFNA(VLOOKUP(B717,RawData!$B$1:$E$168,4,FALSE),0)</f>
        <v>0</v>
      </c>
      <c r="D717">
        <f>_xlfn.IFNA(VLOOKUP(B717,RawData!$B$1:$H$168,7,FALSE),0)</f>
        <v>0</v>
      </c>
      <c r="E717">
        <f>_xlfn.IFNA(VLOOKUP(B717,RawData!$B$1:$H$168,2,FALSE),0)</f>
        <v>0</v>
      </c>
      <c r="F717">
        <f>$C717*INDEX('E-E'!$E$2:$AH$516,MATCH(Capacity!$B717,'E-E'!$B$2:$B$516,0), MATCH(Capacity!F$254,'E-E'!$E$1:$AH$1,0))</f>
        <v>0</v>
      </c>
      <c r="G717">
        <f>$C717*INDEX('E-E'!$E$2:$AH$516,MATCH(Capacity!$B717,'E-E'!$B$2:$B$516,0), MATCH(Capacity!G$254,'E-E'!$E$1:$AH$1,0))</f>
        <v>0</v>
      </c>
      <c r="H717">
        <f>$C717*INDEX('E-E'!$E$2:$AH$516,MATCH(Capacity!$B717,'E-E'!$B$2:$B$516,0), MATCH(Capacity!H$254,'E-E'!$E$1:$AH$1,0))</f>
        <v>0</v>
      </c>
      <c r="I717">
        <f>$C717*INDEX('E-E'!$E$2:$AH$516,MATCH(Capacity!$B717,'E-E'!$B$2:$B$516,0), MATCH(Capacity!I$254,'E-E'!$E$1:$AH$1,0))</f>
        <v>0</v>
      </c>
      <c r="J717">
        <f>$C717*INDEX('E-E'!$E$2:$AH$516,MATCH(Capacity!$B717,'E-E'!$B$2:$B$516,0), MATCH(Capacity!J$254,'E-E'!$E$1:$AH$1,0))</f>
        <v>0</v>
      </c>
      <c r="K717">
        <f>$C717*INDEX('E-E'!$E$2:$AH$516,MATCH(Capacity!$B717,'E-E'!$B$2:$B$516,0), MATCH(Capacity!K$254,'E-E'!$E$1:$AH$1,0))</f>
        <v>0</v>
      </c>
      <c r="L717">
        <f>$C717*INDEX('E-E'!$E$2:$AH$516,MATCH(Capacity!$B717,'E-E'!$B$2:$B$516,0), MATCH(Capacity!L$254,'E-E'!$E$1:$AH$1,0))</f>
        <v>0</v>
      </c>
      <c r="M717">
        <f>$C717*INDEX('E-E'!$E$2:$AH$516,MATCH(Capacity!$B717,'E-E'!$B$2:$B$516,0), MATCH(Capacity!M$254,'E-E'!$E$1:$AH$1,0))</f>
        <v>0</v>
      </c>
      <c r="N717">
        <f>$C717*INDEX('E-E'!$E$2:$AH$516,MATCH(Capacity!$B717,'E-E'!$B$2:$B$516,0), MATCH(Capacity!N$254,'E-E'!$E$1:$AH$1,0))</f>
        <v>0</v>
      </c>
      <c r="O717">
        <f>$C717*INDEX('E-E'!$E$2:$AH$516,MATCH(Capacity!$B717,'E-E'!$B$2:$B$516,0), MATCH(Capacity!O$254,'E-E'!$E$1:$AH$1,0))</f>
        <v>0</v>
      </c>
      <c r="P717">
        <f>$C717*INDEX('E-E'!$E$2:$AH$516,MATCH(Capacity!$B717,'E-E'!$B$2:$B$516,0), MATCH(Capacity!P$254,'E-E'!$E$1:$AH$1,0))</f>
        <v>0</v>
      </c>
      <c r="Q717">
        <f>$C717*INDEX('E-E'!$E$2:$AH$516,MATCH(Capacity!$B717,'E-E'!$B$2:$B$516,0), MATCH(Capacity!Q$254,'E-E'!$E$1:$AH$1,0))</f>
        <v>0</v>
      </c>
      <c r="R717">
        <f>$C717*INDEX('E-E'!$E$2:$AH$516,MATCH(Capacity!$B717,'E-E'!$B$2:$B$516,0), MATCH(Capacity!R$254,'E-E'!$E$1:$AH$1,0))</f>
        <v>0</v>
      </c>
      <c r="S717">
        <f>$C717*INDEX('E-E'!$E$2:$AH$516,MATCH(Capacity!$B717,'E-E'!$B$2:$B$516,0), MATCH(Capacity!S$254,'E-E'!$E$1:$AH$1,0))</f>
        <v>0</v>
      </c>
      <c r="T717">
        <f>$C717*INDEX('E-E'!$E$2:$AH$516,MATCH(Capacity!$B717,'E-E'!$B$2:$B$516,0), MATCH(Capacity!T$254,'E-E'!$E$1:$AH$1,0))</f>
        <v>0</v>
      </c>
      <c r="U717">
        <f>$C717*INDEX('E-E'!$E$2:$AH$516,MATCH(Capacity!$B717,'E-E'!$B$2:$B$516,0), MATCH(Capacity!U$254,'E-E'!$E$1:$AH$1,0))</f>
        <v>0</v>
      </c>
      <c r="V717">
        <f>$C717*INDEX('E-E'!$E$2:$AH$516,MATCH(Capacity!$B717,'E-E'!$B$2:$B$516,0), MATCH(Capacity!V$254,'E-E'!$E$1:$AH$1,0))</f>
        <v>0</v>
      </c>
      <c r="W717">
        <f>$C717*INDEX('E-E'!$E$2:$AH$516,MATCH(Capacity!$B717,'E-E'!$B$2:$B$516,0), MATCH(Capacity!W$254,'E-E'!$E$1:$AH$1,0))</f>
        <v>0</v>
      </c>
      <c r="X717">
        <f>$C717*INDEX('E-E'!$E$2:$AH$516,MATCH(Capacity!$B717,'E-E'!$B$2:$B$516,0), MATCH(Capacity!X$254,'E-E'!$E$1:$AH$1,0))</f>
        <v>0</v>
      </c>
      <c r="Y717">
        <f>$C717*INDEX('E-E'!$E$2:$AH$516,MATCH(Capacity!$B717,'E-E'!$B$2:$B$516,0), MATCH(Capacity!Y$254,'E-E'!$E$1:$AH$1,0))</f>
        <v>0</v>
      </c>
      <c r="Z717">
        <f>$C717*INDEX('E-E'!$E$2:$AH$516,MATCH(Capacity!$B717,'E-E'!$B$2:$B$516,0), MATCH(Capacity!Z$254,'E-E'!$E$1:$AH$1,0))</f>
        <v>0</v>
      </c>
      <c r="AA717">
        <f>$C717*INDEX('E-E'!$E$2:$AH$516,MATCH(Capacity!$B717,'E-E'!$B$2:$B$516,0), MATCH(Capacity!AA$254,'E-E'!$E$1:$AH$1,0))</f>
        <v>0</v>
      </c>
      <c r="AB717">
        <f>$C717*INDEX('E-E'!$E$2:$AH$516,MATCH(Capacity!$B717,'E-E'!$B$2:$B$516,0), MATCH(Capacity!AB$254,'E-E'!$E$1:$AH$1,0))</f>
        <v>0</v>
      </c>
      <c r="AC717">
        <f>$C717*INDEX('E-E'!$E$2:$AH$516,MATCH(Capacity!$B717,'E-E'!$B$2:$B$516,0), MATCH(Capacity!AC$254,'E-E'!$E$1:$AH$1,0))</f>
        <v>0</v>
      </c>
      <c r="AD717">
        <f>$C717*INDEX('E-E'!$E$2:$AH$516,MATCH(Capacity!$B717,'E-E'!$B$2:$B$516,0), MATCH(Capacity!AD$254,'E-E'!$E$1:$AH$1,0))</f>
        <v>0</v>
      </c>
      <c r="AE717">
        <f>$C717*INDEX('E-E'!$E$2:$AH$516,MATCH(Capacity!$B717,'E-E'!$B$2:$B$516,0), MATCH(Capacity!AE$254,'E-E'!$E$1:$AH$1,0))</f>
        <v>0</v>
      </c>
      <c r="AF717">
        <f>$C717*INDEX('E-E'!$E$2:$AH$516,MATCH(Capacity!$B717,'E-E'!$B$2:$B$516,0), MATCH(Capacity!AF$254,'E-E'!$E$1:$AH$1,0))</f>
        <v>0</v>
      </c>
      <c r="AG717">
        <f>$C717*INDEX('E-E'!$E$2:$AH$516,MATCH(Capacity!$B717,'E-E'!$B$2:$B$516,0), MATCH(Capacity!AG$254,'E-E'!$E$1:$AH$1,0))</f>
        <v>0</v>
      </c>
      <c r="AH717">
        <f>$C717*INDEX('E-E'!$E$2:$AH$516,MATCH(Capacity!$B717,'E-E'!$B$2:$B$516,0), MATCH(Capacity!AH$254,'E-E'!$E$1:$AH$1,0))</f>
        <v>0</v>
      </c>
    </row>
    <row r="718" spans="1:34" x14ac:dyDescent="0.3">
      <c r="A718" t="str">
        <f>'E-E'!A465</f>
        <v>Warwick Solar Farm - stage 2</v>
      </c>
      <c r="B718" t="str">
        <f>'E-E'!B465</f>
        <v>WARWSF2</v>
      </c>
      <c r="C718">
        <f>_xlfn.IFNA(VLOOKUP(B718,RawData!$B$1:$E$168,4,FALSE),0)</f>
        <v>0</v>
      </c>
      <c r="D718">
        <f>_xlfn.IFNA(VLOOKUP(B718,RawData!$B$1:$H$168,7,FALSE),0)</f>
        <v>0</v>
      </c>
      <c r="E718">
        <f>_xlfn.IFNA(VLOOKUP(B718,RawData!$B$1:$H$168,2,FALSE),0)</f>
        <v>0</v>
      </c>
      <c r="F718">
        <f>$C718*INDEX('E-E'!$E$2:$AH$516,MATCH(Capacity!$B718,'E-E'!$B$2:$B$516,0), MATCH(Capacity!F$254,'E-E'!$E$1:$AH$1,0))</f>
        <v>0</v>
      </c>
      <c r="G718">
        <f>$C718*INDEX('E-E'!$E$2:$AH$516,MATCH(Capacity!$B718,'E-E'!$B$2:$B$516,0), MATCH(Capacity!G$254,'E-E'!$E$1:$AH$1,0))</f>
        <v>0</v>
      </c>
      <c r="H718">
        <f>$C718*INDEX('E-E'!$E$2:$AH$516,MATCH(Capacity!$B718,'E-E'!$B$2:$B$516,0), MATCH(Capacity!H$254,'E-E'!$E$1:$AH$1,0))</f>
        <v>0</v>
      </c>
      <c r="I718">
        <f>$C718*INDEX('E-E'!$E$2:$AH$516,MATCH(Capacity!$B718,'E-E'!$B$2:$B$516,0), MATCH(Capacity!I$254,'E-E'!$E$1:$AH$1,0))</f>
        <v>0</v>
      </c>
      <c r="J718">
        <f>$C718*INDEX('E-E'!$E$2:$AH$516,MATCH(Capacity!$B718,'E-E'!$B$2:$B$516,0), MATCH(Capacity!J$254,'E-E'!$E$1:$AH$1,0))</f>
        <v>0</v>
      </c>
      <c r="K718">
        <f>$C718*INDEX('E-E'!$E$2:$AH$516,MATCH(Capacity!$B718,'E-E'!$B$2:$B$516,0), MATCH(Capacity!K$254,'E-E'!$E$1:$AH$1,0))</f>
        <v>0</v>
      </c>
      <c r="L718">
        <f>$C718*INDEX('E-E'!$E$2:$AH$516,MATCH(Capacity!$B718,'E-E'!$B$2:$B$516,0), MATCH(Capacity!L$254,'E-E'!$E$1:$AH$1,0))</f>
        <v>0</v>
      </c>
      <c r="M718">
        <f>$C718*INDEX('E-E'!$E$2:$AH$516,MATCH(Capacity!$B718,'E-E'!$B$2:$B$516,0), MATCH(Capacity!M$254,'E-E'!$E$1:$AH$1,0))</f>
        <v>0</v>
      </c>
      <c r="N718">
        <f>$C718*INDEX('E-E'!$E$2:$AH$516,MATCH(Capacity!$B718,'E-E'!$B$2:$B$516,0), MATCH(Capacity!N$254,'E-E'!$E$1:$AH$1,0))</f>
        <v>0</v>
      </c>
      <c r="O718">
        <f>$C718*INDEX('E-E'!$E$2:$AH$516,MATCH(Capacity!$B718,'E-E'!$B$2:$B$516,0), MATCH(Capacity!O$254,'E-E'!$E$1:$AH$1,0))</f>
        <v>0</v>
      </c>
      <c r="P718">
        <f>$C718*INDEX('E-E'!$E$2:$AH$516,MATCH(Capacity!$B718,'E-E'!$B$2:$B$516,0), MATCH(Capacity!P$254,'E-E'!$E$1:$AH$1,0))</f>
        <v>0</v>
      </c>
      <c r="Q718">
        <f>$C718*INDEX('E-E'!$E$2:$AH$516,MATCH(Capacity!$B718,'E-E'!$B$2:$B$516,0), MATCH(Capacity!Q$254,'E-E'!$E$1:$AH$1,0))</f>
        <v>0</v>
      </c>
      <c r="R718">
        <f>$C718*INDEX('E-E'!$E$2:$AH$516,MATCH(Capacity!$B718,'E-E'!$B$2:$B$516,0), MATCH(Capacity!R$254,'E-E'!$E$1:$AH$1,0))</f>
        <v>0</v>
      </c>
      <c r="S718">
        <f>$C718*INDEX('E-E'!$E$2:$AH$516,MATCH(Capacity!$B718,'E-E'!$B$2:$B$516,0), MATCH(Capacity!S$254,'E-E'!$E$1:$AH$1,0))</f>
        <v>0</v>
      </c>
      <c r="T718">
        <f>$C718*INDEX('E-E'!$E$2:$AH$516,MATCH(Capacity!$B718,'E-E'!$B$2:$B$516,0), MATCH(Capacity!T$254,'E-E'!$E$1:$AH$1,0))</f>
        <v>0</v>
      </c>
      <c r="U718">
        <f>$C718*INDEX('E-E'!$E$2:$AH$516,MATCH(Capacity!$B718,'E-E'!$B$2:$B$516,0), MATCH(Capacity!U$254,'E-E'!$E$1:$AH$1,0))</f>
        <v>0</v>
      </c>
      <c r="V718">
        <f>$C718*INDEX('E-E'!$E$2:$AH$516,MATCH(Capacity!$B718,'E-E'!$B$2:$B$516,0), MATCH(Capacity!V$254,'E-E'!$E$1:$AH$1,0))</f>
        <v>0</v>
      </c>
      <c r="W718">
        <f>$C718*INDEX('E-E'!$E$2:$AH$516,MATCH(Capacity!$B718,'E-E'!$B$2:$B$516,0), MATCH(Capacity!W$254,'E-E'!$E$1:$AH$1,0))</f>
        <v>0</v>
      </c>
      <c r="X718">
        <f>$C718*INDEX('E-E'!$E$2:$AH$516,MATCH(Capacity!$B718,'E-E'!$B$2:$B$516,0), MATCH(Capacity!X$254,'E-E'!$E$1:$AH$1,0))</f>
        <v>0</v>
      </c>
      <c r="Y718">
        <f>$C718*INDEX('E-E'!$E$2:$AH$516,MATCH(Capacity!$B718,'E-E'!$B$2:$B$516,0), MATCH(Capacity!Y$254,'E-E'!$E$1:$AH$1,0))</f>
        <v>0</v>
      </c>
      <c r="Z718">
        <f>$C718*INDEX('E-E'!$E$2:$AH$516,MATCH(Capacity!$B718,'E-E'!$B$2:$B$516,0), MATCH(Capacity!Z$254,'E-E'!$E$1:$AH$1,0))</f>
        <v>0</v>
      </c>
      <c r="AA718">
        <f>$C718*INDEX('E-E'!$E$2:$AH$516,MATCH(Capacity!$B718,'E-E'!$B$2:$B$516,0), MATCH(Capacity!AA$254,'E-E'!$E$1:$AH$1,0))</f>
        <v>0</v>
      </c>
      <c r="AB718">
        <f>$C718*INDEX('E-E'!$E$2:$AH$516,MATCH(Capacity!$B718,'E-E'!$B$2:$B$516,0), MATCH(Capacity!AB$254,'E-E'!$E$1:$AH$1,0))</f>
        <v>0</v>
      </c>
      <c r="AC718">
        <f>$C718*INDEX('E-E'!$E$2:$AH$516,MATCH(Capacity!$B718,'E-E'!$B$2:$B$516,0), MATCH(Capacity!AC$254,'E-E'!$E$1:$AH$1,0))</f>
        <v>0</v>
      </c>
      <c r="AD718">
        <f>$C718*INDEX('E-E'!$E$2:$AH$516,MATCH(Capacity!$B718,'E-E'!$B$2:$B$516,0), MATCH(Capacity!AD$254,'E-E'!$E$1:$AH$1,0))</f>
        <v>0</v>
      </c>
      <c r="AE718">
        <f>$C718*INDEX('E-E'!$E$2:$AH$516,MATCH(Capacity!$B718,'E-E'!$B$2:$B$516,0), MATCH(Capacity!AE$254,'E-E'!$E$1:$AH$1,0))</f>
        <v>0</v>
      </c>
      <c r="AF718">
        <f>$C718*INDEX('E-E'!$E$2:$AH$516,MATCH(Capacity!$B718,'E-E'!$B$2:$B$516,0), MATCH(Capacity!AF$254,'E-E'!$E$1:$AH$1,0))</f>
        <v>0</v>
      </c>
      <c r="AG718">
        <f>$C718*INDEX('E-E'!$E$2:$AH$516,MATCH(Capacity!$B718,'E-E'!$B$2:$B$516,0), MATCH(Capacity!AG$254,'E-E'!$E$1:$AH$1,0))</f>
        <v>0</v>
      </c>
      <c r="AH718">
        <f>$C718*INDEX('E-E'!$E$2:$AH$516,MATCH(Capacity!$B718,'E-E'!$B$2:$B$516,0), MATCH(Capacity!AH$254,'E-E'!$E$1:$AH$1,0))</f>
        <v>0</v>
      </c>
    </row>
    <row r="719" spans="1:34" x14ac:dyDescent="0.3">
      <c r="A719" t="str">
        <f>'E-E'!A466</f>
        <v>Waterloo Wind Farm</v>
      </c>
      <c r="B719" t="str">
        <f>'E-E'!B466</f>
        <v>WATERLWF</v>
      </c>
      <c r="C719">
        <f>_xlfn.IFNA(VLOOKUP(B719,RawData!$B$1:$E$168,4,FALSE),0)</f>
        <v>0</v>
      </c>
      <c r="D719">
        <f>_xlfn.IFNA(VLOOKUP(B719,RawData!$B$1:$H$168,7,FALSE),0)</f>
        <v>0</v>
      </c>
      <c r="E719">
        <f>_xlfn.IFNA(VLOOKUP(B719,RawData!$B$1:$H$168,2,FALSE),0)</f>
        <v>0</v>
      </c>
      <c r="F719">
        <f>$C719*INDEX('E-E'!$E$2:$AH$516,MATCH(Capacity!$B719,'E-E'!$B$2:$B$516,0), MATCH(Capacity!F$254,'E-E'!$E$1:$AH$1,0))</f>
        <v>0</v>
      </c>
      <c r="G719">
        <f>$C719*INDEX('E-E'!$E$2:$AH$516,MATCH(Capacity!$B719,'E-E'!$B$2:$B$516,0), MATCH(Capacity!G$254,'E-E'!$E$1:$AH$1,0))</f>
        <v>0</v>
      </c>
      <c r="H719">
        <f>$C719*INDEX('E-E'!$E$2:$AH$516,MATCH(Capacity!$B719,'E-E'!$B$2:$B$516,0), MATCH(Capacity!H$254,'E-E'!$E$1:$AH$1,0))</f>
        <v>0</v>
      </c>
      <c r="I719">
        <f>$C719*INDEX('E-E'!$E$2:$AH$516,MATCH(Capacity!$B719,'E-E'!$B$2:$B$516,0), MATCH(Capacity!I$254,'E-E'!$E$1:$AH$1,0))</f>
        <v>0</v>
      </c>
      <c r="J719">
        <f>$C719*INDEX('E-E'!$E$2:$AH$516,MATCH(Capacity!$B719,'E-E'!$B$2:$B$516,0), MATCH(Capacity!J$254,'E-E'!$E$1:$AH$1,0))</f>
        <v>0</v>
      </c>
      <c r="K719">
        <f>$C719*INDEX('E-E'!$E$2:$AH$516,MATCH(Capacity!$B719,'E-E'!$B$2:$B$516,0), MATCH(Capacity!K$254,'E-E'!$E$1:$AH$1,0))</f>
        <v>0</v>
      </c>
      <c r="L719">
        <f>$C719*INDEX('E-E'!$E$2:$AH$516,MATCH(Capacity!$B719,'E-E'!$B$2:$B$516,0), MATCH(Capacity!L$254,'E-E'!$E$1:$AH$1,0))</f>
        <v>0</v>
      </c>
      <c r="M719">
        <f>$C719*INDEX('E-E'!$E$2:$AH$516,MATCH(Capacity!$B719,'E-E'!$B$2:$B$516,0), MATCH(Capacity!M$254,'E-E'!$E$1:$AH$1,0))</f>
        <v>0</v>
      </c>
      <c r="N719">
        <f>$C719*INDEX('E-E'!$E$2:$AH$516,MATCH(Capacity!$B719,'E-E'!$B$2:$B$516,0), MATCH(Capacity!N$254,'E-E'!$E$1:$AH$1,0))</f>
        <v>0</v>
      </c>
      <c r="O719">
        <f>$C719*INDEX('E-E'!$E$2:$AH$516,MATCH(Capacity!$B719,'E-E'!$B$2:$B$516,0), MATCH(Capacity!O$254,'E-E'!$E$1:$AH$1,0))</f>
        <v>0</v>
      </c>
      <c r="P719">
        <f>$C719*INDEX('E-E'!$E$2:$AH$516,MATCH(Capacity!$B719,'E-E'!$B$2:$B$516,0), MATCH(Capacity!P$254,'E-E'!$E$1:$AH$1,0))</f>
        <v>0</v>
      </c>
      <c r="Q719">
        <f>$C719*INDEX('E-E'!$E$2:$AH$516,MATCH(Capacity!$B719,'E-E'!$B$2:$B$516,0), MATCH(Capacity!Q$254,'E-E'!$E$1:$AH$1,0))</f>
        <v>0</v>
      </c>
      <c r="R719">
        <f>$C719*INDEX('E-E'!$E$2:$AH$516,MATCH(Capacity!$B719,'E-E'!$B$2:$B$516,0), MATCH(Capacity!R$254,'E-E'!$E$1:$AH$1,0))</f>
        <v>0</v>
      </c>
      <c r="S719">
        <f>$C719*INDEX('E-E'!$E$2:$AH$516,MATCH(Capacity!$B719,'E-E'!$B$2:$B$516,0), MATCH(Capacity!S$254,'E-E'!$E$1:$AH$1,0))</f>
        <v>0</v>
      </c>
      <c r="T719">
        <f>$C719*INDEX('E-E'!$E$2:$AH$516,MATCH(Capacity!$B719,'E-E'!$B$2:$B$516,0), MATCH(Capacity!T$254,'E-E'!$E$1:$AH$1,0))</f>
        <v>0</v>
      </c>
      <c r="U719">
        <f>$C719*INDEX('E-E'!$E$2:$AH$516,MATCH(Capacity!$B719,'E-E'!$B$2:$B$516,0), MATCH(Capacity!U$254,'E-E'!$E$1:$AH$1,0))</f>
        <v>0</v>
      </c>
      <c r="V719">
        <f>$C719*INDEX('E-E'!$E$2:$AH$516,MATCH(Capacity!$B719,'E-E'!$B$2:$B$516,0), MATCH(Capacity!V$254,'E-E'!$E$1:$AH$1,0))</f>
        <v>0</v>
      </c>
      <c r="W719">
        <f>$C719*INDEX('E-E'!$E$2:$AH$516,MATCH(Capacity!$B719,'E-E'!$B$2:$B$516,0), MATCH(Capacity!W$254,'E-E'!$E$1:$AH$1,0))</f>
        <v>0</v>
      </c>
      <c r="X719">
        <f>$C719*INDEX('E-E'!$E$2:$AH$516,MATCH(Capacity!$B719,'E-E'!$B$2:$B$516,0), MATCH(Capacity!X$254,'E-E'!$E$1:$AH$1,0))</f>
        <v>0</v>
      </c>
      <c r="Y719">
        <f>$C719*INDEX('E-E'!$E$2:$AH$516,MATCH(Capacity!$B719,'E-E'!$B$2:$B$516,0), MATCH(Capacity!Y$254,'E-E'!$E$1:$AH$1,0))</f>
        <v>0</v>
      </c>
      <c r="Z719">
        <f>$C719*INDEX('E-E'!$E$2:$AH$516,MATCH(Capacity!$B719,'E-E'!$B$2:$B$516,0), MATCH(Capacity!Z$254,'E-E'!$E$1:$AH$1,0))</f>
        <v>0</v>
      </c>
      <c r="AA719">
        <f>$C719*INDEX('E-E'!$E$2:$AH$516,MATCH(Capacity!$B719,'E-E'!$B$2:$B$516,0), MATCH(Capacity!AA$254,'E-E'!$E$1:$AH$1,0))</f>
        <v>0</v>
      </c>
      <c r="AB719">
        <f>$C719*INDEX('E-E'!$E$2:$AH$516,MATCH(Capacity!$B719,'E-E'!$B$2:$B$516,0), MATCH(Capacity!AB$254,'E-E'!$E$1:$AH$1,0))</f>
        <v>0</v>
      </c>
      <c r="AC719">
        <f>$C719*INDEX('E-E'!$E$2:$AH$516,MATCH(Capacity!$B719,'E-E'!$B$2:$B$516,0), MATCH(Capacity!AC$254,'E-E'!$E$1:$AH$1,0))</f>
        <v>0</v>
      </c>
      <c r="AD719">
        <f>$C719*INDEX('E-E'!$E$2:$AH$516,MATCH(Capacity!$B719,'E-E'!$B$2:$B$516,0), MATCH(Capacity!AD$254,'E-E'!$E$1:$AH$1,0))</f>
        <v>0</v>
      </c>
      <c r="AE719">
        <f>$C719*INDEX('E-E'!$E$2:$AH$516,MATCH(Capacity!$B719,'E-E'!$B$2:$B$516,0), MATCH(Capacity!AE$254,'E-E'!$E$1:$AH$1,0))</f>
        <v>0</v>
      </c>
      <c r="AF719">
        <f>$C719*INDEX('E-E'!$E$2:$AH$516,MATCH(Capacity!$B719,'E-E'!$B$2:$B$516,0), MATCH(Capacity!AF$254,'E-E'!$E$1:$AH$1,0))</f>
        <v>0</v>
      </c>
      <c r="AG719">
        <f>$C719*INDEX('E-E'!$E$2:$AH$516,MATCH(Capacity!$B719,'E-E'!$B$2:$B$516,0), MATCH(Capacity!AG$254,'E-E'!$E$1:$AH$1,0))</f>
        <v>0</v>
      </c>
      <c r="AH719">
        <f>$C719*INDEX('E-E'!$E$2:$AH$516,MATCH(Capacity!$B719,'E-E'!$B$2:$B$516,0), MATCH(Capacity!AH$254,'E-E'!$E$1:$AH$1,0))</f>
        <v>0</v>
      </c>
    </row>
    <row r="720" spans="1:34" x14ac:dyDescent="0.3">
      <c r="A720" t="str">
        <f>'E-E'!A467</f>
        <v>Waubra Wind Farm</v>
      </c>
      <c r="B720" t="str">
        <f>'E-E'!B467</f>
        <v>WAUBRAWF</v>
      </c>
      <c r="C720">
        <f>_xlfn.IFNA(VLOOKUP(B720,RawData!$B$1:$E$168,4,FALSE),0)</f>
        <v>0</v>
      </c>
      <c r="D720">
        <f>_xlfn.IFNA(VLOOKUP(B720,RawData!$B$1:$H$168,7,FALSE),0)</f>
        <v>0</v>
      </c>
      <c r="E720">
        <f>_xlfn.IFNA(VLOOKUP(B720,RawData!$B$1:$H$168,2,FALSE),0)</f>
        <v>0</v>
      </c>
      <c r="F720">
        <f>$C720*INDEX('E-E'!$E$2:$AH$516,MATCH(Capacity!$B720,'E-E'!$B$2:$B$516,0), MATCH(Capacity!F$254,'E-E'!$E$1:$AH$1,0))</f>
        <v>0</v>
      </c>
      <c r="G720">
        <f>$C720*INDEX('E-E'!$E$2:$AH$516,MATCH(Capacity!$B720,'E-E'!$B$2:$B$516,0), MATCH(Capacity!G$254,'E-E'!$E$1:$AH$1,0))</f>
        <v>0</v>
      </c>
      <c r="H720">
        <f>$C720*INDEX('E-E'!$E$2:$AH$516,MATCH(Capacity!$B720,'E-E'!$B$2:$B$516,0), MATCH(Capacity!H$254,'E-E'!$E$1:$AH$1,0))</f>
        <v>0</v>
      </c>
      <c r="I720">
        <f>$C720*INDEX('E-E'!$E$2:$AH$516,MATCH(Capacity!$B720,'E-E'!$B$2:$B$516,0), MATCH(Capacity!I$254,'E-E'!$E$1:$AH$1,0))</f>
        <v>0</v>
      </c>
      <c r="J720">
        <f>$C720*INDEX('E-E'!$E$2:$AH$516,MATCH(Capacity!$B720,'E-E'!$B$2:$B$516,0), MATCH(Capacity!J$254,'E-E'!$E$1:$AH$1,0))</f>
        <v>0</v>
      </c>
      <c r="K720">
        <f>$C720*INDEX('E-E'!$E$2:$AH$516,MATCH(Capacity!$B720,'E-E'!$B$2:$B$516,0), MATCH(Capacity!K$254,'E-E'!$E$1:$AH$1,0))</f>
        <v>0</v>
      </c>
      <c r="L720">
        <f>$C720*INDEX('E-E'!$E$2:$AH$516,MATCH(Capacity!$B720,'E-E'!$B$2:$B$516,0), MATCH(Capacity!L$254,'E-E'!$E$1:$AH$1,0))</f>
        <v>0</v>
      </c>
      <c r="M720">
        <f>$C720*INDEX('E-E'!$E$2:$AH$516,MATCH(Capacity!$B720,'E-E'!$B$2:$B$516,0), MATCH(Capacity!M$254,'E-E'!$E$1:$AH$1,0))</f>
        <v>0</v>
      </c>
      <c r="N720">
        <f>$C720*INDEX('E-E'!$E$2:$AH$516,MATCH(Capacity!$B720,'E-E'!$B$2:$B$516,0), MATCH(Capacity!N$254,'E-E'!$E$1:$AH$1,0))</f>
        <v>0</v>
      </c>
      <c r="O720">
        <f>$C720*INDEX('E-E'!$E$2:$AH$516,MATCH(Capacity!$B720,'E-E'!$B$2:$B$516,0), MATCH(Capacity!O$254,'E-E'!$E$1:$AH$1,0))</f>
        <v>0</v>
      </c>
      <c r="P720">
        <f>$C720*INDEX('E-E'!$E$2:$AH$516,MATCH(Capacity!$B720,'E-E'!$B$2:$B$516,0), MATCH(Capacity!P$254,'E-E'!$E$1:$AH$1,0))</f>
        <v>0</v>
      </c>
      <c r="Q720">
        <f>$C720*INDEX('E-E'!$E$2:$AH$516,MATCH(Capacity!$B720,'E-E'!$B$2:$B$516,0), MATCH(Capacity!Q$254,'E-E'!$E$1:$AH$1,0))</f>
        <v>0</v>
      </c>
      <c r="R720">
        <f>$C720*INDEX('E-E'!$E$2:$AH$516,MATCH(Capacity!$B720,'E-E'!$B$2:$B$516,0), MATCH(Capacity!R$254,'E-E'!$E$1:$AH$1,0))</f>
        <v>0</v>
      </c>
      <c r="S720">
        <f>$C720*INDEX('E-E'!$E$2:$AH$516,MATCH(Capacity!$B720,'E-E'!$B$2:$B$516,0), MATCH(Capacity!S$254,'E-E'!$E$1:$AH$1,0))</f>
        <v>0</v>
      </c>
      <c r="T720">
        <f>$C720*INDEX('E-E'!$E$2:$AH$516,MATCH(Capacity!$B720,'E-E'!$B$2:$B$516,0), MATCH(Capacity!T$254,'E-E'!$E$1:$AH$1,0))</f>
        <v>0</v>
      </c>
      <c r="U720">
        <f>$C720*INDEX('E-E'!$E$2:$AH$516,MATCH(Capacity!$B720,'E-E'!$B$2:$B$516,0), MATCH(Capacity!U$254,'E-E'!$E$1:$AH$1,0))</f>
        <v>0</v>
      </c>
      <c r="V720">
        <f>$C720*INDEX('E-E'!$E$2:$AH$516,MATCH(Capacity!$B720,'E-E'!$B$2:$B$516,0), MATCH(Capacity!V$254,'E-E'!$E$1:$AH$1,0))</f>
        <v>0</v>
      </c>
      <c r="W720">
        <f>$C720*INDEX('E-E'!$E$2:$AH$516,MATCH(Capacity!$B720,'E-E'!$B$2:$B$516,0), MATCH(Capacity!W$254,'E-E'!$E$1:$AH$1,0))</f>
        <v>0</v>
      </c>
      <c r="X720">
        <f>$C720*INDEX('E-E'!$E$2:$AH$516,MATCH(Capacity!$B720,'E-E'!$B$2:$B$516,0), MATCH(Capacity!X$254,'E-E'!$E$1:$AH$1,0))</f>
        <v>0</v>
      </c>
      <c r="Y720">
        <f>$C720*INDEX('E-E'!$E$2:$AH$516,MATCH(Capacity!$B720,'E-E'!$B$2:$B$516,0), MATCH(Capacity!Y$254,'E-E'!$E$1:$AH$1,0))</f>
        <v>0</v>
      </c>
      <c r="Z720">
        <f>$C720*INDEX('E-E'!$E$2:$AH$516,MATCH(Capacity!$B720,'E-E'!$B$2:$B$516,0), MATCH(Capacity!Z$254,'E-E'!$E$1:$AH$1,0))</f>
        <v>0</v>
      </c>
      <c r="AA720">
        <f>$C720*INDEX('E-E'!$E$2:$AH$516,MATCH(Capacity!$B720,'E-E'!$B$2:$B$516,0), MATCH(Capacity!AA$254,'E-E'!$E$1:$AH$1,0))</f>
        <v>0</v>
      </c>
      <c r="AB720">
        <f>$C720*INDEX('E-E'!$E$2:$AH$516,MATCH(Capacity!$B720,'E-E'!$B$2:$B$516,0), MATCH(Capacity!AB$254,'E-E'!$E$1:$AH$1,0))</f>
        <v>0</v>
      </c>
      <c r="AC720">
        <f>$C720*INDEX('E-E'!$E$2:$AH$516,MATCH(Capacity!$B720,'E-E'!$B$2:$B$516,0), MATCH(Capacity!AC$254,'E-E'!$E$1:$AH$1,0))</f>
        <v>0</v>
      </c>
      <c r="AD720">
        <f>$C720*INDEX('E-E'!$E$2:$AH$516,MATCH(Capacity!$B720,'E-E'!$B$2:$B$516,0), MATCH(Capacity!AD$254,'E-E'!$E$1:$AH$1,0))</f>
        <v>0</v>
      </c>
      <c r="AE720">
        <f>$C720*INDEX('E-E'!$E$2:$AH$516,MATCH(Capacity!$B720,'E-E'!$B$2:$B$516,0), MATCH(Capacity!AE$254,'E-E'!$E$1:$AH$1,0))</f>
        <v>0</v>
      </c>
      <c r="AF720">
        <f>$C720*INDEX('E-E'!$E$2:$AH$516,MATCH(Capacity!$B720,'E-E'!$B$2:$B$516,0), MATCH(Capacity!AF$254,'E-E'!$E$1:$AH$1,0))</f>
        <v>0</v>
      </c>
      <c r="AG720">
        <f>$C720*INDEX('E-E'!$E$2:$AH$516,MATCH(Capacity!$B720,'E-E'!$B$2:$B$516,0), MATCH(Capacity!AG$254,'E-E'!$E$1:$AH$1,0))</f>
        <v>0</v>
      </c>
      <c r="AH720">
        <f>$C720*INDEX('E-E'!$E$2:$AH$516,MATCH(Capacity!$B720,'E-E'!$B$2:$B$516,0), MATCH(Capacity!AH$254,'E-E'!$E$1:$AH$1,0))</f>
        <v>0</v>
      </c>
    </row>
    <row r="721" spans="1:34" x14ac:dyDescent="0.3">
      <c r="A721" t="str">
        <f>'E-E'!A468</f>
        <v>Wemen Solar Farm</v>
      </c>
      <c r="B721" t="str">
        <f>'E-E'!B468</f>
        <v>WEMENSF1</v>
      </c>
      <c r="C721">
        <f>_xlfn.IFNA(VLOOKUP(B721,RawData!$B$1:$E$168,4,FALSE),0)</f>
        <v>0</v>
      </c>
      <c r="D721">
        <f>_xlfn.IFNA(VLOOKUP(B721,RawData!$B$1:$H$168,7,FALSE),0)</f>
        <v>0</v>
      </c>
      <c r="E721">
        <f>_xlfn.IFNA(VLOOKUP(B721,RawData!$B$1:$H$168,2,FALSE),0)</f>
        <v>0</v>
      </c>
      <c r="F721">
        <f>$C721*INDEX('E-E'!$E$2:$AH$516,MATCH(Capacity!$B721,'E-E'!$B$2:$B$516,0), MATCH(Capacity!F$254,'E-E'!$E$1:$AH$1,0))</f>
        <v>0</v>
      </c>
      <c r="G721">
        <f>$C721*INDEX('E-E'!$E$2:$AH$516,MATCH(Capacity!$B721,'E-E'!$B$2:$B$516,0), MATCH(Capacity!G$254,'E-E'!$E$1:$AH$1,0))</f>
        <v>0</v>
      </c>
      <c r="H721">
        <f>$C721*INDEX('E-E'!$E$2:$AH$516,MATCH(Capacity!$B721,'E-E'!$B$2:$B$516,0), MATCH(Capacity!H$254,'E-E'!$E$1:$AH$1,0))</f>
        <v>0</v>
      </c>
      <c r="I721">
        <f>$C721*INDEX('E-E'!$E$2:$AH$516,MATCH(Capacity!$B721,'E-E'!$B$2:$B$516,0), MATCH(Capacity!I$254,'E-E'!$E$1:$AH$1,0))</f>
        <v>0</v>
      </c>
      <c r="J721">
        <f>$C721*INDEX('E-E'!$E$2:$AH$516,MATCH(Capacity!$B721,'E-E'!$B$2:$B$516,0), MATCH(Capacity!J$254,'E-E'!$E$1:$AH$1,0))</f>
        <v>0</v>
      </c>
      <c r="K721">
        <f>$C721*INDEX('E-E'!$E$2:$AH$516,MATCH(Capacity!$B721,'E-E'!$B$2:$B$516,0), MATCH(Capacity!K$254,'E-E'!$E$1:$AH$1,0))</f>
        <v>0</v>
      </c>
      <c r="L721">
        <f>$C721*INDEX('E-E'!$E$2:$AH$516,MATCH(Capacity!$B721,'E-E'!$B$2:$B$516,0), MATCH(Capacity!L$254,'E-E'!$E$1:$AH$1,0))</f>
        <v>0</v>
      </c>
      <c r="M721">
        <f>$C721*INDEX('E-E'!$E$2:$AH$516,MATCH(Capacity!$B721,'E-E'!$B$2:$B$516,0), MATCH(Capacity!M$254,'E-E'!$E$1:$AH$1,0))</f>
        <v>0</v>
      </c>
      <c r="N721">
        <f>$C721*INDEX('E-E'!$E$2:$AH$516,MATCH(Capacity!$B721,'E-E'!$B$2:$B$516,0), MATCH(Capacity!N$254,'E-E'!$E$1:$AH$1,0))</f>
        <v>0</v>
      </c>
      <c r="O721">
        <f>$C721*INDEX('E-E'!$E$2:$AH$516,MATCH(Capacity!$B721,'E-E'!$B$2:$B$516,0), MATCH(Capacity!O$254,'E-E'!$E$1:$AH$1,0))</f>
        <v>0</v>
      </c>
      <c r="P721">
        <f>$C721*INDEX('E-E'!$E$2:$AH$516,MATCH(Capacity!$B721,'E-E'!$B$2:$B$516,0), MATCH(Capacity!P$254,'E-E'!$E$1:$AH$1,0))</f>
        <v>0</v>
      </c>
      <c r="Q721">
        <f>$C721*INDEX('E-E'!$E$2:$AH$516,MATCH(Capacity!$B721,'E-E'!$B$2:$B$516,0), MATCH(Capacity!Q$254,'E-E'!$E$1:$AH$1,0))</f>
        <v>0</v>
      </c>
      <c r="R721">
        <f>$C721*INDEX('E-E'!$E$2:$AH$516,MATCH(Capacity!$B721,'E-E'!$B$2:$B$516,0), MATCH(Capacity!R$254,'E-E'!$E$1:$AH$1,0))</f>
        <v>0</v>
      </c>
      <c r="S721">
        <f>$C721*INDEX('E-E'!$E$2:$AH$516,MATCH(Capacity!$B721,'E-E'!$B$2:$B$516,0), MATCH(Capacity!S$254,'E-E'!$E$1:$AH$1,0))</f>
        <v>0</v>
      </c>
      <c r="T721">
        <f>$C721*INDEX('E-E'!$E$2:$AH$516,MATCH(Capacity!$B721,'E-E'!$B$2:$B$516,0), MATCH(Capacity!T$254,'E-E'!$E$1:$AH$1,0))</f>
        <v>0</v>
      </c>
      <c r="U721">
        <f>$C721*INDEX('E-E'!$E$2:$AH$516,MATCH(Capacity!$B721,'E-E'!$B$2:$B$516,0), MATCH(Capacity!U$254,'E-E'!$E$1:$AH$1,0))</f>
        <v>0</v>
      </c>
      <c r="V721">
        <f>$C721*INDEX('E-E'!$E$2:$AH$516,MATCH(Capacity!$B721,'E-E'!$B$2:$B$516,0), MATCH(Capacity!V$254,'E-E'!$E$1:$AH$1,0))</f>
        <v>0</v>
      </c>
      <c r="W721">
        <f>$C721*INDEX('E-E'!$E$2:$AH$516,MATCH(Capacity!$B721,'E-E'!$B$2:$B$516,0), MATCH(Capacity!W$254,'E-E'!$E$1:$AH$1,0))</f>
        <v>0</v>
      </c>
      <c r="X721">
        <f>$C721*INDEX('E-E'!$E$2:$AH$516,MATCH(Capacity!$B721,'E-E'!$B$2:$B$516,0), MATCH(Capacity!X$254,'E-E'!$E$1:$AH$1,0))</f>
        <v>0</v>
      </c>
      <c r="Y721">
        <f>$C721*INDEX('E-E'!$E$2:$AH$516,MATCH(Capacity!$B721,'E-E'!$B$2:$B$516,0), MATCH(Capacity!Y$254,'E-E'!$E$1:$AH$1,0))</f>
        <v>0</v>
      </c>
      <c r="Z721">
        <f>$C721*INDEX('E-E'!$E$2:$AH$516,MATCH(Capacity!$B721,'E-E'!$B$2:$B$516,0), MATCH(Capacity!Z$254,'E-E'!$E$1:$AH$1,0))</f>
        <v>0</v>
      </c>
      <c r="AA721">
        <f>$C721*INDEX('E-E'!$E$2:$AH$516,MATCH(Capacity!$B721,'E-E'!$B$2:$B$516,0), MATCH(Capacity!AA$254,'E-E'!$E$1:$AH$1,0))</f>
        <v>0</v>
      </c>
      <c r="AB721">
        <f>$C721*INDEX('E-E'!$E$2:$AH$516,MATCH(Capacity!$B721,'E-E'!$B$2:$B$516,0), MATCH(Capacity!AB$254,'E-E'!$E$1:$AH$1,0))</f>
        <v>0</v>
      </c>
      <c r="AC721">
        <f>$C721*INDEX('E-E'!$E$2:$AH$516,MATCH(Capacity!$B721,'E-E'!$B$2:$B$516,0), MATCH(Capacity!AC$254,'E-E'!$E$1:$AH$1,0))</f>
        <v>0</v>
      </c>
      <c r="AD721">
        <f>$C721*INDEX('E-E'!$E$2:$AH$516,MATCH(Capacity!$B721,'E-E'!$B$2:$B$516,0), MATCH(Capacity!AD$254,'E-E'!$E$1:$AH$1,0))</f>
        <v>0</v>
      </c>
      <c r="AE721">
        <f>$C721*INDEX('E-E'!$E$2:$AH$516,MATCH(Capacity!$B721,'E-E'!$B$2:$B$516,0), MATCH(Capacity!AE$254,'E-E'!$E$1:$AH$1,0))</f>
        <v>0</v>
      </c>
      <c r="AF721">
        <f>$C721*INDEX('E-E'!$E$2:$AH$516,MATCH(Capacity!$B721,'E-E'!$B$2:$B$516,0), MATCH(Capacity!AF$254,'E-E'!$E$1:$AH$1,0))</f>
        <v>0</v>
      </c>
      <c r="AG721">
        <f>$C721*INDEX('E-E'!$E$2:$AH$516,MATCH(Capacity!$B721,'E-E'!$B$2:$B$516,0), MATCH(Capacity!AG$254,'E-E'!$E$1:$AH$1,0))</f>
        <v>0</v>
      </c>
      <c r="AH721">
        <f>$C721*INDEX('E-E'!$E$2:$AH$516,MATCH(Capacity!$B721,'E-E'!$B$2:$B$516,0), MATCH(Capacity!AH$254,'E-E'!$E$1:$AH$1,0))</f>
        <v>0</v>
      </c>
    </row>
    <row r="722" spans="1:34" x14ac:dyDescent="0.3">
      <c r="A722" t="str">
        <f>'E-E'!A469</f>
        <v>West Wyalong Solar Farm</v>
      </c>
      <c r="B722" t="str">
        <f>'E-E'!B469</f>
        <v>West Wyalong Solar Farm</v>
      </c>
      <c r="C722">
        <f>_xlfn.IFNA(VLOOKUP(B722,RawData!$B$1:$E$168,4,FALSE),0)</f>
        <v>0</v>
      </c>
      <c r="D722">
        <f>_xlfn.IFNA(VLOOKUP(B722,RawData!$B$1:$H$168,7,FALSE),0)</f>
        <v>0</v>
      </c>
      <c r="E722">
        <f>_xlfn.IFNA(VLOOKUP(B722,RawData!$B$1:$H$168,2,FALSE),0)</f>
        <v>0</v>
      </c>
      <c r="F722">
        <f>$C722*INDEX('E-E'!$E$2:$AH$516,MATCH(Capacity!$B722,'E-E'!$B$2:$B$516,0), MATCH(Capacity!F$254,'E-E'!$E$1:$AH$1,0))</f>
        <v>0</v>
      </c>
      <c r="G722">
        <f>$C722*INDEX('E-E'!$E$2:$AH$516,MATCH(Capacity!$B722,'E-E'!$B$2:$B$516,0), MATCH(Capacity!G$254,'E-E'!$E$1:$AH$1,0))</f>
        <v>0</v>
      </c>
      <c r="H722">
        <f>$C722*INDEX('E-E'!$E$2:$AH$516,MATCH(Capacity!$B722,'E-E'!$B$2:$B$516,0), MATCH(Capacity!H$254,'E-E'!$E$1:$AH$1,0))</f>
        <v>0</v>
      </c>
      <c r="I722">
        <f>$C722*INDEX('E-E'!$E$2:$AH$516,MATCH(Capacity!$B722,'E-E'!$B$2:$B$516,0), MATCH(Capacity!I$254,'E-E'!$E$1:$AH$1,0))</f>
        <v>0</v>
      </c>
      <c r="J722">
        <f>$C722*INDEX('E-E'!$E$2:$AH$516,MATCH(Capacity!$B722,'E-E'!$B$2:$B$516,0), MATCH(Capacity!J$254,'E-E'!$E$1:$AH$1,0))</f>
        <v>0</v>
      </c>
      <c r="K722">
        <f>$C722*INDEX('E-E'!$E$2:$AH$516,MATCH(Capacity!$B722,'E-E'!$B$2:$B$516,0), MATCH(Capacity!K$254,'E-E'!$E$1:$AH$1,0))</f>
        <v>0</v>
      </c>
      <c r="L722">
        <f>$C722*INDEX('E-E'!$E$2:$AH$516,MATCH(Capacity!$B722,'E-E'!$B$2:$B$516,0), MATCH(Capacity!L$254,'E-E'!$E$1:$AH$1,0))</f>
        <v>0</v>
      </c>
      <c r="M722">
        <f>$C722*INDEX('E-E'!$E$2:$AH$516,MATCH(Capacity!$B722,'E-E'!$B$2:$B$516,0), MATCH(Capacity!M$254,'E-E'!$E$1:$AH$1,0))</f>
        <v>0</v>
      </c>
      <c r="N722">
        <f>$C722*INDEX('E-E'!$E$2:$AH$516,MATCH(Capacity!$B722,'E-E'!$B$2:$B$516,0), MATCH(Capacity!N$254,'E-E'!$E$1:$AH$1,0))</f>
        <v>0</v>
      </c>
      <c r="O722">
        <f>$C722*INDEX('E-E'!$E$2:$AH$516,MATCH(Capacity!$B722,'E-E'!$B$2:$B$516,0), MATCH(Capacity!O$254,'E-E'!$E$1:$AH$1,0))</f>
        <v>0</v>
      </c>
      <c r="P722">
        <f>$C722*INDEX('E-E'!$E$2:$AH$516,MATCH(Capacity!$B722,'E-E'!$B$2:$B$516,0), MATCH(Capacity!P$254,'E-E'!$E$1:$AH$1,0))</f>
        <v>0</v>
      </c>
      <c r="Q722">
        <f>$C722*INDEX('E-E'!$E$2:$AH$516,MATCH(Capacity!$B722,'E-E'!$B$2:$B$516,0), MATCH(Capacity!Q$254,'E-E'!$E$1:$AH$1,0))</f>
        <v>0</v>
      </c>
      <c r="R722">
        <f>$C722*INDEX('E-E'!$E$2:$AH$516,MATCH(Capacity!$B722,'E-E'!$B$2:$B$516,0), MATCH(Capacity!R$254,'E-E'!$E$1:$AH$1,0))</f>
        <v>0</v>
      </c>
      <c r="S722">
        <f>$C722*INDEX('E-E'!$E$2:$AH$516,MATCH(Capacity!$B722,'E-E'!$B$2:$B$516,0), MATCH(Capacity!S$254,'E-E'!$E$1:$AH$1,0))</f>
        <v>0</v>
      </c>
      <c r="T722">
        <f>$C722*INDEX('E-E'!$E$2:$AH$516,MATCH(Capacity!$B722,'E-E'!$B$2:$B$516,0), MATCH(Capacity!T$254,'E-E'!$E$1:$AH$1,0))</f>
        <v>0</v>
      </c>
      <c r="U722">
        <f>$C722*INDEX('E-E'!$E$2:$AH$516,MATCH(Capacity!$B722,'E-E'!$B$2:$B$516,0), MATCH(Capacity!U$254,'E-E'!$E$1:$AH$1,0))</f>
        <v>0</v>
      </c>
      <c r="V722">
        <f>$C722*INDEX('E-E'!$E$2:$AH$516,MATCH(Capacity!$B722,'E-E'!$B$2:$B$516,0), MATCH(Capacity!V$254,'E-E'!$E$1:$AH$1,0))</f>
        <v>0</v>
      </c>
      <c r="W722">
        <f>$C722*INDEX('E-E'!$E$2:$AH$516,MATCH(Capacity!$B722,'E-E'!$B$2:$B$516,0), MATCH(Capacity!W$254,'E-E'!$E$1:$AH$1,0))</f>
        <v>0</v>
      </c>
      <c r="X722">
        <f>$C722*INDEX('E-E'!$E$2:$AH$516,MATCH(Capacity!$B722,'E-E'!$B$2:$B$516,0), MATCH(Capacity!X$254,'E-E'!$E$1:$AH$1,0))</f>
        <v>0</v>
      </c>
      <c r="Y722">
        <f>$C722*INDEX('E-E'!$E$2:$AH$516,MATCH(Capacity!$B722,'E-E'!$B$2:$B$516,0), MATCH(Capacity!Y$254,'E-E'!$E$1:$AH$1,0))</f>
        <v>0</v>
      </c>
      <c r="Z722">
        <f>$C722*INDEX('E-E'!$E$2:$AH$516,MATCH(Capacity!$B722,'E-E'!$B$2:$B$516,0), MATCH(Capacity!Z$254,'E-E'!$E$1:$AH$1,0))</f>
        <v>0</v>
      </c>
      <c r="AA722">
        <f>$C722*INDEX('E-E'!$E$2:$AH$516,MATCH(Capacity!$B722,'E-E'!$B$2:$B$516,0), MATCH(Capacity!AA$254,'E-E'!$E$1:$AH$1,0))</f>
        <v>0</v>
      </c>
      <c r="AB722">
        <f>$C722*INDEX('E-E'!$E$2:$AH$516,MATCH(Capacity!$B722,'E-E'!$B$2:$B$516,0), MATCH(Capacity!AB$254,'E-E'!$E$1:$AH$1,0))</f>
        <v>0</v>
      </c>
      <c r="AC722">
        <f>$C722*INDEX('E-E'!$E$2:$AH$516,MATCH(Capacity!$B722,'E-E'!$B$2:$B$516,0), MATCH(Capacity!AC$254,'E-E'!$E$1:$AH$1,0))</f>
        <v>0</v>
      </c>
      <c r="AD722">
        <f>$C722*INDEX('E-E'!$E$2:$AH$516,MATCH(Capacity!$B722,'E-E'!$B$2:$B$516,0), MATCH(Capacity!AD$254,'E-E'!$E$1:$AH$1,0))</f>
        <v>0</v>
      </c>
      <c r="AE722">
        <f>$C722*INDEX('E-E'!$E$2:$AH$516,MATCH(Capacity!$B722,'E-E'!$B$2:$B$516,0), MATCH(Capacity!AE$254,'E-E'!$E$1:$AH$1,0))</f>
        <v>0</v>
      </c>
      <c r="AF722">
        <f>$C722*INDEX('E-E'!$E$2:$AH$516,MATCH(Capacity!$B722,'E-E'!$B$2:$B$516,0), MATCH(Capacity!AF$254,'E-E'!$E$1:$AH$1,0))</f>
        <v>0</v>
      </c>
      <c r="AG722">
        <f>$C722*INDEX('E-E'!$E$2:$AH$516,MATCH(Capacity!$B722,'E-E'!$B$2:$B$516,0), MATCH(Capacity!AG$254,'E-E'!$E$1:$AH$1,0))</f>
        <v>0</v>
      </c>
      <c r="AH722">
        <f>$C722*INDEX('E-E'!$E$2:$AH$516,MATCH(Capacity!$B722,'E-E'!$B$2:$B$516,0), MATCH(Capacity!AH$254,'E-E'!$E$1:$AH$1,0))</f>
        <v>0</v>
      </c>
    </row>
    <row r="723" spans="1:34" x14ac:dyDescent="0.3">
      <c r="A723" t="str">
        <f>'E-E'!A470</f>
        <v>Willogoleche Wind Farm</v>
      </c>
      <c r="B723" t="str">
        <f>'E-E'!B470</f>
        <v>WGWF1</v>
      </c>
      <c r="C723">
        <f>_xlfn.IFNA(VLOOKUP(B723,RawData!$B$1:$E$168,4,FALSE),0)</f>
        <v>0</v>
      </c>
      <c r="D723">
        <f>_xlfn.IFNA(VLOOKUP(B723,RawData!$B$1:$H$168,7,FALSE),0)</f>
        <v>0</v>
      </c>
      <c r="E723">
        <f>_xlfn.IFNA(VLOOKUP(B723,RawData!$B$1:$H$168,2,FALSE),0)</f>
        <v>0</v>
      </c>
      <c r="F723">
        <f>$C723*INDEX('E-E'!$E$2:$AH$516,MATCH(Capacity!$B723,'E-E'!$B$2:$B$516,0), MATCH(Capacity!F$254,'E-E'!$E$1:$AH$1,0))</f>
        <v>0</v>
      </c>
      <c r="G723">
        <f>$C723*INDEX('E-E'!$E$2:$AH$516,MATCH(Capacity!$B723,'E-E'!$B$2:$B$516,0), MATCH(Capacity!G$254,'E-E'!$E$1:$AH$1,0))</f>
        <v>0</v>
      </c>
      <c r="H723">
        <f>$C723*INDEX('E-E'!$E$2:$AH$516,MATCH(Capacity!$B723,'E-E'!$B$2:$B$516,0), MATCH(Capacity!H$254,'E-E'!$E$1:$AH$1,0))</f>
        <v>0</v>
      </c>
      <c r="I723">
        <f>$C723*INDEX('E-E'!$E$2:$AH$516,MATCH(Capacity!$B723,'E-E'!$B$2:$B$516,0), MATCH(Capacity!I$254,'E-E'!$E$1:$AH$1,0))</f>
        <v>0</v>
      </c>
      <c r="J723">
        <f>$C723*INDEX('E-E'!$E$2:$AH$516,MATCH(Capacity!$B723,'E-E'!$B$2:$B$516,0), MATCH(Capacity!J$254,'E-E'!$E$1:$AH$1,0))</f>
        <v>0</v>
      </c>
      <c r="K723">
        <f>$C723*INDEX('E-E'!$E$2:$AH$516,MATCH(Capacity!$B723,'E-E'!$B$2:$B$516,0), MATCH(Capacity!K$254,'E-E'!$E$1:$AH$1,0))</f>
        <v>0</v>
      </c>
      <c r="L723">
        <f>$C723*INDEX('E-E'!$E$2:$AH$516,MATCH(Capacity!$B723,'E-E'!$B$2:$B$516,0), MATCH(Capacity!L$254,'E-E'!$E$1:$AH$1,0))</f>
        <v>0</v>
      </c>
      <c r="M723">
        <f>$C723*INDEX('E-E'!$E$2:$AH$516,MATCH(Capacity!$B723,'E-E'!$B$2:$B$516,0), MATCH(Capacity!M$254,'E-E'!$E$1:$AH$1,0))</f>
        <v>0</v>
      </c>
      <c r="N723">
        <f>$C723*INDEX('E-E'!$E$2:$AH$516,MATCH(Capacity!$B723,'E-E'!$B$2:$B$516,0), MATCH(Capacity!N$254,'E-E'!$E$1:$AH$1,0))</f>
        <v>0</v>
      </c>
      <c r="O723">
        <f>$C723*INDEX('E-E'!$E$2:$AH$516,MATCH(Capacity!$B723,'E-E'!$B$2:$B$516,0), MATCH(Capacity!O$254,'E-E'!$E$1:$AH$1,0))</f>
        <v>0</v>
      </c>
      <c r="P723">
        <f>$C723*INDEX('E-E'!$E$2:$AH$516,MATCH(Capacity!$B723,'E-E'!$B$2:$B$516,0), MATCH(Capacity!P$254,'E-E'!$E$1:$AH$1,0))</f>
        <v>0</v>
      </c>
      <c r="Q723">
        <f>$C723*INDEX('E-E'!$E$2:$AH$516,MATCH(Capacity!$B723,'E-E'!$B$2:$B$516,0), MATCH(Capacity!Q$254,'E-E'!$E$1:$AH$1,0))</f>
        <v>0</v>
      </c>
      <c r="R723">
        <f>$C723*INDEX('E-E'!$E$2:$AH$516,MATCH(Capacity!$B723,'E-E'!$B$2:$B$516,0), MATCH(Capacity!R$254,'E-E'!$E$1:$AH$1,0))</f>
        <v>0</v>
      </c>
      <c r="S723">
        <f>$C723*INDEX('E-E'!$E$2:$AH$516,MATCH(Capacity!$B723,'E-E'!$B$2:$B$516,0), MATCH(Capacity!S$254,'E-E'!$E$1:$AH$1,0))</f>
        <v>0</v>
      </c>
      <c r="T723">
        <f>$C723*INDEX('E-E'!$E$2:$AH$516,MATCH(Capacity!$B723,'E-E'!$B$2:$B$516,0), MATCH(Capacity!T$254,'E-E'!$E$1:$AH$1,0))</f>
        <v>0</v>
      </c>
      <c r="U723">
        <f>$C723*INDEX('E-E'!$E$2:$AH$516,MATCH(Capacity!$B723,'E-E'!$B$2:$B$516,0), MATCH(Capacity!U$254,'E-E'!$E$1:$AH$1,0))</f>
        <v>0</v>
      </c>
      <c r="V723">
        <f>$C723*INDEX('E-E'!$E$2:$AH$516,MATCH(Capacity!$B723,'E-E'!$B$2:$B$516,0), MATCH(Capacity!V$254,'E-E'!$E$1:$AH$1,0))</f>
        <v>0</v>
      </c>
      <c r="W723">
        <f>$C723*INDEX('E-E'!$E$2:$AH$516,MATCH(Capacity!$B723,'E-E'!$B$2:$B$516,0), MATCH(Capacity!W$254,'E-E'!$E$1:$AH$1,0))</f>
        <v>0</v>
      </c>
      <c r="X723">
        <f>$C723*INDEX('E-E'!$E$2:$AH$516,MATCH(Capacity!$B723,'E-E'!$B$2:$B$516,0), MATCH(Capacity!X$254,'E-E'!$E$1:$AH$1,0))</f>
        <v>0</v>
      </c>
      <c r="Y723">
        <f>$C723*INDEX('E-E'!$E$2:$AH$516,MATCH(Capacity!$B723,'E-E'!$B$2:$B$516,0), MATCH(Capacity!Y$254,'E-E'!$E$1:$AH$1,0))</f>
        <v>0</v>
      </c>
      <c r="Z723">
        <f>$C723*INDEX('E-E'!$E$2:$AH$516,MATCH(Capacity!$B723,'E-E'!$B$2:$B$516,0), MATCH(Capacity!Z$254,'E-E'!$E$1:$AH$1,0))</f>
        <v>0</v>
      </c>
      <c r="AA723">
        <f>$C723*INDEX('E-E'!$E$2:$AH$516,MATCH(Capacity!$B723,'E-E'!$B$2:$B$516,0), MATCH(Capacity!AA$254,'E-E'!$E$1:$AH$1,0))</f>
        <v>0</v>
      </c>
      <c r="AB723">
        <f>$C723*INDEX('E-E'!$E$2:$AH$516,MATCH(Capacity!$B723,'E-E'!$B$2:$B$516,0), MATCH(Capacity!AB$254,'E-E'!$E$1:$AH$1,0))</f>
        <v>0</v>
      </c>
      <c r="AC723">
        <f>$C723*INDEX('E-E'!$E$2:$AH$516,MATCH(Capacity!$B723,'E-E'!$B$2:$B$516,0), MATCH(Capacity!AC$254,'E-E'!$E$1:$AH$1,0))</f>
        <v>0</v>
      </c>
      <c r="AD723">
        <f>$C723*INDEX('E-E'!$E$2:$AH$516,MATCH(Capacity!$B723,'E-E'!$B$2:$B$516,0), MATCH(Capacity!AD$254,'E-E'!$E$1:$AH$1,0))</f>
        <v>0</v>
      </c>
      <c r="AE723">
        <f>$C723*INDEX('E-E'!$E$2:$AH$516,MATCH(Capacity!$B723,'E-E'!$B$2:$B$516,0), MATCH(Capacity!AE$254,'E-E'!$E$1:$AH$1,0))</f>
        <v>0</v>
      </c>
      <c r="AF723">
        <f>$C723*INDEX('E-E'!$E$2:$AH$516,MATCH(Capacity!$B723,'E-E'!$B$2:$B$516,0), MATCH(Capacity!AF$254,'E-E'!$E$1:$AH$1,0))</f>
        <v>0</v>
      </c>
      <c r="AG723">
        <f>$C723*INDEX('E-E'!$E$2:$AH$516,MATCH(Capacity!$B723,'E-E'!$B$2:$B$516,0), MATCH(Capacity!AG$254,'E-E'!$E$1:$AH$1,0))</f>
        <v>0</v>
      </c>
      <c r="AH723">
        <f>$C723*INDEX('E-E'!$E$2:$AH$516,MATCH(Capacity!$B723,'E-E'!$B$2:$B$516,0), MATCH(Capacity!AH$254,'E-E'!$E$1:$AH$1,0))</f>
        <v>0</v>
      </c>
    </row>
    <row r="724" spans="1:34" x14ac:dyDescent="0.3">
      <c r="A724" t="str">
        <f>'E-E'!A471</f>
        <v>Whitsunday Solar Farm</v>
      </c>
      <c r="B724" t="str">
        <f>'E-E'!B471</f>
        <v>WHITSF1</v>
      </c>
      <c r="C724">
        <f>_xlfn.IFNA(VLOOKUP(B724,RawData!$B$1:$E$168,4,FALSE),0)</f>
        <v>0</v>
      </c>
      <c r="D724">
        <f>_xlfn.IFNA(VLOOKUP(B724,RawData!$B$1:$H$168,7,FALSE),0)</f>
        <v>0</v>
      </c>
      <c r="E724">
        <f>_xlfn.IFNA(VLOOKUP(B724,RawData!$B$1:$H$168,2,FALSE),0)</f>
        <v>0</v>
      </c>
      <c r="F724">
        <f>$C724*INDEX('E-E'!$E$2:$AH$516,MATCH(Capacity!$B724,'E-E'!$B$2:$B$516,0), MATCH(Capacity!F$254,'E-E'!$E$1:$AH$1,0))</f>
        <v>0</v>
      </c>
      <c r="G724">
        <f>$C724*INDEX('E-E'!$E$2:$AH$516,MATCH(Capacity!$B724,'E-E'!$B$2:$B$516,0), MATCH(Capacity!G$254,'E-E'!$E$1:$AH$1,0))</f>
        <v>0</v>
      </c>
      <c r="H724">
        <f>$C724*INDEX('E-E'!$E$2:$AH$516,MATCH(Capacity!$B724,'E-E'!$B$2:$B$516,0), MATCH(Capacity!H$254,'E-E'!$E$1:$AH$1,0))</f>
        <v>0</v>
      </c>
      <c r="I724">
        <f>$C724*INDEX('E-E'!$E$2:$AH$516,MATCH(Capacity!$B724,'E-E'!$B$2:$B$516,0), MATCH(Capacity!I$254,'E-E'!$E$1:$AH$1,0))</f>
        <v>0</v>
      </c>
      <c r="J724">
        <f>$C724*INDEX('E-E'!$E$2:$AH$516,MATCH(Capacity!$B724,'E-E'!$B$2:$B$516,0), MATCH(Capacity!J$254,'E-E'!$E$1:$AH$1,0))</f>
        <v>0</v>
      </c>
      <c r="K724">
        <f>$C724*INDEX('E-E'!$E$2:$AH$516,MATCH(Capacity!$B724,'E-E'!$B$2:$B$516,0), MATCH(Capacity!K$254,'E-E'!$E$1:$AH$1,0))</f>
        <v>0</v>
      </c>
      <c r="L724">
        <f>$C724*INDEX('E-E'!$E$2:$AH$516,MATCH(Capacity!$B724,'E-E'!$B$2:$B$516,0), MATCH(Capacity!L$254,'E-E'!$E$1:$AH$1,0))</f>
        <v>0</v>
      </c>
      <c r="M724">
        <f>$C724*INDEX('E-E'!$E$2:$AH$516,MATCH(Capacity!$B724,'E-E'!$B$2:$B$516,0), MATCH(Capacity!M$254,'E-E'!$E$1:$AH$1,0))</f>
        <v>0</v>
      </c>
      <c r="N724">
        <f>$C724*INDEX('E-E'!$E$2:$AH$516,MATCH(Capacity!$B724,'E-E'!$B$2:$B$516,0), MATCH(Capacity!N$254,'E-E'!$E$1:$AH$1,0))</f>
        <v>0</v>
      </c>
      <c r="O724">
        <f>$C724*INDEX('E-E'!$E$2:$AH$516,MATCH(Capacity!$B724,'E-E'!$B$2:$B$516,0), MATCH(Capacity!O$254,'E-E'!$E$1:$AH$1,0))</f>
        <v>0</v>
      </c>
      <c r="P724">
        <f>$C724*INDEX('E-E'!$E$2:$AH$516,MATCH(Capacity!$B724,'E-E'!$B$2:$B$516,0), MATCH(Capacity!P$254,'E-E'!$E$1:$AH$1,0))</f>
        <v>0</v>
      </c>
      <c r="Q724">
        <f>$C724*INDEX('E-E'!$E$2:$AH$516,MATCH(Capacity!$B724,'E-E'!$B$2:$B$516,0), MATCH(Capacity!Q$254,'E-E'!$E$1:$AH$1,0))</f>
        <v>0</v>
      </c>
      <c r="R724">
        <f>$C724*INDEX('E-E'!$E$2:$AH$516,MATCH(Capacity!$B724,'E-E'!$B$2:$B$516,0), MATCH(Capacity!R$254,'E-E'!$E$1:$AH$1,0))</f>
        <v>0</v>
      </c>
      <c r="S724">
        <f>$C724*INDEX('E-E'!$E$2:$AH$516,MATCH(Capacity!$B724,'E-E'!$B$2:$B$516,0), MATCH(Capacity!S$254,'E-E'!$E$1:$AH$1,0))</f>
        <v>0</v>
      </c>
      <c r="T724">
        <f>$C724*INDEX('E-E'!$E$2:$AH$516,MATCH(Capacity!$B724,'E-E'!$B$2:$B$516,0), MATCH(Capacity!T$254,'E-E'!$E$1:$AH$1,0))</f>
        <v>0</v>
      </c>
      <c r="U724">
        <f>$C724*INDEX('E-E'!$E$2:$AH$516,MATCH(Capacity!$B724,'E-E'!$B$2:$B$516,0), MATCH(Capacity!U$254,'E-E'!$E$1:$AH$1,0))</f>
        <v>0</v>
      </c>
      <c r="V724">
        <f>$C724*INDEX('E-E'!$E$2:$AH$516,MATCH(Capacity!$B724,'E-E'!$B$2:$B$516,0), MATCH(Capacity!V$254,'E-E'!$E$1:$AH$1,0))</f>
        <v>0</v>
      </c>
      <c r="W724">
        <f>$C724*INDEX('E-E'!$E$2:$AH$516,MATCH(Capacity!$B724,'E-E'!$B$2:$B$516,0), MATCH(Capacity!W$254,'E-E'!$E$1:$AH$1,0))</f>
        <v>0</v>
      </c>
      <c r="X724">
        <f>$C724*INDEX('E-E'!$E$2:$AH$516,MATCH(Capacity!$B724,'E-E'!$B$2:$B$516,0), MATCH(Capacity!X$254,'E-E'!$E$1:$AH$1,0))</f>
        <v>0</v>
      </c>
      <c r="Y724">
        <f>$C724*INDEX('E-E'!$E$2:$AH$516,MATCH(Capacity!$B724,'E-E'!$B$2:$B$516,0), MATCH(Capacity!Y$254,'E-E'!$E$1:$AH$1,0))</f>
        <v>0</v>
      </c>
      <c r="Z724">
        <f>$C724*INDEX('E-E'!$E$2:$AH$516,MATCH(Capacity!$B724,'E-E'!$B$2:$B$516,0), MATCH(Capacity!Z$254,'E-E'!$E$1:$AH$1,0))</f>
        <v>0</v>
      </c>
      <c r="AA724">
        <f>$C724*INDEX('E-E'!$E$2:$AH$516,MATCH(Capacity!$B724,'E-E'!$B$2:$B$516,0), MATCH(Capacity!AA$254,'E-E'!$E$1:$AH$1,0))</f>
        <v>0</v>
      </c>
      <c r="AB724">
        <f>$C724*INDEX('E-E'!$E$2:$AH$516,MATCH(Capacity!$B724,'E-E'!$B$2:$B$516,0), MATCH(Capacity!AB$254,'E-E'!$E$1:$AH$1,0))</f>
        <v>0</v>
      </c>
      <c r="AC724">
        <f>$C724*INDEX('E-E'!$E$2:$AH$516,MATCH(Capacity!$B724,'E-E'!$B$2:$B$516,0), MATCH(Capacity!AC$254,'E-E'!$E$1:$AH$1,0))</f>
        <v>0</v>
      </c>
      <c r="AD724">
        <f>$C724*INDEX('E-E'!$E$2:$AH$516,MATCH(Capacity!$B724,'E-E'!$B$2:$B$516,0), MATCH(Capacity!AD$254,'E-E'!$E$1:$AH$1,0))</f>
        <v>0</v>
      </c>
      <c r="AE724">
        <f>$C724*INDEX('E-E'!$E$2:$AH$516,MATCH(Capacity!$B724,'E-E'!$B$2:$B$516,0), MATCH(Capacity!AE$254,'E-E'!$E$1:$AH$1,0))</f>
        <v>0</v>
      </c>
      <c r="AF724">
        <f>$C724*INDEX('E-E'!$E$2:$AH$516,MATCH(Capacity!$B724,'E-E'!$B$2:$B$516,0), MATCH(Capacity!AF$254,'E-E'!$E$1:$AH$1,0))</f>
        <v>0</v>
      </c>
      <c r="AG724">
        <f>$C724*INDEX('E-E'!$E$2:$AH$516,MATCH(Capacity!$B724,'E-E'!$B$2:$B$516,0), MATCH(Capacity!AG$254,'E-E'!$E$1:$AH$1,0))</f>
        <v>0</v>
      </c>
      <c r="AH724">
        <f>$C724*INDEX('E-E'!$E$2:$AH$516,MATCH(Capacity!$B724,'E-E'!$B$2:$B$516,0), MATCH(Capacity!AH$254,'E-E'!$E$1:$AH$1,0))</f>
        <v>0</v>
      </c>
    </row>
    <row r="725" spans="1:34" x14ac:dyDescent="0.3">
      <c r="A725" t="str">
        <f>'E-E'!A472</f>
        <v>Lemonthyme / Wilmot</v>
      </c>
      <c r="B725" t="str">
        <f>'E-E'!B472</f>
        <v>WI111-1</v>
      </c>
      <c r="C725">
        <f>_xlfn.IFNA(VLOOKUP(B725,RawData!$B$1:$E$168,4,FALSE),0)</f>
        <v>0</v>
      </c>
      <c r="D725">
        <f>_xlfn.IFNA(VLOOKUP(B725,RawData!$B$1:$H$168,7,FALSE),0)</f>
        <v>0</v>
      </c>
      <c r="E725">
        <f>_xlfn.IFNA(VLOOKUP(B725,RawData!$B$1:$H$168,2,FALSE),0)</f>
        <v>0</v>
      </c>
      <c r="F725">
        <f>$C725*INDEX('E-E'!$E$2:$AH$516,MATCH(Capacity!$B725,'E-E'!$B$2:$B$516,0), MATCH(Capacity!F$254,'E-E'!$E$1:$AH$1,0))</f>
        <v>0</v>
      </c>
      <c r="G725">
        <f>$C725*INDEX('E-E'!$E$2:$AH$516,MATCH(Capacity!$B725,'E-E'!$B$2:$B$516,0), MATCH(Capacity!G$254,'E-E'!$E$1:$AH$1,0))</f>
        <v>0</v>
      </c>
      <c r="H725">
        <f>$C725*INDEX('E-E'!$E$2:$AH$516,MATCH(Capacity!$B725,'E-E'!$B$2:$B$516,0), MATCH(Capacity!H$254,'E-E'!$E$1:$AH$1,0))</f>
        <v>0</v>
      </c>
      <c r="I725">
        <f>$C725*INDEX('E-E'!$E$2:$AH$516,MATCH(Capacity!$B725,'E-E'!$B$2:$B$516,0), MATCH(Capacity!I$254,'E-E'!$E$1:$AH$1,0))</f>
        <v>0</v>
      </c>
      <c r="J725">
        <f>$C725*INDEX('E-E'!$E$2:$AH$516,MATCH(Capacity!$B725,'E-E'!$B$2:$B$516,0), MATCH(Capacity!J$254,'E-E'!$E$1:$AH$1,0))</f>
        <v>0</v>
      </c>
      <c r="K725">
        <f>$C725*INDEX('E-E'!$E$2:$AH$516,MATCH(Capacity!$B725,'E-E'!$B$2:$B$516,0), MATCH(Capacity!K$254,'E-E'!$E$1:$AH$1,0))</f>
        <v>0</v>
      </c>
      <c r="L725">
        <f>$C725*INDEX('E-E'!$E$2:$AH$516,MATCH(Capacity!$B725,'E-E'!$B$2:$B$516,0), MATCH(Capacity!L$254,'E-E'!$E$1:$AH$1,0))</f>
        <v>0</v>
      </c>
      <c r="M725">
        <f>$C725*INDEX('E-E'!$E$2:$AH$516,MATCH(Capacity!$B725,'E-E'!$B$2:$B$516,0), MATCH(Capacity!M$254,'E-E'!$E$1:$AH$1,0))</f>
        <v>0</v>
      </c>
      <c r="N725">
        <f>$C725*INDEX('E-E'!$E$2:$AH$516,MATCH(Capacity!$B725,'E-E'!$B$2:$B$516,0), MATCH(Capacity!N$254,'E-E'!$E$1:$AH$1,0))</f>
        <v>0</v>
      </c>
      <c r="O725">
        <f>$C725*INDEX('E-E'!$E$2:$AH$516,MATCH(Capacity!$B725,'E-E'!$B$2:$B$516,0), MATCH(Capacity!O$254,'E-E'!$E$1:$AH$1,0))</f>
        <v>0</v>
      </c>
      <c r="P725">
        <f>$C725*INDEX('E-E'!$E$2:$AH$516,MATCH(Capacity!$B725,'E-E'!$B$2:$B$516,0), MATCH(Capacity!P$254,'E-E'!$E$1:$AH$1,0))</f>
        <v>0</v>
      </c>
      <c r="Q725">
        <f>$C725*INDEX('E-E'!$E$2:$AH$516,MATCH(Capacity!$B725,'E-E'!$B$2:$B$516,0), MATCH(Capacity!Q$254,'E-E'!$E$1:$AH$1,0))</f>
        <v>0</v>
      </c>
      <c r="R725">
        <f>$C725*INDEX('E-E'!$E$2:$AH$516,MATCH(Capacity!$B725,'E-E'!$B$2:$B$516,0), MATCH(Capacity!R$254,'E-E'!$E$1:$AH$1,0))</f>
        <v>0</v>
      </c>
      <c r="S725">
        <f>$C725*INDEX('E-E'!$E$2:$AH$516,MATCH(Capacity!$B725,'E-E'!$B$2:$B$516,0), MATCH(Capacity!S$254,'E-E'!$E$1:$AH$1,0))</f>
        <v>0</v>
      </c>
      <c r="T725">
        <f>$C725*INDEX('E-E'!$E$2:$AH$516,MATCH(Capacity!$B725,'E-E'!$B$2:$B$516,0), MATCH(Capacity!T$254,'E-E'!$E$1:$AH$1,0))</f>
        <v>0</v>
      </c>
      <c r="U725">
        <f>$C725*INDEX('E-E'!$E$2:$AH$516,MATCH(Capacity!$B725,'E-E'!$B$2:$B$516,0), MATCH(Capacity!U$254,'E-E'!$E$1:$AH$1,0))</f>
        <v>0</v>
      </c>
      <c r="V725">
        <f>$C725*INDEX('E-E'!$E$2:$AH$516,MATCH(Capacity!$B725,'E-E'!$B$2:$B$516,0), MATCH(Capacity!V$254,'E-E'!$E$1:$AH$1,0))</f>
        <v>0</v>
      </c>
      <c r="W725">
        <f>$C725*INDEX('E-E'!$E$2:$AH$516,MATCH(Capacity!$B725,'E-E'!$B$2:$B$516,0), MATCH(Capacity!W$254,'E-E'!$E$1:$AH$1,0))</f>
        <v>0</v>
      </c>
      <c r="X725">
        <f>$C725*INDEX('E-E'!$E$2:$AH$516,MATCH(Capacity!$B725,'E-E'!$B$2:$B$516,0), MATCH(Capacity!X$254,'E-E'!$E$1:$AH$1,0))</f>
        <v>0</v>
      </c>
      <c r="Y725">
        <f>$C725*INDEX('E-E'!$E$2:$AH$516,MATCH(Capacity!$B725,'E-E'!$B$2:$B$516,0), MATCH(Capacity!Y$254,'E-E'!$E$1:$AH$1,0))</f>
        <v>0</v>
      </c>
      <c r="Z725">
        <f>$C725*INDEX('E-E'!$E$2:$AH$516,MATCH(Capacity!$B725,'E-E'!$B$2:$B$516,0), MATCH(Capacity!Z$254,'E-E'!$E$1:$AH$1,0))</f>
        <v>0</v>
      </c>
      <c r="AA725">
        <f>$C725*INDEX('E-E'!$E$2:$AH$516,MATCH(Capacity!$B725,'E-E'!$B$2:$B$516,0), MATCH(Capacity!AA$254,'E-E'!$E$1:$AH$1,0))</f>
        <v>0</v>
      </c>
      <c r="AB725">
        <f>$C725*INDEX('E-E'!$E$2:$AH$516,MATCH(Capacity!$B725,'E-E'!$B$2:$B$516,0), MATCH(Capacity!AB$254,'E-E'!$E$1:$AH$1,0))</f>
        <v>0</v>
      </c>
      <c r="AC725">
        <f>$C725*INDEX('E-E'!$E$2:$AH$516,MATCH(Capacity!$B725,'E-E'!$B$2:$B$516,0), MATCH(Capacity!AC$254,'E-E'!$E$1:$AH$1,0))</f>
        <v>0</v>
      </c>
      <c r="AD725">
        <f>$C725*INDEX('E-E'!$E$2:$AH$516,MATCH(Capacity!$B725,'E-E'!$B$2:$B$516,0), MATCH(Capacity!AD$254,'E-E'!$E$1:$AH$1,0))</f>
        <v>0</v>
      </c>
      <c r="AE725">
        <f>$C725*INDEX('E-E'!$E$2:$AH$516,MATCH(Capacity!$B725,'E-E'!$B$2:$B$516,0), MATCH(Capacity!AE$254,'E-E'!$E$1:$AH$1,0))</f>
        <v>0</v>
      </c>
      <c r="AF725">
        <f>$C725*INDEX('E-E'!$E$2:$AH$516,MATCH(Capacity!$B725,'E-E'!$B$2:$B$516,0), MATCH(Capacity!AF$254,'E-E'!$E$1:$AH$1,0))</f>
        <v>0</v>
      </c>
      <c r="AG725">
        <f>$C725*INDEX('E-E'!$E$2:$AH$516,MATCH(Capacity!$B725,'E-E'!$B$2:$B$516,0), MATCH(Capacity!AG$254,'E-E'!$E$1:$AH$1,0))</f>
        <v>0</v>
      </c>
      <c r="AH725">
        <f>$C725*INDEX('E-E'!$E$2:$AH$516,MATCH(Capacity!$B725,'E-E'!$B$2:$B$516,0), MATCH(Capacity!AH$254,'E-E'!$E$1:$AH$1,0))</f>
        <v>0</v>
      </c>
    </row>
    <row r="726" spans="1:34" x14ac:dyDescent="0.3">
      <c r="A726" t="str">
        <f>'E-E'!A473</f>
        <v>Winton Solar Farm</v>
      </c>
      <c r="B726" t="str">
        <f>'E-E'!B473</f>
        <v>WINTSF1</v>
      </c>
      <c r="C726">
        <f>_xlfn.IFNA(VLOOKUP(B726,RawData!$B$1:$E$168,4,FALSE),0)</f>
        <v>0</v>
      </c>
      <c r="D726">
        <f>_xlfn.IFNA(VLOOKUP(B726,RawData!$B$1:$H$168,7,FALSE),0)</f>
        <v>0</v>
      </c>
      <c r="E726">
        <f>_xlfn.IFNA(VLOOKUP(B726,RawData!$B$1:$H$168,2,FALSE),0)</f>
        <v>0</v>
      </c>
      <c r="F726">
        <f>$C726*INDEX('E-E'!$E$2:$AH$516,MATCH(Capacity!$B726,'E-E'!$B$2:$B$516,0), MATCH(Capacity!F$254,'E-E'!$E$1:$AH$1,0))</f>
        <v>0</v>
      </c>
      <c r="G726">
        <f>$C726*INDEX('E-E'!$E$2:$AH$516,MATCH(Capacity!$B726,'E-E'!$B$2:$B$516,0), MATCH(Capacity!G$254,'E-E'!$E$1:$AH$1,0))</f>
        <v>0</v>
      </c>
      <c r="H726">
        <f>$C726*INDEX('E-E'!$E$2:$AH$516,MATCH(Capacity!$B726,'E-E'!$B$2:$B$516,0), MATCH(Capacity!H$254,'E-E'!$E$1:$AH$1,0))</f>
        <v>0</v>
      </c>
      <c r="I726">
        <f>$C726*INDEX('E-E'!$E$2:$AH$516,MATCH(Capacity!$B726,'E-E'!$B$2:$B$516,0), MATCH(Capacity!I$254,'E-E'!$E$1:$AH$1,0))</f>
        <v>0</v>
      </c>
      <c r="J726">
        <f>$C726*INDEX('E-E'!$E$2:$AH$516,MATCH(Capacity!$B726,'E-E'!$B$2:$B$516,0), MATCH(Capacity!J$254,'E-E'!$E$1:$AH$1,0))</f>
        <v>0</v>
      </c>
      <c r="K726">
        <f>$C726*INDEX('E-E'!$E$2:$AH$516,MATCH(Capacity!$B726,'E-E'!$B$2:$B$516,0), MATCH(Capacity!K$254,'E-E'!$E$1:$AH$1,0))</f>
        <v>0</v>
      </c>
      <c r="L726">
        <f>$C726*INDEX('E-E'!$E$2:$AH$516,MATCH(Capacity!$B726,'E-E'!$B$2:$B$516,0), MATCH(Capacity!L$254,'E-E'!$E$1:$AH$1,0))</f>
        <v>0</v>
      </c>
      <c r="M726">
        <f>$C726*INDEX('E-E'!$E$2:$AH$516,MATCH(Capacity!$B726,'E-E'!$B$2:$B$516,0), MATCH(Capacity!M$254,'E-E'!$E$1:$AH$1,0))</f>
        <v>0</v>
      </c>
      <c r="N726">
        <f>$C726*INDEX('E-E'!$E$2:$AH$516,MATCH(Capacity!$B726,'E-E'!$B$2:$B$516,0), MATCH(Capacity!N$254,'E-E'!$E$1:$AH$1,0))</f>
        <v>0</v>
      </c>
      <c r="O726">
        <f>$C726*INDEX('E-E'!$E$2:$AH$516,MATCH(Capacity!$B726,'E-E'!$B$2:$B$516,0), MATCH(Capacity!O$254,'E-E'!$E$1:$AH$1,0))</f>
        <v>0</v>
      </c>
      <c r="P726">
        <f>$C726*INDEX('E-E'!$E$2:$AH$516,MATCH(Capacity!$B726,'E-E'!$B$2:$B$516,0), MATCH(Capacity!P$254,'E-E'!$E$1:$AH$1,0))</f>
        <v>0</v>
      </c>
      <c r="Q726">
        <f>$C726*INDEX('E-E'!$E$2:$AH$516,MATCH(Capacity!$B726,'E-E'!$B$2:$B$516,0), MATCH(Capacity!Q$254,'E-E'!$E$1:$AH$1,0))</f>
        <v>0</v>
      </c>
      <c r="R726">
        <f>$C726*INDEX('E-E'!$E$2:$AH$516,MATCH(Capacity!$B726,'E-E'!$B$2:$B$516,0), MATCH(Capacity!R$254,'E-E'!$E$1:$AH$1,0))</f>
        <v>0</v>
      </c>
      <c r="S726">
        <f>$C726*INDEX('E-E'!$E$2:$AH$516,MATCH(Capacity!$B726,'E-E'!$B$2:$B$516,0), MATCH(Capacity!S$254,'E-E'!$E$1:$AH$1,0))</f>
        <v>0</v>
      </c>
      <c r="T726">
        <f>$C726*INDEX('E-E'!$E$2:$AH$516,MATCH(Capacity!$B726,'E-E'!$B$2:$B$516,0), MATCH(Capacity!T$254,'E-E'!$E$1:$AH$1,0))</f>
        <v>0</v>
      </c>
      <c r="U726">
        <f>$C726*INDEX('E-E'!$E$2:$AH$516,MATCH(Capacity!$B726,'E-E'!$B$2:$B$516,0), MATCH(Capacity!U$254,'E-E'!$E$1:$AH$1,0))</f>
        <v>0</v>
      </c>
      <c r="V726">
        <f>$C726*INDEX('E-E'!$E$2:$AH$516,MATCH(Capacity!$B726,'E-E'!$B$2:$B$516,0), MATCH(Capacity!V$254,'E-E'!$E$1:$AH$1,0))</f>
        <v>0</v>
      </c>
      <c r="W726">
        <f>$C726*INDEX('E-E'!$E$2:$AH$516,MATCH(Capacity!$B726,'E-E'!$B$2:$B$516,0), MATCH(Capacity!W$254,'E-E'!$E$1:$AH$1,0))</f>
        <v>0</v>
      </c>
      <c r="X726">
        <f>$C726*INDEX('E-E'!$E$2:$AH$516,MATCH(Capacity!$B726,'E-E'!$B$2:$B$516,0), MATCH(Capacity!X$254,'E-E'!$E$1:$AH$1,0))</f>
        <v>0</v>
      </c>
      <c r="Y726">
        <f>$C726*INDEX('E-E'!$E$2:$AH$516,MATCH(Capacity!$B726,'E-E'!$B$2:$B$516,0), MATCH(Capacity!Y$254,'E-E'!$E$1:$AH$1,0))</f>
        <v>0</v>
      </c>
      <c r="Z726">
        <f>$C726*INDEX('E-E'!$E$2:$AH$516,MATCH(Capacity!$B726,'E-E'!$B$2:$B$516,0), MATCH(Capacity!Z$254,'E-E'!$E$1:$AH$1,0))</f>
        <v>0</v>
      </c>
      <c r="AA726">
        <f>$C726*INDEX('E-E'!$E$2:$AH$516,MATCH(Capacity!$B726,'E-E'!$B$2:$B$516,0), MATCH(Capacity!AA$254,'E-E'!$E$1:$AH$1,0))</f>
        <v>0</v>
      </c>
      <c r="AB726">
        <f>$C726*INDEX('E-E'!$E$2:$AH$516,MATCH(Capacity!$B726,'E-E'!$B$2:$B$516,0), MATCH(Capacity!AB$254,'E-E'!$E$1:$AH$1,0))</f>
        <v>0</v>
      </c>
      <c r="AC726">
        <f>$C726*INDEX('E-E'!$E$2:$AH$516,MATCH(Capacity!$B726,'E-E'!$B$2:$B$516,0), MATCH(Capacity!AC$254,'E-E'!$E$1:$AH$1,0))</f>
        <v>0</v>
      </c>
      <c r="AD726">
        <f>$C726*INDEX('E-E'!$E$2:$AH$516,MATCH(Capacity!$B726,'E-E'!$B$2:$B$516,0), MATCH(Capacity!AD$254,'E-E'!$E$1:$AH$1,0))</f>
        <v>0</v>
      </c>
      <c r="AE726">
        <f>$C726*INDEX('E-E'!$E$2:$AH$516,MATCH(Capacity!$B726,'E-E'!$B$2:$B$516,0), MATCH(Capacity!AE$254,'E-E'!$E$1:$AH$1,0))</f>
        <v>0</v>
      </c>
      <c r="AF726">
        <f>$C726*INDEX('E-E'!$E$2:$AH$516,MATCH(Capacity!$B726,'E-E'!$B$2:$B$516,0), MATCH(Capacity!AF$254,'E-E'!$E$1:$AH$1,0))</f>
        <v>0</v>
      </c>
      <c r="AG726">
        <f>$C726*INDEX('E-E'!$E$2:$AH$516,MATCH(Capacity!$B726,'E-E'!$B$2:$B$516,0), MATCH(Capacity!AG$254,'E-E'!$E$1:$AH$1,0))</f>
        <v>0</v>
      </c>
      <c r="AH726">
        <f>$C726*INDEX('E-E'!$E$2:$AH$516,MATCH(Capacity!$B726,'E-E'!$B$2:$B$516,0), MATCH(Capacity!AH$254,'E-E'!$E$1:$AH$1,0))</f>
        <v>0</v>
      </c>
    </row>
    <row r="727" spans="1:34" x14ac:dyDescent="0.3">
      <c r="A727" t="str">
        <f>'E-E'!A474</f>
        <v>West Kiewa</v>
      </c>
      <c r="B727" t="str">
        <f>'E-E'!B474</f>
        <v>WKIEWA1_1</v>
      </c>
      <c r="C727">
        <f>_xlfn.IFNA(VLOOKUP(B727,RawData!$B$1:$E$168,4,FALSE),0)</f>
        <v>0</v>
      </c>
      <c r="D727">
        <f>_xlfn.IFNA(VLOOKUP(B727,RawData!$B$1:$H$168,7,FALSE),0)</f>
        <v>0</v>
      </c>
      <c r="E727">
        <f>_xlfn.IFNA(VLOOKUP(B727,RawData!$B$1:$H$168,2,FALSE),0)</f>
        <v>0</v>
      </c>
      <c r="F727">
        <f>$C727*INDEX('E-E'!$E$2:$AH$516,MATCH(Capacity!$B727,'E-E'!$B$2:$B$516,0), MATCH(Capacity!F$254,'E-E'!$E$1:$AH$1,0))</f>
        <v>0</v>
      </c>
      <c r="G727">
        <f>$C727*INDEX('E-E'!$E$2:$AH$516,MATCH(Capacity!$B727,'E-E'!$B$2:$B$516,0), MATCH(Capacity!G$254,'E-E'!$E$1:$AH$1,0))</f>
        <v>0</v>
      </c>
      <c r="H727">
        <f>$C727*INDEX('E-E'!$E$2:$AH$516,MATCH(Capacity!$B727,'E-E'!$B$2:$B$516,0), MATCH(Capacity!H$254,'E-E'!$E$1:$AH$1,0))</f>
        <v>0</v>
      </c>
      <c r="I727">
        <f>$C727*INDEX('E-E'!$E$2:$AH$516,MATCH(Capacity!$B727,'E-E'!$B$2:$B$516,0), MATCH(Capacity!I$254,'E-E'!$E$1:$AH$1,0))</f>
        <v>0</v>
      </c>
      <c r="J727">
        <f>$C727*INDEX('E-E'!$E$2:$AH$516,MATCH(Capacity!$B727,'E-E'!$B$2:$B$516,0), MATCH(Capacity!J$254,'E-E'!$E$1:$AH$1,0))</f>
        <v>0</v>
      </c>
      <c r="K727">
        <f>$C727*INDEX('E-E'!$E$2:$AH$516,MATCH(Capacity!$B727,'E-E'!$B$2:$B$516,0), MATCH(Capacity!K$254,'E-E'!$E$1:$AH$1,0))</f>
        <v>0</v>
      </c>
      <c r="L727">
        <f>$C727*INDEX('E-E'!$E$2:$AH$516,MATCH(Capacity!$B727,'E-E'!$B$2:$B$516,0), MATCH(Capacity!L$254,'E-E'!$E$1:$AH$1,0))</f>
        <v>0</v>
      </c>
      <c r="M727">
        <f>$C727*INDEX('E-E'!$E$2:$AH$516,MATCH(Capacity!$B727,'E-E'!$B$2:$B$516,0), MATCH(Capacity!M$254,'E-E'!$E$1:$AH$1,0))</f>
        <v>0</v>
      </c>
      <c r="N727">
        <f>$C727*INDEX('E-E'!$E$2:$AH$516,MATCH(Capacity!$B727,'E-E'!$B$2:$B$516,0), MATCH(Capacity!N$254,'E-E'!$E$1:$AH$1,0))</f>
        <v>0</v>
      </c>
      <c r="O727">
        <f>$C727*INDEX('E-E'!$E$2:$AH$516,MATCH(Capacity!$B727,'E-E'!$B$2:$B$516,0), MATCH(Capacity!O$254,'E-E'!$E$1:$AH$1,0))</f>
        <v>0</v>
      </c>
      <c r="P727">
        <f>$C727*INDEX('E-E'!$E$2:$AH$516,MATCH(Capacity!$B727,'E-E'!$B$2:$B$516,0), MATCH(Capacity!P$254,'E-E'!$E$1:$AH$1,0))</f>
        <v>0</v>
      </c>
      <c r="Q727">
        <f>$C727*INDEX('E-E'!$E$2:$AH$516,MATCH(Capacity!$B727,'E-E'!$B$2:$B$516,0), MATCH(Capacity!Q$254,'E-E'!$E$1:$AH$1,0))</f>
        <v>0</v>
      </c>
      <c r="R727">
        <f>$C727*INDEX('E-E'!$E$2:$AH$516,MATCH(Capacity!$B727,'E-E'!$B$2:$B$516,0), MATCH(Capacity!R$254,'E-E'!$E$1:$AH$1,0))</f>
        <v>0</v>
      </c>
      <c r="S727">
        <f>$C727*INDEX('E-E'!$E$2:$AH$516,MATCH(Capacity!$B727,'E-E'!$B$2:$B$516,0), MATCH(Capacity!S$254,'E-E'!$E$1:$AH$1,0))</f>
        <v>0</v>
      </c>
      <c r="T727">
        <f>$C727*INDEX('E-E'!$E$2:$AH$516,MATCH(Capacity!$B727,'E-E'!$B$2:$B$516,0), MATCH(Capacity!T$254,'E-E'!$E$1:$AH$1,0))</f>
        <v>0</v>
      </c>
      <c r="U727">
        <f>$C727*INDEX('E-E'!$E$2:$AH$516,MATCH(Capacity!$B727,'E-E'!$B$2:$B$516,0), MATCH(Capacity!U$254,'E-E'!$E$1:$AH$1,0))</f>
        <v>0</v>
      </c>
      <c r="V727">
        <f>$C727*INDEX('E-E'!$E$2:$AH$516,MATCH(Capacity!$B727,'E-E'!$B$2:$B$516,0), MATCH(Capacity!V$254,'E-E'!$E$1:$AH$1,0))</f>
        <v>0</v>
      </c>
      <c r="W727">
        <f>$C727*INDEX('E-E'!$E$2:$AH$516,MATCH(Capacity!$B727,'E-E'!$B$2:$B$516,0), MATCH(Capacity!W$254,'E-E'!$E$1:$AH$1,0))</f>
        <v>0</v>
      </c>
      <c r="X727">
        <f>$C727*INDEX('E-E'!$E$2:$AH$516,MATCH(Capacity!$B727,'E-E'!$B$2:$B$516,0), MATCH(Capacity!X$254,'E-E'!$E$1:$AH$1,0))</f>
        <v>0</v>
      </c>
      <c r="Y727">
        <f>$C727*INDEX('E-E'!$E$2:$AH$516,MATCH(Capacity!$B727,'E-E'!$B$2:$B$516,0), MATCH(Capacity!Y$254,'E-E'!$E$1:$AH$1,0))</f>
        <v>0</v>
      </c>
      <c r="Z727">
        <f>$C727*INDEX('E-E'!$E$2:$AH$516,MATCH(Capacity!$B727,'E-E'!$B$2:$B$516,0), MATCH(Capacity!Z$254,'E-E'!$E$1:$AH$1,0))</f>
        <v>0</v>
      </c>
      <c r="AA727">
        <f>$C727*INDEX('E-E'!$E$2:$AH$516,MATCH(Capacity!$B727,'E-E'!$B$2:$B$516,0), MATCH(Capacity!AA$254,'E-E'!$E$1:$AH$1,0))</f>
        <v>0</v>
      </c>
      <c r="AB727">
        <f>$C727*INDEX('E-E'!$E$2:$AH$516,MATCH(Capacity!$B727,'E-E'!$B$2:$B$516,0), MATCH(Capacity!AB$254,'E-E'!$E$1:$AH$1,0))</f>
        <v>0</v>
      </c>
      <c r="AC727">
        <f>$C727*INDEX('E-E'!$E$2:$AH$516,MATCH(Capacity!$B727,'E-E'!$B$2:$B$516,0), MATCH(Capacity!AC$254,'E-E'!$E$1:$AH$1,0))</f>
        <v>0</v>
      </c>
      <c r="AD727">
        <f>$C727*INDEX('E-E'!$E$2:$AH$516,MATCH(Capacity!$B727,'E-E'!$B$2:$B$516,0), MATCH(Capacity!AD$254,'E-E'!$E$1:$AH$1,0))</f>
        <v>0</v>
      </c>
      <c r="AE727">
        <f>$C727*INDEX('E-E'!$E$2:$AH$516,MATCH(Capacity!$B727,'E-E'!$B$2:$B$516,0), MATCH(Capacity!AE$254,'E-E'!$E$1:$AH$1,0))</f>
        <v>0</v>
      </c>
      <c r="AF727">
        <f>$C727*INDEX('E-E'!$E$2:$AH$516,MATCH(Capacity!$B727,'E-E'!$B$2:$B$516,0), MATCH(Capacity!AF$254,'E-E'!$E$1:$AH$1,0))</f>
        <v>0</v>
      </c>
      <c r="AG727">
        <f>$C727*INDEX('E-E'!$E$2:$AH$516,MATCH(Capacity!$B727,'E-E'!$B$2:$B$516,0), MATCH(Capacity!AG$254,'E-E'!$E$1:$AH$1,0))</f>
        <v>0</v>
      </c>
      <c r="AH727">
        <f>$C727*INDEX('E-E'!$E$2:$AH$516,MATCH(Capacity!$B727,'E-E'!$B$2:$B$516,0), MATCH(Capacity!AH$254,'E-E'!$E$1:$AH$1,0))</f>
        <v>0</v>
      </c>
    </row>
    <row r="728" spans="1:34" x14ac:dyDescent="0.3">
      <c r="A728" t="str">
        <f>'E-E'!A475</f>
        <v>West Kiewa</v>
      </c>
      <c r="B728" t="str">
        <f>'E-E'!B475</f>
        <v>WKIEWA1_2</v>
      </c>
      <c r="C728">
        <f>_xlfn.IFNA(VLOOKUP(B728,RawData!$B$1:$E$168,4,FALSE),0)</f>
        <v>0</v>
      </c>
      <c r="D728">
        <f>_xlfn.IFNA(VLOOKUP(B728,RawData!$B$1:$H$168,7,FALSE),0)</f>
        <v>0</v>
      </c>
      <c r="E728">
        <f>_xlfn.IFNA(VLOOKUP(B728,RawData!$B$1:$H$168,2,FALSE),0)</f>
        <v>0</v>
      </c>
      <c r="F728">
        <f>$C728*INDEX('E-E'!$E$2:$AH$516,MATCH(Capacity!$B728,'E-E'!$B$2:$B$516,0), MATCH(Capacity!F$254,'E-E'!$E$1:$AH$1,0))</f>
        <v>0</v>
      </c>
      <c r="G728">
        <f>$C728*INDEX('E-E'!$E$2:$AH$516,MATCH(Capacity!$B728,'E-E'!$B$2:$B$516,0), MATCH(Capacity!G$254,'E-E'!$E$1:$AH$1,0))</f>
        <v>0</v>
      </c>
      <c r="H728">
        <f>$C728*INDEX('E-E'!$E$2:$AH$516,MATCH(Capacity!$B728,'E-E'!$B$2:$B$516,0), MATCH(Capacity!H$254,'E-E'!$E$1:$AH$1,0))</f>
        <v>0</v>
      </c>
      <c r="I728">
        <f>$C728*INDEX('E-E'!$E$2:$AH$516,MATCH(Capacity!$B728,'E-E'!$B$2:$B$516,0), MATCH(Capacity!I$254,'E-E'!$E$1:$AH$1,0))</f>
        <v>0</v>
      </c>
      <c r="J728">
        <f>$C728*INDEX('E-E'!$E$2:$AH$516,MATCH(Capacity!$B728,'E-E'!$B$2:$B$516,0), MATCH(Capacity!J$254,'E-E'!$E$1:$AH$1,0))</f>
        <v>0</v>
      </c>
      <c r="K728">
        <f>$C728*INDEX('E-E'!$E$2:$AH$516,MATCH(Capacity!$B728,'E-E'!$B$2:$B$516,0), MATCH(Capacity!K$254,'E-E'!$E$1:$AH$1,0))</f>
        <v>0</v>
      </c>
      <c r="L728">
        <f>$C728*INDEX('E-E'!$E$2:$AH$516,MATCH(Capacity!$B728,'E-E'!$B$2:$B$516,0), MATCH(Capacity!L$254,'E-E'!$E$1:$AH$1,0))</f>
        <v>0</v>
      </c>
      <c r="M728">
        <f>$C728*INDEX('E-E'!$E$2:$AH$516,MATCH(Capacity!$B728,'E-E'!$B$2:$B$516,0), MATCH(Capacity!M$254,'E-E'!$E$1:$AH$1,0))</f>
        <v>0</v>
      </c>
      <c r="N728">
        <f>$C728*INDEX('E-E'!$E$2:$AH$516,MATCH(Capacity!$B728,'E-E'!$B$2:$B$516,0), MATCH(Capacity!N$254,'E-E'!$E$1:$AH$1,0))</f>
        <v>0</v>
      </c>
      <c r="O728">
        <f>$C728*INDEX('E-E'!$E$2:$AH$516,MATCH(Capacity!$B728,'E-E'!$B$2:$B$516,0), MATCH(Capacity!O$254,'E-E'!$E$1:$AH$1,0))</f>
        <v>0</v>
      </c>
      <c r="P728">
        <f>$C728*INDEX('E-E'!$E$2:$AH$516,MATCH(Capacity!$B728,'E-E'!$B$2:$B$516,0), MATCH(Capacity!P$254,'E-E'!$E$1:$AH$1,0))</f>
        <v>0</v>
      </c>
      <c r="Q728">
        <f>$C728*INDEX('E-E'!$E$2:$AH$516,MATCH(Capacity!$B728,'E-E'!$B$2:$B$516,0), MATCH(Capacity!Q$254,'E-E'!$E$1:$AH$1,0))</f>
        <v>0</v>
      </c>
      <c r="R728">
        <f>$C728*INDEX('E-E'!$E$2:$AH$516,MATCH(Capacity!$B728,'E-E'!$B$2:$B$516,0), MATCH(Capacity!R$254,'E-E'!$E$1:$AH$1,0))</f>
        <v>0</v>
      </c>
      <c r="S728">
        <f>$C728*INDEX('E-E'!$E$2:$AH$516,MATCH(Capacity!$B728,'E-E'!$B$2:$B$516,0), MATCH(Capacity!S$254,'E-E'!$E$1:$AH$1,0))</f>
        <v>0</v>
      </c>
      <c r="T728">
        <f>$C728*INDEX('E-E'!$E$2:$AH$516,MATCH(Capacity!$B728,'E-E'!$B$2:$B$516,0), MATCH(Capacity!T$254,'E-E'!$E$1:$AH$1,0))</f>
        <v>0</v>
      </c>
      <c r="U728">
        <f>$C728*INDEX('E-E'!$E$2:$AH$516,MATCH(Capacity!$B728,'E-E'!$B$2:$B$516,0), MATCH(Capacity!U$254,'E-E'!$E$1:$AH$1,0))</f>
        <v>0</v>
      </c>
      <c r="V728">
        <f>$C728*INDEX('E-E'!$E$2:$AH$516,MATCH(Capacity!$B728,'E-E'!$B$2:$B$516,0), MATCH(Capacity!V$254,'E-E'!$E$1:$AH$1,0))</f>
        <v>0</v>
      </c>
      <c r="W728">
        <f>$C728*INDEX('E-E'!$E$2:$AH$516,MATCH(Capacity!$B728,'E-E'!$B$2:$B$516,0), MATCH(Capacity!W$254,'E-E'!$E$1:$AH$1,0))</f>
        <v>0</v>
      </c>
      <c r="X728">
        <f>$C728*INDEX('E-E'!$E$2:$AH$516,MATCH(Capacity!$B728,'E-E'!$B$2:$B$516,0), MATCH(Capacity!X$254,'E-E'!$E$1:$AH$1,0))</f>
        <v>0</v>
      </c>
      <c r="Y728">
        <f>$C728*INDEX('E-E'!$E$2:$AH$516,MATCH(Capacity!$B728,'E-E'!$B$2:$B$516,0), MATCH(Capacity!Y$254,'E-E'!$E$1:$AH$1,0))</f>
        <v>0</v>
      </c>
      <c r="Z728">
        <f>$C728*INDEX('E-E'!$E$2:$AH$516,MATCH(Capacity!$B728,'E-E'!$B$2:$B$516,0), MATCH(Capacity!Z$254,'E-E'!$E$1:$AH$1,0))</f>
        <v>0</v>
      </c>
      <c r="AA728">
        <f>$C728*INDEX('E-E'!$E$2:$AH$516,MATCH(Capacity!$B728,'E-E'!$B$2:$B$516,0), MATCH(Capacity!AA$254,'E-E'!$E$1:$AH$1,0))</f>
        <v>0</v>
      </c>
      <c r="AB728">
        <f>$C728*INDEX('E-E'!$E$2:$AH$516,MATCH(Capacity!$B728,'E-E'!$B$2:$B$516,0), MATCH(Capacity!AB$254,'E-E'!$E$1:$AH$1,0))</f>
        <v>0</v>
      </c>
      <c r="AC728">
        <f>$C728*INDEX('E-E'!$E$2:$AH$516,MATCH(Capacity!$B728,'E-E'!$B$2:$B$516,0), MATCH(Capacity!AC$254,'E-E'!$E$1:$AH$1,0))</f>
        <v>0</v>
      </c>
      <c r="AD728">
        <f>$C728*INDEX('E-E'!$E$2:$AH$516,MATCH(Capacity!$B728,'E-E'!$B$2:$B$516,0), MATCH(Capacity!AD$254,'E-E'!$E$1:$AH$1,0))</f>
        <v>0</v>
      </c>
      <c r="AE728">
        <f>$C728*INDEX('E-E'!$E$2:$AH$516,MATCH(Capacity!$B728,'E-E'!$B$2:$B$516,0), MATCH(Capacity!AE$254,'E-E'!$E$1:$AH$1,0))</f>
        <v>0</v>
      </c>
      <c r="AF728">
        <f>$C728*INDEX('E-E'!$E$2:$AH$516,MATCH(Capacity!$B728,'E-E'!$B$2:$B$516,0), MATCH(Capacity!AF$254,'E-E'!$E$1:$AH$1,0))</f>
        <v>0</v>
      </c>
      <c r="AG728">
        <f>$C728*INDEX('E-E'!$E$2:$AH$516,MATCH(Capacity!$B728,'E-E'!$B$2:$B$516,0), MATCH(Capacity!AG$254,'E-E'!$E$1:$AH$1,0))</f>
        <v>0</v>
      </c>
      <c r="AH728">
        <f>$C728*INDEX('E-E'!$E$2:$AH$516,MATCH(Capacity!$B728,'E-E'!$B$2:$B$516,0), MATCH(Capacity!AH$254,'E-E'!$E$1:$AH$1,0))</f>
        <v>0</v>
      </c>
    </row>
    <row r="729" spans="1:34" x14ac:dyDescent="0.3">
      <c r="A729" t="str">
        <f>'E-E'!A476</f>
        <v>West Kiewa</v>
      </c>
      <c r="B729" t="str">
        <f>'E-E'!B476</f>
        <v>WKIEWA2_1</v>
      </c>
      <c r="C729">
        <f>_xlfn.IFNA(VLOOKUP(B729,RawData!$B$1:$E$168,4,FALSE),0)</f>
        <v>0</v>
      </c>
      <c r="D729">
        <f>_xlfn.IFNA(VLOOKUP(B729,RawData!$B$1:$H$168,7,FALSE),0)</f>
        <v>0</v>
      </c>
      <c r="E729">
        <f>_xlfn.IFNA(VLOOKUP(B729,RawData!$B$1:$H$168,2,FALSE),0)</f>
        <v>0</v>
      </c>
      <c r="F729">
        <f>$C729*INDEX('E-E'!$E$2:$AH$516,MATCH(Capacity!$B729,'E-E'!$B$2:$B$516,0), MATCH(Capacity!F$254,'E-E'!$E$1:$AH$1,0))</f>
        <v>0</v>
      </c>
      <c r="G729">
        <f>$C729*INDEX('E-E'!$E$2:$AH$516,MATCH(Capacity!$B729,'E-E'!$B$2:$B$516,0), MATCH(Capacity!G$254,'E-E'!$E$1:$AH$1,0))</f>
        <v>0</v>
      </c>
      <c r="H729">
        <f>$C729*INDEX('E-E'!$E$2:$AH$516,MATCH(Capacity!$B729,'E-E'!$B$2:$B$516,0), MATCH(Capacity!H$254,'E-E'!$E$1:$AH$1,0))</f>
        <v>0</v>
      </c>
      <c r="I729">
        <f>$C729*INDEX('E-E'!$E$2:$AH$516,MATCH(Capacity!$B729,'E-E'!$B$2:$B$516,0), MATCH(Capacity!I$254,'E-E'!$E$1:$AH$1,0))</f>
        <v>0</v>
      </c>
      <c r="J729">
        <f>$C729*INDEX('E-E'!$E$2:$AH$516,MATCH(Capacity!$B729,'E-E'!$B$2:$B$516,0), MATCH(Capacity!J$254,'E-E'!$E$1:$AH$1,0))</f>
        <v>0</v>
      </c>
      <c r="K729">
        <f>$C729*INDEX('E-E'!$E$2:$AH$516,MATCH(Capacity!$B729,'E-E'!$B$2:$B$516,0), MATCH(Capacity!K$254,'E-E'!$E$1:$AH$1,0))</f>
        <v>0</v>
      </c>
      <c r="L729">
        <f>$C729*INDEX('E-E'!$E$2:$AH$516,MATCH(Capacity!$B729,'E-E'!$B$2:$B$516,0), MATCH(Capacity!L$254,'E-E'!$E$1:$AH$1,0))</f>
        <v>0</v>
      </c>
      <c r="M729">
        <f>$C729*INDEX('E-E'!$E$2:$AH$516,MATCH(Capacity!$B729,'E-E'!$B$2:$B$516,0), MATCH(Capacity!M$254,'E-E'!$E$1:$AH$1,0))</f>
        <v>0</v>
      </c>
      <c r="N729">
        <f>$C729*INDEX('E-E'!$E$2:$AH$516,MATCH(Capacity!$B729,'E-E'!$B$2:$B$516,0), MATCH(Capacity!N$254,'E-E'!$E$1:$AH$1,0))</f>
        <v>0</v>
      </c>
      <c r="O729">
        <f>$C729*INDEX('E-E'!$E$2:$AH$516,MATCH(Capacity!$B729,'E-E'!$B$2:$B$516,0), MATCH(Capacity!O$254,'E-E'!$E$1:$AH$1,0))</f>
        <v>0</v>
      </c>
      <c r="P729">
        <f>$C729*INDEX('E-E'!$E$2:$AH$516,MATCH(Capacity!$B729,'E-E'!$B$2:$B$516,0), MATCH(Capacity!P$254,'E-E'!$E$1:$AH$1,0))</f>
        <v>0</v>
      </c>
      <c r="Q729">
        <f>$C729*INDEX('E-E'!$E$2:$AH$516,MATCH(Capacity!$B729,'E-E'!$B$2:$B$516,0), MATCH(Capacity!Q$254,'E-E'!$E$1:$AH$1,0))</f>
        <v>0</v>
      </c>
      <c r="R729">
        <f>$C729*INDEX('E-E'!$E$2:$AH$516,MATCH(Capacity!$B729,'E-E'!$B$2:$B$516,0), MATCH(Capacity!R$254,'E-E'!$E$1:$AH$1,0))</f>
        <v>0</v>
      </c>
      <c r="S729">
        <f>$C729*INDEX('E-E'!$E$2:$AH$516,MATCH(Capacity!$B729,'E-E'!$B$2:$B$516,0), MATCH(Capacity!S$254,'E-E'!$E$1:$AH$1,0))</f>
        <v>0</v>
      </c>
      <c r="T729">
        <f>$C729*INDEX('E-E'!$E$2:$AH$516,MATCH(Capacity!$B729,'E-E'!$B$2:$B$516,0), MATCH(Capacity!T$254,'E-E'!$E$1:$AH$1,0))</f>
        <v>0</v>
      </c>
      <c r="U729">
        <f>$C729*INDEX('E-E'!$E$2:$AH$516,MATCH(Capacity!$B729,'E-E'!$B$2:$B$516,0), MATCH(Capacity!U$254,'E-E'!$E$1:$AH$1,0))</f>
        <v>0</v>
      </c>
      <c r="V729">
        <f>$C729*INDEX('E-E'!$E$2:$AH$516,MATCH(Capacity!$B729,'E-E'!$B$2:$B$516,0), MATCH(Capacity!V$254,'E-E'!$E$1:$AH$1,0))</f>
        <v>0</v>
      </c>
      <c r="W729">
        <f>$C729*INDEX('E-E'!$E$2:$AH$516,MATCH(Capacity!$B729,'E-E'!$B$2:$B$516,0), MATCH(Capacity!W$254,'E-E'!$E$1:$AH$1,0))</f>
        <v>0</v>
      </c>
      <c r="X729">
        <f>$C729*INDEX('E-E'!$E$2:$AH$516,MATCH(Capacity!$B729,'E-E'!$B$2:$B$516,0), MATCH(Capacity!X$254,'E-E'!$E$1:$AH$1,0))</f>
        <v>0</v>
      </c>
      <c r="Y729">
        <f>$C729*INDEX('E-E'!$E$2:$AH$516,MATCH(Capacity!$B729,'E-E'!$B$2:$B$516,0), MATCH(Capacity!Y$254,'E-E'!$E$1:$AH$1,0))</f>
        <v>0</v>
      </c>
      <c r="Z729">
        <f>$C729*INDEX('E-E'!$E$2:$AH$516,MATCH(Capacity!$B729,'E-E'!$B$2:$B$516,0), MATCH(Capacity!Z$254,'E-E'!$E$1:$AH$1,0))</f>
        <v>0</v>
      </c>
      <c r="AA729">
        <f>$C729*INDEX('E-E'!$E$2:$AH$516,MATCH(Capacity!$B729,'E-E'!$B$2:$B$516,0), MATCH(Capacity!AA$254,'E-E'!$E$1:$AH$1,0))</f>
        <v>0</v>
      </c>
      <c r="AB729">
        <f>$C729*INDEX('E-E'!$E$2:$AH$516,MATCH(Capacity!$B729,'E-E'!$B$2:$B$516,0), MATCH(Capacity!AB$254,'E-E'!$E$1:$AH$1,0))</f>
        <v>0</v>
      </c>
      <c r="AC729">
        <f>$C729*INDEX('E-E'!$E$2:$AH$516,MATCH(Capacity!$B729,'E-E'!$B$2:$B$516,0), MATCH(Capacity!AC$254,'E-E'!$E$1:$AH$1,0))</f>
        <v>0</v>
      </c>
      <c r="AD729">
        <f>$C729*INDEX('E-E'!$E$2:$AH$516,MATCH(Capacity!$B729,'E-E'!$B$2:$B$516,0), MATCH(Capacity!AD$254,'E-E'!$E$1:$AH$1,0))</f>
        <v>0</v>
      </c>
      <c r="AE729">
        <f>$C729*INDEX('E-E'!$E$2:$AH$516,MATCH(Capacity!$B729,'E-E'!$B$2:$B$516,0), MATCH(Capacity!AE$254,'E-E'!$E$1:$AH$1,0))</f>
        <v>0</v>
      </c>
      <c r="AF729">
        <f>$C729*INDEX('E-E'!$E$2:$AH$516,MATCH(Capacity!$B729,'E-E'!$B$2:$B$516,0), MATCH(Capacity!AF$254,'E-E'!$E$1:$AH$1,0))</f>
        <v>0</v>
      </c>
      <c r="AG729">
        <f>$C729*INDEX('E-E'!$E$2:$AH$516,MATCH(Capacity!$B729,'E-E'!$B$2:$B$516,0), MATCH(Capacity!AG$254,'E-E'!$E$1:$AH$1,0))</f>
        <v>0</v>
      </c>
      <c r="AH729">
        <f>$C729*INDEX('E-E'!$E$2:$AH$516,MATCH(Capacity!$B729,'E-E'!$B$2:$B$516,0), MATCH(Capacity!AH$254,'E-E'!$E$1:$AH$1,0))</f>
        <v>0</v>
      </c>
    </row>
    <row r="730" spans="1:34" x14ac:dyDescent="0.3">
      <c r="A730" t="str">
        <f>'E-E'!A477</f>
        <v>West Kiewa</v>
      </c>
      <c r="B730" t="str">
        <f>'E-E'!B477</f>
        <v>WKIEWA2_2</v>
      </c>
      <c r="C730">
        <f>_xlfn.IFNA(VLOOKUP(B730,RawData!$B$1:$E$168,4,FALSE),0)</f>
        <v>0</v>
      </c>
      <c r="D730">
        <f>_xlfn.IFNA(VLOOKUP(B730,RawData!$B$1:$H$168,7,FALSE),0)</f>
        <v>0</v>
      </c>
      <c r="E730">
        <f>_xlfn.IFNA(VLOOKUP(B730,RawData!$B$1:$H$168,2,FALSE),0)</f>
        <v>0</v>
      </c>
      <c r="F730">
        <f>$C730*INDEX('E-E'!$E$2:$AH$516,MATCH(Capacity!$B730,'E-E'!$B$2:$B$516,0), MATCH(Capacity!F$254,'E-E'!$E$1:$AH$1,0))</f>
        <v>0</v>
      </c>
      <c r="G730">
        <f>$C730*INDEX('E-E'!$E$2:$AH$516,MATCH(Capacity!$B730,'E-E'!$B$2:$B$516,0), MATCH(Capacity!G$254,'E-E'!$E$1:$AH$1,0))</f>
        <v>0</v>
      </c>
      <c r="H730">
        <f>$C730*INDEX('E-E'!$E$2:$AH$516,MATCH(Capacity!$B730,'E-E'!$B$2:$B$516,0), MATCH(Capacity!H$254,'E-E'!$E$1:$AH$1,0))</f>
        <v>0</v>
      </c>
      <c r="I730">
        <f>$C730*INDEX('E-E'!$E$2:$AH$516,MATCH(Capacity!$B730,'E-E'!$B$2:$B$516,0), MATCH(Capacity!I$254,'E-E'!$E$1:$AH$1,0))</f>
        <v>0</v>
      </c>
      <c r="J730">
        <f>$C730*INDEX('E-E'!$E$2:$AH$516,MATCH(Capacity!$B730,'E-E'!$B$2:$B$516,0), MATCH(Capacity!J$254,'E-E'!$E$1:$AH$1,0))</f>
        <v>0</v>
      </c>
      <c r="K730">
        <f>$C730*INDEX('E-E'!$E$2:$AH$516,MATCH(Capacity!$B730,'E-E'!$B$2:$B$516,0), MATCH(Capacity!K$254,'E-E'!$E$1:$AH$1,0))</f>
        <v>0</v>
      </c>
      <c r="L730">
        <f>$C730*INDEX('E-E'!$E$2:$AH$516,MATCH(Capacity!$B730,'E-E'!$B$2:$B$516,0), MATCH(Capacity!L$254,'E-E'!$E$1:$AH$1,0))</f>
        <v>0</v>
      </c>
      <c r="M730">
        <f>$C730*INDEX('E-E'!$E$2:$AH$516,MATCH(Capacity!$B730,'E-E'!$B$2:$B$516,0), MATCH(Capacity!M$254,'E-E'!$E$1:$AH$1,0))</f>
        <v>0</v>
      </c>
      <c r="N730">
        <f>$C730*INDEX('E-E'!$E$2:$AH$516,MATCH(Capacity!$B730,'E-E'!$B$2:$B$516,0), MATCH(Capacity!N$254,'E-E'!$E$1:$AH$1,0))</f>
        <v>0</v>
      </c>
      <c r="O730">
        <f>$C730*INDEX('E-E'!$E$2:$AH$516,MATCH(Capacity!$B730,'E-E'!$B$2:$B$516,0), MATCH(Capacity!O$254,'E-E'!$E$1:$AH$1,0))</f>
        <v>0</v>
      </c>
      <c r="P730">
        <f>$C730*INDEX('E-E'!$E$2:$AH$516,MATCH(Capacity!$B730,'E-E'!$B$2:$B$516,0), MATCH(Capacity!P$254,'E-E'!$E$1:$AH$1,0))</f>
        <v>0</v>
      </c>
      <c r="Q730">
        <f>$C730*INDEX('E-E'!$E$2:$AH$516,MATCH(Capacity!$B730,'E-E'!$B$2:$B$516,0), MATCH(Capacity!Q$254,'E-E'!$E$1:$AH$1,0))</f>
        <v>0</v>
      </c>
      <c r="R730">
        <f>$C730*INDEX('E-E'!$E$2:$AH$516,MATCH(Capacity!$B730,'E-E'!$B$2:$B$516,0), MATCH(Capacity!R$254,'E-E'!$E$1:$AH$1,0))</f>
        <v>0</v>
      </c>
      <c r="S730">
        <f>$C730*INDEX('E-E'!$E$2:$AH$516,MATCH(Capacity!$B730,'E-E'!$B$2:$B$516,0), MATCH(Capacity!S$254,'E-E'!$E$1:$AH$1,0))</f>
        <v>0</v>
      </c>
      <c r="T730">
        <f>$C730*INDEX('E-E'!$E$2:$AH$516,MATCH(Capacity!$B730,'E-E'!$B$2:$B$516,0), MATCH(Capacity!T$254,'E-E'!$E$1:$AH$1,0))</f>
        <v>0</v>
      </c>
      <c r="U730">
        <f>$C730*INDEX('E-E'!$E$2:$AH$516,MATCH(Capacity!$B730,'E-E'!$B$2:$B$516,0), MATCH(Capacity!U$254,'E-E'!$E$1:$AH$1,0))</f>
        <v>0</v>
      </c>
      <c r="V730">
        <f>$C730*INDEX('E-E'!$E$2:$AH$516,MATCH(Capacity!$B730,'E-E'!$B$2:$B$516,0), MATCH(Capacity!V$254,'E-E'!$E$1:$AH$1,0))</f>
        <v>0</v>
      </c>
      <c r="W730">
        <f>$C730*INDEX('E-E'!$E$2:$AH$516,MATCH(Capacity!$B730,'E-E'!$B$2:$B$516,0), MATCH(Capacity!W$254,'E-E'!$E$1:$AH$1,0))</f>
        <v>0</v>
      </c>
      <c r="X730">
        <f>$C730*INDEX('E-E'!$E$2:$AH$516,MATCH(Capacity!$B730,'E-E'!$B$2:$B$516,0), MATCH(Capacity!X$254,'E-E'!$E$1:$AH$1,0))</f>
        <v>0</v>
      </c>
      <c r="Y730">
        <f>$C730*INDEX('E-E'!$E$2:$AH$516,MATCH(Capacity!$B730,'E-E'!$B$2:$B$516,0), MATCH(Capacity!Y$254,'E-E'!$E$1:$AH$1,0))</f>
        <v>0</v>
      </c>
      <c r="Z730">
        <f>$C730*INDEX('E-E'!$E$2:$AH$516,MATCH(Capacity!$B730,'E-E'!$B$2:$B$516,0), MATCH(Capacity!Z$254,'E-E'!$E$1:$AH$1,0))</f>
        <v>0</v>
      </c>
      <c r="AA730">
        <f>$C730*INDEX('E-E'!$E$2:$AH$516,MATCH(Capacity!$B730,'E-E'!$B$2:$B$516,0), MATCH(Capacity!AA$254,'E-E'!$E$1:$AH$1,0))</f>
        <v>0</v>
      </c>
      <c r="AB730">
        <f>$C730*INDEX('E-E'!$E$2:$AH$516,MATCH(Capacity!$B730,'E-E'!$B$2:$B$516,0), MATCH(Capacity!AB$254,'E-E'!$E$1:$AH$1,0))</f>
        <v>0</v>
      </c>
      <c r="AC730">
        <f>$C730*INDEX('E-E'!$E$2:$AH$516,MATCH(Capacity!$B730,'E-E'!$B$2:$B$516,0), MATCH(Capacity!AC$254,'E-E'!$E$1:$AH$1,0))</f>
        <v>0</v>
      </c>
      <c r="AD730">
        <f>$C730*INDEX('E-E'!$E$2:$AH$516,MATCH(Capacity!$B730,'E-E'!$B$2:$B$516,0), MATCH(Capacity!AD$254,'E-E'!$E$1:$AH$1,0))</f>
        <v>0</v>
      </c>
      <c r="AE730">
        <f>$C730*INDEX('E-E'!$E$2:$AH$516,MATCH(Capacity!$B730,'E-E'!$B$2:$B$516,0), MATCH(Capacity!AE$254,'E-E'!$E$1:$AH$1,0))</f>
        <v>0</v>
      </c>
      <c r="AF730">
        <f>$C730*INDEX('E-E'!$E$2:$AH$516,MATCH(Capacity!$B730,'E-E'!$B$2:$B$516,0), MATCH(Capacity!AF$254,'E-E'!$E$1:$AH$1,0))</f>
        <v>0</v>
      </c>
      <c r="AG730">
        <f>$C730*INDEX('E-E'!$E$2:$AH$516,MATCH(Capacity!$B730,'E-E'!$B$2:$B$516,0), MATCH(Capacity!AG$254,'E-E'!$E$1:$AH$1,0))</f>
        <v>0</v>
      </c>
      <c r="AH730">
        <f>$C730*INDEX('E-E'!$E$2:$AH$516,MATCH(Capacity!$B730,'E-E'!$B$2:$B$516,0), MATCH(Capacity!AH$254,'E-E'!$E$1:$AH$1,0))</f>
        <v>0</v>
      </c>
    </row>
    <row r="731" spans="1:34" x14ac:dyDescent="0.3">
      <c r="A731" t="str">
        <f>'E-E'!A478</f>
        <v>Wollar Solar Farm</v>
      </c>
      <c r="B731" t="str">
        <f>'E-E'!B478</f>
        <v>Wollar Solar Farm</v>
      </c>
      <c r="C731">
        <f>_xlfn.IFNA(VLOOKUP(B731,RawData!$B$1:$E$168,4,FALSE),0)</f>
        <v>0</v>
      </c>
      <c r="D731">
        <f>_xlfn.IFNA(VLOOKUP(B731,RawData!$B$1:$H$168,7,FALSE),0)</f>
        <v>0</v>
      </c>
      <c r="E731">
        <f>_xlfn.IFNA(VLOOKUP(B731,RawData!$B$1:$H$168,2,FALSE),0)</f>
        <v>0</v>
      </c>
      <c r="F731">
        <f>$C731*INDEX('E-E'!$E$2:$AH$516,MATCH(Capacity!$B731,'E-E'!$B$2:$B$516,0), MATCH(Capacity!F$254,'E-E'!$E$1:$AH$1,0))</f>
        <v>0</v>
      </c>
      <c r="G731">
        <f>$C731*INDEX('E-E'!$E$2:$AH$516,MATCH(Capacity!$B731,'E-E'!$B$2:$B$516,0), MATCH(Capacity!G$254,'E-E'!$E$1:$AH$1,0))</f>
        <v>0</v>
      </c>
      <c r="H731">
        <f>$C731*INDEX('E-E'!$E$2:$AH$516,MATCH(Capacity!$B731,'E-E'!$B$2:$B$516,0), MATCH(Capacity!H$254,'E-E'!$E$1:$AH$1,0))</f>
        <v>0</v>
      </c>
      <c r="I731">
        <f>$C731*INDEX('E-E'!$E$2:$AH$516,MATCH(Capacity!$B731,'E-E'!$B$2:$B$516,0), MATCH(Capacity!I$254,'E-E'!$E$1:$AH$1,0))</f>
        <v>0</v>
      </c>
      <c r="J731">
        <f>$C731*INDEX('E-E'!$E$2:$AH$516,MATCH(Capacity!$B731,'E-E'!$B$2:$B$516,0), MATCH(Capacity!J$254,'E-E'!$E$1:$AH$1,0))</f>
        <v>0</v>
      </c>
      <c r="K731">
        <f>$C731*INDEX('E-E'!$E$2:$AH$516,MATCH(Capacity!$B731,'E-E'!$B$2:$B$516,0), MATCH(Capacity!K$254,'E-E'!$E$1:$AH$1,0))</f>
        <v>0</v>
      </c>
      <c r="L731">
        <f>$C731*INDEX('E-E'!$E$2:$AH$516,MATCH(Capacity!$B731,'E-E'!$B$2:$B$516,0), MATCH(Capacity!L$254,'E-E'!$E$1:$AH$1,0))</f>
        <v>0</v>
      </c>
      <c r="M731">
        <f>$C731*INDEX('E-E'!$E$2:$AH$516,MATCH(Capacity!$B731,'E-E'!$B$2:$B$516,0), MATCH(Capacity!M$254,'E-E'!$E$1:$AH$1,0))</f>
        <v>0</v>
      </c>
      <c r="N731">
        <f>$C731*INDEX('E-E'!$E$2:$AH$516,MATCH(Capacity!$B731,'E-E'!$B$2:$B$516,0), MATCH(Capacity!N$254,'E-E'!$E$1:$AH$1,0))</f>
        <v>0</v>
      </c>
      <c r="O731">
        <f>$C731*INDEX('E-E'!$E$2:$AH$516,MATCH(Capacity!$B731,'E-E'!$B$2:$B$516,0), MATCH(Capacity!O$254,'E-E'!$E$1:$AH$1,0))</f>
        <v>0</v>
      </c>
      <c r="P731">
        <f>$C731*INDEX('E-E'!$E$2:$AH$516,MATCH(Capacity!$B731,'E-E'!$B$2:$B$516,0), MATCH(Capacity!P$254,'E-E'!$E$1:$AH$1,0))</f>
        <v>0</v>
      </c>
      <c r="Q731">
        <f>$C731*INDEX('E-E'!$E$2:$AH$516,MATCH(Capacity!$B731,'E-E'!$B$2:$B$516,0), MATCH(Capacity!Q$254,'E-E'!$E$1:$AH$1,0))</f>
        <v>0</v>
      </c>
      <c r="R731">
        <f>$C731*INDEX('E-E'!$E$2:$AH$516,MATCH(Capacity!$B731,'E-E'!$B$2:$B$516,0), MATCH(Capacity!R$254,'E-E'!$E$1:$AH$1,0))</f>
        <v>0</v>
      </c>
      <c r="S731">
        <f>$C731*INDEX('E-E'!$E$2:$AH$516,MATCH(Capacity!$B731,'E-E'!$B$2:$B$516,0), MATCH(Capacity!S$254,'E-E'!$E$1:$AH$1,0))</f>
        <v>0</v>
      </c>
      <c r="T731">
        <f>$C731*INDEX('E-E'!$E$2:$AH$516,MATCH(Capacity!$B731,'E-E'!$B$2:$B$516,0), MATCH(Capacity!T$254,'E-E'!$E$1:$AH$1,0))</f>
        <v>0</v>
      </c>
      <c r="U731">
        <f>$C731*INDEX('E-E'!$E$2:$AH$516,MATCH(Capacity!$B731,'E-E'!$B$2:$B$516,0), MATCH(Capacity!U$254,'E-E'!$E$1:$AH$1,0))</f>
        <v>0</v>
      </c>
      <c r="V731">
        <f>$C731*INDEX('E-E'!$E$2:$AH$516,MATCH(Capacity!$B731,'E-E'!$B$2:$B$516,0), MATCH(Capacity!V$254,'E-E'!$E$1:$AH$1,0))</f>
        <v>0</v>
      </c>
      <c r="W731">
        <f>$C731*INDEX('E-E'!$E$2:$AH$516,MATCH(Capacity!$B731,'E-E'!$B$2:$B$516,0), MATCH(Capacity!W$254,'E-E'!$E$1:$AH$1,0))</f>
        <v>0</v>
      </c>
      <c r="X731">
        <f>$C731*INDEX('E-E'!$E$2:$AH$516,MATCH(Capacity!$B731,'E-E'!$B$2:$B$516,0), MATCH(Capacity!X$254,'E-E'!$E$1:$AH$1,0))</f>
        <v>0</v>
      </c>
      <c r="Y731">
        <f>$C731*INDEX('E-E'!$E$2:$AH$516,MATCH(Capacity!$B731,'E-E'!$B$2:$B$516,0), MATCH(Capacity!Y$254,'E-E'!$E$1:$AH$1,0))</f>
        <v>0</v>
      </c>
      <c r="Z731">
        <f>$C731*INDEX('E-E'!$E$2:$AH$516,MATCH(Capacity!$B731,'E-E'!$B$2:$B$516,0), MATCH(Capacity!Z$254,'E-E'!$E$1:$AH$1,0))</f>
        <v>0</v>
      </c>
      <c r="AA731">
        <f>$C731*INDEX('E-E'!$E$2:$AH$516,MATCH(Capacity!$B731,'E-E'!$B$2:$B$516,0), MATCH(Capacity!AA$254,'E-E'!$E$1:$AH$1,0))</f>
        <v>0</v>
      </c>
      <c r="AB731">
        <f>$C731*INDEX('E-E'!$E$2:$AH$516,MATCH(Capacity!$B731,'E-E'!$B$2:$B$516,0), MATCH(Capacity!AB$254,'E-E'!$E$1:$AH$1,0))</f>
        <v>0</v>
      </c>
      <c r="AC731">
        <f>$C731*INDEX('E-E'!$E$2:$AH$516,MATCH(Capacity!$B731,'E-E'!$B$2:$B$516,0), MATCH(Capacity!AC$254,'E-E'!$E$1:$AH$1,0))</f>
        <v>0</v>
      </c>
      <c r="AD731">
        <f>$C731*INDEX('E-E'!$E$2:$AH$516,MATCH(Capacity!$B731,'E-E'!$B$2:$B$516,0), MATCH(Capacity!AD$254,'E-E'!$E$1:$AH$1,0))</f>
        <v>0</v>
      </c>
      <c r="AE731">
        <f>$C731*INDEX('E-E'!$E$2:$AH$516,MATCH(Capacity!$B731,'E-E'!$B$2:$B$516,0), MATCH(Capacity!AE$254,'E-E'!$E$1:$AH$1,0))</f>
        <v>0</v>
      </c>
      <c r="AF731">
        <f>$C731*INDEX('E-E'!$E$2:$AH$516,MATCH(Capacity!$B731,'E-E'!$B$2:$B$516,0), MATCH(Capacity!AF$254,'E-E'!$E$1:$AH$1,0))</f>
        <v>0</v>
      </c>
      <c r="AG731">
        <f>$C731*INDEX('E-E'!$E$2:$AH$516,MATCH(Capacity!$B731,'E-E'!$B$2:$B$516,0), MATCH(Capacity!AG$254,'E-E'!$E$1:$AH$1,0))</f>
        <v>0</v>
      </c>
      <c r="AH731">
        <f>$C731*INDEX('E-E'!$E$2:$AH$516,MATCH(Capacity!$B731,'E-E'!$B$2:$B$516,0), MATCH(Capacity!AH$254,'E-E'!$E$1:$AH$1,0))</f>
        <v>0</v>
      </c>
    </row>
    <row r="732" spans="1:34" x14ac:dyDescent="0.3">
      <c r="A732" t="str">
        <f>'E-E'!A479</f>
        <v>Woodlawn Wind Farm</v>
      </c>
      <c r="B732" t="str">
        <f>'E-E'!B479</f>
        <v>WOODLWN1</v>
      </c>
      <c r="C732">
        <f>_xlfn.IFNA(VLOOKUP(B732,RawData!$B$1:$E$168,4,FALSE),0)</f>
        <v>0</v>
      </c>
      <c r="D732">
        <f>_xlfn.IFNA(VLOOKUP(B732,RawData!$B$1:$H$168,7,FALSE),0)</f>
        <v>0</v>
      </c>
      <c r="E732">
        <f>_xlfn.IFNA(VLOOKUP(B732,RawData!$B$1:$H$168,2,FALSE),0)</f>
        <v>0</v>
      </c>
      <c r="F732">
        <f>$C732*INDEX('E-E'!$E$2:$AH$516,MATCH(Capacity!$B732,'E-E'!$B$2:$B$516,0), MATCH(Capacity!F$254,'E-E'!$E$1:$AH$1,0))</f>
        <v>0</v>
      </c>
      <c r="G732">
        <f>$C732*INDEX('E-E'!$E$2:$AH$516,MATCH(Capacity!$B732,'E-E'!$B$2:$B$516,0), MATCH(Capacity!G$254,'E-E'!$E$1:$AH$1,0))</f>
        <v>0</v>
      </c>
      <c r="H732">
        <f>$C732*INDEX('E-E'!$E$2:$AH$516,MATCH(Capacity!$B732,'E-E'!$B$2:$B$516,0), MATCH(Capacity!H$254,'E-E'!$E$1:$AH$1,0))</f>
        <v>0</v>
      </c>
      <c r="I732">
        <f>$C732*INDEX('E-E'!$E$2:$AH$516,MATCH(Capacity!$B732,'E-E'!$B$2:$B$516,0), MATCH(Capacity!I$254,'E-E'!$E$1:$AH$1,0))</f>
        <v>0</v>
      </c>
      <c r="J732">
        <f>$C732*INDEX('E-E'!$E$2:$AH$516,MATCH(Capacity!$B732,'E-E'!$B$2:$B$516,0), MATCH(Capacity!J$254,'E-E'!$E$1:$AH$1,0))</f>
        <v>0</v>
      </c>
      <c r="K732">
        <f>$C732*INDEX('E-E'!$E$2:$AH$516,MATCH(Capacity!$B732,'E-E'!$B$2:$B$516,0), MATCH(Capacity!K$254,'E-E'!$E$1:$AH$1,0))</f>
        <v>0</v>
      </c>
      <c r="L732">
        <f>$C732*INDEX('E-E'!$E$2:$AH$516,MATCH(Capacity!$B732,'E-E'!$B$2:$B$516,0), MATCH(Capacity!L$254,'E-E'!$E$1:$AH$1,0))</f>
        <v>0</v>
      </c>
      <c r="M732">
        <f>$C732*INDEX('E-E'!$E$2:$AH$516,MATCH(Capacity!$B732,'E-E'!$B$2:$B$516,0), MATCH(Capacity!M$254,'E-E'!$E$1:$AH$1,0))</f>
        <v>0</v>
      </c>
      <c r="N732">
        <f>$C732*INDEX('E-E'!$E$2:$AH$516,MATCH(Capacity!$B732,'E-E'!$B$2:$B$516,0), MATCH(Capacity!N$254,'E-E'!$E$1:$AH$1,0))</f>
        <v>0</v>
      </c>
      <c r="O732">
        <f>$C732*INDEX('E-E'!$E$2:$AH$516,MATCH(Capacity!$B732,'E-E'!$B$2:$B$516,0), MATCH(Capacity!O$254,'E-E'!$E$1:$AH$1,0))</f>
        <v>0</v>
      </c>
      <c r="P732">
        <f>$C732*INDEX('E-E'!$E$2:$AH$516,MATCH(Capacity!$B732,'E-E'!$B$2:$B$516,0), MATCH(Capacity!P$254,'E-E'!$E$1:$AH$1,0))</f>
        <v>0</v>
      </c>
      <c r="Q732">
        <f>$C732*INDEX('E-E'!$E$2:$AH$516,MATCH(Capacity!$B732,'E-E'!$B$2:$B$516,0), MATCH(Capacity!Q$254,'E-E'!$E$1:$AH$1,0))</f>
        <v>0</v>
      </c>
      <c r="R732">
        <f>$C732*INDEX('E-E'!$E$2:$AH$516,MATCH(Capacity!$B732,'E-E'!$B$2:$B$516,0), MATCH(Capacity!R$254,'E-E'!$E$1:$AH$1,0))</f>
        <v>0</v>
      </c>
      <c r="S732">
        <f>$C732*INDEX('E-E'!$E$2:$AH$516,MATCH(Capacity!$B732,'E-E'!$B$2:$B$516,0), MATCH(Capacity!S$254,'E-E'!$E$1:$AH$1,0))</f>
        <v>0</v>
      </c>
      <c r="T732">
        <f>$C732*INDEX('E-E'!$E$2:$AH$516,MATCH(Capacity!$B732,'E-E'!$B$2:$B$516,0), MATCH(Capacity!T$254,'E-E'!$E$1:$AH$1,0))</f>
        <v>0</v>
      </c>
      <c r="U732">
        <f>$C732*INDEX('E-E'!$E$2:$AH$516,MATCH(Capacity!$B732,'E-E'!$B$2:$B$516,0), MATCH(Capacity!U$254,'E-E'!$E$1:$AH$1,0))</f>
        <v>0</v>
      </c>
      <c r="V732">
        <f>$C732*INDEX('E-E'!$E$2:$AH$516,MATCH(Capacity!$B732,'E-E'!$B$2:$B$516,0), MATCH(Capacity!V$254,'E-E'!$E$1:$AH$1,0))</f>
        <v>0</v>
      </c>
      <c r="W732">
        <f>$C732*INDEX('E-E'!$E$2:$AH$516,MATCH(Capacity!$B732,'E-E'!$B$2:$B$516,0), MATCH(Capacity!W$254,'E-E'!$E$1:$AH$1,0))</f>
        <v>0</v>
      </c>
      <c r="X732">
        <f>$C732*INDEX('E-E'!$E$2:$AH$516,MATCH(Capacity!$B732,'E-E'!$B$2:$B$516,0), MATCH(Capacity!X$254,'E-E'!$E$1:$AH$1,0))</f>
        <v>0</v>
      </c>
      <c r="Y732">
        <f>$C732*INDEX('E-E'!$E$2:$AH$516,MATCH(Capacity!$B732,'E-E'!$B$2:$B$516,0), MATCH(Capacity!Y$254,'E-E'!$E$1:$AH$1,0))</f>
        <v>0</v>
      </c>
      <c r="Z732">
        <f>$C732*INDEX('E-E'!$E$2:$AH$516,MATCH(Capacity!$B732,'E-E'!$B$2:$B$516,0), MATCH(Capacity!Z$254,'E-E'!$E$1:$AH$1,0))</f>
        <v>0</v>
      </c>
      <c r="AA732">
        <f>$C732*INDEX('E-E'!$E$2:$AH$516,MATCH(Capacity!$B732,'E-E'!$B$2:$B$516,0), MATCH(Capacity!AA$254,'E-E'!$E$1:$AH$1,0))</f>
        <v>0</v>
      </c>
      <c r="AB732">
        <f>$C732*INDEX('E-E'!$E$2:$AH$516,MATCH(Capacity!$B732,'E-E'!$B$2:$B$516,0), MATCH(Capacity!AB$254,'E-E'!$E$1:$AH$1,0))</f>
        <v>0</v>
      </c>
      <c r="AC732">
        <f>$C732*INDEX('E-E'!$E$2:$AH$516,MATCH(Capacity!$B732,'E-E'!$B$2:$B$516,0), MATCH(Capacity!AC$254,'E-E'!$E$1:$AH$1,0))</f>
        <v>0</v>
      </c>
      <c r="AD732">
        <f>$C732*INDEX('E-E'!$E$2:$AH$516,MATCH(Capacity!$B732,'E-E'!$B$2:$B$516,0), MATCH(Capacity!AD$254,'E-E'!$E$1:$AH$1,0))</f>
        <v>0</v>
      </c>
      <c r="AE732">
        <f>$C732*INDEX('E-E'!$E$2:$AH$516,MATCH(Capacity!$B732,'E-E'!$B$2:$B$516,0), MATCH(Capacity!AE$254,'E-E'!$E$1:$AH$1,0))</f>
        <v>0</v>
      </c>
      <c r="AF732">
        <f>$C732*INDEX('E-E'!$E$2:$AH$516,MATCH(Capacity!$B732,'E-E'!$B$2:$B$516,0), MATCH(Capacity!AF$254,'E-E'!$E$1:$AH$1,0))</f>
        <v>0</v>
      </c>
      <c r="AG732">
        <f>$C732*INDEX('E-E'!$E$2:$AH$516,MATCH(Capacity!$B732,'E-E'!$B$2:$B$516,0), MATCH(Capacity!AG$254,'E-E'!$E$1:$AH$1,0))</f>
        <v>0</v>
      </c>
      <c r="AH732">
        <f>$C732*INDEX('E-E'!$E$2:$AH$516,MATCH(Capacity!$B732,'E-E'!$B$2:$B$516,0), MATCH(Capacity!AH$254,'E-E'!$E$1:$AH$1,0))</f>
        <v>0</v>
      </c>
    </row>
    <row r="733" spans="1:34" x14ac:dyDescent="0.3">
      <c r="A733" t="str">
        <f>'E-E'!A480</f>
        <v>Woolnorth Wind Farm</v>
      </c>
      <c r="B733" t="str">
        <f>'E-E'!B480</f>
        <v>WOOLNTH1</v>
      </c>
      <c r="C733">
        <f>_xlfn.IFNA(VLOOKUP(B733,RawData!$B$1:$E$168,4,FALSE),0)</f>
        <v>0</v>
      </c>
      <c r="D733">
        <f>_xlfn.IFNA(VLOOKUP(B733,RawData!$B$1:$H$168,7,FALSE),0)</f>
        <v>0</v>
      </c>
      <c r="E733">
        <f>_xlfn.IFNA(VLOOKUP(B733,RawData!$B$1:$H$168,2,FALSE),0)</f>
        <v>0</v>
      </c>
      <c r="F733">
        <f>$C733*INDEX('E-E'!$E$2:$AH$516,MATCH(Capacity!$B733,'E-E'!$B$2:$B$516,0), MATCH(Capacity!F$254,'E-E'!$E$1:$AH$1,0))</f>
        <v>0</v>
      </c>
      <c r="G733">
        <f>$C733*INDEX('E-E'!$E$2:$AH$516,MATCH(Capacity!$B733,'E-E'!$B$2:$B$516,0), MATCH(Capacity!G$254,'E-E'!$E$1:$AH$1,0))</f>
        <v>0</v>
      </c>
      <c r="H733">
        <f>$C733*INDEX('E-E'!$E$2:$AH$516,MATCH(Capacity!$B733,'E-E'!$B$2:$B$516,0), MATCH(Capacity!H$254,'E-E'!$E$1:$AH$1,0))</f>
        <v>0</v>
      </c>
      <c r="I733">
        <f>$C733*INDEX('E-E'!$E$2:$AH$516,MATCH(Capacity!$B733,'E-E'!$B$2:$B$516,0), MATCH(Capacity!I$254,'E-E'!$E$1:$AH$1,0))</f>
        <v>0</v>
      </c>
      <c r="J733">
        <f>$C733*INDEX('E-E'!$E$2:$AH$516,MATCH(Capacity!$B733,'E-E'!$B$2:$B$516,0), MATCH(Capacity!J$254,'E-E'!$E$1:$AH$1,0))</f>
        <v>0</v>
      </c>
      <c r="K733">
        <f>$C733*INDEX('E-E'!$E$2:$AH$516,MATCH(Capacity!$B733,'E-E'!$B$2:$B$516,0), MATCH(Capacity!K$254,'E-E'!$E$1:$AH$1,0))</f>
        <v>0</v>
      </c>
      <c r="L733">
        <f>$C733*INDEX('E-E'!$E$2:$AH$516,MATCH(Capacity!$B733,'E-E'!$B$2:$B$516,0), MATCH(Capacity!L$254,'E-E'!$E$1:$AH$1,0))</f>
        <v>0</v>
      </c>
      <c r="M733">
        <f>$C733*INDEX('E-E'!$E$2:$AH$516,MATCH(Capacity!$B733,'E-E'!$B$2:$B$516,0), MATCH(Capacity!M$254,'E-E'!$E$1:$AH$1,0))</f>
        <v>0</v>
      </c>
      <c r="N733">
        <f>$C733*INDEX('E-E'!$E$2:$AH$516,MATCH(Capacity!$B733,'E-E'!$B$2:$B$516,0), MATCH(Capacity!N$254,'E-E'!$E$1:$AH$1,0))</f>
        <v>0</v>
      </c>
      <c r="O733">
        <f>$C733*INDEX('E-E'!$E$2:$AH$516,MATCH(Capacity!$B733,'E-E'!$B$2:$B$516,0), MATCH(Capacity!O$254,'E-E'!$E$1:$AH$1,0))</f>
        <v>0</v>
      </c>
      <c r="P733">
        <f>$C733*INDEX('E-E'!$E$2:$AH$516,MATCH(Capacity!$B733,'E-E'!$B$2:$B$516,0), MATCH(Capacity!P$254,'E-E'!$E$1:$AH$1,0))</f>
        <v>0</v>
      </c>
      <c r="Q733">
        <f>$C733*INDEX('E-E'!$E$2:$AH$516,MATCH(Capacity!$B733,'E-E'!$B$2:$B$516,0), MATCH(Capacity!Q$254,'E-E'!$E$1:$AH$1,0))</f>
        <v>0</v>
      </c>
      <c r="R733">
        <f>$C733*INDEX('E-E'!$E$2:$AH$516,MATCH(Capacity!$B733,'E-E'!$B$2:$B$516,0), MATCH(Capacity!R$254,'E-E'!$E$1:$AH$1,0))</f>
        <v>0</v>
      </c>
      <c r="S733">
        <f>$C733*INDEX('E-E'!$E$2:$AH$516,MATCH(Capacity!$B733,'E-E'!$B$2:$B$516,0), MATCH(Capacity!S$254,'E-E'!$E$1:$AH$1,0))</f>
        <v>0</v>
      </c>
      <c r="T733">
        <f>$C733*INDEX('E-E'!$E$2:$AH$516,MATCH(Capacity!$B733,'E-E'!$B$2:$B$516,0), MATCH(Capacity!T$254,'E-E'!$E$1:$AH$1,0))</f>
        <v>0</v>
      </c>
      <c r="U733">
        <f>$C733*INDEX('E-E'!$E$2:$AH$516,MATCH(Capacity!$B733,'E-E'!$B$2:$B$516,0), MATCH(Capacity!U$254,'E-E'!$E$1:$AH$1,0))</f>
        <v>0</v>
      </c>
      <c r="V733">
        <f>$C733*INDEX('E-E'!$E$2:$AH$516,MATCH(Capacity!$B733,'E-E'!$B$2:$B$516,0), MATCH(Capacity!V$254,'E-E'!$E$1:$AH$1,0))</f>
        <v>0</v>
      </c>
      <c r="W733">
        <f>$C733*INDEX('E-E'!$E$2:$AH$516,MATCH(Capacity!$B733,'E-E'!$B$2:$B$516,0), MATCH(Capacity!W$254,'E-E'!$E$1:$AH$1,0))</f>
        <v>0</v>
      </c>
      <c r="X733">
        <f>$C733*INDEX('E-E'!$E$2:$AH$516,MATCH(Capacity!$B733,'E-E'!$B$2:$B$516,0), MATCH(Capacity!X$254,'E-E'!$E$1:$AH$1,0))</f>
        <v>0</v>
      </c>
      <c r="Y733">
        <f>$C733*INDEX('E-E'!$E$2:$AH$516,MATCH(Capacity!$B733,'E-E'!$B$2:$B$516,0), MATCH(Capacity!Y$254,'E-E'!$E$1:$AH$1,0))</f>
        <v>0</v>
      </c>
      <c r="Z733">
        <f>$C733*INDEX('E-E'!$E$2:$AH$516,MATCH(Capacity!$B733,'E-E'!$B$2:$B$516,0), MATCH(Capacity!Z$254,'E-E'!$E$1:$AH$1,0))</f>
        <v>0</v>
      </c>
      <c r="AA733">
        <f>$C733*INDEX('E-E'!$E$2:$AH$516,MATCH(Capacity!$B733,'E-E'!$B$2:$B$516,0), MATCH(Capacity!AA$254,'E-E'!$E$1:$AH$1,0))</f>
        <v>0</v>
      </c>
      <c r="AB733">
        <f>$C733*INDEX('E-E'!$E$2:$AH$516,MATCH(Capacity!$B733,'E-E'!$B$2:$B$516,0), MATCH(Capacity!AB$254,'E-E'!$E$1:$AH$1,0))</f>
        <v>0</v>
      </c>
      <c r="AC733">
        <f>$C733*INDEX('E-E'!$E$2:$AH$516,MATCH(Capacity!$B733,'E-E'!$B$2:$B$516,0), MATCH(Capacity!AC$254,'E-E'!$E$1:$AH$1,0))</f>
        <v>0</v>
      </c>
      <c r="AD733">
        <f>$C733*INDEX('E-E'!$E$2:$AH$516,MATCH(Capacity!$B733,'E-E'!$B$2:$B$516,0), MATCH(Capacity!AD$254,'E-E'!$E$1:$AH$1,0))</f>
        <v>0</v>
      </c>
      <c r="AE733">
        <f>$C733*INDEX('E-E'!$E$2:$AH$516,MATCH(Capacity!$B733,'E-E'!$B$2:$B$516,0), MATCH(Capacity!AE$254,'E-E'!$E$1:$AH$1,0))</f>
        <v>0</v>
      </c>
      <c r="AF733">
        <f>$C733*INDEX('E-E'!$E$2:$AH$516,MATCH(Capacity!$B733,'E-E'!$B$2:$B$516,0), MATCH(Capacity!AF$254,'E-E'!$E$1:$AH$1,0))</f>
        <v>0</v>
      </c>
      <c r="AG733">
        <f>$C733*INDEX('E-E'!$E$2:$AH$516,MATCH(Capacity!$B733,'E-E'!$B$2:$B$516,0), MATCH(Capacity!AG$254,'E-E'!$E$1:$AH$1,0))</f>
        <v>0</v>
      </c>
      <c r="AH733">
        <f>$C733*INDEX('E-E'!$E$2:$AH$516,MATCH(Capacity!$B733,'E-E'!$B$2:$B$516,0), MATCH(Capacity!AH$254,'E-E'!$E$1:$AH$1,0))</f>
        <v>0</v>
      </c>
    </row>
    <row r="734" spans="1:34" x14ac:dyDescent="0.3">
      <c r="A734" t="str">
        <f>'E-E'!A481</f>
        <v>Wattle Point Wind Farm</v>
      </c>
      <c r="B734" t="str">
        <f>'E-E'!B481</f>
        <v>WPWF</v>
      </c>
      <c r="C734">
        <f>_xlfn.IFNA(VLOOKUP(B734,RawData!$B$1:$E$168,4,FALSE),0)</f>
        <v>0</v>
      </c>
      <c r="D734">
        <f>_xlfn.IFNA(VLOOKUP(B734,RawData!$B$1:$H$168,7,FALSE),0)</f>
        <v>0</v>
      </c>
      <c r="E734">
        <f>_xlfn.IFNA(VLOOKUP(B734,RawData!$B$1:$H$168,2,FALSE),0)</f>
        <v>0</v>
      </c>
      <c r="F734">
        <f>$C734*INDEX('E-E'!$E$2:$AH$516,MATCH(Capacity!$B734,'E-E'!$B$2:$B$516,0), MATCH(Capacity!F$254,'E-E'!$E$1:$AH$1,0))</f>
        <v>0</v>
      </c>
      <c r="G734">
        <f>$C734*INDEX('E-E'!$E$2:$AH$516,MATCH(Capacity!$B734,'E-E'!$B$2:$B$516,0), MATCH(Capacity!G$254,'E-E'!$E$1:$AH$1,0))</f>
        <v>0</v>
      </c>
      <c r="H734">
        <f>$C734*INDEX('E-E'!$E$2:$AH$516,MATCH(Capacity!$B734,'E-E'!$B$2:$B$516,0), MATCH(Capacity!H$254,'E-E'!$E$1:$AH$1,0))</f>
        <v>0</v>
      </c>
      <c r="I734">
        <f>$C734*INDEX('E-E'!$E$2:$AH$516,MATCH(Capacity!$B734,'E-E'!$B$2:$B$516,0), MATCH(Capacity!I$254,'E-E'!$E$1:$AH$1,0))</f>
        <v>0</v>
      </c>
      <c r="J734">
        <f>$C734*INDEX('E-E'!$E$2:$AH$516,MATCH(Capacity!$B734,'E-E'!$B$2:$B$516,0), MATCH(Capacity!J$254,'E-E'!$E$1:$AH$1,0))</f>
        <v>0</v>
      </c>
      <c r="K734">
        <f>$C734*INDEX('E-E'!$E$2:$AH$516,MATCH(Capacity!$B734,'E-E'!$B$2:$B$516,0), MATCH(Capacity!K$254,'E-E'!$E$1:$AH$1,0))</f>
        <v>0</v>
      </c>
      <c r="L734">
        <f>$C734*INDEX('E-E'!$E$2:$AH$516,MATCH(Capacity!$B734,'E-E'!$B$2:$B$516,0), MATCH(Capacity!L$254,'E-E'!$E$1:$AH$1,0))</f>
        <v>0</v>
      </c>
      <c r="M734">
        <f>$C734*INDEX('E-E'!$E$2:$AH$516,MATCH(Capacity!$B734,'E-E'!$B$2:$B$516,0), MATCH(Capacity!M$254,'E-E'!$E$1:$AH$1,0))</f>
        <v>0</v>
      </c>
      <c r="N734">
        <f>$C734*INDEX('E-E'!$E$2:$AH$516,MATCH(Capacity!$B734,'E-E'!$B$2:$B$516,0), MATCH(Capacity!N$254,'E-E'!$E$1:$AH$1,0))</f>
        <v>0</v>
      </c>
      <c r="O734">
        <f>$C734*INDEX('E-E'!$E$2:$AH$516,MATCH(Capacity!$B734,'E-E'!$B$2:$B$516,0), MATCH(Capacity!O$254,'E-E'!$E$1:$AH$1,0))</f>
        <v>0</v>
      </c>
      <c r="P734">
        <f>$C734*INDEX('E-E'!$E$2:$AH$516,MATCH(Capacity!$B734,'E-E'!$B$2:$B$516,0), MATCH(Capacity!P$254,'E-E'!$E$1:$AH$1,0))</f>
        <v>0</v>
      </c>
      <c r="Q734">
        <f>$C734*INDEX('E-E'!$E$2:$AH$516,MATCH(Capacity!$B734,'E-E'!$B$2:$B$516,0), MATCH(Capacity!Q$254,'E-E'!$E$1:$AH$1,0))</f>
        <v>0</v>
      </c>
      <c r="R734">
        <f>$C734*INDEX('E-E'!$E$2:$AH$516,MATCH(Capacity!$B734,'E-E'!$B$2:$B$516,0), MATCH(Capacity!R$254,'E-E'!$E$1:$AH$1,0))</f>
        <v>0</v>
      </c>
      <c r="S734">
        <f>$C734*INDEX('E-E'!$E$2:$AH$516,MATCH(Capacity!$B734,'E-E'!$B$2:$B$516,0), MATCH(Capacity!S$254,'E-E'!$E$1:$AH$1,0))</f>
        <v>0</v>
      </c>
      <c r="T734">
        <f>$C734*INDEX('E-E'!$E$2:$AH$516,MATCH(Capacity!$B734,'E-E'!$B$2:$B$516,0), MATCH(Capacity!T$254,'E-E'!$E$1:$AH$1,0))</f>
        <v>0</v>
      </c>
      <c r="U734">
        <f>$C734*INDEX('E-E'!$E$2:$AH$516,MATCH(Capacity!$B734,'E-E'!$B$2:$B$516,0), MATCH(Capacity!U$254,'E-E'!$E$1:$AH$1,0))</f>
        <v>0</v>
      </c>
      <c r="V734">
        <f>$C734*INDEX('E-E'!$E$2:$AH$516,MATCH(Capacity!$B734,'E-E'!$B$2:$B$516,0), MATCH(Capacity!V$254,'E-E'!$E$1:$AH$1,0))</f>
        <v>0</v>
      </c>
      <c r="W734">
        <f>$C734*INDEX('E-E'!$E$2:$AH$516,MATCH(Capacity!$B734,'E-E'!$B$2:$B$516,0), MATCH(Capacity!W$254,'E-E'!$E$1:$AH$1,0))</f>
        <v>0</v>
      </c>
      <c r="X734">
        <f>$C734*INDEX('E-E'!$E$2:$AH$516,MATCH(Capacity!$B734,'E-E'!$B$2:$B$516,0), MATCH(Capacity!X$254,'E-E'!$E$1:$AH$1,0))</f>
        <v>0</v>
      </c>
      <c r="Y734">
        <f>$C734*INDEX('E-E'!$E$2:$AH$516,MATCH(Capacity!$B734,'E-E'!$B$2:$B$516,0), MATCH(Capacity!Y$254,'E-E'!$E$1:$AH$1,0))</f>
        <v>0</v>
      </c>
      <c r="Z734">
        <f>$C734*INDEX('E-E'!$E$2:$AH$516,MATCH(Capacity!$B734,'E-E'!$B$2:$B$516,0), MATCH(Capacity!Z$254,'E-E'!$E$1:$AH$1,0))</f>
        <v>0</v>
      </c>
      <c r="AA734">
        <f>$C734*INDEX('E-E'!$E$2:$AH$516,MATCH(Capacity!$B734,'E-E'!$B$2:$B$516,0), MATCH(Capacity!AA$254,'E-E'!$E$1:$AH$1,0))</f>
        <v>0</v>
      </c>
      <c r="AB734">
        <f>$C734*INDEX('E-E'!$E$2:$AH$516,MATCH(Capacity!$B734,'E-E'!$B$2:$B$516,0), MATCH(Capacity!AB$254,'E-E'!$E$1:$AH$1,0))</f>
        <v>0</v>
      </c>
      <c r="AC734">
        <f>$C734*INDEX('E-E'!$E$2:$AH$516,MATCH(Capacity!$B734,'E-E'!$B$2:$B$516,0), MATCH(Capacity!AC$254,'E-E'!$E$1:$AH$1,0))</f>
        <v>0</v>
      </c>
      <c r="AD734">
        <f>$C734*INDEX('E-E'!$E$2:$AH$516,MATCH(Capacity!$B734,'E-E'!$B$2:$B$516,0), MATCH(Capacity!AD$254,'E-E'!$E$1:$AH$1,0))</f>
        <v>0</v>
      </c>
      <c r="AE734">
        <f>$C734*INDEX('E-E'!$E$2:$AH$516,MATCH(Capacity!$B734,'E-E'!$B$2:$B$516,0), MATCH(Capacity!AE$254,'E-E'!$E$1:$AH$1,0))</f>
        <v>0</v>
      </c>
      <c r="AF734">
        <f>$C734*INDEX('E-E'!$E$2:$AH$516,MATCH(Capacity!$B734,'E-E'!$B$2:$B$516,0), MATCH(Capacity!AF$254,'E-E'!$E$1:$AH$1,0))</f>
        <v>0</v>
      </c>
      <c r="AG734">
        <f>$C734*INDEX('E-E'!$E$2:$AH$516,MATCH(Capacity!$B734,'E-E'!$B$2:$B$516,0), MATCH(Capacity!AG$254,'E-E'!$E$1:$AH$1,0))</f>
        <v>0</v>
      </c>
      <c r="AH734">
        <f>$C734*INDEX('E-E'!$E$2:$AH$516,MATCH(Capacity!$B734,'E-E'!$B$2:$B$516,0), MATCH(Capacity!AH$254,'E-E'!$E$1:$AH$1,0))</f>
        <v>0</v>
      </c>
    </row>
    <row r="735" spans="1:34" x14ac:dyDescent="0.3">
      <c r="A735" t="str">
        <f>'E-E'!A482</f>
        <v>White Rock Solar Farm</v>
      </c>
      <c r="B735" t="str">
        <f>'E-E'!B482</f>
        <v>WRSF1</v>
      </c>
      <c r="C735">
        <f>_xlfn.IFNA(VLOOKUP(B735,RawData!$B$1:$E$168,4,FALSE),0)</f>
        <v>0</v>
      </c>
      <c r="D735">
        <f>_xlfn.IFNA(VLOOKUP(B735,RawData!$B$1:$H$168,7,FALSE),0)</f>
        <v>0</v>
      </c>
      <c r="E735">
        <f>_xlfn.IFNA(VLOOKUP(B735,RawData!$B$1:$H$168,2,FALSE),0)</f>
        <v>0</v>
      </c>
      <c r="F735">
        <f>$C735*INDEX('E-E'!$E$2:$AH$516,MATCH(Capacity!$B735,'E-E'!$B$2:$B$516,0), MATCH(Capacity!F$254,'E-E'!$E$1:$AH$1,0))</f>
        <v>0</v>
      </c>
      <c r="G735">
        <f>$C735*INDEX('E-E'!$E$2:$AH$516,MATCH(Capacity!$B735,'E-E'!$B$2:$B$516,0), MATCH(Capacity!G$254,'E-E'!$E$1:$AH$1,0))</f>
        <v>0</v>
      </c>
      <c r="H735">
        <f>$C735*INDEX('E-E'!$E$2:$AH$516,MATCH(Capacity!$B735,'E-E'!$B$2:$B$516,0), MATCH(Capacity!H$254,'E-E'!$E$1:$AH$1,0))</f>
        <v>0</v>
      </c>
      <c r="I735">
        <f>$C735*INDEX('E-E'!$E$2:$AH$516,MATCH(Capacity!$B735,'E-E'!$B$2:$B$516,0), MATCH(Capacity!I$254,'E-E'!$E$1:$AH$1,0))</f>
        <v>0</v>
      </c>
      <c r="J735">
        <f>$C735*INDEX('E-E'!$E$2:$AH$516,MATCH(Capacity!$B735,'E-E'!$B$2:$B$516,0), MATCH(Capacity!J$254,'E-E'!$E$1:$AH$1,0))</f>
        <v>0</v>
      </c>
      <c r="K735">
        <f>$C735*INDEX('E-E'!$E$2:$AH$516,MATCH(Capacity!$B735,'E-E'!$B$2:$B$516,0), MATCH(Capacity!K$254,'E-E'!$E$1:$AH$1,0))</f>
        <v>0</v>
      </c>
      <c r="L735">
        <f>$C735*INDEX('E-E'!$E$2:$AH$516,MATCH(Capacity!$B735,'E-E'!$B$2:$B$516,0), MATCH(Capacity!L$254,'E-E'!$E$1:$AH$1,0))</f>
        <v>0</v>
      </c>
      <c r="M735">
        <f>$C735*INDEX('E-E'!$E$2:$AH$516,MATCH(Capacity!$B735,'E-E'!$B$2:$B$516,0), MATCH(Capacity!M$254,'E-E'!$E$1:$AH$1,0))</f>
        <v>0</v>
      </c>
      <c r="N735">
        <f>$C735*INDEX('E-E'!$E$2:$AH$516,MATCH(Capacity!$B735,'E-E'!$B$2:$B$516,0), MATCH(Capacity!N$254,'E-E'!$E$1:$AH$1,0))</f>
        <v>0</v>
      </c>
      <c r="O735">
        <f>$C735*INDEX('E-E'!$E$2:$AH$516,MATCH(Capacity!$B735,'E-E'!$B$2:$B$516,0), MATCH(Capacity!O$254,'E-E'!$E$1:$AH$1,0))</f>
        <v>0</v>
      </c>
      <c r="P735">
        <f>$C735*INDEX('E-E'!$E$2:$AH$516,MATCH(Capacity!$B735,'E-E'!$B$2:$B$516,0), MATCH(Capacity!P$254,'E-E'!$E$1:$AH$1,0))</f>
        <v>0</v>
      </c>
      <c r="Q735">
        <f>$C735*INDEX('E-E'!$E$2:$AH$516,MATCH(Capacity!$B735,'E-E'!$B$2:$B$516,0), MATCH(Capacity!Q$254,'E-E'!$E$1:$AH$1,0))</f>
        <v>0</v>
      </c>
      <c r="R735">
        <f>$C735*INDEX('E-E'!$E$2:$AH$516,MATCH(Capacity!$B735,'E-E'!$B$2:$B$516,0), MATCH(Capacity!R$254,'E-E'!$E$1:$AH$1,0))</f>
        <v>0</v>
      </c>
      <c r="S735">
        <f>$C735*INDEX('E-E'!$E$2:$AH$516,MATCH(Capacity!$B735,'E-E'!$B$2:$B$516,0), MATCH(Capacity!S$254,'E-E'!$E$1:$AH$1,0))</f>
        <v>0</v>
      </c>
      <c r="T735">
        <f>$C735*INDEX('E-E'!$E$2:$AH$516,MATCH(Capacity!$B735,'E-E'!$B$2:$B$516,0), MATCH(Capacity!T$254,'E-E'!$E$1:$AH$1,0))</f>
        <v>0</v>
      </c>
      <c r="U735">
        <f>$C735*INDEX('E-E'!$E$2:$AH$516,MATCH(Capacity!$B735,'E-E'!$B$2:$B$516,0), MATCH(Capacity!U$254,'E-E'!$E$1:$AH$1,0))</f>
        <v>0</v>
      </c>
      <c r="V735">
        <f>$C735*INDEX('E-E'!$E$2:$AH$516,MATCH(Capacity!$B735,'E-E'!$B$2:$B$516,0), MATCH(Capacity!V$254,'E-E'!$E$1:$AH$1,0))</f>
        <v>0</v>
      </c>
      <c r="W735">
        <f>$C735*INDEX('E-E'!$E$2:$AH$516,MATCH(Capacity!$B735,'E-E'!$B$2:$B$516,0), MATCH(Capacity!W$254,'E-E'!$E$1:$AH$1,0))</f>
        <v>0</v>
      </c>
      <c r="X735">
        <f>$C735*INDEX('E-E'!$E$2:$AH$516,MATCH(Capacity!$B735,'E-E'!$B$2:$B$516,0), MATCH(Capacity!X$254,'E-E'!$E$1:$AH$1,0))</f>
        <v>0</v>
      </c>
      <c r="Y735">
        <f>$C735*INDEX('E-E'!$E$2:$AH$516,MATCH(Capacity!$B735,'E-E'!$B$2:$B$516,0), MATCH(Capacity!Y$254,'E-E'!$E$1:$AH$1,0))</f>
        <v>0</v>
      </c>
      <c r="Z735">
        <f>$C735*INDEX('E-E'!$E$2:$AH$516,MATCH(Capacity!$B735,'E-E'!$B$2:$B$516,0), MATCH(Capacity!Z$254,'E-E'!$E$1:$AH$1,0))</f>
        <v>0</v>
      </c>
      <c r="AA735">
        <f>$C735*INDEX('E-E'!$E$2:$AH$516,MATCH(Capacity!$B735,'E-E'!$B$2:$B$516,0), MATCH(Capacity!AA$254,'E-E'!$E$1:$AH$1,0))</f>
        <v>0</v>
      </c>
      <c r="AB735">
        <f>$C735*INDEX('E-E'!$E$2:$AH$516,MATCH(Capacity!$B735,'E-E'!$B$2:$B$516,0), MATCH(Capacity!AB$254,'E-E'!$E$1:$AH$1,0))</f>
        <v>0</v>
      </c>
      <c r="AC735">
        <f>$C735*INDEX('E-E'!$E$2:$AH$516,MATCH(Capacity!$B735,'E-E'!$B$2:$B$516,0), MATCH(Capacity!AC$254,'E-E'!$E$1:$AH$1,0))</f>
        <v>0</v>
      </c>
      <c r="AD735">
        <f>$C735*INDEX('E-E'!$E$2:$AH$516,MATCH(Capacity!$B735,'E-E'!$B$2:$B$516,0), MATCH(Capacity!AD$254,'E-E'!$E$1:$AH$1,0))</f>
        <v>0</v>
      </c>
      <c r="AE735">
        <f>$C735*INDEX('E-E'!$E$2:$AH$516,MATCH(Capacity!$B735,'E-E'!$B$2:$B$516,0), MATCH(Capacity!AE$254,'E-E'!$E$1:$AH$1,0))</f>
        <v>0</v>
      </c>
      <c r="AF735">
        <f>$C735*INDEX('E-E'!$E$2:$AH$516,MATCH(Capacity!$B735,'E-E'!$B$2:$B$516,0), MATCH(Capacity!AF$254,'E-E'!$E$1:$AH$1,0))</f>
        <v>0</v>
      </c>
      <c r="AG735">
        <f>$C735*INDEX('E-E'!$E$2:$AH$516,MATCH(Capacity!$B735,'E-E'!$B$2:$B$516,0), MATCH(Capacity!AG$254,'E-E'!$E$1:$AH$1,0))</f>
        <v>0</v>
      </c>
      <c r="AH735">
        <f>$C735*INDEX('E-E'!$E$2:$AH$516,MATCH(Capacity!$B735,'E-E'!$B$2:$B$516,0), MATCH(Capacity!AH$254,'E-E'!$E$1:$AH$1,0))</f>
        <v>0</v>
      </c>
    </row>
    <row r="736" spans="1:34" x14ac:dyDescent="0.3">
      <c r="A736" t="str">
        <f>'E-E'!A483</f>
        <v>White Rock Wind Farm - Stage 1</v>
      </c>
      <c r="B736" t="str">
        <f>'E-E'!B483</f>
        <v>WRWF1</v>
      </c>
      <c r="C736">
        <f>_xlfn.IFNA(VLOOKUP(B736,RawData!$B$1:$E$168,4,FALSE),0)</f>
        <v>0</v>
      </c>
      <c r="D736">
        <f>_xlfn.IFNA(VLOOKUP(B736,RawData!$B$1:$H$168,7,FALSE),0)</f>
        <v>0</v>
      </c>
      <c r="E736">
        <f>_xlfn.IFNA(VLOOKUP(B736,RawData!$B$1:$H$168,2,FALSE),0)</f>
        <v>0</v>
      </c>
      <c r="F736">
        <f>$C736*INDEX('E-E'!$E$2:$AH$516,MATCH(Capacity!$B736,'E-E'!$B$2:$B$516,0), MATCH(Capacity!F$254,'E-E'!$E$1:$AH$1,0))</f>
        <v>0</v>
      </c>
      <c r="G736">
        <f>$C736*INDEX('E-E'!$E$2:$AH$516,MATCH(Capacity!$B736,'E-E'!$B$2:$B$516,0), MATCH(Capacity!G$254,'E-E'!$E$1:$AH$1,0))</f>
        <v>0</v>
      </c>
      <c r="H736">
        <f>$C736*INDEX('E-E'!$E$2:$AH$516,MATCH(Capacity!$B736,'E-E'!$B$2:$B$516,0), MATCH(Capacity!H$254,'E-E'!$E$1:$AH$1,0))</f>
        <v>0</v>
      </c>
      <c r="I736">
        <f>$C736*INDEX('E-E'!$E$2:$AH$516,MATCH(Capacity!$B736,'E-E'!$B$2:$B$516,0), MATCH(Capacity!I$254,'E-E'!$E$1:$AH$1,0))</f>
        <v>0</v>
      </c>
      <c r="J736">
        <f>$C736*INDEX('E-E'!$E$2:$AH$516,MATCH(Capacity!$B736,'E-E'!$B$2:$B$516,0), MATCH(Capacity!J$254,'E-E'!$E$1:$AH$1,0))</f>
        <v>0</v>
      </c>
      <c r="K736">
        <f>$C736*INDEX('E-E'!$E$2:$AH$516,MATCH(Capacity!$B736,'E-E'!$B$2:$B$516,0), MATCH(Capacity!K$254,'E-E'!$E$1:$AH$1,0))</f>
        <v>0</v>
      </c>
      <c r="L736">
        <f>$C736*INDEX('E-E'!$E$2:$AH$516,MATCH(Capacity!$B736,'E-E'!$B$2:$B$516,0), MATCH(Capacity!L$254,'E-E'!$E$1:$AH$1,0))</f>
        <v>0</v>
      </c>
      <c r="M736">
        <f>$C736*INDEX('E-E'!$E$2:$AH$516,MATCH(Capacity!$B736,'E-E'!$B$2:$B$516,0), MATCH(Capacity!M$254,'E-E'!$E$1:$AH$1,0))</f>
        <v>0</v>
      </c>
      <c r="N736">
        <f>$C736*INDEX('E-E'!$E$2:$AH$516,MATCH(Capacity!$B736,'E-E'!$B$2:$B$516,0), MATCH(Capacity!N$254,'E-E'!$E$1:$AH$1,0))</f>
        <v>0</v>
      </c>
      <c r="O736">
        <f>$C736*INDEX('E-E'!$E$2:$AH$516,MATCH(Capacity!$B736,'E-E'!$B$2:$B$516,0), MATCH(Capacity!O$254,'E-E'!$E$1:$AH$1,0))</f>
        <v>0</v>
      </c>
      <c r="P736">
        <f>$C736*INDEX('E-E'!$E$2:$AH$516,MATCH(Capacity!$B736,'E-E'!$B$2:$B$516,0), MATCH(Capacity!P$254,'E-E'!$E$1:$AH$1,0))</f>
        <v>0</v>
      </c>
      <c r="Q736">
        <f>$C736*INDEX('E-E'!$E$2:$AH$516,MATCH(Capacity!$B736,'E-E'!$B$2:$B$516,0), MATCH(Capacity!Q$254,'E-E'!$E$1:$AH$1,0))</f>
        <v>0</v>
      </c>
      <c r="R736">
        <f>$C736*INDEX('E-E'!$E$2:$AH$516,MATCH(Capacity!$B736,'E-E'!$B$2:$B$516,0), MATCH(Capacity!R$254,'E-E'!$E$1:$AH$1,0))</f>
        <v>0</v>
      </c>
      <c r="S736">
        <f>$C736*INDEX('E-E'!$E$2:$AH$516,MATCH(Capacity!$B736,'E-E'!$B$2:$B$516,0), MATCH(Capacity!S$254,'E-E'!$E$1:$AH$1,0))</f>
        <v>0</v>
      </c>
      <c r="T736">
        <f>$C736*INDEX('E-E'!$E$2:$AH$516,MATCH(Capacity!$B736,'E-E'!$B$2:$B$516,0), MATCH(Capacity!T$254,'E-E'!$E$1:$AH$1,0))</f>
        <v>0</v>
      </c>
      <c r="U736">
        <f>$C736*INDEX('E-E'!$E$2:$AH$516,MATCH(Capacity!$B736,'E-E'!$B$2:$B$516,0), MATCH(Capacity!U$254,'E-E'!$E$1:$AH$1,0))</f>
        <v>0</v>
      </c>
      <c r="V736">
        <f>$C736*INDEX('E-E'!$E$2:$AH$516,MATCH(Capacity!$B736,'E-E'!$B$2:$B$516,0), MATCH(Capacity!V$254,'E-E'!$E$1:$AH$1,0))</f>
        <v>0</v>
      </c>
      <c r="W736">
        <f>$C736*INDEX('E-E'!$E$2:$AH$516,MATCH(Capacity!$B736,'E-E'!$B$2:$B$516,0), MATCH(Capacity!W$254,'E-E'!$E$1:$AH$1,0))</f>
        <v>0</v>
      </c>
      <c r="X736">
        <f>$C736*INDEX('E-E'!$E$2:$AH$516,MATCH(Capacity!$B736,'E-E'!$B$2:$B$516,0), MATCH(Capacity!X$254,'E-E'!$E$1:$AH$1,0))</f>
        <v>0</v>
      </c>
      <c r="Y736">
        <f>$C736*INDEX('E-E'!$E$2:$AH$516,MATCH(Capacity!$B736,'E-E'!$B$2:$B$516,0), MATCH(Capacity!Y$254,'E-E'!$E$1:$AH$1,0))</f>
        <v>0</v>
      </c>
      <c r="Z736">
        <f>$C736*INDEX('E-E'!$E$2:$AH$516,MATCH(Capacity!$B736,'E-E'!$B$2:$B$516,0), MATCH(Capacity!Z$254,'E-E'!$E$1:$AH$1,0))</f>
        <v>0</v>
      </c>
      <c r="AA736">
        <f>$C736*INDEX('E-E'!$E$2:$AH$516,MATCH(Capacity!$B736,'E-E'!$B$2:$B$516,0), MATCH(Capacity!AA$254,'E-E'!$E$1:$AH$1,0))</f>
        <v>0</v>
      </c>
      <c r="AB736">
        <f>$C736*INDEX('E-E'!$E$2:$AH$516,MATCH(Capacity!$B736,'E-E'!$B$2:$B$516,0), MATCH(Capacity!AB$254,'E-E'!$E$1:$AH$1,0))</f>
        <v>0</v>
      </c>
      <c r="AC736">
        <f>$C736*INDEX('E-E'!$E$2:$AH$516,MATCH(Capacity!$B736,'E-E'!$B$2:$B$516,0), MATCH(Capacity!AC$254,'E-E'!$E$1:$AH$1,0))</f>
        <v>0</v>
      </c>
      <c r="AD736">
        <f>$C736*INDEX('E-E'!$E$2:$AH$516,MATCH(Capacity!$B736,'E-E'!$B$2:$B$516,0), MATCH(Capacity!AD$254,'E-E'!$E$1:$AH$1,0))</f>
        <v>0</v>
      </c>
      <c r="AE736">
        <f>$C736*INDEX('E-E'!$E$2:$AH$516,MATCH(Capacity!$B736,'E-E'!$B$2:$B$516,0), MATCH(Capacity!AE$254,'E-E'!$E$1:$AH$1,0))</f>
        <v>0</v>
      </c>
      <c r="AF736">
        <f>$C736*INDEX('E-E'!$E$2:$AH$516,MATCH(Capacity!$B736,'E-E'!$B$2:$B$516,0), MATCH(Capacity!AF$254,'E-E'!$E$1:$AH$1,0))</f>
        <v>0</v>
      </c>
      <c r="AG736">
        <f>$C736*INDEX('E-E'!$E$2:$AH$516,MATCH(Capacity!$B736,'E-E'!$B$2:$B$516,0), MATCH(Capacity!AG$254,'E-E'!$E$1:$AH$1,0))</f>
        <v>0</v>
      </c>
      <c r="AH736">
        <f>$C736*INDEX('E-E'!$E$2:$AH$516,MATCH(Capacity!$B736,'E-E'!$B$2:$B$516,0), MATCH(Capacity!AH$254,'E-E'!$E$1:$AH$1,0))</f>
        <v>0</v>
      </c>
    </row>
    <row r="737" spans="1:34" x14ac:dyDescent="0.3">
      <c r="A737" t="str">
        <f>'E-E'!A484</f>
        <v>Catagunya / Liapootah / Wayatinah</v>
      </c>
      <c r="B737" t="str">
        <f>'E-E'!B484</f>
        <v>WY111-1</v>
      </c>
      <c r="C737">
        <f>_xlfn.IFNA(VLOOKUP(B737,RawData!$B$1:$E$168,4,FALSE),0)</f>
        <v>0</v>
      </c>
      <c r="D737">
        <f>_xlfn.IFNA(VLOOKUP(B737,RawData!$B$1:$H$168,7,FALSE),0)</f>
        <v>0</v>
      </c>
      <c r="E737">
        <f>_xlfn.IFNA(VLOOKUP(B737,RawData!$B$1:$H$168,2,FALSE),0)</f>
        <v>0</v>
      </c>
      <c r="F737">
        <f>$C737*INDEX('E-E'!$E$2:$AH$516,MATCH(Capacity!$B737,'E-E'!$B$2:$B$516,0), MATCH(Capacity!F$254,'E-E'!$E$1:$AH$1,0))</f>
        <v>0</v>
      </c>
      <c r="G737">
        <f>$C737*INDEX('E-E'!$E$2:$AH$516,MATCH(Capacity!$B737,'E-E'!$B$2:$B$516,0), MATCH(Capacity!G$254,'E-E'!$E$1:$AH$1,0))</f>
        <v>0</v>
      </c>
      <c r="H737">
        <f>$C737*INDEX('E-E'!$E$2:$AH$516,MATCH(Capacity!$B737,'E-E'!$B$2:$B$516,0), MATCH(Capacity!H$254,'E-E'!$E$1:$AH$1,0))</f>
        <v>0</v>
      </c>
      <c r="I737">
        <f>$C737*INDEX('E-E'!$E$2:$AH$516,MATCH(Capacity!$B737,'E-E'!$B$2:$B$516,0), MATCH(Capacity!I$254,'E-E'!$E$1:$AH$1,0))</f>
        <v>0</v>
      </c>
      <c r="J737">
        <f>$C737*INDEX('E-E'!$E$2:$AH$516,MATCH(Capacity!$B737,'E-E'!$B$2:$B$516,0), MATCH(Capacity!J$254,'E-E'!$E$1:$AH$1,0))</f>
        <v>0</v>
      </c>
      <c r="K737">
        <f>$C737*INDEX('E-E'!$E$2:$AH$516,MATCH(Capacity!$B737,'E-E'!$B$2:$B$516,0), MATCH(Capacity!K$254,'E-E'!$E$1:$AH$1,0))</f>
        <v>0</v>
      </c>
      <c r="L737">
        <f>$C737*INDEX('E-E'!$E$2:$AH$516,MATCH(Capacity!$B737,'E-E'!$B$2:$B$516,0), MATCH(Capacity!L$254,'E-E'!$E$1:$AH$1,0))</f>
        <v>0</v>
      </c>
      <c r="M737">
        <f>$C737*INDEX('E-E'!$E$2:$AH$516,MATCH(Capacity!$B737,'E-E'!$B$2:$B$516,0), MATCH(Capacity!M$254,'E-E'!$E$1:$AH$1,0))</f>
        <v>0</v>
      </c>
      <c r="N737">
        <f>$C737*INDEX('E-E'!$E$2:$AH$516,MATCH(Capacity!$B737,'E-E'!$B$2:$B$516,0), MATCH(Capacity!N$254,'E-E'!$E$1:$AH$1,0))</f>
        <v>0</v>
      </c>
      <c r="O737">
        <f>$C737*INDEX('E-E'!$E$2:$AH$516,MATCH(Capacity!$B737,'E-E'!$B$2:$B$516,0), MATCH(Capacity!O$254,'E-E'!$E$1:$AH$1,0))</f>
        <v>0</v>
      </c>
      <c r="P737">
        <f>$C737*INDEX('E-E'!$E$2:$AH$516,MATCH(Capacity!$B737,'E-E'!$B$2:$B$516,0), MATCH(Capacity!P$254,'E-E'!$E$1:$AH$1,0))</f>
        <v>0</v>
      </c>
      <c r="Q737">
        <f>$C737*INDEX('E-E'!$E$2:$AH$516,MATCH(Capacity!$B737,'E-E'!$B$2:$B$516,0), MATCH(Capacity!Q$254,'E-E'!$E$1:$AH$1,0))</f>
        <v>0</v>
      </c>
      <c r="R737">
        <f>$C737*INDEX('E-E'!$E$2:$AH$516,MATCH(Capacity!$B737,'E-E'!$B$2:$B$516,0), MATCH(Capacity!R$254,'E-E'!$E$1:$AH$1,0))</f>
        <v>0</v>
      </c>
      <c r="S737">
        <f>$C737*INDEX('E-E'!$E$2:$AH$516,MATCH(Capacity!$B737,'E-E'!$B$2:$B$516,0), MATCH(Capacity!S$254,'E-E'!$E$1:$AH$1,0))</f>
        <v>0</v>
      </c>
      <c r="T737">
        <f>$C737*INDEX('E-E'!$E$2:$AH$516,MATCH(Capacity!$B737,'E-E'!$B$2:$B$516,0), MATCH(Capacity!T$254,'E-E'!$E$1:$AH$1,0))</f>
        <v>0</v>
      </c>
      <c r="U737">
        <f>$C737*INDEX('E-E'!$E$2:$AH$516,MATCH(Capacity!$B737,'E-E'!$B$2:$B$516,0), MATCH(Capacity!U$254,'E-E'!$E$1:$AH$1,0))</f>
        <v>0</v>
      </c>
      <c r="V737">
        <f>$C737*INDEX('E-E'!$E$2:$AH$516,MATCH(Capacity!$B737,'E-E'!$B$2:$B$516,0), MATCH(Capacity!V$254,'E-E'!$E$1:$AH$1,0))</f>
        <v>0</v>
      </c>
      <c r="W737">
        <f>$C737*INDEX('E-E'!$E$2:$AH$516,MATCH(Capacity!$B737,'E-E'!$B$2:$B$516,0), MATCH(Capacity!W$254,'E-E'!$E$1:$AH$1,0))</f>
        <v>0</v>
      </c>
      <c r="X737">
        <f>$C737*INDEX('E-E'!$E$2:$AH$516,MATCH(Capacity!$B737,'E-E'!$B$2:$B$516,0), MATCH(Capacity!X$254,'E-E'!$E$1:$AH$1,0))</f>
        <v>0</v>
      </c>
      <c r="Y737">
        <f>$C737*INDEX('E-E'!$E$2:$AH$516,MATCH(Capacity!$B737,'E-E'!$B$2:$B$516,0), MATCH(Capacity!Y$254,'E-E'!$E$1:$AH$1,0))</f>
        <v>0</v>
      </c>
      <c r="Z737">
        <f>$C737*INDEX('E-E'!$E$2:$AH$516,MATCH(Capacity!$B737,'E-E'!$B$2:$B$516,0), MATCH(Capacity!Z$254,'E-E'!$E$1:$AH$1,0))</f>
        <v>0</v>
      </c>
      <c r="AA737">
        <f>$C737*INDEX('E-E'!$E$2:$AH$516,MATCH(Capacity!$B737,'E-E'!$B$2:$B$516,0), MATCH(Capacity!AA$254,'E-E'!$E$1:$AH$1,0))</f>
        <v>0</v>
      </c>
      <c r="AB737">
        <f>$C737*INDEX('E-E'!$E$2:$AH$516,MATCH(Capacity!$B737,'E-E'!$B$2:$B$516,0), MATCH(Capacity!AB$254,'E-E'!$E$1:$AH$1,0))</f>
        <v>0</v>
      </c>
      <c r="AC737">
        <f>$C737*INDEX('E-E'!$E$2:$AH$516,MATCH(Capacity!$B737,'E-E'!$B$2:$B$516,0), MATCH(Capacity!AC$254,'E-E'!$E$1:$AH$1,0))</f>
        <v>0</v>
      </c>
      <c r="AD737">
        <f>$C737*INDEX('E-E'!$E$2:$AH$516,MATCH(Capacity!$B737,'E-E'!$B$2:$B$516,0), MATCH(Capacity!AD$254,'E-E'!$E$1:$AH$1,0))</f>
        <v>0</v>
      </c>
      <c r="AE737">
        <f>$C737*INDEX('E-E'!$E$2:$AH$516,MATCH(Capacity!$B737,'E-E'!$B$2:$B$516,0), MATCH(Capacity!AE$254,'E-E'!$E$1:$AH$1,0))</f>
        <v>0</v>
      </c>
      <c r="AF737">
        <f>$C737*INDEX('E-E'!$E$2:$AH$516,MATCH(Capacity!$B737,'E-E'!$B$2:$B$516,0), MATCH(Capacity!AF$254,'E-E'!$E$1:$AH$1,0))</f>
        <v>0</v>
      </c>
      <c r="AG737">
        <f>$C737*INDEX('E-E'!$E$2:$AH$516,MATCH(Capacity!$B737,'E-E'!$B$2:$B$516,0), MATCH(Capacity!AG$254,'E-E'!$E$1:$AH$1,0))</f>
        <v>0</v>
      </c>
      <c r="AH737">
        <f>$C737*INDEX('E-E'!$E$2:$AH$516,MATCH(Capacity!$B737,'E-E'!$B$2:$B$516,0), MATCH(Capacity!AH$254,'E-E'!$E$1:$AH$1,0))</f>
        <v>0</v>
      </c>
    </row>
    <row r="738" spans="1:34" x14ac:dyDescent="0.3">
      <c r="A738" t="str">
        <f>'E-E'!A485</f>
        <v>Catagunya / Liapootah / Wayatinah</v>
      </c>
      <c r="B738" t="str">
        <f>'E-E'!B485</f>
        <v>WY111-2</v>
      </c>
      <c r="C738">
        <f>_xlfn.IFNA(VLOOKUP(B738,RawData!$B$1:$E$168,4,FALSE),0)</f>
        <v>0</v>
      </c>
      <c r="D738">
        <f>_xlfn.IFNA(VLOOKUP(B738,RawData!$B$1:$H$168,7,FALSE),0)</f>
        <v>0</v>
      </c>
      <c r="E738">
        <f>_xlfn.IFNA(VLOOKUP(B738,RawData!$B$1:$H$168,2,FALSE),0)</f>
        <v>0</v>
      </c>
      <c r="F738">
        <f>$C738*INDEX('E-E'!$E$2:$AH$516,MATCH(Capacity!$B738,'E-E'!$B$2:$B$516,0), MATCH(Capacity!F$254,'E-E'!$E$1:$AH$1,0))</f>
        <v>0</v>
      </c>
      <c r="G738">
        <f>$C738*INDEX('E-E'!$E$2:$AH$516,MATCH(Capacity!$B738,'E-E'!$B$2:$B$516,0), MATCH(Capacity!G$254,'E-E'!$E$1:$AH$1,0))</f>
        <v>0</v>
      </c>
      <c r="H738">
        <f>$C738*INDEX('E-E'!$E$2:$AH$516,MATCH(Capacity!$B738,'E-E'!$B$2:$B$516,0), MATCH(Capacity!H$254,'E-E'!$E$1:$AH$1,0))</f>
        <v>0</v>
      </c>
      <c r="I738">
        <f>$C738*INDEX('E-E'!$E$2:$AH$516,MATCH(Capacity!$B738,'E-E'!$B$2:$B$516,0), MATCH(Capacity!I$254,'E-E'!$E$1:$AH$1,0))</f>
        <v>0</v>
      </c>
      <c r="J738">
        <f>$C738*INDEX('E-E'!$E$2:$AH$516,MATCH(Capacity!$B738,'E-E'!$B$2:$B$516,0), MATCH(Capacity!J$254,'E-E'!$E$1:$AH$1,0))</f>
        <v>0</v>
      </c>
      <c r="K738">
        <f>$C738*INDEX('E-E'!$E$2:$AH$516,MATCH(Capacity!$B738,'E-E'!$B$2:$B$516,0), MATCH(Capacity!K$254,'E-E'!$E$1:$AH$1,0))</f>
        <v>0</v>
      </c>
      <c r="L738">
        <f>$C738*INDEX('E-E'!$E$2:$AH$516,MATCH(Capacity!$B738,'E-E'!$B$2:$B$516,0), MATCH(Capacity!L$254,'E-E'!$E$1:$AH$1,0))</f>
        <v>0</v>
      </c>
      <c r="M738">
        <f>$C738*INDEX('E-E'!$E$2:$AH$516,MATCH(Capacity!$B738,'E-E'!$B$2:$B$516,0), MATCH(Capacity!M$254,'E-E'!$E$1:$AH$1,0))</f>
        <v>0</v>
      </c>
      <c r="N738">
        <f>$C738*INDEX('E-E'!$E$2:$AH$516,MATCH(Capacity!$B738,'E-E'!$B$2:$B$516,0), MATCH(Capacity!N$254,'E-E'!$E$1:$AH$1,0))</f>
        <v>0</v>
      </c>
      <c r="O738">
        <f>$C738*INDEX('E-E'!$E$2:$AH$516,MATCH(Capacity!$B738,'E-E'!$B$2:$B$516,0), MATCH(Capacity!O$254,'E-E'!$E$1:$AH$1,0))</f>
        <v>0</v>
      </c>
      <c r="P738">
        <f>$C738*INDEX('E-E'!$E$2:$AH$516,MATCH(Capacity!$B738,'E-E'!$B$2:$B$516,0), MATCH(Capacity!P$254,'E-E'!$E$1:$AH$1,0))</f>
        <v>0</v>
      </c>
      <c r="Q738">
        <f>$C738*INDEX('E-E'!$E$2:$AH$516,MATCH(Capacity!$B738,'E-E'!$B$2:$B$516,0), MATCH(Capacity!Q$254,'E-E'!$E$1:$AH$1,0))</f>
        <v>0</v>
      </c>
      <c r="R738">
        <f>$C738*INDEX('E-E'!$E$2:$AH$516,MATCH(Capacity!$B738,'E-E'!$B$2:$B$516,0), MATCH(Capacity!R$254,'E-E'!$E$1:$AH$1,0))</f>
        <v>0</v>
      </c>
      <c r="S738">
        <f>$C738*INDEX('E-E'!$E$2:$AH$516,MATCH(Capacity!$B738,'E-E'!$B$2:$B$516,0), MATCH(Capacity!S$254,'E-E'!$E$1:$AH$1,0))</f>
        <v>0</v>
      </c>
      <c r="T738">
        <f>$C738*INDEX('E-E'!$E$2:$AH$516,MATCH(Capacity!$B738,'E-E'!$B$2:$B$516,0), MATCH(Capacity!T$254,'E-E'!$E$1:$AH$1,0))</f>
        <v>0</v>
      </c>
      <c r="U738">
        <f>$C738*INDEX('E-E'!$E$2:$AH$516,MATCH(Capacity!$B738,'E-E'!$B$2:$B$516,0), MATCH(Capacity!U$254,'E-E'!$E$1:$AH$1,0))</f>
        <v>0</v>
      </c>
      <c r="V738">
        <f>$C738*INDEX('E-E'!$E$2:$AH$516,MATCH(Capacity!$B738,'E-E'!$B$2:$B$516,0), MATCH(Capacity!V$254,'E-E'!$E$1:$AH$1,0))</f>
        <v>0</v>
      </c>
      <c r="W738">
        <f>$C738*INDEX('E-E'!$E$2:$AH$516,MATCH(Capacity!$B738,'E-E'!$B$2:$B$516,0), MATCH(Capacity!W$254,'E-E'!$E$1:$AH$1,0))</f>
        <v>0</v>
      </c>
      <c r="X738">
        <f>$C738*INDEX('E-E'!$E$2:$AH$516,MATCH(Capacity!$B738,'E-E'!$B$2:$B$516,0), MATCH(Capacity!X$254,'E-E'!$E$1:$AH$1,0))</f>
        <v>0</v>
      </c>
      <c r="Y738">
        <f>$C738*INDEX('E-E'!$E$2:$AH$516,MATCH(Capacity!$B738,'E-E'!$B$2:$B$516,0), MATCH(Capacity!Y$254,'E-E'!$E$1:$AH$1,0))</f>
        <v>0</v>
      </c>
      <c r="Z738">
        <f>$C738*INDEX('E-E'!$E$2:$AH$516,MATCH(Capacity!$B738,'E-E'!$B$2:$B$516,0), MATCH(Capacity!Z$254,'E-E'!$E$1:$AH$1,0))</f>
        <v>0</v>
      </c>
      <c r="AA738">
        <f>$C738*INDEX('E-E'!$E$2:$AH$516,MATCH(Capacity!$B738,'E-E'!$B$2:$B$516,0), MATCH(Capacity!AA$254,'E-E'!$E$1:$AH$1,0))</f>
        <v>0</v>
      </c>
      <c r="AB738">
        <f>$C738*INDEX('E-E'!$E$2:$AH$516,MATCH(Capacity!$B738,'E-E'!$B$2:$B$516,0), MATCH(Capacity!AB$254,'E-E'!$E$1:$AH$1,0))</f>
        <v>0</v>
      </c>
      <c r="AC738">
        <f>$C738*INDEX('E-E'!$E$2:$AH$516,MATCH(Capacity!$B738,'E-E'!$B$2:$B$516,0), MATCH(Capacity!AC$254,'E-E'!$E$1:$AH$1,0))</f>
        <v>0</v>
      </c>
      <c r="AD738">
        <f>$C738*INDEX('E-E'!$E$2:$AH$516,MATCH(Capacity!$B738,'E-E'!$B$2:$B$516,0), MATCH(Capacity!AD$254,'E-E'!$E$1:$AH$1,0))</f>
        <v>0</v>
      </c>
      <c r="AE738">
        <f>$C738*INDEX('E-E'!$E$2:$AH$516,MATCH(Capacity!$B738,'E-E'!$B$2:$B$516,0), MATCH(Capacity!AE$254,'E-E'!$E$1:$AH$1,0))</f>
        <v>0</v>
      </c>
      <c r="AF738">
        <f>$C738*INDEX('E-E'!$E$2:$AH$516,MATCH(Capacity!$B738,'E-E'!$B$2:$B$516,0), MATCH(Capacity!AF$254,'E-E'!$E$1:$AH$1,0))</f>
        <v>0</v>
      </c>
      <c r="AG738">
        <f>$C738*INDEX('E-E'!$E$2:$AH$516,MATCH(Capacity!$B738,'E-E'!$B$2:$B$516,0), MATCH(Capacity!AG$254,'E-E'!$E$1:$AH$1,0))</f>
        <v>0</v>
      </c>
      <c r="AH738">
        <f>$C738*INDEX('E-E'!$E$2:$AH$516,MATCH(Capacity!$B738,'E-E'!$B$2:$B$516,0), MATCH(Capacity!AH$254,'E-E'!$E$1:$AH$1,0))</f>
        <v>0</v>
      </c>
    </row>
    <row r="739" spans="1:34" x14ac:dyDescent="0.3">
      <c r="A739" t="str">
        <f>'E-E'!A486</f>
        <v>Catagunya / Liapootah / Wayatinah</v>
      </c>
      <c r="B739" t="str">
        <f>'E-E'!B486</f>
        <v>WY111-3</v>
      </c>
      <c r="C739">
        <f>_xlfn.IFNA(VLOOKUP(B739,RawData!$B$1:$E$168,4,FALSE),0)</f>
        <v>0</v>
      </c>
      <c r="D739">
        <f>_xlfn.IFNA(VLOOKUP(B739,RawData!$B$1:$H$168,7,FALSE),0)</f>
        <v>0</v>
      </c>
      <c r="E739">
        <f>_xlfn.IFNA(VLOOKUP(B739,RawData!$B$1:$H$168,2,FALSE),0)</f>
        <v>0</v>
      </c>
      <c r="F739">
        <f>$C739*INDEX('E-E'!$E$2:$AH$516,MATCH(Capacity!$B739,'E-E'!$B$2:$B$516,0), MATCH(Capacity!F$254,'E-E'!$E$1:$AH$1,0))</f>
        <v>0</v>
      </c>
      <c r="G739">
        <f>$C739*INDEX('E-E'!$E$2:$AH$516,MATCH(Capacity!$B739,'E-E'!$B$2:$B$516,0), MATCH(Capacity!G$254,'E-E'!$E$1:$AH$1,0))</f>
        <v>0</v>
      </c>
      <c r="H739">
        <f>$C739*INDEX('E-E'!$E$2:$AH$516,MATCH(Capacity!$B739,'E-E'!$B$2:$B$516,0), MATCH(Capacity!H$254,'E-E'!$E$1:$AH$1,0))</f>
        <v>0</v>
      </c>
      <c r="I739">
        <f>$C739*INDEX('E-E'!$E$2:$AH$516,MATCH(Capacity!$B739,'E-E'!$B$2:$B$516,0), MATCH(Capacity!I$254,'E-E'!$E$1:$AH$1,0))</f>
        <v>0</v>
      </c>
      <c r="J739">
        <f>$C739*INDEX('E-E'!$E$2:$AH$516,MATCH(Capacity!$B739,'E-E'!$B$2:$B$516,0), MATCH(Capacity!J$254,'E-E'!$E$1:$AH$1,0))</f>
        <v>0</v>
      </c>
      <c r="K739">
        <f>$C739*INDEX('E-E'!$E$2:$AH$516,MATCH(Capacity!$B739,'E-E'!$B$2:$B$516,0), MATCH(Capacity!K$254,'E-E'!$E$1:$AH$1,0))</f>
        <v>0</v>
      </c>
      <c r="L739">
        <f>$C739*INDEX('E-E'!$E$2:$AH$516,MATCH(Capacity!$B739,'E-E'!$B$2:$B$516,0), MATCH(Capacity!L$254,'E-E'!$E$1:$AH$1,0))</f>
        <v>0</v>
      </c>
      <c r="M739">
        <f>$C739*INDEX('E-E'!$E$2:$AH$516,MATCH(Capacity!$B739,'E-E'!$B$2:$B$516,0), MATCH(Capacity!M$254,'E-E'!$E$1:$AH$1,0))</f>
        <v>0</v>
      </c>
      <c r="N739">
        <f>$C739*INDEX('E-E'!$E$2:$AH$516,MATCH(Capacity!$B739,'E-E'!$B$2:$B$516,0), MATCH(Capacity!N$254,'E-E'!$E$1:$AH$1,0))</f>
        <v>0</v>
      </c>
      <c r="O739">
        <f>$C739*INDEX('E-E'!$E$2:$AH$516,MATCH(Capacity!$B739,'E-E'!$B$2:$B$516,0), MATCH(Capacity!O$254,'E-E'!$E$1:$AH$1,0))</f>
        <v>0</v>
      </c>
      <c r="P739">
        <f>$C739*INDEX('E-E'!$E$2:$AH$516,MATCH(Capacity!$B739,'E-E'!$B$2:$B$516,0), MATCH(Capacity!P$254,'E-E'!$E$1:$AH$1,0))</f>
        <v>0</v>
      </c>
      <c r="Q739">
        <f>$C739*INDEX('E-E'!$E$2:$AH$516,MATCH(Capacity!$B739,'E-E'!$B$2:$B$516,0), MATCH(Capacity!Q$254,'E-E'!$E$1:$AH$1,0))</f>
        <v>0</v>
      </c>
      <c r="R739">
        <f>$C739*INDEX('E-E'!$E$2:$AH$516,MATCH(Capacity!$B739,'E-E'!$B$2:$B$516,0), MATCH(Capacity!R$254,'E-E'!$E$1:$AH$1,0))</f>
        <v>0</v>
      </c>
      <c r="S739">
        <f>$C739*INDEX('E-E'!$E$2:$AH$516,MATCH(Capacity!$B739,'E-E'!$B$2:$B$516,0), MATCH(Capacity!S$254,'E-E'!$E$1:$AH$1,0))</f>
        <v>0</v>
      </c>
      <c r="T739">
        <f>$C739*INDEX('E-E'!$E$2:$AH$516,MATCH(Capacity!$B739,'E-E'!$B$2:$B$516,0), MATCH(Capacity!T$254,'E-E'!$E$1:$AH$1,0))</f>
        <v>0</v>
      </c>
      <c r="U739">
        <f>$C739*INDEX('E-E'!$E$2:$AH$516,MATCH(Capacity!$B739,'E-E'!$B$2:$B$516,0), MATCH(Capacity!U$254,'E-E'!$E$1:$AH$1,0))</f>
        <v>0</v>
      </c>
      <c r="V739">
        <f>$C739*INDEX('E-E'!$E$2:$AH$516,MATCH(Capacity!$B739,'E-E'!$B$2:$B$516,0), MATCH(Capacity!V$254,'E-E'!$E$1:$AH$1,0))</f>
        <v>0</v>
      </c>
      <c r="W739">
        <f>$C739*INDEX('E-E'!$E$2:$AH$516,MATCH(Capacity!$B739,'E-E'!$B$2:$B$516,0), MATCH(Capacity!W$254,'E-E'!$E$1:$AH$1,0))</f>
        <v>0</v>
      </c>
      <c r="X739">
        <f>$C739*INDEX('E-E'!$E$2:$AH$516,MATCH(Capacity!$B739,'E-E'!$B$2:$B$516,0), MATCH(Capacity!X$254,'E-E'!$E$1:$AH$1,0))</f>
        <v>0</v>
      </c>
      <c r="Y739">
        <f>$C739*INDEX('E-E'!$E$2:$AH$516,MATCH(Capacity!$B739,'E-E'!$B$2:$B$516,0), MATCH(Capacity!Y$254,'E-E'!$E$1:$AH$1,0))</f>
        <v>0</v>
      </c>
      <c r="Z739">
        <f>$C739*INDEX('E-E'!$E$2:$AH$516,MATCH(Capacity!$B739,'E-E'!$B$2:$B$516,0), MATCH(Capacity!Z$254,'E-E'!$E$1:$AH$1,0))</f>
        <v>0</v>
      </c>
      <c r="AA739">
        <f>$C739*INDEX('E-E'!$E$2:$AH$516,MATCH(Capacity!$B739,'E-E'!$B$2:$B$516,0), MATCH(Capacity!AA$254,'E-E'!$E$1:$AH$1,0))</f>
        <v>0</v>
      </c>
      <c r="AB739">
        <f>$C739*INDEX('E-E'!$E$2:$AH$516,MATCH(Capacity!$B739,'E-E'!$B$2:$B$516,0), MATCH(Capacity!AB$254,'E-E'!$E$1:$AH$1,0))</f>
        <v>0</v>
      </c>
      <c r="AC739">
        <f>$C739*INDEX('E-E'!$E$2:$AH$516,MATCH(Capacity!$B739,'E-E'!$B$2:$B$516,0), MATCH(Capacity!AC$254,'E-E'!$E$1:$AH$1,0))</f>
        <v>0</v>
      </c>
      <c r="AD739">
        <f>$C739*INDEX('E-E'!$E$2:$AH$516,MATCH(Capacity!$B739,'E-E'!$B$2:$B$516,0), MATCH(Capacity!AD$254,'E-E'!$E$1:$AH$1,0))</f>
        <v>0</v>
      </c>
      <c r="AE739">
        <f>$C739*INDEX('E-E'!$E$2:$AH$516,MATCH(Capacity!$B739,'E-E'!$B$2:$B$516,0), MATCH(Capacity!AE$254,'E-E'!$E$1:$AH$1,0))</f>
        <v>0</v>
      </c>
      <c r="AF739">
        <f>$C739*INDEX('E-E'!$E$2:$AH$516,MATCH(Capacity!$B739,'E-E'!$B$2:$B$516,0), MATCH(Capacity!AF$254,'E-E'!$E$1:$AH$1,0))</f>
        <v>0</v>
      </c>
      <c r="AG739">
        <f>$C739*INDEX('E-E'!$E$2:$AH$516,MATCH(Capacity!$B739,'E-E'!$B$2:$B$516,0), MATCH(Capacity!AG$254,'E-E'!$E$1:$AH$1,0))</f>
        <v>0</v>
      </c>
      <c r="AH739">
        <f>$C739*INDEX('E-E'!$E$2:$AH$516,MATCH(Capacity!$B739,'E-E'!$B$2:$B$516,0), MATCH(Capacity!AH$254,'E-E'!$E$1:$AH$1,0))</f>
        <v>0</v>
      </c>
    </row>
    <row r="740" spans="1:34" x14ac:dyDescent="0.3">
      <c r="A740" t="str">
        <f>'E-E'!A487</f>
        <v>Wyalong Solar Farm</v>
      </c>
      <c r="B740" t="str">
        <f>'E-E'!B487</f>
        <v>Wyalong Solar Farm</v>
      </c>
      <c r="C740">
        <f>_xlfn.IFNA(VLOOKUP(B740,RawData!$B$1:$E$168,4,FALSE),0)</f>
        <v>0</v>
      </c>
      <c r="D740">
        <f>_xlfn.IFNA(VLOOKUP(B740,RawData!$B$1:$H$168,7,FALSE),0)</f>
        <v>0</v>
      </c>
      <c r="E740">
        <f>_xlfn.IFNA(VLOOKUP(B740,RawData!$B$1:$H$168,2,FALSE),0)</f>
        <v>0</v>
      </c>
      <c r="F740">
        <f>$C740*INDEX('E-E'!$E$2:$AH$516,MATCH(Capacity!$B740,'E-E'!$B$2:$B$516,0), MATCH(Capacity!F$254,'E-E'!$E$1:$AH$1,0))</f>
        <v>0</v>
      </c>
      <c r="G740">
        <f>$C740*INDEX('E-E'!$E$2:$AH$516,MATCH(Capacity!$B740,'E-E'!$B$2:$B$516,0), MATCH(Capacity!G$254,'E-E'!$E$1:$AH$1,0))</f>
        <v>0</v>
      </c>
      <c r="H740">
        <f>$C740*INDEX('E-E'!$E$2:$AH$516,MATCH(Capacity!$B740,'E-E'!$B$2:$B$516,0), MATCH(Capacity!H$254,'E-E'!$E$1:$AH$1,0))</f>
        <v>0</v>
      </c>
      <c r="I740">
        <f>$C740*INDEX('E-E'!$E$2:$AH$516,MATCH(Capacity!$B740,'E-E'!$B$2:$B$516,0), MATCH(Capacity!I$254,'E-E'!$E$1:$AH$1,0))</f>
        <v>0</v>
      </c>
      <c r="J740">
        <f>$C740*INDEX('E-E'!$E$2:$AH$516,MATCH(Capacity!$B740,'E-E'!$B$2:$B$516,0), MATCH(Capacity!J$254,'E-E'!$E$1:$AH$1,0))</f>
        <v>0</v>
      </c>
      <c r="K740">
        <f>$C740*INDEX('E-E'!$E$2:$AH$516,MATCH(Capacity!$B740,'E-E'!$B$2:$B$516,0), MATCH(Capacity!K$254,'E-E'!$E$1:$AH$1,0))</f>
        <v>0</v>
      </c>
      <c r="L740">
        <f>$C740*INDEX('E-E'!$E$2:$AH$516,MATCH(Capacity!$B740,'E-E'!$B$2:$B$516,0), MATCH(Capacity!L$254,'E-E'!$E$1:$AH$1,0))</f>
        <v>0</v>
      </c>
      <c r="M740">
        <f>$C740*INDEX('E-E'!$E$2:$AH$516,MATCH(Capacity!$B740,'E-E'!$B$2:$B$516,0), MATCH(Capacity!M$254,'E-E'!$E$1:$AH$1,0))</f>
        <v>0</v>
      </c>
      <c r="N740">
        <f>$C740*INDEX('E-E'!$E$2:$AH$516,MATCH(Capacity!$B740,'E-E'!$B$2:$B$516,0), MATCH(Capacity!N$254,'E-E'!$E$1:$AH$1,0))</f>
        <v>0</v>
      </c>
      <c r="O740">
        <f>$C740*INDEX('E-E'!$E$2:$AH$516,MATCH(Capacity!$B740,'E-E'!$B$2:$B$516,0), MATCH(Capacity!O$254,'E-E'!$E$1:$AH$1,0))</f>
        <v>0</v>
      </c>
      <c r="P740">
        <f>$C740*INDEX('E-E'!$E$2:$AH$516,MATCH(Capacity!$B740,'E-E'!$B$2:$B$516,0), MATCH(Capacity!P$254,'E-E'!$E$1:$AH$1,0))</f>
        <v>0</v>
      </c>
      <c r="Q740">
        <f>$C740*INDEX('E-E'!$E$2:$AH$516,MATCH(Capacity!$B740,'E-E'!$B$2:$B$516,0), MATCH(Capacity!Q$254,'E-E'!$E$1:$AH$1,0))</f>
        <v>0</v>
      </c>
      <c r="R740">
        <f>$C740*INDEX('E-E'!$E$2:$AH$516,MATCH(Capacity!$B740,'E-E'!$B$2:$B$516,0), MATCH(Capacity!R$254,'E-E'!$E$1:$AH$1,0))</f>
        <v>0</v>
      </c>
      <c r="S740">
        <f>$C740*INDEX('E-E'!$E$2:$AH$516,MATCH(Capacity!$B740,'E-E'!$B$2:$B$516,0), MATCH(Capacity!S$254,'E-E'!$E$1:$AH$1,0))</f>
        <v>0</v>
      </c>
      <c r="T740">
        <f>$C740*INDEX('E-E'!$E$2:$AH$516,MATCH(Capacity!$B740,'E-E'!$B$2:$B$516,0), MATCH(Capacity!T$254,'E-E'!$E$1:$AH$1,0))</f>
        <v>0</v>
      </c>
      <c r="U740">
        <f>$C740*INDEX('E-E'!$E$2:$AH$516,MATCH(Capacity!$B740,'E-E'!$B$2:$B$516,0), MATCH(Capacity!U$254,'E-E'!$E$1:$AH$1,0))</f>
        <v>0</v>
      </c>
      <c r="V740">
        <f>$C740*INDEX('E-E'!$E$2:$AH$516,MATCH(Capacity!$B740,'E-E'!$B$2:$B$516,0), MATCH(Capacity!V$254,'E-E'!$E$1:$AH$1,0))</f>
        <v>0</v>
      </c>
      <c r="W740">
        <f>$C740*INDEX('E-E'!$E$2:$AH$516,MATCH(Capacity!$B740,'E-E'!$B$2:$B$516,0), MATCH(Capacity!W$254,'E-E'!$E$1:$AH$1,0))</f>
        <v>0</v>
      </c>
      <c r="X740">
        <f>$C740*INDEX('E-E'!$E$2:$AH$516,MATCH(Capacity!$B740,'E-E'!$B$2:$B$516,0), MATCH(Capacity!X$254,'E-E'!$E$1:$AH$1,0))</f>
        <v>0</v>
      </c>
      <c r="Y740">
        <f>$C740*INDEX('E-E'!$E$2:$AH$516,MATCH(Capacity!$B740,'E-E'!$B$2:$B$516,0), MATCH(Capacity!Y$254,'E-E'!$E$1:$AH$1,0))</f>
        <v>0</v>
      </c>
      <c r="Z740">
        <f>$C740*INDEX('E-E'!$E$2:$AH$516,MATCH(Capacity!$B740,'E-E'!$B$2:$B$516,0), MATCH(Capacity!Z$254,'E-E'!$E$1:$AH$1,0))</f>
        <v>0</v>
      </c>
      <c r="AA740">
        <f>$C740*INDEX('E-E'!$E$2:$AH$516,MATCH(Capacity!$B740,'E-E'!$B$2:$B$516,0), MATCH(Capacity!AA$254,'E-E'!$E$1:$AH$1,0))</f>
        <v>0</v>
      </c>
      <c r="AB740">
        <f>$C740*INDEX('E-E'!$E$2:$AH$516,MATCH(Capacity!$B740,'E-E'!$B$2:$B$516,0), MATCH(Capacity!AB$254,'E-E'!$E$1:$AH$1,0))</f>
        <v>0</v>
      </c>
      <c r="AC740">
        <f>$C740*INDEX('E-E'!$E$2:$AH$516,MATCH(Capacity!$B740,'E-E'!$B$2:$B$516,0), MATCH(Capacity!AC$254,'E-E'!$E$1:$AH$1,0))</f>
        <v>0</v>
      </c>
      <c r="AD740">
        <f>$C740*INDEX('E-E'!$E$2:$AH$516,MATCH(Capacity!$B740,'E-E'!$B$2:$B$516,0), MATCH(Capacity!AD$254,'E-E'!$E$1:$AH$1,0))</f>
        <v>0</v>
      </c>
      <c r="AE740">
        <f>$C740*INDEX('E-E'!$E$2:$AH$516,MATCH(Capacity!$B740,'E-E'!$B$2:$B$516,0), MATCH(Capacity!AE$254,'E-E'!$E$1:$AH$1,0))</f>
        <v>0</v>
      </c>
      <c r="AF740">
        <f>$C740*INDEX('E-E'!$E$2:$AH$516,MATCH(Capacity!$B740,'E-E'!$B$2:$B$516,0), MATCH(Capacity!AF$254,'E-E'!$E$1:$AH$1,0))</f>
        <v>0</v>
      </c>
      <c r="AG740">
        <f>$C740*INDEX('E-E'!$E$2:$AH$516,MATCH(Capacity!$B740,'E-E'!$B$2:$B$516,0), MATCH(Capacity!AG$254,'E-E'!$E$1:$AH$1,0))</f>
        <v>0</v>
      </c>
      <c r="AH740">
        <f>$C740*INDEX('E-E'!$E$2:$AH$516,MATCH(Capacity!$B740,'E-E'!$B$2:$B$516,0), MATCH(Capacity!AH$254,'E-E'!$E$1:$AH$1,0))</f>
        <v>0</v>
      </c>
    </row>
    <row r="741" spans="1:34" x14ac:dyDescent="0.3">
      <c r="A741" t="str">
        <f>'E-E'!A488</f>
        <v>Yabulu PS</v>
      </c>
      <c r="B741" t="str">
        <f>'E-E'!B488</f>
        <v>YABULU</v>
      </c>
      <c r="C741">
        <f>_xlfn.IFNA(VLOOKUP(B741,RawData!$B$1:$E$168,4,FALSE),0)</f>
        <v>160</v>
      </c>
      <c r="D741" t="str">
        <f>_xlfn.IFNA(VLOOKUP(B741,RawData!$B$1:$H$168,7,FALSE),0)</f>
        <v>CCGT</v>
      </c>
      <c r="E741" t="str">
        <f>_xlfn.IFNA(VLOOKUP(B741,RawData!$B$1:$H$168,2,FALSE),0)</f>
        <v>QLD</v>
      </c>
      <c r="F741">
        <f>$C741*INDEX('E-E'!$E$2:$AH$516,MATCH(Capacity!$B741,'E-E'!$B$2:$B$516,0), MATCH(Capacity!F$254,'E-E'!$E$1:$AH$1,0))</f>
        <v>160</v>
      </c>
      <c r="G741">
        <f>$C741*INDEX('E-E'!$E$2:$AH$516,MATCH(Capacity!$B741,'E-E'!$B$2:$B$516,0), MATCH(Capacity!G$254,'E-E'!$E$1:$AH$1,0))</f>
        <v>160</v>
      </c>
      <c r="H741">
        <f>$C741*INDEX('E-E'!$E$2:$AH$516,MATCH(Capacity!$B741,'E-E'!$B$2:$B$516,0), MATCH(Capacity!H$254,'E-E'!$E$1:$AH$1,0))</f>
        <v>160</v>
      </c>
      <c r="I741">
        <f>$C741*INDEX('E-E'!$E$2:$AH$516,MATCH(Capacity!$B741,'E-E'!$B$2:$B$516,0), MATCH(Capacity!I$254,'E-E'!$E$1:$AH$1,0))</f>
        <v>160</v>
      </c>
      <c r="J741">
        <f>$C741*INDEX('E-E'!$E$2:$AH$516,MATCH(Capacity!$B741,'E-E'!$B$2:$B$516,0), MATCH(Capacity!J$254,'E-E'!$E$1:$AH$1,0))</f>
        <v>160</v>
      </c>
      <c r="K741">
        <f>$C741*INDEX('E-E'!$E$2:$AH$516,MATCH(Capacity!$B741,'E-E'!$B$2:$B$516,0), MATCH(Capacity!K$254,'E-E'!$E$1:$AH$1,0))</f>
        <v>160</v>
      </c>
      <c r="L741">
        <f>$C741*INDEX('E-E'!$E$2:$AH$516,MATCH(Capacity!$B741,'E-E'!$B$2:$B$516,0), MATCH(Capacity!L$254,'E-E'!$E$1:$AH$1,0))</f>
        <v>160</v>
      </c>
      <c r="M741">
        <f>$C741*INDEX('E-E'!$E$2:$AH$516,MATCH(Capacity!$B741,'E-E'!$B$2:$B$516,0), MATCH(Capacity!M$254,'E-E'!$E$1:$AH$1,0))</f>
        <v>160</v>
      </c>
      <c r="N741">
        <f>$C741*INDEX('E-E'!$E$2:$AH$516,MATCH(Capacity!$B741,'E-E'!$B$2:$B$516,0), MATCH(Capacity!N$254,'E-E'!$E$1:$AH$1,0))</f>
        <v>160</v>
      </c>
      <c r="O741">
        <f>$C741*INDEX('E-E'!$E$2:$AH$516,MATCH(Capacity!$B741,'E-E'!$B$2:$B$516,0), MATCH(Capacity!O$254,'E-E'!$E$1:$AH$1,0))</f>
        <v>160</v>
      </c>
      <c r="P741">
        <f>$C741*INDEX('E-E'!$E$2:$AH$516,MATCH(Capacity!$B741,'E-E'!$B$2:$B$516,0), MATCH(Capacity!P$254,'E-E'!$E$1:$AH$1,0))</f>
        <v>160</v>
      </c>
      <c r="Q741">
        <f>$C741*INDEX('E-E'!$E$2:$AH$516,MATCH(Capacity!$B741,'E-E'!$B$2:$B$516,0), MATCH(Capacity!Q$254,'E-E'!$E$1:$AH$1,0))</f>
        <v>160</v>
      </c>
      <c r="R741">
        <f>$C741*INDEX('E-E'!$E$2:$AH$516,MATCH(Capacity!$B741,'E-E'!$B$2:$B$516,0), MATCH(Capacity!R$254,'E-E'!$E$1:$AH$1,0))</f>
        <v>160</v>
      </c>
      <c r="S741">
        <f>$C741*INDEX('E-E'!$E$2:$AH$516,MATCH(Capacity!$B741,'E-E'!$B$2:$B$516,0), MATCH(Capacity!S$254,'E-E'!$E$1:$AH$1,0))</f>
        <v>160</v>
      </c>
      <c r="T741">
        <f>$C741*INDEX('E-E'!$E$2:$AH$516,MATCH(Capacity!$B741,'E-E'!$B$2:$B$516,0), MATCH(Capacity!T$254,'E-E'!$E$1:$AH$1,0))</f>
        <v>160</v>
      </c>
      <c r="U741">
        <f>$C741*INDEX('E-E'!$E$2:$AH$516,MATCH(Capacity!$B741,'E-E'!$B$2:$B$516,0), MATCH(Capacity!U$254,'E-E'!$E$1:$AH$1,0))</f>
        <v>160</v>
      </c>
      <c r="V741">
        <f>$C741*INDEX('E-E'!$E$2:$AH$516,MATCH(Capacity!$B741,'E-E'!$B$2:$B$516,0), MATCH(Capacity!V$254,'E-E'!$E$1:$AH$1,0))</f>
        <v>160</v>
      </c>
      <c r="W741">
        <f>$C741*INDEX('E-E'!$E$2:$AH$516,MATCH(Capacity!$B741,'E-E'!$B$2:$B$516,0), MATCH(Capacity!W$254,'E-E'!$E$1:$AH$1,0))</f>
        <v>160</v>
      </c>
      <c r="X741">
        <f>$C741*INDEX('E-E'!$E$2:$AH$516,MATCH(Capacity!$B741,'E-E'!$B$2:$B$516,0), MATCH(Capacity!X$254,'E-E'!$E$1:$AH$1,0))</f>
        <v>160</v>
      </c>
      <c r="Y741">
        <f>$C741*INDEX('E-E'!$E$2:$AH$516,MATCH(Capacity!$B741,'E-E'!$B$2:$B$516,0), MATCH(Capacity!Y$254,'E-E'!$E$1:$AH$1,0))</f>
        <v>160</v>
      </c>
      <c r="Z741">
        <f>$C741*INDEX('E-E'!$E$2:$AH$516,MATCH(Capacity!$B741,'E-E'!$B$2:$B$516,0), MATCH(Capacity!Z$254,'E-E'!$E$1:$AH$1,0))</f>
        <v>160</v>
      </c>
      <c r="AA741">
        <f>$C741*INDEX('E-E'!$E$2:$AH$516,MATCH(Capacity!$B741,'E-E'!$B$2:$B$516,0), MATCH(Capacity!AA$254,'E-E'!$E$1:$AH$1,0))</f>
        <v>160</v>
      </c>
      <c r="AB741">
        <f>$C741*INDEX('E-E'!$E$2:$AH$516,MATCH(Capacity!$B741,'E-E'!$B$2:$B$516,0), MATCH(Capacity!AB$254,'E-E'!$E$1:$AH$1,0))</f>
        <v>160</v>
      </c>
      <c r="AC741">
        <f>$C741*INDEX('E-E'!$E$2:$AH$516,MATCH(Capacity!$B741,'E-E'!$B$2:$B$516,0), MATCH(Capacity!AC$254,'E-E'!$E$1:$AH$1,0))</f>
        <v>160</v>
      </c>
      <c r="AD741">
        <f>$C741*INDEX('E-E'!$E$2:$AH$516,MATCH(Capacity!$B741,'E-E'!$B$2:$B$516,0), MATCH(Capacity!AD$254,'E-E'!$E$1:$AH$1,0))</f>
        <v>160</v>
      </c>
      <c r="AE741">
        <f>$C741*INDEX('E-E'!$E$2:$AH$516,MATCH(Capacity!$B741,'E-E'!$B$2:$B$516,0), MATCH(Capacity!AE$254,'E-E'!$E$1:$AH$1,0))</f>
        <v>160</v>
      </c>
      <c r="AF741">
        <f>$C741*INDEX('E-E'!$E$2:$AH$516,MATCH(Capacity!$B741,'E-E'!$B$2:$B$516,0), MATCH(Capacity!AF$254,'E-E'!$E$1:$AH$1,0))</f>
        <v>0</v>
      </c>
      <c r="AG741">
        <f>$C741*INDEX('E-E'!$E$2:$AH$516,MATCH(Capacity!$B741,'E-E'!$B$2:$B$516,0), MATCH(Capacity!AG$254,'E-E'!$E$1:$AH$1,0))</f>
        <v>0</v>
      </c>
      <c r="AH741">
        <f>$C741*INDEX('E-E'!$E$2:$AH$516,MATCH(Capacity!$B741,'E-E'!$B$2:$B$516,0), MATCH(Capacity!AH$254,'E-E'!$E$1:$AH$1,0))</f>
        <v>0</v>
      </c>
    </row>
    <row r="742" spans="1:34" x14ac:dyDescent="0.3">
      <c r="A742" t="str">
        <f>'E-E'!A489</f>
        <v xml:space="preserve">Yabulu Steam Turbine </v>
      </c>
      <c r="B742" t="str">
        <f>'E-E'!B489</f>
        <v>YABULU2</v>
      </c>
      <c r="C742">
        <f>_xlfn.IFNA(VLOOKUP(B742,RawData!$B$1:$E$168,4,FALSE),0)</f>
        <v>84</v>
      </c>
      <c r="D742" t="str">
        <f>_xlfn.IFNA(VLOOKUP(B742,RawData!$B$1:$H$168,7,FALSE),0)</f>
        <v>CCGT</v>
      </c>
      <c r="E742" t="str">
        <f>_xlfn.IFNA(VLOOKUP(B742,RawData!$B$1:$H$168,2,FALSE),0)</f>
        <v>QLD</v>
      </c>
      <c r="F742">
        <f>$C742*INDEX('E-E'!$E$2:$AH$516,MATCH(Capacity!$B742,'E-E'!$B$2:$B$516,0), MATCH(Capacity!F$254,'E-E'!$E$1:$AH$1,0))</f>
        <v>84</v>
      </c>
      <c r="G742">
        <f>$C742*INDEX('E-E'!$E$2:$AH$516,MATCH(Capacity!$B742,'E-E'!$B$2:$B$516,0), MATCH(Capacity!G$254,'E-E'!$E$1:$AH$1,0))</f>
        <v>84</v>
      </c>
      <c r="H742">
        <f>$C742*INDEX('E-E'!$E$2:$AH$516,MATCH(Capacity!$B742,'E-E'!$B$2:$B$516,0), MATCH(Capacity!H$254,'E-E'!$E$1:$AH$1,0))</f>
        <v>84</v>
      </c>
      <c r="I742">
        <f>$C742*INDEX('E-E'!$E$2:$AH$516,MATCH(Capacity!$B742,'E-E'!$B$2:$B$516,0), MATCH(Capacity!I$254,'E-E'!$E$1:$AH$1,0))</f>
        <v>84</v>
      </c>
      <c r="J742">
        <f>$C742*INDEX('E-E'!$E$2:$AH$516,MATCH(Capacity!$B742,'E-E'!$B$2:$B$516,0), MATCH(Capacity!J$254,'E-E'!$E$1:$AH$1,0))</f>
        <v>84</v>
      </c>
      <c r="K742">
        <f>$C742*INDEX('E-E'!$E$2:$AH$516,MATCH(Capacity!$B742,'E-E'!$B$2:$B$516,0), MATCH(Capacity!K$254,'E-E'!$E$1:$AH$1,0))</f>
        <v>84</v>
      </c>
      <c r="L742">
        <f>$C742*INDEX('E-E'!$E$2:$AH$516,MATCH(Capacity!$B742,'E-E'!$B$2:$B$516,0), MATCH(Capacity!L$254,'E-E'!$E$1:$AH$1,0))</f>
        <v>84</v>
      </c>
      <c r="M742">
        <f>$C742*INDEX('E-E'!$E$2:$AH$516,MATCH(Capacity!$B742,'E-E'!$B$2:$B$516,0), MATCH(Capacity!M$254,'E-E'!$E$1:$AH$1,0))</f>
        <v>84</v>
      </c>
      <c r="N742">
        <f>$C742*INDEX('E-E'!$E$2:$AH$516,MATCH(Capacity!$B742,'E-E'!$B$2:$B$516,0), MATCH(Capacity!N$254,'E-E'!$E$1:$AH$1,0))</f>
        <v>84</v>
      </c>
      <c r="O742">
        <f>$C742*INDEX('E-E'!$E$2:$AH$516,MATCH(Capacity!$B742,'E-E'!$B$2:$B$516,0), MATCH(Capacity!O$254,'E-E'!$E$1:$AH$1,0))</f>
        <v>84</v>
      </c>
      <c r="P742">
        <f>$C742*INDEX('E-E'!$E$2:$AH$516,MATCH(Capacity!$B742,'E-E'!$B$2:$B$516,0), MATCH(Capacity!P$254,'E-E'!$E$1:$AH$1,0))</f>
        <v>84</v>
      </c>
      <c r="Q742">
        <f>$C742*INDEX('E-E'!$E$2:$AH$516,MATCH(Capacity!$B742,'E-E'!$B$2:$B$516,0), MATCH(Capacity!Q$254,'E-E'!$E$1:$AH$1,0))</f>
        <v>84</v>
      </c>
      <c r="R742">
        <f>$C742*INDEX('E-E'!$E$2:$AH$516,MATCH(Capacity!$B742,'E-E'!$B$2:$B$516,0), MATCH(Capacity!R$254,'E-E'!$E$1:$AH$1,0))</f>
        <v>84</v>
      </c>
      <c r="S742">
        <f>$C742*INDEX('E-E'!$E$2:$AH$516,MATCH(Capacity!$B742,'E-E'!$B$2:$B$516,0), MATCH(Capacity!S$254,'E-E'!$E$1:$AH$1,0))</f>
        <v>84</v>
      </c>
      <c r="T742">
        <f>$C742*INDEX('E-E'!$E$2:$AH$516,MATCH(Capacity!$B742,'E-E'!$B$2:$B$516,0), MATCH(Capacity!T$254,'E-E'!$E$1:$AH$1,0))</f>
        <v>84</v>
      </c>
      <c r="U742">
        <f>$C742*INDEX('E-E'!$E$2:$AH$516,MATCH(Capacity!$B742,'E-E'!$B$2:$B$516,0), MATCH(Capacity!U$254,'E-E'!$E$1:$AH$1,0))</f>
        <v>84</v>
      </c>
      <c r="V742">
        <f>$C742*INDEX('E-E'!$E$2:$AH$516,MATCH(Capacity!$B742,'E-E'!$B$2:$B$516,0), MATCH(Capacity!V$254,'E-E'!$E$1:$AH$1,0))</f>
        <v>84</v>
      </c>
      <c r="W742">
        <f>$C742*INDEX('E-E'!$E$2:$AH$516,MATCH(Capacity!$B742,'E-E'!$B$2:$B$516,0), MATCH(Capacity!W$254,'E-E'!$E$1:$AH$1,0))</f>
        <v>84</v>
      </c>
      <c r="X742">
        <f>$C742*INDEX('E-E'!$E$2:$AH$516,MATCH(Capacity!$B742,'E-E'!$B$2:$B$516,0), MATCH(Capacity!X$254,'E-E'!$E$1:$AH$1,0))</f>
        <v>84</v>
      </c>
      <c r="Y742">
        <f>$C742*INDEX('E-E'!$E$2:$AH$516,MATCH(Capacity!$B742,'E-E'!$B$2:$B$516,0), MATCH(Capacity!Y$254,'E-E'!$E$1:$AH$1,0))</f>
        <v>84</v>
      </c>
      <c r="Z742">
        <f>$C742*INDEX('E-E'!$E$2:$AH$516,MATCH(Capacity!$B742,'E-E'!$B$2:$B$516,0), MATCH(Capacity!Z$254,'E-E'!$E$1:$AH$1,0))</f>
        <v>84</v>
      </c>
      <c r="AA742">
        <f>$C742*INDEX('E-E'!$E$2:$AH$516,MATCH(Capacity!$B742,'E-E'!$B$2:$B$516,0), MATCH(Capacity!AA$254,'E-E'!$E$1:$AH$1,0))</f>
        <v>84</v>
      </c>
      <c r="AB742">
        <f>$C742*INDEX('E-E'!$E$2:$AH$516,MATCH(Capacity!$B742,'E-E'!$B$2:$B$516,0), MATCH(Capacity!AB$254,'E-E'!$E$1:$AH$1,0))</f>
        <v>84</v>
      </c>
      <c r="AC742">
        <f>$C742*INDEX('E-E'!$E$2:$AH$516,MATCH(Capacity!$B742,'E-E'!$B$2:$B$516,0), MATCH(Capacity!AC$254,'E-E'!$E$1:$AH$1,0))</f>
        <v>84</v>
      </c>
      <c r="AD742">
        <f>$C742*INDEX('E-E'!$E$2:$AH$516,MATCH(Capacity!$B742,'E-E'!$B$2:$B$516,0), MATCH(Capacity!AD$254,'E-E'!$E$1:$AH$1,0))</f>
        <v>84</v>
      </c>
      <c r="AE742">
        <f>$C742*INDEX('E-E'!$E$2:$AH$516,MATCH(Capacity!$B742,'E-E'!$B$2:$B$516,0), MATCH(Capacity!AE$254,'E-E'!$E$1:$AH$1,0))</f>
        <v>84</v>
      </c>
      <c r="AF742">
        <f>$C742*INDEX('E-E'!$E$2:$AH$516,MATCH(Capacity!$B742,'E-E'!$B$2:$B$516,0), MATCH(Capacity!AF$254,'E-E'!$E$1:$AH$1,0))</f>
        <v>0</v>
      </c>
      <c r="AG742">
        <f>$C742*INDEX('E-E'!$E$2:$AH$516,MATCH(Capacity!$B742,'E-E'!$B$2:$B$516,0), MATCH(Capacity!AG$254,'E-E'!$E$1:$AH$1,0))</f>
        <v>0</v>
      </c>
      <c r="AH742">
        <f>$C742*INDEX('E-E'!$E$2:$AH$516,MATCH(Capacity!$B742,'E-E'!$B$2:$B$516,0), MATCH(Capacity!AH$254,'E-E'!$E$1:$AH$1,0))</f>
        <v>0</v>
      </c>
    </row>
    <row r="743" spans="1:34" x14ac:dyDescent="0.3">
      <c r="A743" t="str">
        <f>'E-E'!A490</f>
        <v>Yambuk Wind Farm</v>
      </c>
      <c r="B743" t="str">
        <f>'E-E'!B490</f>
        <v>YAMBUKWF</v>
      </c>
      <c r="C743">
        <f>_xlfn.IFNA(VLOOKUP(B743,RawData!$B$1:$E$168,4,FALSE),0)</f>
        <v>0</v>
      </c>
      <c r="D743">
        <f>_xlfn.IFNA(VLOOKUP(B743,RawData!$B$1:$H$168,7,FALSE),0)</f>
        <v>0</v>
      </c>
      <c r="E743">
        <f>_xlfn.IFNA(VLOOKUP(B743,RawData!$B$1:$H$168,2,FALSE),0)</f>
        <v>0</v>
      </c>
      <c r="F743">
        <f>$C743*INDEX('E-E'!$E$2:$AH$516,MATCH(Capacity!$B743,'E-E'!$B$2:$B$516,0), MATCH(Capacity!F$254,'E-E'!$E$1:$AH$1,0))</f>
        <v>0</v>
      </c>
      <c r="G743">
        <f>$C743*INDEX('E-E'!$E$2:$AH$516,MATCH(Capacity!$B743,'E-E'!$B$2:$B$516,0), MATCH(Capacity!G$254,'E-E'!$E$1:$AH$1,0))</f>
        <v>0</v>
      </c>
      <c r="H743">
        <f>$C743*INDEX('E-E'!$E$2:$AH$516,MATCH(Capacity!$B743,'E-E'!$B$2:$B$516,0), MATCH(Capacity!H$254,'E-E'!$E$1:$AH$1,0))</f>
        <v>0</v>
      </c>
      <c r="I743">
        <f>$C743*INDEX('E-E'!$E$2:$AH$516,MATCH(Capacity!$B743,'E-E'!$B$2:$B$516,0), MATCH(Capacity!I$254,'E-E'!$E$1:$AH$1,0))</f>
        <v>0</v>
      </c>
      <c r="J743">
        <f>$C743*INDEX('E-E'!$E$2:$AH$516,MATCH(Capacity!$B743,'E-E'!$B$2:$B$516,0), MATCH(Capacity!J$254,'E-E'!$E$1:$AH$1,0))</f>
        <v>0</v>
      </c>
      <c r="K743">
        <f>$C743*INDEX('E-E'!$E$2:$AH$516,MATCH(Capacity!$B743,'E-E'!$B$2:$B$516,0), MATCH(Capacity!K$254,'E-E'!$E$1:$AH$1,0))</f>
        <v>0</v>
      </c>
      <c r="L743">
        <f>$C743*INDEX('E-E'!$E$2:$AH$516,MATCH(Capacity!$B743,'E-E'!$B$2:$B$516,0), MATCH(Capacity!L$254,'E-E'!$E$1:$AH$1,0))</f>
        <v>0</v>
      </c>
      <c r="M743">
        <f>$C743*INDEX('E-E'!$E$2:$AH$516,MATCH(Capacity!$B743,'E-E'!$B$2:$B$516,0), MATCH(Capacity!M$254,'E-E'!$E$1:$AH$1,0))</f>
        <v>0</v>
      </c>
      <c r="N743">
        <f>$C743*INDEX('E-E'!$E$2:$AH$516,MATCH(Capacity!$B743,'E-E'!$B$2:$B$516,0), MATCH(Capacity!N$254,'E-E'!$E$1:$AH$1,0))</f>
        <v>0</v>
      </c>
      <c r="O743">
        <f>$C743*INDEX('E-E'!$E$2:$AH$516,MATCH(Capacity!$B743,'E-E'!$B$2:$B$516,0), MATCH(Capacity!O$254,'E-E'!$E$1:$AH$1,0))</f>
        <v>0</v>
      </c>
      <c r="P743">
        <f>$C743*INDEX('E-E'!$E$2:$AH$516,MATCH(Capacity!$B743,'E-E'!$B$2:$B$516,0), MATCH(Capacity!P$254,'E-E'!$E$1:$AH$1,0))</f>
        <v>0</v>
      </c>
      <c r="Q743">
        <f>$C743*INDEX('E-E'!$E$2:$AH$516,MATCH(Capacity!$B743,'E-E'!$B$2:$B$516,0), MATCH(Capacity!Q$254,'E-E'!$E$1:$AH$1,0))</f>
        <v>0</v>
      </c>
      <c r="R743">
        <f>$C743*INDEX('E-E'!$E$2:$AH$516,MATCH(Capacity!$B743,'E-E'!$B$2:$B$516,0), MATCH(Capacity!R$254,'E-E'!$E$1:$AH$1,0))</f>
        <v>0</v>
      </c>
      <c r="S743">
        <f>$C743*INDEX('E-E'!$E$2:$AH$516,MATCH(Capacity!$B743,'E-E'!$B$2:$B$516,0), MATCH(Capacity!S$254,'E-E'!$E$1:$AH$1,0))</f>
        <v>0</v>
      </c>
      <c r="T743">
        <f>$C743*INDEX('E-E'!$E$2:$AH$516,MATCH(Capacity!$B743,'E-E'!$B$2:$B$516,0), MATCH(Capacity!T$254,'E-E'!$E$1:$AH$1,0))</f>
        <v>0</v>
      </c>
      <c r="U743">
        <f>$C743*INDEX('E-E'!$E$2:$AH$516,MATCH(Capacity!$B743,'E-E'!$B$2:$B$516,0), MATCH(Capacity!U$254,'E-E'!$E$1:$AH$1,0))</f>
        <v>0</v>
      </c>
      <c r="V743">
        <f>$C743*INDEX('E-E'!$E$2:$AH$516,MATCH(Capacity!$B743,'E-E'!$B$2:$B$516,0), MATCH(Capacity!V$254,'E-E'!$E$1:$AH$1,0))</f>
        <v>0</v>
      </c>
      <c r="W743">
        <f>$C743*INDEX('E-E'!$E$2:$AH$516,MATCH(Capacity!$B743,'E-E'!$B$2:$B$516,0), MATCH(Capacity!W$254,'E-E'!$E$1:$AH$1,0))</f>
        <v>0</v>
      </c>
      <c r="X743">
        <f>$C743*INDEX('E-E'!$E$2:$AH$516,MATCH(Capacity!$B743,'E-E'!$B$2:$B$516,0), MATCH(Capacity!X$254,'E-E'!$E$1:$AH$1,0))</f>
        <v>0</v>
      </c>
      <c r="Y743">
        <f>$C743*INDEX('E-E'!$E$2:$AH$516,MATCH(Capacity!$B743,'E-E'!$B$2:$B$516,0), MATCH(Capacity!Y$254,'E-E'!$E$1:$AH$1,0))</f>
        <v>0</v>
      </c>
      <c r="Z743">
        <f>$C743*INDEX('E-E'!$E$2:$AH$516,MATCH(Capacity!$B743,'E-E'!$B$2:$B$516,0), MATCH(Capacity!Z$254,'E-E'!$E$1:$AH$1,0))</f>
        <v>0</v>
      </c>
      <c r="AA743">
        <f>$C743*INDEX('E-E'!$E$2:$AH$516,MATCH(Capacity!$B743,'E-E'!$B$2:$B$516,0), MATCH(Capacity!AA$254,'E-E'!$E$1:$AH$1,0))</f>
        <v>0</v>
      </c>
      <c r="AB743">
        <f>$C743*INDEX('E-E'!$E$2:$AH$516,MATCH(Capacity!$B743,'E-E'!$B$2:$B$516,0), MATCH(Capacity!AB$254,'E-E'!$E$1:$AH$1,0))</f>
        <v>0</v>
      </c>
      <c r="AC743">
        <f>$C743*INDEX('E-E'!$E$2:$AH$516,MATCH(Capacity!$B743,'E-E'!$B$2:$B$516,0), MATCH(Capacity!AC$254,'E-E'!$E$1:$AH$1,0))</f>
        <v>0</v>
      </c>
      <c r="AD743">
        <f>$C743*INDEX('E-E'!$E$2:$AH$516,MATCH(Capacity!$B743,'E-E'!$B$2:$B$516,0), MATCH(Capacity!AD$254,'E-E'!$E$1:$AH$1,0))</f>
        <v>0</v>
      </c>
      <c r="AE743">
        <f>$C743*INDEX('E-E'!$E$2:$AH$516,MATCH(Capacity!$B743,'E-E'!$B$2:$B$516,0), MATCH(Capacity!AE$254,'E-E'!$E$1:$AH$1,0))</f>
        <v>0</v>
      </c>
      <c r="AF743">
        <f>$C743*INDEX('E-E'!$E$2:$AH$516,MATCH(Capacity!$B743,'E-E'!$B$2:$B$516,0), MATCH(Capacity!AF$254,'E-E'!$E$1:$AH$1,0))</f>
        <v>0</v>
      </c>
      <c r="AG743">
        <f>$C743*INDEX('E-E'!$E$2:$AH$516,MATCH(Capacity!$B743,'E-E'!$B$2:$B$516,0), MATCH(Capacity!AG$254,'E-E'!$E$1:$AH$1,0))</f>
        <v>0</v>
      </c>
      <c r="AH743">
        <f>$C743*INDEX('E-E'!$E$2:$AH$516,MATCH(Capacity!$B743,'E-E'!$B$2:$B$516,0), MATCH(Capacity!AH$254,'E-E'!$E$1:$AH$1,0))</f>
        <v>0</v>
      </c>
    </row>
    <row r="744" spans="1:34" x14ac:dyDescent="0.3">
      <c r="A744" t="str">
        <f>'E-E'!A491</f>
        <v>Yarranlea Solar Farm</v>
      </c>
      <c r="B744" t="str">
        <f>'E-E'!B491</f>
        <v>YARANSF1</v>
      </c>
      <c r="C744">
        <f>_xlfn.IFNA(VLOOKUP(B744,RawData!$B$1:$E$168,4,FALSE),0)</f>
        <v>0</v>
      </c>
      <c r="D744">
        <f>_xlfn.IFNA(VLOOKUP(B744,RawData!$B$1:$H$168,7,FALSE),0)</f>
        <v>0</v>
      </c>
      <c r="E744">
        <f>_xlfn.IFNA(VLOOKUP(B744,RawData!$B$1:$H$168,2,FALSE),0)</f>
        <v>0</v>
      </c>
      <c r="F744">
        <f>$C744*INDEX('E-E'!$E$2:$AH$516,MATCH(Capacity!$B744,'E-E'!$B$2:$B$516,0), MATCH(Capacity!F$254,'E-E'!$E$1:$AH$1,0))</f>
        <v>0</v>
      </c>
      <c r="G744">
        <f>$C744*INDEX('E-E'!$E$2:$AH$516,MATCH(Capacity!$B744,'E-E'!$B$2:$B$516,0), MATCH(Capacity!G$254,'E-E'!$E$1:$AH$1,0))</f>
        <v>0</v>
      </c>
      <c r="H744">
        <f>$C744*INDEX('E-E'!$E$2:$AH$516,MATCH(Capacity!$B744,'E-E'!$B$2:$B$516,0), MATCH(Capacity!H$254,'E-E'!$E$1:$AH$1,0))</f>
        <v>0</v>
      </c>
      <c r="I744">
        <f>$C744*INDEX('E-E'!$E$2:$AH$516,MATCH(Capacity!$B744,'E-E'!$B$2:$B$516,0), MATCH(Capacity!I$254,'E-E'!$E$1:$AH$1,0))</f>
        <v>0</v>
      </c>
      <c r="J744">
        <f>$C744*INDEX('E-E'!$E$2:$AH$516,MATCH(Capacity!$B744,'E-E'!$B$2:$B$516,0), MATCH(Capacity!J$254,'E-E'!$E$1:$AH$1,0))</f>
        <v>0</v>
      </c>
      <c r="K744">
        <f>$C744*INDEX('E-E'!$E$2:$AH$516,MATCH(Capacity!$B744,'E-E'!$B$2:$B$516,0), MATCH(Capacity!K$254,'E-E'!$E$1:$AH$1,0))</f>
        <v>0</v>
      </c>
      <c r="L744">
        <f>$C744*INDEX('E-E'!$E$2:$AH$516,MATCH(Capacity!$B744,'E-E'!$B$2:$B$516,0), MATCH(Capacity!L$254,'E-E'!$E$1:$AH$1,0))</f>
        <v>0</v>
      </c>
      <c r="M744">
        <f>$C744*INDEX('E-E'!$E$2:$AH$516,MATCH(Capacity!$B744,'E-E'!$B$2:$B$516,0), MATCH(Capacity!M$254,'E-E'!$E$1:$AH$1,0))</f>
        <v>0</v>
      </c>
      <c r="N744">
        <f>$C744*INDEX('E-E'!$E$2:$AH$516,MATCH(Capacity!$B744,'E-E'!$B$2:$B$516,0), MATCH(Capacity!N$254,'E-E'!$E$1:$AH$1,0))</f>
        <v>0</v>
      </c>
      <c r="O744">
        <f>$C744*INDEX('E-E'!$E$2:$AH$516,MATCH(Capacity!$B744,'E-E'!$B$2:$B$516,0), MATCH(Capacity!O$254,'E-E'!$E$1:$AH$1,0))</f>
        <v>0</v>
      </c>
      <c r="P744">
        <f>$C744*INDEX('E-E'!$E$2:$AH$516,MATCH(Capacity!$B744,'E-E'!$B$2:$B$516,0), MATCH(Capacity!P$254,'E-E'!$E$1:$AH$1,0))</f>
        <v>0</v>
      </c>
      <c r="Q744">
        <f>$C744*INDEX('E-E'!$E$2:$AH$516,MATCH(Capacity!$B744,'E-E'!$B$2:$B$516,0), MATCH(Capacity!Q$254,'E-E'!$E$1:$AH$1,0))</f>
        <v>0</v>
      </c>
      <c r="R744">
        <f>$C744*INDEX('E-E'!$E$2:$AH$516,MATCH(Capacity!$B744,'E-E'!$B$2:$B$516,0), MATCH(Capacity!R$254,'E-E'!$E$1:$AH$1,0))</f>
        <v>0</v>
      </c>
      <c r="S744">
        <f>$C744*INDEX('E-E'!$E$2:$AH$516,MATCH(Capacity!$B744,'E-E'!$B$2:$B$516,0), MATCH(Capacity!S$254,'E-E'!$E$1:$AH$1,0))</f>
        <v>0</v>
      </c>
      <c r="T744">
        <f>$C744*INDEX('E-E'!$E$2:$AH$516,MATCH(Capacity!$B744,'E-E'!$B$2:$B$516,0), MATCH(Capacity!T$254,'E-E'!$E$1:$AH$1,0))</f>
        <v>0</v>
      </c>
      <c r="U744">
        <f>$C744*INDEX('E-E'!$E$2:$AH$516,MATCH(Capacity!$B744,'E-E'!$B$2:$B$516,0), MATCH(Capacity!U$254,'E-E'!$E$1:$AH$1,0))</f>
        <v>0</v>
      </c>
      <c r="V744">
        <f>$C744*INDEX('E-E'!$E$2:$AH$516,MATCH(Capacity!$B744,'E-E'!$B$2:$B$516,0), MATCH(Capacity!V$254,'E-E'!$E$1:$AH$1,0))</f>
        <v>0</v>
      </c>
      <c r="W744">
        <f>$C744*INDEX('E-E'!$E$2:$AH$516,MATCH(Capacity!$B744,'E-E'!$B$2:$B$516,0), MATCH(Capacity!W$254,'E-E'!$E$1:$AH$1,0))</f>
        <v>0</v>
      </c>
      <c r="X744">
        <f>$C744*INDEX('E-E'!$E$2:$AH$516,MATCH(Capacity!$B744,'E-E'!$B$2:$B$516,0), MATCH(Capacity!X$254,'E-E'!$E$1:$AH$1,0))</f>
        <v>0</v>
      </c>
      <c r="Y744">
        <f>$C744*INDEX('E-E'!$E$2:$AH$516,MATCH(Capacity!$B744,'E-E'!$B$2:$B$516,0), MATCH(Capacity!Y$254,'E-E'!$E$1:$AH$1,0))</f>
        <v>0</v>
      </c>
      <c r="Z744">
        <f>$C744*INDEX('E-E'!$E$2:$AH$516,MATCH(Capacity!$B744,'E-E'!$B$2:$B$516,0), MATCH(Capacity!Z$254,'E-E'!$E$1:$AH$1,0))</f>
        <v>0</v>
      </c>
      <c r="AA744">
        <f>$C744*INDEX('E-E'!$E$2:$AH$516,MATCH(Capacity!$B744,'E-E'!$B$2:$B$516,0), MATCH(Capacity!AA$254,'E-E'!$E$1:$AH$1,0))</f>
        <v>0</v>
      </c>
      <c r="AB744">
        <f>$C744*INDEX('E-E'!$E$2:$AH$516,MATCH(Capacity!$B744,'E-E'!$B$2:$B$516,0), MATCH(Capacity!AB$254,'E-E'!$E$1:$AH$1,0))</f>
        <v>0</v>
      </c>
      <c r="AC744">
        <f>$C744*INDEX('E-E'!$E$2:$AH$516,MATCH(Capacity!$B744,'E-E'!$B$2:$B$516,0), MATCH(Capacity!AC$254,'E-E'!$E$1:$AH$1,0))</f>
        <v>0</v>
      </c>
      <c r="AD744">
        <f>$C744*INDEX('E-E'!$E$2:$AH$516,MATCH(Capacity!$B744,'E-E'!$B$2:$B$516,0), MATCH(Capacity!AD$254,'E-E'!$E$1:$AH$1,0))</f>
        <v>0</v>
      </c>
      <c r="AE744">
        <f>$C744*INDEX('E-E'!$E$2:$AH$516,MATCH(Capacity!$B744,'E-E'!$B$2:$B$516,0), MATCH(Capacity!AE$254,'E-E'!$E$1:$AH$1,0))</f>
        <v>0</v>
      </c>
      <c r="AF744">
        <f>$C744*INDEX('E-E'!$E$2:$AH$516,MATCH(Capacity!$B744,'E-E'!$B$2:$B$516,0), MATCH(Capacity!AF$254,'E-E'!$E$1:$AH$1,0))</f>
        <v>0</v>
      </c>
      <c r="AG744">
        <f>$C744*INDEX('E-E'!$E$2:$AH$516,MATCH(Capacity!$B744,'E-E'!$B$2:$B$516,0), MATCH(Capacity!AG$254,'E-E'!$E$1:$AH$1,0))</f>
        <v>0</v>
      </c>
      <c r="AH744">
        <f>$C744*INDEX('E-E'!$E$2:$AH$516,MATCH(Capacity!$B744,'E-E'!$B$2:$B$516,0), MATCH(Capacity!AH$254,'E-E'!$E$1:$AH$1,0))</f>
        <v>0</v>
      </c>
    </row>
    <row r="745" spans="1:34" x14ac:dyDescent="0.3">
      <c r="A745" t="str">
        <f>'E-E'!A492</f>
        <v>Yarwun Cogen</v>
      </c>
      <c r="B745" t="str">
        <f>'E-E'!B492</f>
        <v>YARWUN_1</v>
      </c>
      <c r="C745">
        <f>_xlfn.IFNA(VLOOKUP(B745,RawData!$B$1:$E$168,4,FALSE),0)</f>
        <v>180</v>
      </c>
      <c r="D745" t="str">
        <f>_xlfn.IFNA(VLOOKUP(B745,RawData!$B$1:$H$168,7,FALSE),0)</f>
        <v>CCGT</v>
      </c>
      <c r="E745" t="str">
        <f>_xlfn.IFNA(VLOOKUP(B745,RawData!$B$1:$H$168,2,FALSE),0)</f>
        <v>QLD</v>
      </c>
      <c r="F745">
        <f>$C745*INDEX('E-E'!$E$2:$AH$516,MATCH(Capacity!$B745,'E-E'!$B$2:$B$516,0), MATCH(Capacity!F$254,'E-E'!$E$1:$AH$1,0))</f>
        <v>180</v>
      </c>
      <c r="G745">
        <f>$C745*INDEX('E-E'!$E$2:$AH$516,MATCH(Capacity!$B745,'E-E'!$B$2:$B$516,0), MATCH(Capacity!G$254,'E-E'!$E$1:$AH$1,0))</f>
        <v>180</v>
      </c>
      <c r="H745">
        <f>$C745*INDEX('E-E'!$E$2:$AH$516,MATCH(Capacity!$B745,'E-E'!$B$2:$B$516,0), MATCH(Capacity!H$254,'E-E'!$E$1:$AH$1,0))</f>
        <v>180</v>
      </c>
      <c r="I745">
        <f>$C745*INDEX('E-E'!$E$2:$AH$516,MATCH(Capacity!$B745,'E-E'!$B$2:$B$516,0), MATCH(Capacity!I$254,'E-E'!$E$1:$AH$1,0))</f>
        <v>180</v>
      </c>
      <c r="J745">
        <f>$C745*INDEX('E-E'!$E$2:$AH$516,MATCH(Capacity!$B745,'E-E'!$B$2:$B$516,0), MATCH(Capacity!J$254,'E-E'!$E$1:$AH$1,0))</f>
        <v>180</v>
      </c>
      <c r="K745">
        <f>$C745*INDEX('E-E'!$E$2:$AH$516,MATCH(Capacity!$B745,'E-E'!$B$2:$B$516,0), MATCH(Capacity!K$254,'E-E'!$E$1:$AH$1,0))</f>
        <v>180</v>
      </c>
      <c r="L745">
        <f>$C745*INDEX('E-E'!$E$2:$AH$516,MATCH(Capacity!$B745,'E-E'!$B$2:$B$516,0), MATCH(Capacity!L$254,'E-E'!$E$1:$AH$1,0))</f>
        <v>180</v>
      </c>
      <c r="M745">
        <f>$C745*INDEX('E-E'!$E$2:$AH$516,MATCH(Capacity!$B745,'E-E'!$B$2:$B$516,0), MATCH(Capacity!M$254,'E-E'!$E$1:$AH$1,0))</f>
        <v>180</v>
      </c>
      <c r="N745">
        <f>$C745*INDEX('E-E'!$E$2:$AH$516,MATCH(Capacity!$B745,'E-E'!$B$2:$B$516,0), MATCH(Capacity!N$254,'E-E'!$E$1:$AH$1,0))</f>
        <v>180</v>
      </c>
      <c r="O745">
        <f>$C745*INDEX('E-E'!$E$2:$AH$516,MATCH(Capacity!$B745,'E-E'!$B$2:$B$516,0), MATCH(Capacity!O$254,'E-E'!$E$1:$AH$1,0))</f>
        <v>180</v>
      </c>
      <c r="P745">
        <f>$C745*INDEX('E-E'!$E$2:$AH$516,MATCH(Capacity!$B745,'E-E'!$B$2:$B$516,0), MATCH(Capacity!P$254,'E-E'!$E$1:$AH$1,0))</f>
        <v>180</v>
      </c>
      <c r="Q745">
        <f>$C745*INDEX('E-E'!$E$2:$AH$516,MATCH(Capacity!$B745,'E-E'!$B$2:$B$516,0), MATCH(Capacity!Q$254,'E-E'!$E$1:$AH$1,0))</f>
        <v>180</v>
      </c>
      <c r="R745">
        <f>$C745*INDEX('E-E'!$E$2:$AH$516,MATCH(Capacity!$B745,'E-E'!$B$2:$B$516,0), MATCH(Capacity!R$254,'E-E'!$E$1:$AH$1,0))</f>
        <v>180</v>
      </c>
      <c r="S745">
        <f>$C745*INDEX('E-E'!$E$2:$AH$516,MATCH(Capacity!$B745,'E-E'!$B$2:$B$516,0), MATCH(Capacity!S$254,'E-E'!$E$1:$AH$1,0))</f>
        <v>180</v>
      </c>
      <c r="T745">
        <f>$C745*INDEX('E-E'!$E$2:$AH$516,MATCH(Capacity!$B745,'E-E'!$B$2:$B$516,0), MATCH(Capacity!T$254,'E-E'!$E$1:$AH$1,0))</f>
        <v>180</v>
      </c>
      <c r="U745">
        <f>$C745*INDEX('E-E'!$E$2:$AH$516,MATCH(Capacity!$B745,'E-E'!$B$2:$B$516,0), MATCH(Capacity!U$254,'E-E'!$E$1:$AH$1,0))</f>
        <v>180</v>
      </c>
      <c r="V745">
        <f>$C745*INDEX('E-E'!$E$2:$AH$516,MATCH(Capacity!$B745,'E-E'!$B$2:$B$516,0), MATCH(Capacity!V$254,'E-E'!$E$1:$AH$1,0))</f>
        <v>180</v>
      </c>
      <c r="W745">
        <f>$C745*INDEX('E-E'!$E$2:$AH$516,MATCH(Capacity!$B745,'E-E'!$B$2:$B$516,0), MATCH(Capacity!W$254,'E-E'!$E$1:$AH$1,0))</f>
        <v>180</v>
      </c>
      <c r="X745">
        <f>$C745*INDEX('E-E'!$E$2:$AH$516,MATCH(Capacity!$B745,'E-E'!$B$2:$B$516,0), MATCH(Capacity!X$254,'E-E'!$E$1:$AH$1,0))</f>
        <v>180</v>
      </c>
      <c r="Y745">
        <f>$C745*INDEX('E-E'!$E$2:$AH$516,MATCH(Capacity!$B745,'E-E'!$B$2:$B$516,0), MATCH(Capacity!Y$254,'E-E'!$E$1:$AH$1,0))</f>
        <v>180</v>
      </c>
      <c r="Z745">
        <f>$C745*INDEX('E-E'!$E$2:$AH$516,MATCH(Capacity!$B745,'E-E'!$B$2:$B$516,0), MATCH(Capacity!Z$254,'E-E'!$E$1:$AH$1,0))</f>
        <v>180</v>
      </c>
      <c r="AA745">
        <f>$C745*INDEX('E-E'!$E$2:$AH$516,MATCH(Capacity!$B745,'E-E'!$B$2:$B$516,0), MATCH(Capacity!AA$254,'E-E'!$E$1:$AH$1,0))</f>
        <v>180</v>
      </c>
      <c r="AB745">
        <f>$C745*INDEX('E-E'!$E$2:$AH$516,MATCH(Capacity!$B745,'E-E'!$B$2:$B$516,0), MATCH(Capacity!AB$254,'E-E'!$E$1:$AH$1,0))</f>
        <v>180</v>
      </c>
      <c r="AC745">
        <f>$C745*INDEX('E-E'!$E$2:$AH$516,MATCH(Capacity!$B745,'E-E'!$B$2:$B$516,0), MATCH(Capacity!AC$254,'E-E'!$E$1:$AH$1,0))</f>
        <v>180</v>
      </c>
      <c r="AD745">
        <f>$C745*INDEX('E-E'!$E$2:$AH$516,MATCH(Capacity!$B745,'E-E'!$B$2:$B$516,0), MATCH(Capacity!AD$254,'E-E'!$E$1:$AH$1,0))</f>
        <v>180</v>
      </c>
      <c r="AE745">
        <f>$C745*INDEX('E-E'!$E$2:$AH$516,MATCH(Capacity!$B745,'E-E'!$B$2:$B$516,0), MATCH(Capacity!AE$254,'E-E'!$E$1:$AH$1,0))</f>
        <v>180</v>
      </c>
      <c r="AF745">
        <f>$C745*INDEX('E-E'!$E$2:$AH$516,MATCH(Capacity!$B745,'E-E'!$B$2:$B$516,0), MATCH(Capacity!AF$254,'E-E'!$E$1:$AH$1,0))</f>
        <v>180</v>
      </c>
      <c r="AG745">
        <f>$C745*INDEX('E-E'!$E$2:$AH$516,MATCH(Capacity!$B745,'E-E'!$B$2:$B$516,0), MATCH(Capacity!AG$254,'E-E'!$E$1:$AH$1,0))</f>
        <v>180</v>
      </c>
      <c r="AH745">
        <f>$C745*INDEX('E-E'!$E$2:$AH$516,MATCH(Capacity!$B745,'E-E'!$B$2:$B$516,0), MATCH(Capacity!AH$254,'E-E'!$E$1:$AH$1,0))</f>
        <v>180</v>
      </c>
    </row>
    <row r="746" spans="1:34" x14ac:dyDescent="0.3">
      <c r="A746" t="str">
        <f>'E-E'!A493</f>
        <v>Yatpool Solar Farm</v>
      </c>
      <c r="B746" t="str">
        <f>'E-E'!B493</f>
        <v>YATSF1</v>
      </c>
      <c r="C746">
        <f>_xlfn.IFNA(VLOOKUP(B746,RawData!$B$1:$E$168,4,FALSE),0)</f>
        <v>0</v>
      </c>
      <c r="D746">
        <f>_xlfn.IFNA(VLOOKUP(B746,RawData!$B$1:$H$168,7,FALSE),0)</f>
        <v>0</v>
      </c>
      <c r="E746">
        <f>_xlfn.IFNA(VLOOKUP(B746,RawData!$B$1:$H$168,2,FALSE),0)</f>
        <v>0</v>
      </c>
      <c r="F746">
        <f>$C746*INDEX('E-E'!$E$2:$AH$516,MATCH(Capacity!$B746,'E-E'!$B$2:$B$516,0), MATCH(Capacity!F$254,'E-E'!$E$1:$AH$1,0))</f>
        <v>0</v>
      </c>
      <c r="G746">
        <f>$C746*INDEX('E-E'!$E$2:$AH$516,MATCH(Capacity!$B746,'E-E'!$B$2:$B$516,0), MATCH(Capacity!G$254,'E-E'!$E$1:$AH$1,0))</f>
        <v>0</v>
      </c>
      <c r="H746">
        <f>$C746*INDEX('E-E'!$E$2:$AH$516,MATCH(Capacity!$B746,'E-E'!$B$2:$B$516,0), MATCH(Capacity!H$254,'E-E'!$E$1:$AH$1,0))</f>
        <v>0</v>
      </c>
      <c r="I746">
        <f>$C746*INDEX('E-E'!$E$2:$AH$516,MATCH(Capacity!$B746,'E-E'!$B$2:$B$516,0), MATCH(Capacity!I$254,'E-E'!$E$1:$AH$1,0))</f>
        <v>0</v>
      </c>
      <c r="J746">
        <f>$C746*INDEX('E-E'!$E$2:$AH$516,MATCH(Capacity!$B746,'E-E'!$B$2:$B$516,0), MATCH(Capacity!J$254,'E-E'!$E$1:$AH$1,0))</f>
        <v>0</v>
      </c>
      <c r="K746">
        <f>$C746*INDEX('E-E'!$E$2:$AH$516,MATCH(Capacity!$B746,'E-E'!$B$2:$B$516,0), MATCH(Capacity!K$254,'E-E'!$E$1:$AH$1,0))</f>
        <v>0</v>
      </c>
      <c r="L746">
        <f>$C746*INDEX('E-E'!$E$2:$AH$516,MATCH(Capacity!$B746,'E-E'!$B$2:$B$516,0), MATCH(Capacity!L$254,'E-E'!$E$1:$AH$1,0))</f>
        <v>0</v>
      </c>
      <c r="M746">
        <f>$C746*INDEX('E-E'!$E$2:$AH$516,MATCH(Capacity!$B746,'E-E'!$B$2:$B$516,0), MATCH(Capacity!M$254,'E-E'!$E$1:$AH$1,0))</f>
        <v>0</v>
      </c>
      <c r="N746">
        <f>$C746*INDEX('E-E'!$E$2:$AH$516,MATCH(Capacity!$B746,'E-E'!$B$2:$B$516,0), MATCH(Capacity!N$254,'E-E'!$E$1:$AH$1,0))</f>
        <v>0</v>
      </c>
      <c r="O746">
        <f>$C746*INDEX('E-E'!$E$2:$AH$516,MATCH(Capacity!$B746,'E-E'!$B$2:$B$516,0), MATCH(Capacity!O$254,'E-E'!$E$1:$AH$1,0))</f>
        <v>0</v>
      </c>
      <c r="P746">
        <f>$C746*INDEX('E-E'!$E$2:$AH$516,MATCH(Capacity!$B746,'E-E'!$B$2:$B$516,0), MATCH(Capacity!P$254,'E-E'!$E$1:$AH$1,0))</f>
        <v>0</v>
      </c>
      <c r="Q746">
        <f>$C746*INDEX('E-E'!$E$2:$AH$516,MATCH(Capacity!$B746,'E-E'!$B$2:$B$516,0), MATCH(Capacity!Q$254,'E-E'!$E$1:$AH$1,0))</f>
        <v>0</v>
      </c>
      <c r="R746">
        <f>$C746*INDEX('E-E'!$E$2:$AH$516,MATCH(Capacity!$B746,'E-E'!$B$2:$B$516,0), MATCH(Capacity!R$254,'E-E'!$E$1:$AH$1,0))</f>
        <v>0</v>
      </c>
      <c r="S746">
        <f>$C746*INDEX('E-E'!$E$2:$AH$516,MATCH(Capacity!$B746,'E-E'!$B$2:$B$516,0), MATCH(Capacity!S$254,'E-E'!$E$1:$AH$1,0))</f>
        <v>0</v>
      </c>
      <c r="T746">
        <f>$C746*INDEX('E-E'!$E$2:$AH$516,MATCH(Capacity!$B746,'E-E'!$B$2:$B$516,0), MATCH(Capacity!T$254,'E-E'!$E$1:$AH$1,0))</f>
        <v>0</v>
      </c>
      <c r="U746">
        <f>$C746*INDEX('E-E'!$E$2:$AH$516,MATCH(Capacity!$B746,'E-E'!$B$2:$B$516,0), MATCH(Capacity!U$254,'E-E'!$E$1:$AH$1,0))</f>
        <v>0</v>
      </c>
      <c r="V746">
        <f>$C746*INDEX('E-E'!$E$2:$AH$516,MATCH(Capacity!$B746,'E-E'!$B$2:$B$516,0), MATCH(Capacity!V$254,'E-E'!$E$1:$AH$1,0))</f>
        <v>0</v>
      </c>
      <c r="W746">
        <f>$C746*INDEX('E-E'!$E$2:$AH$516,MATCH(Capacity!$B746,'E-E'!$B$2:$B$516,0), MATCH(Capacity!W$254,'E-E'!$E$1:$AH$1,0))</f>
        <v>0</v>
      </c>
      <c r="X746">
        <f>$C746*INDEX('E-E'!$E$2:$AH$516,MATCH(Capacity!$B746,'E-E'!$B$2:$B$516,0), MATCH(Capacity!X$254,'E-E'!$E$1:$AH$1,0))</f>
        <v>0</v>
      </c>
      <c r="Y746">
        <f>$C746*INDEX('E-E'!$E$2:$AH$516,MATCH(Capacity!$B746,'E-E'!$B$2:$B$516,0), MATCH(Capacity!Y$254,'E-E'!$E$1:$AH$1,0))</f>
        <v>0</v>
      </c>
      <c r="Z746">
        <f>$C746*INDEX('E-E'!$E$2:$AH$516,MATCH(Capacity!$B746,'E-E'!$B$2:$B$516,0), MATCH(Capacity!Z$254,'E-E'!$E$1:$AH$1,0))</f>
        <v>0</v>
      </c>
      <c r="AA746">
        <f>$C746*INDEX('E-E'!$E$2:$AH$516,MATCH(Capacity!$B746,'E-E'!$B$2:$B$516,0), MATCH(Capacity!AA$254,'E-E'!$E$1:$AH$1,0))</f>
        <v>0</v>
      </c>
      <c r="AB746">
        <f>$C746*INDEX('E-E'!$E$2:$AH$516,MATCH(Capacity!$B746,'E-E'!$B$2:$B$516,0), MATCH(Capacity!AB$254,'E-E'!$E$1:$AH$1,0))</f>
        <v>0</v>
      </c>
      <c r="AC746">
        <f>$C746*INDEX('E-E'!$E$2:$AH$516,MATCH(Capacity!$B746,'E-E'!$B$2:$B$516,0), MATCH(Capacity!AC$254,'E-E'!$E$1:$AH$1,0))</f>
        <v>0</v>
      </c>
      <c r="AD746">
        <f>$C746*INDEX('E-E'!$E$2:$AH$516,MATCH(Capacity!$B746,'E-E'!$B$2:$B$516,0), MATCH(Capacity!AD$254,'E-E'!$E$1:$AH$1,0))</f>
        <v>0</v>
      </c>
      <c r="AE746">
        <f>$C746*INDEX('E-E'!$E$2:$AH$516,MATCH(Capacity!$B746,'E-E'!$B$2:$B$516,0), MATCH(Capacity!AE$254,'E-E'!$E$1:$AH$1,0))</f>
        <v>0</v>
      </c>
      <c r="AF746">
        <f>$C746*INDEX('E-E'!$E$2:$AH$516,MATCH(Capacity!$B746,'E-E'!$B$2:$B$516,0), MATCH(Capacity!AF$254,'E-E'!$E$1:$AH$1,0))</f>
        <v>0</v>
      </c>
      <c r="AG746">
        <f>$C746*INDEX('E-E'!$E$2:$AH$516,MATCH(Capacity!$B746,'E-E'!$B$2:$B$516,0), MATCH(Capacity!AG$254,'E-E'!$E$1:$AH$1,0))</f>
        <v>0</v>
      </c>
      <c r="AH746">
        <f>$C746*INDEX('E-E'!$E$2:$AH$516,MATCH(Capacity!$B746,'E-E'!$B$2:$B$516,0), MATCH(Capacity!AH$254,'E-E'!$E$1:$AH$1,0))</f>
        <v>0</v>
      </c>
    </row>
    <row r="747" spans="1:34" x14ac:dyDescent="0.3">
      <c r="A747" t="str">
        <f>'E-E'!A494</f>
        <v>Yatpool Solar Farm</v>
      </c>
      <c r="B747" t="str">
        <f>'E-E'!B494</f>
        <v>YATSF2</v>
      </c>
      <c r="C747">
        <f>_xlfn.IFNA(VLOOKUP(B747,RawData!$B$1:$E$168,4,FALSE),0)</f>
        <v>0</v>
      </c>
      <c r="D747">
        <f>_xlfn.IFNA(VLOOKUP(B747,RawData!$B$1:$H$168,7,FALSE),0)</f>
        <v>0</v>
      </c>
      <c r="E747">
        <f>_xlfn.IFNA(VLOOKUP(B747,RawData!$B$1:$H$168,2,FALSE),0)</f>
        <v>0</v>
      </c>
      <c r="F747">
        <f>$C747*INDEX('E-E'!$E$2:$AH$516,MATCH(Capacity!$B747,'E-E'!$B$2:$B$516,0), MATCH(Capacity!F$254,'E-E'!$E$1:$AH$1,0))</f>
        <v>0</v>
      </c>
      <c r="G747">
        <f>$C747*INDEX('E-E'!$E$2:$AH$516,MATCH(Capacity!$B747,'E-E'!$B$2:$B$516,0), MATCH(Capacity!G$254,'E-E'!$E$1:$AH$1,0))</f>
        <v>0</v>
      </c>
      <c r="H747">
        <f>$C747*INDEX('E-E'!$E$2:$AH$516,MATCH(Capacity!$B747,'E-E'!$B$2:$B$516,0), MATCH(Capacity!H$254,'E-E'!$E$1:$AH$1,0))</f>
        <v>0</v>
      </c>
      <c r="I747">
        <f>$C747*INDEX('E-E'!$E$2:$AH$516,MATCH(Capacity!$B747,'E-E'!$B$2:$B$516,0), MATCH(Capacity!I$254,'E-E'!$E$1:$AH$1,0))</f>
        <v>0</v>
      </c>
      <c r="J747">
        <f>$C747*INDEX('E-E'!$E$2:$AH$516,MATCH(Capacity!$B747,'E-E'!$B$2:$B$516,0), MATCH(Capacity!J$254,'E-E'!$E$1:$AH$1,0))</f>
        <v>0</v>
      </c>
      <c r="K747">
        <f>$C747*INDEX('E-E'!$E$2:$AH$516,MATCH(Capacity!$B747,'E-E'!$B$2:$B$516,0), MATCH(Capacity!K$254,'E-E'!$E$1:$AH$1,0))</f>
        <v>0</v>
      </c>
      <c r="L747">
        <f>$C747*INDEX('E-E'!$E$2:$AH$516,MATCH(Capacity!$B747,'E-E'!$B$2:$B$516,0), MATCH(Capacity!L$254,'E-E'!$E$1:$AH$1,0))</f>
        <v>0</v>
      </c>
      <c r="M747">
        <f>$C747*INDEX('E-E'!$E$2:$AH$516,MATCH(Capacity!$B747,'E-E'!$B$2:$B$516,0), MATCH(Capacity!M$254,'E-E'!$E$1:$AH$1,0))</f>
        <v>0</v>
      </c>
      <c r="N747">
        <f>$C747*INDEX('E-E'!$E$2:$AH$516,MATCH(Capacity!$B747,'E-E'!$B$2:$B$516,0), MATCH(Capacity!N$254,'E-E'!$E$1:$AH$1,0))</f>
        <v>0</v>
      </c>
      <c r="O747">
        <f>$C747*INDEX('E-E'!$E$2:$AH$516,MATCH(Capacity!$B747,'E-E'!$B$2:$B$516,0), MATCH(Capacity!O$254,'E-E'!$E$1:$AH$1,0))</f>
        <v>0</v>
      </c>
      <c r="P747">
        <f>$C747*INDEX('E-E'!$E$2:$AH$516,MATCH(Capacity!$B747,'E-E'!$B$2:$B$516,0), MATCH(Capacity!P$254,'E-E'!$E$1:$AH$1,0))</f>
        <v>0</v>
      </c>
      <c r="Q747">
        <f>$C747*INDEX('E-E'!$E$2:$AH$516,MATCH(Capacity!$B747,'E-E'!$B$2:$B$516,0), MATCH(Capacity!Q$254,'E-E'!$E$1:$AH$1,0))</f>
        <v>0</v>
      </c>
      <c r="R747">
        <f>$C747*INDEX('E-E'!$E$2:$AH$516,MATCH(Capacity!$B747,'E-E'!$B$2:$B$516,0), MATCH(Capacity!R$254,'E-E'!$E$1:$AH$1,0))</f>
        <v>0</v>
      </c>
      <c r="S747">
        <f>$C747*INDEX('E-E'!$E$2:$AH$516,MATCH(Capacity!$B747,'E-E'!$B$2:$B$516,0), MATCH(Capacity!S$254,'E-E'!$E$1:$AH$1,0))</f>
        <v>0</v>
      </c>
      <c r="T747">
        <f>$C747*INDEX('E-E'!$E$2:$AH$516,MATCH(Capacity!$B747,'E-E'!$B$2:$B$516,0), MATCH(Capacity!T$254,'E-E'!$E$1:$AH$1,0))</f>
        <v>0</v>
      </c>
      <c r="U747">
        <f>$C747*INDEX('E-E'!$E$2:$AH$516,MATCH(Capacity!$B747,'E-E'!$B$2:$B$516,0), MATCH(Capacity!U$254,'E-E'!$E$1:$AH$1,0))</f>
        <v>0</v>
      </c>
      <c r="V747">
        <f>$C747*INDEX('E-E'!$E$2:$AH$516,MATCH(Capacity!$B747,'E-E'!$B$2:$B$516,0), MATCH(Capacity!V$254,'E-E'!$E$1:$AH$1,0))</f>
        <v>0</v>
      </c>
      <c r="W747">
        <f>$C747*INDEX('E-E'!$E$2:$AH$516,MATCH(Capacity!$B747,'E-E'!$B$2:$B$516,0), MATCH(Capacity!W$254,'E-E'!$E$1:$AH$1,0))</f>
        <v>0</v>
      </c>
      <c r="X747">
        <f>$C747*INDEX('E-E'!$E$2:$AH$516,MATCH(Capacity!$B747,'E-E'!$B$2:$B$516,0), MATCH(Capacity!X$254,'E-E'!$E$1:$AH$1,0))</f>
        <v>0</v>
      </c>
      <c r="Y747">
        <f>$C747*INDEX('E-E'!$E$2:$AH$516,MATCH(Capacity!$B747,'E-E'!$B$2:$B$516,0), MATCH(Capacity!Y$254,'E-E'!$E$1:$AH$1,0))</f>
        <v>0</v>
      </c>
      <c r="Z747">
        <f>$C747*INDEX('E-E'!$E$2:$AH$516,MATCH(Capacity!$B747,'E-E'!$B$2:$B$516,0), MATCH(Capacity!Z$254,'E-E'!$E$1:$AH$1,0))</f>
        <v>0</v>
      </c>
      <c r="AA747">
        <f>$C747*INDEX('E-E'!$E$2:$AH$516,MATCH(Capacity!$B747,'E-E'!$B$2:$B$516,0), MATCH(Capacity!AA$254,'E-E'!$E$1:$AH$1,0))</f>
        <v>0</v>
      </c>
      <c r="AB747">
        <f>$C747*INDEX('E-E'!$E$2:$AH$516,MATCH(Capacity!$B747,'E-E'!$B$2:$B$516,0), MATCH(Capacity!AB$254,'E-E'!$E$1:$AH$1,0))</f>
        <v>0</v>
      </c>
      <c r="AC747">
        <f>$C747*INDEX('E-E'!$E$2:$AH$516,MATCH(Capacity!$B747,'E-E'!$B$2:$B$516,0), MATCH(Capacity!AC$254,'E-E'!$E$1:$AH$1,0))</f>
        <v>0</v>
      </c>
      <c r="AD747">
        <f>$C747*INDEX('E-E'!$E$2:$AH$516,MATCH(Capacity!$B747,'E-E'!$B$2:$B$516,0), MATCH(Capacity!AD$254,'E-E'!$E$1:$AH$1,0))</f>
        <v>0</v>
      </c>
      <c r="AE747">
        <f>$C747*INDEX('E-E'!$E$2:$AH$516,MATCH(Capacity!$B747,'E-E'!$B$2:$B$516,0), MATCH(Capacity!AE$254,'E-E'!$E$1:$AH$1,0))</f>
        <v>0</v>
      </c>
      <c r="AF747">
        <f>$C747*INDEX('E-E'!$E$2:$AH$516,MATCH(Capacity!$B747,'E-E'!$B$2:$B$516,0), MATCH(Capacity!AF$254,'E-E'!$E$1:$AH$1,0))</f>
        <v>0</v>
      </c>
      <c r="AG747">
        <f>$C747*INDEX('E-E'!$E$2:$AH$516,MATCH(Capacity!$B747,'E-E'!$B$2:$B$516,0), MATCH(Capacity!AG$254,'E-E'!$E$1:$AH$1,0))</f>
        <v>0</v>
      </c>
      <c r="AH747">
        <f>$C747*INDEX('E-E'!$E$2:$AH$516,MATCH(Capacity!$B747,'E-E'!$B$2:$B$516,0), MATCH(Capacity!AH$254,'E-E'!$E$1:$AH$1,0))</f>
        <v>0</v>
      </c>
    </row>
    <row r="748" spans="1:34" x14ac:dyDescent="0.3">
      <c r="A748" t="str">
        <f>'E-E'!A495</f>
        <v>Yendon Wind Farm</v>
      </c>
      <c r="B748" t="str">
        <f>'E-E'!B495</f>
        <v>YENDWF1</v>
      </c>
      <c r="C748">
        <f>_xlfn.IFNA(VLOOKUP(B748,RawData!$B$1:$E$168,4,FALSE),0)</f>
        <v>0</v>
      </c>
      <c r="D748">
        <f>_xlfn.IFNA(VLOOKUP(B748,RawData!$B$1:$H$168,7,FALSE),0)</f>
        <v>0</v>
      </c>
      <c r="E748">
        <f>_xlfn.IFNA(VLOOKUP(B748,RawData!$B$1:$H$168,2,FALSE),0)</f>
        <v>0</v>
      </c>
      <c r="F748">
        <f>$C748*INDEX('E-E'!$E$2:$AH$516,MATCH(Capacity!$B748,'E-E'!$B$2:$B$516,0), MATCH(Capacity!F$254,'E-E'!$E$1:$AH$1,0))</f>
        <v>0</v>
      </c>
      <c r="G748">
        <f>$C748*INDEX('E-E'!$E$2:$AH$516,MATCH(Capacity!$B748,'E-E'!$B$2:$B$516,0), MATCH(Capacity!G$254,'E-E'!$E$1:$AH$1,0))</f>
        <v>0</v>
      </c>
      <c r="H748">
        <f>$C748*INDEX('E-E'!$E$2:$AH$516,MATCH(Capacity!$B748,'E-E'!$B$2:$B$516,0), MATCH(Capacity!H$254,'E-E'!$E$1:$AH$1,0))</f>
        <v>0</v>
      </c>
      <c r="I748">
        <f>$C748*INDEX('E-E'!$E$2:$AH$516,MATCH(Capacity!$B748,'E-E'!$B$2:$B$516,0), MATCH(Capacity!I$254,'E-E'!$E$1:$AH$1,0))</f>
        <v>0</v>
      </c>
      <c r="J748">
        <f>$C748*INDEX('E-E'!$E$2:$AH$516,MATCH(Capacity!$B748,'E-E'!$B$2:$B$516,0), MATCH(Capacity!J$254,'E-E'!$E$1:$AH$1,0))</f>
        <v>0</v>
      </c>
      <c r="K748">
        <f>$C748*INDEX('E-E'!$E$2:$AH$516,MATCH(Capacity!$B748,'E-E'!$B$2:$B$516,0), MATCH(Capacity!K$254,'E-E'!$E$1:$AH$1,0))</f>
        <v>0</v>
      </c>
      <c r="L748">
        <f>$C748*INDEX('E-E'!$E$2:$AH$516,MATCH(Capacity!$B748,'E-E'!$B$2:$B$516,0), MATCH(Capacity!L$254,'E-E'!$E$1:$AH$1,0))</f>
        <v>0</v>
      </c>
      <c r="M748">
        <f>$C748*INDEX('E-E'!$E$2:$AH$516,MATCH(Capacity!$B748,'E-E'!$B$2:$B$516,0), MATCH(Capacity!M$254,'E-E'!$E$1:$AH$1,0))</f>
        <v>0</v>
      </c>
      <c r="N748">
        <f>$C748*INDEX('E-E'!$E$2:$AH$516,MATCH(Capacity!$B748,'E-E'!$B$2:$B$516,0), MATCH(Capacity!N$254,'E-E'!$E$1:$AH$1,0))</f>
        <v>0</v>
      </c>
      <c r="O748">
        <f>$C748*INDEX('E-E'!$E$2:$AH$516,MATCH(Capacity!$B748,'E-E'!$B$2:$B$516,0), MATCH(Capacity!O$254,'E-E'!$E$1:$AH$1,0))</f>
        <v>0</v>
      </c>
      <c r="P748">
        <f>$C748*INDEX('E-E'!$E$2:$AH$516,MATCH(Capacity!$B748,'E-E'!$B$2:$B$516,0), MATCH(Capacity!P$254,'E-E'!$E$1:$AH$1,0))</f>
        <v>0</v>
      </c>
      <c r="Q748">
        <f>$C748*INDEX('E-E'!$E$2:$AH$516,MATCH(Capacity!$B748,'E-E'!$B$2:$B$516,0), MATCH(Capacity!Q$254,'E-E'!$E$1:$AH$1,0))</f>
        <v>0</v>
      </c>
      <c r="R748">
        <f>$C748*INDEX('E-E'!$E$2:$AH$516,MATCH(Capacity!$B748,'E-E'!$B$2:$B$516,0), MATCH(Capacity!R$254,'E-E'!$E$1:$AH$1,0))</f>
        <v>0</v>
      </c>
      <c r="S748">
        <f>$C748*INDEX('E-E'!$E$2:$AH$516,MATCH(Capacity!$B748,'E-E'!$B$2:$B$516,0), MATCH(Capacity!S$254,'E-E'!$E$1:$AH$1,0))</f>
        <v>0</v>
      </c>
      <c r="T748">
        <f>$C748*INDEX('E-E'!$E$2:$AH$516,MATCH(Capacity!$B748,'E-E'!$B$2:$B$516,0), MATCH(Capacity!T$254,'E-E'!$E$1:$AH$1,0))</f>
        <v>0</v>
      </c>
      <c r="U748">
        <f>$C748*INDEX('E-E'!$E$2:$AH$516,MATCH(Capacity!$B748,'E-E'!$B$2:$B$516,0), MATCH(Capacity!U$254,'E-E'!$E$1:$AH$1,0))</f>
        <v>0</v>
      </c>
      <c r="V748">
        <f>$C748*INDEX('E-E'!$E$2:$AH$516,MATCH(Capacity!$B748,'E-E'!$B$2:$B$516,0), MATCH(Capacity!V$254,'E-E'!$E$1:$AH$1,0))</f>
        <v>0</v>
      </c>
      <c r="W748">
        <f>$C748*INDEX('E-E'!$E$2:$AH$516,MATCH(Capacity!$B748,'E-E'!$B$2:$B$516,0), MATCH(Capacity!W$254,'E-E'!$E$1:$AH$1,0))</f>
        <v>0</v>
      </c>
      <c r="X748">
        <f>$C748*INDEX('E-E'!$E$2:$AH$516,MATCH(Capacity!$B748,'E-E'!$B$2:$B$516,0), MATCH(Capacity!X$254,'E-E'!$E$1:$AH$1,0))</f>
        <v>0</v>
      </c>
      <c r="Y748">
        <f>$C748*INDEX('E-E'!$E$2:$AH$516,MATCH(Capacity!$B748,'E-E'!$B$2:$B$516,0), MATCH(Capacity!Y$254,'E-E'!$E$1:$AH$1,0))</f>
        <v>0</v>
      </c>
      <c r="Z748">
        <f>$C748*INDEX('E-E'!$E$2:$AH$516,MATCH(Capacity!$B748,'E-E'!$B$2:$B$516,0), MATCH(Capacity!Z$254,'E-E'!$E$1:$AH$1,0))</f>
        <v>0</v>
      </c>
      <c r="AA748">
        <f>$C748*INDEX('E-E'!$E$2:$AH$516,MATCH(Capacity!$B748,'E-E'!$B$2:$B$516,0), MATCH(Capacity!AA$254,'E-E'!$E$1:$AH$1,0))</f>
        <v>0</v>
      </c>
      <c r="AB748">
        <f>$C748*INDEX('E-E'!$E$2:$AH$516,MATCH(Capacity!$B748,'E-E'!$B$2:$B$516,0), MATCH(Capacity!AB$254,'E-E'!$E$1:$AH$1,0))</f>
        <v>0</v>
      </c>
      <c r="AC748">
        <f>$C748*INDEX('E-E'!$E$2:$AH$516,MATCH(Capacity!$B748,'E-E'!$B$2:$B$516,0), MATCH(Capacity!AC$254,'E-E'!$E$1:$AH$1,0))</f>
        <v>0</v>
      </c>
      <c r="AD748">
        <f>$C748*INDEX('E-E'!$E$2:$AH$516,MATCH(Capacity!$B748,'E-E'!$B$2:$B$516,0), MATCH(Capacity!AD$254,'E-E'!$E$1:$AH$1,0))</f>
        <v>0</v>
      </c>
      <c r="AE748">
        <f>$C748*INDEX('E-E'!$E$2:$AH$516,MATCH(Capacity!$B748,'E-E'!$B$2:$B$516,0), MATCH(Capacity!AE$254,'E-E'!$E$1:$AH$1,0))</f>
        <v>0</v>
      </c>
      <c r="AF748">
        <f>$C748*INDEX('E-E'!$E$2:$AH$516,MATCH(Capacity!$B748,'E-E'!$B$2:$B$516,0), MATCH(Capacity!AF$254,'E-E'!$E$1:$AH$1,0))</f>
        <v>0</v>
      </c>
      <c r="AG748">
        <f>$C748*INDEX('E-E'!$E$2:$AH$516,MATCH(Capacity!$B748,'E-E'!$B$2:$B$516,0), MATCH(Capacity!AG$254,'E-E'!$E$1:$AH$1,0))</f>
        <v>0</v>
      </c>
      <c r="AH748">
        <f>$C748*INDEX('E-E'!$E$2:$AH$516,MATCH(Capacity!$B748,'E-E'!$B$2:$B$516,0), MATCH(Capacity!AH$254,'E-E'!$E$1:$AH$1,0))</f>
        <v>0</v>
      </c>
    </row>
    <row r="749" spans="1:34" x14ac:dyDescent="0.3">
      <c r="A749" t="str">
        <f>'E-E'!A496</f>
        <v>Yaloak South Wind Farm</v>
      </c>
      <c r="B749" t="str">
        <f>'E-E'!B496</f>
        <v>YSWF1</v>
      </c>
      <c r="C749">
        <f>_xlfn.IFNA(VLOOKUP(B749,RawData!$B$1:$E$168,4,FALSE),0)</f>
        <v>0</v>
      </c>
      <c r="D749">
        <f>_xlfn.IFNA(VLOOKUP(B749,RawData!$B$1:$H$168,7,FALSE),0)</f>
        <v>0</v>
      </c>
      <c r="E749">
        <f>_xlfn.IFNA(VLOOKUP(B749,RawData!$B$1:$H$168,2,FALSE),0)</f>
        <v>0</v>
      </c>
      <c r="F749">
        <f>$C749*INDEX('E-E'!$E$2:$AH$516,MATCH(Capacity!$B749,'E-E'!$B$2:$B$516,0), MATCH(Capacity!F$254,'E-E'!$E$1:$AH$1,0))</f>
        <v>0</v>
      </c>
      <c r="G749">
        <f>$C749*INDEX('E-E'!$E$2:$AH$516,MATCH(Capacity!$B749,'E-E'!$B$2:$B$516,0), MATCH(Capacity!G$254,'E-E'!$E$1:$AH$1,0))</f>
        <v>0</v>
      </c>
      <c r="H749">
        <f>$C749*INDEX('E-E'!$E$2:$AH$516,MATCH(Capacity!$B749,'E-E'!$B$2:$B$516,0), MATCH(Capacity!H$254,'E-E'!$E$1:$AH$1,0))</f>
        <v>0</v>
      </c>
      <c r="I749">
        <f>$C749*INDEX('E-E'!$E$2:$AH$516,MATCH(Capacity!$B749,'E-E'!$B$2:$B$516,0), MATCH(Capacity!I$254,'E-E'!$E$1:$AH$1,0))</f>
        <v>0</v>
      </c>
      <c r="J749">
        <f>$C749*INDEX('E-E'!$E$2:$AH$516,MATCH(Capacity!$B749,'E-E'!$B$2:$B$516,0), MATCH(Capacity!J$254,'E-E'!$E$1:$AH$1,0))</f>
        <v>0</v>
      </c>
      <c r="K749">
        <f>$C749*INDEX('E-E'!$E$2:$AH$516,MATCH(Capacity!$B749,'E-E'!$B$2:$B$516,0), MATCH(Capacity!K$254,'E-E'!$E$1:$AH$1,0))</f>
        <v>0</v>
      </c>
      <c r="L749">
        <f>$C749*INDEX('E-E'!$E$2:$AH$516,MATCH(Capacity!$B749,'E-E'!$B$2:$B$516,0), MATCH(Capacity!L$254,'E-E'!$E$1:$AH$1,0))</f>
        <v>0</v>
      </c>
      <c r="M749">
        <f>$C749*INDEX('E-E'!$E$2:$AH$516,MATCH(Capacity!$B749,'E-E'!$B$2:$B$516,0), MATCH(Capacity!M$254,'E-E'!$E$1:$AH$1,0))</f>
        <v>0</v>
      </c>
      <c r="N749">
        <f>$C749*INDEX('E-E'!$E$2:$AH$516,MATCH(Capacity!$B749,'E-E'!$B$2:$B$516,0), MATCH(Capacity!N$254,'E-E'!$E$1:$AH$1,0))</f>
        <v>0</v>
      </c>
      <c r="O749">
        <f>$C749*INDEX('E-E'!$E$2:$AH$516,MATCH(Capacity!$B749,'E-E'!$B$2:$B$516,0), MATCH(Capacity!O$254,'E-E'!$E$1:$AH$1,0))</f>
        <v>0</v>
      </c>
      <c r="P749">
        <f>$C749*INDEX('E-E'!$E$2:$AH$516,MATCH(Capacity!$B749,'E-E'!$B$2:$B$516,0), MATCH(Capacity!P$254,'E-E'!$E$1:$AH$1,0))</f>
        <v>0</v>
      </c>
      <c r="Q749">
        <f>$C749*INDEX('E-E'!$E$2:$AH$516,MATCH(Capacity!$B749,'E-E'!$B$2:$B$516,0), MATCH(Capacity!Q$254,'E-E'!$E$1:$AH$1,0))</f>
        <v>0</v>
      </c>
      <c r="R749">
        <f>$C749*INDEX('E-E'!$E$2:$AH$516,MATCH(Capacity!$B749,'E-E'!$B$2:$B$516,0), MATCH(Capacity!R$254,'E-E'!$E$1:$AH$1,0))</f>
        <v>0</v>
      </c>
      <c r="S749">
        <f>$C749*INDEX('E-E'!$E$2:$AH$516,MATCH(Capacity!$B749,'E-E'!$B$2:$B$516,0), MATCH(Capacity!S$254,'E-E'!$E$1:$AH$1,0))</f>
        <v>0</v>
      </c>
      <c r="T749">
        <f>$C749*INDEX('E-E'!$E$2:$AH$516,MATCH(Capacity!$B749,'E-E'!$B$2:$B$516,0), MATCH(Capacity!T$254,'E-E'!$E$1:$AH$1,0))</f>
        <v>0</v>
      </c>
      <c r="U749">
        <f>$C749*INDEX('E-E'!$E$2:$AH$516,MATCH(Capacity!$B749,'E-E'!$B$2:$B$516,0), MATCH(Capacity!U$254,'E-E'!$E$1:$AH$1,0))</f>
        <v>0</v>
      </c>
      <c r="V749">
        <f>$C749*INDEX('E-E'!$E$2:$AH$516,MATCH(Capacity!$B749,'E-E'!$B$2:$B$516,0), MATCH(Capacity!V$254,'E-E'!$E$1:$AH$1,0))</f>
        <v>0</v>
      </c>
      <c r="W749">
        <f>$C749*INDEX('E-E'!$E$2:$AH$516,MATCH(Capacity!$B749,'E-E'!$B$2:$B$516,0), MATCH(Capacity!W$254,'E-E'!$E$1:$AH$1,0))</f>
        <v>0</v>
      </c>
      <c r="X749">
        <f>$C749*INDEX('E-E'!$E$2:$AH$516,MATCH(Capacity!$B749,'E-E'!$B$2:$B$516,0), MATCH(Capacity!X$254,'E-E'!$E$1:$AH$1,0))</f>
        <v>0</v>
      </c>
      <c r="Y749">
        <f>$C749*INDEX('E-E'!$E$2:$AH$516,MATCH(Capacity!$B749,'E-E'!$B$2:$B$516,0), MATCH(Capacity!Y$254,'E-E'!$E$1:$AH$1,0))</f>
        <v>0</v>
      </c>
      <c r="Z749">
        <f>$C749*INDEX('E-E'!$E$2:$AH$516,MATCH(Capacity!$B749,'E-E'!$B$2:$B$516,0), MATCH(Capacity!Z$254,'E-E'!$E$1:$AH$1,0))</f>
        <v>0</v>
      </c>
      <c r="AA749">
        <f>$C749*INDEX('E-E'!$E$2:$AH$516,MATCH(Capacity!$B749,'E-E'!$B$2:$B$516,0), MATCH(Capacity!AA$254,'E-E'!$E$1:$AH$1,0))</f>
        <v>0</v>
      </c>
      <c r="AB749">
        <f>$C749*INDEX('E-E'!$E$2:$AH$516,MATCH(Capacity!$B749,'E-E'!$B$2:$B$516,0), MATCH(Capacity!AB$254,'E-E'!$E$1:$AH$1,0))</f>
        <v>0</v>
      </c>
      <c r="AC749">
        <f>$C749*INDEX('E-E'!$E$2:$AH$516,MATCH(Capacity!$B749,'E-E'!$B$2:$B$516,0), MATCH(Capacity!AC$254,'E-E'!$E$1:$AH$1,0))</f>
        <v>0</v>
      </c>
      <c r="AD749">
        <f>$C749*INDEX('E-E'!$E$2:$AH$516,MATCH(Capacity!$B749,'E-E'!$B$2:$B$516,0), MATCH(Capacity!AD$254,'E-E'!$E$1:$AH$1,0))</f>
        <v>0</v>
      </c>
      <c r="AE749">
        <f>$C749*INDEX('E-E'!$E$2:$AH$516,MATCH(Capacity!$B749,'E-E'!$B$2:$B$516,0), MATCH(Capacity!AE$254,'E-E'!$E$1:$AH$1,0))</f>
        <v>0</v>
      </c>
      <c r="AF749">
        <f>$C749*INDEX('E-E'!$E$2:$AH$516,MATCH(Capacity!$B749,'E-E'!$B$2:$B$516,0), MATCH(Capacity!AF$254,'E-E'!$E$1:$AH$1,0))</f>
        <v>0</v>
      </c>
      <c r="AG749">
        <f>$C749*INDEX('E-E'!$E$2:$AH$516,MATCH(Capacity!$B749,'E-E'!$B$2:$B$516,0), MATCH(Capacity!AG$254,'E-E'!$E$1:$AH$1,0))</f>
        <v>0</v>
      </c>
      <c r="AH749">
        <f>$C749*INDEX('E-E'!$E$2:$AH$516,MATCH(Capacity!$B749,'E-E'!$B$2:$B$516,0), MATCH(Capacity!AH$254,'E-E'!$E$1:$AH$1,0))</f>
        <v>0</v>
      </c>
    </row>
    <row r="750" spans="1:34" x14ac:dyDescent="0.3">
      <c r="A750" t="str">
        <f>'E-E'!A497</f>
        <v>Yallourn W</v>
      </c>
      <c r="B750" t="str">
        <f>'E-E'!B497</f>
        <v>YWPS1</v>
      </c>
      <c r="C750">
        <f>_xlfn.IFNA(VLOOKUP(B750,RawData!$B$1:$E$168,4,FALSE),0)</f>
        <v>350</v>
      </c>
      <c r="D750" t="str">
        <f>_xlfn.IFNA(VLOOKUP(B750,RawData!$B$1:$H$168,7,FALSE),0)</f>
        <v>Steam Sub Critical</v>
      </c>
      <c r="E750" t="str">
        <f>_xlfn.IFNA(VLOOKUP(B750,RawData!$B$1:$H$168,2,FALSE),0)</f>
        <v>VIC</v>
      </c>
      <c r="F750">
        <f>$C750*INDEX('E-E'!$E$2:$AH$516,MATCH(Capacity!$B750,'E-E'!$B$2:$B$516,0), MATCH(Capacity!F$254,'E-E'!$E$1:$AH$1,0))</f>
        <v>350</v>
      </c>
      <c r="G750">
        <f>$C750*INDEX('E-E'!$E$2:$AH$516,MATCH(Capacity!$B750,'E-E'!$B$2:$B$516,0), MATCH(Capacity!G$254,'E-E'!$E$1:$AH$1,0))</f>
        <v>350</v>
      </c>
      <c r="H750">
        <f>$C750*INDEX('E-E'!$E$2:$AH$516,MATCH(Capacity!$B750,'E-E'!$B$2:$B$516,0), MATCH(Capacity!H$254,'E-E'!$E$1:$AH$1,0))</f>
        <v>350</v>
      </c>
      <c r="I750">
        <f>$C750*INDEX('E-E'!$E$2:$AH$516,MATCH(Capacity!$B750,'E-E'!$B$2:$B$516,0), MATCH(Capacity!I$254,'E-E'!$E$1:$AH$1,0))</f>
        <v>0</v>
      </c>
      <c r="J750">
        <f>$C750*INDEX('E-E'!$E$2:$AH$516,MATCH(Capacity!$B750,'E-E'!$B$2:$B$516,0), MATCH(Capacity!J$254,'E-E'!$E$1:$AH$1,0))</f>
        <v>0</v>
      </c>
      <c r="K750">
        <f>$C750*INDEX('E-E'!$E$2:$AH$516,MATCH(Capacity!$B750,'E-E'!$B$2:$B$516,0), MATCH(Capacity!K$254,'E-E'!$E$1:$AH$1,0))</f>
        <v>0</v>
      </c>
      <c r="L750">
        <f>$C750*INDEX('E-E'!$E$2:$AH$516,MATCH(Capacity!$B750,'E-E'!$B$2:$B$516,0), MATCH(Capacity!L$254,'E-E'!$E$1:$AH$1,0))</f>
        <v>0</v>
      </c>
      <c r="M750">
        <f>$C750*INDEX('E-E'!$E$2:$AH$516,MATCH(Capacity!$B750,'E-E'!$B$2:$B$516,0), MATCH(Capacity!M$254,'E-E'!$E$1:$AH$1,0))</f>
        <v>0</v>
      </c>
      <c r="N750">
        <f>$C750*INDEX('E-E'!$E$2:$AH$516,MATCH(Capacity!$B750,'E-E'!$B$2:$B$516,0), MATCH(Capacity!N$254,'E-E'!$E$1:$AH$1,0))</f>
        <v>0</v>
      </c>
      <c r="O750">
        <f>$C750*INDEX('E-E'!$E$2:$AH$516,MATCH(Capacity!$B750,'E-E'!$B$2:$B$516,0), MATCH(Capacity!O$254,'E-E'!$E$1:$AH$1,0))</f>
        <v>0</v>
      </c>
      <c r="P750">
        <f>$C750*INDEX('E-E'!$E$2:$AH$516,MATCH(Capacity!$B750,'E-E'!$B$2:$B$516,0), MATCH(Capacity!P$254,'E-E'!$E$1:$AH$1,0))</f>
        <v>0</v>
      </c>
      <c r="Q750">
        <f>$C750*INDEX('E-E'!$E$2:$AH$516,MATCH(Capacity!$B750,'E-E'!$B$2:$B$516,0), MATCH(Capacity!Q$254,'E-E'!$E$1:$AH$1,0))</f>
        <v>0</v>
      </c>
      <c r="R750">
        <f>$C750*INDEX('E-E'!$E$2:$AH$516,MATCH(Capacity!$B750,'E-E'!$B$2:$B$516,0), MATCH(Capacity!R$254,'E-E'!$E$1:$AH$1,0))</f>
        <v>0</v>
      </c>
      <c r="S750">
        <f>$C750*INDEX('E-E'!$E$2:$AH$516,MATCH(Capacity!$B750,'E-E'!$B$2:$B$516,0), MATCH(Capacity!S$254,'E-E'!$E$1:$AH$1,0))</f>
        <v>0</v>
      </c>
      <c r="T750">
        <f>$C750*INDEX('E-E'!$E$2:$AH$516,MATCH(Capacity!$B750,'E-E'!$B$2:$B$516,0), MATCH(Capacity!T$254,'E-E'!$E$1:$AH$1,0))</f>
        <v>0</v>
      </c>
      <c r="U750">
        <f>$C750*INDEX('E-E'!$E$2:$AH$516,MATCH(Capacity!$B750,'E-E'!$B$2:$B$516,0), MATCH(Capacity!U$254,'E-E'!$E$1:$AH$1,0))</f>
        <v>0</v>
      </c>
      <c r="V750">
        <f>$C750*INDEX('E-E'!$E$2:$AH$516,MATCH(Capacity!$B750,'E-E'!$B$2:$B$516,0), MATCH(Capacity!V$254,'E-E'!$E$1:$AH$1,0))</f>
        <v>0</v>
      </c>
      <c r="W750">
        <f>$C750*INDEX('E-E'!$E$2:$AH$516,MATCH(Capacity!$B750,'E-E'!$B$2:$B$516,0), MATCH(Capacity!W$254,'E-E'!$E$1:$AH$1,0))</f>
        <v>0</v>
      </c>
      <c r="X750">
        <f>$C750*INDEX('E-E'!$E$2:$AH$516,MATCH(Capacity!$B750,'E-E'!$B$2:$B$516,0), MATCH(Capacity!X$254,'E-E'!$E$1:$AH$1,0))</f>
        <v>0</v>
      </c>
      <c r="Y750">
        <f>$C750*INDEX('E-E'!$E$2:$AH$516,MATCH(Capacity!$B750,'E-E'!$B$2:$B$516,0), MATCH(Capacity!Y$254,'E-E'!$E$1:$AH$1,0))</f>
        <v>0</v>
      </c>
      <c r="Z750">
        <f>$C750*INDEX('E-E'!$E$2:$AH$516,MATCH(Capacity!$B750,'E-E'!$B$2:$B$516,0), MATCH(Capacity!Z$254,'E-E'!$E$1:$AH$1,0))</f>
        <v>0</v>
      </c>
      <c r="AA750">
        <f>$C750*INDEX('E-E'!$E$2:$AH$516,MATCH(Capacity!$B750,'E-E'!$B$2:$B$516,0), MATCH(Capacity!AA$254,'E-E'!$E$1:$AH$1,0))</f>
        <v>0</v>
      </c>
      <c r="AB750">
        <f>$C750*INDEX('E-E'!$E$2:$AH$516,MATCH(Capacity!$B750,'E-E'!$B$2:$B$516,0), MATCH(Capacity!AB$254,'E-E'!$E$1:$AH$1,0))</f>
        <v>0</v>
      </c>
      <c r="AC750">
        <f>$C750*INDEX('E-E'!$E$2:$AH$516,MATCH(Capacity!$B750,'E-E'!$B$2:$B$516,0), MATCH(Capacity!AC$254,'E-E'!$E$1:$AH$1,0))</f>
        <v>0</v>
      </c>
      <c r="AD750">
        <f>$C750*INDEX('E-E'!$E$2:$AH$516,MATCH(Capacity!$B750,'E-E'!$B$2:$B$516,0), MATCH(Capacity!AD$254,'E-E'!$E$1:$AH$1,0))</f>
        <v>0</v>
      </c>
      <c r="AE750">
        <f>$C750*INDEX('E-E'!$E$2:$AH$516,MATCH(Capacity!$B750,'E-E'!$B$2:$B$516,0), MATCH(Capacity!AE$254,'E-E'!$E$1:$AH$1,0))</f>
        <v>0</v>
      </c>
      <c r="AF750">
        <f>$C750*INDEX('E-E'!$E$2:$AH$516,MATCH(Capacity!$B750,'E-E'!$B$2:$B$516,0), MATCH(Capacity!AF$254,'E-E'!$E$1:$AH$1,0))</f>
        <v>0</v>
      </c>
      <c r="AG750">
        <f>$C750*INDEX('E-E'!$E$2:$AH$516,MATCH(Capacity!$B750,'E-E'!$B$2:$B$516,0), MATCH(Capacity!AG$254,'E-E'!$E$1:$AH$1,0))</f>
        <v>0</v>
      </c>
      <c r="AH750">
        <f>$C750*INDEX('E-E'!$E$2:$AH$516,MATCH(Capacity!$B750,'E-E'!$B$2:$B$516,0), MATCH(Capacity!AH$254,'E-E'!$E$1:$AH$1,0))</f>
        <v>0</v>
      </c>
    </row>
    <row r="751" spans="1:34" x14ac:dyDescent="0.3">
      <c r="A751" t="str">
        <f>'E-E'!A498</f>
        <v>Yallourn W</v>
      </c>
      <c r="B751" t="str">
        <f>'E-E'!B498</f>
        <v>YWPS2</v>
      </c>
      <c r="C751">
        <f>_xlfn.IFNA(VLOOKUP(B751,RawData!$B$1:$E$168,4,FALSE),0)</f>
        <v>350</v>
      </c>
      <c r="D751" t="str">
        <f>_xlfn.IFNA(VLOOKUP(B751,RawData!$B$1:$H$168,7,FALSE),0)</f>
        <v>Steam Sub Critical</v>
      </c>
      <c r="E751" t="str">
        <f>_xlfn.IFNA(VLOOKUP(B751,RawData!$B$1:$H$168,2,FALSE),0)</f>
        <v>VIC</v>
      </c>
      <c r="F751">
        <f>$C751*INDEX('E-E'!$E$2:$AH$516,MATCH(Capacity!$B751,'E-E'!$B$2:$B$516,0), MATCH(Capacity!F$254,'E-E'!$E$1:$AH$1,0))</f>
        <v>350</v>
      </c>
      <c r="G751">
        <f>$C751*INDEX('E-E'!$E$2:$AH$516,MATCH(Capacity!$B751,'E-E'!$B$2:$B$516,0), MATCH(Capacity!G$254,'E-E'!$E$1:$AH$1,0))</f>
        <v>350</v>
      </c>
      <c r="H751">
        <f>$C751*INDEX('E-E'!$E$2:$AH$516,MATCH(Capacity!$B751,'E-E'!$B$2:$B$516,0), MATCH(Capacity!H$254,'E-E'!$E$1:$AH$1,0))</f>
        <v>350</v>
      </c>
      <c r="I751">
        <f>$C751*INDEX('E-E'!$E$2:$AH$516,MATCH(Capacity!$B751,'E-E'!$B$2:$B$516,0), MATCH(Capacity!I$254,'E-E'!$E$1:$AH$1,0))</f>
        <v>0</v>
      </c>
      <c r="J751">
        <f>$C751*INDEX('E-E'!$E$2:$AH$516,MATCH(Capacity!$B751,'E-E'!$B$2:$B$516,0), MATCH(Capacity!J$254,'E-E'!$E$1:$AH$1,0))</f>
        <v>0</v>
      </c>
      <c r="K751">
        <f>$C751*INDEX('E-E'!$E$2:$AH$516,MATCH(Capacity!$B751,'E-E'!$B$2:$B$516,0), MATCH(Capacity!K$254,'E-E'!$E$1:$AH$1,0))</f>
        <v>0</v>
      </c>
      <c r="L751">
        <f>$C751*INDEX('E-E'!$E$2:$AH$516,MATCH(Capacity!$B751,'E-E'!$B$2:$B$516,0), MATCH(Capacity!L$254,'E-E'!$E$1:$AH$1,0))</f>
        <v>0</v>
      </c>
      <c r="M751">
        <f>$C751*INDEX('E-E'!$E$2:$AH$516,MATCH(Capacity!$B751,'E-E'!$B$2:$B$516,0), MATCH(Capacity!M$254,'E-E'!$E$1:$AH$1,0))</f>
        <v>0</v>
      </c>
      <c r="N751">
        <f>$C751*INDEX('E-E'!$E$2:$AH$516,MATCH(Capacity!$B751,'E-E'!$B$2:$B$516,0), MATCH(Capacity!N$254,'E-E'!$E$1:$AH$1,0))</f>
        <v>0</v>
      </c>
      <c r="O751">
        <f>$C751*INDEX('E-E'!$E$2:$AH$516,MATCH(Capacity!$B751,'E-E'!$B$2:$B$516,0), MATCH(Capacity!O$254,'E-E'!$E$1:$AH$1,0))</f>
        <v>0</v>
      </c>
      <c r="P751">
        <f>$C751*INDEX('E-E'!$E$2:$AH$516,MATCH(Capacity!$B751,'E-E'!$B$2:$B$516,0), MATCH(Capacity!P$254,'E-E'!$E$1:$AH$1,0))</f>
        <v>0</v>
      </c>
      <c r="Q751">
        <f>$C751*INDEX('E-E'!$E$2:$AH$516,MATCH(Capacity!$B751,'E-E'!$B$2:$B$516,0), MATCH(Capacity!Q$254,'E-E'!$E$1:$AH$1,0))</f>
        <v>0</v>
      </c>
      <c r="R751">
        <f>$C751*INDEX('E-E'!$E$2:$AH$516,MATCH(Capacity!$B751,'E-E'!$B$2:$B$516,0), MATCH(Capacity!R$254,'E-E'!$E$1:$AH$1,0))</f>
        <v>0</v>
      </c>
      <c r="S751">
        <f>$C751*INDEX('E-E'!$E$2:$AH$516,MATCH(Capacity!$B751,'E-E'!$B$2:$B$516,0), MATCH(Capacity!S$254,'E-E'!$E$1:$AH$1,0))</f>
        <v>0</v>
      </c>
      <c r="T751">
        <f>$C751*INDEX('E-E'!$E$2:$AH$516,MATCH(Capacity!$B751,'E-E'!$B$2:$B$516,0), MATCH(Capacity!T$254,'E-E'!$E$1:$AH$1,0))</f>
        <v>0</v>
      </c>
      <c r="U751">
        <f>$C751*INDEX('E-E'!$E$2:$AH$516,MATCH(Capacity!$B751,'E-E'!$B$2:$B$516,0), MATCH(Capacity!U$254,'E-E'!$E$1:$AH$1,0))</f>
        <v>0</v>
      </c>
      <c r="V751">
        <f>$C751*INDEX('E-E'!$E$2:$AH$516,MATCH(Capacity!$B751,'E-E'!$B$2:$B$516,0), MATCH(Capacity!V$254,'E-E'!$E$1:$AH$1,0))</f>
        <v>0</v>
      </c>
      <c r="W751">
        <f>$C751*INDEX('E-E'!$E$2:$AH$516,MATCH(Capacity!$B751,'E-E'!$B$2:$B$516,0), MATCH(Capacity!W$254,'E-E'!$E$1:$AH$1,0))</f>
        <v>0</v>
      </c>
      <c r="X751">
        <f>$C751*INDEX('E-E'!$E$2:$AH$516,MATCH(Capacity!$B751,'E-E'!$B$2:$B$516,0), MATCH(Capacity!X$254,'E-E'!$E$1:$AH$1,0))</f>
        <v>0</v>
      </c>
      <c r="Y751">
        <f>$C751*INDEX('E-E'!$E$2:$AH$516,MATCH(Capacity!$B751,'E-E'!$B$2:$B$516,0), MATCH(Capacity!Y$254,'E-E'!$E$1:$AH$1,0))</f>
        <v>0</v>
      </c>
      <c r="Z751">
        <f>$C751*INDEX('E-E'!$E$2:$AH$516,MATCH(Capacity!$B751,'E-E'!$B$2:$B$516,0), MATCH(Capacity!Z$254,'E-E'!$E$1:$AH$1,0))</f>
        <v>0</v>
      </c>
      <c r="AA751">
        <f>$C751*INDEX('E-E'!$E$2:$AH$516,MATCH(Capacity!$B751,'E-E'!$B$2:$B$516,0), MATCH(Capacity!AA$254,'E-E'!$E$1:$AH$1,0))</f>
        <v>0</v>
      </c>
      <c r="AB751">
        <f>$C751*INDEX('E-E'!$E$2:$AH$516,MATCH(Capacity!$B751,'E-E'!$B$2:$B$516,0), MATCH(Capacity!AB$254,'E-E'!$E$1:$AH$1,0))</f>
        <v>0</v>
      </c>
      <c r="AC751">
        <f>$C751*INDEX('E-E'!$E$2:$AH$516,MATCH(Capacity!$B751,'E-E'!$B$2:$B$516,0), MATCH(Capacity!AC$254,'E-E'!$E$1:$AH$1,0))</f>
        <v>0</v>
      </c>
      <c r="AD751">
        <f>$C751*INDEX('E-E'!$E$2:$AH$516,MATCH(Capacity!$B751,'E-E'!$B$2:$B$516,0), MATCH(Capacity!AD$254,'E-E'!$E$1:$AH$1,0))</f>
        <v>0</v>
      </c>
      <c r="AE751">
        <f>$C751*INDEX('E-E'!$E$2:$AH$516,MATCH(Capacity!$B751,'E-E'!$B$2:$B$516,0), MATCH(Capacity!AE$254,'E-E'!$E$1:$AH$1,0))</f>
        <v>0</v>
      </c>
      <c r="AF751">
        <f>$C751*INDEX('E-E'!$E$2:$AH$516,MATCH(Capacity!$B751,'E-E'!$B$2:$B$516,0), MATCH(Capacity!AF$254,'E-E'!$E$1:$AH$1,0))</f>
        <v>0</v>
      </c>
      <c r="AG751">
        <f>$C751*INDEX('E-E'!$E$2:$AH$516,MATCH(Capacity!$B751,'E-E'!$B$2:$B$516,0), MATCH(Capacity!AG$254,'E-E'!$E$1:$AH$1,0))</f>
        <v>0</v>
      </c>
      <c r="AH751">
        <f>$C751*INDEX('E-E'!$E$2:$AH$516,MATCH(Capacity!$B751,'E-E'!$B$2:$B$516,0), MATCH(Capacity!AH$254,'E-E'!$E$1:$AH$1,0))</f>
        <v>0</v>
      </c>
    </row>
    <row r="752" spans="1:34" x14ac:dyDescent="0.3">
      <c r="A752" t="str">
        <f>'E-E'!A499</f>
        <v>Yallourn W</v>
      </c>
      <c r="B752" t="str">
        <f>'E-E'!B499</f>
        <v>YWPS3</v>
      </c>
      <c r="C752">
        <f>_xlfn.IFNA(VLOOKUP(B752,RawData!$B$1:$E$168,4,FALSE),0)</f>
        <v>375</v>
      </c>
      <c r="D752" t="str">
        <f>_xlfn.IFNA(VLOOKUP(B752,RawData!$B$1:$H$168,7,FALSE),0)</f>
        <v>Steam Sub Critical</v>
      </c>
      <c r="E752" t="str">
        <f>_xlfn.IFNA(VLOOKUP(B752,RawData!$B$1:$H$168,2,FALSE),0)</f>
        <v>VIC</v>
      </c>
      <c r="F752">
        <f>$C752*INDEX('E-E'!$E$2:$AH$516,MATCH(Capacity!$B752,'E-E'!$B$2:$B$516,0), MATCH(Capacity!F$254,'E-E'!$E$1:$AH$1,0))</f>
        <v>375</v>
      </c>
      <c r="G752">
        <f>$C752*INDEX('E-E'!$E$2:$AH$516,MATCH(Capacity!$B752,'E-E'!$B$2:$B$516,0), MATCH(Capacity!G$254,'E-E'!$E$1:$AH$1,0))</f>
        <v>375</v>
      </c>
      <c r="H752">
        <f>$C752*INDEX('E-E'!$E$2:$AH$516,MATCH(Capacity!$B752,'E-E'!$B$2:$B$516,0), MATCH(Capacity!H$254,'E-E'!$E$1:$AH$1,0))</f>
        <v>375</v>
      </c>
      <c r="I752">
        <f>$C752*INDEX('E-E'!$E$2:$AH$516,MATCH(Capacity!$B752,'E-E'!$B$2:$B$516,0), MATCH(Capacity!I$254,'E-E'!$E$1:$AH$1,0))</f>
        <v>0</v>
      </c>
      <c r="J752">
        <f>$C752*INDEX('E-E'!$E$2:$AH$516,MATCH(Capacity!$B752,'E-E'!$B$2:$B$516,0), MATCH(Capacity!J$254,'E-E'!$E$1:$AH$1,0))</f>
        <v>0</v>
      </c>
      <c r="K752">
        <f>$C752*INDEX('E-E'!$E$2:$AH$516,MATCH(Capacity!$B752,'E-E'!$B$2:$B$516,0), MATCH(Capacity!K$254,'E-E'!$E$1:$AH$1,0))</f>
        <v>0</v>
      </c>
      <c r="L752">
        <f>$C752*INDEX('E-E'!$E$2:$AH$516,MATCH(Capacity!$B752,'E-E'!$B$2:$B$516,0), MATCH(Capacity!L$254,'E-E'!$E$1:$AH$1,0))</f>
        <v>0</v>
      </c>
      <c r="M752">
        <f>$C752*INDEX('E-E'!$E$2:$AH$516,MATCH(Capacity!$B752,'E-E'!$B$2:$B$516,0), MATCH(Capacity!M$254,'E-E'!$E$1:$AH$1,0))</f>
        <v>0</v>
      </c>
      <c r="N752">
        <f>$C752*INDEX('E-E'!$E$2:$AH$516,MATCH(Capacity!$B752,'E-E'!$B$2:$B$516,0), MATCH(Capacity!N$254,'E-E'!$E$1:$AH$1,0))</f>
        <v>0</v>
      </c>
      <c r="O752">
        <f>$C752*INDEX('E-E'!$E$2:$AH$516,MATCH(Capacity!$B752,'E-E'!$B$2:$B$516,0), MATCH(Capacity!O$254,'E-E'!$E$1:$AH$1,0))</f>
        <v>0</v>
      </c>
      <c r="P752">
        <f>$C752*INDEX('E-E'!$E$2:$AH$516,MATCH(Capacity!$B752,'E-E'!$B$2:$B$516,0), MATCH(Capacity!P$254,'E-E'!$E$1:$AH$1,0))</f>
        <v>0</v>
      </c>
      <c r="Q752">
        <f>$C752*INDEX('E-E'!$E$2:$AH$516,MATCH(Capacity!$B752,'E-E'!$B$2:$B$516,0), MATCH(Capacity!Q$254,'E-E'!$E$1:$AH$1,0))</f>
        <v>0</v>
      </c>
      <c r="R752">
        <f>$C752*INDEX('E-E'!$E$2:$AH$516,MATCH(Capacity!$B752,'E-E'!$B$2:$B$516,0), MATCH(Capacity!R$254,'E-E'!$E$1:$AH$1,0))</f>
        <v>0</v>
      </c>
      <c r="S752">
        <f>$C752*INDEX('E-E'!$E$2:$AH$516,MATCH(Capacity!$B752,'E-E'!$B$2:$B$516,0), MATCH(Capacity!S$254,'E-E'!$E$1:$AH$1,0))</f>
        <v>0</v>
      </c>
      <c r="T752">
        <f>$C752*INDEX('E-E'!$E$2:$AH$516,MATCH(Capacity!$B752,'E-E'!$B$2:$B$516,0), MATCH(Capacity!T$254,'E-E'!$E$1:$AH$1,0))</f>
        <v>0</v>
      </c>
      <c r="U752">
        <f>$C752*INDEX('E-E'!$E$2:$AH$516,MATCH(Capacity!$B752,'E-E'!$B$2:$B$516,0), MATCH(Capacity!U$254,'E-E'!$E$1:$AH$1,0))</f>
        <v>0</v>
      </c>
      <c r="V752">
        <f>$C752*INDEX('E-E'!$E$2:$AH$516,MATCH(Capacity!$B752,'E-E'!$B$2:$B$516,0), MATCH(Capacity!V$254,'E-E'!$E$1:$AH$1,0))</f>
        <v>0</v>
      </c>
      <c r="W752">
        <f>$C752*INDEX('E-E'!$E$2:$AH$516,MATCH(Capacity!$B752,'E-E'!$B$2:$B$516,0), MATCH(Capacity!W$254,'E-E'!$E$1:$AH$1,0))</f>
        <v>0</v>
      </c>
      <c r="X752">
        <f>$C752*INDEX('E-E'!$E$2:$AH$516,MATCH(Capacity!$B752,'E-E'!$B$2:$B$516,0), MATCH(Capacity!X$254,'E-E'!$E$1:$AH$1,0))</f>
        <v>0</v>
      </c>
      <c r="Y752">
        <f>$C752*INDEX('E-E'!$E$2:$AH$516,MATCH(Capacity!$B752,'E-E'!$B$2:$B$516,0), MATCH(Capacity!Y$254,'E-E'!$E$1:$AH$1,0))</f>
        <v>0</v>
      </c>
      <c r="Z752">
        <f>$C752*INDEX('E-E'!$E$2:$AH$516,MATCH(Capacity!$B752,'E-E'!$B$2:$B$516,0), MATCH(Capacity!Z$254,'E-E'!$E$1:$AH$1,0))</f>
        <v>0</v>
      </c>
      <c r="AA752">
        <f>$C752*INDEX('E-E'!$E$2:$AH$516,MATCH(Capacity!$B752,'E-E'!$B$2:$B$516,0), MATCH(Capacity!AA$254,'E-E'!$E$1:$AH$1,0))</f>
        <v>0</v>
      </c>
      <c r="AB752">
        <f>$C752*INDEX('E-E'!$E$2:$AH$516,MATCH(Capacity!$B752,'E-E'!$B$2:$B$516,0), MATCH(Capacity!AB$254,'E-E'!$E$1:$AH$1,0))</f>
        <v>0</v>
      </c>
      <c r="AC752">
        <f>$C752*INDEX('E-E'!$E$2:$AH$516,MATCH(Capacity!$B752,'E-E'!$B$2:$B$516,0), MATCH(Capacity!AC$254,'E-E'!$E$1:$AH$1,0))</f>
        <v>0</v>
      </c>
      <c r="AD752">
        <f>$C752*INDEX('E-E'!$E$2:$AH$516,MATCH(Capacity!$B752,'E-E'!$B$2:$B$516,0), MATCH(Capacity!AD$254,'E-E'!$E$1:$AH$1,0))</f>
        <v>0</v>
      </c>
      <c r="AE752">
        <f>$C752*INDEX('E-E'!$E$2:$AH$516,MATCH(Capacity!$B752,'E-E'!$B$2:$B$516,0), MATCH(Capacity!AE$254,'E-E'!$E$1:$AH$1,0))</f>
        <v>0</v>
      </c>
      <c r="AF752">
        <f>$C752*INDEX('E-E'!$E$2:$AH$516,MATCH(Capacity!$B752,'E-E'!$B$2:$B$516,0), MATCH(Capacity!AF$254,'E-E'!$E$1:$AH$1,0))</f>
        <v>0</v>
      </c>
      <c r="AG752">
        <f>$C752*INDEX('E-E'!$E$2:$AH$516,MATCH(Capacity!$B752,'E-E'!$B$2:$B$516,0), MATCH(Capacity!AG$254,'E-E'!$E$1:$AH$1,0))</f>
        <v>0</v>
      </c>
      <c r="AH752">
        <f>$C752*INDEX('E-E'!$E$2:$AH$516,MATCH(Capacity!$B752,'E-E'!$B$2:$B$516,0), MATCH(Capacity!AH$254,'E-E'!$E$1:$AH$1,0))</f>
        <v>0</v>
      </c>
    </row>
    <row r="753" spans="1:34" x14ac:dyDescent="0.3">
      <c r="A753" t="str">
        <f>'E-E'!A500</f>
        <v>Yallourn W</v>
      </c>
      <c r="B753" t="str">
        <f>'E-E'!B500</f>
        <v>YWPS4</v>
      </c>
      <c r="C753">
        <f>_xlfn.IFNA(VLOOKUP(B753,RawData!$B$1:$E$168,4,FALSE),0)</f>
        <v>375</v>
      </c>
      <c r="D753" t="str">
        <f>_xlfn.IFNA(VLOOKUP(B753,RawData!$B$1:$H$168,7,FALSE),0)</f>
        <v>Steam Sub Critical</v>
      </c>
      <c r="E753" t="str">
        <f>_xlfn.IFNA(VLOOKUP(B753,RawData!$B$1:$H$168,2,FALSE),0)</f>
        <v>VIC</v>
      </c>
      <c r="F753">
        <f>$C753*INDEX('E-E'!$E$2:$AH$516,MATCH(Capacity!$B753,'E-E'!$B$2:$B$516,0), MATCH(Capacity!F$254,'E-E'!$E$1:$AH$1,0))</f>
        <v>375</v>
      </c>
      <c r="G753">
        <f>$C753*INDEX('E-E'!$E$2:$AH$516,MATCH(Capacity!$B753,'E-E'!$B$2:$B$516,0), MATCH(Capacity!G$254,'E-E'!$E$1:$AH$1,0))</f>
        <v>375</v>
      </c>
      <c r="H753">
        <f>$C753*INDEX('E-E'!$E$2:$AH$516,MATCH(Capacity!$B753,'E-E'!$B$2:$B$516,0), MATCH(Capacity!H$254,'E-E'!$E$1:$AH$1,0))</f>
        <v>375</v>
      </c>
      <c r="I753">
        <f>$C753*INDEX('E-E'!$E$2:$AH$516,MATCH(Capacity!$B753,'E-E'!$B$2:$B$516,0), MATCH(Capacity!I$254,'E-E'!$E$1:$AH$1,0))</f>
        <v>0</v>
      </c>
      <c r="J753">
        <f>$C753*INDEX('E-E'!$E$2:$AH$516,MATCH(Capacity!$B753,'E-E'!$B$2:$B$516,0), MATCH(Capacity!J$254,'E-E'!$E$1:$AH$1,0))</f>
        <v>0</v>
      </c>
      <c r="K753">
        <f>$C753*INDEX('E-E'!$E$2:$AH$516,MATCH(Capacity!$B753,'E-E'!$B$2:$B$516,0), MATCH(Capacity!K$254,'E-E'!$E$1:$AH$1,0))</f>
        <v>0</v>
      </c>
      <c r="L753">
        <f>$C753*INDEX('E-E'!$E$2:$AH$516,MATCH(Capacity!$B753,'E-E'!$B$2:$B$516,0), MATCH(Capacity!L$254,'E-E'!$E$1:$AH$1,0))</f>
        <v>0</v>
      </c>
      <c r="M753">
        <f>$C753*INDEX('E-E'!$E$2:$AH$516,MATCH(Capacity!$B753,'E-E'!$B$2:$B$516,0), MATCH(Capacity!M$254,'E-E'!$E$1:$AH$1,0))</f>
        <v>0</v>
      </c>
      <c r="N753">
        <f>$C753*INDEX('E-E'!$E$2:$AH$516,MATCH(Capacity!$B753,'E-E'!$B$2:$B$516,0), MATCH(Capacity!N$254,'E-E'!$E$1:$AH$1,0))</f>
        <v>0</v>
      </c>
      <c r="O753">
        <f>$C753*INDEX('E-E'!$E$2:$AH$516,MATCH(Capacity!$B753,'E-E'!$B$2:$B$516,0), MATCH(Capacity!O$254,'E-E'!$E$1:$AH$1,0))</f>
        <v>0</v>
      </c>
      <c r="P753">
        <f>$C753*INDEX('E-E'!$E$2:$AH$516,MATCH(Capacity!$B753,'E-E'!$B$2:$B$516,0), MATCH(Capacity!P$254,'E-E'!$E$1:$AH$1,0))</f>
        <v>0</v>
      </c>
      <c r="Q753">
        <f>$C753*INDEX('E-E'!$E$2:$AH$516,MATCH(Capacity!$B753,'E-E'!$B$2:$B$516,0), MATCH(Capacity!Q$254,'E-E'!$E$1:$AH$1,0))</f>
        <v>0</v>
      </c>
      <c r="R753">
        <f>$C753*INDEX('E-E'!$E$2:$AH$516,MATCH(Capacity!$B753,'E-E'!$B$2:$B$516,0), MATCH(Capacity!R$254,'E-E'!$E$1:$AH$1,0))</f>
        <v>0</v>
      </c>
      <c r="S753">
        <f>$C753*INDEX('E-E'!$E$2:$AH$516,MATCH(Capacity!$B753,'E-E'!$B$2:$B$516,0), MATCH(Capacity!S$254,'E-E'!$E$1:$AH$1,0))</f>
        <v>0</v>
      </c>
      <c r="T753">
        <f>$C753*INDEX('E-E'!$E$2:$AH$516,MATCH(Capacity!$B753,'E-E'!$B$2:$B$516,0), MATCH(Capacity!T$254,'E-E'!$E$1:$AH$1,0))</f>
        <v>0</v>
      </c>
      <c r="U753">
        <f>$C753*INDEX('E-E'!$E$2:$AH$516,MATCH(Capacity!$B753,'E-E'!$B$2:$B$516,0), MATCH(Capacity!U$254,'E-E'!$E$1:$AH$1,0))</f>
        <v>0</v>
      </c>
      <c r="V753">
        <f>$C753*INDEX('E-E'!$E$2:$AH$516,MATCH(Capacity!$B753,'E-E'!$B$2:$B$516,0), MATCH(Capacity!V$254,'E-E'!$E$1:$AH$1,0))</f>
        <v>0</v>
      </c>
      <c r="W753">
        <f>$C753*INDEX('E-E'!$E$2:$AH$516,MATCH(Capacity!$B753,'E-E'!$B$2:$B$516,0), MATCH(Capacity!W$254,'E-E'!$E$1:$AH$1,0))</f>
        <v>0</v>
      </c>
      <c r="X753">
        <f>$C753*INDEX('E-E'!$E$2:$AH$516,MATCH(Capacity!$B753,'E-E'!$B$2:$B$516,0), MATCH(Capacity!X$254,'E-E'!$E$1:$AH$1,0))</f>
        <v>0</v>
      </c>
      <c r="Y753">
        <f>$C753*INDEX('E-E'!$E$2:$AH$516,MATCH(Capacity!$B753,'E-E'!$B$2:$B$516,0), MATCH(Capacity!Y$254,'E-E'!$E$1:$AH$1,0))</f>
        <v>0</v>
      </c>
      <c r="Z753">
        <f>$C753*INDEX('E-E'!$E$2:$AH$516,MATCH(Capacity!$B753,'E-E'!$B$2:$B$516,0), MATCH(Capacity!Z$254,'E-E'!$E$1:$AH$1,0))</f>
        <v>0</v>
      </c>
      <c r="AA753">
        <f>$C753*INDEX('E-E'!$E$2:$AH$516,MATCH(Capacity!$B753,'E-E'!$B$2:$B$516,0), MATCH(Capacity!AA$254,'E-E'!$E$1:$AH$1,0))</f>
        <v>0</v>
      </c>
      <c r="AB753">
        <f>$C753*INDEX('E-E'!$E$2:$AH$516,MATCH(Capacity!$B753,'E-E'!$B$2:$B$516,0), MATCH(Capacity!AB$254,'E-E'!$E$1:$AH$1,0))</f>
        <v>0</v>
      </c>
      <c r="AC753">
        <f>$C753*INDEX('E-E'!$E$2:$AH$516,MATCH(Capacity!$B753,'E-E'!$B$2:$B$516,0), MATCH(Capacity!AC$254,'E-E'!$E$1:$AH$1,0))</f>
        <v>0</v>
      </c>
      <c r="AD753">
        <f>$C753*INDEX('E-E'!$E$2:$AH$516,MATCH(Capacity!$B753,'E-E'!$B$2:$B$516,0), MATCH(Capacity!AD$254,'E-E'!$E$1:$AH$1,0))</f>
        <v>0</v>
      </c>
      <c r="AE753">
        <f>$C753*INDEX('E-E'!$E$2:$AH$516,MATCH(Capacity!$B753,'E-E'!$B$2:$B$516,0), MATCH(Capacity!AE$254,'E-E'!$E$1:$AH$1,0))</f>
        <v>0</v>
      </c>
      <c r="AF753">
        <f>$C753*INDEX('E-E'!$E$2:$AH$516,MATCH(Capacity!$B753,'E-E'!$B$2:$B$516,0), MATCH(Capacity!AF$254,'E-E'!$E$1:$AH$1,0))</f>
        <v>0</v>
      </c>
      <c r="AG753">
        <f>$C753*INDEX('E-E'!$E$2:$AH$516,MATCH(Capacity!$B753,'E-E'!$B$2:$B$516,0), MATCH(Capacity!AG$254,'E-E'!$E$1:$AH$1,0))</f>
        <v>0</v>
      </c>
      <c r="AH753">
        <f>$C753*INDEX('E-E'!$E$2:$AH$516,MATCH(Capacity!$B753,'E-E'!$B$2:$B$516,0), MATCH(Capacity!AH$254,'E-E'!$E$1:$AH$1,0))</f>
        <v>0</v>
      </c>
    </row>
    <row r="754" spans="1:34" x14ac:dyDescent="0.3">
      <c r="A754" t="str">
        <f>'E-E'!A501</f>
        <v>BOTN-Cethana</v>
      </c>
      <c r="B754" t="str">
        <f>'E-E'!B501</f>
        <v>BOTN-Cethana</v>
      </c>
      <c r="C754">
        <f>_xlfn.IFNA(VLOOKUP(B754,RawData!$B$1:$E$168,4,FALSE),0)</f>
        <v>0</v>
      </c>
      <c r="D754" t="str">
        <f>_xlfn.IFNA(VLOOKUP(B754,RawData!$B$1:$H$168,7,FALSE),0)</f>
        <v>Pumped Hydro</v>
      </c>
      <c r="E754" t="str">
        <f>_xlfn.IFNA(VLOOKUP(B754,RawData!$B$1:$H$168,2,FALSE),0)</f>
        <v>TAS</v>
      </c>
      <c r="F754">
        <f>$C754*INDEX('E-E'!$E$2:$AH$516,MATCH(Capacity!$B754,'E-E'!$B$2:$B$516,0), MATCH(Capacity!F$254,'E-E'!$E$1:$AH$1,0))</f>
        <v>0</v>
      </c>
      <c r="G754">
        <f>$C754*INDEX('E-E'!$E$2:$AH$516,MATCH(Capacity!$B754,'E-E'!$B$2:$B$516,0), MATCH(Capacity!G$254,'E-E'!$E$1:$AH$1,0))</f>
        <v>0</v>
      </c>
      <c r="H754">
        <f>$C754*INDEX('E-E'!$E$2:$AH$516,MATCH(Capacity!$B754,'E-E'!$B$2:$B$516,0), MATCH(Capacity!H$254,'E-E'!$E$1:$AH$1,0))</f>
        <v>0</v>
      </c>
      <c r="I754">
        <f>$C754*INDEX('E-E'!$E$2:$AH$516,MATCH(Capacity!$B754,'E-E'!$B$2:$B$516,0), MATCH(Capacity!I$254,'E-E'!$E$1:$AH$1,0))</f>
        <v>0</v>
      </c>
      <c r="J754">
        <f>$C754*INDEX('E-E'!$E$2:$AH$516,MATCH(Capacity!$B754,'E-E'!$B$2:$B$516,0), MATCH(Capacity!J$254,'E-E'!$E$1:$AH$1,0))</f>
        <v>0</v>
      </c>
      <c r="K754">
        <f>$C754*INDEX('E-E'!$E$2:$AH$516,MATCH(Capacity!$B754,'E-E'!$B$2:$B$516,0), MATCH(Capacity!K$254,'E-E'!$E$1:$AH$1,0))</f>
        <v>0</v>
      </c>
      <c r="L754">
        <f>$C754*INDEX('E-E'!$E$2:$AH$516,MATCH(Capacity!$B754,'E-E'!$B$2:$B$516,0), MATCH(Capacity!L$254,'E-E'!$E$1:$AH$1,0))</f>
        <v>0</v>
      </c>
      <c r="M754">
        <f>$C754*INDEX('E-E'!$E$2:$AH$516,MATCH(Capacity!$B754,'E-E'!$B$2:$B$516,0), MATCH(Capacity!M$254,'E-E'!$E$1:$AH$1,0))</f>
        <v>0</v>
      </c>
      <c r="N754">
        <f>$C754*INDEX('E-E'!$E$2:$AH$516,MATCH(Capacity!$B754,'E-E'!$B$2:$B$516,0), MATCH(Capacity!N$254,'E-E'!$E$1:$AH$1,0))</f>
        <v>0</v>
      </c>
      <c r="O754">
        <f>$C754*INDEX('E-E'!$E$2:$AH$516,MATCH(Capacity!$B754,'E-E'!$B$2:$B$516,0), MATCH(Capacity!O$254,'E-E'!$E$1:$AH$1,0))</f>
        <v>0</v>
      </c>
      <c r="P754">
        <f>$C754*INDEX('E-E'!$E$2:$AH$516,MATCH(Capacity!$B754,'E-E'!$B$2:$B$516,0), MATCH(Capacity!P$254,'E-E'!$E$1:$AH$1,0))</f>
        <v>0</v>
      </c>
      <c r="Q754">
        <f>$C754*INDEX('E-E'!$E$2:$AH$516,MATCH(Capacity!$B754,'E-E'!$B$2:$B$516,0), MATCH(Capacity!Q$254,'E-E'!$E$1:$AH$1,0))</f>
        <v>0</v>
      </c>
      <c r="R754">
        <f>$C754*INDEX('E-E'!$E$2:$AH$516,MATCH(Capacity!$B754,'E-E'!$B$2:$B$516,0), MATCH(Capacity!R$254,'E-E'!$E$1:$AH$1,0))</f>
        <v>0</v>
      </c>
      <c r="S754">
        <f>$C754*INDEX('E-E'!$E$2:$AH$516,MATCH(Capacity!$B754,'E-E'!$B$2:$B$516,0), MATCH(Capacity!S$254,'E-E'!$E$1:$AH$1,0))</f>
        <v>0</v>
      </c>
      <c r="T754">
        <f>$C754*INDEX('E-E'!$E$2:$AH$516,MATCH(Capacity!$B754,'E-E'!$B$2:$B$516,0), MATCH(Capacity!T$254,'E-E'!$E$1:$AH$1,0))</f>
        <v>0</v>
      </c>
      <c r="U754">
        <f>$C754*INDEX('E-E'!$E$2:$AH$516,MATCH(Capacity!$B754,'E-E'!$B$2:$B$516,0), MATCH(Capacity!U$254,'E-E'!$E$1:$AH$1,0))</f>
        <v>0</v>
      </c>
      <c r="V754">
        <f>$C754*INDEX('E-E'!$E$2:$AH$516,MATCH(Capacity!$B754,'E-E'!$B$2:$B$516,0), MATCH(Capacity!V$254,'E-E'!$E$1:$AH$1,0))</f>
        <v>0</v>
      </c>
      <c r="W754">
        <f>$C754*INDEX('E-E'!$E$2:$AH$516,MATCH(Capacity!$B754,'E-E'!$B$2:$B$516,0), MATCH(Capacity!W$254,'E-E'!$E$1:$AH$1,0))</f>
        <v>0</v>
      </c>
      <c r="X754">
        <f>$C754*INDEX('E-E'!$E$2:$AH$516,MATCH(Capacity!$B754,'E-E'!$B$2:$B$516,0), MATCH(Capacity!X$254,'E-E'!$E$1:$AH$1,0))</f>
        <v>0</v>
      </c>
      <c r="Y754">
        <f>$C754*INDEX('E-E'!$E$2:$AH$516,MATCH(Capacity!$B754,'E-E'!$B$2:$B$516,0), MATCH(Capacity!Y$254,'E-E'!$E$1:$AH$1,0))</f>
        <v>0</v>
      </c>
      <c r="Z754">
        <f>$C754*INDEX('E-E'!$E$2:$AH$516,MATCH(Capacity!$B754,'E-E'!$B$2:$B$516,0), MATCH(Capacity!Z$254,'E-E'!$E$1:$AH$1,0))</f>
        <v>0</v>
      </c>
      <c r="AA754">
        <f>$C754*INDEX('E-E'!$E$2:$AH$516,MATCH(Capacity!$B754,'E-E'!$B$2:$B$516,0), MATCH(Capacity!AA$254,'E-E'!$E$1:$AH$1,0))</f>
        <v>0</v>
      </c>
      <c r="AB754">
        <f>$C754*INDEX('E-E'!$E$2:$AH$516,MATCH(Capacity!$B754,'E-E'!$B$2:$B$516,0), MATCH(Capacity!AB$254,'E-E'!$E$1:$AH$1,0))</f>
        <v>0</v>
      </c>
      <c r="AC754">
        <f>$C754*INDEX('E-E'!$E$2:$AH$516,MATCH(Capacity!$B754,'E-E'!$B$2:$B$516,0), MATCH(Capacity!AC$254,'E-E'!$E$1:$AH$1,0))</f>
        <v>0</v>
      </c>
      <c r="AD754">
        <f>$C754*INDEX('E-E'!$E$2:$AH$516,MATCH(Capacity!$B754,'E-E'!$B$2:$B$516,0), MATCH(Capacity!AD$254,'E-E'!$E$1:$AH$1,0))</f>
        <v>0</v>
      </c>
      <c r="AE754">
        <f>$C754*INDEX('E-E'!$E$2:$AH$516,MATCH(Capacity!$B754,'E-E'!$B$2:$B$516,0), MATCH(Capacity!AE$254,'E-E'!$E$1:$AH$1,0))</f>
        <v>0</v>
      </c>
      <c r="AF754">
        <f>$C754*INDEX('E-E'!$E$2:$AH$516,MATCH(Capacity!$B754,'E-E'!$B$2:$B$516,0), MATCH(Capacity!AF$254,'E-E'!$E$1:$AH$1,0))</f>
        <v>0</v>
      </c>
      <c r="AG754">
        <f>$C754*INDEX('E-E'!$E$2:$AH$516,MATCH(Capacity!$B754,'E-E'!$B$2:$B$516,0), MATCH(Capacity!AG$254,'E-E'!$E$1:$AH$1,0))</f>
        <v>0</v>
      </c>
      <c r="AH754">
        <f>$C754*INDEX('E-E'!$E$2:$AH$516,MATCH(Capacity!$B754,'E-E'!$B$2:$B$516,0), MATCH(Capacity!AH$254,'E-E'!$E$1:$AH$1,0))</f>
        <v>0</v>
      </c>
    </row>
    <row r="755" spans="1:34" x14ac:dyDescent="0.3">
      <c r="A755" t="str">
        <f>'E-E'!A502</f>
        <v>Grid Battery-NSW</v>
      </c>
      <c r="B755" t="str">
        <f>'E-E'!B502</f>
        <v>GB-NSW</v>
      </c>
      <c r="C755">
        <f>_xlfn.IFNA(VLOOKUP(B755,RawData!$B$1:$E$168,4,FALSE),0)</f>
        <v>1707.9153000000001</v>
      </c>
      <c r="D755" t="str">
        <f>_xlfn.IFNA(VLOOKUP(B755,RawData!$B$1:$H$168,7,FALSE),0)</f>
        <v>Battery Storage</v>
      </c>
      <c r="E755" t="str">
        <f>_xlfn.IFNA(VLOOKUP(B755,RawData!$B$1:$H$168,2,FALSE),0)</f>
        <v>NSW</v>
      </c>
      <c r="F755">
        <f>$C755*INDEX('E-E'!$E$2:$AH$516,MATCH(Capacity!$B755,'E-E'!$B$2:$B$516,0), MATCH(Capacity!F$254,'E-E'!$E$1:$AH$1,0))</f>
        <v>1707.9153000000001</v>
      </c>
      <c r="G755">
        <f>$C755*INDEX('E-E'!$E$2:$AH$516,MATCH(Capacity!$B755,'E-E'!$B$2:$B$516,0), MATCH(Capacity!G$254,'E-E'!$E$1:$AH$1,0))</f>
        <v>1707.9153000000001</v>
      </c>
      <c r="H755">
        <f>$C755*INDEX('E-E'!$E$2:$AH$516,MATCH(Capacity!$B755,'E-E'!$B$2:$B$516,0), MATCH(Capacity!H$254,'E-E'!$E$1:$AH$1,0))</f>
        <v>1707.9153000000001</v>
      </c>
      <c r="I755">
        <f>$C755*INDEX('E-E'!$E$2:$AH$516,MATCH(Capacity!$B755,'E-E'!$B$2:$B$516,0), MATCH(Capacity!I$254,'E-E'!$E$1:$AH$1,0))</f>
        <v>1707.9153000000001</v>
      </c>
      <c r="J755">
        <f>$C755*INDEX('E-E'!$E$2:$AH$516,MATCH(Capacity!$B755,'E-E'!$B$2:$B$516,0), MATCH(Capacity!J$254,'E-E'!$E$1:$AH$1,0))</f>
        <v>1707.9153000000001</v>
      </c>
      <c r="K755">
        <f>$C755*INDEX('E-E'!$E$2:$AH$516,MATCH(Capacity!$B755,'E-E'!$B$2:$B$516,0), MATCH(Capacity!K$254,'E-E'!$E$1:$AH$1,0))</f>
        <v>1707.9153000000001</v>
      </c>
      <c r="L755">
        <f>$C755*INDEX('E-E'!$E$2:$AH$516,MATCH(Capacity!$B755,'E-E'!$B$2:$B$516,0), MATCH(Capacity!L$254,'E-E'!$E$1:$AH$1,0))</f>
        <v>1707.9153000000001</v>
      </c>
      <c r="M755">
        <f>$C755*INDEX('E-E'!$E$2:$AH$516,MATCH(Capacity!$B755,'E-E'!$B$2:$B$516,0), MATCH(Capacity!M$254,'E-E'!$E$1:$AH$1,0))</f>
        <v>1707.9153000000001</v>
      </c>
      <c r="N755">
        <f>$C755*INDEX('E-E'!$E$2:$AH$516,MATCH(Capacity!$B755,'E-E'!$B$2:$B$516,0), MATCH(Capacity!N$254,'E-E'!$E$1:$AH$1,0))</f>
        <v>1707.9153000000001</v>
      </c>
      <c r="O755">
        <f>$C755*INDEX('E-E'!$E$2:$AH$516,MATCH(Capacity!$B755,'E-E'!$B$2:$B$516,0), MATCH(Capacity!O$254,'E-E'!$E$1:$AH$1,0))</f>
        <v>1707.9153000000001</v>
      </c>
      <c r="P755">
        <f>$C755*INDEX('E-E'!$E$2:$AH$516,MATCH(Capacity!$B755,'E-E'!$B$2:$B$516,0), MATCH(Capacity!P$254,'E-E'!$E$1:$AH$1,0))</f>
        <v>1707.9153000000001</v>
      </c>
      <c r="Q755">
        <f>$C755*INDEX('E-E'!$E$2:$AH$516,MATCH(Capacity!$B755,'E-E'!$B$2:$B$516,0), MATCH(Capacity!Q$254,'E-E'!$E$1:$AH$1,0))</f>
        <v>1707.9153000000001</v>
      </c>
      <c r="R755">
        <f>$C755*INDEX('E-E'!$E$2:$AH$516,MATCH(Capacity!$B755,'E-E'!$B$2:$B$516,0), MATCH(Capacity!R$254,'E-E'!$E$1:$AH$1,0))</f>
        <v>1707.9153000000001</v>
      </c>
      <c r="S755">
        <f>$C755*INDEX('E-E'!$E$2:$AH$516,MATCH(Capacity!$B755,'E-E'!$B$2:$B$516,0), MATCH(Capacity!S$254,'E-E'!$E$1:$AH$1,0))</f>
        <v>1707.9153000000001</v>
      </c>
      <c r="T755">
        <f>$C755*INDEX('E-E'!$E$2:$AH$516,MATCH(Capacity!$B755,'E-E'!$B$2:$B$516,0), MATCH(Capacity!T$254,'E-E'!$E$1:$AH$1,0))</f>
        <v>1707.9153000000001</v>
      </c>
      <c r="U755">
        <f>$C755*INDEX('E-E'!$E$2:$AH$516,MATCH(Capacity!$B755,'E-E'!$B$2:$B$516,0), MATCH(Capacity!U$254,'E-E'!$E$1:$AH$1,0))</f>
        <v>1707.9153000000001</v>
      </c>
      <c r="V755">
        <f>$C755*INDEX('E-E'!$E$2:$AH$516,MATCH(Capacity!$B755,'E-E'!$B$2:$B$516,0), MATCH(Capacity!V$254,'E-E'!$E$1:$AH$1,0))</f>
        <v>1707.9153000000001</v>
      </c>
      <c r="W755">
        <f>$C755*INDEX('E-E'!$E$2:$AH$516,MATCH(Capacity!$B755,'E-E'!$B$2:$B$516,0), MATCH(Capacity!W$254,'E-E'!$E$1:$AH$1,0))</f>
        <v>1707.9153000000001</v>
      </c>
      <c r="X755">
        <f>$C755*INDEX('E-E'!$E$2:$AH$516,MATCH(Capacity!$B755,'E-E'!$B$2:$B$516,0), MATCH(Capacity!X$254,'E-E'!$E$1:$AH$1,0))</f>
        <v>1707.9153000000001</v>
      </c>
      <c r="Y755">
        <f>$C755*INDEX('E-E'!$E$2:$AH$516,MATCH(Capacity!$B755,'E-E'!$B$2:$B$516,0), MATCH(Capacity!Y$254,'E-E'!$E$1:$AH$1,0))</f>
        <v>1707.9153000000001</v>
      </c>
      <c r="Z755">
        <f>$C755*INDEX('E-E'!$E$2:$AH$516,MATCH(Capacity!$B755,'E-E'!$B$2:$B$516,0), MATCH(Capacity!Z$254,'E-E'!$E$1:$AH$1,0))</f>
        <v>1707.9153000000001</v>
      </c>
      <c r="AA755">
        <f>$C755*INDEX('E-E'!$E$2:$AH$516,MATCH(Capacity!$B755,'E-E'!$B$2:$B$516,0), MATCH(Capacity!AA$254,'E-E'!$E$1:$AH$1,0))</f>
        <v>1707.9153000000001</v>
      </c>
      <c r="AB755">
        <f>$C755*INDEX('E-E'!$E$2:$AH$516,MATCH(Capacity!$B755,'E-E'!$B$2:$B$516,0), MATCH(Capacity!AB$254,'E-E'!$E$1:$AH$1,0))</f>
        <v>1707.9153000000001</v>
      </c>
      <c r="AC755">
        <f>$C755*INDEX('E-E'!$E$2:$AH$516,MATCH(Capacity!$B755,'E-E'!$B$2:$B$516,0), MATCH(Capacity!AC$254,'E-E'!$E$1:$AH$1,0))</f>
        <v>1707.9153000000001</v>
      </c>
      <c r="AD755">
        <f>$C755*INDEX('E-E'!$E$2:$AH$516,MATCH(Capacity!$B755,'E-E'!$B$2:$B$516,0), MATCH(Capacity!AD$254,'E-E'!$E$1:$AH$1,0))</f>
        <v>1707.9153000000001</v>
      </c>
      <c r="AE755">
        <f>$C755*INDEX('E-E'!$E$2:$AH$516,MATCH(Capacity!$B755,'E-E'!$B$2:$B$516,0), MATCH(Capacity!AE$254,'E-E'!$E$1:$AH$1,0))</f>
        <v>1707.9153000000001</v>
      </c>
      <c r="AF755">
        <f>$C755*INDEX('E-E'!$E$2:$AH$516,MATCH(Capacity!$B755,'E-E'!$B$2:$B$516,0), MATCH(Capacity!AF$254,'E-E'!$E$1:$AH$1,0))</f>
        <v>1707.9153000000001</v>
      </c>
      <c r="AG755">
        <f>$C755*INDEX('E-E'!$E$2:$AH$516,MATCH(Capacity!$B755,'E-E'!$B$2:$B$516,0), MATCH(Capacity!AG$254,'E-E'!$E$1:$AH$1,0))</f>
        <v>1707.9153000000001</v>
      </c>
      <c r="AH755">
        <f>$C755*INDEX('E-E'!$E$2:$AH$516,MATCH(Capacity!$B755,'E-E'!$B$2:$B$516,0), MATCH(Capacity!AH$254,'E-E'!$E$1:$AH$1,0))</f>
        <v>1707.9153000000001</v>
      </c>
    </row>
    <row r="756" spans="1:34" x14ac:dyDescent="0.3">
      <c r="A756" t="str">
        <f>'E-E'!A503</f>
        <v>Pumped Hydro-NSW</v>
      </c>
      <c r="B756" t="str">
        <f>'E-E'!B503</f>
        <v>PH-NSW</v>
      </c>
      <c r="C756">
        <f>_xlfn.IFNA(VLOOKUP(B756,RawData!$B$1:$E$168,4,FALSE),0)</f>
        <v>2600</v>
      </c>
      <c r="D756" t="str">
        <f>_xlfn.IFNA(VLOOKUP(B756,RawData!$B$1:$H$168,7,FALSE),0)</f>
        <v>Pumped Hydro</v>
      </c>
      <c r="E756" t="str">
        <f>_xlfn.IFNA(VLOOKUP(B756,RawData!$B$1:$H$168,2,FALSE),0)</f>
        <v>NSW</v>
      </c>
      <c r="F756">
        <f>$C756*INDEX('E-E'!$E$2:$AH$516,MATCH(Capacity!$B756,'E-E'!$B$2:$B$516,0), MATCH(Capacity!F$254,'E-E'!$E$1:$AH$1,0))</f>
        <v>2600</v>
      </c>
      <c r="G756">
        <f>$C756*INDEX('E-E'!$E$2:$AH$516,MATCH(Capacity!$B756,'E-E'!$B$2:$B$516,0), MATCH(Capacity!G$254,'E-E'!$E$1:$AH$1,0))</f>
        <v>2600</v>
      </c>
      <c r="H756">
        <f>$C756*INDEX('E-E'!$E$2:$AH$516,MATCH(Capacity!$B756,'E-E'!$B$2:$B$516,0), MATCH(Capacity!H$254,'E-E'!$E$1:$AH$1,0))</f>
        <v>2600</v>
      </c>
      <c r="I756">
        <f>$C756*INDEX('E-E'!$E$2:$AH$516,MATCH(Capacity!$B756,'E-E'!$B$2:$B$516,0), MATCH(Capacity!I$254,'E-E'!$E$1:$AH$1,0))</f>
        <v>2600</v>
      </c>
      <c r="J756">
        <f>$C756*INDEX('E-E'!$E$2:$AH$516,MATCH(Capacity!$B756,'E-E'!$B$2:$B$516,0), MATCH(Capacity!J$254,'E-E'!$E$1:$AH$1,0))</f>
        <v>2600</v>
      </c>
      <c r="K756">
        <f>$C756*INDEX('E-E'!$E$2:$AH$516,MATCH(Capacity!$B756,'E-E'!$B$2:$B$516,0), MATCH(Capacity!K$254,'E-E'!$E$1:$AH$1,0))</f>
        <v>2600</v>
      </c>
      <c r="L756">
        <f>$C756*INDEX('E-E'!$E$2:$AH$516,MATCH(Capacity!$B756,'E-E'!$B$2:$B$516,0), MATCH(Capacity!L$254,'E-E'!$E$1:$AH$1,0))</f>
        <v>2600</v>
      </c>
      <c r="M756">
        <f>$C756*INDEX('E-E'!$E$2:$AH$516,MATCH(Capacity!$B756,'E-E'!$B$2:$B$516,0), MATCH(Capacity!M$254,'E-E'!$E$1:$AH$1,0))</f>
        <v>2600</v>
      </c>
      <c r="N756">
        <f>$C756*INDEX('E-E'!$E$2:$AH$516,MATCH(Capacity!$B756,'E-E'!$B$2:$B$516,0), MATCH(Capacity!N$254,'E-E'!$E$1:$AH$1,0))</f>
        <v>2600</v>
      </c>
      <c r="O756">
        <f>$C756*INDEX('E-E'!$E$2:$AH$516,MATCH(Capacity!$B756,'E-E'!$B$2:$B$516,0), MATCH(Capacity!O$254,'E-E'!$E$1:$AH$1,0))</f>
        <v>2600</v>
      </c>
      <c r="P756">
        <f>$C756*INDEX('E-E'!$E$2:$AH$516,MATCH(Capacity!$B756,'E-E'!$B$2:$B$516,0), MATCH(Capacity!P$254,'E-E'!$E$1:$AH$1,0))</f>
        <v>2600</v>
      </c>
      <c r="Q756">
        <f>$C756*INDEX('E-E'!$E$2:$AH$516,MATCH(Capacity!$B756,'E-E'!$B$2:$B$516,0), MATCH(Capacity!Q$254,'E-E'!$E$1:$AH$1,0))</f>
        <v>2600</v>
      </c>
      <c r="R756">
        <f>$C756*INDEX('E-E'!$E$2:$AH$516,MATCH(Capacity!$B756,'E-E'!$B$2:$B$516,0), MATCH(Capacity!R$254,'E-E'!$E$1:$AH$1,0))</f>
        <v>2600</v>
      </c>
      <c r="S756">
        <f>$C756*INDEX('E-E'!$E$2:$AH$516,MATCH(Capacity!$B756,'E-E'!$B$2:$B$516,0), MATCH(Capacity!S$254,'E-E'!$E$1:$AH$1,0))</f>
        <v>2600</v>
      </c>
      <c r="T756">
        <f>$C756*INDEX('E-E'!$E$2:$AH$516,MATCH(Capacity!$B756,'E-E'!$B$2:$B$516,0), MATCH(Capacity!T$254,'E-E'!$E$1:$AH$1,0))</f>
        <v>2600</v>
      </c>
      <c r="U756">
        <f>$C756*INDEX('E-E'!$E$2:$AH$516,MATCH(Capacity!$B756,'E-E'!$B$2:$B$516,0), MATCH(Capacity!U$254,'E-E'!$E$1:$AH$1,0))</f>
        <v>2600</v>
      </c>
      <c r="V756">
        <f>$C756*INDEX('E-E'!$E$2:$AH$516,MATCH(Capacity!$B756,'E-E'!$B$2:$B$516,0), MATCH(Capacity!V$254,'E-E'!$E$1:$AH$1,0))</f>
        <v>2600</v>
      </c>
      <c r="W756">
        <f>$C756*INDEX('E-E'!$E$2:$AH$516,MATCH(Capacity!$B756,'E-E'!$B$2:$B$516,0), MATCH(Capacity!W$254,'E-E'!$E$1:$AH$1,0))</f>
        <v>2600</v>
      </c>
      <c r="X756">
        <f>$C756*INDEX('E-E'!$E$2:$AH$516,MATCH(Capacity!$B756,'E-E'!$B$2:$B$516,0), MATCH(Capacity!X$254,'E-E'!$E$1:$AH$1,0))</f>
        <v>2600</v>
      </c>
      <c r="Y756">
        <f>$C756*INDEX('E-E'!$E$2:$AH$516,MATCH(Capacity!$B756,'E-E'!$B$2:$B$516,0), MATCH(Capacity!Y$254,'E-E'!$E$1:$AH$1,0))</f>
        <v>2600</v>
      </c>
      <c r="Z756">
        <f>$C756*INDEX('E-E'!$E$2:$AH$516,MATCH(Capacity!$B756,'E-E'!$B$2:$B$516,0), MATCH(Capacity!Z$254,'E-E'!$E$1:$AH$1,0))</f>
        <v>2600</v>
      </c>
      <c r="AA756">
        <f>$C756*INDEX('E-E'!$E$2:$AH$516,MATCH(Capacity!$B756,'E-E'!$B$2:$B$516,0), MATCH(Capacity!AA$254,'E-E'!$E$1:$AH$1,0))</f>
        <v>2600</v>
      </c>
      <c r="AB756">
        <f>$C756*INDEX('E-E'!$E$2:$AH$516,MATCH(Capacity!$B756,'E-E'!$B$2:$B$516,0), MATCH(Capacity!AB$254,'E-E'!$E$1:$AH$1,0))</f>
        <v>2600</v>
      </c>
      <c r="AC756">
        <f>$C756*INDEX('E-E'!$E$2:$AH$516,MATCH(Capacity!$B756,'E-E'!$B$2:$B$516,0), MATCH(Capacity!AC$254,'E-E'!$E$1:$AH$1,0))</f>
        <v>2600</v>
      </c>
      <c r="AD756">
        <f>$C756*INDEX('E-E'!$E$2:$AH$516,MATCH(Capacity!$B756,'E-E'!$B$2:$B$516,0), MATCH(Capacity!AD$254,'E-E'!$E$1:$AH$1,0))</f>
        <v>2600</v>
      </c>
      <c r="AE756">
        <f>$C756*INDEX('E-E'!$E$2:$AH$516,MATCH(Capacity!$B756,'E-E'!$B$2:$B$516,0), MATCH(Capacity!AE$254,'E-E'!$E$1:$AH$1,0))</f>
        <v>2600</v>
      </c>
      <c r="AF756">
        <f>$C756*INDEX('E-E'!$E$2:$AH$516,MATCH(Capacity!$B756,'E-E'!$B$2:$B$516,0), MATCH(Capacity!AF$254,'E-E'!$E$1:$AH$1,0))</f>
        <v>2600</v>
      </c>
      <c r="AG756">
        <f>$C756*INDEX('E-E'!$E$2:$AH$516,MATCH(Capacity!$B756,'E-E'!$B$2:$B$516,0), MATCH(Capacity!AG$254,'E-E'!$E$1:$AH$1,0))</f>
        <v>2600</v>
      </c>
      <c r="AH756">
        <f>$C756*INDEX('E-E'!$E$2:$AH$516,MATCH(Capacity!$B756,'E-E'!$B$2:$B$516,0), MATCH(Capacity!AH$254,'E-E'!$E$1:$AH$1,0))</f>
        <v>2600</v>
      </c>
    </row>
    <row r="757" spans="1:34" x14ac:dyDescent="0.3">
      <c r="A757" t="str">
        <f>'E-E'!A504</f>
        <v>VPP-NSW</v>
      </c>
      <c r="B757" t="str">
        <f>'E-E'!B504</f>
        <v>VPP-NSW</v>
      </c>
      <c r="C757">
        <f>_xlfn.IFNA(VLOOKUP(B757,RawData!$B$1:$E$168,4,FALSE),0)</f>
        <v>5338.71484375</v>
      </c>
      <c r="D757" t="str">
        <f>_xlfn.IFNA(VLOOKUP(B757,RawData!$B$1:$H$168,7,FALSE),0)</f>
        <v>VPP</v>
      </c>
      <c r="E757" t="str">
        <f>_xlfn.IFNA(VLOOKUP(B757,RawData!$B$1:$H$168,2,FALSE),0)</f>
        <v>NSW</v>
      </c>
      <c r="F757">
        <f>$C757*INDEX('E-E'!$E$2:$AH$516,MATCH(Capacity!$B757,'E-E'!$B$2:$B$516,0), MATCH(Capacity!F$254,'E-E'!$E$1:$AH$1,0))</f>
        <v>5338.71484375</v>
      </c>
      <c r="G757">
        <f>$C757*INDEX('E-E'!$E$2:$AH$516,MATCH(Capacity!$B757,'E-E'!$B$2:$B$516,0), MATCH(Capacity!G$254,'E-E'!$E$1:$AH$1,0))</f>
        <v>5338.71484375</v>
      </c>
      <c r="H757">
        <f>$C757*INDEX('E-E'!$E$2:$AH$516,MATCH(Capacity!$B757,'E-E'!$B$2:$B$516,0), MATCH(Capacity!H$254,'E-E'!$E$1:$AH$1,0))</f>
        <v>5338.71484375</v>
      </c>
      <c r="I757">
        <f>$C757*INDEX('E-E'!$E$2:$AH$516,MATCH(Capacity!$B757,'E-E'!$B$2:$B$516,0), MATCH(Capacity!I$254,'E-E'!$E$1:$AH$1,0))</f>
        <v>5338.71484375</v>
      </c>
      <c r="J757">
        <f>$C757*INDEX('E-E'!$E$2:$AH$516,MATCH(Capacity!$B757,'E-E'!$B$2:$B$516,0), MATCH(Capacity!J$254,'E-E'!$E$1:$AH$1,0))</f>
        <v>5338.71484375</v>
      </c>
      <c r="K757">
        <f>$C757*INDEX('E-E'!$E$2:$AH$516,MATCH(Capacity!$B757,'E-E'!$B$2:$B$516,0), MATCH(Capacity!K$254,'E-E'!$E$1:$AH$1,0))</f>
        <v>5338.71484375</v>
      </c>
      <c r="L757">
        <f>$C757*INDEX('E-E'!$E$2:$AH$516,MATCH(Capacity!$B757,'E-E'!$B$2:$B$516,0), MATCH(Capacity!L$254,'E-E'!$E$1:$AH$1,0))</f>
        <v>5338.71484375</v>
      </c>
      <c r="M757">
        <f>$C757*INDEX('E-E'!$E$2:$AH$516,MATCH(Capacity!$B757,'E-E'!$B$2:$B$516,0), MATCH(Capacity!M$254,'E-E'!$E$1:$AH$1,0))</f>
        <v>5338.71484375</v>
      </c>
      <c r="N757">
        <f>$C757*INDEX('E-E'!$E$2:$AH$516,MATCH(Capacity!$B757,'E-E'!$B$2:$B$516,0), MATCH(Capacity!N$254,'E-E'!$E$1:$AH$1,0))</f>
        <v>5338.71484375</v>
      </c>
      <c r="O757">
        <f>$C757*INDEX('E-E'!$E$2:$AH$516,MATCH(Capacity!$B757,'E-E'!$B$2:$B$516,0), MATCH(Capacity!O$254,'E-E'!$E$1:$AH$1,0))</f>
        <v>5338.71484375</v>
      </c>
      <c r="P757">
        <f>$C757*INDEX('E-E'!$E$2:$AH$516,MATCH(Capacity!$B757,'E-E'!$B$2:$B$516,0), MATCH(Capacity!P$254,'E-E'!$E$1:$AH$1,0))</f>
        <v>5338.71484375</v>
      </c>
      <c r="Q757">
        <f>$C757*INDEX('E-E'!$E$2:$AH$516,MATCH(Capacity!$B757,'E-E'!$B$2:$B$516,0), MATCH(Capacity!Q$254,'E-E'!$E$1:$AH$1,0))</f>
        <v>5338.71484375</v>
      </c>
      <c r="R757">
        <f>$C757*INDEX('E-E'!$E$2:$AH$516,MATCH(Capacity!$B757,'E-E'!$B$2:$B$516,0), MATCH(Capacity!R$254,'E-E'!$E$1:$AH$1,0))</f>
        <v>5338.71484375</v>
      </c>
      <c r="S757">
        <f>$C757*INDEX('E-E'!$E$2:$AH$516,MATCH(Capacity!$B757,'E-E'!$B$2:$B$516,0), MATCH(Capacity!S$254,'E-E'!$E$1:$AH$1,0))</f>
        <v>5338.71484375</v>
      </c>
      <c r="T757">
        <f>$C757*INDEX('E-E'!$E$2:$AH$516,MATCH(Capacity!$B757,'E-E'!$B$2:$B$516,0), MATCH(Capacity!T$254,'E-E'!$E$1:$AH$1,0))</f>
        <v>5338.71484375</v>
      </c>
      <c r="U757">
        <f>$C757*INDEX('E-E'!$E$2:$AH$516,MATCH(Capacity!$B757,'E-E'!$B$2:$B$516,0), MATCH(Capacity!U$254,'E-E'!$E$1:$AH$1,0))</f>
        <v>5338.71484375</v>
      </c>
      <c r="V757">
        <f>$C757*INDEX('E-E'!$E$2:$AH$516,MATCH(Capacity!$B757,'E-E'!$B$2:$B$516,0), MATCH(Capacity!V$254,'E-E'!$E$1:$AH$1,0))</f>
        <v>5338.71484375</v>
      </c>
      <c r="W757">
        <f>$C757*INDEX('E-E'!$E$2:$AH$516,MATCH(Capacity!$B757,'E-E'!$B$2:$B$516,0), MATCH(Capacity!W$254,'E-E'!$E$1:$AH$1,0))</f>
        <v>5338.71484375</v>
      </c>
      <c r="X757">
        <f>$C757*INDEX('E-E'!$E$2:$AH$516,MATCH(Capacity!$B757,'E-E'!$B$2:$B$516,0), MATCH(Capacity!X$254,'E-E'!$E$1:$AH$1,0))</f>
        <v>5338.71484375</v>
      </c>
      <c r="Y757">
        <f>$C757*INDEX('E-E'!$E$2:$AH$516,MATCH(Capacity!$B757,'E-E'!$B$2:$B$516,0), MATCH(Capacity!Y$254,'E-E'!$E$1:$AH$1,0))</f>
        <v>5338.71484375</v>
      </c>
      <c r="Z757">
        <f>$C757*INDEX('E-E'!$E$2:$AH$516,MATCH(Capacity!$B757,'E-E'!$B$2:$B$516,0), MATCH(Capacity!Z$254,'E-E'!$E$1:$AH$1,0))</f>
        <v>5338.71484375</v>
      </c>
      <c r="AA757">
        <f>$C757*INDEX('E-E'!$E$2:$AH$516,MATCH(Capacity!$B757,'E-E'!$B$2:$B$516,0), MATCH(Capacity!AA$254,'E-E'!$E$1:$AH$1,0))</f>
        <v>5338.71484375</v>
      </c>
      <c r="AB757">
        <f>$C757*INDEX('E-E'!$E$2:$AH$516,MATCH(Capacity!$B757,'E-E'!$B$2:$B$516,0), MATCH(Capacity!AB$254,'E-E'!$E$1:$AH$1,0))</f>
        <v>5338.71484375</v>
      </c>
      <c r="AC757">
        <f>$C757*INDEX('E-E'!$E$2:$AH$516,MATCH(Capacity!$B757,'E-E'!$B$2:$B$516,0), MATCH(Capacity!AC$254,'E-E'!$E$1:$AH$1,0))</f>
        <v>5338.71484375</v>
      </c>
      <c r="AD757">
        <f>$C757*INDEX('E-E'!$E$2:$AH$516,MATCH(Capacity!$B757,'E-E'!$B$2:$B$516,0), MATCH(Capacity!AD$254,'E-E'!$E$1:$AH$1,0))</f>
        <v>5338.71484375</v>
      </c>
      <c r="AE757">
        <f>$C757*INDEX('E-E'!$E$2:$AH$516,MATCH(Capacity!$B757,'E-E'!$B$2:$B$516,0), MATCH(Capacity!AE$254,'E-E'!$E$1:$AH$1,0))</f>
        <v>5338.71484375</v>
      </c>
      <c r="AF757">
        <f>$C757*INDEX('E-E'!$E$2:$AH$516,MATCH(Capacity!$B757,'E-E'!$B$2:$B$516,0), MATCH(Capacity!AF$254,'E-E'!$E$1:$AH$1,0))</f>
        <v>5338.71484375</v>
      </c>
      <c r="AG757">
        <f>$C757*INDEX('E-E'!$E$2:$AH$516,MATCH(Capacity!$B757,'E-E'!$B$2:$B$516,0), MATCH(Capacity!AG$254,'E-E'!$E$1:$AH$1,0))</f>
        <v>5338.71484375</v>
      </c>
      <c r="AH757">
        <f>$C757*INDEX('E-E'!$E$2:$AH$516,MATCH(Capacity!$B757,'E-E'!$B$2:$B$516,0), MATCH(Capacity!AH$254,'E-E'!$E$1:$AH$1,0))</f>
        <v>5338.71484375</v>
      </c>
    </row>
    <row r="758" spans="1:34" x14ac:dyDescent="0.3">
      <c r="A758" t="str">
        <f>'E-E'!A505</f>
        <v>Grid Battery-QLD</v>
      </c>
      <c r="B758" t="str">
        <f>'E-E'!B505</f>
        <v>GB-QLD</v>
      </c>
      <c r="C758">
        <f>_xlfn.IFNA(VLOOKUP(B758,RawData!$B$1:$E$168,4,FALSE),0)</f>
        <v>3412.0592999999999</v>
      </c>
      <c r="D758" t="str">
        <f>_xlfn.IFNA(VLOOKUP(B758,RawData!$B$1:$H$168,7,FALSE),0)</f>
        <v>Battery Storage</v>
      </c>
      <c r="E758" t="str">
        <f>_xlfn.IFNA(VLOOKUP(B758,RawData!$B$1:$H$168,2,FALSE),0)</f>
        <v>QLD</v>
      </c>
      <c r="F758">
        <f>$C758*INDEX('E-E'!$E$2:$AH$516,MATCH(Capacity!$B758,'E-E'!$B$2:$B$516,0), MATCH(Capacity!F$254,'E-E'!$E$1:$AH$1,0))</f>
        <v>3412.0592999999999</v>
      </c>
      <c r="G758">
        <f>$C758*INDEX('E-E'!$E$2:$AH$516,MATCH(Capacity!$B758,'E-E'!$B$2:$B$516,0), MATCH(Capacity!G$254,'E-E'!$E$1:$AH$1,0))</f>
        <v>3412.0592999999999</v>
      </c>
      <c r="H758">
        <f>$C758*INDEX('E-E'!$E$2:$AH$516,MATCH(Capacity!$B758,'E-E'!$B$2:$B$516,0), MATCH(Capacity!H$254,'E-E'!$E$1:$AH$1,0))</f>
        <v>3412.0592999999999</v>
      </c>
      <c r="I758">
        <f>$C758*INDEX('E-E'!$E$2:$AH$516,MATCH(Capacity!$B758,'E-E'!$B$2:$B$516,0), MATCH(Capacity!I$254,'E-E'!$E$1:$AH$1,0))</f>
        <v>3412.0592999999999</v>
      </c>
      <c r="J758">
        <f>$C758*INDEX('E-E'!$E$2:$AH$516,MATCH(Capacity!$B758,'E-E'!$B$2:$B$516,0), MATCH(Capacity!J$254,'E-E'!$E$1:$AH$1,0))</f>
        <v>3412.0592999999999</v>
      </c>
      <c r="K758">
        <f>$C758*INDEX('E-E'!$E$2:$AH$516,MATCH(Capacity!$B758,'E-E'!$B$2:$B$516,0), MATCH(Capacity!K$254,'E-E'!$E$1:$AH$1,0))</f>
        <v>3412.0592999999999</v>
      </c>
      <c r="L758">
        <f>$C758*INDEX('E-E'!$E$2:$AH$516,MATCH(Capacity!$B758,'E-E'!$B$2:$B$516,0), MATCH(Capacity!L$254,'E-E'!$E$1:$AH$1,0))</f>
        <v>3412.0592999999999</v>
      </c>
      <c r="M758">
        <f>$C758*INDEX('E-E'!$E$2:$AH$516,MATCH(Capacity!$B758,'E-E'!$B$2:$B$516,0), MATCH(Capacity!M$254,'E-E'!$E$1:$AH$1,0))</f>
        <v>3412.0592999999999</v>
      </c>
      <c r="N758">
        <f>$C758*INDEX('E-E'!$E$2:$AH$516,MATCH(Capacity!$B758,'E-E'!$B$2:$B$516,0), MATCH(Capacity!N$254,'E-E'!$E$1:$AH$1,0))</f>
        <v>3412.0592999999999</v>
      </c>
      <c r="O758">
        <f>$C758*INDEX('E-E'!$E$2:$AH$516,MATCH(Capacity!$B758,'E-E'!$B$2:$B$516,0), MATCH(Capacity!O$254,'E-E'!$E$1:$AH$1,0))</f>
        <v>3412.0592999999999</v>
      </c>
      <c r="P758">
        <f>$C758*INDEX('E-E'!$E$2:$AH$516,MATCH(Capacity!$B758,'E-E'!$B$2:$B$516,0), MATCH(Capacity!P$254,'E-E'!$E$1:$AH$1,0))</f>
        <v>3412.0592999999999</v>
      </c>
      <c r="Q758">
        <f>$C758*INDEX('E-E'!$E$2:$AH$516,MATCH(Capacity!$B758,'E-E'!$B$2:$B$516,0), MATCH(Capacity!Q$254,'E-E'!$E$1:$AH$1,0))</f>
        <v>3412.0592999999999</v>
      </c>
      <c r="R758">
        <f>$C758*INDEX('E-E'!$E$2:$AH$516,MATCH(Capacity!$B758,'E-E'!$B$2:$B$516,0), MATCH(Capacity!R$254,'E-E'!$E$1:$AH$1,0))</f>
        <v>3412.0592999999999</v>
      </c>
      <c r="S758">
        <f>$C758*INDEX('E-E'!$E$2:$AH$516,MATCH(Capacity!$B758,'E-E'!$B$2:$B$516,0), MATCH(Capacity!S$254,'E-E'!$E$1:$AH$1,0))</f>
        <v>3412.0592999999999</v>
      </c>
      <c r="T758">
        <f>$C758*INDEX('E-E'!$E$2:$AH$516,MATCH(Capacity!$B758,'E-E'!$B$2:$B$516,0), MATCH(Capacity!T$254,'E-E'!$E$1:$AH$1,0))</f>
        <v>3412.0592999999999</v>
      </c>
      <c r="U758">
        <f>$C758*INDEX('E-E'!$E$2:$AH$516,MATCH(Capacity!$B758,'E-E'!$B$2:$B$516,0), MATCH(Capacity!U$254,'E-E'!$E$1:$AH$1,0))</f>
        <v>3412.0592999999999</v>
      </c>
      <c r="V758">
        <f>$C758*INDEX('E-E'!$E$2:$AH$516,MATCH(Capacity!$B758,'E-E'!$B$2:$B$516,0), MATCH(Capacity!V$254,'E-E'!$E$1:$AH$1,0))</f>
        <v>3412.0592999999999</v>
      </c>
      <c r="W758">
        <f>$C758*INDEX('E-E'!$E$2:$AH$516,MATCH(Capacity!$B758,'E-E'!$B$2:$B$516,0), MATCH(Capacity!W$254,'E-E'!$E$1:$AH$1,0))</f>
        <v>3412.0592999999999</v>
      </c>
      <c r="X758">
        <f>$C758*INDEX('E-E'!$E$2:$AH$516,MATCH(Capacity!$B758,'E-E'!$B$2:$B$516,0), MATCH(Capacity!X$254,'E-E'!$E$1:$AH$1,0))</f>
        <v>3412.0592999999999</v>
      </c>
      <c r="Y758">
        <f>$C758*INDEX('E-E'!$E$2:$AH$516,MATCH(Capacity!$B758,'E-E'!$B$2:$B$516,0), MATCH(Capacity!Y$254,'E-E'!$E$1:$AH$1,0))</f>
        <v>3412.0592999999999</v>
      </c>
      <c r="Z758">
        <f>$C758*INDEX('E-E'!$E$2:$AH$516,MATCH(Capacity!$B758,'E-E'!$B$2:$B$516,0), MATCH(Capacity!Z$254,'E-E'!$E$1:$AH$1,0))</f>
        <v>3412.0592999999999</v>
      </c>
      <c r="AA758">
        <f>$C758*INDEX('E-E'!$E$2:$AH$516,MATCH(Capacity!$B758,'E-E'!$B$2:$B$516,0), MATCH(Capacity!AA$254,'E-E'!$E$1:$AH$1,0))</f>
        <v>3412.0592999999999</v>
      </c>
      <c r="AB758">
        <f>$C758*INDEX('E-E'!$E$2:$AH$516,MATCH(Capacity!$B758,'E-E'!$B$2:$B$516,0), MATCH(Capacity!AB$254,'E-E'!$E$1:$AH$1,0))</f>
        <v>3412.0592999999999</v>
      </c>
      <c r="AC758">
        <f>$C758*INDEX('E-E'!$E$2:$AH$516,MATCH(Capacity!$B758,'E-E'!$B$2:$B$516,0), MATCH(Capacity!AC$254,'E-E'!$E$1:$AH$1,0))</f>
        <v>3412.0592999999999</v>
      </c>
      <c r="AD758">
        <f>$C758*INDEX('E-E'!$E$2:$AH$516,MATCH(Capacity!$B758,'E-E'!$B$2:$B$516,0), MATCH(Capacity!AD$254,'E-E'!$E$1:$AH$1,0))</f>
        <v>3412.0592999999999</v>
      </c>
      <c r="AE758">
        <f>$C758*INDEX('E-E'!$E$2:$AH$516,MATCH(Capacity!$B758,'E-E'!$B$2:$B$516,0), MATCH(Capacity!AE$254,'E-E'!$E$1:$AH$1,0))</f>
        <v>3412.0592999999999</v>
      </c>
      <c r="AF758">
        <f>$C758*INDEX('E-E'!$E$2:$AH$516,MATCH(Capacity!$B758,'E-E'!$B$2:$B$516,0), MATCH(Capacity!AF$254,'E-E'!$E$1:$AH$1,0))</f>
        <v>3412.0592999999999</v>
      </c>
      <c r="AG758">
        <f>$C758*INDEX('E-E'!$E$2:$AH$516,MATCH(Capacity!$B758,'E-E'!$B$2:$B$516,0), MATCH(Capacity!AG$254,'E-E'!$E$1:$AH$1,0))</f>
        <v>3412.0592999999999</v>
      </c>
      <c r="AH758">
        <f>$C758*INDEX('E-E'!$E$2:$AH$516,MATCH(Capacity!$B758,'E-E'!$B$2:$B$516,0), MATCH(Capacity!AH$254,'E-E'!$E$1:$AH$1,0))</f>
        <v>3412.0592999999999</v>
      </c>
    </row>
    <row r="759" spans="1:34" x14ac:dyDescent="0.3">
      <c r="A759" t="str">
        <f>'E-E'!A506</f>
        <v>Pumped Hydro-QLD</v>
      </c>
      <c r="B759" t="str">
        <f>'E-E'!B506</f>
        <v>PH-QLD</v>
      </c>
      <c r="C759">
        <f>_xlfn.IFNA(VLOOKUP(B759,RawData!$B$1:$E$168,4,FALSE),0)</f>
        <v>2850</v>
      </c>
      <c r="D759" t="str">
        <f>_xlfn.IFNA(VLOOKUP(B759,RawData!$B$1:$H$168,7,FALSE),0)</f>
        <v>Pumped Hydro</v>
      </c>
      <c r="E759" t="str">
        <f>_xlfn.IFNA(VLOOKUP(B759,RawData!$B$1:$H$168,2,FALSE),0)</f>
        <v>QLD</v>
      </c>
      <c r="F759">
        <f>$C759*INDEX('E-E'!$E$2:$AH$516,MATCH(Capacity!$B759,'E-E'!$B$2:$B$516,0), MATCH(Capacity!F$254,'E-E'!$E$1:$AH$1,0))</f>
        <v>2850</v>
      </c>
      <c r="G759">
        <f>$C759*INDEX('E-E'!$E$2:$AH$516,MATCH(Capacity!$B759,'E-E'!$B$2:$B$516,0), MATCH(Capacity!G$254,'E-E'!$E$1:$AH$1,0))</f>
        <v>2850</v>
      </c>
      <c r="H759">
        <f>$C759*INDEX('E-E'!$E$2:$AH$516,MATCH(Capacity!$B759,'E-E'!$B$2:$B$516,0), MATCH(Capacity!H$254,'E-E'!$E$1:$AH$1,0))</f>
        <v>2850</v>
      </c>
      <c r="I759">
        <f>$C759*INDEX('E-E'!$E$2:$AH$516,MATCH(Capacity!$B759,'E-E'!$B$2:$B$516,0), MATCH(Capacity!I$254,'E-E'!$E$1:$AH$1,0))</f>
        <v>2850</v>
      </c>
      <c r="J759">
        <f>$C759*INDEX('E-E'!$E$2:$AH$516,MATCH(Capacity!$B759,'E-E'!$B$2:$B$516,0), MATCH(Capacity!J$254,'E-E'!$E$1:$AH$1,0))</f>
        <v>2850</v>
      </c>
      <c r="K759">
        <f>$C759*INDEX('E-E'!$E$2:$AH$516,MATCH(Capacity!$B759,'E-E'!$B$2:$B$516,0), MATCH(Capacity!K$254,'E-E'!$E$1:$AH$1,0))</f>
        <v>2850</v>
      </c>
      <c r="L759">
        <f>$C759*INDEX('E-E'!$E$2:$AH$516,MATCH(Capacity!$B759,'E-E'!$B$2:$B$516,0), MATCH(Capacity!L$254,'E-E'!$E$1:$AH$1,0))</f>
        <v>2850</v>
      </c>
      <c r="M759">
        <f>$C759*INDEX('E-E'!$E$2:$AH$516,MATCH(Capacity!$B759,'E-E'!$B$2:$B$516,0), MATCH(Capacity!M$254,'E-E'!$E$1:$AH$1,0))</f>
        <v>2850</v>
      </c>
      <c r="N759">
        <f>$C759*INDEX('E-E'!$E$2:$AH$516,MATCH(Capacity!$B759,'E-E'!$B$2:$B$516,0), MATCH(Capacity!N$254,'E-E'!$E$1:$AH$1,0))</f>
        <v>2850</v>
      </c>
      <c r="O759">
        <f>$C759*INDEX('E-E'!$E$2:$AH$516,MATCH(Capacity!$B759,'E-E'!$B$2:$B$516,0), MATCH(Capacity!O$254,'E-E'!$E$1:$AH$1,0))</f>
        <v>2850</v>
      </c>
      <c r="P759">
        <f>$C759*INDEX('E-E'!$E$2:$AH$516,MATCH(Capacity!$B759,'E-E'!$B$2:$B$516,0), MATCH(Capacity!P$254,'E-E'!$E$1:$AH$1,0))</f>
        <v>2850</v>
      </c>
      <c r="Q759">
        <f>$C759*INDEX('E-E'!$E$2:$AH$516,MATCH(Capacity!$B759,'E-E'!$B$2:$B$516,0), MATCH(Capacity!Q$254,'E-E'!$E$1:$AH$1,0))</f>
        <v>2850</v>
      </c>
      <c r="R759">
        <f>$C759*INDEX('E-E'!$E$2:$AH$516,MATCH(Capacity!$B759,'E-E'!$B$2:$B$516,0), MATCH(Capacity!R$254,'E-E'!$E$1:$AH$1,0))</f>
        <v>2850</v>
      </c>
      <c r="S759">
        <f>$C759*INDEX('E-E'!$E$2:$AH$516,MATCH(Capacity!$B759,'E-E'!$B$2:$B$516,0), MATCH(Capacity!S$254,'E-E'!$E$1:$AH$1,0))</f>
        <v>2850</v>
      </c>
      <c r="T759">
        <f>$C759*INDEX('E-E'!$E$2:$AH$516,MATCH(Capacity!$B759,'E-E'!$B$2:$B$516,0), MATCH(Capacity!T$254,'E-E'!$E$1:$AH$1,0))</f>
        <v>2850</v>
      </c>
      <c r="U759">
        <f>$C759*INDEX('E-E'!$E$2:$AH$516,MATCH(Capacity!$B759,'E-E'!$B$2:$B$516,0), MATCH(Capacity!U$254,'E-E'!$E$1:$AH$1,0))</f>
        <v>2850</v>
      </c>
      <c r="V759">
        <f>$C759*INDEX('E-E'!$E$2:$AH$516,MATCH(Capacity!$B759,'E-E'!$B$2:$B$516,0), MATCH(Capacity!V$254,'E-E'!$E$1:$AH$1,0))</f>
        <v>2850</v>
      </c>
      <c r="W759">
        <f>$C759*INDEX('E-E'!$E$2:$AH$516,MATCH(Capacity!$B759,'E-E'!$B$2:$B$516,0), MATCH(Capacity!W$254,'E-E'!$E$1:$AH$1,0))</f>
        <v>2850</v>
      </c>
      <c r="X759">
        <f>$C759*INDEX('E-E'!$E$2:$AH$516,MATCH(Capacity!$B759,'E-E'!$B$2:$B$516,0), MATCH(Capacity!X$254,'E-E'!$E$1:$AH$1,0))</f>
        <v>2850</v>
      </c>
      <c r="Y759">
        <f>$C759*INDEX('E-E'!$E$2:$AH$516,MATCH(Capacity!$B759,'E-E'!$B$2:$B$516,0), MATCH(Capacity!Y$254,'E-E'!$E$1:$AH$1,0))</f>
        <v>2850</v>
      </c>
      <c r="Z759">
        <f>$C759*INDEX('E-E'!$E$2:$AH$516,MATCH(Capacity!$B759,'E-E'!$B$2:$B$516,0), MATCH(Capacity!Z$254,'E-E'!$E$1:$AH$1,0))</f>
        <v>2850</v>
      </c>
      <c r="AA759">
        <f>$C759*INDEX('E-E'!$E$2:$AH$516,MATCH(Capacity!$B759,'E-E'!$B$2:$B$516,0), MATCH(Capacity!AA$254,'E-E'!$E$1:$AH$1,0))</f>
        <v>2850</v>
      </c>
      <c r="AB759">
        <f>$C759*INDEX('E-E'!$E$2:$AH$516,MATCH(Capacity!$B759,'E-E'!$B$2:$B$516,0), MATCH(Capacity!AB$254,'E-E'!$E$1:$AH$1,0))</f>
        <v>2850</v>
      </c>
      <c r="AC759">
        <f>$C759*INDEX('E-E'!$E$2:$AH$516,MATCH(Capacity!$B759,'E-E'!$B$2:$B$516,0), MATCH(Capacity!AC$254,'E-E'!$E$1:$AH$1,0))</f>
        <v>2850</v>
      </c>
      <c r="AD759">
        <f>$C759*INDEX('E-E'!$E$2:$AH$516,MATCH(Capacity!$B759,'E-E'!$B$2:$B$516,0), MATCH(Capacity!AD$254,'E-E'!$E$1:$AH$1,0))</f>
        <v>2850</v>
      </c>
      <c r="AE759">
        <f>$C759*INDEX('E-E'!$E$2:$AH$516,MATCH(Capacity!$B759,'E-E'!$B$2:$B$516,0), MATCH(Capacity!AE$254,'E-E'!$E$1:$AH$1,0))</f>
        <v>2850</v>
      </c>
      <c r="AF759">
        <f>$C759*INDEX('E-E'!$E$2:$AH$516,MATCH(Capacity!$B759,'E-E'!$B$2:$B$516,0), MATCH(Capacity!AF$254,'E-E'!$E$1:$AH$1,0))</f>
        <v>2850</v>
      </c>
      <c r="AG759">
        <f>$C759*INDEX('E-E'!$E$2:$AH$516,MATCH(Capacity!$B759,'E-E'!$B$2:$B$516,0), MATCH(Capacity!AG$254,'E-E'!$E$1:$AH$1,0))</f>
        <v>2850</v>
      </c>
      <c r="AH759">
        <f>$C759*INDEX('E-E'!$E$2:$AH$516,MATCH(Capacity!$B759,'E-E'!$B$2:$B$516,0), MATCH(Capacity!AH$254,'E-E'!$E$1:$AH$1,0))</f>
        <v>2850</v>
      </c>
    </row>
    <row r="760" spans="1:34" x14ac:dyDescent="0.3">
      <c r="A760" t="str">
        <f>'E-E'!A507</f>
        <v>VPP-QLD</v>
      </c>
      <c r="B760" t="str">
        <f>'E-E'!B507</f>
        <v>VPP-QLD</v>
      </c>
      <c r="C760">
        <f>_xlfn.IFNA(VLOOKUP(B760,RawData!$B$1:$E$168,4,FALSE),0)</f>
        <v>4096.4850463867178</v>
      </c>
      <c r="D760" t="str">
        <f>_xlfn.IFNA(VLOOKUP(B760,RawData!$B$1:$H$168,7,FALSE),0)</f>
        <v>VPP</v>
      </c>
      <c r="E760" t="str">
        <f>_xlfn.IFNA(VLOOKUP(B760,RawData!$B$1:$H$168,2,FALSE),0)</f>
        <v>QLD</v>
      </c>
      <c r="F760">
        <f>$C760*INDEX('E-E'!$E$2:$AH$516,MATCH(Capacity!$B760,'E-E'!$B$2:$B$516,0), MATCH(Capacity!F$254,'E-E'!$E$1:$AH$1,0))</f>
        <v>4096.4850463867178</v>
      </c>
      <c r="G760">
        <f>$C760*INDEX('E-E'!$E$2:$AH$516,MATCH(Capacity!$B760,'E-E'!$B$2:$B$516,0), MATCH(Capacity!G$254,'E-E'!$E$1:$AH$1,0))</f>
        <v>4096.4850463867178</v>
      </c>
      <c r="H760">
        <f>$C760*INDEX('E-E'!$E$2:$AH$516,MATCH(Capacity!$B760,'E-E'!$B$2:$B$516,0), MATCH(Capacity!H$254,'E-E'!$E$1:$AH$1,0))</f>
        <v>4096.4850463867178</v>
      </c>
      <c r="I760">
        <f>$C760*INDEX('E-E'!$E$2:$AH$516,MATCH(Capacity!$B760,'E-E'!$B$2:$B$516,0), MATCH(Capacity!I$254,'E-E'!$E$1:$AH$1,0))</f>
        <v>4096.4850463867178</v>
      </c>
      <c r="J760">
        <f>$C760*INDEX('E-E'!$E$2:$AH$516,MATCH(Capacity!$B760,'E-E'!$B$2:$B$516,0), MATCH(Capacity!J$254,'E-E'!$E$1:$AH$1,0))</f>
        <v>4096.4850463867178</v>
      </c>
      <c r="K760">
        <f>$C760*INDEX('E-E'!$E$2:$AH$516,MATCH(Capacity!$B760,'E-E'!$B$2:$B$516,0), MATCH(Capacity!K$254,'E-E'!$E$1:$AH$1,0))</f>
        <v>4096.4850463867178</v>
      </c>
      <c r="L760">
        <f>$C760*INDEX('E-E'!$E$2:$AH$516,MATCH(Capacity!$B760,'E-E'!$B$2:$B$516,0), MATCH(Capacity!L$254,'E-E'!$E$1:$AH$1,0))</f>
        <v>4096.4850463867178</v>
      </c>
      <c r="M760">
        <f>$C760*INDEX('E-E'!$E$2:$AH$516,MATCH(Capacity!$B760,'E-E'!$B$2:$B$516,0), MATCH(Capacity!M$254,'E-E'!$E$1:$AH$1,0))</f>
        <v>4096.4850463867178</v>
      </c>
      <c r="N760">
        <f>$C760*INDEX('E-E'!$E$2:$AH$516,MATCH(Capacity!$B760,'E-E'!$B$2:$B$516,0), MATCH(Capacity!N$254,'E-E'!$E$1:$AH$1,0))</f>
        <v>4096.4850463867178</v>
      </c>
      <c r="O760">
        <f>$C760*INDEX('E-E'!$E$2:$AH$516,MATCH(Capacity!$B760,'E-E'!$B$2:$B$516,0), MATCH(Capacity!O$254,'E-E'!$E$1:$AH$1,0))</f>
        <v>4096.4850463867178</v>
      </c>
      <c r="P760">
        <f>$C760*INDEX('E-E'!$E$2:$AH$516,MATCH(Capacity!$B760,'E-E'!$B$2:$B$516,0), MATCH(Capacity!P$254,'E-E'!$E$1:$AH$1,0))</f>
        <v>4096.4850463867178</v>
      </c>
      <c r="Q760">
        <f>$C760*INDEX('E-E'!$E$2:$AH$516,MATCH(Capacity!$B760,'E-E'!$B$2:$B$516,0), MATCH(Capacity!Q$254,'E-E'!$E$1:$AH$1,0))</f>
        <v>4096.4850463867178</v>
      </c>
      <c r="R760">
        <f>$C760*INDEX('E-E'!$E$2:$AH$516,MATCH(Capacity!$B760,'E-E'!$B$2:$B$516,0), MATCH(Capacity!R$254,'E-E'!$E$1:$AH$1,0))</f>
        <v>4096.4850463867178</v>
      </c>
      <c r="S760">
        <f>$C760*INDEX('E-E'!$E$2:$AH$516,MATCH(Capacity!$B760,'E-E'!$B$2:$B$516,0), MATCH(Capacity!S$254,'E-E'!$E$1:$AH$1,0))</f>
        <v>4096.4850463867178</v>
      </c>
      <c r="T760">
        <f>$C760*INDEX('E-E'!$E$2:$AH$516,MATCH(Capacity!$B760,'E-E'!$B$2:$B$516,0), MATCH(Capacity!T$254,'E-E'!$E$1:$AH$1,0))</f>
        <v>4096.4850463867178</v>
      </c>
      <c r="U760">
        <f>$C760*INDEX('E-E'!$E$2:$AH$516,MATCH(Capacity!$B760,'E-E'!$B$2:$B$516,0), MATCH(Capacity!U$254,'E-E'!$E$1:$AH$1,0))</f>
        <v>4096.4850463867178</v>
      </c>
      <c r="V760">
        <f>$C760*INDEX('E-E'!$E$2:$AH$516,MATCH(Capacity!$B760,'E-E'!$B$2:$B$516,0), MATCH(Capacity!V$254,'E-E'!$E$1:$AH$1,0))</f>
        <v>4096.4850463867178</v>
      </c>
      <c r="W760">
        <f>$C760*INDEX('E-E'!$E$2:$AH$516,MATCH(Capacity!$B760,'E-E'!$B$2:$B$516,0), MATCH(Capacity!W$254,'E-E'!$E$1:$AH$1,0))</f>
        <v>4096.4850463867178</v>
      </c>
      <c r="X760">
        <f>$C760*INDEX('E-E'!$E$2:$AH$516,MATCH(Capacity!$B760,'E-E'!$B$2:$B$516,0), MATCH(Capacity!X$254,'E-E'!$E$1:$AH$1,0))</f>
        <v>4096.4850463867178</v>
      </c>
      <c r="Y760">
        <f>$C760*INDEX('E-E'!$E$2:$AH$516,MATCH(Capacity!$B760,'E-E'!$B$2:$B$516,0), MATCH(Capacity!Y$254,'E-E'!$E$1:$AH$1,0))</f>
        <v>4096.4850463867178</v>
      </c>
      <c r="Z760">
        <f>$C760*INDEX('E-E'!$E$2:$AH$516,MATCH(Capacity!$B760,'E-E'!$B$2:$B$516,0), MATCH(Capacity!Z$254,'E-E'!$E$1:$AH$1,0))</f>
        <v>4096.4850463867178</v>
      </c>
      <c r="AA760">
        <f>$C760*INDEX('E-E'!$E$2:$AH$516,MATCH(Capacity!$B760,'E-E'!$B$2:$B$516,0), MATCH(Capacity!AA$254,'E-E'!$E$1:$AH$1,0))</f>
        <v>4096.4850463867178</v>
      </c>
      <c r="AB760">
        <f>$C760*INDEX('E-E'!$E$2:$AH$516,MATCH(Capacity!$B760,'E-E'!$B$2:$B$516,0), MATCH(Capacity!AB$254,'E-E'!$E$1:$AH$1,0))</f>
        <v>4096.4850463867178</v>
      </c>
      <c r="AC760">
        <f>$C760*INDEX('E-E'!$E$2:$AH$516,MATCH(Capacity!$B760,'E-E'!$B$2:$B$516,0), MATCH(Capacity!AC$254,'E-E'!$E$1:$AH$1,0))</f>
        <v>4096.4850463867178</v>
      </c>
      <c r="AD760">
        <f>$C760*INDEX('E-E'!$E$2:$AH$516,MATCH(Capacity!$B760,'E-E'!$B$2:$B$516,0), MATCH(Capacity!AD$254,'E-E'!$E$1:$AH$1,0))</f>
        <v>4096.4850463867178</v>
      </c>
      <c r="AE760">
        <f>$C760*INDEX('E-E'!$E$2:$AH$516,MATCH(Capacity!$B760,'E-E'!$B$2:$B$516,0), MATCH(Capacity!AE$254,'E-E'!$E$1:$AH$1,0))</f>
        <v>4096.4850463867178</v>
      </c>
      <c r="AF760">
        <f>$C760*INDEX('E-E'!$E$2:$AH$516,MATCH(Capacity!$B760,'E-E'!$B$2:$B$516,0), MATCH(Capacity!AF$254,'E-E'!$E$1:$AH$1,0))</f>
        <v>4096.4850463867178</v>
      </c>
      <c r="AG760">
        <f>$C760*INDEX('E-E'!$E$2:$AH$516,MATCH(Capacity!$B760,'E-E'!$B$2:$B$516,0), MATCH(Capacity!AG$254,'E-E'!$E$1:$AH$1,0))</f>
        <v>4096.4850463867178</v>
      </c>
      <c r="AH760">
        <f>$C760*INDEX('E-E'!$E$2:$AH$516,MATCH(Capacity!$B760,'E-E'!$B$2:$B$516,0), MATCH(Capacity!AH$254,'E-E'!$E$1:$AH$1,0))</f>
        <v>4096.4850463867178</v>
      </c>
    </row>
    <row r="761" spans="1:34" x14ac:dyDescent="0.3">
      <c r="A761" t="str">
        <f>'E-E'!A508</f>
        <v>Grid Battery-SA</v>
      </c>
      <c r="B761" t="str">
        <f>'E-E'!B508</f>
        <v>GB-SA</v>
      </c>
      <c r="C761">
        <f>_xlfn.IFNA(VLOOKUP(B761,RawData!$B$1:$E$168,4,FALSE),0)</f>
        <v>736.32839999999999</v>
      </c>
      <c r="D761" t="str">
        <f>_xlfn.IFNA(VLOOKUP(B761,RawData!$B$1:$H$168,7,FALSE),0)</f>
        <v>Battery Storage</v>
      </c>
      <c r="E761" t="str">
        <f>_xlfn.IFNA(VLOOKUP(B761,RawData!$B$1:$H$168,2,FALSE),0)</f>
        <v>SA</v>
      </c>
      <c r="F761">
        <f>$C761*INDEX('E-E'!$E$2:$AH$516,MATCH(Capacity!$B761,'E-E'!$B$2:$B$516,0), MATCH(Capacity!F$254,'E-E'!$E$1:$AH$1,0))</f>
        <v>736.32839999999999</v>
      </c>
      <c r="G761">
        <f>$C761*INDEX('E-E'!$E$2:$AH$516,MATCH(Capacity!$B761,'E-E'!$B$2:$B$516,0), MATCH(Capacity!G$254,'E-E'!$E$1:$AH$1,0))</f>
        <v>736.32839999999999</v>
      </c>
      <c r="H761">
        <f>$C761*INDEX('E-E'!$E$2:$AH$516,MATCH(Capacity!$B761,'E-E'!$B$2:$B$516,0), MATCH(Capacity!H$254,'E-E'!$E$1:$AH$1,0))</f>
        <v>736.32839999999999</v>
      </c>
      <c r="I761">
        <f>$C761*INDEX('E-E'!$E$2:$AH$516,MATCH(Capacity!$B761,'E-E'!$B$2:$B$516,0), MATCH(Capacity!I$254,'E-E'!$E$1:$AH$1,0))</f>
        <v>736.32839999999999</v>
      </c>
      <c r="J761">
        <f>$C761*INDEX('E-E'!$E$2:$AH$516,MATCH(Capacity!$B761,'E-E'!$B$2:$B$516,0), MATCH(Capacity!J$254,'E-E'!$E$1:$AH$1,0))</f>
        <v>736.32839999999999</v>
      </c>
      <c r="K761">
        <f>$C761*INDEX('E-E'!$E$2:$AH$516,MATCH(Capacity!$B761,'E-E'!$B$2:$B$516,0), MATCH(Capacity!K$254,'E-E'!$E$1:$AH$1,0))</f>
        <v>736.32839999999999</v>
      </c>
      <c r="L761">
        <f>$C761*INDEX('E-E'!$E$2:$AH$516,MATCH(Capacity!$B761,'E-E'!$B$2:$B$516,0), MATCH(Capacity!L$254,'E-E'!$E$1:$AH$1,0))</f>
        <v>736.32839999999999</v>
      </c>
      <c r="M761">
        <f>$C761*INDEX('E-E'!$E$2:$AH$516,MATCH(Capacity!$B761,'E-E'!$B$2:$B$516,0), MATCH(Capacity!M$254,'E-E'!$E$1:$AH$1,0))</f>
        <v>736.32839999999999</v>
      </c>
      <c r="N761">
        <f>$C761*INDEX('E-E'!$E$2:$AH$516,MATCH(Capacity!$B761,'E-E'!$B$2:$B$516,0), MATCH(Capacity!N$254,'E-E'!$E$1:$AH$1,0))</f>
        <v>736.32839999999999</v>
      </c>
      <c r="O761">
        <f>$C761*INDEX('E-E'!$E$2:$AH$516,MATCH(Capacity!$B761,'E-E'!$B$2:$B$516,0), MATCH(Capacity!O$254,'E-E'!$E$1:$AH$1,0))</f>
        <v>736.32839999999999</v>
      </c>
      <c r="P761">
        <f>$C761*INDEX('E-E'!$E$2:$AH$516,MATCH(Capacity!$B761,'E-E'!$B$2:$B$516,0), MATCH(Capacity!P$254,'E-E'!$E$1:$AH$1,0))</f>
        <v>736.32839999999999</v>
      </c>
      <c r="Q761">
        <f>$C761*INDEX('E-E'!$E$2:$AH$516,MATCH(Capacity!$B761,'E-E'!$B$2:$B$516,0), MATCH(Capacity!Q$254,'E-E'!$E$1:$AH$1,0))</f>
        <v>736.32839999999999</v>
      </c>
      <c r="R761">
        <f>$C761*INDEX('E-E'!$E$2:$AH$516,MATCH(Capacity!$B761,'E-E'!$B$2:$B$516,0), MATCH(Capacity!R$254,'E-E'!$E$1:$AH$1,0))</f>
        <v>736.32839999999999</v>
      </c>
      <c r="S761">
        <f>$C761*INDEX('E-E'!$E$2:$AH$516,MATCH(Capacity!$B761,'E-E'!$B$2:$B$516,0), MATCH(Capacity!S$254,'E-E'!$E$1:$AH$1,0))</f>
        <v>736.32839999999999</v>
      </c>
      <c r="T761">
        <f>$C761*INDEX('E-E'!$E$2:$AH$516,MATCH(Capacity!$B761,'E-E'!$B$2:$B$516,0), MATCH(Capacity!T$254,'E-E'!$E$1:$AH$1,0))</f>
        <v>736.32839999999999</v>
      </c>
      <c r="U761">
        <f>$C761*INDEX('E-E'!$E$2:$AH$516,MATCH(Capacity!$B761,'E-E'!$B$2:$B$516,0), MATCH(Capacity!U$254,'E-E'!$E$1:$AH$1,0))</f>
        <v>736.32839999999999</v>
      </c>
      <c r="V761">
        <f>$C761*INDEX('E-E'!$E$2:$AH$516,MATCH(Capacity!$B761,'E-E'!$B$2:$B$516,0), MATCH(Capacity!V$254,'E-E'!$E$1:$AH$1,0))</f>
        <v>736.32839999999999</v>
      </c>
      <c r="W761">
        <f>$C761*INDEX('E-E'!$E$2:$AH$516,MATCH(Capacity!$B761,'E-E'!$B$2:$B$516,0), MATCH(Capacity!W$254,'E-E'!$E$1:$AH$1,0))</f>
        <v>736.32839999999999</v>
      </c>
      <c r="X761">
        <f>$C761*INDEX('E-E'!$E$2:$AH$516,MATCH(Capacity!$B761,'E-E'!$B$2:$B$516,0), MATCH(Capacity!X$254,'E-E'!$E$1:$AH$1,0))</f>
        <v>736.32839999999999</v>
      </c>
      <c r="Y761">
        <f>$C761*INDEX('E-E'!$E$2:$AH$516,MATCH(Capacity!$B761,'E-E'!$B$2:$B$516,0), MATCH(Capacity!Y$254,'E-E'!$E$1:$AH$1,0))</f>
        <v>736.32839999999999</v>
      </c>
      <c r="Z761">
        <f>$C761*INDEX('E-E'!$E$2:$AH$516,MATCH(Capacity!$B761,'E-E'!$B$2:$B$516,0), MATCH(Capacity!Z$254,'E-E'!$E$1:$AH$1,0))</f>
        <v>736.32839999999999</v>
      </c>
      <c r="AA761">
        <f>$C761*INDEX('E-E'!$E$2:$AH$516,MATCH(Capacity!$B761,'E-E'!$B$2:$B$516,0), MATCH(Capacity!AA$254,'E-E'!$E$1:$AH$1,0))</f>
        <v>736.32839999999999</v>
      </c>
      <c r="AB761">
        <f>$C761*INDEX('E-E'!$E$2:$AH$516,MATCH(Capacity!$B761,'E-E'!$B$2:$B$516,0), MATCH(Capacity!AB$254,'E-E'!$E$1:$AH$1,0))</f>
        <v>736.32839999999999</v>
      </c>
      <c r="AC761">
        <f>$C761*INDEX('E-E'!$E$2:$AH$516,MATCH(Capacity!$B761,'E-E'!$B$2:$B$516,0), MATCH(Capacity!AC$254,'E-E'!$E$1:$AH$1,0))</f>
        <v>736.32839999999999</v>
      </c>
      <c r="AD761">
        <f>$C761*INDEX('E-E'!$E$2:$AH$516,MATCH(Capacity!$B761,'E-E'!$B$2:$B$516,0), MATCH(Capacity!AD$254,'E-E'!$E$1:$AH$1,0))</f>
        <v>736.32839999999999</v>
      </c>
      <c r="AE761">
        <f>$C761*INDEX('E-E'!$E$2:$AH$516,MATCH(Capacity!$B761,'E-E'!$B$2:$B$516,0), MATCH(Capacity!AE$254,'E-E'!$E$1:$AH$1,0))</f>
        <v>736.32839999999999</v>
      </c>
      <c r="AF761">
        <f>$C761*INDEX('E-E'!$E$2:$AH$516,MATCH(Capacity!$B761,'E-E'!$B$2:$B$516,0), MATCH(Capacity!AF$254,'E-E'!$E$1:$AH$1,0))</f>
        <v>736.32839999999999</v>
      </c>
      <c r="AG761">
        <f>$C761*INDEX('E-E'!$E$2:$AH$516,MATCH(Capacity!$B761,'E-E'!$B$2:$B$516,0), MATCH(Capacity!AG$254,'E-E'!$E$1:$AH$1,0))</f>
        <v>736.32839999999999</v>
      </c>
      <c r="AH761">
        <f>$C761*INDEX('E-E'!$E$2:$AH$516,MATCH(Capacity!$B761,'E-E'!$B$2:$B$516,0), MATCH(Capacity!AH$254,'E-E'!$E$1:$AH$1,0))</f>
        <v>736.32839999999999</v>
      </c>
    </row>
    <row r="762" spans="1:34" x14ac:dyDescent="0.3">
      <c r="A762" t="str">
        <f>'E-E'!A509</f>
        <v>Pumped Hydro-SA</v>
      </c>
      <c r="B762" t="str">
        <f>'E-E'!B509</f>
        <v>PH-SA</v>
      </c>
      <c r="C762">
        <f>_xlfn.IFNA(VLOOKUP(B762,RawData!$B$1:$E$168,4,FALSE),0)</f>
        <v>0</v>
      </c>
      <c r="D762" t="str">
        <f>_xlfn.IFNA(VLOOKUP(B762,RawData!$B$1:$H$168,7,FALSE),0)</f>
        <v>Pumped Hydro</v>
      </c>
      <c r="E762" t="str">
        <f>_xlfn.IFNA(VLOOKUP(B762,RawData!$B$1:$H$168,2,FALSE),0)</f>
        <v>SA</v>
      </c>
      <c r="F762">
        <f>$C762*INDEX('E-E'!$E$2:$AH$516,MATCH(Capacity!$B762,'E-E'!$B$2:$B$516,0), MATCH(Capacity!F$254,'E-E'!$E$1:$AH$1,0))</f>
        <v>0</v>
      </c>
      <c r="G762">
        <f>$C762*INDEX('E-E'!$E$2:$AH$516,MATCH(Capacity!$B762,'E-E'!$B$2:$B$516,0), MATCH(Capacity!G$254,'E-E'!$E$1:$AH$1,0))</f>
        <v>0</v>
      </c>
      <c r="H762">
        <f>$C762*INDEX('E-E'!$E$2:$AH$516,MATCH(Capacity!$B762,'E-E'!$B$2:$B$516,0), MATCH(Capacity!H$254,'E-E'!$E$1:$AH$1,0))</f>
        <v>0</v>
      </c>
      <c r="I762">
        <f>$C762*INDEX('E-E'!$E$2:$AH$516,MATCH(Capacity!$B762,'E-E'!$B$2:$B$516,0), MATCH(Capacity!I$254,'E-E'!$E$1:$AH$1,0))</f>
        <v>0</v>
      </c>
      <c r="J762">
        <f>$C762*INDEX('E-E'!$E$2:$AH$516,MATCH(Capacity!$B762,'E-E'!$B$2:$B$516,0), MATCH(Capacity!J$254,'E-E'!$E$1:$AH$1,0))</f>
        <v>0</v>
      </c>
      <c r="K762">
        <f>$C762*INDEX('E-E'!$E$2:$AH$516,MATCH(Capacity!$B762,'E-E'!$B$2:$B$516,0), MATCH(Capacity!K$254,'E-E'!$E$1:$AH$1,0))</f>
        <v>0</v>
      </c>
      <c r="L762">
        <f>$C762*INDEX('E-E'!$E$2:$AH$516,MATCH(Capacity!$B762,'E-E'!$B$2:$B$516,0), MATCH(Capacity!L$254,'E-E'!$E$1:$AH$1,0))</f>
        <v>0</v>
      </c>
      <c r="M762">
        <f>$C762*INDEX('E-E'!$E$2:$AH$516,MATCH(Capacity!$B762,'E-E'!$B$2:$B$516,0), MATCH(Capacity!M$254,'E-E'!$E$1:$AH$1,0))</f>
        <v>0</v>
      </c>
      <c r="N762">
        <f>$C762*INDEX('E-E'!$E$2:$AH$516,MATCH(Capacity!$B762,'E-E'!$B$2:$B$516,0), MATCH(Capacity!N$254,'E-E'!$E$1:$AH$1,0))</f>
        <v>0</v>
      </c>
      <c r="O762">
        <f>$C762*INDEX('E-E'!$E$2:$AH$516,MATCH(Capacity!$B762,'E-E'!$B$2:$B$516,0), MATCH(Capacity!O$254,'E-E'!$E$1:$AH$1,0))</f>
        <v>0</v>
      </c>
      <c r="P762">
        <f>$C762*INDEX('E-E'!$E$2:$AH$516,MATCH(Capacity!$B762,'E-E'!$B$2:$B$516,0), MATCH(Capacity!P$254,'E-E'!$E$1:$AH$1,0))</f>
        <v>0</v>
      </c>
      <c r="Q762">
        <f>$C762*INDEX('E-E'!$E$2:$AH$516,MATCH(Capacity!$B762,'E-E'!$B$2:$B$516,0), MATCH(Capacity!Q$254,'E-E'!$E$1:$AH$1,0))</f>
        <v>0</v>
      </c>
      <c r="R762">
        <f>$C762*INDEX('E-E'!$E$2:$AH$516,MATCH(Capacity!$B762,'E-E'!$B$2:$B$516,0), MATCH(Capacity!R$254,'E-E'!$E$1:$AH$1,0))</f>
        <v>0</v>
      </c>
      <c r="S762">
        <f>$C762*INDEX('E-E'!$E$2:$AH$516,MATCH(Capacity!$B762,'E-E'!$B$2:$B$516,0), MATCH(Capacity!S$254,'E-E'!$E$1:$AH$1,0))</f>
        <v>0</v>
      </c>
      <c r="T762">
        <f>$C762*INDEX('E-E'!$E$2:$AH$516,MATCH(Capacity!$B762,'E-E'!$B$2:$B$516,0), MATCH(Capacity!T$254,'E-E'!$E$1:$AH$1,0))</f>
        <v>0</v>
      </c>
      <c r="U762">
        <f>$C762*INDEX('E-E'!$E$2:$AH$516,MATCH(Capacity!$B762,'E-E'!$B$2:$B$516,0), MATCH(Capacity!U$254,'E-E'!$E$1:$AH$1,0))</f>
        <v>0</v>
      </c>
      <c r="V762">
        <f>$C762*INDEX('E-E'!$E$2:$AH$516,MATCH(Capacity!$B762,'E-E'!$B$2:$B$516,0), MATCH(Capacity!V$254,'E-E'!$E$1:$AH$1,0))</f>
        <v>0</v>
      </c>
      <c r="W762">
        <f>$C762*INDEX('E-E'!$E$2:$AH$516,MATCH(Capacity!$B762,'E-E'!$B$2:$B$516,0), MATCH(Capacity!W$254,'E-E'!$E$1:$AH$1,0))</f>
        <v>0</v>
      </c>
      <c r="X762">
        <f>$C762*INDEX('E-E'!$E$2:$AH$516,MATCH(Capacity!$B762,'E-E'!$B$2:$B$516,0), MATCH(Capacity!X$254,'E-E'!$E$1:$AH$1,0))</f>
        <v>0</v>
      </c>
      <c r="Y762">
        <f>$C762*INDEX('E-E'!$E$2:$AH$516,MATCH(Capacity!$B762,'E-E'!$B$2:$B$516,0), MATCH(Capacity!Y$254,'E-E'!$E$1:$AH$1,0))</f>
        <v>0</v>
      </c>
      <c r="Z762">
        <f>$C762*INDEX('E-E'!$E$2:$AH$516,MATCH(Capacity!$B762,'E-E'!$B$2:$B$516,0), MATCH(Capacity!Z$254,'E-E'!$E$1:$AH$1,0))</f>
        <v>0</v>
      </c>
      <c r="AA762">
        <f>$C762*INDEX('E-E'!$E$2:$AH$516,MATCH(Capacity!$B762,'E-E'!$B$2:$B$516,0), MATCH(Capacity!AA$254,'E-E'!$E$1:$AH$1,0))</f>
        <v>0</v>
      </c>
      <c r="AB762">
        <f>$C762*INDEX('E-E'!$E$2:$AH$516,MATCH(Capacity!$B762,'E-E'!$B$2:$B$516,0), MATCH(Capacity!AB$254,'E-E'!$E$1:$AH$1,0))</f>
        <v>0</v>
      </c>
      <c r="AC762">
        <f>$C762*INDEX('E-E'!$E$2:$AH$516,MATCH(Capacity!$B762,'E-E'!$B$2:$B$516,0), MATCH(Capacity!AC$254,'E-E'!$E$1:$AH$1,0))</f>
        <v>0</v>
      </c>
      <c r="AD762">
        <f>$C762*INDEX('E-E'!$E$2:$AH$516,MATCH(Capacity!$B762,'E-E'!$B$2:$B$516,0), MATCH(Capacity!AD$254,'E-E'!$E$1:$AH$1,0))</f>
        <v>0</v>
      </c>
      <c r="AE762">
        <f>$C762*INDEX('E-E'!$E$2:$AH$516,MATCH(Capacity!$B762,'E-E'!$B$2:$B$516,0), MATCH(Capacity!AE$254,'E-E'!$E$1:$AH$1,0))</f>
        <v>0</v>
      </c>
      <c r="AF762">
        <f>$C762*INDEX('E-E'!$E$2:$AH$516,MATCH(Capacity!$B762,'E-E'!$B$2:$B$516,0), MATCH(Capacity!AF$254,'E-E'!$E$1:$AH$1,0))</f>
        <v>0</v>
      </c>
      <c r="AG762">
        <f>$C762*INDEX('E-E'!$E$2:$AH$516,MATCH(Capacity!$B762,'E-E'!$B$2:$B$516,0), MATCH(Capacity!AG$254,'E-E'!$E$1:$AH$1,0))</f>
        <v>0</v>
      </c>
      <c r="AH762">
        <f>$C762*INDEX('E-E'!$E$2:$AH$516,MATCH(Capacity!$B762,'E-E'!$B$2:$B$516,0), MATCH(Capacity!AH$254,'E-E'!$E$1:$AH$1,0))</f>
        <v>0</v>
      </c>
    </row>
    <row r="763" spans="1:34" x14ac:dyDescent="0.3">
      <c r="A763" t="str">
        <f>'E-E'!A510</f>
        <v>VPP-SA</v>
      </c>
      <c r="B763" t="str">
        <f>'E-E'!B510</f>
        <v>VPP-SA</v>
      </c>
      <c r="C763">
        <f>_xlfn.IFNA(VLOOKUP(B763,RawData!$B$1:$E$168,4,FALSE),0)</f>
        <v>1254.282028198234</v>
      </c>
      <c r="D763" t="str">
        <f>_xlfn.IFNA(VLOOKUP(B763,RawData!$B$1:$H$168,7,FALSE),0)</f>
        <v>VPP</v>
      </c>
      <c r="E763" t="str">
        <f>_xlfn.IFNA(VLOOKUP(B763,RawData!$B$1:$H$168,2,FALSE),0)</f>
        <v>SA</v>
      </c>
      <c r="F763">
        <f>$C763*INDEX('E-E'!$E$2:$AH$516,MATCH(Capacity!$B763,'E-E'!$B$2:$B$516,0), MATCH(Capacity!F$254,'E-E'!$E$1:$AH$1,0))</f>
        <v>1254.282028198234</v>
      </c>
      <c r="G763">
        <f>$C763*INDEX('E-E'!$E$2:$AH$516,MATCH(Capacity!$B763,'E-E'!$B$2:$B$516,0), MATCH(Capacity!G$254,'E-E'!$E$1:$AH$1,0))</f>
        <v>1254.282028198234</v>
      </c>
      <c r="H763">
        <f>$C763*INDEX('E-E'!$E$2:$AH$516,MATCH(Capacity!$B763,'E-E'!$B$2:$B$516,0), MATCH(Capacity!H$254,'E-E'!$E$1:$AH$1,0))</f>
        <v>1254.282028198234</v>
      </c>
      <c r="I763">
        <f>$C763*INDEX('E-E'!$E$2:$AH$516,MATCH(Capacity!$B763,'E-E'!$B$2:$B$516,0), MATCH(Capacity!I$254,'E-E'!$E$1:$AH$1,0))</f>
        <v>1254.282028198234</v>
      </c>
      <c r="J763">
        <f>$C763*INDEX('E-E'!$E$2:$AH$516,MATCH(Capacity!$B763,'E-E'!$B$2:$B$516,0), MATCH(Capacity!J$254,'E-E'!$E$1:$AH$1,0))</f>
        <v>1254.282028198234</v>
      </c>
      <c r="K763">
        <f>$C763*INDEX('E-E'!$E$2:$AH$516,MATCH(Capacity!$B763,'E-E'!$B$2:$B$516,0), MATCH(Capacity!K$254,'E-E'!$E$1:$AH$1,0))</f>
        <v>1254.282028198234</v>
      </c>
      <c r="L763">
        <f>$C763*INDEX('E-E'!$E$2:$AH$516,MATCH(Capacity!$B763,'E-E'!$B$2:$B$516,0), MATCH(Capacity!L$254,'E-E'!$E$1:$AH$1,0))</f>
        <v>1254.282028198234</v>
      </c>
      <c r="M763">
        <f>$C763*INDEX('E-E'!$E$2:$AH$516,MATCH(Capacity!$B763,'E-E'!$B$2:$B$516,0), MATCH(Capacity!M$254,'E-E'!$E$1:$AH$1,0))</f>
        <v>1254.282028198234</v>
      </c>
      <c r="N763">
        <f>$C763*INDEX('E-E'!$E$2:$AH$516,MATCH(Capacity!$B763,'E-E'!$B$2:$B$516,0), MATCH(Capacity!N$254,'E-E'!$E$1:$AH$1,0))</f>
        <v>1254.282028198234</v>
      </c>
      <c r="O763">
        <f>$C763*INDEX('E-E'!$E$2:$AH$516,MATCH(Capacity!$B763,'E-E'!$B$2:$B$516,0), MATCH(Capacity!O$254,'E-E'!$E$1:$AH$1,0))</f>
        <v>1254.282028198234</v>
      </c>
      <c r="P763">
        <f>$C763*INDEX('E-E'!$E$2:$AH$516,MATCH(Capacity!$B763,'E-E'!$B$2:$B$516,0), MATCH(Capacity!P$254,'E-E'!$E$1:$AH$1,0))</f>
        <v>1254.282028198234</v>
      </c>
      <c r="Q763">
        <f>$C763*INDEX('E-E'!$E$2:$AH$516,MATCH(Capacity!$B763,'E-E'!$B$2:$B$516,0), MATCH(Capacity!Q$254,'E-E'!$E$1:$AH$1,0))</f>
        <v>1254.282028198234</v>
      </c>
      <c r="R763">
        <f>$C763*INDEX('E-E'!$E$2:$AH$516,MATCH(Capacity!$B763,'E-E'!$B$2:$B$516,0), MATCH(Capacity!R$254,'E-E'!$E$1:$AH$1,0))</f>
        <v>1254.282028198234</v>
      </c>
      <c r="S763">
        <f>$C763*INDEX('E-E'!$E$2:$AH$516,MATCH(Capacity!$B763,'E-E'!$B$2:$B$516,0), MATCH(Capacity!S$254,'E-E'!$E$1:$AH$1,0))</f>
        <v>1254.282028198234</v>
      </c>
      <c r="T763">
        <f>$C763*INDEX('E-E'!$E$2:$AH$516,MATCH(Capacity!$B763,'E-E'!$B$2:$B$516,0), MATCH(Capacity!T$254,'E-E'!$E$1:$AH$1,0))</f>
        <v>1254.282028198234</v>
      </c>
      <c r="U763">
        <f>$C763*INDEX('E-E'!$E$2:$AH$516,MATCH(Capacity!$B763,'E-E'!$B$2:$B$516,0), MATCH(Capacity!U$254,'E-E'!$E$1:$AH$1,0))</f>
        <v>1254.282028198234</v>
      </c>
      <c r="V763">
        <f>$C763*INDEX('E-E'!$E$2:$AH$516,MATCH(Capacity!$B763,'E-E'!$B$2:$B$516,0), MATCH(Capacity!V$254,'E-E'!$E$1:$AH$1,0))</f>
        <v>1254.282028198234</v>
      </c>
      <c r="W763">
        <f>$C763*INDEX('E-E'!$E$2:$AH$516,MATCH(Capacity!$B763,'E-E'!$B$2:$B$516,0), MATCH(Capacity!W$254,'E-E'!$E$1:$AH$1,0))</f>
        <v>1254.282028198234</v>
      </c>
      <c r="X763">
        <f>$C763*INDEX('E-E'!$E$2:$AH$516,MATCH(Capacity!$B763,'E-E'!$B$2:$B$516,0), MATCH(Capacity!X$254,'E-E'!$E$1:$AH$1,0))</f>
        <v>1254.282028198234</v>
      </c>
      <c r="Y763">
        <f>$C763*INDEX('E-E'!$E$2:$AH$516,MATCH(Capacity!$B763,'E-E'!$B$2:$B$516,0), MATCH(Capacity!Y$254,'E-E'!$E$1:$AH$1,0))</f>
        <v>1254.282028198234</v>
      </c>
      <c r="Z763">
        <f>$C763*INDEX('E-E'!$E$2:$AH$516,MATCH(Capacity!$B763,'E-E'!$B$2:$B$516,0), MATCH(Capacity!Z$254,'E-E'!$E$1:$AH$1,0))</f>
        <v>1254.282028198234</v>
      </c>
      <c r="AA763">
        <f>$C763*INDEX('E-E'!$E$2:$AH$516,MATCH(Capacity!$B763,'E-E'!$B$2:$B$516,0), MATCH(Capacity!AA$254,'E-E'!$E$1:$AH$1,0))</f>
        <v>1254.282028198234</v>
      </c>
      <c r="AB763">
        <f>$C763*INDEX('E-E'!$E$2:$AH$516,MATCH(Capacity!$B763,'E-E'!$B$2:$B$516,0), MATCH(Capacity!AB$254,'E-E'!$E$1:$AH$1,0))</f>
        <v>1254.282028198234</v>
      </c>
      <c r="AC763">
        <f>$C763*INDEX('E-E'!$E$2:$AH$516,MATCH(Capacity!$B763,'E-E'!$B$2:$B$516,0), MATCH(Capacity!AC$254,'E-E'!$E$1:$AH$1,0))</f>
        <v>1254.282028198234</v>
      </c>
      <c r="AD763">
        <f>$C763*INDEX('E-E'!$E$2:$AH$516,MATCH(Capacity!$B763,'E-E'!$B$2:$B$516,0), MATCH(Capacity!AD$254,'E-E'!$E$1:$AH$1,0))</f>
        <v>1254.282028198234</v>
      </c>
      <c r="AE763">
        <f>$C763*INDEX('E-E'!$E$2:$AH$516,MATCH(Capacity!$B763,'E-E'!$B$2:$B$516,0), MATCH(Capacity!AE$254,'E-E'!$E$1:$AH$1,0))</f>
        <v>1254.282028198234</v>
      </c>
      <c r="AF763">
        <f>$C763*INDEX('E-E'!$E$2:$AH$516,MATCH(Capacity!$B763,'E-E'!$B$2:$B$516,0), MATCH(Capacity!AF$254,'E-E'!$E$1:$AH$1,0))</f>
        <v>1254.282028198234</v>
      </c>
      <c r="AG763">
        <f>$C763*INDEX('E-E'!$E$2:$AH$516,MATCH(Capacity!$B763,'E-E'!$B$2:$B$516,0), MATCH(Capacity!AG$254,'E-E'!$E$1:$AH$1,0))</f>
        <v>1254.282028198234</v>
      </c>
      <c r="AH763">
        <f>$C763*INDEX('E-E'!$E$2:$AH$516,MATCH(Capacity!$B763,'E-E'!$B$2:$B$516,0), MATCH(Capacity!AH$254,'E-E'!$E$1:$AH$1,0))</f>
        <v>1254.282028198234</v>
      </c>
    </row>
    <row r="764" spans="1:34" x14ac:dyDescent="0.3">
      <c r="A764" t="str">
        <f>'E-E'!A511</f>
        <v>Grid Battery-TAS</v>
      </c>
      <c r="B764" t="str">
        <f>'E-E'!B511</f>
        <v>GB-TAS</v>
      </c>
      <c r="C764">
        <f>_xlfn.IFNA(VLOOKUP(B764,RawData!$B$1:$E$168,4,FALSE),0)</f>
        <v>0</v>
      </c>
      <c r="D764" t="str">
        <f>_xlfn.IFNA(VLOOKUP(B764,RawData!$B$1:$H$168,7,FALSE),0)</f>
        <v>Battery Storage</v>
      </c>
      <c r="E764" t="str">
        <f>_xlfn.IFNA(VLOOKUP(B764,RawData!$B$1:$H$168,2,FALSE),0)</f>
        <v>TAS</v>
      </c>
      <c r="F764">
        <f>$C764*INDEX('E-E'!$E$2:$AH$516,MATCH(Capacity!$B764,'E-E'!$B$2:$B$516,0), MATCH(Capacity!F$254,'E-E'!$E$1:$AH$1,0))</f>
        <v>0</v>
      </c>
      <c r="G764">
        <f>$C764*INDEX('E-E'!$E$2:$AH$516,MATCH(Capacity!$B764,'E-E'!$B$2:$B$516,0), MATCH(Capacity!G$254,'E-E'!$E$1:$AH$1,0))</f>
        <v>0</v>
      </c>
      <c r="H764">
        <f>$C764*INDEX('E-E'!$E$2:$AH$516,MATCH(Capacity!$B764,'E-E'!$B$2:$B$516,0), MATCH(Capacity!H$254,'E-E'!$E$1:$AH$1,0))</f>
        <v>0</v>
      </c>
      <c r="I764">
        <f>$C764*INDEX('E-E'!$E$2:$AH$516,MATCH(Capacity!$B764,'E-E'!$B$2:$B$516,0), MATCH(Capacity!I$254,'E-E'!$E$1:$AH$1,0))</f>
        <v>0</v>
      </c>
      <c r="J764">
        <f>$C764*INDEX('E-E'!$E$2:$AH$516,MATCH(Capacity!$B764,'E-E'!$B$2:$B$516,0), MATCH(Capacity!J$254,'E-E'!$E$1:$AH$1,0))</f>
        <v>0</v>
      </c>
      <c r="K764">
        <f>$C764*INDEX('E-E'!$E$2:$AH$516,MATCH(Capacity!$B764,'E-E'!$B$2:$B$516,0), MATCH(Capacity!K$254,'E-E'!$E$1:$AH$1,0))</f>
        <v>0</v>
      </c>
      <c r="L764">
        <f>$C764*INDEX('E-E'!$E$2:$AH$516,MATCH(Capacity!$B764,'E-E'!$B$2:$B$516,0), MATCH(Capacity!L$254,'E-E'!$E$1:$AH$1,0))</f>
        <v>0</v>
      </c>
      <c r="M764">
        <f>$C764*INDEX('E-E'!$E$2:$AH$516,MATCH(Capacity!$B764,'E-E'!$B$2:$B$516,0), MATCH(Capacity!M$254,'E-E'!$E$1:$AH$1,0))</f>
        <v>0</v>
      </c>
      <c r="N764">
        <f>$C764*INDEX('E-E'!$E$2:$AH$516,MATCH(Capacity!$B764,'E-E'!$B$2:$B$516,0), MATCH(Capacity!N$254,'E-E'!$E$1:$AH$1,0))</f>
        <v>0</v>
      </c>
      <c r="O764">
        <f>$C764*INDEX('E-E'!$E$2:$AH$516,MATCH(Capacity!$B764,'E-E'!$B$2:$B$516,0), MATCH(Capacity!O$254,'E-E'!$E$1:$AH$1,0))</f>
        <v>0</v>
      </c>
      <c r="P764">
        <f>$C764*INDEX('E-E'!$E$2:$AH$516,MATCH(Capacity!$B764,'E-E'!$B$2:$B$516,0), MATCH(Capacity!P$254,'E-E'!$E$1:$AH$1,0))</f>
        <v>0</v>
      </c>
      <c r="Q764">
        <f>$C764*INDEX('E-E'!$E$2:$AH$516,MATCH(Capacity!$B764,'E-E'!$B$2:$B$516,0), MATCH(Capacity!Q$254,'E-E'!$E$1:$AH$1,0))</f>
        <v>0</v>
      </c>
      <c r="R764">
        <f>$C764*INDEX('E-E'!$E$2:$AH$516,MATCH(Capacity!$B764,'E-E'!$B$2:$B$516,0), MATCH(Capacity!R$254,'E-E'!$E$1:$AH$1,0))</f>
        <v>0</v>
      </c>
      <c r="S764">
        <f>$C764*INDEX('E-E'!$E$2:$AH$516,MATCH(Capacity!$B764,'E-E'!$B$2:$B$516,0), MATCH(Capacity!S$254,'E-E'!$E$1:$AH$1,0))</f>
        <v>0</v>
      </c>
      <c r="T764">
        <f>$C764*INDEX('E-E'!$E$2:$AH$516,MATCH(Capacity!$B764,'E-E'!$B$2:$B$516,0), MATCH(Capacity!T$254,'E-E'!$E$1:$AH$1,0))</f>
        <v>0</v>
      </c>
      <c r="U764">
        <f>$C764*INDEX('E-E'!$E$2:$AH$516,MATCH(Capacity!$B764,'E-E'!$B$2:$B$516,0), MATCH(Capacity!U$254,'E-E'!$E$1:$AH$1,0))</f>
        <v>0</v>
      </c>
      <c r="V764">
        <f>$C764*INDEX('E-E'!$E$2:$AH$516,MATCH(Capacity!$B764,'E-E'!$B$2:$B$516,0), MATCH(Capacity!V$254,'E-E'!$E$1:$AH$1,0))</f>
        <v>0</v>
      </c>
      <c r="W764">
        <f>$C764*INDEX('E-E'!$E$2:$AH$516,MATCH(Capacity!$B764,'E-E'!$B$2:$B$516,0), MATCH(Capacity!W$254,'E-E'!$E$1:$AH$1,0))</f>
        <v>0</v>
      </c>
      <c r="X764">
        <f>$C764*INDEX('E-E'!$E$2:$AH$516,MATCH(Capacity!$B764,'E-E'!$B$2:$B$516,0), MATCH(Capacity!X$254,'E-E'!$E$1:$AH$1,0))</f>
        <v>0</v>
      </c>
      <c r="Y764">
        <f>$C764*INDEX('E-E'!$E$2:$AH$516,MATCH(Capacity!$B764,'E-E'!$B$2:$B$516,0), MATCH(Capacity!Y$254,'E-E'!$E$1:$AH$1,0))</f>
        <v>0</v>
      </c>
      <c r="Z764">
        <f>$C764*INDEX('E-E'!$E$2:$AH$516,MATCH(Capacity!$B764,'E-E'!$B$2:$B$516,0), MATCH(Capacity!Z$254,'E-E'!$E$1:$AH$1,0))</f>
        <v>0</v>
      </c>
      <c r="AA764">
        <f>$C764*INDEX('E-E'!$E$2:$AH$516,MATCH(Capacity!$B764,'E-E'!$B$2:$B$516,0), MATCH(Capacity!AA$254,'E-E'!$E$1:$AH$1,0))</f>
        <v>0</v>
      </c>
      <c r="AB764">
        <f>$C764*INDEX('E-E'!$E$2:$AH$516,MATCH(Capacity!$B764,'E-E'!$B$2:$B$516,0), MATCH(Capacity!AB$254,'E-E'!$E$1:$AH$1,0))</f>
        <v>0</v>
      </c>
      <c r="AC764">
        <f>$C764*INDEX('E-E'!$E$2:$AH$516,MATCH(Capacity!$B764,'E-E'!$B$2:$B$516,0), MATCH(Capacity!AC$254,'E-E'!$E$1:$AH$1,0))</f>
        <v>0</v>
      </c>
      <c r="AD764">
        <f>$C764*INDEX('E-E'!$E$2:$AH$516,MATCH(Capacity!$B764,'E-E'!$B$2:$B$516,0), MATCH(Capacity!AD$254,'E-E'!$E$1:$AH$1,0))</f>
        <v>0</v>
      </c>
      <c r="AE764">
        <f>$C764*INDEX('E-E'!$E$2:$AH$516,MATCH(Capacity!$B764,'E-E'!$B$2:$B$516,0), MATCH(Capacity!AE$254,'E-E'!$E$1:$AH$1,0))</f>
        <v>0</v>
      </c>
      <c r="AF764">
        <f>$C764*INDEX('E-E'!$E$2:$AH$516,MATCH(Capacity!$B764,'E-E'!$B$2:$B$516,0), MATCH(Capacity!AF$254,'E-E'!$E$1:$AH$1,0))</f>
        <v>0</v>
      </c>
      <c r="AG764">
        <f>$C764*INDEX('E-E'!$E$2:$AH$516,MATCH(Capacity!$B764,'E-E'!$B$2:$B$516,0), MATCH(Capacity!AG$254,'E-E'!$E$1:$AH$1,0))</f>
        <v>0</v>
      </c>
      <c r="AH764">
        <f>$C764*INDEX('E-E'!$E$2:$AH$516,MATCH(Capacity!$B764,'E-E'!$B$2:$B$516,0), MATCH(Capacity!AH$254,'E-E'!$E$1:$AH$1,0))</f>
        <v>0</v>
      </c>
    </row>
    <row r="765" spans="1:34" x14ac:dyDescent="0.3">
      <c r="A765" t="str">
        <f>'E-E'!A512</f>
        <v>Pumped Hydro-TAS</v>
      </c>
      <c r="B765" t="str">
        <f>'E-E'!B512</f>
        <v>PH-TAS</v>
      </c>
      <c r="C765">
        <f>_xlfn.IFNA(VLOOKUP(B765,RawData!$B$1:$E$168,4,FALSE),0)</f>
        <v>876.30852610561999</v>
      </c>
      <c r="D765" t="str">
        <f>_xlfn.IFNA(VLOOKUP(B765,RawData!$B$1:$H$168,7,FALSE),0)</f>
        <v>Pumped Hydro</v>
      </c>
      <c r="E765" t="str">
        <f>_xlfn.IFNA(VLOOKUP(B765,RawData!$B$1:$H$168,2,FALSE),0)</f>
        <v>TAS</v>
      </c>
      <c r="F765">
        <f>$C765*INDEX('E-E'!$E$2:$AH$516,MATCH(Capacity!$B765,'E-E'!$B$2:$B$516,0), MATCH(Capacity!F$254,'E-E'!$E$1:$AH$1,0))</f>
        <v>876.30852610561999</v>
      </c>
      <c r="G765">
        <f>$C765*INDEX('E-E'!$E$2:$AH$516,MATCH(Capacity!$B765,'E-E'!$B$2:$B$516,0), MATCH(Capacity!G$254,'E-E'!$E$1:$AH$1,0))</f>
        <v>876.30852610561999</v>
      </c>
      <c r="H765">
        <f>$C765*INDEX('E-E'!$E$2:$AH$516,MATCH(Capacity!$B765,'E-E'!$B$2:$B$516,0), MATCH(Capacity!H$254,'E-E'!$E$1:$AH$1,0))</f>
        <v>876.30852610561999</v>
      </c>
      <c r="I765">
        <f>$C765*INDEX('E-E'!$E$2:$AH$516,MATCH(Capacity!$B765,'E-E'!$B$2:$B$516,0), MATCH(Capacity!I$254,'E-E'!$E$1:$AH$1,0))</f>
        <v>876.30852610561999</v>
      </c>
      <c r="J765">
        <f>$C765*INDEX('E-E'!$E$2:$AH$516,MATCH(Capacity!$B765,'E-E'!$B$2:$B$516,0), MATCH(Capacity!J$254,'E-E'!$E$1:$AH$1,0))</f>
        <v>876.30852610561999</v>
      </c>
      <c r="K765">
        <f>$C765*INDEX('E-E'!$E$2:$AH$516,MATCH(Capacity!$B765,'E-E'!$B$2:$B$516,0), MATCH(Capacity!K$254,'E-E'!$E$1:$AH$1,0))</f>
        <v>876.30852610561999</v>
      </c>
      <c r="L765">
        <f>$C765*INDEX('E-E'!$E$2:$AH$516,MATCH(Capacity!$B765,'E-E'!$B$2:$B$516,0), MATCH(Capacity!L$254,'E-E'!$E$1:$AH$1,0))</f>
        <v>876.30852610561999</v>
      </c>
      <c r="M765">
        <f>$C765*INDEX('E-E'!$E$2:$AH$516,MATCH(Capacity!$B765,'E-E'!$B$2:$B$516,0), MATCH(Capacity!M$254,'E-E'!$E$1:$AH$1,0))</f>
        <v>876.30852610561999</v>
      </c>
      <c r="N765">
        <f>$C765*INDEX('E-E'!$E$2:$AH$516,MATCH(Capacity!$B765,'E-E'!$B$2:$B$516,0), MATCH(Capacity!N$254,'E-E'!$E$1:$AH$1,0))</f>
        <v>876.30852610561999</v>
      </c>
      <c r="O765">
        <f>$C765*INDEX('E-E'!$E$2:$AH$516,MATCH(Capacity!$B765,'E-E'!$B$2:$B$516,0), MATCH(Capacity!O$254,'E-E'!$E$1:$AH$1,0))</f>
        <v>876.30852610561999</v>
      </c>
      <c r="P765">
        <f>$C765*INDEX('E-E'!$E$2:$AH$516,MATCH(Capacity!$B765,'E-E'!$B$2:$B$516,0), MATCH(Capacity!P$254,'E-E'!$E$1:$AH$1,0))</f>
        <v>876.30852610561999</v>
      </c>
      <c r="Q765">
        <f>$C765*INDEX('E-E'!$E$2:$AH$516,MATCH(Capacity!$B765,'E-E'!$B$2:$B$516,0), MATCH(Capacity!Q$254,'E-E'!$E$1:$AH$1,0))</f>
        <v>876.30852610561999</v>
      </c>
      <c r="R765">
        <f>$C765*INDEX('E-E'!$E$2:$AH$516,MATCH(Capacity!$B765,'E-E'!$B$2:$B$516,0), MATCH(Capacity!R$254,'E-E'!$E$1:$AH$1,0))</f>
        <v>876.30852610561999</v>
      </c>
      <c r="S765">
        <f>$C765*INDEX('E-E'!$E$2:$AH$516,MATCH(Capacity!$B765,'E-E'!$B$2:$B$516,0), MATCH(Capacity!S$254,'E-E'!$E$1:$AH$1,0))</f>
        <v>876.30852610561999</v>
      </c>
      <c r="T765">
        <f>$C765*INDEX('E-E'!$E$2:$AH$516,MATCH(Capacity!$B765,'E-E'!$B$2:$B$516,0), MATCH(Capacity!T$254,'E-E'!$E$1:$AH$1,0))</f>
        <v>876.30852610561999</v>
      </c>
      <c r="U765">
        <f>$C765*INDEX('E-E'!$E$2:$AH$516,MATCH(Capacity!$B765,'E-E'!$B$2:$B$516,0), MATCH(Capacity!U$254,'E-E'!$E$1:$AH$1,0))</f>
        <v>876.30852610561999</v>
      </c>
      <c r="V765">
        <f>$C765*INDEX('E-E'!$E$2:$AH$516,MATCH(Capacity!$B765,'E-E'!$B$2:$B$516,0), MATCH(Capacity!V$254,'E-E'!$E$1:$AH$1,0))</f>
        <v>876.30852610561999</v>
      </c>
      <c r="W765">
        <f>$C765*INDEX('E-E'!$E$2:$AH$516,MATCH(Capacity!$B765,'E-E'!$B$2:$B$516,0), MATCH(Capacity!W$254,'E-E'!$E$1:$AH$1,0))</f>
        <v>876.30852610561999</v>
      </c>
      <c r="X765">
        <f>$C765*INDEX('E-E'!$E$2:$AH$516,MATCH(Capacity!$B765,'E-E'!$B$2:$B$516,0), MATCH(Capacity!X$254,'E-E'!$E$1:$AH$1,0))</f>
        <v>876.30852610561999</v>
      </c>
      <c r="Y765">
        <f>$C765*INDEX('E-E'!$E$2:$AH$516,MATCH(Capacity!$B765,'E-E'!$B$2:$B$516,0), MATCH(Capacity!Y$254,'E-E'!$E$1:$AH$1,0))</f>
        <v>876.30852610561999</v>
      </c>
      <c r="Z765">
        <f>$C765*INDEX('E-E'!$E$2:$AH$516,MATCH(Capacity!$B765,'E-E'!$B$2:$B$516,0), MATCH(Capacity!Z$254,'E-E'!$E$1:$AH$1,0))</f>
        <v>876.30852610561999</v>
      </c>
      <c r="AA765">
        <f>$C765*INDEX('E-E'!$E$2:$AH$516,MATCH(Capacity!$B765,'E-E'!$B$2:$B$516,0), MATCH(Capacity!AA$254,'E-E'!$E$1:$AH$1,0))</f>
        <v>876.30852610561999</v>
      </c>
      <c r="AB765">
        <f>$C765*INDEX('E-E'!$E$2:$AH$516,MATCH(Capacity!$B765,'E-E'!$B$2:$B$516,0), MATCH(Capacity!AB$254,'E-E'!$E$1:$AH$1,0))</f>
        <v>876.30852610561999</v>
      </c>
      <c r="AC765">
        <f>$C765*INDEX('E-E'!$E$2:$AH$516,MATCH(Capacity!$B765,'E-E'!$B$2:$B$516,0), MATCH(Capacity!AC$254,'E-E'!$E$1:$AH$1,0))</f>
        <v>876.30852610561999</v>
      </c>
      <c r="AD765">
        <f>$C765*INDEX('E-E'!$E$2:$AH$516,MATCH(Capacity!$B765,'E-E'!$B$2:$B$516,0), MATCH(Capacity!AD$254,'E-E'!$E$1:$AH$1,0))</f>
        <v>876.30852610561999</v>
      </c>
      <c r="AE765">
        <f>$C765*INDEX('E-E'!$E$2:$AH$516,MATCH(Capacity!$B765,'E-E'!$B$2:$B$516,0), MATCH(Capacity!AE$254,'E-E'!$E$1:$AH$1,0))</f>
        <v>876.30852610561999</v>
      </c>
      <c r="AF765">
        <f>$C765*INDEX('E-E'!$E$2:$AH$516,MATCH(Capacity!$B765,'E-E'!$B$2:$B$516,0), MATCH(Capacity!AF$254,'E-E'!$E$1:$AH$1,0))</f>
        <v>876.30852610561999</v>
      </c>
      <c r="AG765">
        <f>$C765*INDEX('E-E'!$E$2:$AH$516,MATCH(Capacity!$B765,'E-E'!$B$2:$B$516,0), MATCH(Capacity!AG$254,'E-E'!$E$1:$AH$1,0))</f>
        <v>876.30852610561999</v>
      </c>
      <c r="AH765">
        <f>$C765*INDEX('E-E'!$E$2:$AH$516,MATCH(Capacity!$B765,'E-E'!$B$2:$B$516,0), MATCH(Capacity!AH$254,'E-E'!$E$1:$AH$1,0))</f>
        <v>876.30852610561999</v>
      </c>
    </row>
    <row r="766" spans="1:34" x14ac:dyDescent="0.3">
      <c r="A766" t="str">
        <f>'E-E'!A513</f>
        <v>VPP-TAS</v>
      </c>
      <c r="B766" t="str">
        <f>'E-E'!B513</f>
        <v>VPP-TAS</v>
      </c>
      <c r="C766">
        <f>_xlfn.IFNA(VLOOKUP(B766,RawData!$B$1:$E$168,4,FALSE),0)</f>
        <v>340.86399841308514</v>
      </c>
      <c r="D766" t="str">
        <f>_xlfn.IFNA(VLOOKUP(B766,RawData!$B$1:$H$168,7,FALSE),0)</f>
        <v>VPP</v>
      </c>
      <c r="E766" t="str">
        <f>_xlfn.IFNA(VLOOKUP(B766,RawData!$B$1:$H$168,2,FALSE),0)</f>
        <v>TAS</v>
      </c>
      <c r="F766">
        <f>$C766*INDEX('E-E'!$E$2:$AH$516,MATCH(Capacity!$B766,'E-E'!$B$2:$B$516,0), MATCH(Capacity!F$254,'E-E'!$E$1:$AH$1,0))</f>
        <v>340.86399841308514</v>
      </c>
      <c r="G766">
        <f>$C766*INDEX('E-E'!$E$2:$AH$516,MATCH(Capacity!$B766,'E-E'!$B$2:$B$516,0), MATCH(Capacity!G$254,'E-E'!$E$1:$AH$1,0))</f>
        <v>340.86399841308514</v>
      </c>
      <c r="H766">
        <f>$C766*INDEX('E-E'!$E$2:$AH$516,MATCH(Capacity!$B766,'E-E'!$B$2:$B$516,0), MATCH(Capacity!H$254,'E-E'!$E$1:$AH$1,0))</f>
        <v>340.86399841308514</v>
      </c>
      <c r="I766">
        <f>$C766*INDEX('E-E'!$E$2:$AH$516,MATCH(Capacity!$B766,'E-E'!$B$2:$B$516,0), MATCH(Capacity!I$254,'E-E'!$E$1:$AH$1,0))</f>
        <v>340.86399841308514</v>
      </c>
      <c r="J766">
        <f>$C766*INDEX('E-E'!$E$2:$AH$516,MATCH(Capacity!$B766,'E-E'!$B$2:$B$516,0), MATCH(Capacity!J$254,'E-E'!$E$1:$AH$1,0))</f>
        <v>340.86399841308514</v>
      </c>
      <c r="K766">
        <f>$C766*INDEX('E-E'!$E$2:$AH$516,MATCH(Capacity!$B766,'E-E'!$B$2:$B$516,0), MATCH(Capacity!K$254,'E-E'!$E$1:$AH$1,0))</f>
        <v>340.86399841308514</v>
      </c>
      <c r="L766">
        <f>$C766*INDEX('E-E'!$E$2:$AH$516,MATCH(Capacity!$B766,'E-E'!$B$2:$B$516,0), MATCH(Capacity!L$254,'E-E'!$E$1:$AH$1,0))</f>
        <v>340.86399841308514</v>
      </c>
      <c r="M766">
        <f>$C766*INDEX('E-E'!$E$2:$AH$516,MATCH(Capacity!$B766,'E-E'!$B$2:$B$516,0), MATCH(Capacity!M$254,'E-E'!$E$1:$AH$1,0))</f>
        <v>340.86399841308514</v>
      </c>
      <c r="N766">
        <f>$C766*INDEX('E-E'!$E$2:$AH$516,MATCH(Capacity!$B766,'E-E'!$B$2:$B$516,0), MATCH(Capacity!N$254,'E-E'!$E$1:$AH$1,0))</f>
        <v>340.86399841308514</v>
      </c>
      <c r="O766">
        <f>$C766*INDEX('E-E'!$E$2:$AH$516,MATCH(Capacity!$B766,'E-E'!$B$2:$B$516,0), MATCH(Capacity!O$254,'E-E'!$E$1:$AH$1,0))</f>
        <v>340.86399841308514</v>
      </c>
      <c r="P766">
        <f>$C766*INDEX('E-E'!$E$2:$AH$516,MATCH(Capacity!$B766,'E-E'!$B$2:$B$516,0), MATCH(Capacity!P$254,'E-E'!$E$1:$AH$1,0))</f>
        <v>340.86399841308514</v>
      </c>
      <c r="Q766">
        <f>$C766*INDEX('E-E'!$E$2:$AH$516,MATCH(Capacity!$B766,'E-E'!$B$2:$B$516,0), MATCH(Capacity!Q$254,'E-E'!$E$1:$AH$1,0))</f>
        <v>340.86399841308514</v>
      </c>
      <c r="R766">
        <f>$C766*INDEX('E-E'!$E$2:$AH$516,MATCH(Capacity!$B766,'E-E'!$B$2:$B$516,0), MATCH(Capacity!R$254,'E-E'!$E$1:$AH$1,0))</f>
        <v>340.86399841308514</v>
      </c>
      <c r="S766">
        <f>$C766*INDEX('E-E'!$E$2:$AH$516,MATCH(Capacity!$B766,'E-E'!$B$2:$B$516,0), MATCH(Capacity!S$254,'E-E'!$E$1:$AH$1,0))</f>
        <v>340.86399841308514</v>
      </c>
      <c r="T766">
        <f>$C766*INDEX('E-E'!$E$2:$AH$516,MATCH(Capacity!$B766,'E-E'!$B$2:$B$516,0), MATCH(Capacity!T$254,'E-E'!$E$1:$AH$1,0))</f>
        <v>340.86399841308514</v>
      </c>
      <c r="U766">
        <f>$C766*INDEX('E-E'!$E$2:$AH$516,MATCH(Capacity!$B766,'E-E'!$B$2:$B$516,0), MATCH(Capacity!U$254,'E-E'!$E$1:$AH$1,0))</f>
        <v>340.86399841308514</v>
      </c>
      <c r="V766">
        <f>$C766*INDEX('E-E'!$E$2:$AH$516,MATCH(Capacity!$B766,'E-E'!$B$2:$B$516,0), MATCH(Capacity!V$254,'E-E'!$E$1:$AH$1,0))</f>
        <v>340.86399841308514</v>
      </c>
      <c r="W766">
        <f>$C766*INDEX('E-E'!$E$2:$AH$516,MATCH(Capacity!$B766,'E-E'!$B$2:$B$516,0), MATCH(Capacity!W$254,'E-E'!$E$1:$AH$1,0))</f>
        <v>340.86399841308514</v>
      </c>
      <c r="X766">
        <f>$C766*INDEX('E-E'!$E$2:$AH$516,MATCH(Capacity!$B766,'E-E'!$B$2:$B$516,0), MATCH(Capacity!X$254,'E-E'!$E$1:$AH$1,0))</f>
        <v>340.86399841308514</v>
      </c>
      <c r="Y766">
        <f>$C766*INDEX('E-E'!$E$2:$AH$516,MATCH(Capacity!$B766,'E-E'!$B$2:$B$516,0), MATCH(Capacity!Y$254,'E-E'!$E$1:$AH$1,0))</f>
        <v>340.86399841308514</v>
      </c>
      <c r="Z766">
        <f>$C766*INDEX('E-E'!$E$2:$AH$516,MATCH(Capacity!$B766,'E-E'!$B$2:$B$516,0), MATCH(Capacity!Z$254,'E-E'!$E$1:$AH$1,0))</f>
        <v>340.86399841308514</v>
      </c>
      <c r="AA766">
        <f>$C766*INDEX('E-E'!$E$2:$AH$516,MATCH(Capacity!$B766,'E-E'!$B$2:$B$516,0), MATCH(Capacity!AA$254,'E-E'!$E$1:$AH$1,0))</f>
        <v>340.86399841308514</v>
      </c>
      <c r="AB766">
        <f>$C766*INDEX('E-E'!$E$2:$AH$516,MATCH(Capacity!$B766,'E-E'!$B$2:$B$516,0), MATCH(Capacity!AB$254,'E-E'!$E$1:$AH$1,0))</f>
        <v>340.86399841308514</v>
      </c>
      <c r="AC766">
        <f>$C766*INDEX('E-E'!$E$2:$AH$516,MATCH(Capacity!$B766,'E-E'!$B$2:$B$516,0), MATCH(Capacity!AC$254,'E-E'!$E$1:$AH$1,0))</f>
        <v>340.86399841308514</v>
      </c>
      <c r="AD766">
        <f>$C766*INDEX('E-E'!$E$2:$AH$516,MATCH(Capacity!$B766,'E-E'!$B$2:$B$516,0), MATCH(Capacity!AD$254,'E-E'!$E$1:$AH$1,0))</f>
        <v>340.86399841308514</v>
      </c>
      <c r="AE766">
        <f>$C766*INDEX('E-E'!$E$2:$AH$516,MATCH(Capacity!$B766,'E-E'!$B$2:$B$516,0), MATCH(Capacity!AE$254,'E-E'!$E$1:$AH$1,0))</f>
        <v>340.86399841308514</v>
      </c>
      <c r="AF766">
        <f>$C766*INDEX('E-E'!$E$2:$AH$516,MATCH(Capacity!$B766,'E-E'!$B$2:$B$516,0), MATCH(Capacity!AF$254,'E-E'!$E$1:$AH$1,0))</f>
        <v>340.86399841308514</v>
      </c>
      <c r="AG766">
        <f>$C766*INDEX('E-E'!$E$2:$AH$516,MATCH(Capacity!$B766,'E-E'!$B$2:$B$516,0), MATCH(Capacity!AG$254,'E-E'!$E$1:$AH$1,0))</f>
        <v>340.86399841308514</v>
      </c>
      <c r="AH766">
        <f>$C766*INDEX('E-E'!$E$2:$AH$516,MATCH(Capacity!$B766,'E-E'!$B$2:$B$516,0), MATCH(Capacity!AH$254,'E-E'!$E$1:$AH$1,0))</f>
        <v>340.86399841308514</v>
      </c>
    </row>
    <row r="767" spans="1:34" x14ac:dyDescent="0.3">
      <c r="A767" t="str">
        <f>'E-E'!A514</f>
        <v>Grid Battery-VIC</v>
      </c>
      <c r="B767" t="str">
        <f>'E-E'!B514</f>
        <v>GB-VIC</v>
      </c>
      <c r="C767">
        <f>_xlfn.IFNA(VLOOKUP(B767,RawData!$B$1:$E$168,4,FALSE),0)</f>
        <v>4.9546535999999905E-4</v>
      </c>
      <c r="D767" t="str">
        <f>_xlfn.IFNA(VLOOKUP(B767,RawData!$B$1:$H$168,7,FALSE),0)</f>
        <v>Battery Storage</v>
      </c>
      <c r="E767" t="str">
        <f>_xlfn.IFNA(VLOOKUP(B767,RawData!$B$1:$H$168,2,FALSE),0)</f>
        <v>VIC</v>
      </c>
      <c r="F767">
        <f>$C767*INDEX('E-E'!$E$2:$AH$516,MATCH(Capacity!$B767,'E-E'!$B$2:$B$516,0), MATCH(Capacity!F$254,'E-E'!$E$1:$AH$1,0))</f>
        <v>4.9546535999999905E-4</v>
      </c>
      <c r="G767">
        <f>$C767*INDEX('E-E'!$E$2:$AH$516,MATCH(Capacity!$B767,'E-E'!$B$2:$B$516,0), MATCH(Capacity!G$254,'E-E'!$E$1:$AH$1,0))</f>
        <v>4.9546535999999905E-4</v>
      </c>
      <c r="H767">
        <f>$C767*INDEX('E-E'!$E$2:$AH$516,MATCH(Capacity!$B767,'E-E'!$B$2:$B$516,0), MATCH(Capacity!H$254,'E-E'!$E$1:$AH$1,0))</f>
        <v>4.9546535999999905E-4</v>
      </c>
      <c r="I767">
        <f>$C767*INDEX('E-E'!$E$2:$AH$516,MATCH(Capacity!$B767,'E-E'!$B$2:$B$516,0), MATCH(Capacity!I$254,'E-E'!$E$1:$AH$1,0))</f>
        <v>4.9546535999999905E-4</v>
      </c>
      <c r="J767">
        <f>$C767*INDEX('E-E'!$E$2:$AH$516,MATCH(Capacity!$B767,'E-E'!$B$2:$B$516,0), MATCH(Capacity!J$254,'E-E'!$E$1:$AH$1,0))</f>
        <v>4.9546535999999905E-4</v>
      </c>
      <c r="K767">
        <f>$C767*INDEX('E-E'!$E$2:$AH$516,MATCH(Capacity!$B767,'E-E'!$B$2:$B$516,0), MATCH(Capacity!K$254,'E-E'!$E$1:$AH$1,0))</f>
        <v>4.9546535999999905E-4</v>
      </c>
      <c r="L767">
        <f>$C767*INDEX('E-E'!$E$2:$AH$516,MATCH(Capacity!$B767,'E-E'!$B$2:$B$516,0), MATCH(Capacity!L$254,'E-E'!$E$1:$AH$1,0))</f>
        <v>4.9546535999999905E-4</v>
      </c>
      <c r="M767">
        <f>$C767*INDEX('E-E'!$E$2:$AH$516,MATCH(Capacity!$B767,'E-E'!$B$2:$B$516,0), MATCH(Capacity!M$254,'E-E'!$E$1:$AH$1,0))</f>
        <v>4.9546535999999905E-4</v>
      </c>
      <c r="N767">
        <f>$C767*INDEX('E-E'!$E$2:$AH$516,MATCH(Capacity!$B767,'E-E'!$B$2:$B$516,0), MATCH(Capacity!N$254,'E-E'!$E$1:$AH$1,0))</f>
        <v>4.9546535999999905E-4</v>
      </c>
      <c r="O767">
        <f>$C767*INDEX('E-E'!$E$2:$AH$516,MATCH(Capacity!$B767,'E-E'!$B$2:$B$516,0), MATCH(Capacity!O$254,'E-E'!$E$1:$AH$1,0))</f>
        <v>4.9546535999999905E-4</v>
      </c>
      <c r="P767">
        <f>$C767*INDEX('E-E'!$E$2:$AH$516,MATCH(Capacity!$B767,'E-E'!$B$2:$B$516,0), MATCH(Capacity!P$254,'E-E'!$E$1:$AH$1,0))</f>
        <v>4.9546535999999905E-4</v>
      </c>
      <c r="Q767">
        <f>$C767*INDEX('E-E'!$E$2:$AH$516,MATCH(Capacity!$B767,'E-E'!$B$2:$B$516,0), MATCH(Capacity!Q$254,'E-E'!$E$1:$AH$1,0))</f>
        <v>4.9546535999999905E-4</v>
      </c>
      <c r="R767">
        <f>$C767*INDEX('E-E'!$E$2:$AH$516,MATCH(Capacity!$B767,'E-E'!$B$2:$B$516,0), MATCH(Capacity!R$254,'E-E'!$E$1:$AH$1,0))</f>
        <v>4.9546535999999905E-4</v>
      </c>
      <c r="S767">
        <f>$C767*INDEX('E-E'!$E$2:$AH$516,MATCH(Capacity!$B767,'E-E'!$B$2:$B$516,0), MATCH(Capacity!S$254,'E-E'!$E$1:$AH$1,0))</f>
        <v>4.9546535999999905E-4</v>
      </c>
      <c r="T767">
        <f>$C767*INDEX('E-E'!$E$2:$AH$516,MATCH(Capacity!$B767,'E-E'!$B$2:$B$516,0), MATCH(Capacity!T$254,'E-E'!$E$1:$AH$1,0))</f>
        <v>4.9546535999999905E-4</v>
      </c>
      <c r="U767">
        <f>$C767*INDEX('E-E'!$E$2:$AH$516,MATCH(Capacity!$B767,'E-E'!$B$2:$B$516,0), MATCH(Capacity!U$254,'E-E'!$E$1:$AH$1,0))</f>
        <v>4.9546535999999905E-4</v>
      </c>
      <c r="V767">
        <f>$C767*INDEX('E-E'!$E$2:$AH$516,MATCH(Capacity!$B767,'E-E'!$B$2:$B$516,0), MATCH(Capacity!V$254,'E-E'!$E$1:$AH$1,0))</f>
        <v>4.9546535999999905E-4</v>
      </c>
      <c r="W767">
        <f>$C767*INDEX('E-E'!$E$2:$AH$516,MATCH(Capacity!$B767,'E-E'!$B$2:$B$516,0), MATCH(Capacity!W$254,'E-E'!$E$1:$AH$1,0))</f>
        <v>4.9546535999999905E-4</v>
      </c>
      <c r="X767">
        <f>$C767*INDEX('E-E'!$E$2:$AH$516,MATCH(Capacity!$B767,'E-E'!$B$2:$B$516,0), MATCH(Capacity!X$254,'E-E'!$E$1:$AH$1,0))</f>
        <v>4.9546535999999905E-4</v>
      </c>
      <c r="Y767">
        <f>$C767*INDEX('E-E'!$E$2:$AH$516,MATCH(Capacity!$B767,'E-E'!$B$2:$B$516,0), MATCH(Capacity!Y$254,'E-E'!$E$1:$AH$1,0))</f>
        <v>4.9546535999999905E-4</v>
      </c>
      <c r="Z767">
        <f>$C767*INDEX('E-E'!$E$2:$AH$516,MATCH(Capacity!$B767,'E-E'!$B$2:$B$516,0), MATCH(Capacity!Z$254,'E-E'!$E$1:$AH$1,0))</f>
        <v>4.9546535999999905E-4</v>
      </c>
      <c r="AA767">
        <f>$C767*INDEX('E-E'!$E$2:$AH$516,MATCH(Capacity!$B767,'E-E'!$B$2:$B$516,0), MATCH(Capacity!AA$254,'E-E'!$E$1:$AH$1,0))</f>
        <v>4.9546535999999905E-4</v>
      </c>
      <c r="AB767">
        <f>$C767*INDEX('E-E'!$E$2:$AH$516,MATCH(Capacity!$B767,'E-E'!$B$2:$B$516,0), MATCH(Capacity!AB$254,'E-E'!$E$1:$AH$1,0))</f>
        <v>4.9546535999999905E-4</v>
      </c>
      <c r="AC767">
        <f>$C767*INDEX('E-E'!$E$2:$AH$516,MATCH(Capacity!$B767,'E-E'!$B$2:$B$516,0), MATCH(Capacity!AC$254,'E-E'!$E$1:$AH$1,0))</f>
        <v>4.9546535999999905E-4</v>
      </c>
      <c r="AD767">
        <f>$C767*INDEX('E-E'!$E$2:$AH$516,MATCH(Capacity!$B767,'E-E'!$B$2:$B$516,0), MATCH(Capacity!AD$254,'E-E'!$E$1:$AH$1,0))</f>
        <v>4.9546535999999905E-4</v>
      </c>
      <c r="AE767">
        <f>$C767*INDEX('E-E'!$E$2:$AH$516,MATCH(Capacity!$B767,'E-E'!$B$2:$B$516,0), MATCH(Capacity!AE$254,'E-E'!$E$1:$AH$1,0))</f>
        <v>4.9546535999999905E-4</v>
      </c>
      <c r="AF767">
        <f>$C767*INDEX('E-E'!$E$2:$AH$516,MATCH(Capacity!$B767,'E-E'!$B$2:$B$516,0), MATCH(Capacity!AF$254,'E-E'!$E$1:$AH$1,0))</f>
        <v>4.9546535999999905E-4</v>
      </c>
      <c r="AG767">
        <f>$C767*INDEX('E-E'!$E$2:$AH$516,MATCH(Capacity!$B767,'E-E'!$B$2:$B$516,0), MATCH(Capacity!AG$254,'E-E'!$E$1:$AH$1,0))</f>
        <v>4.9546535999999905E-4</v>
      </c>
      <c r="AH767">
        <f>$C767*INDEX('E-E'!$E$2:$AH$516,MATCH(Capacity!$B767,'E-E'!$B$2:$B$516,0), MATCH(Capacity!AH$254,'E-E'!$E$1:$AH$1,0))</f>
        <v>4.9546535999999905E-4</v>
      </c>
    </row>
    <row r="768" spans="1:34" x14ac:dyDescent="0.3">
      <c r="A768" t="str">
        <f>'E-E'!A515</f>
        <v>Pumped Hydro-VIC</v>
      </c>
      <c r="B768" t="str">
        <f>'E-E'!B515</f>
        <v>PH-VIC</v>
      </c>
      <c r="C768">
        <f>_xlfn.IFNA(VLOOKUP(B768,RawData!$B$1:$E$168,4,FALSE),0)</f>
        <v>1538.8262999999999</v>
      </c>
      <c r="D768" t="str">
        <f>_xlfn.IFNA(VLOOKUP(B768,RawData!$B$1:$H$168,7,FALSE),0)</f>
        <v>Pumped Hydro</v>
      </c>
      <c r="E768" t="str">
        <f>_xlfn.IFNA(VLOOKUP(B768,RawData!$B$1:$H$168,2,FALSE),0)</f>
        <v>VIC</v>
      </c>
      <c r="F768">
        <f>$C768*INDEX('E-E'!$E$2:$AH$516,MATCH(Capacity!$B768,'E-E'!$B$2:$B$516,0), MATCH(Capacity!F$254,'E-E'!$E$1:$AH$1,0))</f>
        <v>1538.8262999999999</v>
      </c>
      <c r="G768">
        <f>$C768*INDEX('E-E'!$E$2:$AH$516,MATCH(Capacity!$B768,'E-E'!$B$2:$B$516,0), MATCH(Capacity!G$254,'E-E'!$E$1:$AH$1,0))</f>
        <v>1538.8262999999999</v>
      </c>
      <c r="H768">
        <f>$C768*INDEX('E-E'!$E$2:$AH$516,MATCH(Capacity!$B768,'E-E'!$B$2:$B$516,0), MATCH(Capacity!H$254,'E-E'!$E$1:$AH$1,0))</f>
        <v>1538.8262999999999</v>
      </c>
      <c r="I768">
        <f>$C768*INDEX('E-E'!$E$2:$AH$516,MATCH(Capacity!$B768,'E-E'!$B$2:$B$516,0), MATCH(Capacity!I$254,'E-E'!$E$1:$AH$1,0))</f>
        <v>1538.8262999999999</v>
      </c>
      <c r="J768">
        <f>$C768*INDEX('E-E'!$E$2:$AH$516,MATCH(Capacity!$B768,'E-E'!$B$2:$B$516,0), MATCH(Capacity!J$254,'E-E'!$E$1:$AH$1,0))</f>
        <v>1538.8262999999999</v>
      </c>
      <c r="K768">
        <f>$C768*INDEX('E-E'!$E$2:$AH$516,MATCH(Capacity!$B768,'E-E'!$B$2:$B$516,0), MATCH(Capacity!K$254,'E-E'!$E$1:$AH$1,0))</f>
        <v>1538.8262999999999</v>
      </c>
      <c r="L768">
        <f>$C768*INDEX('E-E'!$E$2:$AH$516,MATCH(Capacity!$B768,'E-E'!$B$2:$B$516,0), MATCH(Capacity!L$254,'E-E'!$E$1:$AH$1,0))</f>
        <v>1538.8262999999999</v>
      </c>
      <c r="M768">
        <f>$C768*INDEX('E-E'!$E$2:$AH$516,MATCH(Capacity!$B768,'E-E'!$B$2:$B$516,0), MATCH(Capacity!M$254,'E-E'!$E$1:$AH$1,0))</f>
        <v>1538.8262999999999</v>
      </c>
      <c r="N768">
        <f>$C768*INDEX('E-E'!$E$2:$AH$516,MATCH(Capacity!$B768,'E-E'!$B$2:$B$516,0), MATCH(Capacity!N$254,'E-E'!$E$1:$AH$1,0))</f>
        <v>1538.8262999999999</v>
      </c>
      <c r="O768">
        <f>$C768*INDEX('E-E'!$E$2:$AH$516,MATCH(Capacity!$B768,'E-E'!$B$2:$B$516,0), MATCH(Capacity!O$254,'E-E'!$E$1:$AH$1,0))</f>
        <v>1538.8262999999999</v>
      </c>
      <c r="P768">
        <f>$C768*INDEX('E-E'!$E$2:$AH$516,MATCH(Capacity!$B768,'E-E'!$B$2:$B$516,0), MATCH(Capacity!P$254,'E-E'!$E$1:$AH$1,0))</f>
        <v>1538.8262999999999</v>
      </c>
      <c r="Q768">
        <f>$C768*INDEX('E-E'!$E$2:$AH$516,MATCH(Capacity!$B768,'E-E'!$B$2:$B$516,0), MATCH(Capacity!Q$254,'E-E'!$E$1:$AH$1,0))</f>
        <v>1538.8262999999999</v>
      </c>
      <c r="R768">
        <f>$C768*INDEX('E-E'!$E$2:$AH$516,MATCH(Capacity!$B768,'E-E'!$B$2:$B$516,0), MATCH(Capacity!R$254,'E-E'!$E$1:$AH$1,0))</f>
        <v>1538.8262999999999</v>
      </c>
      <c r="S768">
        <f>$C768*INDEX('E-E'!$E$2:$AH$516,MATCH(Capacity!$B768,'E-E'!$B$2:$B$516,0), MATCH(Capacity!S$254,'E-E'!$E$1:$AH$1,0))</f>
        <v>1538.8262999999999</v>
      </c>
      <c r="T768">
        <f>$C768*INDEX('E-E'!$E$2:$AH$516,MATCH(Capacity!$B768,'E-E'!$B$2:$B$516,0), MATCH(Capacity!T$254,'E-E'!$E$1:$AH$1,0))</f>
        <v>1538.8262999999999</v>
      </c>
      <c r="U768">
        <f>$C768*INDEX('E-E'!$E$2:$AH$516,MATCH(Capacity!$B768,'E-E'!$B$2:$B$516,0), MATCH(Capacity!U$254,'E-E'!$E$1:$AH$1,0))</f>
        <v>1538.8262999999999</v>
      </c>
      <c r="V768">
        <f>$C768*INDEX('E-E'!$E$2:$AH$516,MATCH(Capacity!$B768,'E-E'!$B$2:$B$516,0), MATCH(Capacity!V$254,'E-E'!$E$1:$AH$1,0))</f>
        <v>1538.8262999999999</v>
      </c>
      <c r="W768">
        <f>$C768*INDEX('E-E'!$E$2:$AH$516,MATCH(Capacity!$B768,'E-E'!$B$2:$B$516,0), MATCH(Capacity!W$254,'E-E'!$E$1:$AH$1,0))</f>
        <v>1538.8262999999999</v>
      </c>
      <c r="X768">
        <f>$C768*INDEX('E-E'!$E$2:$AH$516,MATCH(Capacity!$B768,'E-E'!$B$2:$B$516,0), MATCH(Capacity!X$254,'E-E'!$E$1:$AH$1,0))</f>
        <v>1538.8262999999999</v>
      </c>
      <c r="Y768">
        <f>$C768*INDEX('E-E'!$E$2:$AH$516,MATCH(Capacity!$B768,'E-E'!$B$2:$B$516,0), MATCH(Capacity!Y$254,'E-E'!$E$1:$AH$1,0))</f>
        <v>1538.8262999999999</v>
      </c>
      <c r="Z768">
        <f>$C768*INDEX('E-E'!$E$2:$AH$516,MATCH(Capacity!$B768,'E-E'!$B$2:$B$516,0), MATCH(Capacity!Z$254,'E-E'!$E$1:$AH$1,0))</f>
        <v>1538.8262999999999</v>
      </c>
      <c r="AA768">
        <f>$C768*INDEX('E-E'!$E$2:$AH$516,MATCH(Capacity!$B768,'E-E'!$B$2:$B$516,0), MATCH(Capacity!AA$254,'E-E'!$E$1:$AH$1,0))</f>
        <v>1538.8262999999999</v>
      </c>
      <c r="AB768">
        <f>$C768*INDEX('E-E'!$E$2:$AH$516,MATCH(Capacity!$B768,'E-E'!$B$2:$B$516,0), MATCH(Capacity!AB$254,'E-E'!$E$1:$AH$1,0))</f>
        <v>1538.8262999999999</v>
      </c>
      <c r="AC768">
        <f>$C768*INDEX('E-E'!$E$2:$AH$516,MATCH(Capacity!$B768,'E-E'!$B$2:$B$516,0), MATCH(Capacity!AC$254,'E-E'!$E$1:$AH$1,0))</f>
        <v>1538.8262999999999</v>
      </c>
      <c r="AD768">
        <f>$C768*INDEX('E-E'!$E$2:$AH$516,MATCH(Capacity!$B768,'E-E'!$B$2:$B$516,0), MATCH(Capacity!AD$254,'E-E'!$E$1:$AH$1,0))</f>
        <v>1538.8262999999999</v>
      </c>
      <c r="AE768">
        <f>$C768*INDEX('E-E'!$E$2:$AH$516,MATCH(Capacity!$B768,'E-E'!$B$2:$B$516,0), MATCH(Capacity!AE$254,'E-E'!$E$1:$AH$1,0))</f>
        <v>1538.8262999999999</v>
      </c>
      <c r="AF768">
        <f>$C768*INDEX('E-E'!$E$2:$AH$516,MATCH(Capacity!$B768,'E-E'!$B$2:$B$516,0), MATCH(Capacity!AF$254,'E-E'!$E$1:$AH$1,0))</f>
        <v>1538.8262999999999</v>
      </c>
      <c r="AG768">
        <f>$C768*INDEX('E-E'!$E$2:$AH$516,MATCH(Capacity!$B768,'E-E'!$B$2:$B$516,0), MATCH(Capacity!AG$254,'E-E'!$E$1:$AH$1,0))</f>
        <v>1538.8262999999999</v>
      </c>
      <c r="AH768">
        <f>$C768*INDEX('E-E'!$E$2:$AH$516,MATCH(Capacity!$B768,'E-E'!$B$2:$B$516,0), MATCH(Capacity!AH$254,'E-E'!$E$1:$AH$1,0))</f>
        <v>1538.8262999999999</v>
      </c>
    </row>
    <row r="769" spans="1:34" x14ac:dyDescent="0.3">
      <c r="A769" t="str">
        <f>'E-E'!A516</f>
        <v>VPP-VIC</v>
      </c>
      <c r="B769" t="str">
        <f>'E-E'!B516</f>
        <v>VPP-VIC</v>
      </c>
      <c r="C769">
        <f>_xlfn.IFNA(VLOOKUP(B769,RawData!$B$1:$E$168,4,FALSE),0)</f>
        <v>5195.4019775390625</v>
      </c>
      <c r="D769" t="str">
        <f>_xlfn.IFNA(VLOOKUP(B769,RawData!$B$1:$H$168,7,FALSE),0)</f>
        <v>VPP</v>
      </c>
      <c r="E769" t="str">
        <f>_xlfn.IFNA(VLOOKUP(B769,RawData!$B$1:$H$168,2,FALSE),0)</f>
        <v>VIC</v>
      </c>
      <c r="F769">
        <f>$C769*INDEX('E-E'!$E$2:$AH$516,MATCH(Capacity!$B769,'E-E'!$B$2:$B$516,0), MATCH(Capacity!F$254,'E-E'!$E$1:$AH$1,0))</f>
        <v>5195.4019775390625</v>
      </c>
      <c r="G769">
        <f>$C769*INDEX('E-E'!$E$2:$AH$516,MATCH(Capacity!$B769,'E-E'!$B$2:$B$516,0), MATCH(Capacity!G$254,'E-E'!$E$1:$AH$1,0))</f>
        <v>5195.4019775390625</v>
      </c>
      <c r="H769">
        <f>$C769*INDEX('E-E'!$E$2:$AH$516,MATCH(Capacity!$B769,'E-E'!$B$2:$B$516,0), MATCH(Capacity!H$254,'E-E'!$E$1:$AH$1,0))</f>
        <v>5195.4019775390625</v>
      </c>
      <c r="I769">
        <f>$C769*INDEX('E-E'!$E$2:$AH$516,MATCH(Capacity!$B769,'E-E'!$B$2:$B$516,0), MATCH(Capacity!I$254,'E-E'!$E$1:$AH$1,0))</f>
        <v>5195.4019775390625</v>
      </c>
      <c r="J769">
        <f>$C769*INDEX('E-E'!$E$2:$AH$516,MATCH(Capacity!$B769,'E-E'!$B$2:$B$516,0), MATCH(Capacity!J$254,'E-E'!$E$1:$AH$1,0))</f>
        <v>5195.4019775390625</v>
      </c>
      <c r="K769">
        <f>$C769*INDEX('E-E'!$E$2:$AH$516,MATCH(Capacity!$B769,'E-E'!$B$2:$B$516,0), MATCH(Capacity!K$254,'E-E'!$E$1:$AH$1,0))</f>
        <v>5195.4019775390625</v>
      </c>
      <c r="L769">
        <f>$C769*INDEX('E-E'!$E$2:$AH$516,MATCH(Capacity!$B769,'E-E'!$B$2:$B$516,0), MATCH(Capacity!L$254,'E-E'!$E$1:$AH$1,0))</f>
        <v>5195.4019775390625</v>
      </c>
      <c r="M769">
        <f>$C769*INDEX('E-E'!$E$2:$AH$516,MATCH(Capacity!$B769,'E-E'!$B$2:$B$516,0), MATCH(Capacity!M$254,'E-E'!$E$1:$AH$1,0))</f>
        <v>5195.4019775390625</v>
      </c>
      <c r="N769">
        <f>$C769*INDEX('E-E'!$E$2:$AH$516,MATCH(Capacity!$B769,'E-E'!$B$2:$B$516,0), MATCH(Capacity!N$254,'E-E'!$E$1:$AH$1,0))</f>
        <v>5195.4019775390625</v>
      </c>
      <c r="O769">
        <f>$C769*INDEX('E-E'!$E$2:$AH$516,MATCH(Capacity!$B769,'E-E'!$B$2:$B$516,0), MATCH(Capacity!O$254,'E-E'!$E$1:$AH$1,0))</f>
        <v>5195.4019775390625</v>
      </c>
      <c r="P769">
        <f>$C769*INDEX('E-E'!$E$2:$AH$516,MATCH(Capacity!$B769,'E-E'!$B$2:$B$516,0), MATCH(Capacity!P$254,'E-E'!$E$1:$AH$1,0))</f>
        <v>5195.4019775390625</v>
      </c>
      <c r="Q769">
        <f>$C769*INDEX('E-E'!$E$2:$AH$516,MATCH(Capacity!$B769,'E-E'!$B$2:$B$516,0), MATCH(Capacity!Q$254,'E-E'!$E$1:$AH$1,0))</f>
        <v>5195.4019775390625</v>
      </c>
      <c r="R769">
        <f>$C769*INDEX('E-E'!$E$2:$AH$516,MATCH(Capacity!$B769,'E-E'!$B$2:$B$516,0), MATCH(Capacity!R$254,'E-E'!$E$1:$AH$1,0))</f>
        <v>5195.4019775390625</v>
      </c>
      <c r="S769">
        <f>$C769*INDEX('E-E'!$E$2:$AH$516,MATCH(Capacity!$B769,'E-E'!$B$2:$B$516,0), MATCH(Capacity!S$254,'E-E'!$E$1:$AH$1,0))</f>
        <v>5195.4019775390625</v>
      </c>
      <c r="T769">
        <f>$C769*INDEX('E-E'!$E$2:$AH$516,MATCH(Capacity!$B769,'E-E'!$B$2:$B$516,0), MATCH(Capacity!T$254,'E-E'!$E$1:$AH$1,0))</f>
        <v>5195.4019775390625</v>
      </c>
      <c r="U769">
        <f>$C769*INDEX('E-E'!$E$2:$AH$516,MATCH(Capacity!$B769,'E-E'!$B$2:$B$516,0), MATCH(Capacity!U$254,'E-E'!$E$1:$AH$1,0))</f>
        <v>5195.4019775390625</v>
      </c>
      <c r="V769">
        <f>$C769*INDEX('E-E'!$E$2:$AH$516,MATCH(Capacity!$B769,'E-E'!$B$2:$B$516,0), MATCH(Capacity!V$254,'E-E'!$E$1:$AH$1,0))</f>
        <v>5195.4019775390625</v>
      </c>
      <c r="W769">
        <f>$C769*INDEX('E-E'!$E$2:$AH$516,MATCH(Capacity!$B769,'E-E'!$B$2:$B$516,0), MATCH(Capacity!W$254,'E-E'!$E$1:$AH$1,0))</f>
        <v>5195.4019775390625</v>
      </c>
      <c r="X769">
        <f>$C769*INDEX('E-E'!$E$2:$AH$516,MATCH(Capacity!$B769,'E-E'!$B$2:$B$516,0), MATCH(Capacity!X$254,'E-E'!$E$1:$AH$1,0))</f>
        <v>5195.4019775390625</v>
      </c>
      <c r="Y769">
        <f>$C769*INDEX('E-E'!$E$2:$AH$516,MATCH(Capacity!$B769,'E-E'!$B$2:$B$516,0), MATCH(Capacity!Y$254,'E-E'!$E$1:$AH$1,0))</f>
        <v>5195.4019775390625</v>
      </c>
      <c r="Z769">
        <f>$C769*INDEX('E-E'!$E$2:$AH$516,MATCH(Capacity!$B769,'E-E'!$B$2:$B$516,0), MATCH(Capacity!Z$254,'E-E'!$E$1:$AH$1,0))</f>
        <v>5195.4019775390625</v>
      </c>
      <c r="AA769">
        <f>$C769*INDEX('E-E'!$E$2:$AH$516,MATCH(Capacity!$B769,'E-E'!$B$2:$B$516,0), MATCH(Capacity!AA$254,'E-E'!$E$1:$AH$1,0))</f>
        <v>5195.4019775390625</v>
      </c>
      <c r="AB769">
        <f>$C769*INDEX('E-E'!$E$2:$AH$516,MATCH(Capacity!$B769,'E-E'!$B$2:$B$516,0), MATCH(Capacity!AB$254,'E-E'!$E$1:$AH$1,0))</f>
        <v>5195.4019775390625</v>
      </c>
      <c r="AC769">
        <f>$C769*INDEX('E-E'!$E$2:$AH$516,MATCH(Capacity!$B769,'E-E'!$B$2:$B$516,0), MATCH(Capacity!AC$254,'E-E'!$E$1:$AH$1,0))</f>
        <v>5195.4019775390625</v>
      </c>
      <c r="AD769">
        <f>$C769*INDEX('E-E'!$E$2:$AH$516,MATCH(Capacity!$B769,'E-E'!$B$2:$B$516,0), MATCH(Capacity!AD$254,'E-E'!$E$1:$AH$1,0))</f>
        <v>5195.4019775390625</v>
      </c>
      <c r="AE769">
        <f>$C769*INDEX('E-E'!$E$2:$AH$516,MATCH(Capacity!$B769,'E-E'!$B$2:$B$516,0), MATCH(Capacity!AE$254,'E-E'!$E$1:$AH$1,0))</f>
        <v>5195.4019775390625</v>
      </c>
      <c r="AF769">
        <f>$C769*INDEX('E-E'!$E$2:$AH$516,MATCH(Capacity!$B769,'E-E'!$B$2:$B$516,0), MATCH(Capacity!AF$254,'E-E'!$E$1:$AH$1,0))</f>
        <v>5195.4019775390625</v>
      </c>
      <c r="AG769">
        <f>$C769*INDEX('E-E'!$E$2:$AH$516,MATCH(Capacity!$B769,'E-E'!$B$2:$B$516,0), MATCH(Capacity!AG$254,'E-E'!$E$1:$AH$1,0))</f>
        <v>5195.4019775390625</v>
      </c>
      <c r="AH769">
        <f>$C769*INDEX('E-E'!$E$2:$AH$516,MATCH(Capacity!$B769,'E-E'!$B$2:$B$516,0), MATCH(Capacity!AH$254,'E-E'!$E$1:$AH$1,0))</f>
        <v>5195.4019775390625</v>
      </c>
    </row>
  </sheetData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tabColor theme="1"/>
  </sheetPr>
  <dimension ref="A1:BK164"/>
  <sheetViews>
    <sheetView topLeftCell="AH1" zoomScale="85" zoomScaleNormal="85" workbookViewId="0">
      <selection activeCell="B16" sqref="B16"/>
    </sheetView>
  </sheetViews>
  <sheetFormatPr defaultRowHeight="14.4" x14ac:dyDescent="0.3"/>
  <cols>
    <col min="1" max="1" width="43.5546875" bestFit="1" customWidth="1"/>
    <col min="2" max="2" width="44" bestFit="1" customWidth="1"/>
    <col min="3" max="3" width="51.6640625" bestFit="1" customWidth="1"/>
    <col min="4" max="4" width="44" bestFit="1" customWidth="1"/>
    <col min="5" max="5" width="115.109375" bestFit="1" customWidth="1"/>
    <col min="6" max="6" width="8.109375" bestFit="1" customWidth="1"/>
    <col min="7" max="7" width="9.44140625" bestFit="1" customWidth="1"/>
    <col min="8" max="8" width="8.44140625" bestFit="1" customWidth="1"/>
    <col min="9" max="9" width="10.109375" bestFit="1" customWidth="1"/>
    <col min="10" max="10" width="16.109375" bestFit="1" customWidth="1"/>
    <col min="11" max="11" width="10" bestFit="1" customWidth="1"/>
    <col min="12" max="12" width="23.5546875" bestFit="1" customWidth="1"/>
    <col min="13" max="13" width="10.5546875" bestFit="1" customWidth="1"/>
    <col min="14" max="14" width="14.109375" customWidth="1"/>
    <col min="15" max="15" width="12.109375" customWidth="1"/>
    <col min="16" max="16" width="14.5546875" customWidth="1"/>
    <col min="17" max="17" width="12" bestFit="1" customWidth="1"/>
    <col min="18" max="18" width="16.109375" customWidth="1"/>
    <col min="19" max="19" width="12.109375" customWidth="1"/>
    <col min="20" max="20" width="19.6640625" customWidth="1"/>
    <col min="21" max="21" width="12.109375" customWidth="1"/>
    <col min="22" max="22" width="19.109375" customWidth="1"/>
    <col min="23" max="23" width="15.109375" customWidth="1"/>
    <col min="24" max="24" width="18.44140625" customWidth="1"/>
    <col min="25" max="25" width="12.6640625" customWidth="1"/>
    <col min="26" max="26" width="16.5546875" customWidth="1"/>
    <col min="27" max="27" width="9.109375" customWidth="1"/>
    <col min="28" max="28" width="11" customWidth="1"/>
    <col min="29" max="29" width="12.109375" customWidth="1"/>
    <col min="30" max="30" width="19" customWidth="1"/>
    <col min="31" max="31" width="15.44140625" customWidth="1"/>
    <col min="32" max="32" width="14.6640625" customWidth="1"/>
    <col min="33" max="33" width="12.109375" customWidth="1"/>
    <col min="34" max="34" width="14" customWidth="1"/>
    <col min="35" max="36" width="21.44140625" customWidth="1"/>
    <col min="37" max="37" width="19.5546875" customWidth="1"/>
    <col min="38" max="38" width="20.44140625" customWidth="1"/>
    <col min="39" max="40" width="9.109375" customWidth="1"/>
    <col min="41" max="41" width="24.109375" bestFit="1" customWidth="1"/>
    <col min="42" max="42" width="6.109375" bestFit="1" customWidth="1"/>
    <col min="44" max="44" width="16.6640625" bestFit="1" customWidth="1"/>
    <col min="45" max="45" width="36.109375" bestFit="1" customWidth="1"/>
    <col min="48" max="48" width="15.6640625" bestFit="1" customWidth="1"/>
    <col min="54" max="54" width="12.6640625" bestFit="1" customWidth="1"/>
    <col min="57" max="57" width="13.109375" bestFit="1" customWidth="1"/>
    <col min="61" max="61" width="15.109375" bestFit="1" customWidth="1"/>
    <col min="62" max="62" width="9.6640625" bestFit="1" customWidth="1"/>
  </cols>
  <sheetData>
    <row r="1" spans="1:63" ht="16.2" thickBot="1" x14ac:dyDescent="0.4">
      <c r="A1" s="1" t="s">
        <v>33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541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3" t="s">
        <v>535</v>
      </c>
      <c r="AK1" s="1" t="s">
        <v>540</v>
      </c>
      <c r="AL1" s="4" t="s">
        <v>536</v>
      </c>
      <c r="AO1" s="101" t="s">
        <v>10</v>
      </c>
      <c r="AP1" s="102"/>
      <c r="AR1" s="101" t="s">
        <v>556</v>
      </c>
      <c r="AS1" s="104"/>
      <c r="AT1" s="102"/>
      <c r="AV1" s="101" t="s">
        <v>8</v>
      </c>
      <c r="AW1" s="102"/>
      <c r="AY1" s="105" t="s">
        <v>568</v>
      </c>
      <c r="AZ1" s="106"/>
      <c r="BB1" s="31"/>
      <c r="BC1" s="32" t="s">
        <v>578</v>
      </c>
      <c r="BD1" s="33" t="s">
        <v>579</v>
      </c>
      <c r="BE1" s="34" t="s">
        <v>580</v>
      </c>
      <c r="BH1" s="19"/>
      <c r="BI1" s="20"/>
      <c r="BJ1" s="21" t="s">
        <v>569</v>
      </c>
      <c r="BK1" s="22"/>
    </row>
    <row r="2" spans="1:63" x14ac:dyDescent="0.3">
      <c r="A2" s="1" t="s">
        <v>168</v>
      </c>
      <c r="B2" t="s">
        <v>244</v>
      </c>
      <c r="C2" t="s">
        <v>301</v>
      </c>
      <c r="D2" t="s">
        <v>343</v>
      </c>
      <c r="E2" t="s">
        <v>507</v>
      </c>
      <c r="F2" t="s">
        <v>356</v>
      </c>
      <c r="G2">
        <v>13</v>
      </c>
      <c r="H2">
        <v>1500</v>
      </c>
      <c r="I2">
        <v>2</v>
      </c>
      <c r="J2" t="s">
        <v>362</v>
      </c>
      <c r="K2">
        <v>7</v>
      </c>
      <c r="L2" t="s">
        <v>555</v>
      </c>
      <c r="M2">
        <v>5</v>
      </c>
      <c r="N2">
        <v>0</v>
      </c>
      <c r="O2">
        <v>0</v>
      </c>
      <c r="P2">
        <v>1</v>
      </c>
      <c r="Q2">
        <v>12000</v>
      </c>
      <c r="R2">
        <v>1</v>
      </c>
      <c r="S2">
        <v>2120</v>
      </c>
      <c r="T2">
        <v>1</v>
      </c>
      <c r="U2">
        <v>12000</v>
      </c>
      <c r="V2">
        <v>1</v>
      </c>
      <c r="W2">
        <v>2890</v>
      </c>
      <c r="X2">
        <v>1</v>
      </c>
      <c r="Y2">
        <v>1</v>
      </c>
      <c r="Z2">
        <v>1</v>
      </c>
      <c r="AA2">
        <v>7</v>
      </c>
      <c r="AB2">
        <v>4500</v>
      </c>
      <c r="AC2">
        <v>0</v>
      </c>
      <c r="AD2">
        <v>0</v>
      </c>
      <c r="AE2" t="s">
        <v>371</v>
      </c>
      <c r="AF2">
        <v>0</v>
      </c>
      <c r="AG2">
        <v>0</v>
      </c>
      <c r="AH2">
        <v>7</v>
      </c>
      <c r="AJ2">
        <v>6</v>
      </c>
      <c r="AK2">
        <v>0.25</v>
      </c>
      <c r="AL2">
        <v>0</v>
      </c>
      <c r="AO2" s="6" t="s">
        <v>542</v>
      </c>
      <c r="AP2" s="7" t="s">
        <v>543</v>
      </c>
      <c r="AR2" s="6" t="s">
        <v>544</v>
      </c>
      <c r="AS2" s="12" t="s">
        <v>557</v>
      </c>
      <c r="AT2" s="11">
        <v>1</v>
      </c>
      <c r="AV2" s="15" t="s">
        <v>360</v>
      </c>
      <c r="AW2" s="5">
        <v>1</v>
      </c>
      <c r="AY2" s="8" t="s">
        <v>349</v>
      </c>
      <c r="AZ2" s="18">
        <v>6</v>
      </c>
      <c r="BB2" s="35" t="s">
        <v>581</v>
      </c>
      <c r="BC2">
        <f>AP3</f>
        <v>1</v>
      </c>
      <c r="BD2" s="36">
        <f>BK3</f>
        <v>0.90000000000000013</v>
      </c>
      <c r="BE2" s="37">
        <f>BJ2</f>
        <v>0.20444090909030596</v>
      </c>
      <c r="BH2" s="107" t="s">
        <v>570</v>
      </c>
      <c r="BI2" s="23" t="s">
        <v>571</v>
      </c>
      <c r="BJ2" s="24">
        <v>0.20444090909030596</v>
      </c>
      <c r="BK2" s="25"/>
    </row>
    <row r="3" spans="1:63" x14ac:dyDescent="0.3">
      <c r="A3" s="1" t="s">
        <v>169</v>
      </c>
      <c r="B3" t="s">
        <v>169</v>
      </c>
      <c r="C3" t="s">
        <v>169</v>
      </c>
      <c r="D3" t="s">
        <v>169</v>
      </c>
      <c r="E3" t="s">
        <v>508</v>
      </c>
      <c r="F3" t="s">
        <v>345</v>
      </c>
      <c r="G3">
        <v>2</v>
      </c>
      <c r="H3">
        <v>240</v>
      </c>
      <c r="I3">
        <v>2</v>
      </c>
      <c r="J3" t="s">
        <v>362</v>
      </c>
      <c r="K3">
        <v>7</v>
      </c>
      <c r="L3" t="s">
        <v>555</v>
      </c>
      <c r="M3">
        <v>5</v>
      </c>
      <c r="N3">
        <v>0</v>
      </c>
      <c r="O3">
        <v>0</v>
      </c>
      <c r="P3">
        <v>1</v>
      </c>
      <c r="Q3">
        <v>1920</v>
      </c>
      <c r="R3">
        <v>1</v>
      </c>
      <c r="S3">
        <v>339.2</v>
      </c>
      <c r="T3">
        <v>1</v>
      </c>
      <c r="U3">
        <v>1920</v>
      </c>
      <c r="V3">
        <v>1</v>
      </c>
      <c r="W3">
        <v>462.4</v>
      </c>
      <c r="X3">
        <v>1</v>
      </c>
      <c r="Y3">
        <v>1</v>
      </c>
      <c r="Z3">
        <v>1</v>
      </c>
      <c r="AA3">
        <v>7</v>
      </c>
      <c r="AB3">
        <v>720</v>
      </c>
      <c r="AC3">
        <v>0</v>
      </c>
      <c r="AD3">
        <v>0</v>
      </c>
      <c r="AE3" t="s">
        <v>371</v>
      </c>
      <c r="AF3">
        <v>0</v>
      </c>
      <c r="AG3">
        <v>0</v>
      </c>
      <c r="AH3">
        <v>7</v>
      </c>
      <c r="AJ3">
        <v>6</v>
      </c>
      <c r="AK3">
        <v>0.25</v>
      </c>
      <c r="AL3">
        <v>0</v>
      </c>
      <c r="AO3" s="6" t="s">
        <v>553</v>
      </c>
      <c r="AP3" s="7">
        <v>1</v>
      </c>
      <c r="AR3" s="6" t="s">
        <v>545</v>
      </c>
      <c r="AS3" s="12" t="s">
        <v>557</v>
      </c>
      <c r="AT3" s="11">
        <v>1</v>
      </c>
      <c r="AV3" s="6" t="s">
        <v>560</v>
      </c>
      <c r="AW3" s="7">
        <v>2</v>
      </c>
      <c r="AY3" s="8" t="s">
        <v>356</v>
      </c>
      <c r="AZ3" s="18">
        <v>13</v>
      </c>
      <c r="BB3" s="35" t="s">
        <v>582</v>
      </c>
      <c r="BC3">
        <f>AP4</f>
        <v>2</v>
      </c>
      <c r="BD3" s="36">
        <f>BK5</f>
        <v>0.93999999999999984</v>
      </c>
      <c r="BE3" s="37">
        <f>BJ4</f>
        <v>0.28492018095471466</v>
      </c>
      <c r="BH3" s="107"/>
      <c r="BI3" s="23" t="s">
        <v>572</v>
      </c>
      <c r="BJ3" s="24">
        <v>0.18399681818127539</v>
      </c>
      <c r="BK3" s="26">
        <f>BJ3/BJ2</f>
        <v>0.90000000000000013</v>
      </c>
    </row>
    <row r="4" spans="1:63" x14ac:dyDescent="0.3">
      <c r="A4" s="1" t="s">
        <v>170</v>
      </c>
      <c r="B4" t="s">
        <v>170</v>
      </c>
      <c r="C4" t="s">
        <v>170</v>
      </c>
      <c r="D4" t="s">
        <v>170</v>
      </c>
      <c r="E4" t="s">
        <v>509</v>
      </c>
      <c r="F4" t="s">
        <v>355</v>
      </c>
      <c r="G4">
        <v>12</v>
      </c>
      <c r="H4">
        <v>570</v>
      </c>
      <c r="I4">
        <v>2</v>
      </c>
      <c r="J4" t="s">
        <v>362</v>
      </c>
      <c r="K4">
        <v>7</v>
      </c>
      <c r="L4" t="s">
        <v>555</v>
      </c>
      <c r="M4">
        <v>5</v>
      </c>
      <c r="N4">
        <v>0</v>
      </c>
      <c r="O4">
        <v>0</v>
      </c>
      <c r="P4">
        <v>1</v>
      </c>
      <c r="Q4">
        <v>4560</v>
      </c>
      <c r="R4">
        <v>1</v>
      </c>
      <c r="S4">
        <v>805.6</v>
      </c>
      <c r="T4">
        <v>1</v>
      </c>
      <c r="U4">
        <v>4560</v>
      </c>
      <c r="V4">
        <v>1</v>
      </c>
      <c r="W4">
        <v>1098.2</v>
      </c>
      <c r="X4">
        <v>1</v>
      </c>
      <c r="Y4">
        <v>1</v>
      </c>
      <c r="Z4">
        <v>1</v>
      </c>
      <c r="AA4">
        <v>7</v>
      </c>
      <c r="AB4">
        <v>1710</v>
      </c>
      <c r="AC4">
        <v>0</v>
      </c>
      <c r="AD4">
        <v>0</v>
      </c>
      <c r="AE4" t="s">
        <v>371</v>
      </c>
      <c r="AF4">
        <v>0</v>
      </c>
      <c r="AG4">
        <v>0</v>
      </c>
      <c r="AH4">
        <v>7</v>
      </c>
      <c r="AJ4">
        <v>6</v>
      </c>
      <c r="AK4">
        <v>0.25</v>
      </c>
      <c r="AL4">
        <v>0</v>
      </c>
      <c r="AO4" s="6" t="s">
        <v>554</v>
      </c>
      <c r="AP4" s="7">
        <v>2</v>
      </c>
      <c r="AR4" s="8" t="s">
        <v>546</v>
      </c>
      <c r="AS4" s="12" t="s">
        <v>557</v>
      </c>
      <c r="AT4" s="11">
        <v>1</v>
      </c>
      <c r="AV4" s="6" t="s">
        <v>561</v>
      </c>
      <c r="AW4" s="7">
        <v>3</v>
      </c>
      <c r="AY4" s="8" t="s">
        <v>348</v>
      </c>
      <c r="AZ4" s="18">
        <v>5</v>
      </c>
      <c r="BB4" s="35" t="s">
        <v>583</v>
      </c>
      <c r="BC4">
        <f>BC43</f>
        <v>0</v>
      </c>
      <c r="BD4" s="36">
        <f>BK7</f>
        <v>0.93999999999999984</v>
      </c>
      <c r="BE4" s="37">
        <f>BJ6</f>
        <v>0.29394662074862465</v>
      </c>
      <c r="BH4" s="103" t="s">
        <v>573</v>
      </c>
      <c r="BI4" s="23" t="s">
        <v>571</v>
      </c>
      <c r="BJ4" s="24">
        <v>0.28492018095471466</v>
      </c>
      <c r="BK4" s="25"/>
    </row>
    <row r="5" spans="1:63" ht="15" thickBot="1" x14ac:dyDescent="0.35">
      <c r="A5" s="1" t="s">
        <v>173</v>
      </c>
      <c r="B5" t="s">
        <v>173</v>
      </c>
      <c r="C5" t="s">
        <v>173</v>
      </c>
      <c r="D5" t="s">
        <v>173</v>
      </c>
      <c r="E5" t="s">
        <v>512</v>
      </c>
      <c r="F5" t="s">
        <v>356</v>
      </c>
      <c r="G5">
        <v>13</v>
      </c>
      <c r="H5">
        <v>2000</v>
      </c>
      <c r="I5">
        <v>2</v>
      </c>
      <c r="J5" t="s">
        <v>362</v>
      </c>
      <c r="K5">
        <v>7</v>
      </c>
      <c r="L5" t="s">
        <v>555</v>
      </c>
      <c r="M5">
        <v>5</v>
      </c>
      <c r="N5">
        <v>0</v>
      </c>
      <c r="O5">
        <v>0</v>
      </c>
      <c r="P5">
        <v>1</v>
      </c>
      <c r="Q5">
        <v>16000</v>
      </c>
      <c r="R5">
        <v>1</v>
      </c>
      <c r="S5">
        <v>2826.666666666667</v>
      </c>
      <c r="T5">
        <v>1</v>
      </c>
      <c r="U5">
        <v>16000</v>
      </c>
      <c r="V5">
        <v>1</v>
      </c>
      <c r="W5">
        <v>3853.333333333333</v>
      </c>
      <c r="X5">
        <v>1</v>
      </c>
      <c r="Y5">
        <v>1</v>
      </c>
      <c r="Z5">
        <v>1</v>
      </c>
      <c r="AA5">
        <v>7</v>
      </c>
      <c r="AB5">
        <v>6000</v>
      </c>
      <c r="AC5">
        <v>0</v>
      </c>
      <c r="AD5">
        <v>0</v>
      </c>
      <c r="AE5" t="s">
        <v>371</v>
      </c>
      <c r="AF5">
        <v>0</v>
      </c>
      <c r="AG5">
        <v>0</v>
      </c>
      <c r="AH5">
        <v>7</v>
      </c>
      <c r="AJ5">
        <v>6</v>
      </c>
      <c r="AK5">
        <v>0.25</v>
      </c>
      <c r="AL5">
        <v>0</v>
      </c>
      <c r="AO5" s="8" t="s">
        <v>585</v>
      </c>
      <c r="AP5" s="7">
        <v>3</v>
      </c>
      <c r="AR5" s="8" t="s">
        <v>547</v>
      </c>
      <c r="AS5" s="12" t="s">
        <v>557</v>
      </c>
      <c r="AT5" s="11">
        <v>1</v>
      </c>
      <c r="AV5" s="6" t="s">
        <v>562</v>
      </c>
      <c r="AW5" s="7">
        <v>4</v>
      </c>
      <c r="AY5" s="8" t="s">
        <v>357</v>
      </c>
      <c r="AZ5" s="18">
        <v>14</v>
      </c>
      <c r="BB5" s="38" t="s">
        <v>575</v>
      </c>
      <c r="BC5" s="39">
        <f>AP5</f>
        <v>3</v>
      </c>
      <c r="BD5" s="40">
        <f>BK9</f>
        <v>0.94999999999999973</v>
      </c>
      <c r="BE5" s="41">
        <f>BJ8</f>
        <v>0.32610716337301782</v>
      </c>
      <c r="BH5" s="103"/>
      <c r="BI5" s="23" t="s">
        <v>572</v>
      </c>
      <c r="BJ5" s="24">
        <v>0.26782497009743172</v>
      </c>
      <c r="BK5" s="26">
        <f>BJ5/BJ4</f>
        <v>0.93999999999999984</v>
      </c>
    </row>
    <row r="6" spans="1:63" x14ac:dyDescent="0.3">
      <c r="A6" s="1" t="s">
        <v>178</v>
      </c>
      <c r="B6" t="s">
        <v>178</v>
      </c>
      <c r="C6" t="s">
        <v>178</v>
      </c>
      <c r="D6" t="s">
        <v>178</v>
      </c>
      <c r="E6" t="s">
        <v>517</v>
      </c>
      <c r="F6" t="s">
        <v>350</v>
      </c>
      <c r="G6">
        <v>7</v>
      </c>
      <c r="H6">
        <v>250</v>
      </c>
      <c r="I6">
        <v>2</v>
      </c>
      <c r="J6" t="s">
        <v>362</v>
      </c>
      <c r="K6">
        <v>7</v>
      </c>
      <c r="L6" t="s">
        <v>555</v>
      </c>
      <c r="M6">
        <v>5</v>
      </c>
      <c r="N6">
        <v>0</v>
      </c>
      <c r="O6">
        <v>0</v>
      </c>
      <c r="P6">
        <v>1</v>
      </c>
      <c r="Q6">
        <v>2000</v>
      </c>
      <c r="R6">
        <v>1</v>
      </c>
      <c r="S6">
        <v>353.33333333333331</v>
      </c>
      <c r="T6">
        <v>1</v>
      </c>
      <c r="U6">
        <v>2000</v>
      </c>
      <c r="V6">
        <v>1</v>
      </c>
      <c r="W6">
        <v>481.66666666666669</v>
      </c>
      <c r="X6">
        <v>1</v>
      </c>
      <c r="Y6">
        <v>1</v>
      </c>
      <c r="Z6">
        <v>1</v>
      </c>
      <c r="AA6">
        <v>7</v>
      </c>
      <c r="AB6">
        <v>750</v>
      </c>
      <c r="AC6">
        <v>0</v>
      </c>
      <c r="AD6">
        <v>0</v>
      </c>
      <c r="AE6" t="s">
        <v>371</v>
      </c>
      <c r="AF6">
        <v>0</v>
      </c>
      <c r="AG6">
        <v>0</v>
      </c>
      <c r="AH6">
        <v>7</v>
      </c>
      <c r="AJ6">
        <v>6</v>
      </c>
      <c r="AK6">
        <v>0.25</v>
      </c>
      <c r="AL6">
        <v>0</v>
      </c>
      <c r="AO6" s="8" t="s">
        <v>584</v>
      </c>
      <c r="AP6" s="7">
        <v>4</v>
      </c>
      <c r="AR6" s="6" t="s">
        <v>548</v>
      </c>
      <c r="AS6" s="12" t="s">
        <v>557</v>
      </c>
      <c r="AT6" s="11">
        <v>1</v>
      </c>
      <c r="AV6" s="6" t="s">
        <v>563</v>
      </c>
      <c r="AW6" s="7">
        <v>5</v>
      </c>
      <c r="AY6" s="8" t="s">
        <v>344</v>
      </c>
      <c r="AZ6" s="18">
        <v>1</v>
      </c>
      <c r="BH6" s="103" t="s">
        <v>574</v>
      </c>
      <c r="BI6" s="23" t="s">
        <v>571</v>
      </c>
      <c r="BJ6" s="24">
        <v>0.29394662074862465</v>
      </c>
      <c r="BK6" s="25"/>
    </row>
    <row r="7" spans="1:63" x14ac:dyDescent="0.3">
      <c r="A7" s="1" t="s">
        <v>179</v>
      </c>
      <c r="B7" t="s">
        <v>179</v>
      </c>
      <c r="C7" t="s">
        <v>179</v>
      </c>
      <c r="D7" t="s">
        <v>179</v>
      </c>
      <c r="E7" t="s">
        <v>518</v>
      </c>
      <c r="F7" t="s">
        <v>352</v>
      </c>
      <c r="G7">
        <v>9</v>
      </c>
      <c r="H7">
        <v>230</v>
      </c>
      <c r="I7">
        <v>2</v>
      </c>
      <c r="J7" t="s">
        <v>362</v>
      </c>
      <c r="K7">
        <v>7</v>
      </c>
      <c r="L7" t="s">
        <v>555</v>
      </c>
      <c r="M7">
        <v>5</v>
      </c>
      <c r="N7">
        <v>0</v>
      </c>
      <c r="O7">
        <v>0</v>
      </c>
      <c r="P7">
        <v>1</v>
      </c>
      <c r="Q7">
        <v>1840</v>
      </c>
      <c r="R7">
        <v>1</v>
      </c>
      <c r="S7">
        <v>325.06666666666672</v>
      </c>
      <c r="T7">
        <v>1</v>
      </c>
      <c r="U7">
        <v>1840</v>
      </c>
      <c r="V7">
        <v>1</v>
      </c>
      <c r="W7">
        <v>443.13333333333333</v>
      </c>
      <c r="X7">
        <v>1</v>
      </c>
      <c r="Y7">
        <v>1</v>
      </c>
      <c r="Z7">
        <v>1</v>
      </c>
      <c r="AA7">
        <v>7</v>
      </c>
      <c r="AB7">
        <v>690</v>
      </c>
      <c r="AC7">
        <v>0</v>
      </c>
      <c r="AD7">
        <v>0</v>
      </c>
      <c r="AE7" t="s">
        <v>371</v>
      </c>
      <c r="AF7">
        <v>0</v>
      </c>
      <c r="AG7">
        <v>0</v>
      </c>
      <c r="AH7">
        <v>7</v>
      </c>
      <c r="AJ7">
        <v>6</v>
      </c>
      <c r="AK7">
        <v>0.25</v>
      </c>
      <c r="AL7">
        <v>0</v>
      </c>
      <c r="AO7" s="6" t="s">
        <v>555</v>
      </c>
      <c r="AP7" s="7">
        <v>5</v>
      </c>
      <c r="AR7" s="8" t="s">
        <v>549</v>
      </c>
      <c r="AS7" s="12" t="s">
        <v>558</v>
      </c>
      <c r="AT7" s="11">
        <v>2</v>
      </c>
      <c r="AV7" s="6" t="s">
        <v>564</v>
      </c>
      <c r="AW7" s="7">
        <v>6</v>
      </c>
      <c r="AY7" s="8" t="s">
        <v>347</v>
      </c>
      <c r="AZ7" s="18">
        <v>4</v>
      </c>
      <c r="BH7" s="103"/>
      <c r="BI7" s="23" t="s">
        <v>572</v>
      </c>
      <c r="BJ7" s="24">
        <v>0.27630982350370714</v>
      </c>
      <c r="BK7" s="26">
        <f>BJ7/BJ6</f>
        <v>0.93999999999999984</v>
      </c>
    </row>
    <row r="8" spans="1:63" ht="15" thickBot="1" x14ac:dyDescent="0.35">
      <c r="A8" s="1" t="s">
        <v>181</v>
      </c>
      <c r="B8" t="s">
        <v>181</v>
      </c>
      <c r="C8" t="s">
        <v>181</v>
      </c>
      <c r="D8" t="s">
        <v>181</v>
      </c>
      <c r="E8" t="s">
        <v>520</v>
      </c>
      <c r="F8" t="s">
        <v>349</v>
      </c>
      <c r="G8">
        <v>6</v>
      </c>
      <c r="H8">
        <v>300</v>
      </c>
      <c r="I8">
        <v>2</v>
      </c>
      <c r="J8" t="s">
        <v>362</v>
      </c>
      <c r="K8">
        <v>7</v>
      </c>
      <c r="L8" t="s">
        <v>555</v>
      </c>
      <c r="M8">
        <v>5</v>
      </c>
      <c r="N8">
        <v>0</v>
      </c>
      <c r="O8">
        <v>0</v>
      </c>
      <c r="P8">
        <v>1</v>
      </c>
      <c r="Q8">
        <v>2400</v>
      </c>
      <c r="R8">
        <v>1</v>
      </c>
      <c r="S8">
        <v>424</v>
      </c>
      <c r="T8">
        <v>1</v>
      </c>
      <c r="U8">
        <v>2400</v>
      </c>
      <c r="V8">
        <v>1</v>
      </c>
      <c r="W8">
        <v>578</v>
      </c>
      <c r="X8">
        <v>1</v>
      </c>
      <c r="Y8">
        <v>1</v>
      </c>
      <c r="Z8">
        <v>1</v>
      </c>
      <c r="AA8">
        <v>7</v>
      </c>
      <c r="AB8">
        <v>900</v>
      </c>
      <c r="AC8">
        <v>0</v>
      </c>
      <c r="AD8">
        <v>0</v>
      </c>
      <c r="AE8" t="s">
        <v>371</v>
      </c>
      <c r="AF8">
        <v>0</v>
      </c>
      <c r="AG8">
        <v>0</v>
      </c>
      <c r="AH8">
        <v>7</v>
      </c>
      <c r="AJ8">
        <v>6</v>
      </c>
      <c r="AK8">
        <v>0.25</v>
      </c>
      <c r="AL8">
        <v>0</v>
      </c>
      <c r="AO8" s="9" t="s">
        <v>370</v>
      </c>
      <c r="AP8" s="17">
        <v>6</v>
      </c>
      <c r="AR8" s="6" t="s">
        <v>550</v>
      </c>
      <c r="AS8" s="12" t="s">
        <v>557</v>
      </c>
      <c r="AT8" s="11">
        <v>1</v>
      </c>
      <c r="AV8" s="8" t="s">
        <v>565</v>
      </c>
      <c r="AW8" s="7">
        <v>7</v>
      </c>
      <c r="AY8" s="8" t="s">
        <v>345</v>
      </c>
      <c r="AZ8" s="18">
        <v>2</v>
      </c>
      <c r="BH8" s="103" t="s">
        <v>575</v>
      </c>
      <c r="BI8" s="23" t="s">
        <v>571</v>
      </c>
      <c r="BJ8" s="24">
        <v>0.32610716337301782</v>
      </c>
      <c r="BK8" s="25"/>
    </row>
    <row r="9" spans="1:63" x14ac:dyDescent="0.3">
      <c r="A9" s="1" t="s">
        <v>186</v>
      </c>
      <c r="B9" t="s">
        <v>186</v>
      </c>
      <c r="C9" t="s">
        <v>186</v>
      </c>
      <c r="D9" t="s">
        <v>186</v>
      </c>
      <c r="E9" t="s">
        <v>525</v>
      </c>
      <c r="F9" t="s">
        <v>351</v>
      </c>
      <c r="G9">
        <v>8</v>
      </c>
      <c r="H9">
        <v>300</v>
      </c>
      <c r="I9">
        <v>2</v>
      </c>
      <c r="J9" t="s">
        <v>362</v>
      </c>
      <c r="K9">
        <v>7</v>
      </c>
      <c r="L9" t="s">
        <v>555</v>
      </c>
      <c r="M9">
        <v>5</v>
      </c>
      <c r="N9">
        <v>0</v>
      </c>
      <c r="O9">
        <v>0</v>
      </c>
      <c r="P9">
        <v>1</v>
      </c>
      <c r="Q9">
        <v>2400</v>
      </c>
      <c r="R9">
        <v>1</v>
      </c>
      <c r="S9">
        <v>424</v>
      </c>
      <c r="T9">
        <v>1</v>
      </c>
      <c r="U9">
        <v>2400</v>
      </c>
      <c r="V9">
        <v>1</v>
      </c>
      <c r="W9">
        <v>578</v>
      </c>
      <c r="X9">
        <v>1</v>
      </c>
      <c r="Y9">
        <v>1</v>
      </c>
      <c r="Z9">
        <v>1</v>
      </c>
      <c r="AA9">
        <v>7</v>
      </c>
      <c r="AB9">
        <v>900</v>
      </c>
      <c r="AC9">
        <v>0</v>
      </c>
      <c r="AD9">
        <v>0</v>
      </c>
      <c r="AE9" t="s">
        <v>371</v>
      </c>
      <c r="AF9">
        <v>0</v>
      </c>
      <c r="AG9">
        <v>0</v>
      </c>
      <c r="AH9">
        <v>7</v>
      </c>
      <c r="AJ9">
        <v>6</v>
      </c>
      <c r="AK9">
        <v>0.25</v>
      </c>
      <c r="AL9">
        <v>0</v>
      </c>
      <c r="AO9" s="16"/>
      <c r="AP9" s="16"/>
      <c r="AR9" s="6" t="s">
        <v>551</v>
      </c>
      <c r="AS9" s="12" t="s">
        <v>557</v>
      </c>
      <c r="AT9" s="11">
        <v>1</v>
      </c>
      <c r="AV9" s="6" t="s">
        <v>566</v>
      </c>
      <c r="AW9" s="7">
        <v>8</v>
      </c>
      <c r="AY9" s="8" t="s">
        <v>538</v>
      </c>
      <c r="AZ9" s="18">
        <v>15</v>
      </c>
      <c r="BH9" s="103"/>
      <c r="BI9" s="23" t="s">
        <v>572</v>
      </c>
      <c r="BJ9" s="24">
        <v>0.30980180520436684</v>
      </c>
      <c r="BK9" s="26">
        <f>BJ9/BJ8</f>
        <v>0.94999999999999973</v>
      </c>
    </row>
    <row r="10" spans="1:63" ht="15" thickBot="1" x14ac:dyDescent="0.35">
      <c r="A10" s="1" t="s">
        <v>187</v>
      </c>
      <c r="B10" t="s">
        <v>187</v>
      </c>
      <c r="C10" t="s">
        <v>187</v>
      </c>
      <c r="D10" t="s">
        <v>187</v>
      </c>
      <c r="E10" t="s">
        <v>526</v>
      </c>
      <c r="F10" t="s">
        <v>351</v>
      </c>
      <c r="G10">
        <v>8</v>
      </c>
      <c r="H10">
        <v>600</v>
      </c>
      <c r="I10">
        <v>2</v>
      </c>
      <c r="J10" t="s">
        <v>362</v>
      </c>
      <c r="K10">
        <v>7</v>
      </c>
      <c r="L10" t="s">
        <v>555</v>
      </c>
      <c r="M10">
        <v>5</v>
      </c>
      <c r="N10">
        <v>0</v>
      </c>
      <c r="O10">
        <v>0</v>
      </c>
      <c r="P10">
        <v>1</v>
      </c>
      <c r="Q10">
        <v>4800</v>
      </c>
      <c r="R10">
        <v>1</v>
      </c>
      <c r="S10">
        <v>848</v>
      </c>
      <c r="T10">
        <v>1</v>
      </c>
      <c r="U10">
        <v>4800</v>
      </c>
      <c r="V10">
        <v>1</v>
      </c>
      <c r="W10">
        <v>1156</v>
      </c>
      <c r="X10">
        <v>1</v>
      </c>
      <c r="Y10">
        <v>1</v>
      </c>
      <c r="Z10">
        <v>1</v>
      </c>
      <c r="AA10">
        <v>7</v>
      </c>
      <c r="AB10">
        <v>1800</v>
      </c>
      <c r="AC10">
        <v>0</v>
      </c>
      <c r="AD10">
        <v>0</v>
      </c>
      <c r="AE10" t="s">
        <v>371</v>
      </c>
      <c r="AF10">
        <v>0</v>
      </c>
      <c r="AG10">
        <v>0</v>
      </c>
      <c r="AH10">
        <v>7</v>
      </c>
      <c r="AJ10">
        <v>6</v>
      </c>
      <c r="AK10">
        <v>0.25</v>
      </c>
      <c r="AL10">
        <v>0</v>
      </c>
      <c r="AO10" s="16"/>
      <c r="AP10" s="16"/>
      <c r="AR10" s="9" t="s">
        <v>552</v>
      </c>
      <c r="AS10" s="13" t="s">
        <v>559</v>
      </c>
      <c r="AT10" s="14">
        <v>3</v>
      </c>
      <c r="AV10" s="9" t="s">
        <v>567</v>
      </c>
      <c r="AW10" s="10">
        <v>9</v>
      </c>
      <c r="AY10" s="8" t="s">
        <v>350</v>
      </c>
      <c r="AZ10" s="18">
        <v>7</v>
      </c>
      <c r="BH10" s="27" t="s">
        <v>576</v>
      </c>
      <c r="BI10" s="28">
        <v>0.27778000000000003</v>
      </c>
      <c r="BJ10" s="29" t="s">
        <v>577</v>
      </c>
      <c r="BK10" s="30"/>
    </row>
    <row r="11" spans="1:63" x14ac:dyDescent="0.3">
      <c r="A11" s="1" t="s">
        <v>188</v>
      </c>
      <c r="B11" t="s">
        <v>188</v>
      </c>
      <c r="C11" t="s">
        <v>188</v>
      </c>
      <c r="D11" t="s">
        <v>188</v>
      </c>
      <c r="E11" t="s">
        <v>527</v>
      </c>
      <c r="F11" t="s">
        <v>351</v>
      </c>
      <c r="G11">
        <v>8</v>
      </c>
      <c r="H11">
        <v>300</v>
      </c>
      <c r="I11">
        <v>2</v>
      </c>
      <c r="J11" t="s">
        <v>362</v>
      </c>
      <c r="K11">
        <v>7</v>
      </c>
      <c r="L11" t="s">
        <v>555</v>
      </c>
      <c r="M11">
        <v>5</v>
      </c>
      <c r="N11">
        <v>0</v>
      </c>
      <c r="O11">
        <v>0</v>
      </c>
      <c r="P11">
        <v>1</v>
      </c>
      <c r="Q11">
        <v>2400</v>
      </c>
      <c r="R11">
        <v>1</v>
      </c>
      <c r="S11">
        <v>424</v>
      </c>
      <c r="T11">
        <v>1</v>
      </c>
      <c r="U11">
        <v>2400</v>
      </c>
      <c r="V11">
        <v>1</v>
      </c>
      <c r="W11">
        <v>578</v>
      </c>
      <c r="X11">
        <v>1</v>
      </c>
      <c r="Y11">
        <v>1</v>
      </c>
      <c r="Z11">
        <v>1</v>
      </c>
      <c r="AA11">
        <v>7</v>
      </c>
      <c r="AB11">
        <v>900</v>
      </c>
      <c r="AC11">
        <v>0</v>
      </c>
      <c r="AD11">
        <v>0</v>
      </c>
      <c r="AE11" t="s">
        <v>371</v>
      </c>
      <c r="AF11">
        <v>0</v>
      </c>
      <c r="AG11">
        <v>0</v>
      </c>
      <c r="AH11">
        <v>7</v>
      </c>
      <c r="AJ11">
        <v>6</v>
      </c>
      <c r="AK11">
        <v>0.25</v>
      </c>
      <c r="AL11">
        <v>0</v>
      </c>
      <c r="AO11" s="16"/>
      <c r="AP11" s="16"/>
      <c r="AY11" s="8" t="s">
        <v>352</v>
      </c>
      <c r="AZ11" s="18">
        <v>9</v>
      </c>
    </row>
    <row r="12" spans="1:63" x14ac:dyDescent="0.3">
      <c r="A12" s="1" t="s">
        <v>189</v>
      </c>
      <c r="B12" t="s">
        <v>189</v>
      </c>
      <c r="C12" t="s">
        <v>189</v>
      </c>
      <c r="D12" t="s">
        <v>189</v>
      </c>
      <c r="E12" t="s">
        <v>528</v>
      </c>
      <c r="F12" t="s">
        <v>351</v>
      </c>
      <c r="G12">
        <v>8</v>
      </c>
      <c r="H12">
        <v>500</v>
      </c>
      <c r="I12">
        <v>2</v>
      </c>
      <c r="J12" t="s">
        <v>362</v>
      </c>
      <c r="K12">
        <v>7</v>
      </c>
      <c r="L12" t="s">
        <v>555</v>
      </c>
      <c r="M12">
        <v>5</v>
      </c>
      <c r="N12">
        <v>0</v>
      </c>
      <c r="O12">
        <v>0</v>
      </c>
      <c r="P12">
        <v>1</v>
      </c>
      <c r="Q12">
        <v>4000</v>
      </c>
      <c r="R12">
        <v>1</v>
      </c>
      <c r="S12">
        <v>706.66666666666663</v>
      </c>
      <c r="T12">
        <v>1</v>
      </c>
      <c r="U12">
        <v>4000</v>
      </c>
      <c r="V12">
        <v>1</v>
      </c>
      <c r="W12">
        <v>963.33333333333337</v>
      </c>
      <c r="X12">
        <v>1</v>
      </c>
      <c r="Y12">
        <v>1</v>
      </c>
      <c r="Z12">
        <v>1</v>
      </c>
      <c r="AA12">
        <v>7</v>
      </c>
      <c r="AB12">
        <v>1500</v>
      </c>
      <c r="AC12">
        <v>0</v>
      </c>
      <c r="AD12">
        <v>0</v>
      </c>
      <c r="AE12" t="s">
        <v>371</v>
      </c>
      <c r="AF12">
        <v>0</v>
      </c>
      <c r="AG12">
        <v>0</v>
      </c>
      <c r="AH12">
        <v>7</v>
      </c>
      <c r="AJ12">
        <v>6</v>
      </c>
      <c r="AK12">
        <v>0.25</v>
      </c>
      <c r="AL12">
        <v>0</v>
      </c>
      <c r="AY12" s="8" t="s">
        <v>539</v>
      </c>
      <c r="AZ12" s="18">
        <v>16</v>
      </c>
    </row>
    <row r="13" spans="1:63" x14ac:dyDescent="0.3">
      <c r="A13" s="1" t="s">
        <v>190</v>
      </c>
      <c r="B13" t="s">
        <v>190</v>
      </c>
      <c r="C13" t="s">
        <v>190</v>
      </c>
      <c r="D13" t="s">
        <v>190</v>
      </c>
      <c r="E13" t="s">
        <v>529</v>
      </c>
      <c r="F13" t="s">
        <v>351</v>
      </c>
      <c r="G13">
        <v>8</v>
      </c>
      <c r="H13">
        <v>600</v>
      </c>
      <c r="I13">
        <v>2</v>
      </c>
      <c r="J13" t="s">
        <v>362</v>
      </c>
      <c r="K13">
        <v>7</v>
      </c>
      <c r="L13" t="s">
        <v>555</v>
      </c>
      <c r="M13">
        <v>5</v>
      </c>
      <c r="N13">
        <v>0</v>
      </c>
      <c r="O13">
        <v>0</v>
      </c>
      <c r="P13">
        <v>1</v>
      </c>
      <c r="Q13">
        <v>4800</v>
      </c>
      <c r="R13">
        <v>1</v>
      </c>
      <c r="S13">
        <v>848</v>
      </c>
      <c r="T13">
        <v>1</v>
      </c>
      <c r="U13">
        <v>4800</v>
      </c>
      <c r="V13">
        <v>1</v>
      </c>
      <c r="W13">
        <v>1156</v>
      </c>
      <c r="X13">
        <v>1</v>
      </c>
      <c r="Y13">
        <v>1</v>
      </c>
      <c r="Z13">
        <v>1</v>
      </c>
      <c r="AA13">
        <v>7</v>
      </c>
      <c r="AB13">
        <v>1800</v>
      </c>
      <c r="AC13">
        <v>0</v>
      </c>
      <c r="AD13">
        <v>0</v>
      </c>
      <c r="AE13" t="s">
        <v>371</v>
      </c>
      <c r="AF13">
        <v>0</v>
      </c>
      <c r="AG13">
        <v>0</v>
      </c>
      <c r="AH13">
        <v>7</v>
      </c>
      <c r="AJ13">
        <v>6</v>
      </c>
      <c r="AK13">
        <v>0.25</v>
      </c>
      <c r="AL13">
        <v>0</v>
      </c>
      <c r="AY13" s="8" t="s">
        <v>355</v>
      </c>
      <c r="AZ13" s="18">
        <v>12</v>
      </c>
    </row>
    <row r="14" spans="1:63" x14ac:dyDescent="0.3">
      <c r="A14" s="1" t="s">
        <v>174</v>
      </c>
      <c r="B14" t="s">
        <v>174</v>
      </c>
      <c r="C14" t="s">
        <v>174</v>
      </c>
      <c r="D14" t="s">
        <v>174</v>
      </c>
      <c r="E14" t="s">
        <v>513</v>
      </c>
      <c r="F14" t="s">
        <v>350</v>
      </c>
      <c r="G14">
        <v>7</v>
      </c>
      <c r="H14">
        <v>20</v>
      </c>
      <c r="I14">
        <v>2</v>
      </c>
      <c r="J14" t="s">
        <v>363</v>
      </c>
      <c r="K14">
        <v>7</v>
      </c>
      <c r="L14" t="s">
        <v>370</v>
      </c>
      <c r="M14">
        <v>6</v>
      </c>
      <c r="N14">
        <v>0</v>
      </c>
      <c r="O14">
        <v>0</v>
      </c>
      <c r="P14">
        <v>1</v>
      </c>
      <c r="Q14">
        <v>20</v>
      </c>
      <c r="R14">
        <v>1</v>
      </c>
      <c r="S14">
        <v>20</v>
      </c>
      <c r="T14">
        <v>1</v>
      </c>
      <c r="U14">
        <v>20</v>
      </c>
      <c r="V14">
        <v>1</v>
      </c>
      <c r="W14">
        <v>20</v>
      </c>
      <c r="X14">
        <v>1</v>
      </c>
      <c r="Y14">
        <v>1</v>
      </c>
      <c r="Z14">
        <v>1</v>
      </c>
      <c r="AA14">
        <v>7</v>
      </c>
      <c r="AB14">
        <v>0</v>
      </c>
      <c r="AC14">
        <v>0</v>
      </c>
      <c r="AD14">
        <v>0</v>
      </c>
      <c r="AE14" t="s">
        <v>371</v>
      </c>
      <c r="AF14">
        <v>0</v>
      </c>
      <c r="AG14">
        <v>0</v>
      </c>
      <c r="AH14">
        <v>7</v>
      </c>
      <c r="AI14">
        <v>80</v>
      </c>
      <c r="AJ14">
        <f t="shared" ref="AJ14:AJ29" si="0">AI14/H14</f>
        <v>4</v>
      </c>
      <c r="AK14">
        <v>5.0000000000000044E-2</v>
      </c>
      <c r="AL14">
        <v>0</v>
      </c>
      <c r="AY14" s="8" t="s">
        <v>353</v>
      </c>
      <c r="AZ14" s="18">
        <v>10</v>
      </c>
    </row>
    <row r="15" spans="1:63" x14ac:dyDescent="0.3">
      <c r="A15" s="1" t="s">
        <v>175</v>
      </c>
      <c r="B15" t="s">
        <v>175</v>
      </c>
      <c r="C15" t="s">
        <v>175</v>
      </c>
      <c r="D15" t="s">
        <v>175</v>
      </c>
      <c r="E15" t="s">
        <v>514</v>
      </c>
      <c r="F15" t="s">
        <v>355</v>
      </c>
      <c r="G15">
        <v>12</v>
      </c>
      <c r="H15">
        <v>1000</v>
      </c>
      <c r="I15">
        <v>2</v>
      </c>
      <c r="J15" t="s">
        <v>363</v>
      </c>
      <c r="K15">
        <v>7</v>
      </c>
      <c r="L15" t="s">
        <v>370</v>
      </c>
      <c r="M15">
        <v>6</v>
      </c>
      <c r="N15">
        <v>0</v>
      </c>
      <c r="O15">
        <v>0</v>
      </c>
      <c r="P15">
        <v>1</v>
      </c>
      <c r="Q15">
        <v>1000</v>
      </c>
      <c r="R15">
        <v>1</v>
      </c>
      <c r="S15">
        <v>1000</v>
      </c>
      <c r="T15">
        <v>1</v>
      </c>
      <c r="U15">
        <v>1000</v>
      </c>
      <c r="V15">
        <v>1</v>
      </c>
      <c r="W15">
        <v>1000</v>
      </c>
      <c r="X15">
        <v>1</v>
      </c>
      <c r="Y15">
        <v>1</v>
      </c>
      <c r="Z15">
        <v>1</v>
      </c>
      <c r="AA15">
        <v>7</v>
      </c>
      <c r="AB15">
        <v>0</v>
      </c>
      <c r="AC15">
        <v>0</v>
      </c>
      <c r="AD15">
        <v>0</v>
      </c>
      <c r="AE15" t="s">
        <v>371</v>
      </c>
      <c r="AF15">
        <v>0</v>
      </c>
      <c r="AG15">
        <v>0</v>
      </c>
      <c r="AH15">
        <v>7</v>
      </c>
      <c r="AI15">
        <v>4000</v>
      </c>
      <c r="AJ15">
        <f t="shared" si="0"/>
        <v>4</v>
      </c>
      <c r="AK15">
        <v>5.0000000000000044E-2</v>
      </c>
      <c r="AL15">
        <v>0</v>
      </c>
      <c r="AY15" s="8" t="s">
        <v>354</v>
      </c>
      <c r="AZ15" s="18">
        <v>11</v>
      </c>
    </row>
    <row r="16" spans="1:63" x14ac:dyDescent="0.3">
      <c r="A16" s="1" t="s">
        <v>182</v>
      </c>
      <c r="B16" t="s">
        <v>182</v>
      </c>
      <c r="C16" t="s">
        <v>182</v>
      </c>
      <c r="D16" t="s">
        <v>182</v>
      </c>
      <c r="E16" t="s">
        <v>521</v>
      </c>
      <c r="F16" t="s">
        <v>352</v>
      </c>
      <c r="G16">
        <v>9</v>
      </c>
      <c r="H16">
        <v>100</v>
      </c>
      <c r="I16">
        <v>2</v>
      </c>
      <c r="J16" t="s">
        <v>363</v>
      </c>
      <c r="K16">
        <v>7</v>
      </c>
      <c r="L16" t="s">
        <v>370</v>
      </c>
      <c r="M16">
        <v>6</v>
      </c>
      <c r="N16">
        <v>0</v>
      </c>
      <c r="O16">
        <v>0</v>
      </c>
      <c r="P16">
        <v>1</v>
      </c>
      <c r="Q16">
        <v>100</v>
      </c>
      <c r="R16">
        <v>1</v>
      </c>
      <c r="S16">
        <v>100</v>
      </c>
      <c r="T16">
        <v>1</v>
      </c>
      <c r="U16">
        <v>100</v>
      </c>
      <c r="V16">
        <v>1</v>
      </c>
      <c r="W16">
        <v>100</v>
      </c>
      <c r="X16">
        <v>1</v>
      </c>
      <c r="Y16">
        <v>1</v>
      </c>
      <c r="Z16">
        <v>1</v>
      </c>
      <c r="AA16">
        <v>7</v>
      </c>
      <c r="AB16">
        <v>0</v>
      </c>
      <c r="AC16">
        <v>0</v>
      </c>
      <c r="AD16">
        <v>0</v>
      </c>
      <c r="AE16" t="s">
        <v>371</v>
      </c>
      <c r="AF16">
        <v>0</v>
      </c>
      <c r="AG16">
        <v>0</v>
      </c>
      <c r="AH16">
        <v>7</v>
      </c>
      <c r="AI16">
        <v>400</v>
      </c>
      <c r="AJ16">
        <f t="shared" si="0"/>
        <v>4</v>
      </c>
      <c r="AK16">
        <v>5.0000000000000044E-2</v>
      </c>
      <c r="AL16">
        <v>0</v>
      </c>
      <c r="AY16" s="8" t="s">
        <v>346</v>
      </c>
      <c r="AZ16" s="18">
        <v>3</v>
      </c>
    </row>
    <row r="17" spans="1:52" ht="15" thickBot="1" x14ac:dyDescent="0.35">
      <c r="A17" s="1" t="s">
        <v>184</v>
      </c>
      <c r="B17" t="s">
        <v>184</v>
      </c>
      <c r="C17" t="s">
        <v>184</v>
      </c>
      <c r="D17" t="s">
        <v>184</v>
      </c>
      <c r="E17" t="s">
        <v>523</v>
      </c>
      <c r="F17" t="s">
        <v>352</v>
      </c>
      <c r="G17">
        <v>9</v>
      </c>
      <c r="H17">
        <v>100</v>
      </c>
      <c r="I17">
        <v>2</v>
      </c>
      <c r="J17" t="s">
        <v>363</v>
      </c>
      <c r="K17">
        <v>7</v>
      </c>
      <c r="L17" t="s">
        <v>370</v>
      </c>
      <c r="M17">
        <v>6</v>
      </c>
      <c r="N17">
        <v>0</v>
      </c>
      <c r="O17">
        <v>0</v>
      </c>
      <c r="P17">
        <v>1</v>
      </c>
      <c r="Q17">
        <v>100</v>
      </c>
      <c r="R17">
        <v>1</v>
      </c>
      <c r="S17">
        <v>100</v>
      </c>
      <c r="T17">
        <v>1</v>
      </c>
      <c r="U17">
        <v>100</v>
      </c>
      <c r="V17">
        <v>1</v>
      </c>
      <c r="W17">
        <v>100</v>
      </c>
      <c r="X17">
        <v>1</v>
      </c>
      <c r="Y17">
        <v>1</v>
      </c>
      <c r="Z17">
        <v>1</v>
      </c>
      <c r="AA17">
        <v>7</v>
      </c>
      <c r="AB17">
        <v>0</v>
      </c>
      <c r="AC17">
        <v>0</v>
      </c>
      <c r="AD17">
        <v>0</v>
      </c>
      <c r="AE17" t="s">
        <v>371</v>
      </c>
      <c r="AF17">
        <v>0</v>
      </c>
      <c r="AG17">
        <v>0</v>
      </c>
      <c r="AH17">
        <v>7</v>
      </c>
      <c r="AI17">
        <v>400</v>
      </c>
      <c r="AJ17">
        <f t="shared" si="0"/>
        <v>4</v>
      </c>
      <c r="AK17">
        <v>5.0000000000000044E-2</v>
      </c>
      <c r="AL17">
        <v>0</v>
      </c>
      <c r="AY17" s="9" t="s">
        <v>351</v>
      </c>
      <c r="AZ17" s="10">
        <v>8</v>
      </c>
    </row>
    <row r="18" spans="1:52" x14ac:dyDescent="0.3">
      <c r="A18" s="1" t="s">
        <v>195</v>
      </c>
      <c r="B18" t="s">
        <v>195</v>
      </c>
      <c r="C18" t="s">
        <v>195</v>
      </c>
      <c r="D18" t="s">
        <v>195</v>
      </c>
      <c r="E18" t="s">
        <v>534</v>
      </c>
      <c r="F18" t="s">
        <v>357</v>
      </c>
      <c r="G18">
        <v>14</v>
      </c>
      <c r="H18">
        <v>80</v>
      </c>
      <c r="I18">
        <v>2</v>
      </c>
      <c r="J18" t="s">
        <v>363</v>
      </c>
      <c r="K18">
        <v>7</v>
      </c>
      <c r="L18" t="s">
        <v>370</v>
      </c>
      <c r="M18">
        <v>6</v>
      </c>
      <c r="N18">
        <v>0</v>
      </c>
      <c r="O18">
        <v>0</v>
      </c>
      <c r="P18">
        <v>1</v>
      </c>
      <c r="Q18">
        <v>80</v>
      </c>
      <c r="R18">
        <v>1</v>
      </c>
      <c r="S18">
        <v>80</v>
      </c>
      <c r="T18">
        <v>1</v>
      </c>
      <c r="U18">
        <v>80</v>
      </c>
      <c r="V18">
        <v>1</v>
      </c>
      <c r="W18">
        <v>80</v>
      </c>
      <c r="X18">
        <v>1</v>
      </c>
      <c r="Y18">
        <v>1</v>
      </c>
      <c r="Z18">
        <v>1</v>
      </c>
      <c r="AA18">
        <v>7</v>
      </c>
      <c r="AB18">
        <v>0</v>
      </c>
      <c r="AC18">
        <v>0</v>
      </c>
      <c r="AD18">
        <v>0</v>
      </c>
      <c r="AE18" t="s">
        <v>371</v>
      </c>
      <c r="AF18">
        <v>0</v>
      </c>
      <c r="AG18">
        <v>0</v>
      </c>
      <c r="AH18">
        <v>7</v>
      </c>
      <c r="AI18">
        <v>320</v>
      </c>
      <c r="AJ18">
        <f t="shared" si="0"/>
        <v>4</v>
      </c>
      <c r="AK18">
        <v>5.0000000000000044E-2</v>
      </c>
      <c r="AL18">
        <v>0</v>
      </c>
    </row>
    <row r="19" spans="1:52" x14ac:dyDescent="0.3">
      <c r="A19" s="1" t="s">
        <v>177</v>
      </c>
      <c r="B19" t="s">
        <v>177</v>
      </c>
      <c r="C19" t="s">
        <v>177</v>
      </c>
      <c r="D19" t="s">
        <v>177</v>
      </c>
      <c r="E19" t="s">
        <v>516</v>
      </c>
      <c r="F19" t="s">
        <v>350</v>
      </c>
      <c r="G19">
        <v>7</v>
      </c>
      <c r="H19">
        <v>2</v>
      </c>
      <c r="I19">
        <v>2</v>
      </c>
      <c r="J19" t="s">
        <v>363</v>
      </c>
      <c r="K19">
        <v>7</v>
      </c>
      <c r="L19" t="s">
        <v>370</v>
      </c>
      <c r="M19">
        <v>6</v>
      </c>
      <c r="N19">
        <v>0</v>
      </c>
      <c r="O19">
        <v>0</v>
      </c>
      <c r="P19">
        <v>1</v>
      </c>
      <c r="Q19">
        <v>2</v>
      </c>
      <c r="R19">
        <v>1</v>
      </c>
      <c r="S19">
        <v>2</v>
      </c>
      <c r="T19">
        <v>1</v>
      </c>
      <c r="U19">
        <v>2</v>
      </c>
      <c r="V19">
        <v>1</v>
      </c>
      <c r="W19">
        <v>2</v>
      </c>
      <c r="X19">
        <v>1</v>
      </c>
      <c r="Y19">
        <v>1</v>
      </c>
      <c r="Z19">
        <v>1</v>
      </c>
      <c r="AA19">
        <v>7</v>
      </c>
      <c r="AB19">
        <v>0</v>
      </c>
      <c r="AC19">
        <v>0</v>
      </c>
      <c r="AD19">
        <v>0</v>
      </c>
      <c r="AE19" t="s">
        <v>372</v>
      </c>
      <c r="AF19">
        <v>0</v>
      </c>
      <c r="AG19">
        <v>0</v>
      </c>
      <c r="AH19">
        <v>7</v>
      </c>
      <c r="AI19">
        <v>4</v>
      </c>
      <c r="AJ19">
        <f t="shared" si="0"/>
        <v>2</v>
      </c>
      <c r="AK19">
        <v>5.0000000000000044E-2</v>
      </c>
      <c r="AL19">
        <v>0</v>
      </c>
    </row>
    <row r="20" spans="1:52" x14ac:dyDescent="0.3">
      <c r="A20" s="1" t="s">
        <v>193</v>
      </c>
      <c r="B20" t="s">
        <v>193</v>
      </c>
      <c r="C20" t="s">
        <v>193</v>
      </c>
      <c r="D20" t="s">
        <v>193</v>
      </c>
      <c r="E20" t="s">
        <v>532</v>
      </c>
      <c r="F20" t="s">
        <v>357</v>
      </c>
      <c r="G20">
        <v>14</v>
      </c>
      <c r="H20">
        <v>25</v>
      </c>
      <c r="I20">
        <v>2</v>
      </c>
      <c r="J20" t="s">
        <v>363</v>
      </c>
      <c r="K20">
        <v>7</v>
      </c>
      <c r="L20" t="s">
        <v>370</v>
      </c>
      <c r="M20">
        <v>6</v>
      </c>
      <c r="N20">
        <v>0</v>
      </c>
      <c r="O20">
        <v>0</v>
      </c>
      <c r="P20">
        <v>1</v>
      </c>
      <c r="Q20">
        <v>25</v>
      </c>
      <c r="R20">
        <v>1</v>
      </c>
      <c r="S20">
        <v>25</v>
      </c>
      <c r="T20">
        <v>1</v>
      </c>
      <c r="U20">
        <v>25</v>
      </c>
      <c r="V20">
        <v>1</v>
      </c>
      <c r="W20">
        <v>25</v>
      </c>
      <c r="X20">
        <v>1</v>
      </c>
      <c r="Y20">
        <v>1</v>
      </c>
      <c r="Z20">
        <v>1</v>
      </c>
      <c r="AA20">
        <v>7</v>
      </c>
      <c r="AB20">
        <v>0</v>
      </c>
      <c r="AC20">
        <v>0</v>
      </c>
      <c r="AD20">
        <v>0</v>
      </c>
      <c r="AE20" t="s">
        <v>371</v>
      </c>
      <c r="AF20">
        <v>0</v>
      </c>
      <c r="AG20">
        <v>0</v>
      </c>
      <c r="AH20">
        <v>7</v>
      </c>
      <c r="AI20">
        <v>50</v>
      </c>
      <c r="AJ20">
        <f t="shared" si="0"/>
        <v>2</v>
      </c>
      <c r="AK20">
        <v>5.0000000000000044E-2</v>
      </c>
      <c r="AL20">
        <v>0</v>
      </c>
    </row>
    <row r="21" spans="1:52" x14ac:dyDescent="0.3">
      <c r="A21" s="1" t="s">
        <v>172</v>
      </c>
      <c r="B21" t="s">
        <v>172</v>
      </c>
      <c r="C21" t="s">
        <v>172</v>
      </c>
      <c r="D21" t="s">
        <v>172</v>
      </c>
      <c r="E21" t="s">
        <v>511</v>
      </c>
      <c r="F21" t="s">
        <v>352</v>
      </c>
      <c r="G21">
        <v>9</v>
      </c>
      <c r="H21">
        <v>100</v>
      </c>
      <c r="I21">
        <v>2</v>
      </c>
      <c r="J21" t="s">
        <v>363</v>
      </c>
      <c r="K21">
        <v>7</v>
      </c>
      <c r="L21" t="s">
        <v>370</v>
      </c>
      <c r="M21">
        <v>6</v>
      </c>
      <c r="N21">
        <v>0</v>
      </c>
      <c r="O21">
        <v>0</v>
      </c>
      <c r="P21">
        <v>1</v>
      </c>
      <c r="Q21">
        <v>100</v>
      </c>
      <c r="R21">
        <v>1</v>
      </c>
      <c r="S21">
        <v>100</v>
      </c>
      <c r="T21">
        <v>1</v>
      </c>
      <c r="U21">
        <v>100</v>
      </c>
      <c r="V21">
        <v>1</v>
      </c>
      <c r="W21">
        <v>100</v>
      </c>
      <c r="X21">
        <v>1</v>
      </c>
      <c r="Y21">
        <v>1</v>
      </c>
      <c r="Z21">
        <v>1</v>
      </c>
      <c r="AA21">
        <v>7</v>
      </c>
      <c r="AB21">
        <v>0</v>
      </c>
      <c r="AC21">
        <v>0</v>
      </c>
      <c r="AD21">
        <v>0</v>
      </c>
      <c r="AE21" t="s">
        <v>371</v>
      </c>
      <c r="AF21">
        <v>0</v>
      </c>
      <c r="AG21">
        <v>0</v>
      </c>
      <c r="AH21">
        <v>7</v>
      </c>
      <c r="AI21">
        <v>129</v>
      </c>
      <c r="AJ21">
        <f t="shared" si="0"/>
        <v>1.29</v>
      </c>
      <c r="AK21">
        <v>5.0000000000000044E-2</v>
      </c>
      <c r="AL21">
        <v>0</v>
      </c>
    </row>
    <row r="22" spans="1:52" x14ac:dyDescent="0.3">
      <c r="A22" s="1" t="s">
        <v>192</v>
      </c>
      <c r="B22" t="s">
        <v>192</v>
      </c>
      <c r="C22" t="s">
        <v>192</v>
      </c>
      <c r="D22" t="s">
        <v>192</v>
      </c>
      <c r="E22" t="s">
        <v>531</v>
      </c>
      <c r="F22" t="s">
        <v>357</v>
      </c>
      <c r="G22">
        <v>14</v>
      </c>
      <c r="H22">
        <v>20</v>
      </c>
      <c r="I22">
        <v>2</v>
      </c>
      <c r="J22" t="s">
        <v>363</v>
      </c>
      <c r="K22">
        <v>7</v>
      </c>
      <c r="L22" t="s">
        <v>370</v>
      </c>
      <c r="M22">
        <v>6</v>
      </c>
      <c r="N22">
        <v>0</v>
      </c>
      <c r="O22">
        <v>0</v>
      </c>
      <c r="P22">
        <v>1</v>
      </c>
      <c r="Q22">
        <v>20</v>
      </c>
      <c r="R22">
        <v>1</v>
      </c>
      <c r="S22">
        <v>20</v>
      </c>
      <c r="T22">
        <v>1</v>
      </c>
      <c r="U22">
        <v>20</v>
      </c>
      <c r="V22">
        <v>1</v>
      </c>
      <c r="W22">
        <v>20</v>
      </c>
      <c r="X22">
        <v>1</v>
      </c>
      <c r="Y22">
        <v>1</v>
      </c>
      <c r="Z22">
        <v>1</v>
      </c>
      <c r="AA22">
        <v>7</v>
      </c>
      <c r="AB22">
        <v>0</v>
      </c>
      <c r="AC22">
        <v>0</v>
      </c>
      <c r="AD22">
        <v>0</v>
      </c>
      <c r="AE22" t="s">
        <v>372</v>
      </c>
      <c r="AF22">
        <v>0</v>
      </c>
      <c r="AG22">
        <v>0</v>
      </c>
      <c r="AH22">
        <v>7</v>
      </c>
      <c r="AI22">
        <v>24</v>
      </c>
      <c r="AJ22">
        <f t="shared" si="0"/>
        <v>1.2</v>
      </c>
      <c r="AK22">
        <v>5.0000000000000044E-2</v>
      </c>
      <c r="AL22">
        <v>0</v>
      </c>
    </row>
    <row r="23" spans="1:52" x14ac:dyDescent="0.3">
      <c r="A23" s="1" t="s">
        <v>176</v>
      </c>
      <c r="B23" t="s">
        <v>176</v>
      </c>
      <c r="C23" t="s">
        <v>176</v>
      </c>
      <c r="D23" t="s">
        <v>176</v>
      </c>
      <c r="E23" t="s">
        <v>515</v>
      </c>
      <c r="F23" t="s">
        <v>350</v>
      </c>
      <c r="G23">
        <v>7</v>
      </c>
      <c r="H23">
        <v>100</v>
      </c>
      <c r="I23">
        <v>2</v>
      </c>
      <c r="J23" t="s">
        <v>363</v>
      </c>
      <c r="K23">
        <v>7</v>
      </c>
      <c r="L23" t="s">
        <v>370</v>
      </c>
      <c r="M23">
        <v>6</v>
      </c>
      <c r="N23">
        <v>0</v>
      </c>
      <c r="O23">
        <v>0</v>
      </c>
      <c r="P23">
        <v>1</v>
      </c>
      <c r="Q23">
        <v>100</v>
      </c>
      <c r="R23">
        <v>1</v>
      </c>
      <c r="S23">
        <v>100</v>
      </c>
      <c r="T23">
        <v>1</v>
      </c>
      <c r="U23">
        <v>100</v>
      </c>
      <c r="V23">
        <v>1</v>
      </c>
      <c r="W23">
        <v>100</v>
      </c>
      <c r="X23">
        <v>1</v>
      </c>
      <c r="Y23">
        <v>1</v>
      </c>
      <c r="Z23">
        <v>1</v>
      </c>
      <c r="AA23">
        <v>7</v>
      </c>
      <c r="AB23">
        <v>0</v>
      </c>
      <c r="AC23">
        <v>0</v>
      </c>
      <c r="AD23">
        <v>0</v>
      </c>
      <c r="AE23" t="s">
        <v>371</v>
      </c>
      <c r="AF23">
        <v>0</v>
      </c>
      <c r="AG23">
        <v>0</v>
      </c>
      <c r="AH23">
        <v>7</v>
      </c>
      <c r="AI23">
        <v>100</v>
      </c>
      <c r="AJ23">
        <f t="shared" si="0"/>
        <v>1</v>
      </c>
      <c r="AK23">
        <v>5.0000000000000044E-2</v>
      </c>
      <c r="AL23">
        <v>0</v>
      </c>
    </row>
    <row r="24" spans="1:52" x14ac:dyDescent="0.3">
      <c r="A24" s="1" t="s">
        <v>183</v>
      </c>
      <c r="B24" t="s">
        <v>183</v>
      </c>
      <c r="C24" t="s">
        <v>183</v>
      </c>
      <c r="D24" t="s">
        <v>183</v>
      </c>
      <c r="E24" t="s">
        <v>522</v>
      </c>
      <c r="F24" t="s">
        <v>352</v>
      </c>
      <c r="G24">
        <v>9</v>
      </c>
      <c r="H24">
        <v>10</v>
      </c>
      <c r="I24">
        <v>2</v>
      </c>
      <c r="J24" t="s">
        <v>363</v>
      </c>
      <c r="K24">
        <v>7</v>
      </c>
      <c r="L24" t="s">
        <v>370</v>
      </c>
      <c r="M24">
        <v>6</v>
      </c>
      <c r="N24">
        <v>0</v>
      </c>
      <c r="O24">
        <v>0</v>
      </c>
      <c r="P24">
        <v>1</v>
      </c>
      <c r="Q24">
        <v>10</v>
      </c>
      <c r="R24">
        <v>1</v>
      </c>
      <c r="S24">
        <v>10</v>
      </c>
      <c r="T24">
        <v>1</v>
      </c>
      <c r="U24">
        <v>10</v>
      </c>
      <c r="V24">
        <v>1</v>
      </c>
      <c r="W24">
        <v>10</v>
      </c>
      <c r="X24">
        <v>1</v>
      </c>
      <c r="Y24">
        <v>1</v>
      </c>
      <c r="Z24">
        <v>1</v>
      </c>
      <c r="AA24">
        <v>7</v>
      </c>
      <c r="AB24">
        <v>0</v>
      </c>
      <c r="AC24">
        <v>0</v>
      </c>
      <c r="AD24">
        <v>0</v>
      </c>
      <c r="AE24" t="s">
        <v>371</v>
      </c>
      <c r="AF24">
        <v>0</v>
      </c>
      <c r="AG24">
        <v>0</v>
      </c>
      <c r="AH24">
        <v>7</v>
      </c>
      <c r="AI24">
        <v>10</v>
      </c>
      <c r="AJ24">
        <f t="shared" si="0"/>
        <v>1</v>
      </c>
      <c r="AK24">
        <v>5.0000000000000044E-2</v>
      </c>
      <c r="AL24">
        <v>0</v>
      </c>
    </row>
    <row r="25" spans="1:52" x14ac:dyDescent="0.3">
      <c r="A25" s="1" t="s">
        <v>185</v>
      </c>
      <c r="B25" t="s">
        <v>185</v>
      </c>
      <c r="C25" t="s">
        <v>185</v>
      </c>
      <c r="D25" t="s">
        <v>185</v>
      </c>
      <c r="E25" t="s">
        <v>524</v>
      </c>
      <c r="F25" t="s">
        <v>352</v>
      </c>
      <c r="G25">
        <v>9</v>
      </c>
      <c r="H25">
        <v>21</v>
      </c>
      <c r="I25">
        <v>2</v>
      </c>
      <c r="J25" t="s">
        <v>363</v>
      </c>
      <c r="K25">
        <v>7</v>
      </c>
      <c r="L25" t="s">
        <v>370</v>
      </c>
      <c r="M25">
        <v>6</v>
      </c>
      <c r="N25">
        <v>0</v>
      </c>
      <c r="O25">
        <v>0</v>
      </c>
      <c r="P25">
        <v>1</v>
      </c>
      <c r="Q25">
        <v>21</v>
      </c>
      <c r="R25">
        <v>1</v>
      </c>
      <c r="S25">
        <v>21</v>
      </c>
      <c r="T25">
        <v>1</v>
      </c>
      <c r="U25">
        <v>21</v>
      </c>
      <c r="V25">
        <v>1</v>
      </c>
      <c r="W25">
        <v>21</v>
      </c>
      <c r="X25">
        <v>1</v>
      </c>
      <c r="Y25">
        <v>1</v>
      </c>
      <c r="Z25">
        <v>1</v>
      </c>
      <c r="AA25">
        <v>7</v>
      </c>
      <c r="AB25">
        <v>0</v>
      </c>
      <c r="AC25">
        <v>0</v>
      </c>
      <c r="AD25">
        <v>0</v>
      </c>
      <c r="AE25" t="s">
        <v>371</v>
      </c>
      <c r="AF25">
        <v>0</v>
      </c>
      <c r="AG25">
        <v>0</v>
      </c>
      <c r="AH25">
        <v>7</v>
      </c>
      <c r="AI25">
        <v>21</v>
      </c>
      <c r="AJ25">
        <f t="shared" si="0"/>
        <v>1</v>
      </c>
      <c r="AK25">
        <v>5.0000000000000044E-2</v>
      </c>
      <c r="AL25">
        <v>0</v>
      </c>
    </row>
    <row r="26" spans="1:52" x14ac:dyDescent="0.3">
      <c r="A26" s="1" t="s">
        <v>191</v>
      </c>
      <c r="B26" t="s">
        <v>191</v>
      </c>
      <c r="C26" t="s">
        <v>191</v>
      </c>
      <c r="D26" t="s">
        <v>191</v>
      </c>
      <c r="E26" t="s">
        <v>530</v>
      </c>
      <c r="F26" t="s">
        <v>347</v>
      </c>
      <c r="G26">
        <v>4</v>
      </c>
      <c r="H26">
        <v>30</v>
      </c>
      <c r="I26">
        <v>2</v>
      </c>
      <c r="J26" t="s">
        <v>363</v>
      </c>
      <c r="K26">
        <v>7</v>
      </c>
      <c r="L26" t="s">
        <v>370</v>
      </c>
      <c r="M26">
        <v>6</v>
      </c>
      <c r="N26">
        <v>0</v>
      </c>
      <c r="O26">
        <v>0</v>
      </c>
      <c r="P26">
        <v>1</v>
      </c>
      <c r="Q26">
        <v>30</v>
      </c>
      <c r="R26">
        <v>1</v>
      </c>
      <c r="S26">
        <v>30</v>
      </c>
      <c r="T26">
        <v>1</v>
      </c>
      <c r="U26">
        <v>30</v>
      </c>
      <c r="V26">
        <v>1</v>
      </c>
      <c r="W26">
        <v>30</v>
      </c>
      <c r="X26">
        <v>1</v>
      </c>
      <c r="Y26">
        <v>1</v>
      </c>
      <c r="Z26">
        <v>1</v>
      </c>
      <c r="AA26">
        <v>7</v>
      </c>
      <c r="AB26">
        <v>0</v>
      </c>
      <c r="AC26">
        <v>0</v>
      </c>
      <c r="AD26">
        <v>0</v>
      </c>
      <c r="AE26" t="s">
        <v>371</v>
      </c>
      <c r="AF26">
        <v>0</v>
      </c>
      <c r="AG26">
        <v>0</v>
      </c>
      <c r="AH26">
        <v>7</v>
      </c>
      <c r="AI26">
        <v>30</v>
      </c>
      <c r="AJ26">
        <f t="shared" si="0"/>
        <v>1</v>
      </c>
      <c r="AK26">
        <v>5.0000000000000044E-2</v>
      </c>
      <c r="AL26">
        <v>0</v>
      </c>
    </row>
    <row r="27" spans="1:52" x14ac:dyDescent="0.3">
      <c r="A27" s="1" t="s">
        <v>194</v>
      </c>
      <c r="B27" t="s">
        <v>194</v>
      </c>
      <c r="C27" t="s">
        <v>194</v>
      </c>
      <c r="D27" t="s">
        <v>194</v>
      </c>
      <c r="E27" t="s">
        <v>533</v>
      </c>
      <c r="F27" t="s">
        <v>347</v>
      </c>
      <c r="G27">
        <v>4</v>
      </c>
      <c r="H27">
        <v>12</v>
      </c>
      <c r="I27">
        <v>2</v>
      </c>
      <c r="J27" t="s">
        <v>363</v>
      </c>
      <c r="K27">
        <v>7</v>
      </c>
      <c r="L27" t="s">
        <v>370</v>
      </c>
      <c r="M27">
        <v>6</v>
      </c>
      <c r="N27">
        <v>0</v>
      </c>
      <c r="O27">
        <v>0</v>
      </c>
      <c r="P27">
        <v>1</v>
      </c>
      <c r="Q27">
        <v>12</v>
      </c>
      <c r="R27">
        <v>1</v>
      </c>
      <c r="S27">
        <v>12</v>
      </c>
      <c r="T27">
        <v>1</v>
      </c>
      <c r="U27">
        <v>12</v>
      </c>
      <c r="V27">
        <v>1</v>
      </c>
      <c r="W27">
        <v>12</v>
      </c>
      <c r="X27">
        <v>1</v>
      </c>
      <c r="Y27">
        <v>1</v>
      </c>
      <c r="Z27">
        <v>1</v>
      </c>
      <c r="AA27">
        <v>7</v>
      </c>
      <c r="AB27">
        <v>0</v>
      </c>
      <c r="AC27">
        <v>0</v>
      </c>
      <c r="AD27">
        <v>0</v>
      </c>
      <c r="AE27" t="s">
        <v>372</v>
      </c>
      <c r="AF27">
        <v>0</v>
      </c>
      <c r="AG27">
        <v>0</v>
      </c>
      <c r="AH27">
        <v>7</v>
      </c>
      <c r="AI27">
        <v>12</v>
      </c>
      <c r="AJ27">
        <f t="shared" si="0"/>
        <v>1</v>
      </c>
      <c r="AK27">
        <v>5.0000000000000044E-2</v>
      </c>
      <c r="AL27">
        <v>0</v>
      </c>
    </row>
    <row r="28" spans="1:52" x14ac:dyDescent="0.3">
      <c r="A28" s="1" t="s">
        <v>180</v>
      </c>
      <c r="B28" t="s">
        <v>180</v>
      </c>
      <c r="C28" t="s">
        <v>180</v>
      </c>
      <c r="D28" t="s">
        <v>180</v>
      </c>
      <c r="E28" t="s">
        <v>519</v>
      </c>
      <c r="F28" t="s">
        <v>352</v>
      </c>
      <c r="G28">
        <v>9</v>
      </c>
      <c r="H28">
        <v>1</v>
      </c>
      <c r="I28">
        <v>2</v>
      </c>
      <c r="J28" t="s">
        <v>363</v>
      </c>
      <c r="K28">
        <v>7</v>
      </c>
      <c r="L28" t="s">
        <v>370</v>
      </c>
      <c r="M28">
        <v>6</v>
      </c>
      <c r="N28">
        <v>0</v>
      </c>
      <c r="O28">
        <v>0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7</v>
      </c>
      <c r="AB28">
        <v>0</v>
      </c>
      <c r="AC28">
        <v>0</v>
      </c>
      <c r="AD28">
        <v>0</v>
      </c>
      <c r="AE28" t="s">
        <v>372</v>
      </c>
      <c r="AF28">
        <v>0</v>
      </c>
      <c r="AG28">
        <v>0</v>
      </c>
      <c r="AH28">
        <v>7</v>
      </c>
      <c r="AI28">
        <v>0.5</v>
      </c>
      <c r="AJ28">
        <f t="shared" si="0"/>
        <v>0.5</v>
      </c>
      <c r="AK28">
        <v>5.0000000000000044E-2</v>
      </c>
      <c r="AL28">
        <v>0</v>
      </c>
    </row>
    <row r="29" spans="1:52" x14ac:dyDescent="0.3">
      <c r="A29" s="1" t="s">
        <v>171</v>
      </c>
      <c r="B29" t="s">
        <v>171</v>
      </c>
      <c r="C29" t="s">
        <v>171</v>
      </c>
      <c r="D29" t="s">
        <v>171</v>
      </c>
      <c r="E29" t="s">
        <v>510</v>
      </c>
      <c r="F29" t="s">
        <v>352</v>
      </c>
      <c r="G29">
        <v>9</v>
      </c>
      <c r="H29">
        <v>30</v>
      </c>
      <c r="I29">
        <v>2</v>
      </c>
      <c r="J29" t="s">
        <v>363</v>
      </c>
      <c r="K29">
        <v>7</v>
      </c>
      <c r="L29" t="s">
        <v>370</v>
      </c>
      <c r="M29">
        <v>6</v>
      </c>
      <c r="N29">
        <v>0</v>
      </c>
      <c r="O29">
        <v>0</v>
      </c>
      <c r="P29">
        <v>1</v>
      </c>
      <c r="Q29">
        <v>30</v>
      </c>
      <c r="R29">
        <v>1</v>
      </c>
      <c r="S29">
        <v>30</v>
      </c>
      <c r="T29">
        <v>1</v>
      </c>
      <c r="U29">
        <v>30</v>
      </c>
      <c r="V29">
        <v>1</v>
      </c>
      <c r="W29">
        <v>30</v>
      </c>
      <c r="X29">
        <v>1</v>
      </c>
      <c r="Y29">
        <v>1</v>
      </c>
      <c r="Z29">
        <v>1</v>
      </c>
      <c r="AA29">
        <v>7</v>
      </c>
      <c r="AB29">
        <v>0</v>
      </c>
      <c r="AC29">
        <v>0</v>
      </c>
      <c r="AD29">
        <v>0</v>
      </c>
      <c r="AE29" t="s">
        <v>371</v>
      </c>
      <c r="AF29">
        <v>0</v>
      </c>
      <c r="AG29">
        <v>0</v>
      </c>
      <c r="AH29">
        <v>7</v>
      </c>
      <c r="AI29">
        <v>8</v>
      </c>
      <c r="AJ29">
        <f t="shared" si="0"/>
        <v>0.26666666666666666</v>
      </c>
      <c r="AK29">
        <v>5.0000000000000044E-2</v>
      </c>
      <c r="AL29">
        <v>0</v>
      </c>
    </row>
    <row r="30" spans="1:52" x14ac:dyDescent="0.3">
      <c r="A30" s="1" t="s">
        <v>34</v>
      </c>
      <c r="B30" t="s">
        <v>196</v>
      </c>
      <c r="C30" t="s">
        <v>245</v>
      </c>
      <c r="D30" t="s">
        <v>34</v>
      </c>
      <c r="E30" t="s">
        <v>373</v>
      </c>
      <c r="F30" t="s">
        <v>344</v>
      </c>
      <c r="G30">
        <v>1</v>
      </c>
      <c r="H30">
        <v>380</v>
      </c>
      <c r="I30">
        <v>1</v>
      </c>
      <c r="J30" t="s">
        <v>358</v>
      </c>
      <c r="K30">
        <v>6</v>
      </c>
      <c r="L30" t="s">
        <v>364</v>
      </c>
      <c r="M30">
        <v>4</v>
      </c>
      <c r="N30">
        <v>0.6</v>
      </c>
      <c r="O30">
        <v>228</v>
      </c>
      <c r="P30">
        <v>1</v>
      </c>
      <c r="Q30">
        <v>260</v>
      </c>
      <c r="R30">
        <v>0.68421052631578949</v>
      </c>
      <c r="S30">
        <v>260</v>
      </c>
      <c r="T30">
        <v>0.68421052631578949</v>
      </c>
      <c r="U30">
        <v>130</v>
      </c>
      <c r="V30">
        <v>0.34210526315789469</v>
      </c>
      <c r="W30">
        <v>140</v>
      </c>
      <c r="X30">
        <v>0.36842105263157893</v>
      </c>
      <c r="Y30">
        <v>16</v>
      </c>
      <c r="Z30">
        <v>16</v>
      </c>
      <c r="AA30">
        <v>1.02</v>
      </c>
      <c r="AB30">
        <v>45600</v>
      </c>
      <c r="AC30">
        <v>4.2553191500000001</v>
      </c>
      <c r="AD30">
        <v>1.4470700000000001</v>
      </c>
      <c r="AE30" t="s">
        <v>371</v>
      </c>
      <c r="AF30">
        <v>0.1</v>
      </c>
      <c r="AG30">
        <v>0.61</v>
      </c>
      <c r="AH30">
        <v>10.364680853399999</v>
      </c>
    </row>
    <row r="31" spans="1:52" x14ac:dyDescent="0.3">
      <c r="A31" s="1" t="s">
        <v>35</v>
      </c>
      <c r="B31" t="s">
        <v>196</v>
      </c>
      <c r="C31" t="s">
        <v>245</v>
      </c>
      <c r="D31" t="s">
        <v>35</v>
      </c>
      <c r="E31" t="s">
        <v>374</v>
      </c>
      <c r="F31" t="s">
        <v>344</v>
      </c>
      <c r="G31">
        <v>1</v>
      </c>
      <c r="H31">
        <v>360</v>
      </c>
      <c r="I31">
        <v>1</v>
      </c>
      <c r="J31" t="s">
        <v>358</v>
      </c>
      <c r="K31">
        <v>6</v>
      </c>
      <c r="L31" t="s">
        <v>364</v>
      </c>
      <c r="M31">
        <v>4</v>
      </c>
      <c r="N31">
        <v>0.6</v>
      </c>
      <c r="O31">
        <v>216</v>
      </c>
      <c r="P31">
        <v>1</v>
      </c>
      <c r="Q31">
        <v>260</v>
      </c>
      <c r="R31">
        <v>0.72222222222222221</v>
      </c>
      <c r="S31">
        <v>260</v>
      </c>
      <c r="T31">
        <v>0.72222222222222221</v>
      </c>
      <c r="U31">
        <v>130</v>
      </c>
      <c r="V31">
        <v>0.3611111111111111</v>
      </c>
      <c r="W31">
        <v>140</v>
      </c>
      <c r="X31">
        <v>0.3888888888888889</v>
      </c>
      <c r="Y31">
        <v>16</v>
      </c>
      <c r="Z31">
        <v>16</v>
      </c>
      <c r="AA31">
        <v>0.99</v>
      </c>
      <c r="AB31">
        <v>43200</v>
      </c>
      <c r="AC31">
        <v>4.2553191500000001</v>
      </c>
      <c r="AD31">
        <v>1.4470700000000001</v>
      </c>
      <c r="AE31" t="s">
        <v>371</v>
      </c>
      <c r="AF31">
        <v>0.1</v>
      </c>
      <c r="AG31">
        <v>0.61</v>
      </c>
      <c r="AH31">
        <v>10.3346808534</v>
      </c>
    </row>
    <row r="32" spans="1:52" x14ac:dyDescent="0.3">
      <c r="A32" s="1" t="s">
        <v>36</v>
      </c>
      <c r="B32" t="s">
        <v>196</v>
      </c>
      <c r="C32" t="s">
        <v>245</v>
      </c>
      <c r="D32" t="s">
        <v>36</v>
      </c>
      <c r="E32" t="s">
        <v>375</v>
      </c>
      <c r="F32" t="s">
        <v>344</v>
      </c>
      <c r="G32">
        <v>1</v>
      </c>
      <c r="H32">
        <v>360</v>
      </c>
      <c r="I32">
        <v>1</v>
      </c>
      <c r="J32" t="s">
        <v>358</v>
      </c>
      <c r="K32">
        <v>6</v>
      </c>
      <c r="L32" t="s">
        <v>364</v>
      </c>
      <c r="M32">
        <v>4</v>
      </c>
      <c r="N32">
        <v>0.6</v>
      </c>
      <c r="O32">
        <v>216</v>
      </c>
      <c r="P32">
        <v>1</v>
      </c>
      <c r="Q32">
        <v>260</v>
      </c>
      <c r="R32">
        <v>0.72222222222222221</v>
      </c>
      <c r="S32">
        <v>260</v>
      </c>
      <c r="T32">
        <v>0.72222222222222221</v>
      </c>
      <c r="U32">
        <v>130</v>
      </c>
      <c r="V32">
        <v>0.3611111111111111</v>
      </c>
      <c r="W32">
        <v>140</v>
      </c>
      <c r="X32">
        <v>0.3888888888888889</v>
      </c>
      <c r="Y32">
        <v>16</v>
      </c>
      <c r="Z32">
        <v>16</v>
      </c>
      <c r="AA32">
        <v>1</v>
      </c>
      <c r="AB32">
        <v>43200</v>
      </c>
      <c r="AC32">
        <v>4.2553191500000001</v>
      </c>
      <c r="AD32">
        <v>1.4470700000000001</v>
      </c>
      <c r="AE32" t="s">
        <v>371</v>
      </c>
      <c r="AF32">
        <v>0.1</v>
      </c>
      <c r="AG32">
        <v>0.61</v>
      </c>
      <c r="AH32">
        <v>10.3446808534</v>
      </c>
    </row>
    <row r="33" spans="1:34" x14ac:dyDescent="0.3">
      <c r="A33" s="1" t="s">
        <v>37</v>
      </c>
      <c r="B33" t="s">
        <v>196</v>
      </c>
      <c r="C33" t="s">
        <v>245</v>
      </c>
      <c r="D33" t="s">
        <v>37</v>
      </c>
      <c r="E33" t="s">
        <v>376</v>
      </c>
      <c r="F33" t="s">
        <v>344</v>
      </c>
      <c r="G33">
        <v>1</v>
      </c>
      <c r="H33">
        <v>380</v>
      </c>
      <c r="I33">
        <v>1</v>
      </c>
      <c r="J33" t="s">
        <v>358</v>
      </c>
      <c r="K33">
        <v>6</v>
      </c>
      <c r="L33" t="s">
        <v>364</v>
      </c>
      <c r="M33">
        <v>4</v>
      </c>
      <c r="N33">
        <v>0.6</v>
      </c>
      <c r="O33">
        <v>228</v>
      </c>
      <c r="P33">
        <v>1</v>
      </c>
      <c r="Q33">
        <v>260</v>
      </c>
      <c r="R33">
        <v>0.68421052631578949</v>
      </c>
      <c r="S33">
        <v>260</v>
      </c>
      <c r="T33">
        <v>0.68421052631578949</v>
      </c>
      <c r="U33">
        <v>130</v>
      </c>
      <c r="V33">
        <v>0.34210526315789469</v>
      </c>
      <c r="W33">
        <v>140</v>
      </c>
      <c r="X33">
        <v>0.36842105263157893</v>
      </c>
      <c r="Y33">
        <v>16</v>
      </c>
      <c r="Z33">
        <v>16</v>
      </c>
      <c r="AA33">
        <v>1.01</v>
      </c>
      <c r="AB33">
        <v>45600</v>
      </c>
      <c r="AC33">
        <v>4.2553191500000001</v>
      </c>
      <c r="AD33">
        <v>1.4470700000000001</v>
      </c>
      <c r="AE33" t="s">
        <v>371</v>
      </c>
      <c r="AF33">
        <v>0.1</v>
      </c>
      <c r="AG33">
        <v>0.61</v>
      </c>
      <c r="AH33">
        <v>10.3546808534</v>
      </c>
    </row>
    <row r="34" spans="1:34" x14ac:dyDescent="0.3">
      <c r="A34" s="1" t="s">
        <v>38</v>
      </c>
      <c r="B34" t="s">
        <v>197</v>
      </c>
      <c r="C34" t="s">
        <v>246</v>
      </c>
      <c r="D34" t="s">
        <v>38</v>
      </c>
      <c r="E34" t="s">
        <v>377</v>
      </c>
      <c r="F34" t="s">
        <v>345</v>
      </c>
      <c r="G34">
        <v>2</v>
      </c>
      <c r="H34">
        <v>700</v>
      </c>
      <c r="I34">
        <v>1</v>
      </c>
      <c r="J34" t="s">
        <v>358</v>
      </c>
      <c r="K34">
        <v>6</v>
      </c>
      <c r="L34" t="s">
        <v>365</v>
      </c>
      <c r="M34">
        <v>3</v>
      </c>
      <c r="N34">
        <v>0.42</v>
      </c>
      <c r="O34">
        <v>294</v>
      </c>
      <c r="P34">
        <v>1</v>
      </c>
      <c r="Q34">
        <v>310</v>
      </c>
      <c r="R34">
        <v>0.44285714285714278</v>
      </c>
      <c r="S34">
        <v>310</v>
      </c>
      <c r="T34">
        <v>0.44285714285714278</v>
      </c>
      <c r="U34">
        <v>140</v>
      </c>
      <c r="V34">
        <v>0.2</v>
      </c>
      <c r="W34">
        <v>210</v>
      </c>
      <c r="X34">
        <v>0.3</v>
      </c>
      <c r="Y34">
        <v>8</v>
      </c>
      <c r="Z34">
        <v>8</v>
      </c>
      <c r="AA34">
        <v>1</v>
      </c>
      <c r="AB34">
        <v>84000</v>
      </c>
      <c r="AC34">
        <v>2.7027027027777781</v>
      </c>
      <c r="AD34">
        <v>0.95394999999999996</v>
      </c>
      <c r="AE34" t="s">
        <v>371</v>
      </c>
      <c r="AF34">
        <v>0.1</v>
      </c>
      <c r="AG34">
        <v>2.1040000000000001</v>
      </c>
      <c r="AH34">
        <v>21.471351351919999</v>
      </c>
    </row>
    <row r="35" spans="1:34" x14ac:dyDescent="0.3">
      <c r="A35" s="1" t="s">
        <v>39</v>
      </c>
      <c r="B35" t="s">
        <v>197</v>
      </c>
      <c r="C35" t="s">
        <v>246</v>
      </c>
      <c r="D35" t="s">
        <v>39</v>
      </c>
      <c r="E35" t="s">
        <v>378</v>
      </c>
      <c r="F35" t="s">
        <v>345</v>
      </c>
      <c r="G35">
        <v>2</v>
      </c>
      <c r="H35">
        <v>700</v>
      </c>
      <c r="I35">
        <v>1</v>
      </c>
      <c r="J35" t="s">
        <v>358</v>
      </c>
      <c r="K35">
        <v>6</v>
      </c>
      <c r="L35" t="s">
        <v>365</v>
      </c>
      <c r="M35">
        <v>3</v>
      </c>
      <c r="N35">
        <v>0.42</v>
      </c>
      <c r="O35">
        <v>294</v>
      </c>
      <c r="P35">
        <v>1</v>
      </c>
      <c r="Q35">
        <v>310</v>
      </c>
      <c r="R35">
        <v>0.44285714285714278</v>
      </c>
      <c r="S35">
        <v>310</v>
      </c>
      <c r="T35">
        <v>0.44285714285714278</v>
      </c>
      <c r="U35">
        <v>140</v>
      </c>
      <c r="V35">
        <v>0.2</v>
      </c>
      <c r="W35">
        <v>210</v>
      </c>
      <c r="X35">
        <v>0.3</v>
      </c>
      <c r="Y35">
        <v>8</v>
      </c>
      <c r="Z35">
        <v>8</v>
      </c>
      <c r="AA35">
        <v>1</v>
      </c>
      <c r="AB35">
        <v>84000</v>
      </c>
      <c r="AC35">
        <v>2.7027027027777781</v>
      </c>
      <c r="AD35">
        <v>0.95394999999999996</v>
      </c>
      <c r="AE35" t="s">
        <v>371</v>
      </c>
      <c r="AF35">
        <v>0.1</v>
      </c>
      <c r="AG35">
        <v>2.1040000000000001</v>
      </c>
      <c r="AH35">
        <v>21.471351351919999</v>
      </c>
    </row>
    <row r="36" spans="1:34" x14ac:dyDescent="0.3">
      <c r="A36" s="1" t="s">
        <v>40</v>
      </c>
      <c r="B36" t="s">
        <v>198</v>
      </c>
      <c r="C36" t="s">
        <v>247</v>
      </c>
      <c r="D36" t="s">
        <v>40</v>
      </c>
      <c r="E36" t="s">
        <v>379</v>
      </c>
      <c r="F36" t="s">
        <v>344</v>
      </c>
      <c r="G36">
        <v>1</v>
      </c>
      <c r="H36">
        <v>76</v>
      </c>
      <c r="I36">
        <v>1</v>
      </c>
      <c r="J36" t="s">
        <v>359</v>
      </c>
      <c r="K36">
        <v>3</v>
      </c>
      <c r="L36" t="s">
        <v>366</v>
      </c>
      <c r="M36">
        <v>1</v>
      </c>
      <c r="N36">
        <v>0</v>
      </c>
      <c r="O36">
        <v>0</v>
      </c>
      <c r="P36">
        <v>1</v>
      </c>
      <c r="Q36">
        <v>360</v>
      </c>
      <c r="R36">
        <v>1</v>
      </c>
      <c r="S36">
        <v>360</v>
      </c>
      <c r="T36">
        <v>1</v>
      </c>
      <c r="U36">
        <v>360</v>
      </c>
      <c r="V36">
        <v>1</v>
      </c>
      <c r="W36">
        <v>360</v>
      </c>
      <c r="X36">
        <v>1</v>
      </c>
      <c r="Y36">
        <v>1</v>
      </c>
      <c r="Z36">
        <v>1</v>
      </c>
      <c r="AA36">
        <v>10.4</v>
      </c>
      <c r="AB36">
        <v>7600</v>
      </c>
      <c r="AC36">
        <v>4.3668122277777766</v>
      </c>
      <c r="AD36">
        <v>0.90578000000000003</v>
      </c>
      <c r="AE36" t="s">
        <v>371</v>
      </c>
      <c r="AF36">
        <v>0.3</v>
      </c>
      <c r="AG36">
        <v>6.7050292459999996</v>
      </c>
      <c r="AH36">
        <v>115.8065733165455</v>
      </c>
    </row>
    <row r="37" spans="1:34" x14ac:dyDescent="0.3">
      <c r="A37" s="1" t="s">
        <v>41</v>
      </c>
      <c r="B37" t="s">
        <v>198</v>
      </c>
      <c r="C37" t="s">
        <v>247</v>
      </c>
      <c r="D37" t="s">
        <v>41</v>
      </c>
      <c r="E37" t="s">
        <v>380</v>
      </c>
      <c r="F37" t="s">
        <v>344</v>
      </c>
      <c r="G37">
        <v>1</v>
      </c>
      <c r="H37">
        <v>76</v>
      </c>
      <c r="I37">
        <v>1</v>
      </c>
      <c r="J37" t="s">
        <v>359</v>
      </c>
      <c r="K37">
        <v>3</v>
      </c>
      <c r="L37" t="s">
        <v>366</v>
      </c>
      <c r="M37">
        <v>1</v>
      </c>
      <c r="N37">
        <v>0</v>
      </c>
      <c r="O37">
        <v>0</v>
      </c>
      <c r="P37">
        <v>1</v>
      </c>
      <c r="Q37">
        <v>360</v>
      </c>
      <c r="R37">
        <v>1</v>
      </c>
      <c r="S37">
        <v>360</v>
      </c>
      <c r="T37">
        <v>1</v>
      </c>
      <c r="U37">
        <v>360</v>
      </c>
      <c r="V37">
        <v>1</v>
      </c>
      <c r="W37">
        <v>360</v>
      </c>
      <c r="X37">
        <v>1</v>
      </c>
      <c r="Y37">
        <v>1</v>
      </c>
      <c r="Z37">
        <v>1</v>
      </c>
      <c r="AA37">
        <v>10.4</v>
      </c>
      <c r="AB37">
        <v>7600</v>
      </c>
      <c r="AC37">
        <v>4.3668122277777766</v>
      </c>
      <c r="AD37">
        <v>0.90578000000000003</v>
      </c>
      <c r="AE37" t="s">
        <v>371</v>
      </c>
      <c r="AF37">
        <v>0.3</v>
      </c>
      <c r="AG37">
        <v>6.7050292459999996</v>
      </c>
      <c r="AH37">
        <v>115.8065733165455</v>
      </c>
    </row>
    <row r="38" spans="1:34" x14ac:dyDescent="0.3">
      <c r="A38" s="1" t="s">
        <v>42</v>
      </c>
      <c r="B38" t="s">
        <v>198</v>
      </c>
      <c r="C38" t="s">
        <v>247</v>
      </c>
      <c r="D38" t="s">
        <v>42</v>
      </c>
      <c r="E38" t="s">
        <v>381</v>
      </c>
      <c r="F38" t="s">
        <v>344</v>
      </c>
      <c r="G38">
        <v>1</v>
      </c>
      <c r="H38">
        <v>76</v>
      </c>
      <c r="I38">
        <v>1</v>
      </c>
      <c r="J38" t="s">
        <v>359</v>
      </c>
      <c r="K38">
        <v>3</v>
      </c>
      <c r="L38" t="s">
        <v>366</v>
      </c>
      <c r="M38">
        <v>1</v>
      </c>
      <c r="N38">
        <v>0</v>
      </c>
      <c r="O38">
        <v>0</v>
      </c>
      <c r="P38">
        <v>1</v>
      </c>
      <c r="Q38">
        <v>360</v>
      </c>
      <c r="R38">
        <v>1</v>
      </c>
      <c r="S38">
        <v>360</v>
      </c>
      <c r="T38">
        <v>1</v>
      </c>
      <c r="U38">
        <v>360</v>
      </c>
      <c r="V38">
        <v>1</v>
      </c>
      <c r="W38">
        <v>360</v>
      </c>
      <c r="X38">
        <v>1</v>
      </c>
      <c r="Y38">
        <v>1</v>
      </c>
      <c r="Z38">
        <v>1</v>
      </c>
      <c r="AA38">
        <v>10.4</v>
      </c>
      <c r="AB38">
        <v>7600</v>
      </c>
      <c r="AC38">
        <v>4.3668122277777766</v>
      </c>
      <c r="AD38">
        <v>0.90578000000000003</v>
      </c>
      <c r="AE38" t="s">
        <v>371</v>
      </c>
      <c r="AF38">
        <v>0.3</v>
      </c>
      <c r="AG38">
        <v>6.7050292459999996</v>
      </c>
      <c r="AH38">
        <v>115.8065733165455</v>
      </c>
    </row>
    <row r="39" spans="1:34" x14ac:dyDescent="0.3">
      <c r="A39" s="1" t="s">
        <v>43</v>
      </c>
      <c r="B39" t="s">
        <v>199</v>
      </c>
      <c r="C39" t="s">
        <v>248</v>
      </c>
      <c r="D39" t="s">
        <v>302</v>
      </c>
      <c r="E39" t="s">
        <v>382</v>
      </c>
      <c r="F39" t="s">
        <v>346</v>
      </c>
      <c r="G39">
        <v>3</v>
      </c>
      <c r="H39">
        <v>168</v>
      </c>
      <c r="I39">
        <v>1</v>
      </c>
      <c r="J39" t="s">
        <v>359</v>
      </c>
      <c r="K39">
        <v>3</v>
      </c>
      <c r="L39" t="s">
        <v>367</v>
      </c>
      <c r="M39">
        <v>1</v>
      </c>
      <c r="N39">
        <v>0</v>
      </c>
      <c r="O39">
        <v>0</v>
      </c>
      <c r="P39">
        <v>1</v>
      </c>
      <c r="Q39">
        <v>460</v>
      </c>
      <c r="R39">
        <v>1</v>
      </c>
      <c r="S39">
        <v>460</v>
      </c>
      <c r="T39">
        <v>1</v>
      </c>
      <c r="U39">
        <v>430</v>
      </c>
      <c r="V39">
        <v>1</v>
      </c>
      <c r="W39">
        <v>430</v>
      </c>
      <c r="X39">
        <v>1</v>
      </c>
      <c r="Y39">
        <v>1</v>
      </c>
      <c r="Z39">
        <v>1</v>
      </c>
      <c r="AA39">
        <v>10.4</v>
      </c>
      <c r="AB39">
        <v>16800</v>
      </c>
      <c r="AC39">
        <v>3.333333333333333</v>
      </c>
      <c r="AD39">
        <v>0.66976999999999998</v>
      </c>
      <c r="AE39" t="s">
        <v>371</v>
      </c>
      <c r="AF39">
        <v>0.3</v>
      </c>
      <c r="AG39">
        <v>5.7453627909999998</v>
      </c>
      <c r="AH39">
        <v>79.34435349200001</v>
      </c>
    </row>
    <row r="40" spans="1:34" x14ac:dyDescent="0.3">
      <c r="A40" s="1" t="s">
        <v>44</v>
      </c>
      <c r="B40" t="s">
        <v>199</v>
      </c>
      <c r="C40" t="s">
        <v>248</v>
      </c>
      <c r="D40" t="s">
        <v>303</v>
      </c>
      <c r="E40" t="s">
        <v>383</v>
      </c>
      <c r="F40" t="s">
        <v>346</v>
      </c>
      <c r="G40">
        <v>3</v>
      </c>
      <c r="H40">
        <v>168</v>
      </c>
      <c r="I40">
        <v>1</v>
      </c>
      <c r="J40" t="s">
        <v>359</v>
      </c>
      <c r="K40">
        <v>3</v>
      </c>
      <c r="L40" t="s">
        <v>367</v>
      </c>
      <c r="M40">
        <v>1</v>
      </c>
      <c r="N40">
        <v>0</v>
      </c>
      <c r="O40">
        <v>0</v>
      </c>
      <c r="P40">
        <v>1</v>
      </c>
      <c r="Q40">
        <v>460</v>
      </c>
      <c r="R40">
        <v>1</v>
      </c>
      <c r="S40">
        <v>460</v>
      </c>
      <c r="T40">
        <v>1</v>
      </c>
      <c r="U40">
        <v>430</v>
      </c>
      <c r="V40">
        <v>1</v>
      </c>
      <c r="W40">
        <v>430</v>
      </c>
      <c r="X40">
        <v>1</v>
      </c>
      <c r="Y40">
        <v>1</v>
      </c>
      <c r="Z40">
        <v>1</v>
      </c>
      <c r="AA40">
        <v>10.4</v>
      </c>
      <c r="AB40">
        <v>16800</v>
      </c>
      <c r="AC40">
        <v>3.333333333333333</v>
      </c>
      <c r="AD40">
        <v>0.66976999999999998</v>
      </c>
      <c r="AE40" t="s">
        <v>371</v>
      </c>
      <c r="AF40">
        <v>0.3</v>
      </c>
      <c r="AG40">
        <v>5.7453627909999998</v>
      </c>
      <c r="AH40">
        <v>79.34435349200001</v>
      </c>
    </row>
    <row r="41" spans="1:34" x14ac:dyDescent="0.3">
      <c r="A41" s="1" t="s">
        <v>45</v>
      </c>
      <c r="B41" t="s">
        <v>199</v>
      </c>
      <c r="C41" t="s">
        <v>248</v>
      </c>
      <c r="D41" t="s">
        <v>304</v>
      </c>
      <c r="E41" t="s">
        <v>384</v>
      </c>
      <c r="F41" t="s">
        <v>346</v>
      </c>
      <c r="G41">
        <v>3</v>
      </c>
      <c r="H41">
        <v>168</v>
      </c>
      <c r="I41">
        <v>1</v>
      </c>
      <c r="J41" t="s">
        <v>359</v>
      </c>
      <c r="K41">
        <v>3</v>
      </c>
      <c r="L41" t="s">
        <v>367</v>
      </c>
      <c r="M41">
        <v>1</v>
      </c>
      <c r="N41">
        <v>0</v>
      </c>
      <c r="O41">
        <v>0</v>
      </c>
      <c r="P41">
        <v>1</v>
      </c>
      <c r="Q41">
        <v>460</v>
      </c>
      <c r="R41">
        <v>1</v>
      </c>
      <c r="S41">
        <v>460</v>
      </c>
      <c r="T41">
        <v>1</v>
      </c>
      <c r="U41">
        <v>430</v>
      </c>
      <c r="V41">
        <v>1</v>
      </c>
      <c r="W41">
        <v>430</v>
      </c>
      <c r="X41">
        <v>1</v>
      </c>
      <c r="Y41">
        <v>1</v>
      </c>
      <c r="Z41">
        <v>1</v>
      </c>
      <c r="AA41">
        <v>10.4</v>
      </c>
      <c r="AB41">
        <v>16800</v>
      </c>
      <c r="AC41">
        <v>3.333333333333333</v>
      </c>
      <c r="AD41">
        <v>0.66976999999999998</v>
      </c>
      <c r="AE41" t="s">
        <v>371</v>
      </c>
      <c r="AF41">
        <v>0.3</v>
      </c>
      <c r="AG41">
        <v>5.7453627909999998</v>
      </c>
      <c r="AH41">
        <v>79.34435349200001</v>
      </c>
    </row>
    <row r="42" spans="1:34" x14ac:dyDescent="0.3">
      <c r="A42" s="1" t="s">
        <v>46</v>
      </c>
      <c r="B42" t="s">
        <v>200</v>
      </c>
      <c r="C42" t="s">
        <v>249</v>
      </c>
      <c r="D42" t="s">
        <v>46</v>
      </c>
      <c r="E42" t="s">
        <v>385</v>
      </c>
      <c r="F42" t="s">
        <v>345</v>
      </c>
      <c r="G42">
        <v>2</v>
      </c>
      <c r="H42">
        <v>500</v>
      </c>
      <c r="I42">
        <v>1</v>
      </c>
      <c r="J42" t="s">
        <v>358</v>
      </c>
      <c r="K42">
        <v>6</v>
      </c>
      <c r="L42" t="s">
        <v>365</v>
      </c>
      <c r="M42">
        <v>3</v>
      </c>
      <c r="N42">
        <v>0.43809523809523798</v>
      </c>
      <c r="O42">
        <v>219.04761904761901</v>
      </c>
      <c r="P42">
        <v>1</v>
      </c>
      <c r="Q42">
        <v>240</v>
      </c>
      <c r="R42">
        <v>0.48</v>
      </c>
      <c r="S42">
        <v>180</v>
      </c>
      <c r="T42">
        <v>0.36</v>
      </c>
      <c r="U42">
        <v>120</v>
      </c>
      <c r="V42">
        <v>0.24</v>
      </c>
      <c r="W42">
        <v>100</v>
      </c>
      <c r="X42">
        <v>0.2</v>
      </c>
      <c r="Y42">
        <v>8</v>
      </c>
      <c r="Z42">
        <v>8</v>
      </c>
      <c r="AA42">
        <v>1</v>
      </c>
      <c r="AB42">
        <v>60000</v>
      </c>
      <c r="AC42">
        <v>2.958579880555555</v>
      </c>
      <c r="AD42">
        <v>1.02962</v>
      </c>
      <c r="AE42" t="s">
        <v>371</v>
      </c>
      <c r="AF42">
        <v>0.1</v>
      </c>
      <c r="AG42">
        <v>1.4630000000000001</v>
      </c>
      <c r="AH42">
        <v>16.582248514909999</v>
      </c>
    </row>
    <row r="43" spans="1:34" x14ac:dyDescent="0.3">
      <c r="A43" s="1" t="s">
        <v>47</v>
      </c>
      <c r="B43" t="s">
        <v>200</v>
      </c>
      <c r="C43" t="s">
        <v>249</v>
      </c>
      <c r="D43" t="s">
        <v>47</v>
      </c>
      <c r="E43" t="s">
        <v>386</v>
      </c>
      <c r="F43" t="s">
        <v>345</v>
      </c>
      <c r="G43">
        <v>2</v>
      </c>
      <c r="H43">
        <v>500</v>
      </c>
      <c r="I43">
        <v>1</v>
      </c>
      <c r="J43" t="s">
        <v>358</v>
      </c>
      <c r="K43">
        <v>6</v>
      </c>
      <c r="L43" t="s">
        <v>365</v>
      </c>
      <c r="M43">
        <v>3</v>
      </c>
      <c r="N43">
        <v>0.43809523809523798</v>
      </c>
      <c r="O43">
        <v>219.04761904761901</v>
      </c>
      <c r="P43">
        <v>1</v>
      </c>
      <c r="Q43">
        <v>240</v>
      </c>
      <c r="R43">
        <v>0.48</v>
      </c>
      <c r="S43">
        <v>180</v>
      </c>
      <c r="T43">
        <v>0.36</v>
      </c>
      <c r="U43">
        <v>120</v>
      </c>
      <c r="V43">
        <v>0.24</v>
      </c>
      <c r="W43">
        <v>100</v>
      </c>
      <c r="X43">
        <v>0.2</v>
      </c>
      <c r="Y43">
        <v>8</v>
      </c>
      <c r="Z43">
        <v>8</v>
      </c>
      <c r="AA43">
        <v>1</v>
      </c>
      <c r="AB43">
        <v>60000</v>
      </c>
      <c r="AC43">
        <v>2.958579880555555</v>
      </c>
      <c r="AD43">
        <v>1.02962</v>
      </c>
      <c r="AE43" t="s">
        <v>371</v>
      </c>
      <c r="AF43">
        <v>0.1</v>
      </c>
      <c r="AG43">
        <v>1.4630000000000001</v>
      </c>
      <c r="AH43">
        <v>16.582248514909999</v>
      </c>
    </row>
    <row r="44" spans="1:34" x14ac:dyDescent="0.3">
      <c r="A44" s="1" t="s">
        <v>48</v>
      </c>
      <c r="B44" t="s">
        <v>200</v>
      </c>
      <c r="C44" t="s">
        <v>249</v>
      </c>
      <c r="D44" t="s">
        <v>48</v>
      </c>
      <c r="E44" t="s">
        <v>387</v>
      </c>
      <c r="F44" t="s">
        <v>345</v>
      </c>
      <c r="G44">
        <v>2</v>
      </c>
      <c r="H44">
        <v>500</v>
      </c>
      <c r="I44">
        <v>1</v>
      </c>
      <c r="J44" t="s">
        <v>358</v>
      </c>
      <c r="K44">
        <v>6</v>
      </c>
      <c r="L44" t="s">
        <v>365</v>
      </c>
      <c r="M44">
        <v>3</v>
      </c>
      <c r="N44">
        <v>0.43809523809523798</v>
      </c>
      <c r="O44">
        <v>219.04761904761901</v>
      </c>
      <c r="P44">
        <v>1</v>
      </c>
      <c r="Q44">
        <v>240</v>
      </c>
      <c r="R44">
        <v>0.48</v>
      </c>
      <c r="S44">
        <v>180</v>
      </c>
      <c r="T44">
        <v>0.36</v>
      </c>
      <c r="U44">
        <v>120</v>
      </c>
      <c r="V44">
        <v>0.24</v>
      </c>
      <c r="W44">
        <v>100</v>
      </c>
      <c r="X44">
        <v>0.2</v>
      </c>
      <c r="Y44">
        <v>8</v>
      </c>
      <c r="Z44">
        <v>8</v>
      </c>
      <c r="AA44">
        <v>1</v>
      </c>
      <c r="AB44">
        <v>60000</v>
      </c>
      <c r="AC44">
        <v>2.958579880555555</v>
      </c>
      <c r="AD44">
        <v>1.02962</v>
      </c>
      <c r="AE44" t="s">
        <v>371</v>
      </c>
      <c r="AF44">
        <v>0.1</v>
      </c>
      <c r="AG44">
        <v>1.4630000000000001</v>
      </c>
      <c r="AH44">
        <v>16.582248514909999</v>
      </c>
    </row>
    <row r="45" spans="1:34" x14ac:dyDescent="0.3">
      <c r="A45" s="1" t="s">
        <v>49</v>
      </c>
      <c r="B45" t="s">
        <v>200</v>
      </c>
      <c r="C45" t="s">
        <v>249</v>
      </c>
      <c r="D45" t="s">
        <v>49</v>
      </c>
      <c r="E45" t="s">
        <v>388</v>
      </c>
      <c r="F45" t="s">
        <v>345</v>
      </c>
      <c r="G45">
        <v>2</v>
      </c>
      <c r="H45">
        <v>500</v>
      </c>
      <c r="I45">
        <v>1</v>
      </c>
      <c r="J45" t="s">
        <v>358</v>
      </c>
      <c r="K45">
        <v>6</v>
      </c>
      <c r="L45" t="s">
        <v>365</v>
      </c>
      <c r="M45">
        <v>3</v>
      </c>
      <c r="N45">
        <v>0.43809523809523798</v>
      </c>
      <c r="O45">
        <v>219.04761904761901</v>
      </c>
      <c r="P45">
        <v>1</v>
      </c>
      <c r="Q45">
        <v>240</v>
      </c>
      <c r="R45">
        <v>0.48</v>
      </c>
      <c r="S45">
        <v>180</v>
      </c>
      <c r="T45">
        <v>0.36</v>
      </c>
      <c r="U45">
        <v>120</v>
      </c>
      <c r="V45">
        <v>0.24</v>
      </c>
      <c r="W45">
        <v>100</v>
      </c>
      <c r="X45">
        <v>0.2</v>
      </c>
      <c r="Y45">
        <v>8</v>
      </c>
      <c r="Z45">
        <v>8</v>
      </c>
      <c r="AA45">
        <v>1</v>
      </c>
      <c r="AB45">
        <v>60000</v>
      </c>
      <c r="AC45">
        <v>2.958579880555555</v>
      </c>
      <c r="AD45">
        <v>1.02962</v>
      </c>
      <c r="AE45" t="s">
        <v>371</v>
      </c>
      <c r="AF45">
        <v>0.1</v>
      </c>
      <c r="AG45">
        <v>1.4630000000000001</v>
      </c>
      <c r="AH45">
        <v>16.582248514909999</v>
      </c>
    </row>
    <row r="46" spans="1:34" x14ac:dyDescent="0.3">
      <c r="A46" s="1" t="s">
        <v>50</v>
      </c>
      <c r="B46" t="s">
        <v>201</v>
      </c>
      <c r="C46" t="s">
        <v>250</v>
      </c>
      <c r="D46" t="s">
        <v>50</v>
      </c>
      <c r="E46" t="s">
        <v>389</v>
      </c>
      <c r="F46" t="s">
        <v>345</v>
      </c>
      <c r="G46">
        <v>2</v>
      </c>
      <c r="H46">
        <v>660</v>
      </c>
      <c r="I46">
        <v>1</v>
      </c>
      <c r="J46" t="s">
        <v>358</v>
      </c>
      <c r="K46">
        <v>6</v>
      </c>
      <c r="L46" t="s">
        <v>365</v>
      </c>
      <c r="M46">
        <v>3</v>
      </c>
      <c r="N46">
        <v>0.38</v>
      </c>
      <c r="O46">
        <v>250.8</v>
      </c>
      <c r="P46">
        <v>1</v>
      </c>
      <c r="Q46">
        <v>290</v>
      </c>
      <c r="R46">
        <v>0.43939393939393939</v>
      </c>
      <c r="S46">
        <v>220</v>
      </c>
      <c r="T46">
        <v>0.33333333333333331</v>
      </c>
      <c r="U46">
        <v>130</v>
      </c>
      <c r="V46">
        <v>0.19696969696969699</v>
      </c>
      <c r="W46">
        <v>210</v>
      </c>
      <c r="X46">
        <v>0.31818181818181818</v>
      </c>
      <c r="Y46">
        <v>8</v>
      </c>
      <c r="Z46">
        <v>8</v>
      </c>
      <c r="AA46">
        <v>1</v>
      </c>
      <c r="AB46">
        <v>79200</v>
      </c>
      <c r="AC46">
        <v>2.8248587583333329</v>
      </c>
      <c r="AD46">
        <v>0.95372000000000001</v>
      </c>
      <c r="AE46" t="s">
        <v>371</v>
      </c>
      <c r="AF46">
        <v>0.1</v>
      </c>
      <c r="AG46">
        <v>2.262</v>
      </c>
      <c r="AH46">
        <v>24.003389840859999</v>
      </c>
    </row>
    <row r="47" spans="1:34" x14ac:dyDescent="0.3">
      <c r="A47" s="1" t="s">
        <v>51</v>
      </c>
      <c r="B47" t="s">
        <v>201</v>
      </c>
      <c r="C47" t="s">
        <v>250</v>
      </c>
      <c r="D47" t="s">
        <v>51</v>
      </c>
      <c r="E47" t="s">
        <v>390</v>
      </c>
      <c r="F47" t="s">
        <v>345</v>
      </c>
      <c r="G47">
        <v>2</v>
      </c>
      <c r="H47">
        <v>660</v>
      </c>
      <c r="I47">
        <v>1</v>
      </c>
      <c r="J47" t="s">
        <v>358</v>
      </c>
      <c r="K47">
        <v>6</v>
      </c>
      <c r="L47" t="s">
        <v>365</v>
      </c>
      <c r="M47">
        <v>3</v>
      </c>
      <c r="N47">
        <v>0.38</v>
      </c>
      <c r="O47">
        <v>250.8</v>
      </c>
      <c r="P47">
        <v>1</v>
      </c>
      <c r="Q47">
        <v>290</v>
      </c>
      <c r="R47">
        <v>0.43939393939393939</v>
      </c>
      <c r="S47">
        <v>220</v>
      </c>
      <c r="T47">
        <v>0.33333333333333331</v>
      </c>
      <c r="U47">
        <v>130</v>
      </c>
      <c r="V47">
        <v>0.19696969696969699</v>
      </c>
      <c r="W47">
        <v>210</v>
      </c>
      <c r="X47">
        <v>0.31818181818181818</v>
      </c>
      <c r="Y47">
        <v>8</v>
      </c>
      <c r="Z47">
        <v>8</v>
      </c>
      <c r="AA47">
        <v>1</v>
      </c>
      <c r="AB47">
        <v>79200</v>
      </c>
      <c r="AC47">
        <v>2.8248587583333329</v>
      </c>
      <c r="AD47">
        <v>0.95372000000000001</v>
      </c>
      <c r="AE47" t="s">
        <v>371</v>
      </c>
      <c r="AF47">
        <v>0.1</v>
      </c>
      <c r="AG47">
        <v>2.262</v>
      </c>
      <c r="AH47">
        <v>24.003389840859999</v>
      </c>
    </row>
    <row r="48" spans="1:34" x14ac:dyDescent="0.3">
      <c r="A48" s="1" t="s">
        <v>52</v>
      </c>
      <c r="B48" t="s">
        <v>202</v>
      </c>
      <c r="C48" t="s">
        <v>251</v>
      </c>
      <c r="D48" t="s">
        <v>305</v>
      </c>
      <c r="E48" t="s">
        <v>391</v>
      </c>
      <c r="F48" t="s">
        <v>347</v>
      </c>
      <c r="G48">
        <v>4</v>
      </c>
      <c r="H48">
        <v>283</v>
      </c>
      <c r="I48">
        <v>1</v>
      </c>
      <c r="J48" t="s">
        <v>359</v>
      </c>
      <c r="K48">
        <v>3</v>
      </c>
      <c r="L48" t="s">
        <v>366</v>
      </c>
      <c r="M48">
        <v>1</v>
      </c>
      <c r="N48">
        <v>0</v>
      </c>
      <c r="O48">
        <v>0</v>
      </c>
      <c r="P48">
        <v>1</v>
      </c>
      <c r="Q48">
        <v>780</v>
      </c>
      <c r="R48">
        <v>1</v>
      </c>
      <c r="S48">
        <v>780</v>
      </c>
      <c r="T48">
        <v>1</v>
      </c>
      <c r="U48">
        <v>780</v>
      </c>
      <c r="V48">
        <v>1</v>
      </c>
      <c r="W48">
        <v>780</v>
      </c>
      <c r="X48">
        <v>1</v>
      </c>
      <c r="Y48">
        <v>1</v>
      </c>
      <c r="Z48">
        <v>1</v>
      </c>
      <c r="AA48">
        <v>10.4</v>
      </c>
      <c r="AB48">
        <v>28300</v>
      </c>
      <c r="AC48">
        <v>3.125</v>
      </c>
      <c r="AD48">
        <v>0.57916999999999996</v>
      </c>
      <c r="AE48" t="s">
        <v>371</v>
      </c>
      <c r="AF48">
        <v>0.3</v>
      </c>
      <c r="AG48">
        <v>7.7459799440000001</v>
      </c>
      <c r="AH48">
        <v>97.542274370000001</v>
      </c>
    </row>
    <row r="49" spans="1:34" x14ac:dyDescent="0.3">
      <c r="A49" s="1" t="s">
        <v>53</v>
      </c>
      <c r="B49" t="s">
        <v>202</v>
      </c>
      <c r="C49" t="s">
        <v>251</v>
      </c>
      <c r="D49" t="s">
        <v>306</v>
      </c>
      <c r="E49" t="s">
        <v>392</v>
      </c>
      <c r="F49" t="s">
        <v>347</v>
      </c>
      <c r="G49">
        <v>4</v>
      </c>
      <c r="H49">
        <v>283</v>
      </c>
      <c r="I49">
        <v>1</v>
      </c>
      <c r="J49" t="s">
        <v>359</v>
      </c>
      <c r="K49">
        <v>3</v>
      </c>
      <c r="L49" t="s">
        <v>366</v>
      </c>
      <c r="M49">
        <v>1</v>
      </c>
      <c r="N49">
        <v>0</v>
      </c>
      <c r="O49">
        <v>0</v>
      </c>
      <c r="P49">
        <v>1</v>
      </c>
      <c r="Q49">
        <v>780</v>
      </c>
      <c r="R49">
        <v>1</v>
      </c>
      <c r="S49">
        <v>780</v>
      </c>
      <c r="T49">
        <v>1</v>
      </c>
      <c r="U49">
        <v>780</v>
      </c>
      <c r="V49">
        <v>1</v>
      </c>
      <c r="W49">
        <v>780</v>
      </c>
      <c r="X49">
        <v>1</v>
      </c>
      <c r="Y49">
        <v>1</v>
      </c>
      <c r="Z49">
        <v>1</v>
      </c>
      <c r="AA49">
        <v>10.4</v>
      </c>
      <c r="AB49">
        <v>28300</v>
      </c>
      <c r="AC49">
        <v>3.125</v>
      </c>
      <c r="AD49">
        <v>0.57916999999999996</v>
      </c>
      <c r="AE49" t="s">
        <v>371</v>
      </c>
      <c r="AF49">
        <v>0.3</v>
      </c>
      <c r="AG49">
        <v>7.7459799440000001</v>
      </c>
      <c r="AH49">
        <v>97.542274370000001</v>
      </c>
    </row>
    <row r="50" spans="1:34" x14ac:dyDescent="0.3">
      <c r="A50" s="1" t="s">
        <v>54</v>
      </c>
      <c r="B50" t="s">
        <v>203</v>
      </c>
      <c r="C50" t="s">
        <v>252</v>
      </c>
      <c r="D50" t="s">
        <v>54</v>
      </c>
      <c r="E50" t="s">
        <v>393</v>
      </c>
      <c r="F50" t="s">
        <v>348</v>
      </c>
      <c r="G50">
        <v>5</v>
      </c>
      <c r="H50">
        <v>280</v>
      </c>
      <c r="I50">
        <v>1</v>
      </c>
      <c r="J50" t="s">
        <v>358</v>
      </c>
      <c r="K50">
        <v>6</v>
      </c>
      <c r="L50" t="s">
        <v>365</v>
      </c>
      <c r="M50">
        <v>3</v>
      </c>
      <c r="N50">
        <v>0.39285714285714279</v>
      </c>
      <c r="O50">
        <v>110</v>
      </c>
      <c r="P50">
        <v>1</v>
      </c>
      <c r="Q50">
        <v>290</v>
      </c>
      <c r="R50">
        <v>1</v>
      </c>
      <c r="S50">
        <v>300</v>
      </c>
      <c r="T50">
        <v>1</v>
      </c>
      <c r="U50">
        <v>180</v>
      </c>
      <c r="V50">
        <v>0.6428571428571429</v>
      </c>
      <c r="W50">
        <v>190</v>
      </c>
      <c r="X50">
        <v>0.6785714285714286</v>
      </c>
      <c r="Y50">
        <v>8</v>
      </c>
      <c r="Z50">
        <v>8</v>
      </c>
      <c r="AA50">
        <v>1</v>
      </c>
      <c r="AB50">
        <v>33600</v>
      </c>
      <c r="AC50">
        <v>2.8409090916666671</v>
      </c>
      <c r="AD50">
        <v>1.0495000000000001</v>
      </c>
      <c r="AE50" t="s">
        <v>371</v>
      </c>
      <c r="AF50">
        <v>0.1</v>
      </c>
      <c r="AG50">
        <v>2.1840000000000002</v>
      </c>
      <c r="AH50">
        <v>23.336363642319998</v>
      </c>
    </row>
    <row r="51" spans="1:34" x14ac:dyDescent="0.3">
      <c r="A51" s="1" t="s">
        <v>55</v>
      </c>
      <c r="B51" t="s">
        <v>203</v>
      </c>
      <c r="C51" t="s">
        <v>252</v>
      </c>
      <c r="D51" t="s">
        <v>55</v>
      </c>
      <c r="E51" t="s">
        <v>394</v>
      </c>
      <c r="F51" t="s">
        <v>348</v>
      </c>
      <c r="G51">
        <v>5</v>
      </c>
      <c r="H51">
        <v>280</v>
      </c>
      <c r="I51">
        <v>1</v>
      </c>
      <c r="J51" t="s">
        <v>358</v>
      </c>
      <c r="K51">
        <v>6</v>
      </c>
      <c r="L51" t="s">
        <v>365</v>
      </c>
      <c r="M51">
        <v>3</v>
      </c>
      <c r="N51">
        <v>0.39285714285714279</v>
      </c>
      <c r="O51">
        <v>110</v>
      </c>
      <c r="P51">
        <v>1</v>
      </c>
      <c r="Q51">
        <v>290</v>
      </c>
      <c r="R51">
        <v>1</v>
      </c>
      <c r="S51">
        <v>300</v>
      </c>
      <c r="T51">
        <v>1</v>
      </c>
      <c r="U51">
        <v>180</v>
      </c>
      <c r="V51">
        <v>0.6428571428571429</v>
      </c>
      <c r="W51">
        <v>190</v>
      </c>
      <c r="X51">
        <v>0.6785714285714286</v>
      </c>
      <c r="Y51">
        <v>8</v>
      </c>
      <c r="Z51">
        <v>8</v>
      </c>
      <c r="AA51">
        <v>1</v>
      </c>
      <c r="AB51">
        <v>33600</v>
      </c>
      <c r="AC51">
        <v>2.8409090916666671</v>
      </c>
      <c r="AD51">
        <v>1.0495000000000001</v>
      </c>
      <c r="AE51" t="s">
        <v>371</v>
      </c>
      <c r="AF51">
        <v>0.1</v>
      </c>
      <c r="AG51">
        <v>2.1840000000000002</v>
      </c>
      <c r="AH51">
        <v>23.336363642319998</v>
      </c>
    </row>
    <row r="52" spans="1:34" x14ac:dyDescent="0.3">
      <c r="A52" s="1" t="s">
        <v>56</v>
      </c>
      <c r="B52" t="s">
        <v>203</v>
      </c>
      <c r="C52" t="s">
        <v>252</v>
      </c>
      <c r="D52" t="s">
        <v>56</v>
      </c>
      <c r="E52" t="s">
        <v>395</v>
      </c>
      <c r="F52" t="s">
        <v>348</v>
      </c>
      <c r="G52">
        <v>5</v>
      </c>
      <c r="H52">
        <v>280</v>
      </c>
      <c r="I52">
        <v>1</v>
      </c>
      <c r="J52" t="s">
        <v>358</v>
      </c>
      <c r="K52">
        <v>6</v>
      </c>
      <c r="L52" t="s">
        <v>365</v>
      </c>
      <c r="M52">
        <v>3</v>
      </c>
      <c r="N52">
        <v>0.39285714285714279</v>
      </c>
      <c r="O52">
        <v>110</v>
      </c>
      <c r="P52">
        <v>1</v>
      </c>
      <c r="Q52">
        <v>290</v>
      </c>
      <c r="R52">
        <v>1</v>
      </c>
      <c r="S52">
        <v>300</v>
      </c>
      <c r="T52">
        <v>1</v>
      </c>
      <c r="U52">
        <v>180</v>
      </c>
      <c r="V52">
        <v>0.6428571428571429</v>
      </c>
      <c r="W52">
        <v>190</v>
      </c>
      <c r="X52">
        <v>0.6785714285714286</v>
      </c>
      <c r="Y52">
        <v>8</v>
      </c>
      <c r="Z52">
        <v>8</v>
      </c>
      <c r="AA52">
        <v>1</v>
      </c>
      <c r="AB52">
        <v>33600</v>
      </c>
      <c r="AC52">
        <v>2.8409090916666671</v>
      </c>
      <c r="AD52">
        <v>1.0495000000000001</v>
      </c>
      <c r="AE52" t="s">
        <v>371</v>
      </c>
      <c r="AF52">
        <v>0.1</v>
      </c>
      <c r="AG52">
        <v>2.1840000000000002</v>
      </c>
      <c r="AH52">
        <v>23.336363642319998</v>
      </c>
    </row>
    <row r="53" spans="1:34" x14ac:dyDescent="0.3">
      <c r="A53" s="1" t="s">
        <v>57</v>
      </c>
      <c r="B53" t="s">
        <v>203</v>
      </c>
      <c r="C53" t="s">
        <v>252</v>
      </c>
      <c r="D53" t="s">
        <v>57</v>
      </c>
      <c r="E53" t="s">
        <v>396</v>
      </c>
      <c r="F53" t="s">
        <v>348</v>
      </c>
      <c r="G53">
        <v>5</v>
      </c>
      <c r="H53">
        <v>280</v>
      </c>
      <c r="I53">
        <v>1</v>
      </c>
      <c r="J53" t="s">
        <v>358</v>
      </c>
      <c r="K53">
        <v>6</v>
      </c>
      <c r="L53" t="s">
        <v>365</v>
      </c>
      <c r="M53">
        <v>3</v>
      </c>
      <c r="N53">
        <v>0.39285714285714279</v>
      </c>
      <c r="O53">
        <v>110</v>
      </c>
      <c r="P53">
        <v>1</v>
      </c>
      <c r="Q53">
        <v>290</v>
      </c>
      <c r="R53">
        <v>1</v>
      </c>
      <c r="S53">
        <v>300</v>
      </c>
      <c r="T53">
        <v>1</v>
      </c>
      <c r="U53">
        <v>180</v>
      </c>
      <c r="V53">
        <v>0.6428571428571429</v>
      </c>
      <c r="W53">
        <v>190</v>
      </c>
      <c r="X53">
        <v>0.6785714285714286</v>
      </c>
      <c r="Y53">
        <v>8</v>
      </c>
      <c r="Z53">
        <v>8</v>
      </c>
      <c r="AA53">
        <v>1</v>
      </c>
      <c r="AB53">
        <v>33600</v>
      </c>
      <c r="AC53">
        <v>2.8409090916666671</v>
      </c>
      <c r="AD53">
        <v>1.0495000000000001</v>
      </c>
      <c r="AE53" t="s">
        <v>371</v>
      </c>
      <c r="AF53">
        <v>0.1</v>
      </c>
      <c r="AG53">
        <v>2.1840000000000002</v>
      </c>
      <c r="AH53">
        <v>23.336363642319998</v>
      </c>
    </row>
    <row r="54" spans="1:34" x14ac:dyDescent="0.3">
      <c r="A54" s="1" t="s">
        <v>58</v>
      </c>
      <c r="B54" t="s">
        <v>203</v>
      </c>
      <c r="C54" t="s">
        <v>252</v>
      </c>
      <c r="D54" t="s">
        <v>58</v>
      </c>
      <c r="E54" t="s">
        <v>397</v>
      </c>
      <c r="F54" t="s">
        <v>348</v>
      </c>
      <c r="G54">
        <v>5</v>
      </c>
      <c r="H54">
        <v>280</v>
      </c>
      <c r="I54">
        <v>1</v>
      </c>
      <c r="J54" t="s">
        <v>358</v>
      </c>
      <c r="K54">
        <v>6</v>
      </c>
      <c r="L54" t="s">
        <v>365</v>
      </c>
      <c r="M54">
        <v>3</v>
      </c>
      <c r="N54">
        <v>0.39285714285714279</v>
      </c>
      <c r="O54">
        <v>110</v>
      </c>
      <c r="P54">
        <v>1</v>
      </c>
      <c r="Q54">
        <v>290</v>
      </c>
      <c r="R54">
        <v>1</v>
      </c>
      <c r="S54">
        <v>300</v>
      </c>
      <c r="T54">
        <v>1</v>
      </c>
      <c r="U54">
        <v>180</v>
      </c>
      <c r="V54">
        <v>0.6428571428571429</v>
      </c>
      <c r="W54">
        <v>190</v>
      </c>
      <c r="X54">
        <v>0.6785714285714286</v>
      </c>
      <c r="Y54">
        <v>8</v>
      </c>
      <c r="Z54">
        <v>8</v>
      </c>
      <c r="AA54">
        <v>1</v>
      </c>
      <c r="AB54">
        <v>33600</v>
      </c>
      <c r="AC54">
        <v>2.8409090916666671</v>
      </c>
      <c r="AD54">
        <v>1.0495000000000001</v>
      </c>
      <c r="AE54" t="s">
        <v>371</v>
      </c>
      <c r="AF54">
        <v>0.1</v>
      </c>
      <c r="AG54">
        <v>2.1840000000000002</v>
      </c>
      <c r="AH54">
        <v>23.336363642319998</v>
      </c>
    </row>
    <row r="55" spans="1:34" x14ac:dyDescent="0.3">
      <c r="A55" s="1" t="s">
        <v>59</v>
      </c>
      <c r="B55" t="s">
        <v>203</v>
      </c>
      <c r="C55" t="s">
        <v>252</v>
      </c>
      <c r="D55" t="s">
        <v>59</v>
      </c>
      <c r="E55" t="s">
        <v>398</v>
      </c>
      <c r="F55" t="s">
        <v>348</v>
      </c>
      <c r="G55">
        <v>5</v>
      </c>
      <c r="H55">
        <v>280</v>
      </c>
      <c r="I55">
        <v>1</v>
      </c>
      <c r="J55" t="s">
        <v>358</v>
      </c>
      <c r="K55">
        <v>6</v>
      </c>
      <c r="L55" t="s">
        <v>365</v>
      </c>
      <c r="M55">
        <v>3</v>
      </c>
      <c r="N55">
        <v>0.39285714285714279</v>
      </c>
      <c r="O55">
        <v>110</v>
      </c>
      <c r="P55">
        <v>1</v>
      </c>
      <c r="Q55">
        <v>290</v>
      </c>
      <c r="R55">
        <v>1</v>
      </c>
      <c r="S55">
        <v>300</v>
      </c>
      <c r="T55">
        <v>1</v>
      </c>
      <c r="U55">
        <v>180</v>
      </c>
      <c r="V55">
        <v>0.6428571428571429</v>
      </c>
      <c r="W55">
        <v>190</v>
      </c>
      <c r="X55">
        <v>0.6785714285714286</v>
      </c>
      <c r="Y55">
        <v>8</v>
      </c>
      <c r="Z55">
        <v>8</v>
      </c>
      <c r="AA55">
        <v>1</v>
      </c>
      <c r="AB55">
        <v>33600</v>
      </c>
      <c r="AC55">
        <v>2.8409090916666671</v>
      </c>
      <c r="AD55">
        <v>1.0495000000000001</v>
      </c>
      <c r="AE55" t="s">
        <v>371</v>
      </c>
      <c r="AF55">
        <v>0.1</v>
      </c>
      <c r="AG55">
        <v>2.1840000000000002</v>
      </c>
      <c r="AH55">
        <v>23.336363642319998</v>
      </c>
    </row>
    <row r="56" spans="1:34" x14ac:dyDescent="0.3">
      <c r="A56" s="1" t="s">
        <v>60</v>
      </c>
      <c r="B56" t="s">
        <v>204</v>
      </c>
      <c r="C56" t="s">
        <v>253</v>
      </c>
      <c r="D56" t="s">
        <v>60</v>
      </c>
      <c r="E56" t="s">
        <v>399</v>
      </c>
      <c r="F56" t="s">
        <v>349</v>
      </c>
      <c r="G56">
        <v>6</v>
      </c>
      <c r="H56">
        <v>52</v>
      </c>
      <c r="I56">
        <v>1</v>
      </c>
      <c r="J56" t="s">
        <v>359</v>
      </c>
      <c r="K56">
        <v>3</v>
      </c>
      <c r="L56" t="s">
        <v>366</v>
      </c>
      <c r="M56">
        <v>1</v>
      </c>
      <c r="N56">
        <v>0</v>
      </c>
      <c r="O56">
        <v>0</v>
      </c>
      <c r="P56">
        <v>1</v>
      </c>
      <c r="Q56">
        <v>300</v>
      </c>
      <c r="R56">
        <v>1</v>
      </c>
      <c r="S56">
        <v>300</v>
      </c>
      <c r="T56">
        <v>1</v>
      </c>
      <c r="U56">
        <v>300</v>
      </c>
      <c r="V56">
        <v>1</v>
      </c>
      <c r="W56">
        <v>300</v>
      </c>
      <c r="X56">
        <v>1</v>
      </c>
      <c r="Y56">
        <v>1</v>
      </c>
      <c r="Z56">
        <v>1</v>
      </c>
      <c r="AA56">
        <v>10.4</v>
      </c>
      <c r="AB56">
        <v>5200</v>
      </c>
      <c r="AC56">
        <v>3.8461538472222219</v>
      </c>
      <c r="AD56">
        <v>1.35599</v>
      </c>
      <c r="AE56" t="s">
        <v>371</v>
      </c>
      <c r="AF56">
        <v>0.3</v>
      </c>
      <c r="AG56">
        <v>7.2239981760000003</v>
      </c>
      <c r="AH56">
        <v>110.4245901570154</v>
      </c>
    </row>
    <row r="57" spans="1:34" x14ac:dyDescent="0.3">
      <c r="A57" s="1" t="s">
        <v>61</v>
      </c>
      <c r="B57" t="s">
        <v>204</v>
      </c>
      <c r="C57" t="s">
        <v>253</v>
      </c>
      <c r="D57" t="s">
        <v>61</v>
      </c>
      <c r="E57" t="s">
        <v>400</v>
      </c>
      <c r="F57" t="s">
        <v>349</v>
      </c>
      <c r="G57">
        <v>6</v>
      </c>
      <c r="H57">
        <v>52</v>
      </c>
      <c r="I57">
        <v>1</v>
      </c>
      <c r="J57" t="s">
        <v>359</v>
      </c>
      <c r="K57">
        <v>3</v>
      </c>
      <c r="L57" t="s">
        <v>366</v>
      </c>
      <c r="M57">
        <v>1</v>
      </c>
      <c r="N57">
        <v>0</v>
      </c>
      <c r="O57">
        <v>0</v>
      </c>
      <c r="P57">
        <v>1</v>
      </c>
      <c r="Q57">
        <v>300</v>
      </c>
      <c r="R57">
        <v>1</v>
      </c>
      <c r="S57">
        <v>300</v>
      </c>
      <c r="T57">
        <v>1</v>
      </c>
      <c r="U57">
        <v>300</v>
      </c>
      <c r="V57">
        <v>1</v>
      </c>
      <c r="W57">
        <v>300</v>
      </c>
      <c r="X57">
        <v>1</v>
      </c>
      <c r="Y57">
        <v>1</v>
      </c>
      <c r="Z57">
        <v>1</v>
      </c>
      <c r="AA57">
        <v>10.4</v>
      </c>
      <c r="AB57">
        <v>5200</v>
      </c>
      <c r="AC57">
        <v>3.8461538472222219</v>
      </c>
      <c r="AD57">
        <v>1.35599</v>
      </c>
      <c r="AE57" t="s">
        <v>371</v>
      </c>
      <c r="AF57">
        <v>0.3</v>
      </c>
      <c r="AG57">
        <v>7.2239981760000003</v>
      </c>
      <c r="AH57">
        <v>110.4245901570154</v>
      </c>
    </row>
    <row r="58" spans="1:34" x14ac:dyDescent="0.3">
      <c r="A58" s="1" t="s">
        <v>62</v>
      </c>
      <c r="B58" t="s">
        <v>204</v>
      </c>
      <c r="C58" t="s">
        <v>253</v>
      </c>
      <c r="D58" t="s">
        <v>62</v>
      </c>
      <c r="E58" t="s">
        <v>401</v>
      </c>
      <c r="F58" t="s">
        <v>349</v>
      </c>
      <c r="G58">
        <v>6</v>
      </c>
      <c r="H58">
        <v>52</v>
      </c>
      <c r="I58">
        <v>1</v>
      </c>
      <c r="J58" t="s">
        <v>359</v>
      </c>
      <c r="K58">
        <v>3</v>
      </c>
      <c r="L58" t="s">
        <v>366</v>
      </c>
      <c r="M58">
        <v>1</v>
      </c>
      <c r="N58">
        <v>0</v>
      </c>
      <c r="O58">
        <v>0</v>
      </c>
      <c r="P58">
        <v>1</v>
      </c>
      <c r="Q58">
        <v>300</v>
      </c>
      <c r="R58">
        <v>1</v>
      </c>
      <c r="S58">
        <v>300</v>
      </c>
      <c r="T58">
        <v>1</v>
      </c>
      <c r="U58">
        <v>300</v>
      </c>
      <c r="V58">
        <v>1</v>
      </c>
      <c r="W58">
        <v>300</v>
      </c>
      <c r="X58">
        <v>1</v>
      </c>
      <c r="Y58">
        <v>1</v>
      </c>
      <c r="Z58">
        <v>1</v>
      </c>
      <c r="AA58">
        <v>10.4</v>
      </c>
      <c r="AB58">
        <v>5200</v>
      </c>
      <c r="AC58">
        <v>3.8461538472222219</v>
      </c>
      <c r="AD58">
        <v>1.35599</v>
      </c>
      <c r="AE58" t="s">
        <v>371</v>
      </c>
      <c r="AF58">
        <v>0.3</v>
      </c>
      <c r="AG58">
        <v>7.2239981760000003</v>
      </c>
      <c r="AH58">
        <v>110.4245901570154</v>
      </c>
    </row>
    <row r="59" spans="1:34" x14ac:dyDescent="0.3">
      <c r="A59" s="1" t="s">
        <v>63</v>
      </c>
      <c r="B59" t="s">
        <v>205</v>
      </c>
      <c r="C59" t="s">
        <v>254</v>
      </c>
      <c r="D59" t="s">
        <v>63</v>
      </c>
      <c r="E59" t="s">
        <v>402</v>
      </c>
      <c r="F59" t="s">
        <v>346</v>
      </c>
      <c r="G59">
        <v>3</v>
      </c>
      <c r="H59">
        <v>40</v>
      </c>
      <c r="I59">
        <v>1</v>
      </c>
      <c r="J59" t="s">
        <v>359</v>
      </c>
      <c r="K59">
        <v>3</v>
      </c>
      <c r="L59" t="s">
        <v>366</v>
      </c>
      <c r="M59">
        <v>1</v>
      </c>
      <c r="N59">
        <v>0</v>
      </c>
      <c r="O59">
        <v>0</v>
      </c>
      <c r="P59">
        <v>1</v>
      </c>
      <c r="Q59">
        <v>480</v>
      </c>
      <c r="R59">
        <v>1</v>
      </c>
      <c r="S59">
        <v>480</v>
      </c>
      <c r="T59">
        <v>1</v>
      </c>
      <c r="U59">
        <v>480</v>
      </c>
      <c r="V59">
        <v>1</v>
      </c>
      <c r="W59">
        <v>480</v>
      </c>
      <c r="X59">
        <v>1</v>
      </c>
      <c r="Y59">
        <v>1</v>
      </c>
      <c r="Z59">
        <v>1</v>
      </c>
      <c r="AA59">
        <v>10.4</v>
      </c>
      <c r="AB59">
        <v>4000</v>
      </c>
      <c r="AC59">
        <v>3.333333333333333</v>
      </c>
      <c r="AD59">
        <v>0.76407999999999998</v>
      </c>
      <c r="AE59" t="s">
        <v>371</v>
      </c>
      <c r="AF59">
        <v>0.3</v>
      </c>
      <c r="AG59">
        <v>6</v>
      </c>
      <c r="AH59">
        <v>82.4</v>
      </c>
    </row>
    <row r="60" spans="1:34" x14ac:dyDescent="0.3">
      <c r="A60" s="1" t="s">
        <v>64</v>
      </c>
      <c r="B60" t="s">
        <v>205</v>
      </c>
      <c r="C60" t="s">
        <v>254</v>
      </c>
      <c r="D60" t="s">
        <v>64</v>
      </c>
      <c r="E60" t="s">
        <v>403</v>
      </c>
      <c r="F60" t="s">
        <v>346</v>
      </c>
      <c r="G60">
        <v>3</v>
      </c>
      <c r="H60">
        <v>40</v>
      </c>
      <c r="I60">
        <v>1</v>
      </c>
      <c r="J60" t="s">
        <v>359</v>
      </c>
      <c r="K60">
        <v>3</v>
      </c>
      <c r="L60" t="s">
        <v>366</v>
      </c>
      <c r="M60">
        <v>1</v>
      </c>
      <c r="N60">
        <v>0</v>
      </c>
      <c r="O60">
        <v>0</v>
      </c>
      <c r="P60">
        <v>1</v>
      </c>
      <c r="Q60">
        <v>480</v>
      </c>
      <c r="R60">
        <v>1</v>
      </c>
      <c r="S60">
        <v>480</v>
      </c>
      <c r="T60">
        <v>1</v>
      </c>
      <c r="U60">
        <v>480</v>
      </c>
      <c r="V60">
        <v>1</v>
      </c>
      <c r="W60">
        <v>480</v>
      </c>
      <c r="X60">
        <v>1</v>
      </c>
      <c r="Y60">
        <v>1</v>
      </c>
      <c r="Z60">
        <v>1</v>
      </c>
      <c r="AA60">
        <v>10.4</v>
      </c>
      <c r="AB60">
        <v>4000</v>
      </c>
      <c r="AC60">
        <v>3.333333333333333</v>
      </c>
      <c r="AD60">
        <v>0.76407999999999998</v>
      </c>
      <c r="AE60" t="s">
        <v>371</v>
      </c>
      <c r="AF60">
        <v>0.3</v>
      </c>
      <c r="AG60">
        <v>6</v>
      </c>
      <c r="AH60">
        <v>82.4</v>
      </c>
    </row>
    <row r="61" spans="1:34" x14ac:dyDescent="0.3">
      <c r="A61" s="1" t="s">
        <v>65</v>
      </c>
      <c r="B61" t="s">
        <v>66</v>
      </c>
      <c r="C61" t="s">
        <v>255</v>
      </c>
      <c r="D61" t="s">
        <v>307</v>
      </c>
      <c r="E61" t="s">
        <v>404</v>
      </c>
      <c r="F61" t="s">
        <v>350</v>
      </c>
      <c r="G61">
        <v>7</v>
      </c>
      <c r="H61">
        <v>82</v>
      </c>
      <c r="I61">
        <v>1</v>
      </c>
      <c r="J61" t="s">
        <v>360</v>
      </c>
      <c r="K61">
        <v>1</v>
      </c>
      <c r="L61" t="s">
        <v>366</v>
      </c>
      <c r="M61">
        <v>1</v>
      </c>
      <c r="N61">
        <v>0</v>
      </c>
      <c r="O61">
        <v>0</v>
      </c>
      <c r="P61">
        <v>1</v>
      </c>
      <c r="Q61">
        <v>340</v>
      </c>
      <c r="R61">
        <v>1</v>
      </c>
      <c r="S61">
        <v>340</v>
      </c>
      <c r="T61">
        <v>1</v>
      </c>
      <c r="U61">
        <v>770</v>
      </c>
      <c r="V61">
        <v>1</v>
      </c>
      <c r="W61">
        <v>770</v>
      </c>
      <c r="X61">
        <v>1</v>
      </c>
      <c r="Y61">
        <v>4</v>
      </c>
      <c r="Z61">
        <v>4</v>
      </c>
      <c r="AA61">
        <v>7</v>
      </c>
      <c r="AB61">
        <v>1230</v>
      </c>
      <c r="AC61">
        <v>2.1739130436111109</v>
      </c>
      <c r="AD61">
        <v>0.52449000000000001</v>
      </c>
      <c r="AE61" t="s">
        <v>371</v>
      </c>
      <c r="AF61">
        <v>0.3</v>
      </c>
      <c r="AG61">
        <v>5.6218697670000006</v>
      </c>
      <c r="AH61">
        <v>50.997241657471328</v>
      </c>
    </row>
    <row r="62" spans="1:34" x14ac:dyDescent="0.3">
      <c r="A62" s="1" t="s">
        <v>66</v>
      </c>
      <c r="B62" t="s">
        <v>66</v>
      </c>
      <c r="C62" t="s">
        <v>255</v>
      </c>
      <c r="D62" t="s">
        <v>308</v>
      </c>
      <c r="E62" t="s">
        <v>405</v>
      </c>
      <c r="F62" t="s">
        <v>350</v>
      </c>
      <c r="G62">
        <v>7</v>
      </c>
      <c r="H62">
        <v>160</v>
      </c>
      <c r="I62">
        <v>1</v>
      </c>
      <c r="J62" t="s">
        <v>360</v>
      </c>
      <c r="K62">
        <v>1</v>
      </c>
      <c r="L62" t="s">
        <v>366</v>
      </c>
      <c r="M62">
        <v>1</v>
      </c>
      <c r="N62">
        <v>0</v>
      </c>
      <c r="O62">
        <v>0</v>
      </c>
      <c r="P62">
        <v>1</v>
      </c>
      <c r="Q62">
        <v>340</v>
      </c>
      <c r="R62">
        <v>1</v>
      </c>
      <c r="S62">
        <v>340</v>
      </c>
      <c r="T62">
        <v>1</v>
      </c>
      <c r="U62">
        <v>770</v>
      </c>
      <c r="V62">
        <v>1</v>
      </c>
      <c r="W62">
        <v>770</v>
      </c>
      <c r="X62">
        <v>1</v>
      </c>
      <c r="Y62">
        <v>4</v>
      </c>
      <c r="Z62">
        <v>4</v>
      </c>
      <c r="AA62">
        <v>7</v>
      </c>
      <c r="AB62">
        <v>2400</v>
      </c>
      <c r="AC62">
        <v>2.1739130436111109</v>
      </c>
      <c r="AD62">
        <v>0.52449000000000001</v>
      </c>
      <c r="AE62" t="s">
        <v>371</v>
      </c>
      <c r="AF62">
        <v>0.3</v>
      </c>
      <c r="AG62">
        <v>5.6218697670000006</v>
      </c>
      <c r="AH62">
        <v>50.997241657471328</v>
      </c>
    </row>
    <row r="63" spans="1:34" x14ac:dyDescent="0.3">
      <c r="A63" s="1" t="s">
        <v>67</v>
      </c>
      <c r="B63" t="s">
        <v>206</v>
      </c>
      <c r="C63" t="s">
        <v>256</v>
      </c>
      <c r="D63" t="s">
        <v>309</v>
      </c>
      <c r="E63" t="s">
        <v>406</v>
      </c>
      <c r="F63" t="s">
        <v>345</v>
      </c>
      <c r="G63">
        <v>2</v>
      </c>
      <c r="H63">
        <v>440</v>
      </c>
      <c r="I63">
        <v>1</v>
      </c>
      <c r="J63" t="s">
        <v>360</v>
      </c>
      <c r="K63">
        <v>1</v>
      </c>
      <c r="L63" t="s">
        <v>366</v>
      </c>
      <c r="M63">
        <v>1</v>
      </c>
      <c r="N63">
        <v>0</v>
      </c>
      <c r="O63">
        <v>0</v>
      </c>
      <c r="P63">
        <v>1</v>
      </c>
      <c r="Q63">
        <v>360</v>
      </c>
      <c r="R63">
        <v>0.81818181818181823</v>
      </c>
      <c r="S63">
        <v>360</v>
      </c>
      <c r="T63">
        <v>0.81818181818181823</v>
      </c>
      <c r="U63">
        <v>180</v>
      </c>
      <c r="V63">
        <v>0.40909090909090912</v>
      </c>
      <c r="W63">
        <v>180</v>
      </c>
      <c r="X63">
        <v>0.40909090909090912</v>
      </c>
      <c r="Y63">
        <v>4</v>
      </c>
      <c r="Z63">
        <v>4</v>
      </c>
      <c r="AA63">
        <v>7</v>
      </c>
      <c r="AB63">
        <v>6600</v>
      </c>
      <c r="AC63">
        <v>2</v>
      </c>
      <c r="AD63">
        <v>0.46095999999999998</v>
      </c>
      <c r="AE63" t="s">
        <v>371</v>
      </c>
      <c r="AF63">
        <v>0.3</v>
      </c>
      <c r="AG63">
        <v>5.8252018229999996</v>
      </c>
      <c r="AH63">
        <v>48.941453125600013</v>
      </c>
    </row>
    <row r="64" spans="1:34" x14ac:dyDescent="0.3">
      <c r="A64" s="1" t="s">
        <v>68</v>
      </c>
      <c r="B64" t="s">
        <v>207</v>
      </c>
      <c r="C64" t="s">
        <v>257</v>
      </c>
      <c r="D64" t="s">
        <v>68</v>
      </c>
      <c r="E64" t="s">
        <v>407</v>
      </c>
      <c r="F64" t="s">
        <v>349</v>
      </c>
      <c r="G64">
        <v>6</v>
      </c>
      <c r="H64">
        <v>200</v>
      </c>
      <c r="I64">
        <v>1</v>
      </c>
      <c r="J64" t="s">
        <v>358</v>
      </c>
      <c r="K64">
        <v>6</v>
      </c>
      <c r="L64" t="s">
        <v>366</v>
      </c>
      <c r="M64">
        <v>1</v>
      </c>
      <c r="N64">
        <v>0</v>
      </c>
      <c r="O64">
        <v>0</v>
      </c>
      <c r="P64">
        <v>1</v>
      </c>
      <c r="Q64">
        <v>450</v>
      </c>
      <c r="R64">
        <v>1</v>
      </c>
      <c r="S64">
        <v>300</v>
      </c>
      <c r="T64">
        <v>1</v>
      </c>
      <c r="U64">
        <v>410</v>
      </c>
      <c r="V64">
        <v>1</v>
      </c>
      <c r="W64">
        <v>280</v>
      </c>
      <c r="X64">
        <v>1</v>
      </c>
      <c r="Y64">
        <v>1</v>
      </c>
      <c r="Z64">
        <v>1</v>
      </c>
      <c r="AA64">
        <v>2.1</v>
      </c>
      <c r="AB64">
        <v>2000</v>
      </c>
      <c r="AC64">
        <v>3.125</v>
      </c>
      <c r="AD64">
        <v>0.71521000000000001</v>
      </c>
      <c r="AE64" t="s">
        <v>371</v>
      </c>
      <c r="AF64">
        <v>0.3</v>
      </c>
      <c r="AG64">
        <v>6.3621129010000006</v>
      </c>
      <c r="AH64">
        <v>73.673770136249985</v>
      </c>
    </row>
    <row r="65" spans="1:34" x14ac:dyDescent="0.3">
      <c r="A65" s="1" t="s">
        <v>69</v>
      </c>
      <c r="B65" t="s">
        <v>207</v>
      </c>
      <c r="C65" t="s">
        <v>257</v>
      </c>
      <c r="D65" t="s">
        <v>69</v>
      </c>
      <c r="E65" t="s">
        <v>408</v>
      </c>
      <c r="F65" t="s">
        <v>349</v>
      </c>
      <c r="G65">
        <v>6</v>
      </c>
      <c r="H65">
        <v>200</v>
      </c>
      <c r="I65">
        <v>1</v>
      </c>
      <c r="J65" t="s">
        <v>358</v>
      </c>
      <c r="K65">
        <v>6</v>
      </c>
      <c r="L65" t="s">
        <v>366</v>
      </c>
      <c r="M65">
        <v>1</v>
      </c>
      <c r="N65">
        <v>0</v>
      </c>
      <c r="O65">
        <v>0</v>
      </c>
      <c r="P65">
        <v>1</v>
      </c>
      <c r="Q65">
        <v>450</v>
      </c>
      <c r="R65">
        <v>1</v>
      </c>
      <c r="S65">
        <v>300</v>
      </c>
      <c r="T65">
        <v>1</v>
      </c>
      <c r="U65">
        <v>410</v>
      </c>
      <c r="V65">
        <v>1</v>
      </c>
      <c r="W65">
        <v>280</v>
      </c>
      <c r="X65">
        <v>1</v>
      </c>
      <c r="Y65">
        <v>1</v>
      </c>
      <c r="Z65">
        <v>1</v>
      </c>
      <c r="AA65">
        <v>2.1</v>
      </c>
      <c r="AB65">
        <v>2000</v>
      </c>
      <c r="AC65">
        <v>3.125</v>
      </c>
      <c r="AD65">
        <v>0.71521000000000001</v>
      </c>
      <c r="AE65" t="s">
        <v>371</v>
      </c>
      <c r="AF65">
        <v>0.3</v>
      </c>
      <c r="AG65">
        <v>6.3621129010000006</v>
      </c>
      <c r="AH65">
        <v>73.673770136249985</v>
      </c>
    </row>
    <row r="66" spans="1:34" x14ac:dyDescent="0.3">
      <c r="A66" s="1" t="s">
        <v>70</v>
      </c>
      <c r="B66" t="s">
        <v>207</v>
      </c>
      <c r="C66" t="s">
        <v>257</v>
      </c>
      <c r="D66" t="s">
        <v>70</v>
      </c>
      <c r="E66" t="s">
        <v>409</v>
      </c>
      <c r="F66" t="s">
        <v>349</v>
      </c>
      <c r="G66">
        <v>6</v>
      </c>
      <c r="H66">
        <v>200</v>
      </c>
      <c r="I66">
        <v>1</v>
      </c>
      <c r="J66" t="s">
        <v>358</v>
      </c>
      <c r="K66">
        <v>6</v>
      </c>
      <c r="L66" t="s">
        <v>366</v>
      </c>
      <c r="M66">
        <v>1</v>
      </c>
      <c r="N66">
        <v>0</v>
      </c>
      <c r="O66">
        <v>0</v>
      </c>
      <c r="P66">
        <v>1</v>
      </c>
      <c r="Q66">
        <v>450</v>
      </c>
      <c r="R66">
        <v>1</v>
      </c>
      <c r="S66">
        <v>300</v>
      </c>
      <c r="T66">
        <v>1</v>
      </c>
      <c r="U66">
        <v>410</v>
      </c>
      <c r="V66">
        <v>1</v>
      </c>
      <c r="W66">
        <v>280</v>
      </c>
      <c r="X66">
        <v>1</v>
      </c>
      <c r="Y66">
        <v>1</v>
      </c>
      <c r="Z66">
        <v>1</v>
      </c>
      <c r="AA66">
        <v>2.1</v>
      </c>
      <c r="AB66">
        <v>2000</v>
      </c>
      <c r="AC66">
        <v>3.125</v>
      </c>
      <c r="AD66">
        <v>0.71521000000000001</v>
      </c>
      <c r="AE66" t="s">
        <v>371</v>
      </c>
      <c r="AF66">
        <v>0.3</v>
      </c>
      <c r="AG66">
        <v>6.3621129010000006</v>
      </c>
      <c r="AH66">
        <v>73.673770136249985</v>
      </c>
    </row>
    <row r="67" spans="1:34" x14ac:dyDescent="0.3">
      <c r="A67" s="1" t="s">
        <v>71</v>
      </c>
      <c r="B67" t="s">
        <v>207</v>
      </c>
      <c r="C67" t="s">
        <v>257</v>
      </c>
      <c r="D67" t="s">
        <v>71</v>
      </c>
      <c r="E67" t="s">
        <v>410</v>
      </c>
      <c r="F67" t="s">
        <v>349</v>
      </c>
      <c r="G67">
        <v>6</v>
      </c>
      <c r="H67">
        <v>120</v>
      </c>
      <c r="I67">
        <v>1</v>
      </c>
      <c r="J67" t="s">
        <v>358</v>
      </c>
      <c r="K67">
        <v>6</v>
      </c>
      <c r="L67" t="s">
        <v>366</v>
      </c>
      <c r="M67">
        <v>1</v>
      </c>
      <c r="N67">
        <v>0</v>
      </c>
      <c r="O67">
        <v>0</v>
      </c>
      <c r="P67">
        <v>1</v>
      </c>
      <c r="Q67">
        <v>290</v>
      </c>
      <c r="R67">
        <v>1</v>
      </c>
      <c r="S67">
        <v>300</v>
      </c>
      <c r="T67">
        <v>1</v>
      </c>
      <c r="U67">
        <v>220</v>
      </c>
      <c r="V67">
        <v>1</v>
      </c>
      <c r="W67">
        <v>40</v>
      </c>
      <c r="X67">
        <v>0.33333333333333331</v>
      </c>
      <c r="Y67">
        <v>1</v>
      </c>
      <c r="Z67">
        <v>1</v>
      </c>
      <c r="AA67">
        <v>2.1</v>
      </c>
      <c r="AB67">
        <v>1200</v>
      </c>
      <c r="AC67">
        <v>3.333333333333333</v>
      </c>
      <c r="AD67">
        <v>0.74398999999999993</v>
      </c>
      <c r="AE67" t="s">
        <v>371</v>
      </c>
      <c r="AF67">
        <v>0.3</v>
      </c>
      <c r="AG67">
        <v>6.3621129010000006</v>
      </c>
      <c r="AH67">
        <v>78.445354811999991</v>
      </c>
    </row>
    <row r="68" spans="1:34" x14ac:dyDescent="0.3">
      <c r="A68" s="1" t="s">
        <v>72</v>
      </c>
      <c r="B68" t="s">
        <v>207</v>
      </c>
      <c r="C68" t="s">
        <v>257</v>
      </c>
      <c r="D68" t="s">
        <v>72</v>
      </c>
      <c r="E68" t="s">
        <v>411</v>
      </c>
      <c r="F68" t="s">
        <v>349</v>
      </c>
      <c r="G68">
        <v>6</v>
      </c>
      <c r="H68">
        <v>120</v>
      </c>
      <c r="I68">
        <v>1</v>
      </c>
      <c r="J68" t="s">
        <v>358</v>
      </c>
      <c r="K68">
        <v>6</v>
      </c>
      <c r="L68" t="s">
        <v>366</v>
      </c>
      <c r="M68">
        <v>1</v>
      </c>
      <c r="N68">
        <v>0</v>
      </c>
      <c r="O68">
        <v>0</v>
      </c>
      <c r="P68">
        <v>1</v>
      </c>
      <c r="Q68">
        <v>290</v>
      </c>
      <c r="R68">
        <v>1</v>
      </c>
      <c r="S68">
        <v>300</v>
      </c>
      <c r="T68">
        <v>1</v>
      </c>
      <c r="U68">
        <v>220</v>
      </c>
      <c r="V68">
        <v>1</v>
      </c>
      <c r="W68">
        <v>40</v>
      </c>
      <c r="X68">
        <v>0.33333333333333331</v>
      </c>
      <c r="Y68">
        <v>1</v>
      </c>
      <c r="Z68">
        <v>1</v>
      </c>
      <c r="AA68">
        <v>2.1</v>
      </c>
      <c r="AB68">
        <v>1200</v>
      </c>
      <c r="AC68">
        <v>3.333333333333333</v>
      </c>
      <c r="AD68">
        <v>0.74398999999999993</v>
      </c>
      <c r="AE68" t="s">
        <v>371</v>
      </c>
      <c r="AF68">
        <v>0.3</v>
      </c>
      <c r="AG68">
        <v>6.3621129010000006</v>
      </c>
      <c r="AH68">
        <v>78.445354811999991</v>
      </c>
    </row>
    <row r="69" spans="1:34" x14ac:dyDescent="0.3">
      <c r="A69" s="1" t="s">
        <v>73</v>
      </c>
      <c r="B69" t="s">
        <v>207</v>
      </c>
      <c r="C69" t="s">
        <v>257</v>
      </c>
      <c r="D69" t="s">
        <v>73</v>
      </c>
      <c r="E69" t="s">
        <v>412</v>
      </c>
      <c r="F69" t="s">
        <v>349</v>
      </c>
      <c r="G69">
        <v>6</v>
      </c>
      <c r="H69">
        <v>200</v>
      </c>
      <c r="I69">
        <v>1</v>
      </c>
      <c r="J69" t="s">
        <v>358</v>
      </c>
      <c r="K69">
        <v>6</v>
      </c>
      <c r="L69" t="s">
        <v>366</v>
      </c>
      <c r="M69">
        <v>1</v>
      </c>
      <c r="N69">
        <v>0</v>
      </c>
      <c r="O69">
        <v>0</v>
      </c>
      <c r="P69">
        <v>1</v>
      </c>
      <c r="Q69">
        <v>450</v>
      </c>
      <c r="R69">
        <v>1</v>
      </c>
      <c r="S69">
        <v>300</v>
      </c>
      <c r="T69">
        <v>1</v>
      </c>
      <c r="U69">
        <v>410</v>
      </c>
      <c r="V69">
        <v>1</v>
      </c>
      <c r="W69">
        <v>280</v>
      </c>
      <c r="X69">
        <v>1</v>
      </c>
      <c r="Y69">
        <v>1</v>
      </c>
      <c r="Z69">
        <v>1</v>
      </c>
      <c r="AA69">
        <v>2.1</v>
      </c>
      <c r="AB69">
        <v>2000</v>
      </c>
      <c r="AC69">
        <v>3.125</v>
      </c>
      <c r="AD69">
        <v>0.71521000000000001</v>
      </c>
      <c r="AE69" t="s">
        <v>371</v>
      </c>
      <c r="AF69">
        <v>0.3</v>
      </c>
      <c r="AG69">
        <v>6.3621129010000006</v>
      </c>
      <c r="AH69">
        <v>73.673770136249985</v>
      </c>
    </row>
    <row r="70" spans="1:34" x14ac:dyDescent="0.3">
      <c r="A70" s="1" t="s">
        <v>74</v>
      </c>
      <c r="B70" t="s">
        <v>207</v>
      </c>
      <c r="C70" t="s">
        <v>257</v>
      </c>
      <c r="D70" t="s">
        <v>74</v>
      </c>
      <c r="E70" t="s">
        <v>413</v>
      </c>
      <c r="F70" t="s">
        <v>349</v>
      </c>
      <c r="G70">
        <v>6</v>
      </c>
      <c r="H70">
        <v>120</v>
      </c>
      <c r="I70">
        <v>1</v>
      </c>
      <c r="J70" t="s">
        <v>358</v>
      </c>
      <c r="K70">
        <v>6</v>
      </c>
      <c r="L70" t="s">
        <v>366</v>
      </c>
      <c r="M70">
        <v>1</v>
      </c>
      <c r="N70">
        <v>0</v>
      </c>
      <c r="O70">
        <v>0</v>
      </c>
      <c r="P70">
        <v>1</v>
      </c>
      <c r="Q70">
        <v>290</v>
      </c>
      <c r="R70">
        <v>1</v>
      </c>
      <c r="S70">
        <v>300</v>
      </c>
      <c r="T70">
        <v>1</v>
      </c>
      <c r="U70">
        <v>220</v>
      </c>
      <c r="V70">
        <v>1</v>
      </c>
      <c r="W70">
        <v>40</v>
      </c>
      <c r="X70">
        <v>0.33333333333333331</v>
      </c>
      <c r="Y70">
        <v>1</v>
      </c>
      <c r="Z70">
        <v>1</v>
      </c>
      <c r="AA70">
        <v>2.1</v>
      </c>
      <c r="AB70">
        <v>1200</v>
      </c>
      <c r="AC70">
        <v>3.333333333333333</v>
      </c>
      <c r="AD70">
        <v>0.74398999999999993</v>
      </c>
      <c r="AE70" t="s">
        <v>371</v>
      </c>
      <c r="AF70">
        <v>0.3</v>
      </c>
      <c r="AG70">
        <v>6.3621129010000006</v>
      </c>
      <c r="AH70">
        <v>78.445354811999991</v>
      </c>
    </row>
    <row r="71" spans="1:34" x14ac:dyDescent="0.3">
      <c r="A71" s="1" t="s">
        <v>75</v>
      </c>
      <c r="B71" t="s">
        <v>207</v>
      </c>
      <c r="C71" t="s">
        <v>257</v>
      </c>
      <c r="D71" t="s">
        <v>75</v>
      </c>
      <c r="E71" t="s">
        <v>414</v>
      </c>
      <c r="F71" t="s">
        <v>349</v>
      </c>
      <c r="G71">
        <v>6</v>
      </c>
      <c r="H71">
        <v>120</v>
      </c>
      <c r="I71">
        <v>1</v>
      </c>
      <c r="J71" t="s">
        <v>358</v>
      </c>
      <c r="K71">
        <v>6</v>
      </c>
      <c r="L71" t="s">
        <v>366</v>
      </c>
      <c r="M71">
        <v>1</v>
      </c>
      <c r="N71">
        <v>0</v>
      </c>
      <c r="O71">
        <v>0</v>
      </c>
      <c r="P71">
        <v>1</v>
      </c>
      <c r="Q71">
        <v>290</v>
      </c>
      <c r="R71">
        <v>1</v>
      </c>
      <c r="S71">
        <v>300</v>
      </c>
      <c r="T71">
        <v>1</v>
      </c>
      <c r="U71">
        <v>220</v>
      </c>
      <c r="V71">
        <v>1</v>
      </c>
      <c r="W71">
        <v>40</v>
      </c>
      <c r="X71">
        <v>0.33333333333333331</v>
      </c>
      <c r="Y71">
        <v>1</v>
      </c>
      <c r="Z71">
        <v>1</v>
      </c>
      <c r="AA71">
        <v>2.1</v>
      </c>
      <c r="AB71">
        <v>1200</v>
      </c>
      <c r="AC71">
        <v>3.333333333333333</v>
      </c>
      <c r="AD71">
        <v>0.74398999999999993</v>
      </c>
      <c r="AE71" t="s">
        <v>371</v>
      </c>
      <c r="AF71">
        <v>0.3</v>
      </c>
      <c r="AG71">
        <v>6.3621129010000006</v>
      </c>
      <c r="AH71">
        <v>78.445354811999991</v>
      </c>
    </row>
    <row r="72" spans="1:34" x14ac:dyDescent="0.3">
      <c r="A72" s="1" t="s">
        <v>76</v>
      </c>
      <c r="B72" t="s">
        <v>208</v>
      </c>
      <c r="C72" t="s">
        <v>258</v>
      </c>
      <c r="D72" t="s">
        <v>76</v>
      </c>
      <c r="E72" t="s">
        <v>415</v>
      </c>
      <c r="F72" t="s">
        <v>349</v>
      </c>
      <c r="G72">
        <v>6</v>
      </c>
      <c r="H72">
        <v>24</v>
      </c>
      <c r="I72">
        <v>1</v>
      </c>
      <c r="J72" t="s">
        <v>359</v>
      </c>
      <c r="K72">
        <v>3</v>
      </c>
      <c r="L72" t="s">
        <v>366</v>
      </c>
      <c r="M72">
        <v>1</v>
      </c>
      <c r="N72">
        <v>0</v>
      </c>
      <c r="O72">
        <v>0</v>
      </c>
      <c r="P72">
        <v>1</v>
      </c>
      <c r="Q72">
        <v>600</v>
      </c>
      <c r="R72">
        <v>1</v>
      </c>
      <c r="S72">
        <v>600</v>
      </c>
      <c r="T72">
        <v>1</v>
      </c>
      <c r="U72">
        <v>600</v>
      </c>
      <c r="V72">
        <v>1</v>
      </c>
      <c r="W72">
        <v>600</v>
      </c>
      <c r="X72">
        <v>1</v>
      </c>
      <c r="Y72">
        <v>1</v>
      </c>
      <c r="Z72">
        <v>1</v>
      </c>
      <c r="AA72">
        <v>10.4</v>
      </c>
      <c r="AB72">
        <v>2400</v>
      </c>
      <c r="AC72">
        <v>3.125</v>
      </c>
      <c r="AD72">
        <v>0.83996000000000004</v>
      </c>
      <c r="AE72" t="s">
        <v>371</v>
      </c>
      <c r="AF72">
        <v>0.3</v>
      </c>
      <c r="AG72">
        <v>6.6290585470000014</v>
      </c>
      <c r="AH72">
        <v>84.976908653750002</v>
      </c>
    </row>
    <row r="73" spans="1:34" x14ac:dyDescent="0.3">
      <c r="A73" s="1" t="s">
        <v>77</v>
      </c>
      <c r="B73" t="s">
        <v>208</v>
      </c>
      <c r="C73" t="s">
        <v>258</v>
      </c>
      <c r="D73" t="s">
        <v>78</v>
      </c>
      <c r="E73" t="s">
        <v>416</v>
      </c>
      <c r="F73" t="s">
        <v>349</v>
      </c>
      <c r="G73">
        <v>6</v>
      </c>
      <c r="H73">
        <v>24</v>
      </c>
      <c r="I73">
        <v>1</v>
      </c>
      <c r="J73" t="s">
        <v>359</v>
      </c>
      <c r="K73">
        <v>3</v>
      </c>
      <c r="L73" t="s">
        <v>366</v>
      </c>
      <c r="M73">
        <v>1</v>
      </c>
      <c r="N73">
        <v>0</v>
      </c>
      <c r="O73">
        <v>0</v>
      </c>
      <c r="P73">
        <v>1</v>
      </c>
      <c r="Q73">
        <v>600</v>
      </c>
      <c r="R73">
        <v>1</v>
      </c>
      <c r="S73">
        <v>600</v>
      </c>
      <c r="T73">
        <v>1</v>
      </c>
      <c r="U73">
        <v>600</v>
      </c>
      <c r="V73">
        <v>1</v>
      </c>
      <c r="W73">
        <v>600</v>
      </c>
      <c r="X73">
        <v>1</v>
      </c>
      <c r="Y73">
        <v>1</v>
      </c>
      <c r="Z73">
        <v>1</v>
      </c>
      <c r="AA73">
        <v>10.4</v>
      </c>
      <c r="AB73">
        <v>2400</v>
      </c>
      <c r="AC73">
        <v>3.125</v>
      </c>
      <c r="AD73">
        <v>0.83996000000000004</v>
      </c>
      <c r="AE73" t="s">
        <v>371</v>
      </c>
      <c r="AF73">
        <v>0.3</v>
      </c>
      <c r="AG73">
        <v>6.6290585470000014</v>
      </c>
      <c r="AH73">
        <v>84.976908653750002</v>
      </c>
    </row>
    <row r="74" spans="1:34" x14ac:dyDescent="0.3">
      <c r="A74" s="1" t="s">
        <v>78</v>
      </c>
      <c r="B74" t="s">
        <v>208</v>
      </c>
      <c r="C74" t="s">
        <v>258</v>
      </c>
      <c r="D74" t="s">
        <v>77</v>
      </c>
      <c r="E74" t="s">
        <v>417</v>
      </c>
      <c r="F74" t="s">
        <v>349</v>
      </c>
      <c r="G74">
        <v>6</v>
      </c>
      <c r="H74">
        <v>24</v>
      </c>
      <c r="I74">
        <v>1</v>
      </c>
      <c r="J74" t="s">
        <v>359</v>
      </c>
      <c r="K74">
        <v>3</v>
      </c>
      <c r="L74" t="s">
        <v>366</v>
      </c>
      <c r="M74">
        <v>1</v>
      </c>
      <c r="N74">
        <v>0</v>
      </c>
      <c r="O74">
        <v>0</v>
      </c>
      <c r="P74">
        <v>1</v>
      </c>
      <c r="Q74">
        <v>600</v>
      </c>
      <c r="R74">
        <v>1</v>
      </c>
      <c r="S74">
        <v>600</v>
      </c>
      <c r="T74">
        <v>1</v>
      </c>
      <c r="U74">
        <v>600</v>
      </c>
      <c r="V74">
        <v>1</v>
      </c>
      <c r="W74">
        <v>600</v>
      </c>
      <c r="X74">
        <v>1</v>
      </c>
      <c r="Y74">
        <v>1</v>
      </c>
      <c r="Z74">
        <v>1</v>
      </c>
      <c r="AA74">
        <v>10.4</v>
      </c>
      <c r="AB74">
        <v>2400</v>
      </c>
      <c r="AC74">
        <v>3.125</v>
      </c>
      <c r="AD74">
        <v>0.83996000000000004</v>
      </c>
      <c r="AE74" t="s">
        <v>371</v>
      </c>
      <c r="AF74">
        <v>0.3</v>
      </c>
      <c r="AG74">
        <v>6.6290585470000014</v>
      </c>
      <c r="AH74">
        <v>84.976908653750002</v>
      </c>
    </row>
    <row r="75" spans="1:34" x14ac:dyDescent="0.3">
      <c r="A75" s="1" t="s">
        <v>79</v>
      </c>
      <c r="B75" t="s">
        <v>208</v>
      </c>
      <c r="C75" t="s">
        <v>258</v>
      </c>
      <c r="D75" t="s">
        <v>79</v>
      </c>
      <c r="E75" t="s">
        <v>418</v>
      </c>
      <c r="F75" t="s">
        <v>349</v>
      </c>
      <c r="G75">
        <v>6</v>
      </c>
      <c r="H75">
        <v>128</v>
      </c>
      <c r="I75">
        <v>1</v>
      </c>
      <c r="J75" t="s">
        <v>359</v>
      </c>
      <c r="K75">
        <v>3</v>
      </c>
      <c r="L75" t="s">
        <v>366</v>
      </c>
      <c r="M75">
        <v>1</v>
      </c>
      <c r="N75">
        <v>0</v>
      </c>
      <c r="O75">
        <v>0</v>
      </c>
      <c r="P75">
        <v>1</v>
      </c>
      <c r="Q75">
        <v>600</v>
      </c>
      <c r="R75">
        <v>1</v>
      </c>
      <c r="S75">
        <v>600</v>
      </c>
      <c r="T75">
        <v>1</v>
      </c>
      <c r="U75">
        <v>600</v>
      </c>
      <c r="V75">
        <v>1</v>
      </c>
      <c r="W75">
        <v>600</v>
      </c>
      <c r="X75">
        <v>1</v>
      </c>
      <c r="Y75">
        <v>1</v>
      </c>
      <c r="Z75">
        <v>1</v>
      </c>
      <c r="AA75">
        <v>10.4</v>
      </c>
      <c r="AB75">
        <v>12800</v>
      </c>
      <c r="AC75">
        <v>3.125</v>
      </c>
      <c r="AD75">
        <v>0.83996000000000004</v>
      </c>
      <c r="AE75" t="s">
        <v>371</v>
      </c>
      <c r="AF75">
        <v>0.3</v>
      </c>
      <c r="AG75">
        <v>6.6290585470000014</v>
      </c>
      <c r="AH75">
        <v>84.976908653750002</v>
      </c>
    </row>
    <row r="76" spans="1:34" x14ac:dyDescent="0.3">
      <c r="A76" s="1" t="s">
        <v>80</v>
      </c>
      <c r="B76" t="s">
        <v>208</v>
      </c>
      <c r="C76" t="s">
        <v>258</v>
      </c>
      <c r="D76" t="s">
        <v>80</v>
      </c>
      <c r="E76" t="s">
        <v>419</v>
      </c>
      <c r="F76" t="s">
        <v>349</v>
      </c>
      <c r="G76">
        <v>6</v>
      </c>
      <c r="H76">
        <v>24</v>
      </c>
      <c r="I76">
        <v>1</v>
      </c>
      <c r="J76" t="s">
        <v>359</v>
      </c>
      <c r="K76">
        <v>3</v>
      </c>
      <c r="L76" t="s">
        <v>366</v>
      </c>
      <c r="M76">
        <v>1</v>
      </c>
      <c r="N76">
        <v>0</v>
      </c>
      <c r="O76">
        <v>0</v>
      </c>
      <c r="P76">
        <v>1</v>
      </c>
      <c r="Q76">
        <v>600</v>
      </c>
      <c r="R76">
        <v>1</v>
      </c>
      <c r="S76">
        <v>600</v>
      </c>
      <c r="T76">
        <v>1</v>
      </c>
      <c r="U76">
        <v>600</v>
      </c>
      <c r="V76">
        <v>1</v>
      </c>
      <c r="W76">
        <v>600</v>
      </c>
      <c r="X76">
        <v>1</v>
      </c>
      <c r="Y76">
        <v>1</v>
      </c>
      <c r="Z76">
        <v>1</v>
      </c>
      <c r="AA76">
        <v>10.4</v>
      </c>
      <c r="AB76">
        <v>2400</v>
      </c>
      <c r="AC76">
        <v>3.125</v>
      </c>
      <c r="AD76">
        <v>0.83996000000000004</v>
      </c>
      <c r="AE76" t="s">
        <v>371</v>
      </c>
      <c r="AF76">
        <v>0.3</v>
      </c>
      <c r="AG76">
        <v>6.6290585470000014</v>
      </c>
      <c r="AH76">
        <v>84.976908653750002</v>
      </c>
    </row>
    <row r="77" spans="1:34" x14ac:dyDescent="0.3">
      <c r="A77" s="1" t="s">
        <v>81</v>
      </c>
      <c r="B77" t="s">
        <v>209</v>
      </c>
      <c r="C77" t="s">
        <v>259</v>
      </c>
      <c r="D77" t="s">
        <v>81</v>
      </c>
      <c r="E77" t="s">
        <v>420</v>
      </c>
      <c r="F77" t="s">
        <v>346</v>
      </c>
      <c r="G77">
        <v>3</v>
      </c>
      <c r="H77">
        <v>426</v>
      </c>
      <c r="I77">
        <v>1</v>
      </c>
      <c r="J77" t="s">
        <v>358</v>
      </c>
      <c r="K77">
        <v>6</v>
      </c>
      <c r="L77" t="s">
        <v>365</v>
      </c>
      <c r="M77">
        <v>3</v>
      </c>
      <c r="N77">
        <v>0.4</v>
      </c>
      <c r="O77">
        <v>170.4</v>
      </c>
      <c r="P77">
        <v>1</v>
      </c>
      <c r="Q77">
        <v>60</v>
      </c>
      <c r="R77">
        <v>0.14084507042253519</v>
      </c>
      <c r="S77">
        <v>60</v>
      </c>
      <c r="T77">
        <v>0.14084507042253519</v>
      </c>
      <c r="U77">
        <v>60</v>
      </c>
      <c r="V77">
        <v>0.14084507042253519</v>
      </c>
      <c r="W77">
        <v>60</v>
      </c>
      <c r="X77">
        <v>0.14084507042253519</v>
      </c>
      <c r="Y77">
        <v>8</v>
      </c>
      <c r="Z77">
        <v>8</v>
      </c>
      <c r="AA77">
        <v>3.1</v>
      </c>
      <c r="AB77">
        <v>51120</v>
      </c>
      <c r="AC77">
        <v>2.7100271002777778</v>
      </c>
      <c r="AD77">
        <v>0.89208999999999994</v>
      </c>
      <c r="AE77" t="s">
        <v>371</v>
      </c>
      <c r="AF77">
        <v>0.1</v>
      </c>
      <c r="AG77">
        <v>1.2490000000000001</v>
      </c>
      <c r="AH77">
        <v>15.285365853688999</v>
      </c>
    </row>
    <row r="78" spans="1:34" x14ac:dyDescent="0.3">
      <c r="A78" s="1" t="s">
        <v>82</v>
      </c>
      <c r="B78" t="s">
        <v>209</v>
      </c>
      <c r="C78" t="s">
        <v>259</v>
      </c>
      <c r="D78" t="s">
        <v>82</v>
      </c>
      <c r="E78" t="s">
        <v>421</v>
      </c>
      <c r="F78" t="s">
        <v>346</v>
      </c>
      <c r="G78">
        <v>3</v>
      </c>
      <c r="H78">
        <v>426</v>
      </c>
      <c r="I78">
        <v>1</v>
      </c>
      <c r="J78" t="s">
        <v>358</v>
      </c>
      <c r="K78">
        <v>6</v>
      </c>
      <c r="L78" t="s">
        <v>365</v>
      </c>
      <c r="M78">
        <v>3</v>
      </c>
      <c r="N78">
        <v>0.4</v>
      </c>
      <c r="O78">
        <v>170.4</v>
      </c>
      <c r="P78">
        <v>1</v>
      </c>
      <c r="Q78">
        <v>60</v>
      </c>
      <c r="R78">
        <v>0.14084507042253519</v>
      </c>
      <c r="S78">
        <v>60</v>
      </c>
      <c r="T78">
        <v>0.14084507042253519</v>
      </c>
      <c r="U78">
        <v>60</v>
      </c>
      <c r="V78">
        <v>0.14084507042253519</v>
      </c>
      <c r="W78">
        <v>60</v>
      </c>
      <c r="X78">
        <v>0.14084507042253519</v>
      </c>
      <c r="Y78">
        <v>8</v>
      </c>
      <c r="Z78">
        <v>8</v>
      </c>
      <c r="AA78">
        <v>3.1</v>
      </c>
      <c r="AB78">
        <v>51120</v>
      </c>
      <c r="AC78">
        <v>2.7100271002777778</v>
      </c>
      <c r="AD78">
        <v>0.89208999999999994</v>
      </c>
      <c r="AE78" t="s">
        <v>371</v>
      </c>
      <c r="AF78">
        <v>0.1</v>
      </c>
      <c r="AG78">
        <v>1.2490000000000001</v>
      </c>
      <c r="AH78">
        <v>15.285365853688999</v>
      </c>
    </row>
    <row r="79" spans="1:34" x14ac:dyDescent="0.3">
      <c r="A79" s="1" t="s">
        <v>83</v>
      </c>
      <c r="B79" t="s">
        <v>210</v>
      </c>
      <c r="C79" t="s">
        <v>260</v>
      </c>
      <c r="D79" t="s">
        <v>83</v>
      </c>
      <c r="E79" t="s">
        <v>422</v>
      </c>
      <c r="F79" t="s">
        <v>350</v>
      </c>
      <c r="G79">
        <v>7</v>
      </c>
      <c r="H79">
        <v>144</v>
      </c>
      <c r="I79">
        <v>1</v>
      </c>
      <c r="J79" t="s">
        <v>359</v>
      </c>
      <c r="K79">
        <v>3</v>
      </c>
      <c r="L79" t="s">
        <v>368</v>
      </c>
      <c r="M79">
        <v>2</v>
      </c>
      <c r="N79">
        <v>0</v>
      </c>
      <c r="O79">
        <v>0</v>
      </c>
      <c r="P79">
        <v>1</v>
      </c>
      <c r="Q79">
        <v>600</v>
      </c>
      <c r="R79">
        <v>1</v>
      </c>
      <c r="S79">
        <v>600</v>
      </c>
      <c r="T79">
        <v>1</v>
      </c>
      <c r="U79">
        <v>600</v>
      </c>
      <c r="V79">
        <v>1</v>
      </c>
      <c r="W79">
        <v>590</v>
      </c>
      <c r="X79">
        <v>1</v>
      </c>
      <c r="Y79">
        <v>1</v>
      </c>
      <c r="Z79">
        <v>1</v>
      </c>
      <c r="AA79">
        <v>10.4</v>
      </c>
      <c r="AB79">
        <v>14400</v>
      </c>
      <c r="AC79">
        <v>3.333333333333333</v>
      </c>
      <c r="AD79">
        <v>1.0086200000000001</v>
      </c>
      <c r="AE79" t="s">
        <v>371</v>
      </c>
      <c r="AF79">
        <v>0.3</v>
      </c>
      <c r="AG79">
        <v>5.9905065620000002</v>
      </c>
      <c r="AH79">
        <v>82.286078744000022</v>
      </c>
    </row>
    <row r="80" spans="1:34" x14ac:dyDescent="0.3">
      <c r="A80" s="1" t="s">
        <v>84</v>
      </c>
      <c r="B80" t="s">
        <v>210</v>
      </c>
      <c r="C80" t="s">
        <v>260</v>
      </c>
      <c r="D80" t="s">
        <v>84</v>
      </c>
      <c r="E80" t="s">
        <v>423</v>
      </c>
      <c r="F80" t="s">
        <v>350</v>
      </c>
      <c r="G80">
        <v>7</v>
      </c>
      <c r="H80">
        <v>144</v>
      </c>
      <c r="I80">
        <v>1</v>
      </c>
      <c r="J80" t="s">
        <v>359</v>
      </c>
      <c r="K80">
        <v>3</v>
      </c>
      <c r="L80" t="s">
        <v>368</v>
      </c>
      <c r="M80">
        <v>2</v>
      </c>
      <c r="N80">
        <v>0</v>
      </c>
      <c r="O80">
        <v>0</v>
      </c>
      <c r="P80">
        <v>1</v>
      </c>
      <c r="Q80">
        <v>600</v>
      </c>
      <c r="R80">
        <v>1</v>
      </c>
      <c r="S80">
        <v>600</v>
      </c>
      <c r="T80">
        <v>1</v>
      </c>
      <c r="U80">
        <v>600</v>
      </c>
      <c r="V80">
        <v>1</v>
      </c>
      <c r="W80">
        <v>590</v>
      </c>
      <c r="X80">
        <v>1</v>
      </c>
      <c r="Y80">
        <v>1</v>
      </c>
      <c r="Z80">
        <v>1</v>
      </c>
      <c r="AA80">
        <v>10.4</v>
      </c>
      <c r="AB80">
        <v>14400</v>
      </c>
      <c r="AC80">
        <v>3.333333333333333</v>
      </c>
      <c r="AD80">
        <v>1.0086200000000001</v>
      </c>
      <c r="AE80" t="s">
        <v>371</v>
      </c>
      <c r="AF80">
        <v>0.3</v>
      </c>
      <c r="AG80">
        <v>5.9905065620000002</v>
      </c>
      <c r="AH80">
        <v>82.286078744000022</v>
      </c>
    </row>
    <row r="81" spans="1:34" x14ac:dyDescent="0.3">
      <c r="A81" s="1" t="s">
        <v>85</v>
      </c>
      <c r="B81" t="s">
        <v>210</v>
      </c>
      <c r="C81" t="s">
        <v>260</v>
      </c>
      <c r="D81" t="s">
        <v>85</v>
      </c>
      <c r="E81" t="s">
        <v>424</v>
      </c>
      <c r="F81" t="s">
        <v>350</v>
      </c>
      <c r="G81">
        <v>7</v>
      </c>
      <c r="H81">
        <v>131</v>
      </c>
      <c r="I81">
        <v>1</v>
      </c>
      <c r="J81" t="s">
        <v>359</v>
      </c>
      <c r="K81">
        <v>3</v>
      </c>
      <c r="L81" t="s">
        <v>368</v>
      </c>
      <c r="M81">
        <v>2</v>
      </c>
      <c r="N81">
        <v>0</v>
      </c>
      <c r="O81">
        <v>0</v>
      </c>
      <c r="P81">
        <v>1</v>
      </c>
      <c r="Q81">
        <v>600</v>
      </c>
      <c r="R81">
        <v>1</v>
      </c>
      <c r="S81">
        <v>600</v>
      </c>
      <c r="T81">
        <v>1</v>
      </c>
      <c r="U81">
        <v>600</v>
      </c>
      <c r="V81">
        <v>1</v>
      </c>
      <c r="W81">
        <v>590</v>
      </c>
      <c r="X81">
        <v>1</v>
      </c>
      <c r="Y81">
        <v>1</v>
      </c>
      <c r="Z81">
        <v>1</v>
      </c>
      <c r="AA81">
        <v>10.4</v>
      </c>
      <c r="AB81">
        <v>13100</v>
      </c>
      <c r="AC81">
        <v>3.333333333333333</v>
      </c>
      <c r="AD81">
        <v>1.0086200000000001</v>
      </c>
      <c r="AE81" t="s">
        <v>371</v>
      </c>
      <c r="AF81">
        <v>0.3</v>
      </c>
      <c r="AG81">
        <v>5.9905065620000002</v>
      </c>
      <c r="AH81">
        <v>82.286078744000022</v>
      </c>
    </row>
    <row r="82" spans="1:34" x14ac:dyDescent="0.3">
      <c r="A82" s="1" t="s">
        <v>86</v>
      </c>
      <c r="B82" t="s">
        <v>211</v>
      </c>
      <c r="C82" t="s">
        <v>261</v>
      </c>
      <c r="D82" t="s">
        <v>310</v>
      </c>
      <c r="E82" t="s">
        <v>425</v>
      </c>
      <c r="F82" t="s">
        <v>346</v>
      </c>
      <c r="G82">
        <v>3</v>
      </c>
      <c r="H82">
        <v>350</v>
      </c>
      <c r="I82">
        <v>1</v>
      </c>
      <c r="J82" t="s">
        <v>358</v>
      </c>
      <c r="K82">
        <v>6</v>
      </c>
      <c r="L82" t="s">
        <v>365</v>
      </c>
      <c r="M82">
        <v>3</v>
      </c>
      <c r="N82">
        <v>0.4</v>
      </c>
      <c r="O82">
        <v>140</v>
      </c>
      <c r="P82">
        <v>1</v>
      </c>
      <c r="Q82">
        <v>240</v>
      </c>
      <c r="R82">
        <v>0.68571428571428572</v>
      </c>
      <c r="S82">
        <v>240</v>
      </c>
      <c r="T82">
        <v>0.68571428571428572</v>
      </c>
      <c r="U82">
        <v>200</v>
      </c>
      <c r="V82">
        <v>0.5714285714285714</v>
      </c>
      <c r="W82">
        <v>200</v>
      </c>
      <c r="X82">
        <v>0.5714285714285714</v>
      </c>
      <c r="Y82">
        <v>8</v>
      </c>
      <c r="Z82">
        <v>8</v>
      </c>
      <c r="AA82">
        <v>3.1</v>
      </c>
      <c r="AB82">
        <v>42000</v>
      </c>
      <c r="AC82">
        <v>2.7624309391666659</v>
      </c>
      <c r="AD82">
        <v>0.94116999999999995</v>
      </c>
      <c r="AE82" t="s">
        <v>371</v>
      </c>
      <c r="AF82">
        <v>0.1</v>
      </c>
      <c r="AG82">
        <v>2.766</v>
      </c>
      <c r="AH82">
        <v>30.607182319846</v>
      </c>
    </row>
    <row r="83" spans="1:34" x14ac:dyDescent="0.3">
      <c r="A83" s="1" t="s">
        <v>87</v>
      </c>
      <c r="B83" t="s">
        <v>211</v>
      </c>
      <c r="C83" t="s">
        <v>261</v>
      </c>
      <c r="D83" t="s">
        <v>311</v>
      </c>
      <c r="E83" t="s">
        <v>426</v>
      </c>
      <c r="F83" t="s">
        <v>346</v>
      </c>
      <c r="G83">
        <v>3</v>
      </c>
      <c r="H83">
        <v>350</v>
      </c>
      <c r="I83">
        <v>1</v>
      </c>
      <c r="J83" t="s">
        <v>358</v>
      </c>
      <c r="K83">
        <v>6</v>
      </c>
      <c r="L83" t="s">
        <v>365</v>
      </c>
      <c r="M83">
        <v>3</v>
      </c>
      <c r="N83">
        <v>0.4</v>
      </c>
      <c r="O83">
        <v>140</v>
      </c>
      <c r="P83">
        <v>1</v>
      </c>
      <c r="Q83">
        <v>240</v>
      </c>
      <c r="R83">
        <v>0.68571428571428572</v>
      </c>
      <c r="S83">
        <v>240</v>
      </c>
      <c r="T83">
        <v>0.68571428571428572</v>
      </c>
      <c r="U83">
        <v>200</v>
      </c>
      <c r="V83">
        <v>0.5714285714285714</v>
      </c>
      <c r="W83">
        <v>200</v>
      </c>
      <c r="X83">
        <v>0.5714285714285714</v>
      </c>
      <c r="Y83">
        <v>8</v>
      </c>
      <c r="Z83">
        <v>8</v>
      </c>
      <c r="AA83">
        <v>3.1</v>
      </c>
      <c r="AB83">
        <v>42000</v>
      </c>
      <c r="AC83">
        <v>2.7624309391666659</v>
      </c>
      <c r="AD83">
        <v>0.94116999999999995</v>
      </c>
      <c r="AE83" t="s">
        <v>371</v>
      </c>
      <c r="AF83">
        <v>0.1</v>
      </c>
      <c r="AG83">
        <v>2.766</v>
      </c>
      <c r="AH83">
        <v>30.607182319846</v>
      </c>
    </row>
    <row r="84" spans="1:34" x14ac:dyDescent="0.3">
      <c r="A84" s="1" t="s">
        <v>88</v>
      </c>
      <c r="B84" t="s">
        <v>211</v>
      </c>
      <c r="C84" t="s">
        <v>261</v>
      </c>
      <c r="D84" t="s">
        <v>312</v>
      </c>
      <c r="E84" t="s">
        <v>427</v>
      </c>
      <c r="F84" t="s">
        <v>346</v>
      </c>
      <c r="G84">
        <v>3</v>
      </c>
      <c r="H84">
        <v>350</v>
      </c>
      <c r="I84">
        <v>1</v>
      </c>
      <c r="J84" t="s">
        <v>358</v>
      </c>
      <c r="K84">
        <v>6</v>
      </c>
      <c r="L84" t="s">
        <v>365</v>
      </c>
      <c r="M84">
        <v>3</v>
      </c>
      <c r="N84">
        <v>0.4</v>
      </c>
      <c r="O84">
        <v>140</v>
      </c>
      <c r="P84">
        <v>1</v>
      </c>
      <c r="Q84">
        <v>240</v>
      </c>
      <c r="R84">
        <v>0.68571428571428572</v>
      </c>
      <c r="S84">
        <v>240</v>
      </c>
      <c r="T84">
        <v>0.68571428571428572</v>
      </c>
      <c r="U84">
        <v>200</v>
      </c>
      <c r="V84">
        <v>0.5714285714285714</v>
      </c>
      <c r="W84">
        <v>200</v>
      </c>
      <c r="X84">
        <v>0.5714285714285714</v>
      </c>
      <c r="Y84">
        <v>8</v>
      </c>
      <c r="Z84">
        <v>8</v>
      </c>
      <c r="AA84">
        <v>3.1</v>
      </c>
      <c r="AB84">
        <v>42000</v>
      </c>
      <c r="AC84">
        <v>2.7624309391666659</v>
      </c>
      <c r="AD84">
        <v>0.94116999999999995</v>
      </c>
      <c r="AE84" t="s">
        <v>371</v>
      </c>
      <c r="AF84">
        <v>0.1</v>
      </c>
      <c r="AG84">
        <v>2.766</v>
      </c>
      <c r="AH84">
        <v>30.607182319846</v>
      </c>
    </row>
    <row r="85" spans="1:34" x14ac:dyDescent="0.3">
      <c r="A85" s="1" t="s">
        <v>89</v>
      </c>
      <c r="B85" t="s">
        <v>211</v>
      </c>
      <c r="C85" t="s">
        <v>261</v>
      </c>
      <c r="D85" t="s">
        <v>313</v>
      </c>
      <c r="E85" t="s">
        <v>428</v>
      </c>
      <c r="F85" t="s">
        <v>346</v>
      </c>
      <c r="G85">
        <v>3</v>
      </c>
      <c r="H85">
        <v>350</v>
      </c>
      <c r="I85">
        <v>1</v>
      </c>
      <c r="J85" t="s">
        <v>358</v>
      </c>
      <c r="K85">
        <v>6</v>
      </c>
      <c r="L85" t="s">
        <v>365</v>
      </c>
      <c r="M85">
        <v>3</v>
      </c>
      <c r="N85">
        <v>0.4</v>
      </c>
      <c r="O85">
        <v>140</v>
      </c>
      <c r="P85">
        <v>1</v>
      </c>
      <c r="Q85">
        <v>240</v>
      </c>
      <c r="R85">
        <v>0.68571428571428572</v>
      </c>
      <c r="S85">
        <v>240</v>
      </c>
      <c r="T85">
        <v>0.68571428571428572</v>
      </c>
      <c r="U85">
        <v>200</v>
      </c>
      <c r="V85">
        <v>0.5714285714285714</v>
      </c>
      <c r="W85">
        <v>200</v>
      </c>
      <c r="X85">
        <v>0.5714285714285714</v>
      </c>
      <c r="Y85">
        <v>8</v>
      </c>
      <c r="Z85">
        <v>8</v>
      </c>
      <c r="AA85">
        <v>3.1</v>
      </c>
      <c r="AB85">
        <v>42000</v>
      </c>
      <c r="AC85">
        <v>2.7624309391666659</v>
      </c>
      <c r="AD85">
        <v>0.94116999999999995</v>
      </c>
      <c r="AE85" t="s">
        <v>371</v>
      </c>
      <c r="AF85">
        <v>0.1</v>
      </c>
      <c r="AG85">
        <v>2.766</v>
      </c>
      <c r="AH85">
        <v>30.607182319846</v>
      </c>
    </row>
    <row r="86" spans="1:34" x14ac:dyDescent="0.3">
      <c r="A86" s="1" t="s">
        <v>90</v>
      </c>
      <c r="B86" t="s">
        <v>212</v>
      </c>
      <c r="C86" t="s">
        <v>262</v>
      </c>
      <c r="D86" t="s">
        <v>314</v>
      </c>
      <c r="E86" t="s">
        <v>429</v>
      </c>
      <c r="F86" t="s">
        <v>346</v>
      </c>
      <c r="G86">
        <v>3</v>
      </c>
      <c r="H86">
        <v>173</v>
      </c>
      <c r="I86">
        <v>1</v>
      </c>
      <c r="J86" t="s">
        <v>359</v>
      </c>
      <c r="K86">
        <v>3</v>
      </c>
      <c r="L86" t="s">
        <v>367</v>
      </c>
      <c r="M86">
        <v>1</v>
      </c>
      <c r="N86">
        <v>0</v>
      </c>
      <c r="O86">
        <v>0</v>
      </c>
      <c r="P86">
        <v>1</v>
      </c>
      <c r="Q86">
        <v>660</v>
      </c>
      <c r="R86">
        <v>1</v>
      </c>
      <c r="S86">
        <v>660</v>
      </c>
      <c r="T86">
        <v>1</v>
      </c>
      <c r="U86">
        <v>680</v>
      </c>
      <c r="V86">
        <v>1</v>
      </c>
      <c r="W86">
        <v>660</v>
      </c>
      <c r="X86">
        <v>1</v>
      </c>
      <c r="Y86">
        <v>1</v>
      </c>
      <c r="Z86">
        <v>1</v>
      </c>
      <c r="AA86">
        <v>10.4</v>
      </c>
      <c r="AB86">
        <v>17300</v>
      </c>
      <c r="AC86">
        <v>3.333333333333333</v>
      </c>
      <c r="AD86">
        <v>0.69136999999999993</v>
      </c>
      <c r="AE86" t="s">
        <v>371</v>
      </c>
      <c r="AF86">
        <v>0.3</v>
      </c>
      <c r="AG86">
        <v>5.7453627909999998</v>
      </c>
      <c r="AH86">
        <v>79.34435349200001</v>
      </c>
    </row>
    <row r="87" spans="1:34" x14ac:dyDescent="0.3">
      <c r="A87" s="1" t="s">
        <v>91</v>
      </c>
      <c r="B87" t="s">
        <v>212</v>
      </c>
      <c r="C87" t="s">
        <v>262</v>
      </c>
      <c r="D87" t="s">
        <v>315</v>
      </c>
      <c r="E87" t="s">
        <v>430</v>
      </c>
      <c r="F87" t="s">
        <v>346</v>
      </c>
      <c r="G87">
        <v>3</v>
      </c>
      <c r="H87">
        <v>173</v>
      </c>
      <c r="I87">
        <v>1</v>
      </c>
      <c r="J87" t="s">
        <v>359</v>
      </c>
      <c r="K87">
        <v>3</v>
      </c>
      <c r="L87" t="s">
        <v>367</v>
      </c>
      <c r="M87">
        <v>1</v>
      </c>
      <c r="N87">
        <v>0</v>
      </c>
      <c r="O87">
        <v>0</v>
      </c>
      <c r="P87">
        <v>1</v>
      </c>
      <c r="Q87">
        <v>660</v>
      </c>
      <c r="R87">
        <v>1</v>
      </c>
      <c r="S87">
        <v>660</v>
      </c>
      <c r="T87">
        <v>1</v>
      </c>
      <c r="U87">
        <v>680</v>
      </c>
      <c r="V87">
        <v>1</v>
      </c>
      <c r="W87">
        <v>660</v>
      </c>
      <c r="X87">
        <v>1</v>
      </c>
      <c r="Y87">
        <v>1</v>
      </c>
      <c r="Z87">
        <v>1</v>
      </c>
      <c r="AA87">
        <v>10.4</v>
      </c>
      <c r="AB87">
        <v>17300</v>
      </c>
      <c r="AC87">
        <v>3.333333333333333</v>
      </c>
      <c r="AD87">
        <v>0.69136999999999993</v>
      </c>
      <c r="AE87" t="s">
        <v>371</v>
      </c>
      <c r="AF87">
        <v>0.3</v>
      </c>
      <c r="AG87">
        <v>5.7453627909999998</v>
      </c>
      <c r="AH87">
        <v>79.34435349200001</v>
      </c>
    </row>
    <row r="88" spans="1:34" x14ac:dyDescent="0.3">
      <c r="A88" s="1" t="s">
        <v>92</v>
      </c>
      <c r="B88" t="s">
        <v>212</v>
      </c>
      <c r="C88" t="s">
        <v>262</v>
      </c>
      <c r="D88" t="s">
        <v>316</v>
      </c>
      <c r="E88" t="s">
        <v>431</v>
      </c>
      <c r="F88" t="s">
        <v>346</v>
      </c>
      <c r="G88">
        <v>3</v>
      </c>
      <c r="H88">
        <v>173</v>
      </c>
      <c r="I88">
        <v>1</v>
      </c>
      <c r="J88" t="s">
        <v>359</v>
      </c>
      <c r="K88">
        <v>3</v>
      </c>
      <c r="L88" t="s">
        <v>367</v>
      </c>
      <c r="M88">
        <v>1</v>
      </c>
      <c r="N88">
        <v>0</v>
      </c>
      <c r="O88">
        <v>0</v>
      </c>
      <c r="P88">
        <v>1</v>
      </c>
      <c r="Q88">
        <v>660</v>
      </c>
      <c r="R88">
        <v>1</v>
      </c>
      <c r="S88">
        <v>660</v>
      </c>
      <c r="T88">
        <v>1</v>
      </c>
      <c r="U88">
        <v>680</v>
      </c>
      <c r="V88">
        <v>1</v>
      </c>
      <c r="W88">
        <v>660</v>
      </c>
      <c r="X88">
        <v>1</v>
      </c>
      <c r="Y88">
        <v>1</v>
      </c>
      <c r="Z88">
        <v>1</v>
      </c>
      <c r="AA88">
        <v>10.4</v>
      </c>
      <c r="AB88">
        <v>17300</v>
      </c>
      <c r="AC88">
        <v>3.333333333333333</v>
      </c>
      <c r="AD88">
        <v>0.69136999999999993</v>
      </c>
      <c r="AE88" t="s">
        <v>371</v>
      </c>
      <c r="AF88">
        <v>0.3</v>
      </c>
      <c r="AG88">
        <v>5.7453627909999998</v>
      </c>
      <c r="AH88">
        <v>79.34435349200001</v>
      </c>
    </row>
    <row r="89" spans="1:34" x14ac:dyDescent="0.3">
      <c r="A89" s="1" t="s">
        <v>93</v>
      </c>
      <c r="B89" t="s">
        <v>93</v>
      </c>
      <c r="C89" t="s">
        <v>263</v>
      </c>
      <c r="D89" t="s">
        <v>317</v>
      </c>
      <c r="E89" t="s">
        <v>432</v>
      </c>
      <c r="F89" t="s">
        <v>346</v>
      </c>
      <c r="G89">
        <v>3</v>
      </c>
      <c r="H89">
        <v>644</v>
      </c>
      <c r="I89">
        <v>1</v>
      </c>
      <c r="J89" t="s">
        <v>360</v>
      </c>
      <c r="K89">
        <v>1</v>
      </c>
      <c r="L89" t="s">
        <v>366</v>
      </c>
      <c r="M89">
        <v>1</v>
      </c>
      <c r="N89">
        <v>0</v>
      </c>
      <c r="O89">
        <v>0</v>
      </c>
      <c r="P89">
        <v>1</v>
      </c>
      <c r="Q89">
        <v>380</v>
      </c>
      <c r="R89">
        <v>0.59006211180124224</v>
      </c>
      <c r="S89">
        <v>380</v>
      </c>
      <c r="T89">
        <v>0.59006211180124224</v>
      </c>
      <c r="U89">
        <v>490</v>
      </c>
      <c r="V89">
        <v>0.76086956521739135</v>
      </c>
      <c r="W89">
        <v>490</v>
      </c>
      <c r="X89">
        <v>0.76086956521739135</v>
      </c>
      <c r="Y89">
        <v>4</v>
      </c>
      <c r="Z89">
        <v>4</v>
      </c>
      <c r="AA89">
        <v>7</v>
      </c>
      <c r="AB89">
        <v>9660</v>
      </c>
      <c r="AC89">
        <v>2.1739130436111109</v>
      </c>
      <c r="AD89">
        <v>0.50623999999999991</v>
      </c>
      <c r="AE89" t="s">
        <v>371</v>
      </c>
      <c r="AF89">
        <v>0.3</v>
      </c>
      <c r="AG89">
        <v>5.7453627909999998</v>
      </c>
      <c r="AH89">
        <v>51.963708801878226</v>
      </c>
    </row>
    <row r="90" spans="1:34" x14ac:dyDescent="0.3">
      <c r="A90" s="1" t="s">
        <v>94</v>
      </c>
      <c r="B90" t="s">
        <v>213</v>
      </c>
      <c r="C90" t="s">
        <v>264</v>
      </c>
      <c r="D90" t="s">
        <v>318</v>
      </c>
      <c r="E90" t="s">
        <v>433</v>
      </c>
      <c r="F90" t="s">
        <v>351</v>
      </c>
      <c r="G90">
        <v>8</v>
      </c>
      <c r="H90">
        <v>35</v>
      </c>
      <c r="I90">
        <v>1</v>
      </c>
      <c r="J90" t="s">
        <v>359</v>
      </c>
      <c r="K90">
        <v>3</v>
      </c>
      <c r="L90" t="s">
        <v>366</v>
      </c>
      <c r="M90">
        <v>1</v>
      </c>
      <c r="N90">
        <v>0</v>
      </c>
      <c r="O90">
        <v>0</v>
      </c>
      <c r="P90">
        <v>1</v>
      </c>
      <c r="Q90">
        <v>600</v>
      </c>
      <c r="R90">
        <v>1</v>
      </c>
      <c r="S90">
        <v>600</v>
      </c>
      <c r="T90">
        <v>1</v>
      </c>
      <c r="U90">
        <v>600</v>
      </c>
      <c r="V90">
        <v>1</v>
      </c>
      <c r="W90">
        <v>600</v>
      </c>
      <c r="X90">
        <v>1</v>
      </c>
      <c r="Y90">
        <v>1</v>
      </c>
      <c r="Z90">
        <v>1</v>
      </c>
      <c r="AA90">
        <v>10.4</v>
      </c>
      <c r="AB90">
        <v>3500</v>
      </c>
      <c r="AC90">
        <v>3.4482758611111111</v>
      </c>
      <c r="AD90">
        <v>0.68462000000000001</v>
      </c>
      <c r="AE90" t="s">
        <v>371</v>
      </c>
      <c r="AF90">
        <v>0.3</v>
      </c>
      <c r="AG90">
        <v>6.6170232560000004</v>
      </c>
      <c r="AH90">
        <v>92.542357637872357</v>
      </c>
    </row>
    <row r="91" spans="1:34" x14ac:dyDescent="0.3">
      <c r="A91" s="1" t="s">
        <v>95</v>
      </c>
      <c r="B91" t="s">
        <v>213</v>
      </c>
      <c r="C91" t="s">
        <v>264</v>
      </c>
      <c r="D91" t="s">
        <v>319</v>
      </c>
      <c r="E91" t="s">
        <v>434</v>
      </c>
      <c r="F91" t="s">
        <v>351</v>
      </c>
      <c r="G91">
        <v>8</v>
      </c>
      <c r="H91">
        <v>35</v>
      </c>
      <c r="I91">
        <v>1</v>
      </c>
      <c r="J91" t="s">
        <v>359</v>
      </c>
      <c r="K91">
        <v>3</v>
      </c>
      <c r="L91" t="s">
        <v>366</v>
      </c>
      <c r="M91">
        <v>1</v>
      </c>
      <c r="N91">
        <v>0</v>
      </c>
      <c r="O91">
        <v>0</v>
      </c>
      <c r="P91">
        <v>1</v>
      </c>
      <c r="Q91">
        <v>600</v>
      </c>
      <c r="R91">
        <v>1</v>
      </c>
      <c r="S91">
        <v>600</v>
      </c>
      <c r="T91">
        <v>1</v>
      </c>
      <c r="U91">
        <v>600</v>
      </c>
      <c r="V91">
        <v>1</v>
      </c>
      <c r="W91">
        <v>600</v>
      </c>
      <c r="X91">
        <v>1</v>
      </c>
      <c r="Y91">
        <v>1</v>
      </c>
      <c r="Z91">
        <v>1</v>
      </c>
      <c r="AA91">
        <v>10.4</v>
      </c>
      <c r="AB91">
        <v>3500</v>
      </c>
      <c r="AC91">
        <v>3.4482758611111111</v>
      </c>
      <c r="AD91">
        <v>0.68462000000000001</v>
      </c>
      <c r="AE91" t="s">
        <v>371</v>
      </c>
      <c r="AF91">
        <v>0.3</v>
      </c>
      <c r="AG91">
        <v>6.6170232560000004</v>
      </c>
      <c r="AH91">
        <v>92.542357637872357</v>
      </c>
    </row>
    <row r="92" spans="1:34" x14ac:dyDescent="0.3">
      <c r="A92" s="1" t="s">
        <v>96</v>
      </c>
      <c r="B92" t="s">
        <v>213</v>
      </c>
      <c r="C92" t="s">
        <v>264</v>
      </c>
      <c r="D92" t="s">
        <v>320</v>
      </c>
      <c r="E92" t="s">
        <v>435</v>
      </c>
      <c r="F92" t="s">
        <v>351</v>
      </c>
      <c r="G92">
        <v>8</v>
      </c>
      <c r="H92">
        <v>35</v>
      </c>
      <c r="I92">
        <v>1</v>
      </c>
      <c r="J92" t="s">
        <v>359</v>
      </c>
      <c r="K92">
        <v>3</v>
      </c>
      <c r="L92" t="s">
        <v>366</v>
      </c>
      <c r="M92">
        <v>1</v>
      </c>
      <c r="N92">
        <v>0</v>
      </c>
      <c r="O92">
        <v>0</v>
      </c>
      <c r="P92">
        <v>1</v>
      </c>
      <c r="Q92">
        <v>600</v>
      </c>
      <c r="R92">
        <v>1</v>
      </c>
      <c r="S92">
        <v>600</v>
      </c>
      <c r="T92">
        <v>1</v>
      </c>
      <c r="U92">
        <v>600</v>
      </c>
      <c r="V92">
        <v>1</v>
      </c>
      <c r="W92">
        <v>600</v>
      </c>
      <c r="X92">
        <v>1</v>
      </c>
      <c r="Y92">
        <v>1</v>
      </c>
      <c r="Z92">
        <v>1</v>
      </c>
      <c r="AA92">
        <v>10.4</v>
      </c>
      <c r="AB92">
        <v>3500</v>
      </c>
      <c r="AC92">
        <v>3.4482758611111111</v>
      </c>
      <c r="AD92">
        <v>0.68462000000000001</v>
      </c>
      <c r="AE92" t="s">
        <v>371</v>
      </c>
      <c r="AF92">
        <v>0.3</v>
      </c>
      <c r="AG92">
        <v>6.6170232560000004</v>
      </c>
      <c r="AH92">
        <v>92.542357637872357</v>
      </c>
    </row>
    <row r="93" spans="1:34" x14ac:dyDescent="0.3">
      <c r="A93" s="1" t="s">
        <v>97</v>
      </c>
      <c r="B93" t="s">
        <v>213</v>
      </c>
      <c r="C93" t="s">
        <v>264</v>
      </c>
      <c r="D93" t="s">
        <v>321</v>
      </c>
      <c r="E93" t="s">
        <v>436</v>
      </c>
      <c r="F93" t="s">
        <v>351</v>
      </c>
      <c r="G93">
        <v>8</v>
      </c>
      <c r="H93">
        <v>58</v>
      </c>
      <c r="I93">
        <v>1</v>
      </c>
      <c r="J93" t="s">
        <v>359</v>
      </c>
      <c r="K93">
        <v>3</v>
      </c>
      <c r="L93" t="s">
        <v>366</v>
      </c>
      <c r="M93">
        <v>1</v>
      </c>
      <c r="N93">
        <v>0</v>
      </c>
      <c r="O93">
        <v>0</v>
      </c>
      <c r="P93">
        <v>1</v>
      </c>
      <c r="Q93">
        <v>600</v>
      </c>
      <c r="R93">
        <v>1</v>
      </c>
      <c r="S93">
        <v>600</v>
      </c>
      <c r="T93">
        <v>1</v>
      </c>
      <c r="U93">
        <v>600</v>
      </c>
      <c r="V93">
        <v>1</v>
      </c>
      <c r="W93">
        <v>600</v>
      </c>
      <c r="X93">
        <v>1</v>
      </c>
      <c r="Y93">
        <v>1</v>
      </c>
      <c r="Z93">
        <v>1</v>
      </c>
      <c r="AA93">
        <v>10.4</v>
      </c>
      <c r="AB93">
        <v>5800</v>
      </c>
      <c r="AC93">
        <v>3.5714285722222221</v>
      </c>
      <c r="AD93">
        <v>0.70965</v>
      </c>
      <c r="AE93" t="s">
        <v>371</v>
      </c>
      <c r="AF93">
        <v>0.3</v>
      </c>
      <c r="AG93">
        <v>6.6170232560000004</v>
      </c>
      <c r="AH93">
        <v>95.476013310334352</v>
      </c>
    </row>
    <row r="94" spans="1:34" x14ac:dyDescent="0.3">
      <c r="A94" s="1" t="s">
        <v>98</v>
      </c>
      <c r="B94" t="s">
        <v>214</v>
      </c>
      <c r="C94" t="s">
        <v>265</v>
      </c>
      <c r="D94" t="s">
        <v>322</v>
      </c>
      <c r="E94" t="s">
        <v>437</v>
      </c>
      <c r="F94" t="s">
        <v>347</v>
      </c>
      <c r="G94">
        <v>4</v>
      </c>
      <c r="H94">
        <v>156</v>
      </c>
      <c r="I94">
        <v>1</v>
      </c>
      <c r="J94" t="s">
        <v>359</v>
      </c>
      <c r="K94">
        <v>3</v>
      </c>
      <c r="L94" t="s">
        <v>366</v>
      </c>
      <c r="M94">
        <v>1</v>
      </c>
      <c r="N94">
        <v>0</v>
      </c>
      <c r="O94">
        <v>0</v>
      </c>
      <c r="P94">
        <v>1</v>
      </c>
      <c r="Q94">
        <v>3330</v>
      </c>
      <c r="R94">
        <v>1</v>
      </c>
      <c r="S94">
        <v>680</v>
      </c>
      <c r="T94">
        <v>1</v>
      </c>
      <c r="U94">
        <v>3330</v>
      </c>
      <c r="V94">
        <v>1</v>
      </c>
      <c r="W94">
        <v>920</v>
      </c>
      <c r="X94">
        <v>1</v>
      </c>
      <c r="Y94">
        <v>1</v>
      </c>
      <c r="Z94">
        <v>1</v>
      </c>
      <c r="AA94">
        <v>10.4</v>
      </c>
      <c r="AB94">
        <v>15600</v>
      </c>
      <c r="AC94">
        <v>3.2894736833333331</v>
      </c>
      <c r="AD94">
        <v>0.81463783000000001</v>
      </c>
      <c r="AE94" t="s">
        <v>371</v>
      </c>
      <c r="AF94">
        <v>0.3</v>
      </c>
      <c r="AG94">
        <v>6.2108415379999986</v>
      </c>
      <c r="AH94">
        <v>83.949439246176297</v>
      </c>
    </row>
    <row r="95" spans="1:34" x14ac:dyDescent="0.3">
      <c r="A95" s="1" t="s">
        <v>99</v>
      </c>
      <c r="B95" t="s">
        <v>214</v>
      </c>
      <c r="C95" t="s">
        <v>265</v>
      </c>
      <c r="D95" t="s">
        <v>323</v>
      </c>
      <c r="E95" t="s">
        <v>438</v>
      </c>
      <c r="F95" t="s">
        <v>347</v>
      </c>
      <c r="G95">
        <v>4</v>
      </c>
      <c r="H95">
        <v>156</v>
      </c>
      <c r="I95">
        <v>1</v>
      </c>
      <c r="J95" t="s">
        <v>359</v>
      </c>
      <c r="K95">
        <v>3</v>
      </c>
      <c r="L95" t="s">
        <v>366</v>
      </c>
      <c r="M95">
        <v>1</v>
      </c>
      <c r="N95">
        <v>0</v>
      </c>
      <c r="O95">
        <v>0</v>
      </c>
      <c r="P95">
        <v>1</v>
      </c>
      <c r="Q95">
        <v>3330</v>
      </c>
      <c r="R95">
        <v>1</v>
      </c>
      <c r="S95">
        <v>680</v>
      </c>
      <c r="T95">
        <v>1</v>
      </c>
      <c r="U95">
        <v>3330</v>
      </c>
      <c r="V95">
        <v>1</v>
      </c>
      <c r="W95">
        <v>920</v>
      </c>
      <c r="X95">
        <v>1</v>
      </c>
      <c r="Y95">
        <v>1</v>
      </c>
      <c r="Z95">
        <v>1</v>
      </c>
      <c r="AA95">
        <v>10.4</v>
      </c>
      <c r="AB95">
        <v>15600</v>
      </c>
      <c r="AC95">
        <v>3.2894736833333331</v>
      </c>
      <c r="AD95">
        <v>0.81463783000000001</v>
      </c>
      <c r="AE95" t="s">
        <v>371</v>
      </c>
      <c r="AF95">
        <v>0.3</v>
      </c>
      <c r="AG95">
        <v>6.2108415379999986</v>
      </c>
      <c r="AH95">
        <v>83.949439246176297</v>
      </c>
    </row>
    <row r="96" spans="1:34" x14ac:dyDescent="0.3">
      <c r="A96" s="1" t="s">
        <v>100</v>
      </c>
      <c r="B96" t="s">
        <v>215</v>
      </c>
      <c r="C96" t="s">
        <v>266</v>
      </c>
      <c r="D96" t="s">
        <v>100</v>
      </c>
      <c r="E96" t="s">
        <v>439</v>
      </c>
      <c r="F96" t="s">
        <v>344</v>
      </c>
      <c r="G96">
        <v>1</v>
      </c>
      <c r="H96">
        <v>51</v>
      </c>
      <c r="I96">
        <v>1</v>
      </c>
      <c r="J96" t="s">
        <v>359</v>
      </c>
      <c r="K96">
        <v>3</v>
      </c>
      <c r="L96" t="s">
        <v>366</v>
      </c>
      <c r="M96">
        <v>1</v>
      </c>
      <c r="N96">
        <v>0</v>
      </c>
      <c r="O96">
        <v>0</v>
      </c>
      <c r="P96">
        <v>1</v>
      </c>
      <c r="Q96">
        <v>540</v>
      </c>
      <c r="R96">
        <v>1</v>
      </c>
      <c r="S96">
        <v>540</v>
      </c>
      <c r="T96">
        <v>1</v>
      </c>
      <c r="U96">
        <v>540</v>
      </c>
      <c r="V96">
        <v>1</v>
      </c>
      <c r="W96">
        <v>540</v>
      </c>
      <c r="X96">
        <v>1</v>
      </c>
      <c r="Y96">
        <v>1</v>
      </c>
      <c r="Z96">
        <v>1</v>
      </c>
      <c r="AA96">
        <v>10.4</v>
      </c>
      <c r="AB96">
        <v>5100</v>
      </c>
      <c r="AC96">
        <v>4.3668122277777766</v>
      </c>
      <c r="AD96">
        <v>0.90578000000000003</v>
      </c>
      <c r="AE96" t="s">
        <v>371</v>
      </c>
      <c r="AF96">
        <v>0.3</v>
      </c>
      <c r="AG96">
        <v>6.7050292459999996</v>
      </c>
      <c r="AH96">
        <v>115.8065733165455</v>
      </c>
    </row>
    <row r="97" spans="1:34" x14ac:dyDescent="0.3">
      <c r="A97" s="1" t="s">
        <v>101</v>
      </c>
      <c r="B97" t="s">
        <v>215</v>
      </c>
      <c r="C97" t="s">
        <v>266</v>
      </c>
      <c r="D97" t="s">
        <v>101</v>
      </c>
      <c r="E97" t="s">
        <v>440</v>
      </c>
      <c r="F97" t="s">
        <v>344</v>
      </c>
      <c r="G97">
        <v>1</v>
      </c>
      <c r="H97">
        <v>51</v>
      </c>
      <c r="I97">
        <v>1</v>
      </c>
      <c r="J97" t="s">
        <v>359</v>
      </c>
      <c r="K97">
        <v>3</v>
      </c>
      <c r="L97" t="s">
        <v>366</v>
      </c>
      <c r="M97">
        <v>1</v>
      </c>
      <c r="N97">
        <v>0</v>
      </c>
      <c r="O97">
        <v>0</v>
      </c>
      <c r="P97">
        <v>1</v>
      </c>
      <c r="Q97">
        <v>540</v>
      </c>
      <c r="R97">
        <v>1</v>
      </c>
      <c r="S97">
        <v>540</v>
      </c>
      <c r="T97">
        <v>1</v>
      </c>
      <c r="U97">
        <v>540</v>
      </c>
      <c r="V97">
        <v>1</v>
      </c>
      <c r="W97">
        <v>540</v>
      </c>
      <c r="X97">
        <v>1</v>
      </c>
      <c r="Y97">
        <v>1</v>
      </c>
      <c r="Z97">
        <v>1</v>
      </c>
      <c r="AA97">
        <v>10.4</v>
      </c>
      <c r="AB97">
        <v>5100</v>
      </c>
      <c r="AC97">
        <v>4.3668122277777766</v>
      </c>
      <c r="AD97">
        <v>0.90578000000000003</v>
      </c>
      <c r="AE97" t="s">
        <v>371</v>
      </c>
      <c r="AF97">
        <v>0.3</v>
      </c>
      <c r="AG97">
        <v>6.7050292459999996</v>
      </c>
      <c r="AH97">
        <v>115.8065733165455</v>
      </c>
    </row>
    <row r="98" spans="1:34" x14ac:dyDescent="0.3">
      <c r="A98" s="1" t="s">
        <v>102</v>
      </c>
      <c r="B98" t="s">
        <v>215</v>
      </c>
      <c r="C98" t="s">
        <v>266</v>
      </c>
      <c r="D98" t="s">
        <v>102</v>
      </c>
      <c r="E98" t="s">
        <v>441</v>
      </c>
      <c r="F98" t="s">
        <v>344</v>
      </c>
      <c r="G98">
        <v>1</v>
      </c>
      <c r="H98">
        <v>51</v>
      </c>
      <c r="I98">
        <v>1</v>
      </c>
      <c r="J98" t="s">
        <v>359</v>
      </c>
      <c r="K98">
        <v>3</v>
      </c>
      <c r="L98" t="s">
        <v>366</v>
      </c>
      <c r="M98">
        <v>1</v>
      </c>
      <c r="N98">
        <v>0</v>
      </c>
      <c r="O98">
        <v>0</v>
      </c>
      <c r="P98">
        <v>1</v>
      </c>
      <c r="Q98">
        <v>540</v>
      </c>
      <c r="R98">
        <v>1</v>
      </c>
      <c r="S98">
        <v>540</v>
      </c>
      <c r="T98">
        <v>1</v>
      </c>
      <c r="U98">
        <v>540</v>
      </c>
      <c r="V98">
        <v>1</v>
      </c>
      <c r="W98">
        <v>540</v>
      </c>
      <c r="X98">
        <v>1</v>
      </c>
      <c r="Y98">
        <v>1</v>
      </c>
      <c r="Z98">
        <v>1</v>
      </c>
      <c r="AA98">
        <v>10.4</v>
      </c>
      <c r="AB98">
        <v>5100</v>
      </c>
      <c r="AC98">
        <v>4.3668122277777766</v>
      </c>
      <c r="AD98">
        <v>0.90578000000000003</v>
      </c>
      <c r="AE98" t="s">
        <v>371</v>
      </c>
      <c r="AF98">
        <v>0.3</v>
      </c>
      <c r="AG98">
        <v>6.7050292459999996</v>
      </c>
      <c r="AH98">
        <v>115.8065733165455</v>
      </c>
    </row>
    <row r="99" spans="1:34" x14ac:dyDescent="0.3">
      <c r="A99" s="1" t="s">
        <v>103</v>
      </c>
      <c r="B99" t="s">
        <v>215</v>
      </c>
      <c r="C99" t="s">
        <v>266</v>
      </c>
      <c r="D99" t="s">
        <v>103</v>
      </c>
      <c r="E99" t="s">
        <v>442</v>
      </c>
      <c r="F99" t="s">
        <v>344</v>
      </c>
      <c r="G99">
        <v>1</v>
      </c>
      <c r="H99">
        <v>51</v>
      </c>
      <c r="I99">
        <v>1</v>
      </c>
      <c r="J99" t="s">
        <v>359</v>
      </c>
      <c r="K99">
        <v>3</v>
      </c>
      <c r="L99" t="s">
        <v>366</v>
      </c>
      <c r="M99">
        <v>1</v>
      </c>
      <c r="N99">
        <v>0</v>
      </c>
      <c r="O99">
        <v>0</v>
      </c>
      <c r="P99">
        <v>1</v>
      </c>
      <c r="Q99">
        <v>540</v>
      </c>
      <c r="R99">
        <v>1</v>
      </c>
      <c r="S99">
        <v>540</v>
      </c>
      <c r="T99">
        <v>1</v>
      </c>
      <c r="U99">
        <v>540</v>
      </c>
      <c r="V99">
        <v>1</v>
      </c>
      <c r="W99">
        <v>540</v>
      </c>
      <c r="X99">
        <v>1</v>
      </c>
      <c r="Y99">
        <v>1</v>
      </c>
      <c r="Z99">
        <v>1</v>
      </c>
      <c r="AA99">
        <v>10.4</v>
      </c>
      <c r="AB99">
        <v>5100</v>
      </c>
      <c r="AC99">
        <v>4.3668122277777766</v>
      </c>
      <c r="AD99">
        <v>0.90578000000000003</v>
      </c>
      <c r="AE99" t="s">
        <v>371</v>
      </c>
      <c r="AF99">
        <v>0.3</v>
      </c>
      <c r="AG99">
        <v>6.7050292459999996</v>
      </c>
      <c r="AH99">
        <v>115.8065733165455</v>
      </c>
    </row>
    <row r="100" spans="1:34" x14ac:dyDescent="0.3">
      <c r="A100" s="1" t="s">
        <v>104</v>
      </c>
      <c r="B100" t="s">
        <v>216</v>
      </c>
      <c r="C100" t="s">
        <v>267</v>
      </c>
      <c r="D100" t="s">
        <v>324</v>
      </c>
      <c r="E100" t="s">
        <v>443</v>
      </c>
      <c r="F100" t="s">
        <v>345</v>
      </c>
      <c r="G100">
        <v>2</v>
      </c>
      <c r="H100">
        <v>50</v>
      </c>
      <c r="I100">
        <v>1</v>
      </c>
      <c r="J100" t="s">
        <v>359</v>
      </c>
      <c r="K100">
        <v>3</v>
      </c>
      <c r="L100" t="s">
        <v>368</v>
      </c>
      <c r="M100">
        <v>2</v>
      </c>
      <c r="N100">
        <v>0</v>
      </c>
      <c r="O100">
        <v>0</v>
      </c>
      <c r="P100">
        <v>1</v>
      </c>
      <c r="Q100">
        <v>60</v>
      </c>
      <c r="R100">
        <v>1</v>
      </c>
      <c r="S100">
        <v>60</v>
      </c>
      <c r="T100">
        <v>1</v>
      </c>
      <c r="U100">
        <v>60</v>
      </c>
      <c r="V100">
        <v>1</v>
      </c>
      <c r="W100">
        <v>60</v>
      </c>
      <c r="X100">
        <v>1</v>
      </c>
      <c r="Y100">
        <v>1</v>
      </c>
      <c r="Z100">
        <v>1</v>
      </c>
      <c r="AA100">
        <v>10.4</v>
      </c>
      <c r="AB100">
        <v>5000</v>
      </c>
      <c r="AC100">
        <v>3.5714285722222221</v>
      </c>
      <c r="AD100">
        <v>0.94233</v>
      </c>
      <c r="AE100" t="s">
        <v>371</v>
      </c>
      <c r="AF100">
        <v>0.3</v>
      </c>
      <c r="AG100">
        <v>7.1509076550000001</v>
      </c>
      <c r="AH100">
        <v>102.3402412990026</v>
      </c>
    </row>
    <row r="101" spans="1:34" x14ac:dyDescent="0.3">
      <c r="A101" s="1" t="s">
        <v>105</v>
      </c>
      <c r="B101" t="s">
        <v>105</v>
      </c>
      <c r="C101" t="s">
        <v>268</v>
      </c>
      <c r="D101" t="s">
        <v>105</v>
      </c>
      <c r="E101" t="s">
        <v>444</v>
      </c>
      <c r="F101" t="s">
        <v>352</v>
      </c>
      <c r="G101">
        <v>9</v>
      </c>
      <c r="H101">
        <v>90</v>
      </c>
      <c r="I101">
        <v>1</v>
      </c>
      <c r="J101" t="s">
        <v>359</v>
      </c>
      <c r="K101">
        <v>3</v>
      </c>
      <c r="L101" t="s">
        <v>366</v>
      </c>
      <c r="M101">
        <v>1</v>
      </c>
      <c r="N101">
        <v>0</v>
      </c>
      <c r="O101">
        <v>0</v>
      </c>
      <c r="P101">
        <v>1</v>
      </c>
      <c r="Q101">
        <v>300</v>
      </c>
      <c r="R101">
        <v>1</v>
      </c>
      <c r="S101">
        <v>300</v>
      </c>
      <c r="T101">
        <v>1</v>
      </c>
      <c r="U101">
        <v>300</v>
      </c>
      <c r="V101">
        <v>1</v>
      </c>
      <c r="W101">
        <v>300</v>
      </c>
      <c r="X101">
        <v>1</v>
      </c>
      <c r="Y101">
        <v>1</v>
      </c>
      <c r="Z101">
        <v>1</v>
      </c>
      <c r="AA101">
        <v>10.4</v>
      </c>
      <c r="AB101">
        <v>9000</v>
      </c>
      <c r="AC101">
        <v>3.5714285722222221</v>
      </c>
      <c r="AD101">
        <v>0.96189999999999998</v>
      </c>
      <c r="AE101" t="s">
        <v>371</v>
      </c>
      <c r="AF101">
        <v>0.3</v>
      </c>
      <c r="AG101">
        <v>7.0825656170000002</v>
      </c>
      <c r="AH101">
        <v>101.46155795309301</v>
      </c>
    </row>
    <row r="102" spans="1:34" x14ac:dyDescent="0.3">
      <c r="A102" s="1" t="s">
        <v>106</v>
      </c>
      <c r="B102" t="s">
        <v>217</v>
      </c>
      <c r="C102" t="s">
        <v>269</v>
      </c>
      <c r="D102" t="s">
        <v>325</v>
      </c>
      <c r="E102" t="s">
        <v>445</v>
      </c>
      <c r="F102" t="s">
        <v>351</v>
      </c>
      <c r="G102">
        <v>8</v>
      </c>
      <c r="H102">
        <v>208</v>
      </c>
      <c r="I102">
        <v>1</v>
      </c>
      <c r="J102" t="s">
        <v>360</v>
      </c>
      <c r="K102">
        <v>1</v>
      </c>
      <c r="L102" t="s">
        <v>366</v>
      </c>
      <c r="M102">
        <v>1</v>
      </c>
      <c r="N102">
        <v>0</v>
      </c>
      <c r="O102">
        <v>0</v>
      </c>
      <c r="P102">
        <v>1</v>
      </c>
      <c r="Q102">
        <v>110</v>
      </c>
      <c r="R102">
        <v>0.52884615384615385</v>
      </c>
      <c r="S102">
        <v>540</v>
      </c>
      <c r="T102">
        <v>1</v>
      </c>
      <c r="U102">
        <v>430</v>
      </c>
      <c r="V102">
        <v>1</v>
      </c>
      <c r="W102">
        <v>430</v>
      </c>
      <c r="X102">
        <v>1</v>
      </c>
      <c r="Y102">
        <v>4</v>
      </c>
      <c r="Z102">
        <v>4</v>
      </c>
      <c r="AA102">
        <v>7</v>
      </c>
      <c r="AB102">
        <v>3120</v>
      </c>
      <c r="AC102">
        <v>2.083333333333333</v>
      </c>
      <c r="AD102">
        <v>0.45190999999999998</v>
      </c>
      <c r="AE102" t="s">
        <v>371</v>
      </c>
      <c r="AF102">
        <v>0.3</v>
      </c>
      <c r="AG102">
        <v>6.6170232560000004</v>
      </c>
      <c r="AH102">
        <v>56.627674420000012</v>
      </c>
    </row>
    <row r="103" spans="1:34" x14ac:dyDescent="0.3">
      <c r="A103" s="1" t="s">
        <v>107</v>
      </c>
      <c r="B103" t="s">
        <v>218</v>
      </c>
      <c r="C103" t="s">
        <v>270</v>
      </c>
      <c r="D103" t="s">
        <v>107</v>
      </c>
      <c r="E103" t="s">
        <v>446</v>
      </c>
      <c r="F103" t="s">
        <v>344</v>
      </c>
      <c r="G103">
        <v>1</v>
      </c>
      <c r="H103">
        <v>47</v>
      </c>
      <c r="I103">
        <v>1</v>
      </c>
      <c r="J103" t="s">
        <v>359</v>
      </c>
      <c r="K103">
        <v>3</v>
      </c>
      <c r="L103" t="s">
        <v>366</v>
      </c>
      <c r="M103">
        <v>1</v>
      </c>
      <c r="N103">
        <v>0</v>
      </c>
      <c r="O103">
        <v>0</v>
      </c>
      <c r="P103">
        <v>1</v>
      </c>
      <c r="Q103">
        <v>240</v>
      </c>
      <c r="R103">
        <v>1</v>
      </c>
      <c r="S103">
        <v>240</v>
      </c>
      <c r="T103">
        <v>1</v>
      </c>
      <c r="U103">
        <v>240</v>
      </c>
      <c r="V103">
        <v>1</v>
      </c>
      <c r="W103">
        <v>240</v>
      </c>
      <c r="X103">
        <v>1</v>
      </c>
      <c r="Y103">
        <v>1</v>
      </c>
      <c r="Z103">
        <v>1</v>
      </c>
      <c r="AA103">
        <v>10.4</v>
      </c>
      <c r="AB103">
        <v>4700</v>
      </c>
      <c r="AC103">
        <v>2.9411764694444442</v>
      </c>
      <c r="AD103">
        <v>0.57086000000000003</v>
      </c>
      <c r="AE103" t="s">
        <v>371</v>
      </c>
      <c r="AF103">
        <v>0.3</v>
      </c>
      <c r="AG103">
        <v>6.213779014</v>
      </c>
      <c r="AH103">
        <v>76.192954240296217</v>
      </c>
    </row>
    <row r="104" spans="1:34" x14ac:dyDescent="0.3">
      <c r="A104" s="1" t="s">
        <v>108</v>
      </c>
      <c r="B104" t="s">
        <v>218</v>
      </c>
      <c r="C104" t="s">
        <v>270</v>
      </c>
      <c r="D104" t="s">
        <v>108</v>
      </c>
      <c r="E104" t="s">
        <v>447</v>
      </c>
      <c r="F104" t="s">
        <v>344</v>
      </c>
      <c r="G104">
        <v>1</v>
      </c>
      <c r="H104">
        <v>47</v>
      </c>
      <c r="I104">
        <v>1</v>
      </c>
      <c r="J104" t="s">
        <v>359</v>
      </c>
      <c r="K104">
        <v>3</v>
      </c>
      <c r="L104" t="s">
        <v>366</v>
      </c>
      <c r="M104">
        <v>1</v>
      </c>
      <c r="N104">
        <v>0</v>
      </c>
      <c r="O104">
        <v>0</v>
      </c>
      <c r="P104">
        <v>1</v>
      </c>
      <c r="Q104">
        <v>240</v>
      </c>
      <c r="R104">
        <v>1</v>
      </c>
      <c r="S104">
        <v>240</v>
      </c>
      <c r="T104">
        <v>1</v>
      </c>
      <c r="U104">
        <v>240</v>
      </c>
      <c r="V104">
        <v>1</v>
      </c>
      <c r="W104">
        <v>240</v>
      </c>
      <c r="X104">
        <v>1</v>
      </c>
      <c r="Y104">
        <v>1</v>
      </c>
      <c r="Z104">
        <v>1</v>
      </c>
      <c r="AA104">
        <v>10.4</v>
      </c>
      <c r="AB104">
        <v>4700</v>
      </c>
      <c r="AC104">
        <v>2.9411764694444442</v>
      </c>
      <c r="AD104">
        <v>0.57086000000000003</v>
      </c>
      <c r="AE104" t="s">
        <v>371</v>
      </c>
      <c r="AF104">
        <v>0.3</v>
      </c>
      <c r="AG104">
        <v>6.213779014</v>
      </c>
      <c r="AH104">
        <v>76.192954240296217</v>
      </c>
    </row>
    <row r="105" spans="1:34" x14ac:dyDescent="0.3">
      <c r="A105" s="1" t="s">
        <v>109</v>
      </c>
      <c r="B105" t="s">
        <v>219</v>
      </c>
      <c r="C105" t="s">
        <v>271</v>
      </c>
      <c r="D105" t="s">
        <v>326</v>
      </c>
      <c r="E105" t="s">
        <v>448</v>
      </c>
      <c r="F105" t="s">
        <v>348</v>
      </c>
      <c r="G105">
        <v>5</v>
      </c>
      <c r="H105">
        <v>154</v>
      </c>
      <c r="I105">
        <v>1</v>
      </c>
      <c r="J105" t="s">
        <v>361</v>
      </c>
      <c r="K105">
        <v>2</v>
      </c>
      <c r="L105" t="s">
        <v>366</v>
      </c>
      <c r="M105">
        <v>1</v>
      </c>
      <c r="N105">
        <v>0</v>
      </c>
      <c r="O105">
        <v>0</v>
      </c>
      <c r="P105">
        <v>1</v>
      </c>
      <c r="Q105">
        <v>600</v>
      </c>
      <c r="R105">
        <v>1</v>
      </c>
      <c r="S105">
        <v>600</v>
      </c>
      <c r="T105">
        <v>1</v>
      </c>
      <c r="U105">
        <v>600</v>
      </c>
      <c r="V105">
        <v>1</v>
      </c>
      <c r="W105">
        <v>600</v>
      </c>
      <c r="X105">
        <v>1</v>
      </c>
      <c r="Y105">
        <v>1</v>
      </c>
      <c r="Z105">
        <v>1</v>
      </c>
      <c r="AA105">
        <v>7</v>
      </c>
      <c r="AB105">
        <v>2310</v>
      </c>
      <c r="AC105">
        <v>2.9411764694444442</v>
      </c>
      <c r="AD105">
        <v>0.62551999999999996</v>
      </c>
      <c r="AE105" t="s">
        <v>371</v>
      </c>
      <c r="AF105">
        <v>0.3</v>
      </c>
      <c r="AG105">
        <v>4.103447547</v>
      </c>
      <c r="AH105">
        <v>50.448268127809342</v>
      </c>
    </row>
    <row r="106" spans="1:34" x14ac:dyDescent="0.3">
      <c r="A106" s="1" t="s">
        <v>110</v>
      </c>
      <c r="B106" t="s">
        <v>220</v>
      </c>
      <c r="C106" t="s">
        <v>272</v>
      </c>
      <c r="D106" t="s">
        <v>110</v>
      </c>
      <c r="E106" t="s">
        <v>449</v>
      </c>
      <c r="F106" t="s">
        <v>348</v>
      </c>
      <c r="G106">
        <v>5</v>
      </c>
      <c r="H106">
        <v>350</v>
      </c>
      <c r="I106">
        <v>1</v>
      </c>
      <c r="J106" t="s">
        <v>358</v>
      </c>
      <c r="K106">
        <v>6</v>
      </c>
      <c r="L106" t="s">
        <v>365</v>
      </c>
      <c r="M106">
        <v>3</v>
      </c>
      <c r="N106">
        <v>0.49</v>
      </c>
      <c r="O106">
        <v>171.5</v>
      </c>
      <c r="P106">
        <v>1</v>
      </c>
      <c r="Q106">
        <v>190</v>
      </c>
      <c r="R106">
        <v>0.54285714285714282</v>
      </c>
      <c r="S106">
        <v>190</v>
      </c>
      <c r="T106">
        <v>0.54285714285714282</v>
      </c>
      <c r="U106">
        <v>180</v>
      </c>
      <c r="V106">
        <v>0.51428571428571423</v>
      </c>
      <c r="W106">
        <v>180</v>
      </c>
      <c r="X106">
        <v>0.51428571428571423</v>
      </c>
      <c r="Y106">
        <v>8</v>
      </c>
      <c r="Z106">
        <v>8</v>
      </c>
      <c r="AA106">
        <v>1</v>
      </c>
      <c r="AB106">
        <v>42000</v>
      </c>
      <c r="AC106">
        <v>2.7700831025000001</v>
      </c>
      <c r="AD106">
        <v>1.0151600000000001</v>
      </c>
      <c r="AE106" t="s">
        <v>371</v>
      </c>
      <c r="AF106">
        <v>0.1</v>
      </c>
      <c r="AG106">
        <v>2.12</v>
      </c>
      <c r="AH106">
        <v>22.141274238280001</v>
      </c>
    </row>
    <row r="107" spans="1:34" x14ac:dyDescent="0.3">
      <c r="A107" s="1" t="s">
        <v>111</v>
      </c>
      <c r="B107" t="s">
        <v>220</v>
      </c>
      <c r="C107" t="s">
        <v>272</v>
      </c>
      <c r="D107" t="s">
        <v>111</v>
      </c>
      <c r="E107" t="s">
        <v>450</v>
      </c>
      <c r="F107" t="s">
        <v>348</v>
      </c>
      <c r="G107">
        <v>5</v>
      </c>
      <c r="H107">
        <v>350</v>
      </c>
      <c r="I107">
        <v>1</v>
      </c>
      <c r="J107" t="s">
        <v>358</v>
      </c>
      <c r="K107">
        <v>6</v>
      </c>
      <c r="L107" t="s">
        <v>365</v>
      </c>
      <c r="M107">
        <v>3</v>
      </c>
      <c r="N107">
        <v>0.49</v>
      </c>
      <c r="O107">
        <v>171.5</v>
      </c>
      <c r="P107">
        <v>1</v>
      </c>
      <c r="Q107">
        <v>190</v>
      </c>
      <c r="R107">
        <v>0.54285714285714282</v>
      </c>
      <c r="S107">
        <v>190</v>
      </c>
      <c r="T107">
        <v>0.54285714285714282</v>
      </c>
      <c r="U107">
        <v>180</v>
      </c>
      <c r="V107">
        <v>0.51428571428571423</v>
      </c>
      <c r="W107">
        <v>180</v>
      </c>
      <c r="X107">
        <v>0.51428571428571423</v>
      </c>
      <c r="Y107">
        <v>8</v>
      </c>
      <c r="Z107">
        <v>8</v>
      </c>
      <c r="AA107">
        <v>1</v>
      </c>
      <c r="AB107">
        <v>42000</v>
      </c>
      <c r="AC107">
        <v>2.7700831025000001</v>
      </c>
      <c r="AD107">
        <v>1.0151600000000001</v>
      </c>
      <c r="AE107" t="s">
        <v>371</v>
      </c>
      <c r="AF107">
        <v>0.1</v>
      </c>
      <c r="AG107">
        <v>2.12</v>
      </c>
      <c r="AH107">
        <v>22.141274238280001</v>
      </c>
    </row>
    <row r="108" spans="1:34" x14ac:dyDescent="0.3">
      <c r="A108" s="1" t="s">
        <v>112</v>
      </c>
      <c r="B108" t="s">
        <v>221</v>
      </c>
      <c r="C108" t="s">
        <v>273</v>
      </c>
      <c r="D108" t="s">
        <v>112</v>
      </c>
      <c r="E108" t="s">
        <v>451</v>
      </c>
      <c r="F108" t="s">
        <v>346</v>
      </c>
      <c r="G108">
        <v>3</v>
      </c>
      <c r="H108">
        <v>141</v>
      </c>
      <c r="I108">
        <v>1</v>
      </c>
      <c r="J108" t="s">
        <v>359</v>
      </c>
      <c r="K108">
        <v>3</v>
      </c>
      <c r="L108" t="s">
        <v>366</v>
      </c>
      <c r="M108">
        <v>1</v>
      </c>
      <c r="N108">
        <v>0</v>
      </c>
      <c r="O108">
        <v>0</v>
      </c>
      <c r="P108">
        <v>1</v>
      </c>
      <c r="Q108">
        <v>660</v>
      </c>
      <c r="R108">
        <v>1</v>
      </c>
      <c r="S108">
        <v>660</v>
      </c>
      <c r="T108">
        <v>1</v>
      </c>
      <c r="U108">
        <v>660</v>
      </c>
      <c r="V108">
        <v>1</v>
      </c>
      <c r="W108">
        <v>660</v>
      </c>
      <c r="X108">
        <v>1</v>
      </c>
      <c r="Y108">
        <v>1</v>
      </c>
      <c r="Z108">
        <v>1</v>
      </c>
      <c r="AA108">
        <v>10.4</v>
      </c>
      <c r="AB108">
        <v>14100</v>
      </c>
      <c r="AC108">
        <v>3.0674846638888891</v>
      </c>
      <c r="AD108">
        <v>0.85372999999999988</v>
      </c>
      <c r="AE108" t="s">
        <v>371</v>
      </c>
      <c r="AF108">
        <v>0.3</v>
      </c>
      <c r="AG108">
        <v>6.6942000000000004</v>
      </c>
      <c r="AH108">
        <v>84.323681013218007</v>
      </c>
    </row>
    <row r="109" spans="1:34" x14ac:dyDescent="0.3">
      <c r="A109" s="1" t="s">
        <v>113</v>
      </c>
      <c r="B109" t="s">
        <v>221</v>
      </c>
      <c r="C109" t="s">
        <v>273</v>
      </c>
      <c r="D109" t="s">
        <v>113</v>
      </c>
      <c r="E109" t="s">
        <v>452</v>
      </c>
      <c r="F109" t="s">
        <v>346</v>
      </c>
      <c r="G109">
        <v>3</v>
      </c>
      <c r="H109">
        <v>141</v>
      </c>
      <c r="I109">
        <v>1</v>
      </c>
      <c r="J109" t="s">
        <v>359</v>
      </c>
      <c r="K109">
        <v>3</v>
      </c>
      <c r="L109" t="s">
        <v>366</v>
      </c>
      <c r="M109">
        <v>1</v>
      </c>
      <c r="N109">
        <v>0</v>
      </c>
      <c r="O109">
        <v>0</v>
      </c>
      <c r="P109">
        <v>1</v>
      </c>
      <c r="Q109">
        <v>660</v>
      </c>
      <c r="R109">
        <v>1</v>
      </c>
      <c r="S109">
        <v>660</v>
      </c>
      <c r="T109">
        <v>1</v>
      </c>
      <c r="U109">
        <v>660</v>
      </c>
      <c r="V109">
        <v>1</v>
      </c>
      <c r="W109">
        <v>660</v>
      </c>
      <c r="X109">
        <v>1</v>
      </c>
      <c r="Y109">
        <v>1</v>
      </c>
      <c r="Z109">
        <v>1</v>
      </c>
      <c r="AA109">
        <v>10.4</v>
      </c>
      <c r="AB109">
        <v>14100</v>
      </c>
      <c r="AC109">
        <v>3.0674846638888891</v>
      </c>
      <c r="AD109">
        <v>0.85372999999999988</v>
      </c>
      <c r="AE109" t="s">
        <v>371</v>
      </c>
      <c r="AF109">
        <v>0.3</v>
      </c>
      <c r="AG109">
        <v>6.6942000000000004</v>
      </c>
      <c r="AH109">
        <v>84.323681013218007</v>
      </c>
    </row>
    <row r="110" spans="1:34" x14ac:dyDescent="0.3">
      <c r="A110" s="1" t="s">
        <v>114</v>
      </c>
      <c r="B110" t="s">
        <v>222</v>
      </c>
      <c r="C110" t="s">
        <v>274</v>
      </c>
      <c r="D110" t="s">
        <v>114</v>
      </c>
      <c r="E110" t="s">
        <v>453</v>
      </c>
      <c r="F110" t="s">
        <v>344</v>
      </c>
      <c r="G110">
        <v>1</v>
      </c>
      <c r="H110">
        <v>50</v>
      </c>
      <c r="I110">
        <v>1</v>
      </c>
      <c r="J110" t="s">
        <v>359</v>
      </c>
      <c r="K110">
        <v>3</v>
      </c>
      <c r="L110" t="s">
        <v>366</v>
      </c>
      <c r="M110">
        <v>1</v>
      </c>
      <c r="N110">
        <v>0</v>
      </c>
      <c r="O110">
        <v>0</v>
      </c>
      <c r="P110">
        <v>1</v>
      </c>
      <c r="Q110">
        <v>3600</v>
      </c>
      <c r="R110">
        <v>1</v>
      </c>
      <c r="S110">
        <v>600</v>
      </c>
      <c r="T110">
        <v>1</v>
      </c>
      <c r="U110">
        <v>3360</v>
      </c>
      <c r="V110">
        <v>1</v>
      </c>
      <c r="W110">
        <v>600</v>
      </c>
      <c r="X110">
        <v>1</v>
      </c>
      <c r="Y110">
        <v>1</v>
      </c>
      <c r="Z110">
        <v>1</v>
      </c>
      <c r="AA110">
        <v>10.4</v>
      </c>
      <c r="AB110">
        <v>5000</v>
      </c>
      <c r="AC110">
        <v>4.166666666666667</v>
      </c>
      <c r="AD110">
        <v>0.88032960999999998</v>
      </c>
      <c r="AE110" t="s">
        <v>371</v>
      </c>
      <c r="AF110">
        <v>0.3</v>
      </c>
      <c r="AG110">
        <v>6.213779014</v>
      </c>
      <c r="AH110">
        <v>103.60668520999999</v>
      </c>
    </row>
    <row r="111" spans="1:34" x14ac:dyDescent="0.3">
      <c r="A111" s="1" t="s">
        <v>115</v>
      </c>
      <c r="B111" t="s">
        <v>222</v>
      </c>
      <c r="C111" t="s">
        <v>274</v>
      </c>
      <c r="D111" t="s">
        <v>115</v>
      </c>
      <c r="E111" t="s">
        <v>454</v>
      </c>
      <c r="F111" t="s">
        <v>344</v>
      </c>
      <c r="G111">
        <v>1</v>
      </c>
      <c r="H111">
        <v>50</v>
      </c>
      <c r="I111">
        <v>1</v>
      </c>
      <c r="J111" t="s">
        <v>359</v>
      </c>
      <c r="K111">
        <v>3</v>
      </c>
      <c r="L111" t="s">
        <v>366</v>
      </c>
      <c r="M111">
        <v>1</v>
      </c>
      <c r="N111">
        <v>0</v>
      </c>
      <c r="O111">
        <v>0</v>
      </c>
      <c r="P111">
        <v>1</v>
      </c>
      <c r="Q111">
        <v>3600</v>
      </c>
      <c r="R111">
        <v>1</v>
      </c>
      <c r="S111">
        <v>600</v>
      </c>
      <c r="T111">
        <v>1</v>
      </c>
      <c r="U111">
        <v>3360</v>
      </c>
      <c r="V111">
        <v>1</v>
      </c>
      <c r="W111">
        <v>600</v>
      </c>
      <c r="X111">
        <v>1</v>
      </c>
      <c r="Y111">
        <v>1</v>
      </c>
      <c r="Z111">
        <v>1</v>
      </c>
      <c r="AA111">
        <v>10.4</v>
      </c>
      <c r="AB111">
        <v>5000</v>
      </c>
      <c r="AC111">
        <v>4.166666666666667</v>
      </c>
      <c r="AD111">
        <v>0.88032960999999998</v>
      </c>
      <c r="AE111" t="s">
        <v>371</v>
      </c>
      <c r="AF111">
        <v>0.3</v>
      </c>
      <c r="AG111">
        <v>6.213779014</v>
      </c>
      <c r="AH111">
        <v>103.60668520999999</v>
      </c>
    </row>
    <row r="112" spans="1:34" x14ac:dyDescent="0.3">
      <c r="A112" s="1" t="s">
        <v>116</v>
      </c>
      <c r="B112" t="s">
        <v>222</v>
      </c>
      <c r="C112" t="s">
        <v>274</v>
      </c>
      <c r="D112" t="s">
        <v>116</v>
      </c>
      <c r="E112" t="s">
        <v>455</v>
      </c>
      <c r="F112" t="s">
        <v>344</v>
      </c>
      <c r="G112">
        <v>1</v>
      </c>
      <c r="H112">
        <v>50</v>
      </c>
      <c r="I112">
        <v>1</v>
      </c>
      <c r="J112" t="s">
        <v>359</v>
      </c>
      <c r="K112">
        <v>3</v>
      </c>
      <c r="L112" t="s">
        <v>366</v>
      </c>
      <c r="M112">
        <v>1</v>
      </c>
      <c r="N112">
        <v>0</v>
      </c>
      <c r="O112">
        <v>0</v>
      </c>
      <c r="P112">
        <v>1</v>
      </c>
      <c r="Q112">
        <v>3600</v>
      </c>
      <c r="R112">
        <v>1</v>
      </c>
      <c r="S112">
        <v>600</v>
      </c>
      <c r="T112">
        <v>1</v>
      </c>
      <c r="U112">
        <v>3360</v>
      </c>
      <c r="V112">
        <v>1</v>
      </c>
      <c r="W112">
        <v>600</v>
      </c>
      <c r="X112">
        <v>1</v>
      </c>
      <c r="Y112">
        <v>1</v>
      </c>
      <c r="Z112">
        <v>1</v>
      </c>
      <c r="AA112">
        <v>10.4</v>
      </c>
      <c r="AB112">
        <v>5000</v>
      </c>
      <c r="AC112">
        <v>4.166666666666667</v>
      </c>
      <c r="AD112">
        <v>0.88032960999999998</v>
      </c>
      <c r="AE112" t="s">
        <v>371</v>
      </c>
      <c r="AF112">
        <v>0.3</v>
      </c>
      <c r="AG112">
        <v>6.213779014</v>
      </c>
      <c r="AH112">
        <v>103.60668520999999</v>
      </c>
    </row>
    <row r="113" spans="1:34" x14ac:dyDescent="0.3">
      <c r="A113" s="1" t="s">
        <v>117</v>
      </c>
      <c r="B113" t="s">
        <v>222</v>
      </c>
      <c r="C113" t="s">
        <v>274</v>
      </c>
      <c r="D113" t="s">
        <v>117</v>
      </c>
      <c r="E113" t="s">
        <v>456</v>
      </c>
      <c r="F113" t="s">
        <v>344</v>
      </c>
      <c r="G113">
        <v>1</v>
      </c>
      <c r="H113">
        <v>50</v>
      </c>
      <c r="I113">
        <v>1</v>
      </c>
      <c r="J113" t="s">
        <v>359</v>
      </c>
      <c r="K113">
        <v>3</v>
      </c>
      <c r="L113" t="s">
        <v>366</v>
      </c>
      <c r="M113">
        <v>1</v>
      </c>
      <c r="N113">
        <v>0</v>
      </c>
      <c r="O113">
        <v>0</v>
      </c>
      <c r="P113">
        <v>1</v>
      </c>
      <c r="Q113">
        <v>3600</v>
      </c>
      <c r="R113">
        <v>1</v>
      </c>
      <c r="S113">
        <v>600</v>
      </c>
      <c r="T113">
        <v>1</v>
      </c>
      <c r="U113">
        <v>3360</v>
      </c>
      <c r="V113">
        <v>1</v>
      </c>
      <c r="W113">
        <v>600</v>
      </c>
      <c r="X113">
        <v>1</v>
      </c>
      <c r="Y113">
        <v>1</v>
      </c>
      <c r="Z113">
        <v>1</v>
      </c>
      <c r="AA113">
        <v>10.4</v>
      </c>
      <c r="AB113">
        <v>5000</v>
      </c>
      <c r="AC113">
        <v>4.166666666666667</v>
      </c>
      <c r="AD113">
        <v>0.88032960999999998</v>
      </c>
      <c r="AE113" t="s">
        <v>371</v>
      </c>
      <c r="AF113">
        <v>0.3</v>
      </c>
      <c r="AG113">
        <v>6.213779014</v>
      </c>
      <c r="AH113">
        <v>103.60668520999999</v>
      </c>
    </row>
    <row r="114" spans="1:34" x14ac:dyDescent="0.3">
      <c r="A114" s="1" t="s">
        <v>118</v>
      </c>
      <c r="B114" t="s">
        <v>222</v>
      </c>
      <c r="C114" t="s">
        <v>274</v>
      </c>
      <c r="D114" t="s">
        <v>118</v>
      </c>
      <c r="E114" t="s">
        <v>457</v>
      </c>
      <c r="F114" t="s">
        <v>344</v>
      </c>
      <c r="G114">
        <v>1</v>
      </c>
      <c r="H114">
        <v>50</v>
      </c>
      <c r="I114">
        <v>1</v>
      </c>
      <c r="J114" t="s">
        <v>359</v>
      </c>
      <c r="K114">
        <v>3</v>
      </c>
      <c r="L114" t="s">
        <v>366</v>
      </c>
      <c r="M114">
        <v>1</v>
      </c>
      <c r="N114">
        <v>0</v>
      </c>
      <c r="O114">
        <v>0</v>
      </c>
      <c r="P114">
        <v>1</v>
      </c>
      <c r="Q114">
        <v>3600</v>
      </c>
      <c r="R114">
        <v>1</v>
      </c>
      <c r="S114">
        <v>600</v>
      </c>
      <c r="T114">
        <v>1</v>
      </c>
      <c r="U114">
        <v>3360</v>
      </c>
      <c r="V114">
        <v>1</v>
      </c>
      <c r="W114">
        <v>600</v>
      </c>
      <c r="X114">
        <v>1</v>
      </c>
      <c r="Y114">
        <v>1</v>
      </c>
      <c r="Z114">
        <v>1</v>
      </c>
      <c r="AA114">
        <v>10.4</v>
      </c>
      <c r="AB114">
        <v>5000</v>
      </c>
      <c r="AC114">
        <v>4.166666666666667</v>
      </c>
      <c r="AD114">
        <v>0.88032960999999998</v>
      </c>
      <c r="AE114" t="s">
        <v>371</v>
      </c>
      <c r="AF114">
        <v>0.3</v>
      </c>
      <c r="AG114">
        <v>6.213779014</v>
      </c>
      <c r="AH114">
        <v>103.60668520999999</v>
      </c>
    </row>
    <row r="115" spans="1:34" x14ac:dyDescent="0.3">
      <c r="A115" s="1" t="s">
        <v>119</v>
      </c>
      <c r="B115" t="s">
        <v>222</v>
      </c>
      <c r="C115" t="s">
        <v>274</v>
      </c>
      <c r="D115" t="s">
        <v>119</v>
      </c>
      <c r="E115" t="s">
        <v>458</v>
      </c>
      <c r="F115" t="s">
        <v>344</v>
      </c>
      <c r="G115">
        <v>1</v>
      </c>
      <c r="H115">
        <v>50</v>
      </c>
      <c r="I115">
        <v>1</v>
      </c>
      <c r="J115" t="s">
        <v>359</v>
      </c>
      <c r="K115">
        <v>3</v>
      </c>
      <c r="L115" t="s">
        <v>366</v>
      </c>
      <c r="M115">
        <v>1</v>
      </c>
      <c r="N115">
        <v>0</v>
      </c>
      <c r="O115">
        <v>0</v>
      </c>
      <c r="P115">
        <v>1</v>
      </c>
      <c r="Q115">
        <v>3600</v>
      </c>
      <c r="R115">
        <v>1</v>
      </c>
      <c r="S115">
        <v>600</v>
      </c>
      <c r="T115">
        <v>1</v>
      </c>
      <c r="U115">
        <v>3360</v>
      </c>
      <c r="V115">
        <v>1</v>
      </c>
      <c r="W115">
        <v>600</v>
      </c>
      <c r="X115">
        <v>1</v>
      </c>
      <c r="Y115">
        <v>1</v>
      </c>
      <c r="Z115">
        <v>1</v>
      </c>
      <c r="AA115">
        <v>10.4</v>
      </c>
      <c r="AB115">
        <v>5000</v>
      </c>
      <c r="AC115">
        <v>4.166666666666667</v>
      </c>
      <c r="AD115">
        <v>0.88032960999999998</v>
      </c>
      <c r="AE115" t="s">
        <v>371</v>
      </c>
      <c r="AF115">
        <v>0.3</v>
      </c>
      <c r="AG115">
        <v>6.213779014</v>
      </c>
      <c r="AH115">
        <v>103.60668520999999</v>
      </c>
    </row>
    <row r="116" spans="1:34" x14ac:dyDescent="0.3">
      <c r="A116" s="1" t="s">
        <v>120</v>
      </c>
      <c r="B116" t="s">
        <v>223</v>
      </c>
      <c r="C116" t="s">
        <v>275</v>
      </c>
      <c r="D116" t="s">
        <v>327</v>
      </c>
      <c r="E116" t="s">
        <v>459</v>
      </c>
      <c r="F116" t="s">
        <v>349</v>
      </c>
      <c r="G116">
        <v>6</v>
      </c>
      <c r="H116">
        <v>180</v>
      </c>
      <c r="I116">
        <v>1</v>
      </c>
      <c r="J116" t="s">
        <v>360</v>
      </c>
      <c r="K116">
        <v>1</v>
      </c>
      <c r="L116" t="s">
        <v>366</v>
      </c>
      <c r="M116">
        <v>1</v>
      </c>
      <c r="N116">
        <v>0</v>
      </c>
      <c r="O116">
        <v>0</v>
      </c>
      <c r="P116">
        <v>1</v>
      </c>
      <c r="Q116">
        <v>160</v>
      </c>
      <c r="R116">
        <v>0.88888888888888884</v>
      </c>
      <c r="S116">
        <v>160</v>
      </c>
      <c r="T116">
        <v>0.88888888888888884</v>
      </c>
      <c r="U116">
        <v>170</v>
      </c>
      <c r="V116">
        <v>0.94444444444444442</v>
      </c>
      <c r="W116">
        <v>170</v>
      </c>
      <c r="X116">
        <v>0.94444444444444442</v>
      </c>
      <c r="Y116">
        <v>4</v>
      </c>
      <c r="Z116">
        <v>4</v>
      </c>
      <c r="AA116">
        <v>7</v>
      </c>
      <c r="AB116">
        <v>2700</v>
      </c>
      <c r="AC116">
        <v>2.380952380833333</v>
      </c>
      <c r="AD116">
        <v>0.57191999999999998</v>
      </c>
      <c r="AE116" t="s">
        <v>371</v>
      </c>
      <c r="AF116">
        <v>0.3</v>
      </c>
      <c r="AG116">
        <v>6.6290585470000014</v>
      </c>
      <c r="AH116">
        <v>63.820501828587538</v>
      </c>
    </row>
    <row r="117" spans="1:34" x14ac:dyDescent="0.3">
      <c r="A117" s="1" t="s">
        <v>121</v>
      </c>
      <c r="B117" t="s">
        <v>224</v>
      </c>
      <c r="C117" t="s">
        <v>276</v>
      </c>
      <c r="D117" t="s">
        <v>328</v>
      </c>
      <c r="E117" t="s">
        <v>460</v>
      </c>
      <c r="F117" t="s">
        <v>345</v>
      </c>
      <c r="G117">
        <v>2</v>
      </c>
      <c r="H117">
        <v>181</v>
      </c>
      <c r="I117">
        <v>1</v>
      </c>
      <c r="J117" t="s">
        <v>359</v>
      </c>
      <c r="K117">
        <v>3</v>
      </c>
      <c r="L117" t="s">
        <v>366</v>
      </c>
      <c r="M117">
        <v>1</v>
      </c>
      <c r="N117">
        <v>0</v>
      </c>
      <c r="O117">
        <v>0</v>
      </c>
      <c r="P117">
        <v>1</v>
      </c>
      <c r="Q117">
        <v>720</v>
      </c>
      <c r="R117">
        <v>1</v>
      </c>
      <c r="S117">
        <v>720</v>
      </c>
      <c r="T117">
        <v>1</v>
      </c>
      <c r="U117">
        <v>720</v>
      </c>
      <c r="V117">
        <v>1</v>
      </c>
      <c r="W117">
        <v>720</v>
      </c>
      <c r="X117">
        <v>1</v>
      </c>
      <c r="Y117">
        <v>1</v>
      </c>
      <c r="Z117">
        <v>1</v>
      </c>
      <c r="AA117">
        <v>8.3000000000000007</v>
      </c>
      <c r="AB117">
        <v>18100</v>
      </c>
      <c r="AC117">
        <v>3.125</v>
      </c>
      <c r="AD117">
        <v>0.79038999999999993</v>
      </c>
      <c r="AE117" t="s">
        <v>371</v>
      </c>
      <c r="AF117">
        <v>0.3</v>
      </c>
      <c r="AG117">
        <v>5.8252018229999996</v>
      </c>
      <c r="AH117">
        <v>73.833520508749999</v>
      </c>
    </row>
    <row r="118" spans="1:34" x14ac:dyDescent="0.3">
      <c r="A118" s="1" t="s">
        <v>122</v>
      </c>
      <c r="B118" t="s">
        <v>224</v>
      </c>
      <c r="C118" t="s">
        <v>276</v>
      </c>
      <c r="D118" t="s">
        <v>329</v>
      </c>
      <c r="E118" t="s">
        <v>461</v>
      </c>
      <c r="F118" t="s">
        <v>345</v>
      </c>
      <c r="G118">
        <v>2</v>
      </c>
      <c r="H118">
        <v>181</v>
      </c>
      <c r="I118">
        <v>1</v>
      </c>
      <c r="J118" t="s">
        <v>359</v>
      </c>
      <c r="K118">
        <v>3</v>
      </c>
      <c r="L118" t="s">
        <v>366</v>
      </c>
      <c r="M118">
        <v>1</v>
      </c>
      <c r="N118">
        <v>0</v>
      </c>
      <c r="O118">
        <v>0</v>
      </c>
      <c r="P118">
        <v>1</v>
      </c>
      <c r="Q118">
        <v>720</v>
      </c>
      <c r="R118">
        <v>1</v>
      </c>
      <c r="S118">
        <v>720</v>
      </c>
      <c r="T118">
        <v>1</v>
      </c>
      <c r="U118">
        <v>720</v>
      </c>
      <c r="V118">
        <v>1</v>
      </c>
      <c r="W118">
        <v>720</v>
      </c>
      <c r="X118">
        <v>1</v>
      </c>
      <c r="Y118">
        <v>1</v>
      </c>
      <c r="Z118">
        <v>1</v>
      </c>
      <c r="AA118">
        <v>8.3000000000000007</v>
      </c>
      <c r="AB118">
        <v>18100</v>
      </c>
      <c r="AC118">
        <v>3.125</v>
      </c>
      <c r="AD118">
        <v>0.79038999999999993</v>
      </c>
      <c r="AE118" t="s">
        <v>371</v>
      </c>
      <c r="AF118">
        <v>0.3</v>
      </c>
      <c r="AG118">
        <v>5.8252018229999996</v>
      </c>
      <c r="AH118">
        <v>73.833520508749999</v>
      </c>
    </row>
    <row r="119" spans="1:34" x14ac:dyDescent="0.3">
      <c r="A119" s="1" t="s">
        <v>123</v>
      </c>
      <c r="B119" t="s">
        <v>224</v>
      </c>
      <c r="C119" t="s">
        <v>276</v>
      </c>
      <c r="D119" t="s">
        <v>330</v>
      </c>
      <c r="E119" t="s">
        <v>462</v>
      </c>
      <c r="F119" t="s">
        <v>345</v>
      </c>
      <c r="G119">
        <v>2</v>
      </c>
      <c r="H119">
        <v>181</v>
      </c>
      <c r="I119">
        <v>1</v>
      </c>
      <c r="J119" t="s">
        <v>359</v>
      </c>
      <c r="K119">
        <v>3</v>
      </c>
      <c r="L119" t="s">
        <v>366</v>
      </c>
      <c r="M119">
        <v>1</v>
      </c>
      <c r="N119">
        <v>0</v>
      </c>
      <c r="O119">
        <v>0</v>
      </c>
      <c r="P119">
        <v>1</v>
      </c>
      <c r="Q119">
        <v>720</v>
      </c>
      <c r="R119">
        <v>1</v>
      </c>
      <c r="S119">
        <v>720</v>
      </c>
      <c r="T119">
        <v>1</v>
      </c>
      <c r="U119">
        <v>720</v>
      </c>
      <c r="V119">
        <v>1</v>
      </c>
      <c r="W119">
        <v>720</v>
      </c>
      <c r="X119">
        <v>1</v>
      </c>
      <c r="Y119">
        <v>1</v>
      </c>
      <c r="Z119">
        <v>1</v>
      </c>
      <c r="AA119">
        <v>8.3000000000000007</v>
      </c>
      <c r="AB119">
        <v>18100</v>
      </c>
      <c r="AC119">
        <v>3.125</v>
      </c>
      <c r="AD119">
        <v>0.79038999999999993</v>
      </c>
      <c r="AE119" t="s">
        <v>371</v>
      </c>
      <c r="AF119">
        <v>0.3</v>
      </c>
      <c r="AG119">
        <v>5.8252018229999996</v>
      </c>
      <c r="AH119">
        <v>73.833520508749999</v>
      </c>
    </row>
    <row r="120" spans="1:34" x14ac:dyDescent="0.3">
      <c r="A120" s="1" t="s">
        <v>124</v>
      </c>
      <c r="B120" t="s">
        <v>224</v>
      </c>
      <c r="C120" t="s">
        <v>276</v>
      </c>
      <c r="D120" t="s">
        <v>331</v>
      </c>
      <c r="E120" t="s">
        <v>463</v>
      </c>
      <c r="F120" t="s">
        <v>345</v>
      </c>
      <c r="G120">
        <v>2</v>
      </c>
      <c r="H120">
        <v>181</v>
      </c>
      <c r="I120">
        <v>1</v>
      </c>
      <c r="J120" t="s">
        <v>359</v>
      </c>
      <c r="K120">
        <v>3</v>
      </c>
      <c r="L120" t="s">
        <v>366</v>
      </c>
      <c r="M120">
        <v>1</v>
      </c>
      <c r="N120">
        <v>0</v>
      </c>
      <c r="O120">
        <v>0</v>
      </c>
      <c r="P120">
        <v>1</v>
      </c>
      <c r="Q120">
        <v>720</v>
      </c>
      <c r="R120">
        <v>1</v>
      </c>
      <c r="S120">
        <v>720</v>
      </c>
      <c r="T120">
        <v>1</v>
      </c>
      <c r="U120">
        <v>720</v>
      </c>
      <c r="V120">
        <v>1</v>
      </c>
      <c r="W120">
        <v>720</v>
      </c>
      <c r="X120">
        <v>1</v>
      </c>
      <c r="Y120">
        <v>1</v>
      </c>
      <c r="Z120">
        <v>1</v>
      </c>
      <c r="AA120">
        <v>8.3000000000000007</v>
      </c>
      <c r="AB120">
        <v>18100</v>
      </c>
      <c r="AC120">
        <v>3.125</v>
      </c>
      <c r="AD120">
        <v>0.79038999999999993</v>
      </c>
      <c r="AE120" t="s">
        <v>371</v>
      </c>
      <c r="AF120">
        <v>0.3</v>
      </c>
      <c r="AG120">
        <v>5.8252018229999996</v>
      </c>
      <c r="AH120">
        <v>73.833520508749999</v>
      </c>
    </row>
    <row r="121" spans="1:34" x14ac:dyDescent="0.3">
      <c r="A121" s="1" t="s">
        <v>125</v>
      </c>
      <c r="B121" t="s">
        <v>225</v>
      </c>
      <c r="C121" t="s">
        <v>277</v>
      </c>
      <c r="D121" t="s">
        <v>125</v>
      </c>
      <c r="E121" t="s">
        <v>464</v>
      </c>
      <c r="F121" t="s">
        <v>346</v>
      </c>
      <c r="G121">
        <v>3</v>
      </c>
      <c r="H121">
        <v>443</v>
      </c>
      <c r="I121">
        <v>1</v>
      </c>
      <c r="J121" t="s">
        <v>358</v>
      </c>
      <c r="K121">
        <v>6</v>
      </c>
      <c r="L121" t="s">
        <v>365</v>
      </c>
      <c r="M121">
        <v>3</v>
      </c>
      <c r="N121">
        <v>0.39503386004514668</v>
      </c>
      <c r="O121">
        <v>175</v>
      </c>
      <c r="P121">
        <v>1</v>
      </c>
      <c r="Q121">
        <v>320</v>
      </c>
      <c r="R121">
        <v>0.72234762979683975</v>
      </c>
      <c r="S121">
        <v>320</v>
      </c>
      <c r="T121">
        <v>0.72234762979683975</v>
      </c>
      <c r="U121">
        <v>270</v>
      </c>
      <c r="V121">
        <v>0.60948081264108356</v>
      </c>
      <c r="W121">
        <v>270</v>
      </c>
      <c r="X121">
        <v>0.60948081264108356</v>
      </c>
      <c r="Y121">
        <v>8</v>
      </c>
      <c r="Z121">
        <v>8</v>
      </c>
      <c r="AA121">
        <v>1</v>
      </c>
      <c r="AB121">
        <v>53160</v>
      </c>
      <c r="AC121">
        <v>2.551020408055555</v>
      </c>
      <c r="AD121">
        <v>0.89437999999999995</v>
      </c>
      <c r="AE121" t="s">
        <v>371</v>
      </c>
      <c r="AF121">
        <v>0.1</v>
      </c>
      <c r="AG121">
        <v>2.766</v>
      </c>
      <c r="AH121">
        <v>26.402040815254001</v>
      </c>
    </row>
    <row r="122" spans="1:34" x14ac:dyDescent="0.3">
      <c r="A122" s="1" t="s">
        <v>126</v>
      </c>
      <c r="B122" t="s">
        <v>226</v>
      </c>
      <c r="C122" t="s">
        <v>278</v>
      </c>
      <c r="D122" t="s">
        <v>126</v>
      </c>
      <c r="E122" t="s">
        <v>465</v>
      </c>
      <c r="F122" t="s">
        <v>347</v>
      </c>
      <c r="G122">
        <v>4</v>
      </c>
      <c r="H122">
        <v>500</v>
      </c>
      <c r="I122">
        <v>1</v>
      </c>
      <c r="J122" t="s">
        <v>358</v>
      </c>
      <c r="K122">
        <v>6</v>
      </c>
      <c r="L122" t="s">
        <v>366</v>
      </c>
      <c r="M122">
        <v>1</v>
      </c>
      <c r="N122">
        <v>0</v>
      </c>
      <c r="O122">
        <v>0</v>
      </c>
      <c r="P122">
        <v>1</v>
      </c>
      <c r="Q122">
        <v>420</v>
      </c>
      <c r="R122">
        <v>0.84</v>
      </c>
      <c r="S122">
        <v>420</v>
      </c>
      <c r="T122">
        <v>0.84</v>
      </c>
      <c r="U122">
        <v>340</v>
      </c>
      <c r="V122">
        <v>0.68</v>
      </c>
      <c r="W122">
        <v>340</v>
      </c>
      <c r="X122">
        <v>0.68</v>
      </c>
      <c r="Y122">
        <v>1</v>
      </c>
      <c r="Z122">
        <v>1</v>
      </c>
      <c r="AA122">
        <v>12.5</v>
      </c>
      <c r="AB122">
        <v>5000</v>
      </c>
      <c r="AC122">
        <v>3.0030030027777781</v>
      </c>
      <c r="AD122">
        <v>0.59855999999999998</v>
      </c>
      <c r="AE122" t="s">
        <v>371</v>
      </c>
      <c r="AF122">
        <v>0.3</v>
      </c>
      <c r="AG122">
        <v>6.70209177</v>
      </c>
      <c r="AH122">
        <v>84.955046156728031</v>
      </c>
    </row>
    <row r="123" spans="1:34" x14ac:dyDescent="0.3">
      <c r="A123" s="1" t="s">
        <v>127</v>
      </c>
      <c r="B123" t="s">
        <v>227</v>
      </c>
      <c r="C123" t="s">
        <v>279</v>
      </c>
      <c r="D123" t="s">
        <v>127</v>
      </c>
      <c r="E123" t="s">
        <v>466</v>
      </c>
      <c r="F123" t="s">
        <v>353</v>
      </c>
      <c r="G123">
        <v>10</v>
      </c>
      <c r="H123">
        <v>40</v>
      </c>
      <c r="I123">
        <v>1</v>
      </c>
      <c r="J123" t="s">
        <v>359</v>
      </c>
      <c r="K123">
        <v>3</v>
      </c>
      <c r="L123" t="s">
        <v>366</v>
      </c>
      <c r="M123">
        <v>1</v>
      </c>
      <c r="N123">
        <v>0</v>
      </c>
      <c r="O123">
        <v>0</v>
      </c>
      <c r="P123">
        <v>1</v>
      </c>
      <c r="Q123">
        <v>480</v>
      </c>
      <c r="R123">
        <v>1</v>
      </c>
      <c r="S123">
        <v>480</v>
      </c>
      <c r="T123">
        <v>1</v>
      </c>
      <c r="U123">
        <v>480</v>
      </c>
      <c r="V123">
        <v>1</v>
      </c>
      <c r="W123">
        <v>480</v>
      </c>
      <c r="X123">
        <v>1</v>
      </c>
      <c r="Y123">
        <v>1</v>
      </c>
      <c r="Z123">
        <v>1</v>
      </c>
      <c r="AA123">
        <v>10.4</v>
      </c>
      <c r="AB123">
        <v>4000</v>
      </c>
      <c r="AC123">
        <v>3.333333333333333</v>
      </c>
      <c r="AD123">
        <v>0.66008999999999995</v>
      </c>
      <c r="AE123" t="s">
        <v>371</v>
      </c>
      <c r="AF123">
        <v>0.3</v>
      </c>
      <c r="AG123">
        <v>6.6290585470000014</v>
      </c>
      <c r="AH123">
        <v>89.948702564000001</v>
      </c>
    </row>
    <row r="124" spans="1:34" x14ac:dyDescent="0.3">
      <c r="A124" s="1" t="s">
        <v>128</v>
      </c>
      <c r="B124" t="s">
        <v>227</v>
      </c>
      <c r="C124" t="s">
        <v>279</v>
      </c>
      <c r="D124" t="s">
        <v>128</v>
      </c>
      <c r="E124" t="s">
        <v>467</v>
      </c>
      <c r="F124" t="s">
        <v>353</v>
      </c>
      <c r="G124">
        <v>10</v>
      </c>
      <c r="H124">
        <v>40</v>
      </c>
      <c r="I124">
        <v>1</v>
      </c>
      <c r="J124" t="s">
        <v>359</v>
      </c>
      <c r="K124">
        <v>3</v>
      </c>
      <c r="L124" t="s">
        <v>366</v>
      </c>
      <c r="M124">
        <v>1</v>
      </c>
      <c r="N124">
        <v>0</v>
      </c>
      <c r="O124">
        <v>0</v>
      </c>
      <c r="P124">
        <v>1</v>
      </c>
      <c r="Q124">
        <v>480</v>
      </c>
      <c r="R124">
        <v>1</v>
      </c>
      <c r="S124">
        <v>480</v>
      </c>
      <c r="T124">
        <v>1</v>
      </c>
      <c r="U124">
        <v>480</v>
      </c>
      <c r="V124">
        <v>1</v>
      </c>
      <c r="W124">
        <v>480</v>
      </c>
      <c r="X124">
        <v>1</v>
      </c>
      <c r="Y124">
        <v>1</v>
      </c>
      <c r="Z124">
        <v>1</v>
      </c>
      <c r="AA124">
        <v>10.4</v>
      </c>
      <c r="AB124">
        <v>4000</v>
      </c>
      <c r="AC124">
        <v>3.333333333333333</v>
      </c>
      <c r="AD124">
        <v>0.66008999999999995</v>
      </c>
      <c r="AE124" t="s">
        <v>371</v>
      </c>
      <c r="AF124">
        <v>0.3</v>
      </c>
      <c r="AG124">
        <v>6.6290585470000014</v>
      </c>
      <c r="AH124">
        <v>89.948702564000001</v>
      </c>
    </row>
    <row r="125" spans="1:34" x14ac:dyDescent="0.3">
      <c r="A125" s="1" t="s">
        <v>129</v>
      </c>
      <c r="B125" t="s">
        <v>228</v>
      </c>
      <c r="C125" t="s">
        <v>280</v>
      </c>
      <c r="D125" t="s">
        <v>332</v>
      </c>
      <c r="E125" t="s">
        <v>468</v>
      </c>
      <c r="F125" t="s">
        <v>346</v>
      </c>
      <c r="G125">
        <v>3</v>
      </c>
      <c r="H125">
        <v>744</v>
      </c>
      <c r="I125">
        <v>1</v>
      </c>
      <c r="J125" t="s">
        <v>358</v>
      </c>
      <c r="K125">
        <v>6</v>
      </c>
      <c r="L125" t="s">
        <v>365</v>
      </c>
      <c r="M125">
        <v>3</v>
      </c>
      <c r="N125">
        <v>0.46666666666666667</v>
      </c>
      <c r="O125">
        <v>347.2</v>
      </c>
      <c r="P125">
        <v>1</v>
      </c>
      <c r="Q125">
        <v>210</v>
      </c>
      <c r="R125">
        <v>0.28225806451612911</v>
      </c>
      <c r="S125">
        <v>210</v>
      </c>
      <c r="T125">
        <v>0.28225806451612911</v>
      </c>
      <c r="U125">
        <v>240</v>
      </c>
      <c r="V125">
        <v>0.32258064516129031</v>
      </c>
      <c r="W125">
        <v>300</v>
      </c>
      <c r="X125">
        <v>0.40322580645161288</v>
      </c>
      <c r="Y125">
        <v>8</v>
      </c>
      <c r="Z125">
        <v>8</v>
      </c>
      <c r="AA125">
        <v>0.49249999999999999</v>
      </c>
      <c r="AB125">
        <v>89280</v>
      </c>
      <c r="AC125">
        <v>2.602777777777777</v>
      </c>
      <c r="AD125">
        <v>0.90583000000000002</v>
      </c>
      <c r="AE125" t="s">
        <v>371</v>
      </c>
      <c r="AF125">
        <v>0.1</v>
      </c>
      <c r="AG125">
        <v>1.4590000000000001</v>
      </c>
      <c r="AH125">
        <v>14.16333</v>
      </c>
    </row>
    <row r="126" spans="1:34" x14ac:dyDescent="0.3">
      <c r="A126" s="1" t="s">
        <v>130</v>
      </c>
      <c r="B126" t="s">
        <v>229</v>
      </c>
      <c r="C126" t="s">
        <v>281</v>
      </c>
      <c r="D126" t="s">
        <v>130</v>
      </c>
      <c r="E126" t="s">
        <v>469</v>
      </c>
      <c r="F126" t="s">
        <v>348</v>
      </c>
      <c r="G126">
        <v>5</v>
      </c>
      <c r="H126">
        <v>420</v>
      </c>
      <c r="I126">
        <v>1</v>
      </c>
      <c r="J126" t="s">
        <v>358</v>
      </c>
      <c r="K126">
        <v>6</v>
      </c>
      <c r="L126" t="s">
        <v>365</v>
      </c>
      <c r="M126">
        <v>3</v>
      </c>
      <c r="N126">
        <v>0.49382716049382719</v>
      </c>
      <c r="O126">
        <v>207.40740740740739</v>
      </c>
      <c r="P126">
        <v>1</v>
      </c>
      <c r="Q126">
        <v>230</v>
      </c>
      <c r="R126">
        <v>0.54761904761904767</v>
      </c>
      <c r="S126">
        <v>230</v>
      </c>
      <c r="T126">
        <v>0.54761904761904767</v>
      </c>
      <c r="U126">
        <v>210</v>
      </c>
      <c r="V126">
        <v>0.5</v>
      </c>
      <c r="W126">
        <v>220</v>
      </c>
      <c r="X126">
        <v>0.52380952380952384</v>
      </c>
      <c r="Y126">
        <v>8</v>
      </c>
      <c r="Z126">
        <v>8</v>
      </c>
      <c r="AA126">
        <v>1</v>
      </c>
      <c r="AB126">
        <v>50400</v>
      </c>
      <c r="AC126">
        <v>2.7397260275000002</v>
      </c>
      <c r="AD126">
        <v>0.96131999999999995</v>
      </c>
      <c r="AE126" t="s">
        <v>371</v>
      </c>
      <c r="AF126">
        <v>0.1</v>
      </c>
      <c r="AG126">
        <v>2.12</v>
      </c>
      <c r="AH126">
        <v>21.90958904188</v>
      </c>
    </row>
    <row r="127" spans="1:34" x14ac:dyDescent="0.3">
      <c r="A127" s="1" t="s">
        <v>131</v>
      </c>
      <c r="B127" t="s">
        <v>229</v>
      </c>
      <c r="C127" t="s">
        <v>281</v>
      </c>
      <c r="D127" t="s">
        <v>131</v>
      </c>
      <c r="E127" t="s">
        <v>470</v>
      </c>
      <c r="F127" t="s">
        <v>348</v>
      </c>
      <c r="G127">
        <v>5</v>
      </c>
      <c r="H127">
        <v>420</v>
      </c>
      <c r="I127">
        <v>1</v>
      </c>
      <c r="J127" t="s">
        <v>358</v>
      </c>
      <c r="K127">
        <v>6</v>
      </c>
      <c r="L127" t="s">
        <v>365</v>
      </c>
      <c r="M127">
        <v>3</v>
      </c>
      <c r="N127">
        <v>0.49382716049382719</v>
      </c>
      <c r="O127">
        <v>207.40740740740739</v>
      </c>
      <c r="P127">
        <v>1</v>
      </c>
      <c r="Q127">
        <v>230</v>
      </c>
      <c r="R127">
        <v>0.54761904761904767</v>
      </c>
      <c r="S127">
        <v>230</v>
      </c>
      <c r="T127">
        <v>0.54761904761904767</v>
      </c>
      <c r="U127">
        <v>210</v>
      </c>
      <c r="V127">
        <v>0.5</v>
      </c>
      <c r="W127">
        <v>220</v>
      </c>
      <c r="X127">
        <v>0.52380952380952384</v>
      </c>
      <c r="Y127">
        <v>8</v>
      </c>
      <c r="Z127">
        <v>8</v>
      </c>
      <c r="AA127">
        <v>1</v>
      </c>
      <c r="AB127">
        <v>50400</v>
      </c>
      <c r="AC127">
        <v>2.7397260275000002</v>
      </c>
      <c r="AD127">
        <v>0.96131999999999995</v>
      </c>
      <c r="AE127" t="s">
        <v>371</v>
      </c>
      <c r="AF127">
        <v>0.1</v>
      </c>
      <c r="AG127">
        <v>2.12</v>
      </c>
      <c r="AH127">
        <v>21.90958904188</v>
      </c>
    </row>
    <row r="128" spans="1:34" x14ac:dyDescent="0.3">
      <c r="A128" s="1" t="s">
        <v>132</v>
      </c>
      <c r="B128" t="s">
        <v>230</v>
      </c>
      <c r="C128" t="s">
        <v>282</v>
      </c>
      <c r="D128" t="s">
        <v>132</v>
      </c>
      <c r="E128" t="s">
        <v>471</v>
      </c>
      <c r="F128" t="s">
        <v>345</v>
      </c>
      <c r="G128">
        <v>2</v>
      </c>
      <c r="H128">
        <v>660</v>
      </c>
      <c r="I128">
        <v>1</v>
      </c>
      <c r="J128" t="s">
        <v>358</v>
      </c>
      <c r="K128">
        <v>6</v>
      </c>
      <c r="L128" t="s">
        <v>365</v>
      </c>
      <c r="M128">
        <v>3</v>
      </c>
      <c r="N128">
        <v>0.44117647058823528</v>
      </c>
      <c r="O128">
        <v>291.1764705882353</v>
      </c>
      <c r="P128">
        <v>1</v>
      </c>
      <c r="Q128">
        <v>310</v>
      </c>
      <c r="R128">
        <v>0.46969696969696972</v>
      </c>
      <c r="S128">
        <v>230</v>
      </c>
      <c r="T128">
        <v>0.34848484848484851</v>
      </c>
      <c r="U128">
        <v>120</v>
      </c>
      <c r="V128">
        <v>0.1818181818181818</v>
      </c>
      <c r="W128">
        <v>100</v>
      </c>
      <c r="X128">
        <v>0.15151515151515149</v>
      </c>
      <c r="Y128">
        <v>8</v>
      </c>
      <c r="Z128">
        <v>8</v>
      </c>
      <c r="AA128">
        <v>1</v>
      </c>
      <c r="AB128">
        <v>79200</v>
      </c>
      <c r="AC128">
        <v>2.785515319444444</v>
      </c>
      <c r="AD128">
        <v>0.96740000000000004</v>
      </c>
      <c r="AE128" t="s">
        <v>371</v>
      </c>
      <c r="AF128">
        <v>0.1</v>
      </c>
      <c r="AG128">
        <v>1.4630000000000001</v>
      </c>
      <c r="AH128">
        <v>15.670752084449999</v>
      </c>
    </row>
    <row r="129" spans="1:34" x14ac:dyDescent="0.3">
      <c r="A129" s="1" t="s">
        <v>133</v>
      </c>
      <c r="B129" t="s">
        <v>230</v>
      </c>
      <c r="C129" t="s">
        <v>282</v>
      </c>
      <c r="D129" t="s">
        <v>133</v>
      </c>
      <c r="E129" t="s">
        <v>472</v>
      </c>
      <c r="F129" t="s">
        <v>345</v>
      </c>
      <c r="G129">
        <v>2</v>
      </c>
      <c r="H129">
        <v>660</v>
      </c>
      <c r="I129">
        <v>1</v>
      </c>
      <c r="J129" t="s">
        <v>358</v>
      </c>
      <c r="K129">
        <v>6</v>
      </c>
      <c r="L129" t="s">
        <v>365</v>
      </c>
      <c r="M129">
        <v>3</v>
      </c>
      <c r="N129">
        <v>0.44117647058823528</v>
      </c>
      <c r="O129">
        <v>291.1764705882353</v>
      </c>
      <c r="P129">
        <v>1</v>
      </c>
      <c r="Q129">
        <v>310</v>
      </c>
      <c r="R129">
        <v>0.46969696969696972</v>
      </c>
      <c r="S129">
        <v>230</v>
      </c>
      <c r="T129">
        <v>0.34848484848484851</v>
      </c>
      <c r="U129">
        <v>120</v>
      </c>
      <c r="V129">
        <v>0.1818181818181818</v>
      </c>
      <c r="W129">
        <v>100</v>
      </c>
      <c r="X129">
        <v>0.15151515151515149</v>
      </c>
      <c r="Y129">
        <v>8</v>
      </c>
      <c r="Z129">
        <v>8</v>
      </c>
      <c r="AA129">
        <v>1</v>
      </c>
      <c r="AB129">
        <v>79200</v>
      </c>
      <c r="AC129">
        <v>2.785515319444444</v>
      </c>
      <c r="AD129">
        <v>0.96740000000000004</v>
      </c>
      <c r="AE129" t="s">
        <v>371</v>
      </c>
      <c r="AF129">
        <v>0.1</v>
      </c>
      <c r="AG129">
        <v>1.4630000000000001</v>
      </c>
      <c r="AH129">
        <v>15.670752084449999</v>
      </c>
    </row>
    <row r="130" spans="1:34" x14ac:dyDescent="0.3">
      <c r="A130" s="1" t="s">
        <v>134</v>
      </c>
      <c r="B130" t="s">
        <v>230</v>
      </c>
      <c r="C130" t="s">
        <v>282</v>
      </c>
      <c r="D130" t="s">
        <v>134</v>
      </c>
      <c r="E130" t="s">
        <v>473</v>
      </c>
      <c r="F130" t="s">
        <v>345</v>
      </c>
      <c r="G130">
        <v>2</v>
      </c>
      <c r="H130">
        <v>660</v>
      </c>
      <c r="I130">
        <v>1</v>
      </c>
      <c r="J130" t="s">
        <v>358</v>
      </c>
      <c r="K130">
        <v>6</v>
      </c>
      <c r="L130" t="s">
        <v>365</v>
      </c>
      <c r="M130">
        <v>3</v>
      </c>
      <c r="N130">
        <v>0.44117647058823528</v>
      </c>
      <c r="O130">
        <v>291.1764705882353</v>
      </c>
      <c r="P130">
        <v>1</v>
      </c>
      <c r="Q130">
        <v>310</v>
      </c>
      <c r="R130">
        <v>0.46969696969696972</v>
      </c>
      <c r="S130">
        <v>230</v>
      </c>
      <c r="T130">
        <v>0.34848484848484851</v>
      </c>
      <c r="U130">
        <v>120</v>
      </c>
      <c r="V130">
        <v>0.1818181818181818</v>
      </c>
      <c r="W130">
        <v>100</v>
      </c>
      <c r="X130">
        <v>0.15151515151515149</v>
      </c>
      <c r="Y130">
        <v>8</v>
      </c>
      <c r="Z130">
        <v>8</v>
      </c>
      <c r="AA130">
        <v>1</v>
      </c>
      <c r="AB130">
        <v>79200</v>
      </c>
      <c r="AC130">
        <v>2.785515319444444</v>
      </c>
      <c r="AD130">
        <v>0.96740000000000004</v>
      </c>
      <c r="AE130" t="s">
        <v>371</v>
      </c>
      <c r="AF130">
        <v>0.1</v>
      </c>
      <c r="AG130">
        <v>1.4630000000000001</v>
      </c>
      <c r="AH130">
        <v>15.670752084449999</v>
      </c>
    </row>
    <row r="131" spans="1:34" x14ac:dyDescent="0.3">
      <c r="A131" s="1" t="s">
        <v>135</v>
      </c>
      <c r="B131" t="s">
        <v>230</v>
      </c>
      <c r="C131" t="s">
        <v>282</v>
      </c>
      <c r="D131" t="s">
        <v>135</v>
      </c>
      <c r="E131" t="s">
        <v>474</v>
      </c>
      <c r="F131" t="s">
        <v>345</v>
      </c>
      <c r="G131">
        <v>2</v>
      </c>
      <c r="H131">
        <v>660</v>
      </c>
      <c r="I131">
        <v>1</v>
      </c>
      <c r="J131" t="s">
        <v>358</v>
      </c>
      <c r="K131">
        <v>6</v>
      </c>
      <c r="L131" t="s">
        <v>365</v>
      </c>
      <c r="M131">
        <v>3</v>
      </c>
      <c r="N131">
        <v>0.44117647058823528</v>
      </c>
      <c r="O131">
        <v>291.1764705882353</v>
      </c>
      <c r="P131">
        <v>1</v>
      </c>
      <c r="Q131">
        <v>310</v>
      </c>
      <c r="R131">
        <v>0.46969696969696972</v>
      </c>
      <c r="S131">
        <v>230</v>
      </c>
      <c r="T131">
        <v>0.34848484848484851</v>
      </c>
      <c r="U131">
        <v>120</v>
      </c>
      <c r="V131">
        <v>0.1818181818181818</v>
      </c>
      <c r="W131">
        <v>100</v>
      </c>
      <c r="X131">
        <v>0.15151515151515149</v>
      </c>
      <c r="Y131">
        <v>8</v>
      </c>
      <c r="Z131">
        <v>8</v>
      </c>
      <c r="AA131">
        <v>1</v>
      </c>
      <c r="AB131">
        <v>79200</v>
      </c>
      <c r="AC131">
        <v>2.785515319444444</v>
      </c>
      <c r="AD131">
        <v>0.96740000000000004</v>
      </c>
      <c r="AE131" t="s">
        <v>371</v>
      </c>
      <c r="AF131">
        <v>0.1</v>
      </c>
      <c r="AG131">
        <v>1.4630000000000001</v>
      </c>
      <c r="AH131">
        <v>15.670752084449999</v>
      </c>
    </row>
    <row r="132" spans="1:34" x14ac:dyDescent="0.3">
      <c r="A132" s="1" t="s">
        <v>136</v>
      </c>
      <c r="B132" t="s">
        <v>231</v>
      </c>
      <c r="C132" t="s">
        <v>283</v>
      </c>
      <c r="D132" t="s">
        <v>333</v>
      </c>
      <c r="E132" t="s">
        <v>475</v>
      </c>
      <c r="F132" t="s">
        <v>352</v>
      </c>
      <c r="G132">
        <v>9</v>
      </c>
      <c r="H132">
        <v>23</v>
      </c>
      <c r="I132">
        <v>1</v>
      </c>
      <c r="J132" t="s">
        <v>359</v>
      </c>
      <c r="K132">
        <v>3</v>
      </c>
      <c r="L132" t="s">
        <v>369</v>
      </c>
      <c r="M132">
        <v>2</v>
      </c>
      <c r="N132">
        <v>0</v>
      </c>
      <c r="O132">
        <v>0</v>
      </c>
      <c r="P132">
        <v>1</v>
      </c>
      <c r="Q132">
        <v>180</v>
      </c>
      <c r="R132">
        <v>1</v>
      </c>
      <c r="S132">
        <v>180</v>
      </c>
      <c r="T132">
        <v>1</v>
      </c>
      <c r="U132">
        <v>180</v>
      </c>
      <c r="V132">
        <v>1</v>
      </c>
      <c r="W132">
        <v>180</v>
      </c>
      <c r="X132">
        <v>1</v>
      </c>
      <c r="Y132">
        <v>1</v>
      </c>
      <c r="Z132">
        <v>1</v>
      </c>
      <c r="AA132">
        <v>10.4</v>
      </c>
      <c r="AB132">
        <v>2300</v>
      </c>
      <c r="AC132">
        <v>3.8461538472222219</v>
      </c>
      <c r="AD132">
        <v>1.5615300000000001</v>
      </c>
      <c r="AE132" t="s">
        <v>371</v>
      </c>
      <c r="AF132">
        <v>0.3</v>
      </c>
      <c r="AG132">
        <v>8.4054798589999997</v>
      </c>
      <c r="AH132">
        <v>126.7835673107903</v>
      </c>
    </row>
    <row r="133" spans="1:34" x14ac:dyDescent="0.3">
      <c r="A133" s="1" t="s">
        <v>137</v>
      </c>
      <c r="B133" t="s">
        <v>231</v>
      </c>
      <c r="C133" t="s">
        <v>283</v>
      </c>
      <c r="D133" t="s">
        <v>334</v>
      </c>
      <c r="E133" t="s">
        <v>476</v>
      </c>
      <c r="F133" t="s">
        <v>352</v>
      </c>
      <c r="G133">
        <v>9</v>
      </c>
      <c r="H133">
        <v>50</v>
      </c>
      <c r="I133">
        <v>1</v>
      </c>
      <c r="J133" t="s">
        <v>359</v>
      </c>
      <c r="K133">
        <v>3</v>
      </c>
      <c r="L133" t="s">
        <v>369</v>
      </c>
      <c r="M133">
        <v>2</v>
      </c>
      <c r="N133">
        <v>0</v>
      </c>
      <c r="O133">
        <v>0</v>
      </c>
      <c r="P133">
        <v>1</v>
      </c>
      <c r="Q133">
        <v>180</v>
      </c>
      <c r="R133">
        <v>1</v>
      </c>
      <c r="S133">
        <v>180</v>
      </c>
      <c r="T133">
        <v>1</v>
      </c>
      <c r="U133">
        <v>180</v>
      </c>
      <c r="V133">
        <v>1</v>
      </c>
      <c r="W133">
        <v>180</v>
      </c>
      <c r="X133">
        <v>1</v>
      </c>
      <c r="Y133">
        <v>1</v>
      </c>
      <c r="Z133">
        <v>1</v>
      </c>
      <c r="AA133">
        <v>10.4</v>
      </c>
      <c r="AB133">
        <v>5000</v>
      </c>
      <c r="AC133">
        <v>3.8461538472222219</v>
      </c>
      <c r="AD133">
        <v>1.5615300000000001</v>
      </c>
      <c r="AE133" t="s">
        <v>371</v>
      </c>
      <c r="AF133">
        <v>0.3</v>
      </c>
      <c r="AG133">
        <v>8.4054798589999997</v>
      </c>
      <c r="AH133">
        <v>126.7835673107903</v>
      </c>
    </row>
    <row r="134" spans="1:34" x14ac:dyDescent="0.3">
      <c r="A134" s="1" t="s">
        <v>138</v>
      </c>
      <c r="B134" t="s">
        <v>232</v>
      </c>
      <c r="C134" t="s">
        <v>284</v>
      </c>
      <c r="D134" t="s">
        <v>335</v>
      </c>
      <c r="E134" t="s">
        <v>477</v>
      </c>
      <c r="F134" t="s">
        <v>349</v>
      </c>
      <c r="G134">
        <v>6</v>
      </c>
      <c r="H134">
        <v>478</v>
      </c>
      <c r="I134">
        <v>1</v>
      </c>
      <c r="J134" t="s">
        <v>360</v>
      </c>
      <c r="K134">
        <v>1</v>
      </c>
      <c r="L134" t="s">
        <v>366</v>
      </c>
      <c r="M134">
        <v>1</v>
      </c>
      <c r="N134">
        <v>0</v>
      </c>
      <c r="O134">
        <v>0</v>
      </c>
      <c r="P134">
        <v>1</v>
      </c>
      <c r="Q134">
        <v>600</v>
      </c>
      <c r="R134">
        <v>1</v>
      </c>
      <c r="S134">
        <v>600</v>
      </c>
      <c r="T134">
        <v>1</v>
      </c>
      <c r="U134">
        <v>600</v>
      </c>
      <c r="V134">
        <v>1</v>
      </c>
      <c r="W134">
        <v>600</v>
      </c>
      <c r="X134">
        <v>1</v>
      </c>
      <c r="Y134">
        <v>4</v>
      </c>
      <c r="Z134">
        <v>4</v>
      </c>
      <c r="AA134">
        <v>7</v>
      </c>
      <c r="AB134">
        <v>7170</v>
      </c>
      <c r="AC134">
        <v>2.083333333333333</v>
      </c>
      <c r="AD134">
        <v>0.48318</v>
      </c>
      <c r="AE134" t="s">
        <v>371</v>
      </c>
      <c r="AF134">
        <v>0.3</v>
      </c>
      <c r="AG134">
        <v>7.2239981760000003</v>
      </c>
      <c r="AH134">
        <v>61.179986320000012</v>
      </c>
    </row>
    <row r="135" spans="1:34" x14ac:dyDescent="0.3">
      <c r="A135" s="1" t="s">
        <v>139</v>
      </c>
      <c r="B135" t="s">
        <v>139</v>
      </c>
      <c r="C135" t="s">
        <v>285</v>
      </c>
      <c r="D135" t="s">
        <v>336</v>
      </c>
      <c r="E135" t="s">
        <v>478</v>
      </c>
      <c r="F135" t="s">
        <v>346</v>
      </c>
      <c r="G135">
        <v>3</v>
      </c>
      <c r="H135">
        <v>144</v>
      </c>
      <c r="I135">
        <v>1</v>
      </c>
      <c r="J135" t="s">
        <v>360</v>
      </c>
      <c r="K135">
        <v>1</v>
      </c>
      <c r="L135" t="s">
        <v>366</v>
      </c>
      <c r="M135">
        <v>1</v>
      </c>
      <c r="N135">
        <v>0</v>
      </c>
      <c r="O135">
        <v>0</v>
      </c>
      <c r="P135">
        <v>1</v>
      </c>
      <c r="Q135">
        <v>180</v>
      </c>
      <c r="R135">
        <v>1</v>
      </c>
      <c r="S135">
        <v>180</v>
      </c>
      <c r="T135">
        <v>1</v>
      </c>
      <c r="U135">
        <v>170</v>
      </c>
      <c r="V135">
        <v>1</v>
      </c>
      <c r="W135">
        <v>170</v>
      </c>
      <c r="X135">
        <v>1</v>
      </c>
      <c r="Y135">
        <v>4</v>
      </c>
      <c r="Z135">
        <v>4</v>
      </c>
      <c r="AA135">
        <v>7</v>
      </c>
      <c r="AB135">
        <v>2160</v>
      </c>
      <c r="AC135">
        <v>2.083333333333333</v>
      </c>
      <c r="AD135">
        <v>0.52639999999999998</v>
      </c>
      <c r="AE135" t="s">
        <v>371</v>
      </c>
      <c r="AF135">
        <v>0.3</v>
      </c>
      <c r="AG135">
        <v>5.7453627909999998</v>
      </c>
      <c r="AH135">
        <v>50.090220932500003</v>
      </c>
    </row>
    <row r="136" spans="1:34" x14ac:dyDescent="0.3">
      <c r="A136" s="1" t="s">
        <v>140</v>
      </c>
      <c r="B136" t="s">
        <v>233</v>
      </c>
      <c r="C136" t="s">
        <v>286</v>
      </c>
      <c r="D136" t="s">
        <v>334</v>
      </c>
      <c r="E136" t="s">
        <v>479</v>
      </c>
      <c r="F136" t="s">
        <v>349</v>
      </c>
      <c r="G136">
        <v>6</v>
      </c>
      <c r="H136">
        <v>58</v>
      </c>
      <c r="I136">
        <v>1</v>
      </c>
      <c r="J136" t="s">
        <v>359</v>
      </c>
      <c r="K136">
        <v>3</v>
      </c>
      <c r="L136" t="s">
        <v>369</v>
      </c>
      <c r="M136">
        <v>2</v>
      </c>
      <c r="N136">
        <v>0</v>
      </c>
      <c r="O136">
        <v>0</v>
      </c>
      <c r="P136">
        <v>1</v>
      </c>
      <c r="Q136">
        <v>180</v>
      </c>
      <c r="R136">
        <v>1</v>
      </c>
      <c r="S136">
        <v>180</v>
      </c>
      <c r="T136">
        <v>1</v>
      </c>
      <c r="U136">
        <v>180</v>
      </c>
      <c r="V136">
        <v>1</v>
      </c>
      <c r="W136">
        <v>180</v>
      </c>
      <c r="X136">
        <v>1</v>
      </c>
      <c r="Y136">
        <v>1</v>
      </c>
      <c r="Z136">
        <v>1</v>
      </c>
      <c r="AA136">
        <v>10.883319999999999</v>
      </c>
      <c r="AB136">
        <v>5800</v>
      </c>
      <c r="AC136">
        <v>3.8461538472222219</v>
      </c>
      <c r="AD136">
        <v>0.65700000000000003</v>
      </c>
      <c r="AE136" t="s">
        <v>371</v>
      </c>
      <c r="AF136">
        <v>0.3</v>
      </c>
      <c r="AG136">
        <v>8.4054798589999997</v>
      </c>
      <c r="AH136">
        <v>127.2668873107903</v>
      </c>
    </row>
    <row r="137" spans="1:34" x14ac:dyDescent="0.3">
      <c r="A137" s="1" t="s">
        <v>141</v>
      </c>
      <c r="B137" t="s">
        <v>234</v>
      </c>
      <c r="C137" t="s">
        <v>287</v>
      </c>
      <c r="D137" t="s">
        <v>141</v>
      </c>
      <c r="E137" t="s">
        <v>480</v>
      </c>
      <c r="F137" t="s">
        <v>353</v>
      </c>
      <c r="G137">
        <v>10</v>
      </c>
      <c r="H137">
        <v>63</v>
      </c>
      <c r="I137">
        <v>1</v>
      </c>
      <c r="J137" t="s">
        <v>359</v>
      </c>
      <c r="K137">
        <v>3</v>
      </c>
      <c r="L137" t="s">
        <v>369</v>
      </c>
      <c r="M137">
        <v>2</v>
      </c>
      <c r="N137">
        <v>0</v>
      </c>
      <c r="O137">
        <v>0</v>
      </c>
      <c r="P137">
        <v>1</v>
      </c>
      <c r="Q137">
        <v>180</v>
      </c>
      <c r="R137">
        <v>1</v>
      </c>
      <c r="S137">
        <v>180</v>
      </c>
      <c r="T137">
        <v>1</v>
      </c>
      <c r="U137">
        <v>180</v>
      </c>
      <c r="V137">
        <v>1</v>
      </c>
      <c r="W137">
        <v>180</v>
      </c>
      <c r="X137">
        <v>1</v>
      </c>
      <c r="Y137">
        <v>1</v>
      </c>
      <c r="Z137">
        <v>1</v>
      </c>
      <c r="AA137">
        <v>10.4</v>
      </c>
      <c r="AB137">
        <v>6300</v>
      </c>
      <c r="AC137">
        <v>3.8461538472222219</v>
      </c>
      <c r="AD137">
        <v>1.4918</v>
      </c>
      <c r="AE137" t="s">
        <v>371</v>
      </c>
      <c r="AF137">
        <v>0.3</v>
      </c>
      <c r="AG137">
        <v>8.5822705570000011</v>
      </c>
      <c r="AH137">
        <v>129.23143851454719</v>
      </c>
    </row>
    <row r="138" spans="1:34" x14ac:dyDescent="0.3">
      <c r="A138" s="1" t="s">
        <v>142</v>
      </c>
      <c r="B138" t="s">
        <v>235</v>
      </c>
      <c r="C138" t="s">
        <v>288</v>
      </c>
      <c r="D138" t="s">
        <v>142</v>
      </c>
      <c r="E138" t="s">
        <v>481</v>
      </c>
      <c r="F138" t="s">
        <v>345</v>
      </c>
      <c r="G138">
        <v>2</v>
      </c>
      <c r="H138">
        <v>720</v>
      </c>
      <c r="I138">
        <v>1</v>
      </c>
      <c r="J138" t="s">
        <v>358</v>
      </c>
      <c r="K138">
        <v>6</v>
      </c>
      <c r="L138" t="s">
        <v>365</v>
      </c>
      <c r="M138">
        <v>3</v>
      </c>
      <c r="N138">
        <v>0.32</v>
      </c>
      <c r="O138">
        <v>230.4</v>
      </c>
      <c r="P138">
        <v>1</v>
      </c>
      <c r="Q138">
        <v>300</v>
      </c>
      <c r="R138">
        <v>0.41666666666666669</v>
      </c>
      <c r="S138">
        <v>300</v>
      </c>
      <c r="T138">
        <v>0.41666666666666669</v>
      </c>
      <c r="U138">
        <v>150</v>
      </c>
      <c r="V138">
        <v>0.20833333333333329</v>
      </c>
      <c r="W138">
        <v>210</v>
      </c>
      <c r="X138">
        <v>0.29166666666666669</v>
      </c>
      <c r="Y138">
        <v>8</v>
      </c>
      <c r="Z138">
        <v>8</v>
      </c>
      <c r="AA138">
        <v>1</v>
      </c>
      <c r="AB138">
        <v>86400</v>
      </c>
      <c r="AC138">
        <v>2.8248587583333329</v>
      </c>
      <c r="AD138">
        <v>0.96475</v>
      </c>
      <c r="AE138" t="s">
        <v>371</v>
      </c>
      <c r="AF138">
        <v>0.1</v>
      </c>
      <c r="AG138">
        <v>2.29</v>
      </c>
      <c r="AH138">
        <v>24.288135603699999</v>
      </c>
    </row>
    <row r="139" spans="1:34" x14ac:dyDescent="0.3">
      <c r="A139" s="1" t="s">
        <v>143</v>
      </c>
      <c r="B139" t="s">
        <v>235</v>
      </c>
      <c r="C139" t="s">
        <v>288</v>
      </c>
      <c r="D139" t="s">
        <v>143</v>
      </c>
      <c r="E139" t="s">
        <v>482</v>
      </c>
      <c r="F139" t="s">
        <v>345</v>
      </c>
      <c r="G139">
        <v>2</v>
      </c>
      <c r="H139">
        <v>720</v>
      </c>
      <c r="I139">
        <v>1</v>
      </c>
      <c r="J139" t="s">
        <v>358</v>
      </c>
      <c r="K139">
        <v>6</v>
      </c>
      <c r="L139" t="s">
        <v>365</v>
      </c>
      <c r="M139">
        <v>3</v>
      </c>
      <c r="N139">
        <v>0.32</v>
      </c>
      <c r="O139">
        <v>230.4</v>
      </c>
      <c r="P139">
        <v>1</v>
      </c>
      <c r="Q139">
        <v>300</v>
      </c>
      <c r="R139">
        <v>0.41666666666666669</v>
      </c>
      <c r="S139">
        <v>300</v>
      </c>
      <c r="T139">
        <v>0.41666666666666669</v>
      </c>
      <c r="U139">
        <v>150</v>
      </c>
      <c r="V139">
        <v>0.20833333333333329</v>
      </c>
      <c r="W139">
        <v>210</v>
      </c>
      <c r="X139">
        <v>0.29166666666666669</v>
      </c>
      <c r="Y139">
        <v>8</v>
      </c>
      <c r="Z139">
        <v>8</v>
      </c>
      <c r="AA139">
        <v>1</v>
      </c>
      <c r="AB139">
        <v>86400</v>
      </c>
      <c r="AC139">
        <v>2.8248587583333329</v>
      </c>
      <c r="AD139">
        <v>0.96475</v>
      </c>
      <c r="AE139" t="s">
        <v>371</v>
      </c>
      <c r="AF139">
        <v>0.1</v>
      </c>
      <c r="AG139">
        <v>2.29</v>
      </c>
      <c r="AH139">
        <v>24.288135603699999</v>
      </c>
    </row>
    <row r="140" spans="1:34" x14ac:dyDescent="0.3">
      <c r="A140" s="1" t="s">
        <v>144</v>
      </c>
      <c r="B140" t="s">
        <v>235</v>
      </c>
      <c r="C140" t="s">
        <v>288</v>
      </c>
      <c r="D140" t="s">
        <v>144</v>
      </c>
      <c r="E140" t="s">
        <v>483</v>
      </c>
      <c r="F140" t="s">
        <v>345</v>
      </c>
      <c r="G140">
        <v>2</v>
      </c>
      <c r="H140">
        <v>720</v>
      </c>
      <c r="I140">
        <v>1</v>
      </c>
      <c r="J140" t="s">
        <v>358</v>
      </c>
      <c r="K140">
        <v>6</v>
      </c>
      <c r="L140" t="s">
        <v>365</v>
      </c>
      <c r="M140">
        <v>3</v>
      </c>
      <c r="N140">
        <v>0.32</v>
      </c>
      <c r="O140">
        <v>230.4</v>
      </c>
      <c r="P140">
        <v>1</v>
      </c>
      <c r="Q140">
        <v>300</v>
      </c>
      <c r="R140">
        <v>0.41666666666666669</v>
      </c>
      <c r="S140">
        <v>300</v>
      </c>
      <c r="T140">
        <v>0.41666666666666669</v>
      </c>
      <c r="U140">
        <v>150</v>
      </c>
      <c r="V140">
        <v>0.20833333333333329</v>
      </c>
      <c r="W140">
        <v>210</v>
      </c>
      <c r="X140">
        <v>0.29166666666666669</v>
      </c>
      <c r="Y140">
        <v>8</v>
      </c>
      <c r="Z140">
        <v>8</v>
      </c>
      <c r="AA140">
        <v>1</v>
      </c>
      <c r="AB140">
        <v>86400</v>
      </c>
      <c r="AC140">
        <v>2.8248587583333329</v>
      </c>
      <c r="AD140">
        <v>0.96475</v>
      </c>
      <c r="AE140" t="s">
        <v>371</v>
      </c>
      <c r="AF140">
        <v>0.1</v>
      </c>
      <c r="AG140">
        <v>2.29</v>
      </c>
      <c r="AH140">
        <v>24.288135603699999</v>
      </c>
    </row>
    <row r="141" spans="1:34" x14ac:dyDescent="0.3">
      <c r="A141" s="1" t="s">
        <v>145</v>
      </c>
      <c r="B141" t="s">
        <v>235</v>
      </c>
      <c r="C141" t="s">
        <v>288</v>
      </c>
      <c r="D141" t="s">
        <v>145</v>
      </c>
      <c r="E141" t="s">
        <v>484</v>
      </c>
      <c r="F141" t="s">
        <v>345</v>
      </c>
      <c r="G141">
        <v>2</v>
      </c>
      <c r="H141">
        <v>720</v>
      </c>
      <c r="I141">
        <v>1</v>
      </c>
      <c r="J141" t="s">
        <v>358</v>
      </c>
      <c r="K141">
        <v>6</v>
      </c>
      <c r="L141" t="s">
        <v>365</v>
      </c>
      <c r="M141">
        <v>3</v>
      </c>
      <c r="N141">
        <v>0.32</v>
      </c>
      <c r="O141">
        <v>230.4</v>
      </c>
      <c r="P141">
        <v>1</v>
      </c>
      <c r="Q141">
        <v>300</v>
      </c>
      <c r="R141">
        <v>0.41666666666666669</v>
      </c>
      <c r="S141">
        <v>300</v>
      </c>
      <c r="T141">
        <v>0.41666666666666669</v>
      </c>
      <c r="U141">
        <v>150</v>
      </c>
      <c r="V141">
        <v>0.20833333333333329</v>
      </c>
      <c r="W141">
        <v>210</v>
      </c>
      <c r="X141">
        <v>0.29166666666666669</v>
      </c>
      <c r="Y141">
        <v>8</v>
      </c>
      <c r="Z141">
        <v>8</v>
      </c>
      <c r="AA141">
        <v>1</v>
      </c>
      <c r="AB141">
        <v>86400</v>
      </c>
      <c r="AC141">
        <v>2.8248587583333329</v>
      </c>
      <c r="AD141">
        <v>0.96475</v>
      </c>
      <c r="AE141" t="s">
        <v>371</v>
      </c>
      <c r="AF141">
        <v>0.1</v>
      </c>
      <c r="AG141">
        <v>2.29</v>
      </c>
      <c r="AH141">
        <v>24.288135603699999</v>
      </c>
    </row>
    <row r="142" spans="1:34" x14ac:dyDescent="0.3">
      <c r="A142" s="1" t="s">
        <v>146</v>
      </c>
      <c r="B142" t="s">
        <v>236</v>
      </c>
      <c r="C142" t="s">
        <v>289</v>
      </c>
      <c r="D142" t="s">
        <v>146</v>
      </c>
      <c r="E142" t="s">
        <v>485</v>
      </c>
      <c r="F142" t="s">
        <v>344</v>
      </c>
      <c r="G142">
        <v>1</v>
      </c>
      <c r="H142">
        <v>530</v>
      </c>
      <c r="I142">
        <v>1</v>
      </c>
      <c r="J142" t="s">
        <v>358</v>
      </c>
      <c r="K142">
        <v>6</v>
      </c>
      <c r="L142" t="s">
        <v>364</v>
      </c>
      <c r="M142">
        <v>4</v>
      </c>
      <c r="N142">
        <v>0.62</v>
      </c>
      <c r="O142">
        <v>328.6</v>
      </c>
      <c r="P142">
        <v>1</v>
      </c>
      <c r="Q142">
        <v>330</v>
      </c>
      <c r="R142">
        <v>0.62264150943396224</v>
      </c>
      <c r="S142">
        <v>320</v>
      </c>
      <c r="T142">
        <v>0.60377358490566035</v>
      </c>
      <c r="U142">
        <v>350</v>
      </c>
      <c r="V142">
        <v>0.660377358490566</v>
      </c>
      <c r="W142">
        <v>430</v>
      </c>
      <c r="X142">
        <v>0.81132075471698117</v>
      </c>
      <c r="Y142">
        <v>16</v>
      </c>
      <c r="Z142">
        <v>16</v>
      </c>
      <c r="AA142">
        <v>1</v>
      </c>
      <c r="AB142">
        <v>63600</v>
      </c>
      <c r="AC142">
        <v>3.6764705888888889</v>
      </c>
      <c r="AD142">
        <v>1.25875</v>
      </c>
      <c r="AE142" t="s">
        <v>371</v>
      </c>
      <c r="AF142">
        <v>0.1</v>
      </c>
      <c r="AG142">
        <v>0.61599999999999999</v>
      </c>
      <c r="AH142">
        <v>9.1529411779199989</v>
      </c>
    </row>
    <row r="143" spans="1:34" x14ac:dyDescent="0.3">
      <c r="A143" s="1" t="s">
        <v>147</v>
      </c>
      <c r="B143" t="s">
        <v>236</v>
      </c>
      <c r="C143" t="s">
        <v>289</v>
      </c>
      <c r="D143" t="s">
        <v>147</v>
      </c>
      <c r="E143" t="s">
        <v>486</v>
      </c>
      <c r="F143" t="s">
        <v>344</v>
      </c>
      <c r="G143">
        <v>1</v>
      </c>
      <c r="H143">
        <v>560</v>
      </c>
      <c r="I143">
        <v>1</v>
      </c>
      <c r="J143" t="s">
        <v>358</v>
      </c>
      <c r="K143">
        <v>6</v>
      </c>
      <c r="L143" t="s">
        <v>364</v>
      </c>
      <c r="M143">
        <v>4</v>
      </c>
      <c r="N143">
        <v>0.62</v>
      </c>
      <c r="O143">
        <v>347.2</v>
      </c>
      <c r="P143">
        <v>1</v>
      </c>
      <c r="Q143">
        <v>330</v>
      </c>
      <c r="R143">
        <v>0.5892857142857143</v>
      </c>
      <c r="S143">
        <v>320</v>
      </c>
      <c r="T143">
        <v>0.5714285714285714</v>
      </c>
      <c r="U143">
        <v>350</v>
      </c>
      <c r="V143">
        <v>0.625</v>
      </c>
      <c r="W143">
        <v>430</v>
      </c>
      <c r="X143">
        <v>0.7678571428571429</v>
      </c>
      <c r="Y143">
        <v>16</v>
      </c>
      <c r="Z143">
        <v>16</v>
      </c>
      <c r="AA143">
        <v>0.99</v>
      </c>
      <c r="AB143">
        <v>67200</v>
      </c>
      <c r="AC143">
        <v>3.6764705888888889</v>
      </c>
      <c r="AD143">
        <v>1.25875</v>
      </c>
      <c r="AE143" t="s">
        <v>371</v>
      </c>
      <c r="AF143">
        <v>0.1</v>
      </c>
      <c r="AG143">
        <v>0.61599999999999999</v>
      </c>
      <c r="AH143">
        <v>9.1429411779200009</v>
      </c>
    </row>
    <row r="144" spans="1:34" x14ac:dyDescent="0.3">
      <c r="A144" s="1" t="s">
        <v>148</v>
      </c>
      <c r="B144" t="s">
        <v>236</v>
      </c>
      <c r="C144" t="s">
        <v>289</v>
      </c>
      <c r="D144" t="s">
        <v>148</v>
      </c>
      <c r="E144" t="s">
        <v>487</v>
      </c>
      <c r="F144" t="s">
        <v>344</v>
      </c>
      <c r="G144">
        <v>1</v>
      </c>
      <c r="H144">
        <v>560</v>
      </c>
      <c r="I144">
        <v>1</v>
      </c>
      <c r="J144" t="s">
        <v>358</v>
      </c>
      <c r="K144">
        <v>6</v>
      </c>
      <c r="L144" t="s">
        <v>364</v>
      </c>
      <c r="M144">
        <v>4</v>
      </c>
      <c r="N144">
        <v>0.62</v>
      </c>
      <c r="O144">
        <v>347.2</v>
      </c>
      <c r="P144">
        <v>1</v>
      </c>
      <c r="Q144">
        <v>330</v>
      </c>
      <c r="R144">
        <v>0.5892857142857143</v>
      </c>
      <c r="S144">
        <v>320</v>
      </c>
      <c r="T144">
        <v>0.5714285714285714</v>
      </c>
      <c r="U144">
        <v>350</v>
      </c>
      <c r="V144">
        <v>0.625</v>
      </c>
      <c r="W144">
        <v>430</v>
      </c>
      <c r="X144">
        <v>0.7678571428571429</v>
      </c>
      <c r="Y144">
        <v>16</v>
      </c>
      <c r="Z144">
        <v>16</v>
      </c>
      <c r="AA144">
        <v>1.02</v>
      </c>
      <c r="AB144">
        <v>67200</v>
      </c>
      <c r="AC144">
        <v>3.6764705888888889</v>
      </c>
      <c r="AD144">
        <v>1.25875</v>
      </c>
      <c r="AE144" t="s">
        <v>371</v>
      </c>
      <c r="AF144">
        <v>0.1</v>
      </c>
      <c r="AG144">
        <v>0.61599999999999999</v>
      </c>
      <c r="AH144">
        <v>9.1729411779199985</v>
      </c>
    </row>
    <row r="145" spans="1:34" x14ac:dyDescent="0.3">
      <c r="A145" s="1" t="s">
        <v>149</v>
      </c>
      <c r="B145" t="s">
        <v>236</v>
      </c>
      <c r="C145" t="s">
        <v>289</v>
      </c>
      <c r="D145" t="s">
        <v>149</v>
      </c>
      <c r="E145" t="s">
        <v>488</v>
      </c>
      <c r="F145" t="s">
        <v>344</v>
      </c>
      <c r="G145">
        <v>1</v>
      </c>
      <c r="H145">
        <v>560</v>
      </c>
      <c r="I145">
        <v>1</v>
      </c>
      <c r="J145" t="s">
        <v>358</v>
      </c>
      <c r="K145">
        <v>6</v>
      </c>
      <c r="L145" t="s">
        <v>364</v>
      </c>
      <c r="M145">
        <v>4</v>
      </c>
      <c r="N145">
        <v>0.62</v>
      </c>
      <c r="O145">
        <v>347.2</v>
      </c>
      <c r="P145">
        <v>1</v>
      </c>
      <c r="Q145">
        <v>330</v>
      </c>
      <c r="R145">
        <v>0.5892857142857143</v>
      </c>
      <c r="S145">
        <v>320</v>
      </c>
      <c r="T145">
        <v>0.5714285714285714</v>
      </c>
      <c r="U145">
        <v>350</v>
      </c>
      <c r="V145">
        <v>0.625</v>
      </c>
      <c r="W145">
        <v>430</v>
      </c>
      <c r="X145">
        <v>0.7678571428571429</v>
      </c>
      <c r="Y145">
        <v>16</v>
      </c>
      <c r="Z145">
        <v>16</v>
      </c>
      <c r="AA145">
        <v>1.01</v>
      </c>
      <c r="AB145">
        <v>67200</v>
      </c>
      <c r="AC145">
        <v>3.6764705888888889</v>
      </c>
      <c r="AD145">
        <v>1.25875</v>
      </c>
      <c r="AE145" t="s">
        <v>371</v>
      </c>
      <c r="AF145">
        <v>0.1</v>
      </c>
      <c r="AG145">
        <v>0.61599999999999999</v>
      </c>
      <c r="AH145">
        <v>9.1629411779199987</v>
      </c>
    </row>
    <row r="146" spans="1:34" x14ac:dyDescent="0.3">
      <c r="A146" s="1" t="s">
        <v>150</v>
      </c>
      <c r="B146" t="s">
        <v>237</v>
      </c>
      <c r="C146" t="s">
        <v>290</v>
      </c>
      <c r="D146" t="s">
        <v>150</v>
      </c>
      <c r="E146" t="s">
        <v>489</v>
      </c>
      <c r="F146" t="s">
        <v>348</v>
      </c>
      <c r="G146">
        <v>5</v>
      </c>
      <c r="H146">
        <v>365</v>
      </c>
      <c r="I146">
        <v>1</v>
      </c>
      <c r="J146" t="s">
        <v>358</v>
      </c>
      <c r="K146">
        <v>6</v>
      </c>
      <c r="L146" t="s">
        <v>365</v>
      </c>
      <c r="M146">
        <v>3</v>
      </c>
      <c r="N146">
        <v>0.5</v>
      </c>
      <c r="O146">
        <v>182.5</v>
      </c>
      <c r="P146">
        <v>1</v>
      </c>
      <c r="Q146">
        <v>180</v>
      </c>
      <c r="R146">
        <v>0.49315068493150682</v>
      </c>
      <c r="S146">
        <v>180</v>
      </c>
      <c r="T146">
        <v>0.49315068493150682</v>
      </c>
      <c r="U146">
        <v>180</v>
      </c>
      <c r="V146">
        <v>0.49315068493150682</v>
      </c>
      <c r="W146">
        <v>180</v>
      </c>
      <c r="X146">
        <v>0.49315068493150682</v>
      </c>
      <c r="Y146">
        <v>8</v>
      </c>
      <c r="Z146">
        <v>8</v>
      </c>
      <c r="AA146">
        <v>3.1</v>
      </c>
      <c r="AB146">
        <v>43800</v>
      </c>
      <c r="AC146">
        <v>2.7472527472222219</v>
      </c>
      <c r="AD146">
        <v>0.95067999999999997</v>
      </c>
      <c r="AE146" t="s">
        <v>371</v>
      </c>
      <c r="AF146">
        <v>0.1</v>
      </c>
      <c r="AG146">
        <v>2.121</v>
      </c>
      <c r="AH146">
        <v>24.076923076690001</v>
      </c>
    </row>
    <row r="147" spans="1:34" x14ac:dyDescent="0.3">
      <c r="A147" s="1" t="s">
        <v>151</v>
      </c>
      <c r="B147" t="s">
        <v>237</v>
      </c>
      <c r="C147" t="s">
        <v>290</v>
      </c>
      <c r="D147" t="s">
        <v>151</v>
      </c>
      <c r="E147" t="s">
        <v>490</v>
      </c>
      <c r="F147" t="s">
        <v>348</v>
      </c>
      <c r="G147">
        <v>5</v>
      </c>
      <c r="H147">
        <v>365</v>
      </c>
      <c r="I147">
        <v>1</v>
      </c>
      <c r="J147" t="s">
        <v>358</v>
      </c>
      <c r="K147">
        <v>6</v>
      </c>
      <c r="L147" t="s">
        <v>365</v>
      </c>
      <c r="M147">
        <v>3</v>
      </c>
      <c r="N147">
        <v>0.5</v>
      </c>
      <c r="O147">
        <v>182.5</v>
      </c>
      <c r="P147">
        <v>1</v>
      </c>
      <c r="Q147">
        <v>180</v>
      </c>
      <c r="R147">
        <v>0.49315068493150682</v>
      </c>
      <c r="S147">
        <v>180</v>
      </c>
      <c r="T147">
        <v>0.49315068493150682</v>
      </c>
      <c r="U147">
        <v>180</v>
      </c>
      <c r="V147">
        <v>0.49315068493150682</v>
      </c>
      <c r="W147">
        <v>180</v>
      </c>
      <c r="X147">
        <v>0.49315068493150682</v>
      </c>
      <c r="Y147">
        <v>8</v>
      </c>
      <c r="Z147">
        <v>8</v>
      </c>
      <c r="AA147">
        <v>3.1</v>
      </c>
      <c r="AB147">
        <v>43800</v>
      </c>
      <c r="AC147">
        <v>2.7472527472222219</v>
      </c>
      <c r="AD147">
        <v>0.95067999999999997</v>
      </c>
      <c r="AE147" t="s">
        <v>371</v>
      </c>
      <c r="AF147">
        <v>0.1</v>
      </c>
      <c r="AG147">
        <v>2.121</v>
      </c>
      <c r="AH147">
        <v>24.076923076690001</v>
      </c>
    </row>
    <row r="148" spans="1:34" x14ac:dyDescent="0.3">
      <c r="A148" s="1" t="s">
        <v>152</v>
      </c>
      <c r="B148" t="s">
        <v>237</v>
      </c>
      <c r="C148" t="s">
        <v>290</v>
      </c>
      <c r="D148" t="s">
        <v>152</v>
      </c>
      <c r="E148" t="s">
        <v>491</v>
      </c>
      <c r="F148" t="s">
        <v>348</v>
      </c>
      <c r="G148">
        <v>5</v>
      </c>
      <c r="H148">
        <v>365</v>
      </c>
      <c r="I148">
        <v>1</v>
      </c>
      <c r="J148" t="s">
        <v>358</v>
      </c>
      <c r="K148">
        <v>6</v>
      </c>
      <c r="L148" t="s">
        <v>365</v>
      </c>
      <c r="M148">
        <v>3</v>
      </c>
      <c r="N148">
        <v>0.5</v>
      </c>
      <c r="O148">
        <v>182.5</v>
      </c>
      <c r="P148">
        <v>1</v>
      </c>
      <c r="Q148">
        <v>180</v>
      </c>
      <c r="R148">
        <v>0.49315068493150682</v>
      </c>
      <c r="S148">
        <v>180</v>
      </c>
      <c r="T148">
        <v>0.49315068493150682</v>
      </c>
      <c r="U148">
        <v>180</v>
      </c>
      <c r="V148">
        <v>0.49315068493150682</v>
      </c>
      <c r="W148">
        <v>180</v>
      </c>
      <c r="X148">
        <v>0.49315068493150682</v>
      </c>
      <c r="Y148">
        <v>8</v>
      </c>
      <c r="Z148">
        <v>8</v>
      </c>
      <c r="AA148">
        <v>3.1</v>
      </c>
      <c r="AB148">
        <v>43800</v>
      </c>
      <c r="AC148">
        <v>2.7472527472222219</v>
      </c>
      <c r="AD148">
        <v>0.95067999999999997</v>
      </c>
      <c r="AE148" t="s">
        <v>371</v>
      </c>
      <c r="AF148">
        <v>0.1</v>
      </c>
      <c r="AG148">
        <v>2.121</v>
      </c>
      <c r="AH148">
        <v>24.076923076690001</v>
      </c>
    </row>
    <row r="149" spans="1:34" x14ac:dyDescent="0.3">
      <c r="A149" s="1" t="s">
        <v>153</v>
      </c>
      <c r="B149" t="s">
        <v>237</v>
      </c>
      <c r="C149" t="s">
        <v>290</v>
      </c>
      <c r="D149" t="s">
        <v>153</v>
      </c>
      <c r="E149" t="s">
        <v>492</v>
      </c>
      <c r="F149" t="s">
        <v>348</v>
      </c>
      <c r="G149">
        <v>5</v>
      </c>
      <c r="H149">
        <v>365</v>
      </c>
      <c r="I149">
        <v>1</v>
      </c>
      <c r="J149" t="s">
        <v>358</v>
      </c>
      <c r="K149">
        <v>6</v>
      </c>
      <c r="L149" t="s">
        <v>365</v>
      </c>
      <c r="M149">
        <v>3</v>
      </c>
      <c r="N149">
        <v>0.5</v>
      </c>
      <c r="O149">
        <v>182.5</v>
      </c>
      <c r="P149">
        <v>1</v>
      </c>
      <c r="Q149">
        <v>180</v>
      </c>
      <c r="R149">
        <v>0.49315068493150682</v>
      </c>
      <c r="S149">
        <v>180</v>
      </c>
      <c r="T149">
        <v>0.49315068493150682</v>
      </c>
      <c r="U149">
        <v>180</v>
      </c>
      <c r="V149">
        <v>0.49315068493150682</v>
      </c>
      <c r="W149">
        <v>180</v>
      </c>
      <c r="X149">
        <v>0.49315068493150682</v>
      </c>
      <c r="Y149">
        <v>8</v>
      </c>
      <c r="Z149">
        <v>8</v>
      </c>
      <c r="AA149">
        <v>3.1</v>
      </c>
      <c r="AB149">
        <v>43800</v>
      </c>
      <c r="AC149">
        <v>2.7472527472222219</v>
      </c>
      <c r="AD149">
        <v>0.95067999999999997</v>
      </c>
      <c r="AE149" t="s">
        <v>371</v>
      </c>
      <c r="AF149">
        <v>0.1</v>
      </c>
      <c r="AG149">
        <v>2.121</v>
      </c>
      <c r="AH149">
        <v>24.076923076690001</v>
      </c>
    </row>
    <row r="150" spans="1:34" x14ac:dyDescent="0.3">
      <c r="A150" s="1" t="s">
        <v>154</v>
      </c>
      <c r="B150" t="s">
        <v>154</v>
      </c>
      <c r="C150" t="s">
        <v>291</v>
      </c>
      <c r="D150" t="s">
        <v>154</v>
      </c>
      <c r="E150" t="s">
        <v>493</v>
      </c>
      <c r="F150" t="s">
        <v>348</v>
      </c>
      <c r="G150">
        <v>5</v>
      </c>
      <c r="H150">
        <v>37</v>
      </c>
      <c r="I150">
        <v>1</v>
      </c>
      <c r="J150" t="s">
        <v>359</v>
      </c>
      <c r="K150">
        <v>3</v>
      </c>
      <c r="L150" t="s">
        <v>366</v>
      </c>
      <c r="M150">
        <v>1</v>
      </c>
      <c r="N150">
        <v>0</v>
      </c>
      <c r="O150">
        <v>0</v>
      </c>
      <c r="P150">
        <v>1</v>
      </c>
      <c r="Q150">
        <v>180</v>
      </c>
      <c r="R150">
        <v>1</v>
      </c>
      <c r="S150">
        <v>180</v>
      </c>
      <c r="T150">
        <v>1</v>
      </c>
      <c r="U150">
        <v>180</v>
      </c>
      <c r="V150">
        <v>1</v>
      </c>
      <c r="W150">
        <v>180</v>
      </c>
      <c r="X150">
        <v>1</v>
      </c>
      <c r="Y150">
        <v>4</v>
      </c>
      <c r="Z150">
        <v>4</v>
      </c>
      <c r="AA150">
        <v>10.4</v>
      </c>
      <c r="AB150">
        <v>3700</v>
      </c>
      <c r="AC150">
        <v>3.5714285722222221</v>
      </c>
      <c r="AD150">
        <v>1.1102399999999999</v>
      </c>
      <c r="AE150" t="s">
        <v>371</v>
      </c>
      <c r="AF150">
        <v>0.3</v>
      </c>
      <c r="AG150">
        <v>6.6</v>
      </c>
      <c r="AH150">
        <v>95.257142876000003</v>
      </c>
    </row>
    <row r="151" spans="1:34" x14ac:dyDescent="0.3">
      <c r="A151" s="1" t="s">
        <v>155</v>
      </c>
      <c r="B151" t="s">
        <v>155</v>
      </c>
      <c r="C151" t="s">
        <v>292</v>
      </c>
      <c r="D151" t="s">
        <v>337</v>
      </c>
      <c r="E151" t="s">
        <v>494</v>
      </c>
      <c r="F151" t="s">
        <v>347</v>
      </c>
      <c r="G151">
        <v>4</v>
      </c>
      <c r="H151">
        <v>170</v>
      </c>
      <c r="I151">
        <v>1</v>
      </c>
      <c r="J151" t="s">
        <v>359</v>
      </c>
      <c r="K151">
        <v>3</v>
      </c>
      <c r="L151" t="s">
        <v>366</v>
      </c>
      <c r="M151">
        <v>1</v>
      </c>
      <c r="N151">
        <v>0</v>
      </c>
      <c r="O151">
        <v>0</v>
      </c>
      <c r="P151">
        <v>1</v>
      </c>
      <c r="Q151">
        <v>600</v>
      </c>
      <c r="R151">
        <v>1</v>
      </c>
      <c r="S151">
        <v>600</v>
      </c>
      <c r="T151">
        <v>1</v>
      </c>
      <c r="U151">
        <v>600</v>
      </c>
      <c r="V151">
        <v>1</v>
      </c>
      <c r="W151">
        <v>600</v>
      </c>
      <c r="X151">
        <v>1</v>
      </c>
      <c r="Y151">
        <v>1</v>
      </c>
      <c r="Z151">
        <v>1</v>
      </c>
      <c r="AA151">
        <v>10.4</v>
      </c>
      <c r="AB151">
        <v>17000</v>
      </c>
      <c r="AC151">
        <v>4.166666666666667</v>
      </c>
      <c r="AD151">
        <v>0.82608999999999999</v>
      </c>
      <c r="AE151" t="s">
        <v>371</v>
      </c>
      <c r="AF151">
        <v>0.3</v>
      </c>
      <c r="AG151">
        <v>6.6523071279999986</v>
      </c>
      <c r="AH151">
        <v>110.18460691999999</v>
      </c>
    </row>
    <row r="152" spans="1:34" x14ac:dyDescent="0.3">
      <c r="A152" s="1" t="s">
        <v>156</v>
      </c>
      <c r="B152" t="s">
        <v>238</v>
      </c>
      <c r="C152" t="s">
        <v>293</v>
      </c>
      <c r="D152" t="s">
        <v>338</v>
      </c>
      <c r="E152" t="s">
        <v>495</v>
      </c>
      <c r="F152" t="s">
        <v>354</v>
      </c>
      <c r="G152">
        <v>11</v>
      </c>
      <c r="H152">
        <v>166</v>
      </c>
      <c r="I152">
        <v>1</v>
      </c>
      <c r="J152" t="s">
        <v>359</v>
      </c>
      <c r="K152">
        <v>3</v>
      </c>
      <c r="L152" t="s">
        <v>366</v>
      </c>
      <c r="M152">
        <v>1</v>
      </c>
      <c r="N152">
        <v>0</v>
      </c>
      <c r="O152">
        <v>0</v>
      </c>
      <c r="P152">
        <v>1</v>
      </c>
      <c r="Q152">
        <v>660</v>
      </c>
      <c r="R152">
        <v>1</v>
      </c>
      <c r="S152">
        <v>660</v>
      </c>
      <c r="T152">
        <v>1</v>
      </c>
      <c r="U152">
        <v>660</v>
      </c>
      <c r="V152">
        <v>1</v>
      </c>
      <c r="W152">
        <v>660</v>
      </c>
      <c r="X152">
        <v>1</v>
      </c>
      <c r="Y152">
        <v>1</v>
      </c>
      <c r="Z152">
        <v>1</v>
      </c>
      <c r="AA152">
        <v>10.4</v>
      </c>
      <c r="AB152">
        <v>16600</v>
      </c>
      <c r="AC152">
        <v>3.125</v>
      </c>
      <c r="AD152">
        <v>0.73151999999999995</v>
      </c>
      <c r="AE152" t="s">
        <v>371</v>
      </c>
      <c r="AF152">
        <v>0.3</v>
      </c>
      <c r="AG152">
        <v>6.4967690100000004</v>
      </c>
      <c r="AH152">
        <v>83.488651362500022</v>
      </c>
    </row>
    <row r="153" spans="1:34" x14ac:dyDescent="0.3">
      <c r="A153" s="1" t="s">
        <v>157</v>
      </c>
      <c r="B153" t="s">
        <v>238</v>
      </c>
      <c r="C153" t="s">
        <v>293</v>
      </c>
      <c r="D153" t="s">
        <v>339</v>
      </c>
      <c r="E153" t="s">
        <v>496</v>
      </c>
      <c r="F153" t="s">
        <v>354</v>
      </c>
      <c r="G153">
        <v>11</v>
      </c>
      <c r="H153">
        <v>166</v>
      </c>
      <c r="I153">
        <v>1</v>
      </c>
      <c r="J153" t="s">
        <v>359</v>
      </c>
      <c r="K153">
        <v>3</v>
      </c>
      <c r="L153" t="s">
        <v>366</v>
      </c>
      <c r="M153">
        <v>1</v>
      </c>
      <c r="N153">
        <v>0</v>
      </c>
      <c r="O153">
        <v>0</v>
      </c>
      <c r="P153">
        <v>1</v>
      </c>
      <c r="Q153">
        <v>660</v>
      </c>
      <c r="R153">
        <v>1</v>
      </c>
      <c r="S153">
        <v>660</v>
      </c>
      <c r="T153">
        <v>1</v>
      </c>
      <c r="U153">
        <v>660</v>
      </c>
      <c r="V153">
        <v>1</v>
      </c>
      <c r="W153">
        <v>660</v>
      </c>
      <c r="X153">
        <v>1</v>
      </c>
      <c r="Y153">
        <v>1</v>
      </c>
      <c r="Z153">
        <v>1</v>
      </c>
      <c r="AA153">
        <v>10.4</v>
      </c>
      <c r="AB153">
        <v>16600</v>
      </c>
      <c r="AC153">
        <v>3.125</v>
      </c>
      <c r="AD153">
        <v>0.73151999999999995</v>
      </c>
      <c r="AE153" t="s">
        <v>371</v>
      </c>
      <c r="AF153">
        <v>0.3</v>
      </c>
      <c r="AG153">
        <v>6.4967690100000004</v>
      </c>
      <c r="AH153">
        <v>83.488651362500022</v>
      </c>
    </row>
    <row r="154" spans="1:34" x14ac:dyDescent="0.3">
      <c r="A154" s="1" t="s">
        <v>158</v>
      </c>
      <c r="B154" t="s">
        <v>238</v>
      </c>
      <c r="C154" t="s">
        <v>293</v>
      </c>
      <c r="D154" t="s">
        <v>340</v>
      </c>
      <c r="E154" t="s">
        <v>497</v>
      </c>
      <c r="F154" t="s">
        <v>354</v>
      </c>
      <c r="G154">
        <v>11</v>
      </c>
      <c r="H154">
        <v>166</v>
      </c>
      <c r="I154">
        <v>1</v>
      </c>
      <c r="J154" t="s">
        <v>359</v>
      </c>
      <c r="K154">
        <v>3</v>
      </c>
      <c r="L154" t="s">
        <v>366</v>
      </c>
      <c r="M154">
        <v>1</v>
      </c>
      <c r="N154">
        <v>0</v>
      </c>
      <c r="O154">
        <v>0</v>
      </c>
      <c r="P154">
        <v>1</v>
      </c>
      <c r="Q154">
        <v>660</v>
      </c>
      <c r="R154">
        <v>1</v>
      </c>
      <c r="S154">
        <v>660</v>
      </c>
      <c r="T154">
        <v>1</v>
      </c>
      <c r="U154">
        <v>660</v>
      </c>
      <c r="V154">
        <v>1</v>
      </c>
      <c r="W154">
        <v>660</v>
      </c>
      <c r="X154">
        <v>1</v>
      </c>
      <c r="Y154">
        <v>1</v>
      </c>
      <c r="Z154">
        <v>1</v>
      </c>
      <c r="AA154">
        <v>10.4</v>
      </c>
      <c r="AB154">
        <v>16600</v>
      </c>
      <c r="AC154">
        <v>3.125</v>
      </c>
      <c r="AD154">
        <v>0.73151999999999995</v>
      </c>
      <c r="AE154" t="s">
        <v>371</v>
      </c>
      <c r="AF154">
        <v>0.3</v>
      </c>
      <c r="AG154">
        <v>6.4967690100000004</v>
      </c>
      <c r="AH154">
        <v>83.488651362500022</v>
      </c>
    </row>
    <row r="155" spans="1:34" x14ac:dyDescent="0.3">
      <c r="A155" s="1" t="s">
        <v>159</v>
      </c>
      <c r="B155" t="s">
        <v>238</v>
      </c>
      <c r="C155" t="s">
        <v>293</v>
      </c>
      <c r="D155" t="s">
        <v>341</v>
      </c>
      <c r="E155" t="s">
        <v>498</v>
      </c>
      <c r="F155" t="s">
        <v>354</v>
      </c>
      <c r="G155">
        <v>11</v>
      </c>
      <c r="H155">
        <v>166</v>
      </c>
      <c r="I155">
        <v>1</v>
      </c>
      <c r="J155" t="s">
        <v>359</v>
      </c>
      <c r="K155">
        <v>3</v>
      </c>
      <c r="L155" t="s">
        <v>366</v>
      </c>
      <c r="M155">
        <v>1</v>
      </c>
      <c r="N155">
        <v>0</v>
      </c>
      <c r="O155">
        <v>0</v>
      </c>
      <c r="P155">
        <v>1</v>
      </c>
      <c r="Q155">
        <v>660</v>
      </c>
      <c r="R155">
        <v>1</v>
      </c>
      <c r="S155">
        <v>660</v>
      </c>
      <c r="T155">
        <v>1</v>
      </c>
      <c r="U155">
        <v>660</v>
      </c>
      <c r="V155">
        <v>1</v>
      </c>
      <c r="W155">
        <v>660</v>
      </c>
      <c r="X155">
        <v>1</v>
      </c>
      <c r="Y155">
        <v>1</v>
      </c>
      <c r="Z155">
        <v>1</v>
      </c>
      <c r="AA155">
        <v>10.4</v>
      </c>
      <c r="AB155">
        <v>16600</v>
      </c>
      <c r="AC155">
        <v>3.125</v>
      </c>
      <c r="AD155">
        <v>0.73151999999999995</v>
      </c>
      <c r="AE155" t="s">
        <v>371</v>
      </c>
      <c r="AF155">
        <v>0.3</v>
      </c>
      <c r="AG155">
        <v>6.4967690100000004</v>
      </c>
      <c r="AH155">
        <v>83.488651362500022</v>
      </c>
    </row>
    <row r="156" spans="1:34" x14ac:dyDescent="0.3">
      <c r="A156" s="1" t="s">
        <v>160</v>
      </c>
      <c r="B156" t="s">
        <v>239</v>
      </c>
      <c r="C156" t="s">
        <v>294</v>
      </c>
      <c r="D156" t="s">
        <v>160</v>
      </c>
      <c r="E156" t="s">
        <v>499</v>
      </c>
      <c r="F156" t="s">
        <v>350</v>
      </c>
      <c r="G156">
        <v>7</v>
      </c>
      <c r="H156">
        <v>30</v>
      </c>
      <c r="I156">
        <v>1</v>
      </c>
      <c r="J156" t="s">
        <v>359</v>
      </c>
      <c r="K156">
        <v>3</v>
      </c>
      <c r="L156" t="s">
        <v>369</v>
      </c>
      <c r="M156">
        <v>2</v>
      </c>
      <c r="N156">
        <v>0</v>
      </c>
      <c r="O156">
        <v>0</v>
      </c>
      <c r="P156">
        <v>1</v>
      </c>
      <c r="Q156">
        <v>600</v>
      </c>
      <c r="R156">
        <v>1</v>
      </c>
      <c r="S156">
        <v>600</v>
      </c>
      <c r="T156">
        <v>1</v>
      </c>
      <c r="U156">
        <v>600</v>
      </c>
      <c r="V156">
        <v>1</v>
      </c>
      <c r="W156">
        <v>600</v>
      </c>
      <c r="X156">
        <v>1</v>
      </c>
      <c r="Y156">
        <v>1</v>
      </c>
      <c r="Z156">
        <v>1</v>
      </c>
      <c r="AA156">
        <v>10.4</v>
      </c>
      <c r="AB156">
        <v>3000</v>
      </c>
      <c r="AC156">
        <v>3.5714285722222221</v>
      </c>
      <c r="AD156">
        <v>1.0562800000000001</v>
      </c>
      <c r="AE156" t="s">
        <v>371</v>
      </c>
      <c r="AF156">
        <v>0.3</v>
      </c>
      <c r="AG156">
        <v>5.9905065620000002</v>
      </c>
      <c r="AH156">
        <v>87.420798671401457</v>
      </c>
    </row>
    <row r="157" spans="1:34" x14ac:dyDescent="0.3">
      <c r="A157" s="1" t="s">
        <v>161</v>
      </c>
      <c r="B157" t="s">
        <v>240</v>
      </c>
      <c r="C157" t="s">
        <v>295</v>
      </c>
      <c r="D157" t="s">
        <v>161</v>
      </c>
      <c r="E157" t="s">
        <v>500</v>
      </c>
      <c r="F157" t="s">
        <v>344</v>
      </c>
      <c r="G157">
        <v>1</v>
      </c>
      <c r="H157">
        <v>500</v>
      </c>
      <c r="I157">
        <v>1</v>
      </c>
      <c r="J157" t="s">
        <v>358</v>
      </c>
      <c r="K157">
        <v>6</v>
      </c>
      <c r="L157" t="s">
        <v>364</v>
      </c>
      <c r="M157">
        <v>4</v>
      </c>
      <c r="N157">
        <v>0.60952380952380958</v>
      </c>
      <c r="O157">
        <v>304.76190476190482</v>
      </c>
      <c r="P157">
        <v>1</v>
      </c>
      <c r="Q157">
        <v>540</v>
      </c>
      <c r="R157">
        <v>1</v>
      </c>
      <c r="S157">
        <v>540</v>
      </c>
      <c r="T157">
        <v>1</v>
      </c>
      <c r="U157">
        <v>450</v>
      </c>
      <c r="V157">
        <v>0.9</v>
      </c>
      <c r="W157">
        <v>450</v>
      </c>
      <c r="X157">
        <v>0.9</v>
      </c>
      <c r="Y157">
        <v>16</v>
      </c>
      <c r="Z157">
        <v>16</v>
      </c>
      <c r="AA157">
        <v>1</v>
      </c>
      <c r="AB157">
        <v>60000</v>
      </c>
      <c r="AC157">
        <v>3.7593984972222221</v>
      </c>
      <c r="AD157">
        <v>1.2323</v>
      </c>
      <c r="AE157" t="s">
        <v>371</v>
      </c>
      <c r="AF157">
        <v>0.1</v>
      </c>
      <c r="AG157">
        <v>0.61599999999999999</v>
      </c>
      <c r="AH157">
        <v>9.336842107439999</v>
      </c>
    </row>
    <row r="158" spans="1:34" x14ac:dyDescent="0.3">
      <c r="A158" s="1" t="s">
        <v>162</v>
      </c>
      <c r="B158" t="s">
        <v>240</v>
      </c>
      <c r="C158" t="s">
        <v>295</v>
      </c>
      <c r="D158" t="s">
        <v>162</v>
      </c>
      <c r="E158" t="s">
        <v>501</v>
      </c>
      <c r="F158" t="s">
        <v>344</v>
      </c>
      <c r="G158">
        <v>1</v>
      </c>
      <c r="H158">
        <v>500</v>
      </c>
      <c r="I158">
        <v>1</v>
      </c>
      <c r="J158" t="s">
        <v>358</v>
      </c>
      <c r="K158">
        <v>6</v>
      </c>
      <c r="L158" t="s">
        <v>364</v>
      </c>
      <c r="M158">
        <v>4</v>
      </c>
      <c r="N158">
        <v>0.60952380952380958</v>
      </c>
      <c r="O158">
        <v>304.76190476190482</v>
      </c>
      <c r="P158">
        <v>1</v>
      </c>
      <c r="Q158">
        <v>540</v>
      </c>
      <c r="R158">
        <v>1</v>
      </c>
      <c r="S158">
        <v>540</v>
      </c>
      <c r="T158">
        <v>1</v>
      </c>
      <c r="U158">
        <v>450</v>
      </c>
      <c r="V158">
        <v>0.9</v>
      </c>
      <c r="W158">
        <v>450</v>
      </c>
      <c r="X158">
        <v>0.9</v>
      </c>
      <c r="Y158">
        <v>16</v>
      </c>
      <c r="Z158">
        <v>16</v>
      </c>
      <c r="AA158">
        <v>1.01</v>
      </c>
      <c r="AB158">
        <v>60000</v>
      </c>
      <c r="AC158">
        <v>3.7593984972222221</v>
      </c>
      <c r="AD158">
        <v>1.2323</v>
      </c>
      <c r="AE158" t="s">
        <v>371</v>
      </c>
      <c r="AF158">
        <v>0.1</v>
      </c>
      <c r="AG158">
        <v>0.61599999999999999</v>
      </c>
      <c r="AH158">
        <v>9.3468421074399988</v>
      </c>
    </row>
    <row r="159" spans="1:34" x14ac:dyDescent="0.3">
      <c r="A159" s="1" t="s">
        <v>163</v>
      </c>
      <c r="B159" t="s">
        <v>163</v>
      </c>
      <c r="C159" t="s">
        <v>296</v>
      </c>
      <c r="D159" t="s">
        <v>334</v>
      </c>
      <c r="E159" t="s">
        <v>502</v>
      </c>
      <c r="F159" t="s">
        <v>349</v>
      </c>
      <c r="G159">
        <v>6</v>
      </c>
      <c r="H159">
        <v>21</v>
      </c>
      <c r="I159">
        <v>1</v>
      </c>
      <c r="J159" t="s">
        <v>359</v>
      </c>
      <c r="K159">
        <v>3</v>
      </c>
      <c r="L159" t="s">
        <v>369</v>
      </c>
      <c r="M159">
        <v>2</v>
      </c>
      <c r="N159">
        <v>0</v>
      </c>
      <c r="O159">
        <v>0</v>
      </c>
      <c r="P159">
        <v>1</v>
      </c>
      <c r="Q159">
        <v>180</v>
      </c>
      <c r="R159">
        <v>1</v>
      </c>
      <c r="S159">
        <v>180</v>
      </c>
      <c r="T159">
        <v>1</v>
      </c>
      <c r="U159">
        <v>180</v>
      </c>
      <c r="V159">
        <v>1</v>
      </c>
      <c r="W159">
        <v>180</v>
      </c>
      <c r="X159">
        <v>1</v>
      </c>
      <c r="Y159">
        <v>1</v>
      </c>
      <c r="Z159">
        <v>1</v>
      </c>
      <c r="AA159">
        <v>10.883319999999999</v>
      </c>
      <c r="AB159">
        <v>2100</v>
      </c>
      <c r="AC159">
        <v>3.8461538472222219</v>
      </c>
      <c r="AD159">
        <v>0.65700000000000003</v>
      </c>
      <c r="AE159" t="s">
        <v>371</v>
      </c>
      <c r="AF159">
        <v>0.3</v>
      </c>
      <c r="AG159">
        <v>8.5822705570000011</v>
      </c>
      <c r="AH159">
        <v>129.71475851454721</v>
      </c>
    </row>
    <row r="160" spans="1:34" x14ac:dyDescent="0.3">
      <c r="A160" s="1" t="s">
        <v>164</v>
      </c>
      <c r="B160" t="s">
        <v>241</v>
      </c>
      <c r="C160" t="s">
        <v>297</v>
      </c>
      <c r="D160" t="s">
        <v>164</v>
      </c>
      <c r="E160" t="s">
        <v>503</v>
      </c>
      <c r="F160" t="s">
        <v>345</v>
      </c>
      <c r="G160">
        <v>2</v>
      </c>
      <c r="H160">
        <v>160</v>
      </c>
      <c r="I160">
        <v>1</v>
      </c>
      <c r="J160" t="s">
        <v>361</v>
      </c>
      <c r="K160">
        <v>2</v>
      </c>
      <c r="L160" t="s">
        <v>366</v>
      </c>
      <c r="M160">
        <v>1</v>
      </c>
      <c r="N160">
        <v>0</v>
      </c>
      <c r="O160">
        <v>0</v>
      </c>
      <c r="P160">
        <v>1</v>
      </c>
      <c r="Q160">
        <v>70</v>
      </c>
      <c r="R160">
        <v>0.4375</v>
      </c>
      <c r="S160">
        <v>180</v>
      </c>
      <c r="T160">
        <v>1</v>
      </c>
      <c r="U160">
        <v>60</v>
      </c>
      <c r="V160">
        <v>0.375</v>
      </c>
      <c r="W160">
        <v>180</v>
      </c>
      <c r="X160">
        <v>1</v>
      </c>
      <c r="Y160">
        <v>1</v>
      </c>
      <c r="Z160">
        <v>1</v>
      </c>
      <c r="AA160">
        <v>7</v>
      </c>
      <c r="AB160">
        <v>2400</v>
      </c>
      <c r="AC160">
        <v>2.439024390277778</v>
      </c>
      <c r="AD160">
        <v>0.61713000000000007</v>
      </c>
      <c r="AE160" t="s">
        <v>371</v>
      </c>
      <c r="AF160">
        <v>0.3</v>
      </c>
      <c r="AG160">
        <v>5.8252018229999996</v>
      </c>
      <c r="AH160">
        <v>58.148113568515257</v>
      </c>
    </row>
    <row r="161" spans="1:37" x14ac:dyDescent="0.3">
      <c r="A161" s="1" t="s">
        <v>165</v>
      </c>
      <c r="B161" t="s">
        <v>242</v>
      </c>
      <c r="C161" t="s">
        <v>298</v>
      </c>
      <c r="D161" t="s">
        <v>334</v>
      </c>
      <c r="E161" t="s">
        <v>504</v>
      </c>
      <c r="F161" t="s">
        <v>352</v>
      </c>
      <c r="G161">
        <v>9</v>
      </c>
      <c r="H161">
        <v>50</v>
      </c>
      <c r="I161">
        <v>1</v>
      </c>
      <c r="J161" t="s">
        <v>359</v>
      </c>
      <c r="K161">
        <v>3</v>
      </c>
      <c r="L161" t="s">
        <v>369</v>
      </c>
      <c r="M161">
        <v>2</v>
      </c>
      <c r="N161">
        <v>0</v>
      </c>
      <c r="O161">
        <v>0</v>
      </c>
      <c r="P161">
        <v>1</v>
      </c>
      <c r="Q161">
        <v>180</v>
      </c>
      <c r="R161">
        <v>1</v>
      </c>
      <c r="S161">
        <v>180</v>
      </c>
      <c r="T161">
        <v>1</v>
      </c>
      <c r="U161">
        <v>180</v>
      </c>
      <c r="V161">
        <v>1</v>
      </c>
      <c r="W161">
        <v>180</v>
      </c>
      <c r="X161">
        <v>1</v>
      </c>
      <c r="Y161">
        <v>1</v>
      </c>
      <c r="Z161">
        <v>1</v>
      </c>
      <c r="AA161">
        <v>10.883319999999999</v>
      </c>
      <c r="AB161">
        <v>5000</v>
      </c>
      <c r="AC161">
        <v>3.8461538472222219</v>
      </c>
      <c r="AD161">
        <v>0.65700000000000003</v>
      </c>
      <c r="AE161" t="s">
        <v>371</v>
      </c>
      <c r="AF161">
        <v>0.3</v>
      </c>
      <c r="AG161">
        <v>8.5822705570000011</v>
      </c>
      <c r="AH161">
        <v>129.71475851454721</v>
      </c>
    </row>
    <row r="162" spans="1:37" x14ac:dyDescent="0.3">
      <c r="A162" s="1" t="s">
        <v>166</v>
      </c>
      <c r="B162" t="s">
        <v>166</v>
      </c>
      <c r="C162" t="s">
        <v>299</v>
      </c>
      <c r="D162" t="s">
        <v>342</v>
      </c>
      <c r="E162" t="s">
        <v>505</v>
      </c>
      <c r="F162" t="s">
        <v>352</v>
      </c>
      <c r="G162">
        <v>9</v>
      </c>
      <c r="H162">
        <v>180</v>
      </c>
      <c r="I162">
        <v>1</v>
      </c>
      <c r="J162" t="s">
        <v>359</v>
      </c>
      <c r="K162">
        <v>3</v>
      </c>
      <c r="L162" t="s">
        <v>366</v>
      </c>
      <c r="M162">
        <v>1</v>
      </c>
      <c r="N162">
        <v>0</v>
      </c>
      <c r="O162">
        <v>0</v>
      </c>
      <c r="P162">
        <v>1</v>
      </c>
      <c r="Q162">
        <v>600</v>
      </c>
      <c r="R162">
        <v>1</v>
      </c>
      <c r="S162">
        <v>600</v>
      </c>
      <c r="T162">
        <v>1</v>
      </c>
      <c r="U162">
        <v>600</v>
      </c>
      <c r="V162">
        <v>1</v>
      </c>
      <c r="W162">
        <v>600</v>
      </c>
      <c r="X162">
        <v>1</v>
      </c>
      <c r="Y162">
        <v>1</v>
      </c>
      <c r="Z162">
        <v>1</v>
      </c>
      <c r="AA162">
        <v>10.4</v>
      </c>
      <c r="AB162">
        <v>18000</v>
      </c>
      <c r="AC162">
        <v>4.166666666666667</v>
      </c>
      <c r="AD162">
        <v>1.18618</v>
      </c>
      <c r="AE162" t="s">
        <v>371</v>
      </c>
      <c r="AF162">
        <v>0.3</v>
      </c>
      <c r="AG162">
        <v>6.3193507339999986</v>
      </c>
      <c r="AH162">
        <v>105.19026101</v>
      </c>
    </row>
    <row r="163" spans="1:37" x14ac:dyDescent="0.3">
      <c r="A163" s="1" t="s">
        <v>167</v>
      </c>
      <c r="B163" t="s">
        <v>243</v>
      </c>
      <c r="C163" t="s">
        <v>300</v>
      </c>
      <c r="D163" t="s">
        <v>167</v>
      </c>
      <c r="E163" t="s">
        <v>506</v>
      </c>
      <c r="F163" t="s">
        <v>355</v>
      </c>
      <c r="G163">
        <v>12</v>
      </c>
      <c r="H163">
        <v>385</v>
      </c>
      <c r="I163">
        <v>1</v>
      </c>
      <c r="J163" t="s">
        <v>360</v>
      </c>
      <c r="K163">
        <v>1</v>
      </c>
      <c r="L163" t="s">
        <v>366</v>
      </c>
      <c r="M163">
        <v>1</v>
      </c>
      <c r="N163">
        <v>0</v>
      </c>
      <c r="O163">
        <v>0</v>
      </c>
      <c r="P163">
        <v>1</v>
      </c>
      <c r="Q163">
        <v>640</v>
      </c>
      <c r="R163">
        <v>1</v>
      </c>
      <c r="S163">
        <v>640</v>
      </c>
      <c r="T163">
        <v>1</v>
      </c>
      <c r="U163">
        <v>620</v>
      </c>
      <c r="V163">
        <v>1</v>
      </c>
      <c r="W163">
        <v>640</v>
      </c>
      <c r="X163">
        <v>1</v>
      </c>
      <c r="Y163">
        <v>4</v>
      </c>
      <c r="Z163">
        <v>4</v>
      </c>
      <c r="AA163">
        <v>7</v>
      </c>
      <c r="AB163">
        <v>5775</v>
      </c>
      <c r="AC163">
        <v>2.127659574444444</v>
      </c>
      <c r="AD163">
        <v>0.44079000000000002</v>
      </c>
      <c r="AE163" t="s">
        <v>371</v>
      </c>
      <c r="AF163">
        <v>0.3</v>
      </c>
      <c r="AG163">
        <v>6.9442000000000004</v>
      </c>
      <c r="AH163">
        <v>60.189617020685603</v>
      </c>
    </row>
    <row r="164" spans="1:37" x14ac:dyDescent="0.3">
      <c r="H164" t="e">
        <f>SUM(CAPACITY)</f>
        <v>#NAME?</v>
      </c>
      <c r="AK164">
        <v>1</v>
      </c>
    </row>
  </sheetData>
  <autoFilter ref="A1:AL164" xr:uid="{00000000-0001-0000-0000-000000000000}"/>
  <mergeCells count="8">
    <mergeCell ref="BH4:BH5"/>
    <mergeCell ref="BH6:BH7"/>
    <mergeCell ref="BH8:BH9"/>
    <mergeCell ref="AO1:AP1"/>
    <mergeCell ref="AR1:AT1"/>
    <mergeCell ref="AV1:AW1"/>
    <mergeCell ref="AY1:AZ1"/>
    <mergeCell ref="BH2:BH3"/>
  </mergeCell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/>
  <dimension ref="A1:L157"/>
  <sheetViews>
    <sheetView topLeftCell="A85" zoomScale="70" zoomScaleNormal="70" workbookViewId="0">
      <selection activeCell="A149" sqref="A149"/>
    </sheetView>
  </sheetViews>
  <sheetFormatPr defaultRowHeight="14.4" x14ac:dyDescent="0.3"/>
  <cols>
    <col min="1" max="1" width="38.109375" bestFit="1" customWidth="1"/>
    <col min="2" max="2" width="21" customWidth="1"/>
  </cols>
  <sheetData>
    <row r="1" spans="1:12" ht="15" thickBot="1" x14ac:dyDescent="0.35">
      <c r="A1" s="1" t="s">
        <v>587</v>
      </c>
      <c r="B1" s="1" t="s">
        <v>688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K1" s="105" t="s">
        <v>568</v>
      </c>
      <c r="L1" s="106"/>
    </row>
    <row r="2" spans="1:12" x14ac:dyDescent="0.3">
      <c r="A2" t="str">
        <f>DATA!B2</f>
        <v>CPP_3</v>
      </c>
      <c r="B2">
        <f>DATA!D2</f>
        <v>2</v>
      </c>
      <c r="C2">
        <f>IF($B2=C$1,1,0)</f>
        <v>0</v>
      </c>
      <c r="D2">
        <f t="shared" ref="D2:G17" si="0">IF($B2=D$1,1,0)</f>
        <v>1</v>
      </c>
      <c r="E2">
        <f t="shared" si="0"/>
        <v>0</v>
      </c>
      <c r="F2">
        <f t="shared" si="0"/>
        <v>0</v>
      </c>
      <c r="G2">
        <f t="shared" si="0"/>
        <v>0</v>
      </c>
      <c r="K2" s="15" t="s">
        <v>689</v>
      </c>
      <c r="L2" s="44">
        <v>1</v>
      </c>
    </row>
    <row r="3" spans="1:12" x14ac:dyDescent="0.3">
      <c r="A3" t="str">
        <f>DATA!B3</f>
        <v>CPP_4</v>
      </c>
      <c r="B3">
        <f>DATA!D3</f>
        <v>2</v>
      </c>
      <c r="C3">
        <f t="shared" ref="C3:G34" si="1">IF($B3=C$1,1,0)</f>
        <v>0</v>
      </c>
      <c r="D3">
        <f t="shared" si="0"/>
        <v>1</v>
      </c>
      <c r="E3">
        <f t="shared" si="0"/>
        <v>0</v>
      </c>
      <c r="F3">
        <f t="shared" si="0"/>
        <v>0</v>
      </c>
      <c r="G3">
        <f t="shared" si="0"/>
        <v>0</v>
      </c>
      <c r="K3" s="8" t="s">
        <v>690</v>
      </c>
      <c r="L3" s="18">
        <v>2</v>
      </c>
    </row>
    <row r="4" spans="1:12" x14ac:dyDescent="0.3">
      <c r="A4" t="str">
        <f>DATA!B4</f>
        <v>MPP_1</v>
      </c>
      <c r="B4">
        <f>DATA!D4</f>
        <v>2</v>
      </c>
      <c r="C4">
        <f t="shared" si="1"/>
        <v>0</v>
      </c>
      <c r="D4">
        <f t="shared" si="0"/>
        <v>1</v>
      </c>
      <c r="E4">
        <f t="shared" si="0"/>
        <v>0</v>
      </c>
      <c r="F4">
        <f t="shared" si="0"/>
        <v>0</v>
      </c>
      <c r="G4">
        <f t="shared" si="0"/>
        <v>0</v>
      </c>
      <c r="K4" s="8" t="s">
        <v>692</v>
      </c>
      <c r="L4" s="18">
        <v>3</v>
      </c>
    </row>
    <row r="5" spans="1:12" x14ac:dyDescent="0.3">
      <c r="A5" t="str">
        <f>DATA!B5</f>
        <v>MPP_2</v>
      </c>
      <c r="B5">
        <f>DATA!D5</f>
        <v>2</v>
      </c>
      <c r="C5">
        <f t="shared" si="1"/>
        <v>0</v>
      </c>
      <c r="D5">
        <f t="shared" si="0"/>
        <v>1</v>
      </c>
      <c r="E5">
        <f t="shared" si="0"/>
        <v>0</v>
      </c>
      <c r="F5">
        <f t="shared" si="0"/>
        <v>0</v>
      </c>
      <c r="G5">
        <f t="shared" si="0"/>
        <v>0</v>
      </c>
      <c r="K5" s="8" t="s">
        <v>351</v>
      </c>
      <c r="L5" s="18">
        <v>4</v>
      </c>
    </row>
    <row r="6" spans="1:12" ht="15" thickBot="1" x14ac:dyDescent="0.35">
      <c r="A6" t="str">
        <f>DATA!B6</f>
        <v>CG1</v>
      </c>
      <c r="B6">
        <f>DATA!D6</f>
        <v>1</v>
      </c>
      <c r="C6">
        <f t="shared" si="1"/>
        <v>1</v>
      </c>
      <c r="D6">
        <f t="shared" si="0"/>
        <v>0</v>
      </c>
      <c r="E6">
        <f t="shared" si="0"/>
        <v>0</v>
      </c>
      <c r="F6">
        <f t="shared" si="0"/>
        <v>0</v>
      </c>
      <c r="G6">
        <f t="shared" si="0"/>
        <v>0</v>
      </c>
      <c r="K6" s="9" t="s">
        <v>691</v>
      </c>
      <c r="L6" s="10">
        <v>5</v>
      </c>
    </row>
    <row r="7" spans="1:12" x14ac:dyDescent="0.3">
      <c r="A7" t="str">
        <f>DATA!B7</f>
        <v>CG2</v>
      </c>
      <c r="B7">
        <f>DATA!D7</f>
        <v>1</v>
      </c>
      <c r="C7">
        <f t="shared" si="1"/>
        <v>1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K7" s="55"/>
      <c r="L7" s="55"/>
    </row>
    <row r="8" spans="1:12" x14ac:dyDescent="0.3">
      <c r="A8" t="str">
        <f>DATA!B8</f>
        <v>CG3</v>
      </c>
      <c r="B8">
        <f>DATA!D8</f>
        <v>1</v>
      </c>
      <c r="C8">
        <f t="shared" si="1"/>
        <v>1</v>
      </c>
      <c r="D8">
        <f t="shared" si="0"/>
        <v>0</v>
      </c>
      <c r="E8">
        <f t="shared" si="0"/>
        <v>0</v>
      </c>
      <c r="F8">
        <f t="shared" si="0"/>
        <v>0</v>
      </c>
      <c r="G8">
        <f t="shared" si="0"/>
        <v>0</v>
      </c>
      <c r="K8" s="55"/>
      <c r="L8" s="55"/>
    </row>
    <row r="9" spans="1:12" x14ac:dyDescent="0.3">
      <c r="A9" t="str">
        <f>DATA!B9</f>
        <v>CG4</v>
      </c>
      <c r="B9">
        <f>DATA!D9</f>
        <v>1</v>
      </c>
      <c r="C9">
        <f t="shared" si="1"/>
        <v>1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K9" s="55"/>
      <c r="L9" s="55"/>
    </row>
    <row r="10" spans="1:12" x14ac:dyDescent="0.3">
      <c r="A10" t="str">
        <f>DATA!B10</f>
        <v>BRAEMAR5</v>
      </c>
      <c r="B10">
        <f>DATA!D10</f>
        <v>2</v>
      </c>
      <c r="C10">
        <f t="shared" si="1"/>
        <v>0</v>
      </c>
      <c r="D10">
        <f t="shared" si="0"/>
        <v>1</v>
      </c>
      <c r="E10">
        <f t="shared" si="0"/>
        <v>0</v>
      </c>
      <c r="F10">
        <f t="shared" si="0"/>
        <v>0</v>
      </c>
      <c r="G10">
        <f t="shared" si="0"/>
        <v>0</v>
      </c>
      <c r="K10" s="55"/>
      <c r="L10" s="55"/>
    </row>
    <row r="11" spans="1:12" x14ac:dyDescent="0.3">
      <c r="A11" t="str">
        <f>DATA!B11</f>
        <v>BRAEMAR6</v>
      </c>
      <c r="B11">
        <f>DATA!D11</f>
        <v>2</v>
      </c>
      <c r="C11">
        <f t="shared" si="1"/>
        <v>0</v>
      </c>
      <c r="D11">
        <f t="shared" si="0"/>
        <v>1</v>
      </c>
      <c r="E11">
        <f t="shared" si="0"/>
        <v>0</v>
      </c>
      <c r="F11">
        <f t="shared" si="0"/>
        <v>0</v>
      </c>
      <c r="G11">
        <f t="shared" si="0"/>
        <v>0</v>
      </c>
      <c r="K11" s="55"/>
      <c r="L11" s="55"/>
    </row>
    <row r="12" spans="1:12" x14ac:dyDescent="0.3">
      <c r="A12" t="str">
        <f>DATA!B12</f>
        <v>BRAEMAR7</v>
      </c>
      <c r="B12">
        <f>DATA!D12</f>
        <v>2</v>
      </c>
      <c r="C12">
        <f t="shared" si="1"/>
        <v>0</v>
      </c>
      <c r="D12">
        <f t="shared" si="0"/>
        <v>1</v>
      </c>
      <c r="E12">
        <f t="shared" si="0"/>
        <v>0</v>
      </c>
      <c r="F12">
        <f t="shared" si="0"/>
        <v>0</v>
      </c>
      <c r="G12">
        <f t="shared" si="0"/>
        <v>0</v>
      </c>
      <c r="K12" s="55"/>
      <c r="L12" s="55"/>
    </row>
    <row r="13" spans="1:12" x14ac:dyDescent="0.3">
      <c r="A13" t="str">
        <f>DATA!B13</f>
        <v>OAKEY1</v>
      </c>
      <c r="B13">
        <f>DATA!D13</f>
        <v>2</v>
      </c>
      <c r="C13">
        <f t="shared" si="1"/>
        <v>0</v>
      </c>
      <c r="D13">
        <f t="shared" si="0"/>
        <v>1</v>
      </c>
      <c r="E13">
        <f t="shared" si="0"/>
        <v>0</v>
      </c>
      <c r="F13">
        <f t="shared" si="0"/>
        <v>0</v>
      </c>
      <c r="G13">
        <f t="shared" si="0"/>
        <v>0</v>
      </c>
      <c r="K13" s="55"/>
      <c r="L13" s="55"/>
    </row>
    <row r="14" spans="1:12" x14ac:dyDescent="0.3">
      <c r="A14" t="str">
        <f>DATA!B14</f>
        <v>OAKEY2</v>
      </c>
      <c r="B14">
        <f>DATA!D14</f>
        <v>2</v>
      </c>
      <c r="C14">
        <f t="shared" si="1"/>
        <v>0</v>
      </c>
      <c r="D14">
        <f t="shared" si="0"/>
        <v>1</v>
      </c>
      <c r="E14">
        <f t="shared" si="0"/>
        <v>0</v>
      </c>
      <c r="F14">
        <f t="shared" si="0"/>
        <v>0</v>
      </c>
      <c r="G14">
        <f t="shared" si="0"/>
        <v>0</v>
      </c>
      <c r="K14" s="55"/>
      <c r="L14" s="55"/>
    </row>
    <row r="15" spans="1:12" x14ac:dyDescent="0.3">
      <c r="A15" t="str">
        <f>DATA!B15</f>
        <v>YARWUN_1</v>
      </c>
      <c r="B15">
        <f>DATA!D15</f>
        <v>2</v>
      </c>
      <c r="C15">
        <f t="shared" si="1"/>
        <v>0</v>
      </c>
      <c r="D15">
        <f t="shared" si="0"/>
        <v>1</v>
      </c>
      <c r="E15">
        <f t="shared" si="0"/>
        <v>0</v>
      </c>
      <c r="F15">
        <f t="shared" si="0"/>
        <v>0</v>
      </c>
      <c r="G15">
        <f t="shared" si="0"/>
        <v>0</v>
      </c>
      <c r="K15" s="55"/>
      <c r="L15" s="55"/>
    </row>
    <row r="16" spans="1:12" x14ac:dyDescent="0.3">
      <c r="A16" t="str">
        <f>DATA!B16</f>
        <v>LNGS1</v>
      </c>
      <c r="B16">
        <f>DATA!D16</f>
        <v>5</v>
      </c>
      <c r="C16">
        <f t="shared" si="1"/>
        <v>0</v>
      </c>
      <c r="D16">
        <f t="shared" si="0"/>
        <v>0</v>
      </c>
      <c r="E16">
        <f t="shared" si="0"/>
        <v>0</v>
      </c>
      <c r="F16">
        <f t="shared" si="0"/>
        <v>0</v>
      </c>
      <c r="G16">
        <f t="shared" si="0"/>
        <v>1</v>
      </c>
      <c r="K16" s="55"/>
      <c r="L16" s="55"/>
    </row>
    <row r="17" spans="1:12" x14ac:dyDescent="0.3">
      <c r="A17" t="str">
        <f>DATA!B17</f>
        <v>LNGS2</v>
      </c>
      <c r="B17">
        <f>DATA!D17</f>
        <v>5</v>
      </c>
      <c r="C17">
        <f t="shared" si="1"/>
        <v>0</v>
      </c>
      <c r="D17">
        <f t="shared" si="0"/>
        <v>0</v>
      </c>
      <c r="E17">
        <f t="shared" si="0"/>
        <v>0</v>
      </c>
      <c r="F17">
        <f t="shared" si="0"/>
        <v>0</v>
      </c>
      <c r="G17">
        <f t="shared" si="0"/>
        <v>1</v>
      </c>
      <c r="K17" s="55"/>
      <c r="L17" s="55"/>
    </row>
    <row r="18" spans="1:12" x14ac:dyDescent="0.3">
      <c r="A18" t="str">
        <f>DATA!B18</f>
        <v>VPGS1</v>
      </c>
      <c r="B18">
        <f>DATA!D18</f>
        <v>5</v>
      </c>
      <c r="C18">
        <f t="shared" si="1"/>
        <v>0</v>
      </c>
      <c r="D18">
        <f t="shared" si="1"/>
        <v>0</v>
      </c>
      <c r="E18">
        <f t="shared" si="1"/>
        <v>0</v>
      </c>
      <c r="F18">
        <f t="shared" si="1"/>
        <v>0</v>
      </c>
      <c r="G18">
        <f t="shared" si="1"/>
        <v>1</v>
      </c>
      <c r="K18" s="55"/>
      <c r="L18" s="55"/>
    </row>
    <row r="19" spans="1:12" x14ac:dyDescent="0.3">
      <c r="A19" t="str">
        <f>DATA!B19</f>
        <v>VPGS2</v>
      </c>
      <c r="B19">
        <f>DATA!D19</f>
        <v>5</v>
      </c>
      <c r="C19">
        <f t="shared" si="1"/>
        <v>0</v>
      </c>
      <c r="D19">
        <f t="shared" si="1"/>
        <v>0</v>
      </c>
      <c r="E19">
        <f t="shared" si="1"/>
        <v>0</v>
      </c>
      <c r="F19">
        <f t="shared" si="1"/>
        <v>0</v>
      </c>
      <c r="G19">
        <f t="shared" si="1"/>
        <v>1</v>
      </c>
    </row>
    <row r="20" spans="1:12" x14ac:dyDescent="0.3">
      <c r="A20" t="str">
        <f>DATA!B20</f>
        <v>VPGS3</v>
      </c>
      <c r="B20">
        <f>DATA!D20</f>
        <v>5</v>
      </c>
      <c r="C20">
        <f t="shared" si="1"/>
        <v>0</v>
      </c>
      <c r="D20">
        <f t="shared" si="1"/>
        <v>0</v>
      </c>
      <c r="E20">
        <f t="shared" si="1"/>
        <v>0</v>
      </c>
      <c r="F20">
        <f t="shared" si="1"/>
        <v>0</v>
      </c>
      <c r="G20">
        <f t="shared" si="1"/>
        <v>1</v>
      </c>
    </row>
    <row r="21" spans="1:12" x14ac:dyDescent="0.3">
      <c r="A21" t="str">
        <f>DATA!B21</f>
        <v>VPGS4</v>
      </c>
      <c r="B21">
        <f>DATA!D21</f>
        <v>5</v>
      </c>
      <c r="C21">
        <f t="shared" si="1"/>
        <v>0</v>
      </c>
      <c r="D21">
        <f t="shared" si="1"/>
        <v>0</v>
      </c>
      <c r="E21">
        <f t="shared" si="1"/>
        <v>0</v>
      </c>
      <c r="F21">
        <f t="shared" si="1"/>
        <v>0</v>
      </c>
      <c r="G21">
        <f t="shared" si="1"/>
        <v>1</v>
      </c>
    </row>
    <row r="22" spans="1:12" x14ac:dyDescent="0.3">
      <c r="A22" t="str">
        <f>DATA!B22</f>
        <v>VPGS5</v>
      </c>
      <c r="B22">
        <f>DATA!D22</f>
        <v>5</v>
      </c>
      <c r="C22">
        <f t="shared" si="1"/>
        <v>0</v>
      </c>
      <c r="D22">
        <f t="shared" si="1"/>
        <v>0</v>
      </c>
      <c r="E22">
        <f t="shared" si="1"/>
        <v>0</v>
      </c>
      <c r="F22">
        <f t="shared" si="1"/>
        <v>0</v>
      </c>
      <c r="G22">
        <f t="shared" si="1"/>
        <v>1</v>
      </c>
    </row>
    <row r="23" spans="1:12" x14ac:dyDescent="0.3">
      <c r="A23" t="str">
        <f>DATA!B23</f>
        <v>VPGS6</v>
      </c>
      <c r="B23">
        <f>DATA!D23</f>
        <v>5</v>
      </c>
      <c r="C23">
        <f t="shared" si="1"/>
        <v>0</v>
      </c>
      <c r="D23">
        <f t="shared" si="1"/>
        <v>0</v>
      </c>
      <c r="E23">
        <f t="shared" si="1"/>
        <v>0</v>
      </c>
      <c r="F23">
        <f t="shared" si="1"/>
        <v>0</v>
      </c>
      <c r="G23">
        <f t="shared" si="1"/>
        <v>1</v>
      </c>
    </row>
    <row r="24" spans="1:12" x14ac:dyDescent="0.3">
      <c r="A24" t="str">
        <f>DATA!B24</f>
        <v>QPS1</v>
      </c>
      <c r="B24">
        <f>DATA!D24</f>
        <v>3</v>
      </c>
      <c r="C24">
        <f t="shared" si="1"/>
        <v>0</v>
      </c>
      <c r="D24">
        <f t="shared" si="1"/>
        <v>0</v>
      </c>
      <c r="E24">
        <f t="shared" si="1"/>
        <v>1</v>
      </c>
      <c r="F24">
        <f t="shared" si="1"/>
        <v>0</v>
      </c>
      <c r="G24">
        <f t="shared" si="1"/>
        <v>0</v>
      </c>
    </row>
    <row r="25" spans="1:12" x14ac:dyDescent="0.3">
      <c r="A25" t="str">
        <f>DATA!B25</f>
        <v>QPS2</v>
      </c>
      <c r="B25">
        <f>DATA!D25</f>
        <v>3</v>
      </c>
      <c r="C25">
        <f t="shared" si="1"/>
        <v>0</v>
      </c>
      <c r="D25">
        <f t="shared" si="1"/>
        <v>0</v>
      </c>
      <c r="E25">
        <f t="shared" si="1"/>
        <v>1</v>
      </c>
      <c r="F25">
        <f t="shared" si="1"/>
        <v>0</v>
      </c>
      <c r="G25">
        <f t="shared" si="1"/>
        <v>0</v>
      </c>
    </row>
    <row r="26" spans="1:12" x14ac:dyDescent="0.3">
      <c r="A26" t="str">
        <f>DATA!B26</f>
        <v>QPS3</v>
      </c>
      <c r="B26">
        <f>DATA!D26</f>
        <v>3</v>
      </c>
      <c r="C26">
        <f t="shared" si="1"/>
        <v>0</v>
      </c>
      <c r="D26">
        <f t="shared" si="1"/>
        <v>0</v>
      </c>
      <c r="E26">
        <f t="shared" si="1"/>
        <v>1</v>
      </c>
      <c r="F26">
        <f t="shared" si="1"/>
        <v>0</v>
      </c>
      <c r="G26">
        <f t="shared" si="1"/>
        <v>0</v>
      </c>
    </row>
    <row r="27" spans="1:12" x14ac:dyDescent="0.3">
      <c r="A27" t="str">
        <f>DATA!B27</f>
        <v>QPS4</v>
      </c>
      <c r="B27">
        <f>DATA!D27</f>
        <v>3</v>
      </c>
      <c r="C27">
        <f t="shared" si="1"/>
        <v>0</v>
      </c>
      <c r="D27">
        <f t="shared" si="1"/>
        <v>0</v>
      </c>
      <c r="E27">
        <f t="shared" si="1"/>
        <v>1</v>
      </c>
      <c r="F27">
        <f t="shared" si="1"/>
        <v>0</v>
      </c>
      <c r="G27">
        <f t="shared" si="1"/>
        <v>0</v>
      </c>
    </row>
    <row r="28" spans="1:12" x14ac:dyDescent="0.3">
      <c r="A28" t="str">
        <f>DATA!B28</f>
        <v>TVCC201</v>
      </c>
      <c r="B28">
        <f>DATA!D28</f>
        <v>4</v>
      </c>
      <c r="C28">
        <f t="shared" si="1"/>
        <v>0</v>
      </c>
      <c r="D28">
        <f t="shared" si="1"/>
        <v>0</v>
      </c>
      <c r="E28">
        <f t="shared" si="1"/>
        <v>0</v>
      </c>
      <c r="F28">
        <f t="shared" si="1"/>
        <v>1</v>
      </c>
      <c r="G28">
        <f t="shared" si="1"/>
        <v>0</v>
      </c>
    </row>
    <row r="29" spans="1:12" x14ac:dyDescent="0.3">
      <c r="A29" t="str">
        <f>DATA!B29</f>
        <v>TVPP104</v>
      </c>
      <c r="B29">
        <f>DATA!D29</f>
        <v>4</v>
      </c>
      <c r="C29">
        <f t="shared" si="1"/>
        <v>0</v>
      </c>
      <c r="D29">
        <f t="shared" si="1"/>
        <v>0</v>
      </c>
      <c r="E29">
        <f t="shared" si="1"/>
        <v>0</v>
      </c>
      <c r="F29">
        <f t="shared" si="1"/>
        <v>1</v>
      </c>
      <c r="G29">
        <f t="shared" si="1"/>
        <v>0</v>
      </c>
    </row>
    <row r="30" spans="1:12" x14ac:dyDescent="0.3">
      <c r="A30" t="str">
        <f>DATA!B30</f>
        <v>ANGAST1</v>
      </c>
      <c r="B30">
        <f>DATA!D30</f>
        <v>3</v>
      </c>
      <c r="C30">
        <f t="shared" si="1"/>
        <v>0</v>
      </c>
      <c r="D30">
        <f t="shared" si="1"/>
        <v>0</v>
      </c>
      <c r="E30">
        <f t="shared" si="1"/>
        <v>1</v>
      </c>
      <c r="F30">
        <f t="shared" si="1"/>
        <v>0</v>
      </c>
      <c r="G30">
        <f t="shared" si="1"/>
        <v>0</v>
      </c>
    </row>
    <row r="31" spans="1:12" x14ac:dyDescent="0.3">
      <c r="A31" t="str">
        <f>DATA!B31</f>
        <v>LONSDALE</v>
      </c>
      <c r="B31">
        <f>DATA!D31</f>
        <v>3</v>
      </c>
      <c r="C31">
        <f t="shared" si="1"/>
        <v>0</v>
      </c>
      <c r="D31">
        <f t="shared" si="1"/>
        <v>0</v>
      </c>
      <c r="E31">
        <f t="shared" si="1"/>
        <v>1</v>
      </c>
      <c r="F31">
        <f t="shared" si="1"/>
        <v>0</v>
      </c>
      <c r="G31">
        <f t="shared" si="1"/>
        <v>0</v>
      </c>
    </row>
    <row r="32" spans="1:12" x14ac:dyDescent="0.3">
      <c r="A32" t="str">
        <f>DATA!B32</f>
        <v>PTSTAN1</v>
      </c>
      <c r="B32">
        <f>DATA!D32</f>
        <v>3</v>
      </c>
      <c r="C32">
        <f t="shared" si="1"/>
        <v>0</v>
      </c>
      <c r="D32">
        <f t="shared" si="1"/>
        <v>0</v>
      </c>
      <c r="E32">
        <f t="shared" si="1"/>
        <v>1</v>
      </c>
      <c r="F32">
        <f t="shared" si="1"/>
        <v>0</v>
      </c>
      <c r="G32">
        <f t="shared" si="1"/>
        <v>0</v>
      </c>
    </row>
    <row r="33" spans="1:7" x14ac:dyDescent="0.3">
      <c r="A33" t="str">
        <f>DATA!B33</f>
        <v>SATGS1</v>
      </c>
      <c r="B33">
        <f>DATA!D33</f>
        <v>3</v>
      </c>
      <c r="C33">
        <f t="shared" si="1"/>
        <v>0</v>
      </c>
      <c r="D33">
        <f t="shared" si="1"/>
        <v>0</v>
      </c>
      <c r="E33">
        <f t="shared" si="1"/>
        <v>1</v>
      </c>
      <c r="F33">
        <f t="shared" si="1"/>
        <v>0</v>
      </c>
      <c r="G33">
        <f t="shared" si="1"/>
        <v>0</v>
      </c>
    </row>
    <row r="34" spans="1:7" x14ac:dyDescent="0.3">
      <c r="A34" t="str">
        <f>DATA!B34</f>
        <v>Kurri Kurri 1</v>
      </c>
      <c r="B34">
        <f>DATA!D34</f>
        <v>1</v>
      </c>
      <c r="C34">
        <f t="shared" si="1"/>
        <v>1</v>
      </c>
      <c r="D34">
        <f t="shared" si="1"/>
        <v>0</v>
      </c>
      <c r="E34">
        <f t="shared" si="1"/>
        <v>0</v>
      </c>
      <c r="F34">
        <f t="shared" si="1"/>
        <v>0</v>
      </c>
      <c r="G34">
        <f t="shared" si="1"/>
        <v>0</v>
      </c>
    </row>
    <row r="35" spans="1:7" x14ac:dyDescent="0.3">
      <c r="A35" t="str">
        <f>DATA!B35</f>
        <v>Kurri Kurri 2</v>
      </c>
      <c r="B35">
        <f>DATA!D35</f>
        <v>1</v>
      </c>
      <c r="C35">
        <f t="shared" ref="C35:G66" si="2">IF($B35=C$1,1,0)</f>
        <v>1</v>
      </c>
      <c r="D35">
        <f t="shared" si="2"/>
        <v>0</v>
      </c>
      <c r="E35">
        <f t="shared" si="2"/>
        <v>0</v>
      </c>
      <c r="F35">
        <f t="shared" si="2"/>
        <v>0</v>
      </c>
      <c r="G35">
        <f t="shared" si="2"/>
        <v>0</v>
      </c>
    </row>
    <row r="36" spans="1:7" x14ac:dyDescent="0.3">
      <c r="A36" t="str">
        <f>DATA!B36</f>
        <v>Tallawarra B</v>
      </c>
      <c r="B36">
        <f>DATA!D36</f>
        <v>1</v>
      </c>
      <c r="C36">
        <f t="shared" si="2"/>
        <v>1</v>
      </c>
      <c r="D36">
        <f t="shared" si="2"/>
        <v>0</v>
      </c>
      <c r="E36">
        <f t="shared" si="2"/>
        <v>0</v>
      </c>
      <c r="F36">
        <f t="shared" si="2"/>
        <v>0</v>
      </c>
      <c r="G36">
        <f t="shared" si="2"/>
        <v>0</v>
      </c>
    </row>
    <row r="37" spans="1:7" x14ac:dyDescent="0.3">
      <c r="A37" t="str">
        <f>DATA!B37</f>
        <v>OCGT-NSW</v>
      </c>
      <c r="B37">
        <f>DATA!D37</f>
        <v>1</v>
      </c>
      <c r="C37">
        <f t="shared" si="2"/>
        <v>1</v>
      </c>
      <c r="D37">
        <f t="shared" si="2"/>
        <v>0</v>
      </c>
      <c r="E37">
        <f t="shared" si="2"/>
        <v>0</v>
      </c>
      <c r="F37">
        <f t="shared" si="2"/>
        <v>0</v>
      </c>
      <c r="G37">
        <f t="shared" si="2"/>
        <v>0</v>
      </c>
    </row>
    <row r="38" spans="1:7" x14ac:dyDescent="0.3">
      <c r="A38" t="str">
        <f>DATA!B38</f>
        <v>OCGT-QLD</v>
      </c>
      <c r="B38">
        <f>DATA!D38</f>
        <v>2</v>
      </c>
      <c r="C38">
        <f t="shared" si="2"/>
        <v>0</v>
      </c>
      <c r="D38">
        <f t="shared" si="2"/>
        <v>1</v>
      </c>
      <c r="E38">
        <f t="shared" si="2"/>
        <v>0</v>
      </c>
      <c r="F38">
        <f t="shared" si="2"/>
        <v>0</v>
      </c>
      <c r="G38">
        <f t="shared" si="2"/>
        <v>0</v>
      </c>
    </row>
    <row r="39" spans="1:7" x14ac:dyDescent="0.3">
      <c r="A39" t="str">
        <f>DATA!B39</f>
        <v>OCGT-SA</v>
      </c>
      <c r="B39">
        <f>DATA!D39</f>
        <v>3</v>
      </c>
      <c r="C39">
        <f t="shared" si="2"/>
        <v>0</v>
      </c>
      <c r="D39">
        <f t="shared" si="2"/>
        <v>0</v>
      </c>
      <c r="E39">
        <f t="shared" si="2"/>
        <v>1</v>
      </c>
      <c r="F39">
        <f t="shared" si="2"/>
        <v>0</v>
      </c>
      <c r="G39">
        <f t="shared" si="2"/>
        <v>0</v>
      </c>
    </row>
    <row r="40" spans="1:7" x14ac:dyDescent="0.3">
      <c r="A40" t="str">
        <f>DATA!B40</f>
        <v>OCGT-VIC</v>
      </c>
      <c r="B40">
        <f>DATA!D40</f>
        <v>5</v>
      </c>
      <c r="C40">
        <f t="shared" si="2"/>
        <v>0</v>
      </c>
      <c r="D40">
        <f t="shared" si="2"/>
        <v>0</v>
      </c>
      <c r="E40">
        <f t="shared" si="2"/>
        <v>0</v>
      </c>
      <c r="F40">
        <f t="shared" si="2"/>
        <v>0</v>
      </c>
      <c r="G40">
        <f t="shared" si="2"/>
        <v>1</v>
      </c>
    </row>
    <row r="41" spans="1:7" x14ac:dyDescent="0.3">
      <c r="A41" t="str">
        <f>DATA!B41</f>
        <v>SNO2PH01</v>
      </c>
      <c r="B41">
        <f>DATA!D41</f>
        <v>1</v>
      </c>
      <c r="C41">
        <f t="shared" si="2"/>
        <v>1</v>
      </c>
      <c r="D41">
        <f t="shared" si="2"/>
        <v>0</v>
      </c>
      <c r="E41">
        <f t="shared" si="2"/>
        <v>0</v>
      </c>
      <c r="F41">
        <f t="shared" si="2"/>
        <v>0</v>
      </c>
      <c r="G41">
        <f t="shared" si="2"/>
        <v>0</v>
      </c>
    </row>
    <row r="42" spans="1:7" x14ac:dyDescent="0.3">
      <c r="A42" t="str">
        <f>DATA!B42</f>
        <v>Kidston Pumped Storage Hydro 1</v>
      </c>
      <c r="B42">
        <f>DATA!D42</f>
        <v>2</v>
      </c>
      <c r="C42">
        <f t="shared" si="2"/>
        <v>0</v>
      </c>
      <c r="D42">
        <f t="shared" si="2"/>
        <v>1</v>
      </c>
      <c r="E42">
        <f t="shared" si="2"/>
        <v>0</v>
      </c>
      <c r="F42">
        <f t="shared" si="2"/>
        <v>0</v>
      </c>
      <c r="G42">
        <f t="shared" si="2"/>
        <v>0</v>
      </c>
    </row>
    <row r="43" spans="1:7" x14ac:dyDescent="0.3">
      <c r="A43" t="str">
        <f>DATA!B43</f>
        <v>W/HOE#1</v>
      </c>
      <c r="B43">
        <f>DATA!D43</f>
        <v>2</v>
      </c>
      <c r="C43">
        <f t="shared" si="2"/>
        <v>0</v>
      </c>
      <c r="D43">
        <f t="shared" si="2"/>
        <v>1</v>
      </c>
      <c r="E43">
        <f t="shared" si="2"/>
        <v>0</v>
      </c>
      <c r="F43">
        <f t="shared" si="2"/>
        <v>0</v>
      </c>
      <c r="G43">
        <f t="shared" si="2"/>
        <v>0</v>
      </c>
    </row>
    <row r="44" spans="1:7" x14ac:dyDescent="0.3">
      <c r="A44" t="str">
        <f>DATA!B44</f>
        <v>W/HOE#2</v>
      </c>
      <c r="B44">
        <f>DATA!D44</f>
        <v>2</v>
      </c>
      <c r="C44">
        <f t="shared" si="2"/>
        <v>0</v>
      </c>
      <c r="D44">
        <f t="shared" si="2"/>
        <v>1</v>
      </c>
      <c r="E44">
        <f t="shared" si="2"/>
        <v>0</v>
      </c>
      <c r="F44">
        <f t="shared" si="2"/>
        <v>0</v>
      </c>
      <c r="G44">
        <f t="shared" si="2"/>
        <v>0</v>
      </c>
    </row>
    <row r="45" spans="1:7" x14ac:dyDescent="0.3">
      <c r="A45" t="str">
        <f>DATA!B45</f>
        <v>SHGEN</v>
      </c>
      <c r="B45">
        <f>DATA!D45</f>
        <v>1</v>
      </c>
      <c r="C45">
        <f t="shared" si="2"/>
        <v>1</v>
      </c>
      <c r="D45">
        <f t="shared" si="2"/>
        <v>0</v>
      </c>
      <c r="E45">
        <f t="shared" si="2"/>
        <v>0</v>
      </c>
      <c r="F45">
        <f t="shared" si="2"/>
        <v>0</v>
      </c>
      <c r="G45">
        <f t="shared" si="2"/>
        <v>0</v>
      </c>
    </row>
    <row r="46" spans="1:7" x14ac:dyDescent="0.3">
      <c r="A46" t="str">
        <f>DATA!B46</f>
        <v>GB-NSW</v>
      </c>
      <c r="B46">
        <f>DATA!D46</f>
        <v>1</v>
      </c>
      <c r="C46">
        <f t="shared" si="2"/>
        <v>1</v>
      </c>
      <c r="D46">
        <f t="shared" si="2"/>
        <v>0</v>
      </c>
      <c r="E46">
        <f t="shared" si="2"/>
        <v>0</v>
      </c>
      <c r="F46">
        <f t="shared" si="2"/>
        <v>0</v>
      </c>
      <c r="G46">
        <f t="shared" si="2"/>
        <v>0</v>
      </c>
    </row>
    <row r="47" spans="1:7" x14ac:dyDescent="0.3">
      <c r="A47" t="str">
        <f>DATA!B47</f>
        <v>PH-NSW</v>
      </c>
      <c r="B47">
        <f>DATA!D47</f>
        <v>1</v>
      </c>
      <c r="C47">
        <f t="shared" si="2"/>
        <v>1</v>
      </c>
      <c r="D47">
        <f t="shared" si="2"/>
        <v>0</v>
      </c>
      <c r="E47">
        <f t="shared" si="2"/>
        <v>0</v>
      </c>
      <c r="F47">
        <f t="shared" si="2"/>
        <v>0</v>
      </c>
      <c r="G47">
        <f t="shared" si="2"/>
        <v>0</v>
      </c>
    </row>
    <row r="48" spans="1:7" x14ac:dyDescent="0.3">
      <c r="A48" t="str">
        <f>DATA!B48</f>
        <v>VPP-NSW</v>
      </c>
      <c r="B48">
        <f>DATA!D48</f>
        <v>1</v>
      </c>
      <c r="C48">
        <f t="shared" si="2"/>
        <v>1</v>
      </c>
      <c r="D48">
        <f t="shared" si="2"/>
        <v>0</v>
      </c>
      <c r="E48">
        <f t="shared" si="2"/>
        <v>0</v>
      </c>
      <c r="F48">
        <f t="shared" si="2"/>
        <v>0</v>
      </c>
      <c r="G48">
        <f t="shared" si="2"/>
        <v>0</v>
      </c>
    </row>
    <row r="49" spans="1:7" x14ac:dyDescent="0.3">
      <c r="A49" t="str">
        <f>DATA!B49</f>
        <v>GB-QLD</v>
      </c>
      <c r="B49">
        <f>DATA!D49</f>
        <v>2</v>
      </c>
      <c r="C49">
        <f t="shared" si="2"/>
        <v>0</v>
      </c>
      <c r="D49">
        <f t="shared" si="2"/>
        <v>1</v>
      </c>
      <c r="E49">
        <f t="shared" si="2"/>
        <v>0</v>
      </c>
      <c r="F49">
        <f t="shared" si="2"/>
        <v>0</v>
      </c>
      <c r="G49">
        <f t="shared" si="2"/>
        <v>0</v>
      </c>
    </row>
    <row r="50" spans="1:7" x14ac:dyDescent="0.3">
      <c r="A50" t="str">
        <f>DATA!B50</f>
        <v>PH-QLD</v>
      </c>
      <c r="B50">
        <f>DATA!D50</f>
        <v>2</v>
      </c>
      <c r="C50">
        <f t="shared" si="2"/>
        <v>0</v>
      </c>
      <c r="D50">
        <f t="shared" si="2"/>
        <v>1</v>
      </c>
      <c r="E50">
        <f t="shared" si="2"/>
        <v>0</v>
      </c>
      <c r="F50">
        <f t="shared" si="2"/>
        <v>0</v>
      </c>
      <c r="G50">
        <f t="shared" si="2"/>
        <v>0</v>
      </c>
    </row>
    <row r="51" spans="1:7" x14ac:dyDescent="0.3">
      <c r="A51" t="str">
        <f>DATA!B51</f>
        <v>VPP-QLD</v>
      </c>
      <c r="B51">
        <f>DATA!D51</f>
        <v>2</v>
      </c>
      <c r="C51">
        <f t="shared" si="2"/>
        <v>0</v>
      </c>
      <c r="D51">
        <f t="shared" si="2"/>
        <v>1</v>
      </c>
      <c r="E51">
        <f t="shared" si="2"/>
        <v>0</v>
      </c>
      <c r="F51">
        <f t="shared" si="2"/>
        <v>0</v>
      </c>
      <c r="G51">
        <f t="shared" si="2"/>
        <v>0</v>
      </c>
    </row>
    <row r="52" spans="1:7" x14ac:dyDescent="0.3">
      <c r="A52" t="str">
        <f>DATA!B52</f>
        <v>GB-SA</v>
      </c>
      <c r="B52">
        <f>DATA!D52</f>
        <v>3</v>
      </c>
      <c r="C52">
        <f t="shared" si="2"/>
        <v>0</v>
      </c>
      <c r="D52">
        <f t="shared" si="2"/>
        <v>0</v>
      </c>
      <c r="E52">
        <f t="shared" si="2"/>
        <v>1</v>
      </c>
      <c r="F52">
        <f t="shared" si="2"/>
        <v>0</v>
      </c>
      <c r="G52">
        <f t="shared" si="2"/>
        <v>0</v>
      </c>
    </row>
    <row r="53" spans="1:7" x14ac:dyDescent="0.3">
      <c r="A53" t="str">
        <f>DATA!B53</f>
        <v>VPP-SA</v>
      </c>
      <c r="B53">
        <f>DATA!D53</f>
        <v>3</v>
      </c>
      <c r="C53">
        <f t="shared" si="2"/>
        <v>0</v>
      </c>
      <c r="D53">
        <f t="shared" si="2"/>
        <v>0</v>
      </c>
      <c r="E53">
        <f t="shared" si="2"/>
        <v>1</v>
      </c>
      <c r="F53">
        <f t="shared" si="2"/>
        <v>0</v>
      </c>
      <c r="G53">
        <f t="shared" si="2"/>
        <v>0</v>
      </c>
    </row>
    <row r="54" spans="1:7" x14ac:dyDescent="0.3">
      <c r="A54" t="str">
        <f>DATA!B54</f>
        <v>PH-TAS</v>
      </c>
      <c r="B54">
        <f>DATA!D54</f>
        <v>4</v>
      </c>
      <c r="C54">
        <f t="shared" si="2"/>
        <v>0</v>
      </c>
      <c r="D54">
        <f t="shared" si="2"/>
        <v>0</v>
      </c>
      <c r="E54">
        <f t="shared" si="2"/>
        <v>0</v>
      </c>
      <c r="F54">
        <f t="shared" si="2"/>
        <v>1</v>
      </c>
      <c r="G54">
        <f t="shared" si="2"/>
        <v>0</v>
      </c>
    </row>
    <row r="55" spans="1:7" x14ac:dyDescent="0.3">
      <c r="A55" t="str">
        <f>DATA!B55</f>
        <v>VPP-TAS</v>
      </c>
      <c r="B55">
        <f>DATA!D55</f>
        <v>4</v>
      </c>
      <c r="C55">
        <f t="shared" si="2"/>
        <v>0</v>
      </c>
      <c r="D55">
        <f t="shared" si="2"/>
        <v>0</v>
      </c>
      <c r="E55">
        <f t="shared" si="2"/>
        <v>0</v>
      </c>
      <c r="F55">
        <f t="shared" si="2"/>
        <v>1</v>
      </c>
      <c r="G55">
        <f t="shared" si="2"/>
        <v>0</v>
      </c>
    </row>
    <row r="56" spans="1:7" x14ac:dyDescent="0.3">
      <c r="A56" t="str">
        <f>DATA!B56</f>
        <v>GB-VIC</v>
      </c>
      <c r="B56">
        <f>DATA!D56</f>
        <v>5</v>
      </c>
      <c r="C56">
        <f t="shared" si="2"/>
        <v>0</v>
      </c>
      <c r="D56">
        <f t="shared" si="2"/>
        <v>0</v>
      </c>
      <c r="E56">
        <f t="shared" si="2"/>
        <v>0</v>
      </c>
      <c r="F56">
        <f t="shared" si="2"/>
        <v>0</v>
      </c>
      <c r="G56">
        <f t="shared" si="2"/>
        <v>1</v>
      </c>
    </row>
    <row r="57" spans="1:7" x14ac:dyDescent="0.3">
      <c r="A57" t="str">
        <f>DATA!B57</f>
        <v>PH-VIC</v>
      </c>
      <c r="B57">
        <f>DATA!D57</f>
        <v>5</v>
      </c>
      <c r="C57">
        <f t="shared" si="2"/>
        <v>0</v>
      </c>
      <c r="D57">
        <f t="shared" si="2"/>
        <v>0</v>
      </c>
      <c r="E57">
        <f t="shared" si="2"/>
        <v>0</v>
      </c>
      <c r="F57">
        <f t="shared" si="2"/>
        <v>0</v>
      </c>
      <c r="G57">
        <f t="shared" si="2"/>
        <v>1</v>
      </c>
    </row>
    <row r="58" spans="1:7" x14ac:dyDescent="0.3">
      <c r="A58" t="str">
        <f>DATA!B58</f>
        <v>VPP-VIC</v>
      </c>
      <c r="B58">
        <f>DATA!D58</f>
        <v>5</v>
      </c>
      <c r="C58">
        <f t="shared" si="2"/>
        <v>0</v>
      </c>
      <c r="D58">
        <f t="shared" si="2"/>
        <v>0</v>
      </c>
      <c r="E58">
        <f t="shared" si="2"/>
        <v>0</v>
      </c>
      <c r="F58">
        <f t="shared" si="2"/>
        <v>0</v>
      </c>
      <c r="G58">
        <f t="shared" si="2"/>
        <v>1</v>
      </c>
    </row>
    <row r="59" spans="1:7" x14ac:dyDescent="0.3">
      <c r="A59">
        <f>DATA!B59</f>
        <v>0</v>
      </c>
      <c r="B59">
        <f>DATA!D59</f>
        <v>0</v>
      </c>
      <c r="C59">
        <f t="shared" si="2"/>
        <v>0</v>
      </c>
      <c r="D59">
        <f t="shared" si="2"/>
        <v>0</v>
      </c>
      <c r="E59">
        <f t="shared" si="2"/>
        <v>0</v>
      </c>
      <c r="F59">
        <f t="shared" si="2"/>
        <v>0</v>
      </c>
      <c r="G59">
        <f t="shared" si="2"/>
        <v>0</v>
      </c>
    </row>
    <row r="60" spans="1:7" x14ac:dyDescent="0.3">
      <c r="A60">
        <f>DATA!B60</f>
        <v>0</v>
      </c>
      <c r="B60">
        <f>DATA!D60</f>
        <v>0</v>
      </c>
      <c r="C60">
        <f t="shared" si="2"/>
        <v>0</v>
      </c>
      <c r="D60">
        <f t="shared" si="2"/>
        <v>0</v>
      </c>
      <c r="E60">
        <f t="shared" si="2"/>
        <v>0</v>
      </c>
      <c r="F60">
        <f t="shared" si="2"/>
        <v>0</v>
      </c>
      <c r="G60">
        <f t="shared" si="2"/>
        <v>0</v>
      </c>
    </row>
    <row r="61" spans="1:7" x14ac:dyDescent="0.3">
      <c r="A61">
        <f>DATA!B61</f>
        <v>0</v>
      </c>
      <c r="B61">
        <f>DATA!D61</f>
        <v>0</v>
      </c>
      <c r="C61">
        <f t="shared" si="2"/>
        <v>0</v>
      </c>
      <c r="D61">
        <f t="shared" si="2"/>
        <v>0</v>
      </c>
      <c r="E61">
        <f t="shared" si="2"/>
        <v>0</v>
      </c>
      <c r="F61">
        <f t="shared" si="2"/>
        <v>0</v>
      </c>
      <c r="G61">
        <f t="shared" si="2"/>
        <v>0</v>
      </c>
    </row>
    <row r="62" spans="1:7" x14ac:dyDescent="0.3">
      <c r="A62">
        <f>DATA!B62</f>
        <v>0</v>
      </c>
      <c r="B62">
        <f>DATA!D62</f>
        <v>0</v>
      </c>
      <c r="C62">
        <f t="shared" si="2"/>
        <v>0</v>
      </c>
      <c r="D62">
        <f t="shared" si="2"/>
        <v>0</v>
      </c>
      <c r="E62">
        <f t="shared" si="2"/>
        <v>0</v>
      </c>
      <c r="F62">
        <f t="shared" si="2"/>
        <v>0</v>
      </c>
      <c r="G62">
        <f t="shared" si="2"/>
        <v>0</v>
      </c>
    </row>
    <row r="63" spans="1:7" x14ac:dyDescent="0.3">
      <c r="A63">
        <f>DATA!B63</f>
        <v>0</v>
      </c>
      <c r="B63">
        <f>DATA!D63</f>
        <v>0</v>
      </c>
      <c r="C63">
        <f t="shared" si="2"/>
        <v>0</v>
      </c>
      <c r="D63">
        <f t="shared" si="2"/>
        <v>0</v>
      </c>
      <c r="E63">
        <f t="shared" si="2"/>
        <v>0</v>
      </c>
      <c r="F63">
        <f t="shared" si="2"/>
        <v>0</v>
      </c>
      <c r="G63">
        <f t="shared" si="2"/>
        <v>0</v>
      </c>
    </row>
    <row r="64" spans="1:7" x14ac:dyDescent="0.3">
      <c r="A64">
        <f>DATA!B64</f>
        <v>0</v>
      </c>
      <c r="B64">
        <f>DATA!D64</f>
        <v>0</v>
      </c>
      <c r="C64">
        <f t="shared" si="2"/>
        <v>0</v>
      </c>
      <c r="D64">
        <f t="shared" si="2"/>
        <v>0</v>
      </c>
      <c r="E64">
        <f t="shared" si="2"/>
        <v>0</v>
      </c>
      <c r="F64">
        <f t="shared" si="2"/>
        <v>0</v>
      </c>
      <c r="G64">
        <f t="shared" si="2"/>
        <v>0</v>
      </c>
    </row>
    <row r="65" spans="1:7" x14ac:dyDescent="0.3">
      <c r="A65">
        <f>DATA!B65</f>
        <v>0</v>
      </c>
      <c r="B65">
        <f>DATA!D65</f>
        <v>0</v>
      </c>
      <c r="C65">
        <f t="shared" si="2"/>
        <v>0</v>
      </c>
      <c r="D65">
        <f t="shared" si="2"/>
        <v>0</v>
      </c>
      <c r="E65">
        <f t="shared" si="2"/>
        <v>0</v>
      </c>
      <c r="F65">
        <f t="shared" si="2"/>
        <v>0</v>
      </c>
      <c r="G65">
        <f t="shared" si="2"/>
        <v>0</v>
      </c>
    </row>
    <row r="66" spans="1:7" x14ac:dyDescent="0.3">
      <c r="A66">
        <f>DATA!B66</f>
        <v>0</v>
      </c>
      <c r="B66">
        <f>DATA!D66</f>
        <v>0</v>
      </c>
      <c r="C66">
        <f t="shared" si="2"/>
        <v>0</v>
      </c>
      <c r="D66">
        <f t="shared" si="2"/>
        <v>0</v>
      </c>
      <c r="E66">
        <f t="shared" si="2"/>
        <v>0</v>
      </c>
      <c r="F66">
        <f t="shared" si="2"/>
        <v>0</v>
      </c>
      <c r="G66">
        <f t="shared" si="2"/>
        <v>0</v>
      </c>
    </row>
    <row r="67" spans="1:7" x14ac:dyDescent="0.3">
      <c r="A67">
        <f>DATA!B67</f>
        <v>0</v>
      </c>
      <c r="B67">
        <f>DATA!D67</f>
        <v>0</v>
      </c>
      <c r="C67">
        <f t="shared" ref="C67:G98" si="3">IF($B67=C$1,1,0)</f>
        <v>0</v>
      </c>
      <c r="D67">
        <f t="shared" si="3"/>
        <v>0</v>
      </c>
      <c r="E67">
        <f t="shared" si="3"/>
        <v>0</v>
      </c>
      <c r="F67">
        <f t="shared" si="3"/>
        <v>0</v>
      </c>
      <c r="G67">
        <f t="shared" si="3"/>
        <v>0</v>
      </c>
    </row>
    <row r="68" spans="1:7" x14ac:dyDescent="0.3">
      <c r="A68">
        <f>DATA!B68</f>
        <v>0</v>
      </c>
      <c r="B68">
        <f>DATA!D68</f>
        <v>0</v>
      </c>
      <c r="C68">
        <f t="shared" si="3"/>
        <v>0</v>
      </c>
      <c r="D68">
        <f t="shared" si="3"/>
        <v>0</v>
      </c>
      <c r="E68">
        <f t="shared" si="3"/>
        <v>0</v>
      </c>
      <c r="F68">
        <f t="shared" si="3"/>
        <v>0</v>
      </c>
      <c r="G68">
        <f t="shared" si="3"/>
        <v>0</v>
      </c>
    </row>
    <row r="69" spans="1:7" x14ac:dyDescent="0.3">
      <c r="A69">
        <f>DATA!B69</f>
        <v>0</v>
      </c>
      <c r="B69">
        <f>DATA!D69</f>
        <v>0</v>
      </c>
      <c r="C69">
        <f t="shared" si="3"/>
        <v>0</v>
      </c>
      <c r="D69">
        <f t="shared" si="3"/>
        <v>0</v>
      </c>
      <c r="E69">
        <f t="shared" si="3"/>
        <v>0</v>
      </c>
      <c r="F69">
        <f t="shared" si="3"/>
        <v>0</v>
      </c>
      <c r="G69">
        <f t="shared" si="3"/>
        <v>0</v>
      </c>
    </row>
    <row r="70" spans="1:7" x14ac:dyDescent="0.3">
      <c r="A70">
        <f>DATA!B70</f>
        <v>0</v>
      </c>
      <c r="B70">
        <f>DATA!D70</f>
        <v>0</v>
      </c>
      <c r="C70">
        <f t="shared" si="3"/>
        <v>0</v>
      </c>
      <c r="D70">
        <f t="shared" si="3"/>
        <v>0</v>
      </c>
      <c r="E70">
        <f t="shared" si="3"/>
        <v>0</v>
      </c>
      <c r="F70">
        <f t="shared" si="3"/>
        <v>0</v>
      </c>
      <c r="G70">
        <f t="shared" si="3"/>
        <v>0</v>
      </c>
    </row>
    <row r="71" spans="1:7" x14ac:dyDescent="0.3">
      <c r="A71">
        <f>DATA!B71</f>
        <v>0</v>
      </c>
      <c r="B71">
        <f>DATA!D71</f>
        <v>0</v>
      </c>
      <c r="C71">
        <f t="shared" si="3"/>
        <v>0</v>
      </c>
      <c r="D71">
        <f t="shared" si="3"/>
        <v>0</v>
      </c>
      <c r="E71">
        <f t="shared" si="3"/>
        <v>0</v>
      </c>
      <c r="F71">
        <f t="shared" si="3"/>
        <v>0</v>
      </c>
      <c r="G71">
        <f t="shared" si="3"/>
        <v>0</v>
      </c>
    </row>
    <row r="72" spans="1:7" x14ac:dyDescent="0.3">
      <c r="A72">
        <f>DATA!B72</f>
        <v>0</v>
      </c>
      <c r="B72">
        <f>DATA!D72</f>
        <v>0</v>
      </c>
      <c r="C72">
        <f t="shared" si="3"/>
        <v>0</v>
      </c>
      <c r="D72">
        <f t="shared" si="3"/>
        <v>0</v>
      </c>
      <c r="E72">
        <f t="shared" si="3"/>
        <v>0</v>
      </c>
      <c r="F72">
        <f t="shared" si="3"/>
        <v>0</v>
      </c>
      <c r="G72">
        <f t="shared" si="3"/>
        <v>0</v>
      </c>
    </row>
    <row r="73" spans="1:7" x14ac:dyDescent="0.3">
      <c r="A73">
        <f>DATA!B73</f>
        <v>0</v>
      </c>
      <c r="B73">
        <f>DATA!D73</f>
        <v>0</v>
      </c>
      <c r="C73">
        <f t="shared" si="3"/>
        <v>0</v>
      </c>
      <c r="D73">
        <f t="shared" si="3"/>
        <v>0</v>
      </c>
      <c r="E73">
        <f t="shared" si="3"/>
        <v>0</v>
      </c>
      <c r="F73">
        <f t="shared" si="3"/>
        <v>0</v>
      </c>
      <c r="G73">
        <f t="shared" si="3"/>
        <v>0</v>
      </c>
    </row>
    <row r="74" spans="1:7" x14ac:dyDescent="0.3">
      <c r="A74">
        <f>DATA!B74</f>
        <v>0</v>
      </c>
      <c r="B74">
        <f>DATA!D74</f>
        <v>0</v>
      </c>
      <c r="C74">
        <f t="shared" si="3"/>
        <v>0</v>
      </c>
      <c r="D74">
        <f t="shared" si="3"/>
        <v>0</v>
      </c>
      <c r="E74">
        <f t="shared" si="3"/>
        <v>0</v>
      </c>
      <c r="F74">
        <f t="shared" si="3"/>
        <v>0</v>
      </c>
      <c r="G74">
        <f t="shared" si="3"/>
        <v>0</v>
      </c>
    </row>
    <row r="75" spans="1:7" x14ac:dyDescent="0.3">
      <c r="A75">
        <f>DATA!B75</f>
        <v>0</v>
      </c>
      <c r="B75">
        <f>DATA!D75</f>
        <v>0</v>
      </c>
      <c r="C75">
        <f t="shared" si="3"/>
        <v>0</v>
      </c>
      <c r="D75">
        <f t="shared" si="3"/>
        <v>0</v>
      </c>
      <c r="E75">
        <f t="shared" si="3"/>
        <v>0</v>
      </c>
      <c r="F75">
        <f t="shared" si="3"/>
        <v>0</v>
      </c>
      <c r="G75">
        <f t="shared" si="3"/>
        <v>0</v>
      </c>
    </row>
    <row r="76" spans="1:7" x14ac:dyDescent="0.3">
      <c r="A76">
        <f>DATA!B76</f>
        <v>0</v>
      </c>
      <c r="B76">
        <f>DATA!D76</f>
        <v>0</v>
      </c>
      <c r="C76">
        <f t="shared" si="3"/>
        <v>0</v>
      </c>
      <c r="D76">
        <f t="shared" si="3"/>
        <v>0</v>
      </c>
      <c r="E76">
        <f t="shared" si="3"/>
        <v>0</v>
      </c>
      <c r="F76">
        <f t="shared" si="3"/>
        <v>0</v>
      </c>
      <c r="G76">
        <f t="shared" si="3"/>
        <v>0</v>
      </c>
    </row>
    <row r="77" spans="1:7" x14ac:dyDescent="0.3">
      <c r="A77">
        <f>DATA!B77</f>
        <v>0</v>
      </c>
      <c r="B77">
        <f>DATA!D77</f>
        <v>0</v>
      </c>
      <c r="C77">
        <f t="shared" si="3"/>
        <v>0</v>
      </c>
      <c r="D77">
        <f t="shared" si="3"/>
        <v>0</v>
      </c>
      <c r="E77">
        <f t="shared" si="3"/>
        <v>0</v>
      </c>
      <c r="F77">
        <f t="shared" si="3"/>
        <v>0</v>
      </c>
      <c r="G77">
        <f t="shared" si="3"/>
        <v>0</v>
      </c>
    </row>
    <row r="78" spans="1:7" x14ac:dyDescent="0.3">
      <c r="A78">
        <f>DATA!B78</f>
        <v>0</v>
      </c>
      <c r="B78">
        <f>DATA!D78</f>
        <v>0</v>
      </c>
      <c r="C78">
        <f t="shared" si="3"/>
        <v>0</v>
      </c>
      <c r="D78">
        <f t="shared" si="3"/>
        <v>0</v>
      </c>
      <c r="E78">
        <f t="shared" si="3"/>
        <v>0</v>
      </c>
      <c r="F78">
        <f t="shared" si="3"/>
        <v>0</v>
      </c>
      <c r="G78">
        <f t="shared" si="3"/>
        <v>0</v>
      </c>
    </row>
    <row r="79" spans="1:7" x14ac:dyDescent="0.3">
      <c r="A79">
        <f>DATA!B79</f>
        <v>0</v>
      </c>
      <c r="B79">
        <f>DATA!D79</f>
        <v>0</v>
      </c>
      <c r="C79">
        <f t="shared" si="3"/>
        <v>0</v>
      </c>
      <c r="D79">
        <f t="shared" si="3"/>
        <v>0</v>
      </c>
      <c r="E79">
        <f t="shared" si="3"/>
        <v>0</v>
      </c>
      <c r="F79">
        <f t="shared" si="3"/>
        <v>0</v>
      </c>
      <c r="G79">
        <f t="shared" si="3"/>
        <v>0</v>
      </c>
    </row>
    <row r="80" spans="1:7" x14ac:dyDescent="0.3">
      <c r="A80">
        <f>DATA!B80</f>
        <v>0</v>
      </c>
      <c r="B80">
        <f>DATA!D80</f>
        <v>0</v>
      </c>
      <c r="C80">
        <f t="shared" si="3"/>
        <v>0</v>
      </c>
      <c r="D80">
        <f t="shared" si="3"/>
        <v>0</v>
      </c>
      <c r="E80">
        <f t="shared" si="3"/>
        <v>0</v>
      </c>
      <c r="F80">
        <f t="shared" si="3"/>
        <v>0</v>
      </c>
      <c r="G80">
        <f t="shared" si="3"/>
        <v>0</v>
      </c>
    </row>
    <row r="81" spans="1:7" x14ac:dyDescent="0.3">
      <c r="A81">
        <f>DATA!B81</f>
        <v>0</v>
      </c>
      <c r="B81">
        <f>DATA!D81</f>
        <v>0</v>
      </c>
      <c r="C81">
        <f t="shared" si="3"/>
        <v>0</v>
      </c>
      <c r="D81">
        <f t="shared" si="3"/>
        <v>0</v>
      </c>
      <c r="E81">
        <f t="shared" si="3"/>
        <v>0</v>
      </c>
      <c r="F81">
        <f t="shared" si="3"/>
        <v>0</v>
      </c>
      <c r="G81">
        <f t="shared" si="3"/>
        <v>0</v>
      </c>
    </row>
    <row r="82" spans="1:7" x14ac:dyDescent="0.3">
      <c r="A82">
        <f>DATA!B82</f>
        <v>0</v>
      </c>
      <c r="B82">
        <f>DATA!D82</f>
        <v>0</v>
      </c>
      <c r="C82">
        <f t="shared" si="3"/>
        <v>0</v>
      </c>
      <c r="D82">
        <f t="shared" si="3"/>
        <v>0</v>
      </c>
      <c r="E82">
        <f t="shared" si="3"/>
        <v>0</v>
      </c>
      <c r="F82">
        <f t="shared" si="3"/>
        <v>0</v>
      </c>
      <c r="G82">
        <f t="shared" si="3"/>
        <v>0</v>
      </c>
    </row>
    <row r="83" spans="1:7" x14ac:dyDescent="0.3">
      <c r="A83">
        <f>DATA!B83</f>
        <v>0</v>
      </c>
      <c r="B83">
        <f>DATA!D83</f>
        <v>0</v>
      </c>
      <c r="C83">
        <f t="shared" si="3"/>
        <v>0</v>
      </c>
      <c r="D83">
        <f t="shared" si="3"/>
        <v>0</v>
      </c>
      <c r="E83">
        <f t="shared" si="3"/>
        <v>0</v>
      </c>
      <c r="F83">
        <f t="shared" si="3"/>
        <v>0</v>
      </c>
      <c r="G83">
        <f t="shared" si="3"/>
        <v>0</v>
      </c>
    </row>
    <row r="84" spans="1:7" x14ac:dyDescent="0.3">
      <c r="A84">
        <f>DATA!B84</f>
        <v>0</v>
      </c>
      <c r="B84">
        <f>DATA!D84</f>
        <v>0</v>
      </c>
      <c r="C84">
        <f t="shared" si="3"/>
        <v>0</v>
      </c>
      <c r="D84">
        <f t="shared" si="3"/>
        <v>0</v>
      </c>
      <c r="E84">
        <f t="shared" si="3"/>
        <v>0</v>
      </c>
      <c r="F84">
        <f t="shared" si="3"/>
        <v>0</v>
      </c>
      <c r="G84">
        <f t="shared" si="3"/>
        <v>0</v>
      </c>
    </row>
    <row r="85" spans="1:7" x14ac:dyDescent="0.3">
      <c r="A85">
        <f>DATA!B85</f>
        <v>0</v>
      </c>
      <c r="B85">
        <f>DATA!D85</f>
        <v>0</v>
      </c>
      <c r="C85">
        <f t="shared" si="3"/>
        <v>0</v>
      </c>
      <c r="D85">
        <f t="shared" si="3"/>
        <v>0</v>
      </c>
      <c r="E85">
        <f t="shared" si="3"/>
        <v>0</v>
      </c>
      <c r="F85">
        <f t="shared" si="3"/>
        <v>0</v>
      </c>
      <c r="G85">
        <f t="shared" si="3"/>
        <v>0</v>
      </c>
    </row>
    <row r="86" spans="1:7" x14ac:dyDescent="0.3">
      <c r="A86">
        <f>DATA!B86</f>
        <v>0</v>
      </c>
      <c r="B86">
        <f>DATA!D86</f>
        <v>0</v>
      </c>
      <c r="C86">
        <f t="shared" si="3"/>
        <v>0</v>
      </c>
      <c r="D86">
        <f t="shared" si="3"/>
        <v>0</v>
      </c>
      <c r="E86">
        <f t="shared" si="3"/>
        <v>0</v>
      </c>
      <c r="F86">
        <f t="shared" si="3"/>
        <v>0</v>
      </c>
      <c r="G86">
        <f t="shared" si="3"/>
        <v>0</v>
      </c>
    </row>
    <row r="87" spans="1:7" x14ac:dyDescent="0.3">
      <c r="A87">
        <f>DATA!B87</f>
        <v>0</v>
      </c>
      <c r="B87">
        <f>DATA!D87</f>
        <v>0</v>
      </c>
      <c r="C87">
        <f t="shared" si="3"/>
        <v>0</v>
      </c>
      <c r="D87">
        <f t="shared" si="3"/>
        <v>0</v>
      </c>
      <c r="E87">
        <f t="shared" si="3"/>
        <v>0</v>
      </c>
      <c r="F87">
        <f t="shared" si="3"/>
        <v>0</v>
      </c>
      <c r="G87">
        <f t="shared" si="3"/>
        <v>0</v>
      </c>
    </row>
    <row r="88" spans="1:7" x14ac:dyDescent="0.3">
      <c r="A88">
        <f>DATA!B88</f>
        <v>0</v>
      </c>
      <c r="B88">
        <f>DATA!D88</f>
        <v>0</v>
      </c>
      <c r="C88">
        <f t="shared" si="3"/>
        <v>0</v>
      </c>
      <c r="D88">
        <f t="shared" si="3"/>
        <v>0</v>
      </c>
      <c r="E88">
        <f t="shared" si="3"/>
        <v>0</v>
      </c>
      <c r="F88">
        <f t="shared" si="3"/>
        <v>0</v>
      </c>
      <c r="G88">
        <f t="shared" si="3"/>
        <v>0</v>
      </c>
    </row>
    <row r="89" spans="1:7" x14ac:dyDescent="0.3">
      <c r="A89">
        <f>DATA!B89</f>
        <v>0</v>
      </c>
      <c r="B89">
        <f>DATA!D89</f>
        <v>0</v>
      </c>
      <c r="C89">
        <f t="shared" si="3"/>
        <v>0</v>
      </c>
      <c r="D89">
        <f t="shared" si="3"/>
        <v>0</v>
      </c>
      <c r="E89">
        <f t="shared" si="3"/>
        <v>0</v>
      </c>
      <c r="F89">
        <f t="shared" si="3"/>
        <v>0</v>
      </c>
      <c r="G89">
        <f t="shared" si="3"/>
        <v>0</v>
      </c>
    </row>
    <row r="90" spans="1:7" x14ac:dyDescent="0.3">
      <c r="A90">
        <f>DATA!B90</f>
        <v>0</v>
      </c>
      <c r="B90">
        <f>DATA!D90</f>
        <v>0</v>
      </c>
      <c r="C90">
        <f t="shared" si="3"/>
        <v>0</v>
      </c>
      <c r="D90">
        <f t="shared" si="3"/>
        <v>0</v>
      </c>
      <c r="E90">
        <f t="shared" si="3"/>
        <v>0</v>
      </c>
      <c r="F90">
        <f t="shared" si="3"/>
        <v>0</v>
      </c>
      <c r="G90">
        <f t="shared" si="3"/>
        <v>0</v>
      </c>
    </row>
    <row r="91" spans="1:7" x14ac:dyDescent="0.3">
      <c r="A91">
        <f>DATA!B91</f>
        <v>0</v>
      </c>
      <c r="B91">
        <f>DATA!D91</f>
        <v>0</v>
      </c>
      <c r="C91">
        <f t="shared" si="3"/>
        <v>0</v>
      </c>
      <c r="D91">
        <f t="shared" si="3"/>
        <v>0</v>
      </c>
      <c r="E91">
        <f t="shared" si="3"/>
        <v>0</v>
      </c>
      <c r="F91">
        <f t="shared" si="3"/>
        <v>0</v>
      </c>
      <c r="G91">
        <f t="shared" si="3"/>
        <v>0</v>
      </c>
    </row>
    <row r="92" spans="1:7" x14ac:dyDescent="0.3">
      <c r="A92">
        <f>DATA!B92</f>
        <v>0</v>
      </c>
      <c r="B92">
        <f>DATA!D92</f>
        <v>0</v>
      </c>
      <c r="C92">
        <f t="shared" si="3"/>
        <v>0</v>
      </c>
      <c r="D92">
        <f t="shared" si="3"/>
        <v>0</v>
      </c>
      <c r="E92">
        <f t="shared" si="3"/>
        <v>0</v>
      </c>
      <c r="F92">
        <f t="shared" si="3"/>
        <v>0</v>
      </c>
      <c r="G92">
        <f t="shared" si="3"/>
        <v>0</v>
      </c>
    </row>
    <row r="93" spans="1:7" x14ac:dyDescent="0.3">
      <c r="A93">
        <f>DATA!B93</f>
        <v>0</v>
      </c>
      <c r="B93">
        <f>DATA!D93</f>
        <v>0</v>
      </c>
      <c r="C93">
        <f t="shared" si="3"/>
        <v>0</v>
      </c>
      <c r="D93">
        <f t="shared" si="3"/>
        <v>0</v>
      </c>
      <c r="E93">
        <f t="shared" si="3"/>
        <v>0</v>
      </c>
      <c r="F93">
        <f t="shared" si="3"/>
        <v>0</v>
      </c>
      <c r="G93">
        <f t="shared" si="3"/>
        <v>0</v>
      </c>
    </row>
    <row r="94" spans="1:7" x14ac:dyDescent="0.3">
      <c r="A94">
        <f>DATA!B94</f>
        <v>0</v>
      </c>
      <c r="B94">
        <f>DATA!D94</f>
        <v>0</v>
      </c>
      <c r="C94">
        <f t="shared" si="3"/>
        <v>0</v>
      </c>
      <c r="D94">
        <f t="shared" si="3"/>
        <v>0</v>
      </c>
      <c r="E94">
        <f t="shared" si="3"/>
        <v>0</v>
      </c>
      <c r="F94">
        <f t="shared" si="3"/>
        <v>0</v>
      </c>
      <c r="G94">
        <f t="shared" si="3"/>
        <v>0</v>
      </c>
    </row>
    <row r="95" spans="1:7" x14ac:dyDescent="0.3">
      <c r="A95">
        <f>DATA!B95</f>
        <v>0</v>
      </c>
      <c r="B95">
        <f>DATA!D95</f>
        <v>0</v>
      </c>
      <c r="C95">
        <f t="shared" si="3"/>
        <v>0</v>
      </c>
      <c r="D95">
        <f t="shared" si="3"/>
        <v>0</v>
      </c>
      <c r="E95">
        <f t="shared" si="3"/>
        <v>0</v>
      </c>
      <c r="F95">
        <f t="shared" si="3"/>
        <v>0</v>
      </c>
      <c r="G95">
        <f t="shared" si="3"/>
        <v>0</v>
      </c>
    </row>
    <row r="96" spans="1:7" x14ac:dyDescent="0.3">
      <c r="A96">
        <f>DATA!B96</f>
        <v>0</v>
      </c>
      <c r="B96">
        <f>DATA!D96</f>
        <v>0</v>
      </c>
      <c r="C96">
        <f t="shared" si="3"/>
        <v>0</v>
      </c>
      <c r="D96">
        <f t="shared" si="3"/>
        <v>0</v>
      </c>
      <c r="E96">
        <f t="shared" si="3"/>
        <v>0</v>
      </c>
      <c r="F96">
        <f t="shared" si="3"/>
        <v>0</v>
      </c>
      <c r="G96">
        <f t="shared" si="3"/>
        <v>0</v>
      </c>
    </row>
    <row r="97" spans="1:7" x14ac:dyDescent="0.3">
      <c r="A97">
        <f>DATA!B97</f>
        <v>0</v>
      </c>
      <c r="B97">
        <f>DATA!D97</f>
        <v>0</v>
      </c>
      <c r="C97">
        <f t="shared" si="3"/>
        <v>0</v>
      </c>
      <c r="D97">
        <f t="shared" si="3"/>
        <v>0</v>
      </c>
      <c r="E97">
        <f t="shared" si="3"/>
        <v>0</v>
      </c>
      <c r="F97">
        <f t="shared" si="3"/>
        <v>0</v>
      </c>
      <c r="G97">
        <f t="shared" si="3"/>
        <v>0</v>
      </c>
    </row>
    <row r="98" spans="1:7" x14ac:dyDescent="0.3">
      <c r="A98">
        <f>DATA!B98</f>
        <v>0</v>
      </c>
      <c r="B98">
        <f>DATA!D98</f>
        <v>0</v>
      </c>
      <c r="C98">
        <f t="shared" si="3"/>
        <v>0</v>
      </c>
      <c r="D98">
        <f t="shared" si="3"/>
        <v>0</v>
      </c>
      <c r="E98">
        <f t="shared" si="3"/>
        <v>0</v>
      </c>
      <c r="F98">
        <f t="shared" si="3"/>
        <v>0</v>
      </c>
      <c r="G98">
        <f t="shared" si="3"/>
        <v>0</v>
      </c>
    </row>
    <row r="99" spans="1:7" x14ac:dyDescent="0.3">
      <c r="A99">
        <f>DATA!B99</f>
        <v>0</v>
      </c>
      <c r="B99">
        <f>DATA!D99</f>
        <v>0</v>
      </c>
      <c r="C99">
        <f t="shared" ref="C99:G147" si="4">IF($B99=C$1,1,0)</f>
        <v>0</v>
      </c>
      <c r="D99">
        <f t="shared" si="4"/>
        <v>0</v>
      </c>
      <c r="E99">
        <f t="shared" si="4"/>
        <v>0</v>
      </c>
      <c r="F99">
        <f t="shared" si="4"/>
        <v>0</v>
      </c>
      <c r="G99">
        <f t="shared" si="4"/>
        <v>0</v>
      </c>
    </row>
    <row r="100" spans="1:7" x14ac:dyDescent="0.3">
      <c r="A100">
        <f>DATA!B100</f>
        <v>0</v>
      </c>
      <c r="B100">
        <f>DATA!D100</f>
        <v>0</v>
      </c>
      <c r="C100">
        <f t="shared" si="4"/>
        <v>0</v>
      </c>
      <c r="D100">
        <f t="shared" si="4"/>
        <v>0</v>
      </c>
      <c r="E100">
        <f t="shared" si="4"/>
        <v>0</v>
      </c>
      <c r="F100">
        <f t="shared" si="4"/>
        <v>0</v>
      </c>
      <c r="G100">
        <f t="shared" si="4"/>
        <v>0</v>
      </c>
    </row>
    <row r="101" spans="1:7" x14ac:dyDescent="0.3">
      <c r="A101">
        <f>DATA!B101</f>
        <v>0</v>
      </c>
      <c r="B101">
        <f>DATA!D101</f>
        <v>0</v>
      </c>
      <c r="C101">
        <f t="shared" si="4"/>
        <v>0</v>
      </c>
      <c r="D101">
        <f t="shared" si="4"/>
        <v>0</v>
      </c>
      <c r="E101">
        <f t="shared" si="4"/>
        <v>0</v>
      </c>
      <c r="F101">
        <f t="shared" si="4"/>
        <v>0</v>
      </c>
      <c r="G101">
        <f t="shared" si="4"/>
        <v>0</v>
      </c>
    </row>
    <row r="102" spans="1:7" x14ac:dyDescent="0.3">
      <c r="A102">
        <f>DATA!B102</f>
        <v>0</v>
      </c>
      <c r="B102">
        <f>DATA!D102</f>
        <v>0</v>
      </c>
      <c r="C102">
        <f t="shared" si="4"/>
        <v>0</v>
      </c>
      <c r="D102">
        <f t="shared" si="4"/>
        <v>0</v>
      </c>
      <c r="E102">
        <f t="shared" si="4"/>
        <v>0</v>
      </c>
      <c r="F102">
        <f t="shared" si="4"/>
        <v>0</v>
      </c>
      <c r="G102">
        <f t="shared" si="4"/>
        <v>0</v>
      </c>
    </row>
    <row r="103" spans="1:7" x14ac:dyDescent="0.3">
      <c r="A103">
        <f>DATA!B103</f>
        <v>0</v>
      </c>
      <c r="B103">
        <f>DATA!D103</f>
        <v>0</v>
      </c>
      <c r="C103">
        <f t="shared" si="4"/>
        <v>0</v>
      </c>
      <c r="D103">
        <f t="shared" si="4"/>
        <v>0</v>
      </c>
      <c r="E103">
        <f t="shared" si="4"/>
        <v>0</v>
      </c>
      <c r="F103">
        <f t="shared" si="4"/>
        <v>0</v>
      </c>
      <c r="G103">
        <f t="shared" si="4"/>
        <v>0</v>
      </c>
    </row>
    <row r="104" spans="1:7" x14ac:dyDescent="0.3">
      <c r="A104">
        <f>DATA!B104</f>
        <v>0</v>
      </c>
      <c r="B104">
        <f>DATA!D104</f>
        <v>0</v>
      </c>
      <c r="C104">
        <f t="shared" si="4"/>
        <v>0</v>
      </c>
      <c r="D104">
        <f t="shared" si="4"/>
        <v>0</v>
      </c>
      <c r="E104">
        <f t="shared" si="4"/>
        <v>0</v>
      </c>
      <c r="F104">
        <f t="shared" si="4"/>
        <v>0</v>
      </c>
      <c r="G104">
        <f t="shared" si="4"/>
        <v>0</v>
      </c>
    </row>
    <row r="105" spans="1:7" x14ac:dyDescent="0.3">
      <c r="A105">
        <f>DATA!B105</f>
        <v>0</v>
      </c>
      <c r="B105">
        <f>DATA!D105</f>
        <v>0</v>
      </c>
      <c r="C105">
        <f t="shared" si="4"/>
        <v>0</v>
      </c>
      <c r="D105">
        <f t="shared" si="4"/>
        <v>0</v>
      </c>
      <c r="E105">
        <f t="shared" si="4"/>
        <v>0</v>
      </c>
      <c r="F105">
        <f t="shared" si="4"/>
        <v>0</v>
      </c>
      <c r="G105">
        <f t="shared" si="4"/>
        <v>0</v>
      </c>
    </row>
    <row r="106" spans="1:7" x14ac:dyDescent="0.3">
      <c r="A106">
        <f>DATA!B106</f>
        <v>0</v>
      </c>
      <c r="B106">
        <f>DATA!D106</f>
        <v>0</v>
      </c>
      <c r="C106">
        <f t="shared" si="4"/>
        <v>0</v>
      </c>
      <c r="D106">
        <f t="shared" si="4"/>
        <v>0</v>
      </c>
      <c r="E106">
        <f t="shared" si="4"/>
        <v>0</v>
      </c>
      <c r="F106">
        <f t="shared" si="4"/>
        <v>0</v>
      </c>
      <c r="G106">
        <f t="shared" si="4"/>
        <v>0</v>
      </c>
    </row>
    <row r="107" spans="1:7" x14ac:dyDescent="0.3">
      <c r="A107">
        <f>DATA!B107</f>
        <v>0</v>
      </c>
      <c r="B107">
        <f>DATA!D107</f>
        <v>0</v>
      </c>
      <c r="C107">
        <f t="shared" si="4"/>
        <v>0</v>
      </c>
      <c r="D107">
        <f t="shared" si="4"/>
        <v>0</v>
      </c>
      <c r="E107">
        <f t="shared" si="4"/>
        <v>0</v>
      </c>
      <c r="F107">
        <f t="shared" si="4"/>
        <v>0</v>
      </c>
      <c r="G107">
        <f t="shared" si="4"/>
        <v>0</v>
      </c>
    </row>
    <row r="108" spans="1:7" x14ac:dyDescent="0.3">
      <c r="A108">
        <f>DATA!B108</f>
        <v>0</v>
      </c>
      <c r="B108">
        <f>DATA!D108</f>
        <v>0</v>
      </c>
      <c r="C108">
        <f t="shared" si="4"/>
        <v>0</v>
      </c>
      <c r="D108">
        <f t="shared" si="4"/>
        <v>0</v>
      </c>
      <c r="E108">
        <f t="shared" si="4"/>
        <v>0</v>
      </c>
      <c r="F108">
        <f t="shared" si="4"/>
        <v>0</v>
      </c>
      <c r="G108">
        <f t="shared" si="4"/>
        <v>0</v>
      </c>
    </row>
    <row r="109" spans="1:7" x14ac:dyDescent="0.3">
      <c r="A109">
        <f>DATA!B109</f>
        <v>0</v>
      </c>
      <c r="B109">
        <f>DATA!D109</f>
        <v>0</v>
      </c>
      <c r="C109">
        <f t="shared" si="4"/>
        <v>0</v>
      </c>
      <c r="D109">
        <f t="shared" si="4"/>
        <v>0</v>
      </c>
      <c r="E109">
        <f t="shared" si="4"/>
        <v>0</v>
      </c>
      <c r="F109">
        <f t="shared" si="4"/>
        <v>0</v>
      </c>
      <c r="G109">
        <f t="shared" si="4"/>
        <v>0</v>
      </c>
    </row>
    <row r="110" spans="1:7" x14ac:dyDescent="0.3">
      <c r="A110">
        <f>DATA!B110</f>
        <v>0</v>
      </c>
      <c r="B110">
        <f>DATA!D110</f>
        <v>0</v>
      </c>
      <c r="C110">
        <f t="shared" si="4"/>
        <v>0</v>
      </c>
      <c r="D110">
        <f t="shared" si="4"/>
        <v>0</v>
      </c>
      <c r="E110">
        <f t="shared" si="4"/>
        <v>0</v>
      </c>
      <c r="F110">
        <f t="shared" si="4"/>
        <v>0</v>
      </c>
      <c r="G110">
        <f t="shared" si="4"/>
        <v>0</v>
      </c>
    </row>
    <row r="111" spans="1:7" x14ac:dyDescent="0.3">
      <c r="A111">
        <f>DATA!B111</f>
        <v>0</v>
      </c>
      <c r="B111">
        <f>DATA!D111</f>
        <v>0</v>
      </c>
      <c r="C111">
        <f t="shared" si="4"/>
        <v>0</v>
      </c>
      <c r="D111">
        <f t="shared" si="4"/>
        <v>0</v>
      </c>
      <c r="E111">
        <f t="shared" si="4"/>
        <v>0</v>
      </c>
      <c r="F111">
        <f t="shared" si="4"/>
        <v>0</v>
      </c>
      <c r="G111">
        <f t="shared" si="4"/>
        <v>0</v>
      </c>
    </row>
    <row r="112" spans="1:7" x14ac:dyDescent="0.3">
      <c r="A112">
        <f>DATA!B112</f>
        <v>0</v>
      </c>
      <c r="B112">
        <f>DATA!D112</f>
        <v>0</v>
      </c>
      <c r="C112">
        <f t="shared" si="4"/>
        <v>0</v>
      </c>
      <c r="D112">
        <f t="shared" si="4"/>
        <v>0</v>
      </c>
      <c r="E112">
        <f t="shared" si="4"/>
        <v>0</v>
      </c>
      <c r="F112">
        <f t="shared" si="4"/>
        <v>0</v>
      </c>
      <c r="G112">
        <f t="shared" si="4"/>
        <v>0</v>
      </c>
    </row>
    <row r="113" spans="1:7" x14ac:dyDescent="0.3">
      <c r="A113">
        <f>DATA!B113</f>
        <v>0</v>
      </c>
      <c r="B113">
        <f>DATA!D113</f>
        <v>0</v>
      </c>
      <c r="C113">
        <f t="shared" si="4"/>
        <v>0</v>
      </c>
      <c r="D113">
        <f t="shared" si="4"/>
        <v>0</v>
      </c>
      <c r="E113">
        <f t="shared" si="4"/>
        <v>0</v>
      </c>
      <c r="F113">
        <f t="shared" si="4"/>
        <v>0</v>
      </c>
      <c r="G113">
        <f t="shared" si="4"/>
        <v>0</v>
      </c>
    </row>
    <row r="114" spans="1:7" x14ac:dyDescent="0.3">
      <c r="A114">
        <f>DATA!B114</f>
        <v>0</v>
      </c>
      <c r="B114">
        <f>DATA!D114</f>
        <v>0</v>
      </c>
      <c r="C114">
        <f t="shared" si="4"/>
        <v>0</v>
      </c>
      <c r="D114">
        <f t="shared" si="4"/>
        <v>0</v>
      </c>
      <c r="E114">
        <f t="shared" si="4"/>
        <v>0</v>
      </c>
      <c r="F114">
        <f t="shared" si="4"/>
        <v>0</v>
      </c>
      <c r="G114">
        <f t="shared" si="4"/>
        <v>0</v>
      </c>
    </row>
    <row r="115" spans="1:7" x14ac:dyDescent="0.3">
      <c r="A115">
        <f>DATA!B115</f>
        <v>0</v>
      </c>
      <c r="B115">
        <f>DATA!D115</f>
        <v>0</v>
      </c>
      <c r="C115">
        <f t="shared" si="4"/>
        <v>0</v>
      </c>
      <c r="D115">
        <f t="shared" si="4"/>
        <v>0</v>
      </c>
      <c r="E115">
        <f t="shared" si="4"/>
        <v>0</v>
      </c>
      <c r="F115">
        <f t="shared" si="4"/>
        <v>0</v>
      </c>
      <c r="G115">
        <f t="shared" si="4"/>
        <v>0</v>
      </c>
    </row>
    <row r="116" spans="1:7" x14ac:dyDescent="0.3">
      <c r="A116">
        <f>DATA!B116</f>
        <v>0</v>
      </c>
      <c r="B116">
        <f>DATA!D116</f>
        <v>0</v>
      </c>
      <c r="C116">
        <f t="shared" si="4"/>
        <v>0</v>
      </c>
      <c r="D116">
        <f t="shared" si="4"/>
        <v>0</v>
      </c>
      <c r="E116">
        <f t="shared" si="4"/>
        <v>0</v>
      </c>
      <c r="F116">
        <f t="shared" si="4"/>
        <v>0</v>
      </c>
      <c r="G116">
        <f t="shared" si="4"/>
        <v>0</v>
      </c>
    </row>
    <row r="117" spans="1:7" x14ac:dyDescent="0.3">
      <c r="A117">
        <f>DATA!B117</f>
        <v>0</v>
      </c>
      <c r="B117">
        <f>DATA!D117</f>
        <v>0</v>
      </c>
      <c r="C117">
        <f t="shared" si="4"/>
        <v>0</v>
      </c>
      <c r="D117">
        <f t="shared" si="4"/>
        <v>0</v>
      </c>
      <c r="E117">
        <f t="shared" si="4"/>
        <v>0</v>
      </c>
      <c r="F117">
        <f t="shared" si="4"/>
        <v>0</v>
      </c>
      <c r="G117">
        <f t="shared" si="4"/>
        <v>0</v>
      </c>
    </row>
    <row r="118" spans="1:7" x14ac:dyDescent="0.3">
      <c r="A118">
        <f>DATA!B118</f>
        <v>0</v>
      </c>
      <c r="B118">
        <f>DATA!D118</f>
        <v>0</v>
      </c>
      <c r="C118">
        <f t="shared" si="4"/>
        <v>0</v>
      </c>
      <c r="D118">
        <f t="shared" si="4"/>
        <v>0</v>
      </c>
      <c r="E118">
        <f t="shared" si="4"/>
        <v>0</v>
      </c>
      <c r="F118">
        <f t="shared" si="4"/>
        <v>0</v>
      </c>
      <c r="G118">
        <f t="shared" si="4"/>
        <v>0</v>
      </c>
    </row>
    <row r="119" spans="1:7" x14ac:dyDescent="0.3">
      <c r="A119">
        <f>DATA!B119</f>
        <v>0</v>
      </c>
      <c r="B119">
        <f>DATA!D119</f>
        <v>0</v>
      </c>
      <c r="C119">
        <f t="shared" si="4"/>
        <v>0</v>
      </c>
      <c r="D119">
        <f t="shared" si="4"/>
        <v>0</v>
      </c>
      <c r="E119">
        <f t="shared" si="4"/>
        <v>0</v>
      </c>
      <c r="F119">
        <f t="shared" si="4"/>
        <v>0</v>
      </c>
      <c r="G119">
        <f t="shared" si="4"/>
        <v>0</v>
      </c>
    </row>
    <row r="120" spans="1:7" x14ac:dyDescent="0.3">
      <c r="A120">
        <f>DATA!B120</f>
        <v>0</v>
      </c>
      <c r="B120">
        <f>DATA!D120</f>
        <v>0</v>
      </c>
      <c r="C120">
        <f t="shared" si="4"/>
        <v>0</v>
      </c>
      <c r="D120">
        <f t="shared" si="4"/>
        <v>0</v>
      </c>
      <c r="E120">
        <f t="shared" si="4"/>
        <v>0</v>
      </c>
      <c r="F120">
        <f t="shared" si="4"/>
        <v>0</v>
      </c>
      <c r="G120">
        <f t="shared" si="4"/>
        <v>0</v>
      </c>
    </row>
    <row r="121" spans="1:7" x14ac:dyDescent="0.3">
      <c r="A121">
        <f>DATA!B121</f>
        <v>0</v>
      </c>
      <c r="B121">
        <f>DATA!D121</f>
        <v>0</v>
      </c>
      <c r="C121">
        <f t="shared" si="4"/>
        <v>0</v>
      </c>
      <c r="D121">
        <f t="shared" si="4"/>
        <v>0</v>
      </c>
      <c r="E121">
        <f t="shared" si="4"/>
        <v>0</v>
      </c>
      <c r="F121">
        <f t="shared" si="4"/>
        <v>0</v>
      </c>
      <c r="G121">
        <f t="shared" si="4"/>
        <v>0</v>
      </c>
    </row>
    <row r="122" spans="1:7" x14ac:dyDescent="0.3">
      <c r="A122">
        <f>DATA!B122</f>
        <v>0</v>
      </c>
      <c r="B122">
        <f>DATA!D122</f>
        <v>0</v>
      </c>
      <c r="C122">
        <f t="shared" si="4"/>
        <v>0</v>
      </c>
      <c r="D122">
        <f t="shared" si="4"/>
        <v>0</v>
      </c>
      <c r="E122">
        <f t="shared" si="4"/>
        <v>0</v>
      </c>
      <c r="F122">
        <f t="shared" si="4"/>
        <v>0</v>
      </c>
      <c r="G122">
        <f t="shared" si="4"/>
        <v>0</v>
      </c>
    </row>
    <row r="123" spans="1:7" x14ac:dyDescent="0.3">
      <c r="A123">
        <f>DATA!B123</f>
        <v>0</v>
      </c>
      <c r="B123">
        <f>DATA!D123</f>
        <v>0</v>
      </c>
      <c r="C123">
        <f t="shared" si="4"/>
        <v>0</v>
      </c>
      <c r="D123">
        <f t="shared" si="4"/>
        <v>0</v>
      </c>
      <c r="E123">
        <f t="shared" si="4"/>
        <v>0</v>
      </c>
      <c r="F123">
        <f t="shared" si="4"/>
        <v>0</v>
      </c>
      <c r="G123">
        <f t="shared" si="4"/>
        <v>0</v>
      </c>
    </row>
    <row r="124" spans="1:7" x14ac:dyDescent="0.3">
      <c r="A124">
        <f>DATA!B124</f>
        <v>0</v>
      </c>
      <c r="B124">
        <f>DATA!D124</f>
        <v>0</v>
      </c>
      <c r="C124">
        <f t="shared" si="4"/>
        <v>0</v>
      </c>
      <c r="D124">
        <f t="shared" si="4"/>
        <v>0</v>
      </c>
      <c r="E124">
        <f t="shared" si="4"/>
        <v>0</v>
      </c>
      <c r="F124">
        <f t="shared" si="4"/>
        <v>0</v>
      </c>
      <c r="G124">
        <f t="shared" si="4"/>
        <v>0</v>
      </c>
    </row>
    <row r="125" spans="1:7" x14ac:dyDescent="0.3">
      <c r="A125">
        <f>DATA!B125</f>
        <v>0</v>
      </c>
      <c r="B125">
        <f>DATA!D125</f>
        <v>0</v>
      </c>
      <c r="C125">
        <f t="shared" si="4"/>
        <v>0</v>
      </c>
      <c r="D125">
        <f t="shared" si="4"/>
        <v>0</v>
      </c>
      <c r="E125">
        <f t="shared" si="4"/>
        <v>0</v>
      </c>
      <c r="F125">
        <f t="shared" si="4"/>
        <v>0</v>
      </c>
      <c r="G125">
        <f t="shared" si="4"/>
        <v>0</v>
      </c>
    </row>
    <row r="126" spans="1:7" x14ac:dyDescent="0.3">
      <c r="A126">
        <f>DATA!B126</f>
        <v>0</v>
      </c>
      <c r="B126">
        <f>DATA!D126</f>
        <v>0</v>
      </c>
      <c r="C126">
        <f t="shared" si="4"/>
        <v>0</v>
      </c>
      <c r="D126">
        <f t="shared" si="4"/>
        <v>0</v>
      </c>
      <c r="E126">
        <f t="shared" si="4"/>
        <v>0</v>
      </c>
      <c r="F126">
        <f t="shared" si="4"/>
        <v>0</v>
      </c>
      <c r="G126">
        <f t="shared" si="4"/>
        <v>0</v>
      </c>
    </row>
    <row r="127" spans="1:7" x14ac:dyDescent="0.3">
      <c r="A127">
        <f>DATA!B127</f>
        <v>0</v>
      </c>
      <c r="B127">
        <f>DATA!D127</f>
        <v>0</v>
      </c>
      <c r="C127">
        <f t="shared" si="4"/>
        <v>0</v>
      </c>
      <c r="D127">
        <f t="shared" si="4"/>
        <v>0</v>
      </c>
      <c r="E127">
        <f t="shared" si="4"/>
        <v>0</v>
      </c>
      <c r="F127">
        <f t="shared" si="4"/>
        <v>0</v>
      </c>
      <c r="G127">
        <f t="shared" si="4"/>
        <v>0</v>
      </c>
    </row>
    <row r="128" spans="1:7" x14ac:dyDescent="0.3">
      <c r="A128">
        <f>DATA!B128</f>
        <v>0</v>
      </c>
      <c r="B128">
        <f>DATA!D128</f>
        <v>0</v>
      </c>
      <c r="C128">
        <f t="shared" si="4"/>
        <v>0</v>
      </c>
      <c r="D128">
        <f t="shared" si="4"/>
        <v>0</v>
      </c>
      <c r="E128">
        <f t="shared" si="4"/>
        <v>0</v>
      </c>
      <c r="F128">
        <f t="shared" si="4"/>
        <v>0</v>
      </c>
      <c r="G128">
        <f t="shared" si="4"/>
        <v>0</v>
      </c>
    </row>
    <row r="129" spans="1:7" x14ac:dyDescent="0.3">
      <c r="A129">
        <f>DATA!B129</f>
        <v>0</v>
      </c>
      <c r="B129">
        <f>DATA!D129</f>
        <v>0</v>
      </c>
      <c r="C129">
        <f t="shared" si="4"/>
        <v>0</v>
      </c>
      <c r="D129">
        <f t="shared" si="4"/>
        <v>0</v>
      </c>
      <c r="E129">
        <f t="shared" si="4"/>
        <v>0</v>
      </c>
      <c r="F129">
        <f t="shared" si="4"/>
        <v>0</v>
      </c>
      <c r="G129">
        <f t="shared" si="4"/>
        <v>0</v>
      </c>
    </row>
    <row r="130" spans="1:7" x14ac:dyDescent="0.3">
      <c r="A130">
        <f>DATA!B130</f>
        <v>0</v>
      </c>
      <c r="B130">
        <f>DATA!D130</f>
        <v>0</v>
      </c>
      <c r="C130">
        <f t="shared" si="4"/>
        <v>0</v>
      </c>
      <c r="D130">
        <f t="shared" si="4"/>
        <v>0</v>
      </c>
      <c r="E130">
        <f t="shared" si="4"/>
        <v>0</v>
      </c>
      <c r="F130">
        <f t="shared" si="4"/>
        <v>0</v>
      </c>
      <c r="G130">
        <f t="shared" si="4"/>
        <v>0</v>
      </c>
    </row>
    <row r="131" spans="1:7" x14ac:dyDescent="0.3">
      <c r="A131">
        <f>DATA!B131</f>
        <v>0</v>
      </c>
      <c r="B131">
        <f>DATA!D131</f>
        <v>0</v>
      </c>
      <c r="C131">
        <f t="shared" si="4"/>
        <v>0</v>
      </c>
      <c r="D131">
        <f t="shared" si="4"/>
        <v>0</v>
      </c>
      <c r="E131">
        <f t="shared" si="4"/>
        <v>0</v>
      </c>
      <c r="F131">
        <f t="shared" si="4"/>
        <v>0</v>
      </c>
      <c r="G131">
        <f t="shared" si="4"/>
        <v>0</v>
      </c>
    </row>
    <row r="132" spans="1:7" x14ac:dyDescent="0.3">
      <c r="A132">
        <f>DATA!B132</f>
        <v>0</v>
      </c>
      <c r="B132">
        <f>DATA!D132</f>
        <v>0</v>
      </c>
      <c r="C132">
        <f t="shared" si="4"/>
        <v>0</v>
      </c>
      <c r="D132">
        <f t="shared" si="4"/>
        <v>0</v>
      </c>
      <c r="E132">
        <f t="shared" si="4"/>
        <v>0</v>
      </c>
      <c r="F132">
        <f t="shared" si="4"/>
        <v>0</v>
      </c>
      <c r="G132">
        <f t="shared" si="4"/>
        <v>0</v>
      </c>
    </row>
    <row r="133" spans="1:7" x14ac:dyDescent="0.3">
      <c r="A133">
        <f>DATA!B133</f>
        <v>0</v>
      </c>
      <c r="B133">
        <f>DATA!D133</f>
        <v>0</v>
      </c>
      <c r="C133">
        <f t="shared" si="4"/>
        <v>0</v>
      </c>
      <c r="D133">
        <f t="shared" si="4"/>
        <v>0</v>
      </c>
      <c r="E133">
        <f t="shared" si="4"/>
        <v>0</v>
      </c>
      <c r="F133">
        <f t="shared" si="4"/>
        <v>0</v>
      </c>
      <c r="G133">
        <f t="shared" si="4"/>
        <v>0</v>
      </c>
    </row>
    <row r="134" spans="1:7" x14ac:dyDescent="0.3">
      <c r="A134">
        <f>DATA!B134</f>
        <v>0</v>
      </c>
      <c r="B134">
        <f>DATA!D134</f>
        <v>0</v>
      </c>
      <c r="C134">
        <f t="shared" si="4"/>
        <v>0</v>
      </c>
      <c r="D134">
        <f t="shared" si="4"/>
        <v>0</v>
      </c>
      <c r="E134">
        <f t="shared" si="4"/>
        <v>0</v>
      </c>
      <c r="F134">
        <f t="shared" si="4"/>
        <v>0</v>
      </c>
      <c r="G134">
        <f t="shared" si="4"/>
        <v>0</v>
      </c>
    </row>
    <row r="135" spans="1:7" x14ac:dyDescent="0.3">
      <c r="A135">
        <f>DATA!B135</f>
        <v>0</v>
      </c>
      <c r="B135">
        <f>DATA!D135</f>
        <v>0</v>
      </c>
      <c r="C135">
        <f t="shared" si="4"/>
        <v>0</v>
      </c>
      <c r="D135">
        <f t="shared" si="4"/>
        <v>0</v>
      </c>
      <c r="E135">
        <f t="shared" si="4"/>
        <v>0</v>
      </c>
      <c r="F135">
        <f t="shared" si="4"/>
        <v>0</v>
      </c>
      <c r="G135">
        <f t="shared" si="4"/>
        <v>0</v>
      </c>
    </row>
    <row r="136" spans="1:7" x14ac:dyDescent="0.3">
      <c r="A136">
        <f>DATA!B136</f>
        <v>0</v>
      </c>
      <c r="B136">
        <f>DATA!D136</f>
        <v>0</v>
      </c>
      <c r="C136">
        <f t="shared" si="4"/>
        <v>0</v>
      </c>
      <c r="D136">
        <f t="shared" si="4"/>
        <v>0</v>
      </c>
      <c r="E136">
        <f t="shared" si="4"/>
        <v>0</v>
      </c>
      <c r="F136">
        <f t="shared" si="4"/>
        <v>0</v>
      </c>
      <c r="G136">
        <f t="shared" si="4"/>
        <v>0</v>
      </c>
    </row>
    <row r="137" spans="1:7" x14ac:dyDescent="0.3">
      <c r="A137">
        <f>DATA!B137</f>
        <v>0</v>
      </c>
      <c r="B137">
        <f>DATA!D137</f>
        <v>0</v>
      </c>
      <c r="C137">
        <f t="shared" si="4"/>
        <v>0</v>
      </c>
      <c r="D137">
        <f t="shared" si="4"/>
        <v>0</v>
      </c>
      <c r="E137">
        <f t="shared" si="4"/>
        <v>0</v>
      </c>
      <c r="F137">
        <f t="shared" si="4"/>
        <v>0</v>
      </c>
      <c r="G137">
        <f t="shared" si="4"/>
        <v>0</v>
      </c>
    </row>
    <row r="138" spans="1:7" x14ac:dyDescent="0.3">
      <c r="A138">
        <f>DATA!B138</f>
        <v>0</v>
      </c>
      <c r="B138">
        <f>DATA!D138</f>
        <v>0</v>
      </c>
      <c r="C138">
        <f t="shared" si="4"/>
        <v>0</v>
      </c>
      <c r="D138">
        <f t="shared" si="4"/>
        <v>0</v>
      </c>
      <c r="E138">
        <f t="shared" si="4"/>
        <v>0</v>
      </c>
      <c r="F138">
        <f t="shared" si="4"/>
        <v>0</v>
      </c>
      <c r="G138">
        <f t="shared" si="4"/>
        <v>0</v>
      </c>
    </row>
    <row r="139" spans="1:7" x14ac:dyDescent="0.3">
      <c r="A139">
        <f>DATA!B139</f>
        <v>0</v>
      </c>
      <c r="B139">
        <f>DATA!D139</f>
        <v>0</v>
      </c>
      <c r="C139">
        <f t="shared" si="4"/>
        <v>0</v>
      </c>
      <c r="D139">
        <f t="shared" si="4"/>
        <v>0</v>
      </c>
      <c r="E139">
        <f t="shared" si="4"/>
        <v>0</v>
      </c>
      <c r="F139">
        <f t="shared" si="4"/>
        <v>0</v>
      </c>
      <c r="G139">
        <f t="shared" si="4"/>
        <v>0</v>
      </c>
    </row>
    <row r="140" spans="1:7" x14ac:dyDescent="0.3">
      <c r="A140">
        <f>DATA!B140</f>
        <v>0</v>
      </c>
      <c r="B140">
        <f>DATA!D140</f>
        <v>0</v>
      </c>
      <c r="C140">
        <f t="shared" si="4"/>
        <v>0</v>
      </c>
      <c r="D140">
        <f t="shared" si="4"/>
        <v>0</v>
      </c>
      <c r="E140">
        <f t="shared" si="4"/>
        <v>0</v>
      </c>
      <c r="F140">
        <f t="shared" si="4"/>
        <v>0</v>
      </c>
      <c r="G140">
        <f t="shared" si="4"/>
        <v>0</v>
      </c>
    </row>
    <row r="141" spans="1:7" x14ac:dyDescent="0.3">
      <c r="A141">
        <f>DATA!B141</f>
        <v>0</v>
      </c>
      <c r="B141">
        <f>DATA!D141</f>
        <v>0</v>
      </c>
      <c r="C141">
        <f t="shared" si="4"/>
        <v>0</v>
      </c>
      <c r="D141">
        <f t="shared" si="4"/>
        <v>0</v>
      </c>
      <c r="E141">
        <f t="shared" si="4"/>
        <v>0</v>
      </c>
      <c r="F141">
        <f t="shared" si="4"/>
        <v>0</v>
      </c>
      <c r="G141">
        <f t="shared" si="4"/>
        <v>0</v>
      </c>
    </row>
    <row r="142" spans="1:7" x14ac:dyDescent="0.3">
      <c r="A142">
        <f>DATA!B142</f>
        <v>0</v>
      </c>
      <c r="B142">
        <f>DATA!D142</f>
        <v>0</v>
      </c>
      <c r="C142">
        <f t="shared" si="4"/>
        <v>0</v>
      </c>
      <c r="D142">
        <f t="shared" si="4"/>
        <v>0</v>
      </c>
      <c r="E142">
        <f t="shared" si="4"/>
        <v>0</v>
      </c>
      <c r="F142">
        <f t="shared" si="4"/>
        <v>0</v>
      </c>
      <c r="G142">
        <f t="shared" si="4"/>
        <v>0</v>
      </c>
    </row>
    <row r="143" spans="1:7" x14ac:dyDescent="0.3">
      <c r="A143">
        <f>DATA!B143</f>
        <v>0</v>
      </c>
      <c r="B143">
        <f>DATA!D143</f>
        <v>0</v>
      </c>
      <c r="C143">
        <f t="shared" si="4"/>
        <v>0</v>
      </c>
      <c r="D143">
        <f t="shared" si="4"/>
        <v>0</v>
      </c>
      <c r="E143">
        <f t="shared" si="4"/>
        <v>0</v>
      </c>
      <c r="F143">
        <f t="shared" si="4"/>
        <v>0</v>
      </c>
      <c r="G143">
        <f t="shared" si="4"/>
        <v>0</v>
      </c>
    </row>
    <row r="144" spans="1:7" x14ac:dyDescent="0.3">
      <c r="A144">
        <f>DATA!B144</f>
        <v>0</v>
      </c>
      <c r="B144">
        <f>DATA!D144</f>
        <v>0</v>
      </c>
      <c r="C144">
        <f t="shared" si="4"/>
        <v>0</v>
      </c>
      <c r="D144">
        <f t="shared" si="4"/>
        <v>0</v>
      </c>
      <c r="E144">
        <f t="shared" si="4"/>
        <v>0</v>
      </c>
      <c r="F144">
        <f t="shared" si="4"/>
        <v>0</v>
      </c>
      <c r="G144">
        <f t="shared" si="4"/>
        <v>0</v>
      </c>
    </row>
    <row r="145" spans="1:7" x14ac:dyDescent="0.3">
      <c r="A145">
        <f>DATA!B145</f>
        <v>0</v>
      </c>
      <c r="B145">
        <f>DATA!D145</f>
        <v>0</v>
      </c>
      <c r="C145">
        <f t="shared" si="4"/>
        <v>0</v>
      </c>
      <c r="D145">
        <f t="shared" si="4"/>
        <v>0</v>
      </c>
      <c r="E145">
        <f t="shared" si="4"/>
        <v>0</v>
      </c>
      <c r="F145">
        <f t="shared" si="4"/>
        <v>0</v>
      </c>
      <c r="G145">
        <f t="shared" si="4"/>
        <v>0</v>
      </c>
    </row>
    <row r="146" spans="1:7" x14ac:dyDescent="0.3">
      <c r="A146">
        <f>DATA!B146</f>
        <v>0</v>
      </c>
      <c r="B146">
        <f>DATA!D146</f>
        <v>0</v>
      </c>
      <c r="C146">
        <f t="shared" si="4"/>
        <v>0</v>
      </c>
      <c r="D146">
        <f t="shared" si="4"/>
        <v>0</v>
      </c>
      <c r="E146">
        <f t="shared" si="4"/>
        <v>0</v>
      </c>
      <c r="F146">
        <f t="shared" si="4"/>
        <v>0</v>
      </c>
      <c r="G146">
        <f t="shared" si="4"/>
        <v>0</v>
      </c>
    </row>
    <row r="147" spans="1:7" x14ac:dyDescent="0.3">
      <c r="A147">
        <f>DATA!B147</f>
        <v>0</v>
      </c>
      <c r="B147">
        <f>DATA!D147</f>
        <v>0</v>
      </c>
      <c r="C147">
        <f t="shared" si="4"/>
        <v>0</v>
      </c>
      <c r="D147">
        <f t="shared" si="4"/>
        <v>0</v>
      </c>
      <c r="E147">
        <f t="shared" si="4"/>
        <v>0</v>
      </c>
      <c r="F147">
        <f t="shared" si="4"/>
        <v>0</v>
      </c>
      <c r="G147">
        <f t="shared" si="4"/>
        <v>0</v>
      </c>
    </row>
    <row r="148" spans="1:7" x14ac:dyDescent="0.3">
      <c r="A148">
        <f>DATA!B148</f>
        <v>0</v>
      </c>
      <c r="B148">
        <f>DATA!D148</f>
        <v>0</v>
      </c>
      <c r="C148">
        <f t="shared" ref="C148:G157" si="5">IF($B148=C$1,1,0)</f>
        <v>0</v>
      </c>
      <c r="D148">
        <f t="shared" si="5"/>
        <v>0</v>
      </c>
      <c r="E148">
        <f t="shared" si="5"/>
        <v>0</v>
      </c>
      <c r="F148">
        <f t="shared" si="5"/>
        <v>0</v>
      </c>
      <c r="G148">
        <f t="shared" si="5"/>
        <v>0</v>
      </c>
    </row>
    <row r="149" spans="1:7" x14ac:dyDescent="0.3">
      <c r="A149">
        <f>DATA!B149</f>
        <v>0</v>
      </c>
      <c r="B149">
        <f>DATA!D149</f>
        <v>0</v>
      </c>
      <c r="C149">
        <f t="shared" si="5"/>
        <v>0</v>
      </c>
      <c r="D149">
        <f t="shared" si="5"/>
        <v>0</v>
      </c>
      <c r="E149">
        <f t="shared" si="5"/>
        <v>0</v>
      </c>
      <c r="F149">
        <f t="shared" si="5"/>
        <v>0</v>
      </c>
      <c r="G149">
        <f t="shared" si="5"/>
        <v>0</v>
      </c>
    </row>
    <row r="150" spans="1:7" x14ac:dyDescent="0.3">
      <c r="A150">
        <f>DATA!B150</f>
        <v>0</v>
      </c>
      <c r="B150">
        <f>DATA!D150</f>
        <v>0</v>
      </c>
      <c r="C150">
        <f t="shared" si="5"/>
        <v>0</v>
      </c>
      <c r="D150">
        <f t="shared" si="5"/>
        <v>0</v>
      </c>
      <c r="E150">
        <f t="shared" si="5"/>
        <v>0</v>
      </c>
      <c r="F150">
        <f t="shared" si="5"/>
        <v>0</v>
      </c>
      <c r="G150">
        <f t="shared" si="5"/>
        <v>0</v>
      </c>
    </row>
    <row r="151" spans="1:7" x14ac:dyDescent="0.3">
      <c r="A151">
        <f>DATA!B151</f>
        <v>0</v>
      </c>
      <c r="B151">
        <f>DATA!D151</f>
        <v>0</v>
      </c>
      <c r="C151">
        <f t="shared" si="5"/>
        <v>0</v>
      </c>
      <c r="D151">
        <f t="shared" si="5"/>
        <v>0</v>
      </c>
      <c r="E151">
        <f t="shared" si="5"/>
        <v>0</v>
      </c>
      <c r="F151">
        <f t="shared" si="5"/>
        <v>0</v>
      </c>
      <c r="G151">
        <f t="shared" si="5"/>
        <v>0</v>
      </c>
    </row>
    <row r="152" spans="1:7" x14ac:dyDescent="0.3">
      <c r="A152">
        <f>DATA!B152</f>
        <v>0</v>
      </c>
      <c r="B152">
        <f>DATA!D152</f>
        <v>0</v>
      </c>
      <c r="C152">
        <f t="shared" si="5"/>
        <v>0</v>
      </c>
      <c r="D152">
        <f t="shared" si="5"/>
        <v>0</v>
      </c>
      <c r="E152">
        <f t="shared" si="5"/>
        <v>0</v>
      </c>
      <c r="F152">
        <f t="shared" si="5"/>
        <v>0</v>
      </c>
      <c r="G152">
        <f t="shared" si="5"/>
        <v>0</v>
      </c>
    </row>
    <row r="153" spans="1:7" x14ac:dyDescent="0.3">
      <c r="A153">
        <f>DATA!B153</f>
        <v>0</v>
      </c>
      <c r="B153">
        <f>DATA!D153</f>
        <v>0</v>
      </c>
      <c r="C153">
        <f t="shared" si="5"/>
        <v>0</v>
      </c>
      <c r="D153">
        <f t="shared" si="5"/>
        <v>0</v>
      </c>
      <c r="E153">
        <f t="shared" si="5"/>
        <v>0</v>
      </c>
      <c r="F153">
        <f t="shared" si="5"/>
        <v>0</v>
      </c>
      <c r="G153">
        <f t="shared" si="5"/>
        <v>0</v>
      </c>
    </row>
    <row r="154" spans="1:7" x14ac:dyDescent="0.3">
      <c r="A154">
        <f>DATA!B154</f>
        <v>0</v>
      </c>
      <c r="B154">
        <f>DATA!D154</f>
        <v>0</v>
      </c>
      <c r="C154">
        <f t="shared" si="5"/>
        <v>0</v>
      </c>
      <c r="D154">
        <f t="shared" si="5"/>
        <v>0</v>
      </c>
      <c r="E154">
        <f t="shared" si="5"/>
        <v>0</v>
      </c>
      <c r="F154">
        <f t="shared" si="5"/>
        <v>0</v>
      </c>
      <c r="G154">
        <f t="shared" si="5"/>
        <v>0</v>
      </c>
    </row>
    <row r="155" spans="1:7" x14ac:dyDescent="0.3">
      <c r="A155">
        <f>DATA!B155</f>
        <v>0</v>
      </c>
      <c r="B155">
        <f>DATA!D155</f>
        <v>0</v>
      </c>
      <c r="C155">
        <f t="shared" si="5"/>
        <v>0</v>
      </c>
      <c r="D155">
        <f t="shared" si="5"/>
        <v>0</v>
      </c>
      <c r="E155">
        <f t="shared" si="5"/>
        <v>0</v>
      </c>
      <c r="F155">
        <f t="shared" si="5"/>
        <v>0</v>
      </c>
      <c r="G155">
        <f t="shared" si="5"/>
        <v>0</v>
      </c>
    </row>
    <row r="156" spans="1:7" x14ac:dyDescent="0.3">
      <c r="A156">
        <f>DATA!B156</f>
        <v>0</v>
      </c>
      <c r="B156">
        <f>DATA!D156</f>
        <v>0</v>
      </c>
      <c r="C156">
        <f t="shared" si="5"/>
        <v>0</v>
      </c>
      <c r="D156">
        <f t="shared" si="5"/>
        <v>0</v>
      </c>
      <c r="E156">
        <f t="shared" si="5"/>
        <v>0</v>
      </c>
      <c r="F156">
        <f t="shared" si="5"/>
        <v>0</v>
      </c>
      <c r="G156">
        <f t="shared" si="5"/>
        <v>0</v>
      </c>
    </row>
    <row r="157" spans="1:7" x14ac:dyDescent="0.3">
      <c r="A157">
        <f>DATA!B157</f>
        <v>0</v>
      </c>
      <c r="B157">
        <f>DATA!D157</f>
        <v>0</v>
      </c>
      <c r="C157">
        <f t="shared" si="5"/>
        <v>0</v>
      </c>
      <c r="D157">
        <f t="shared" si="5"/>
        <v>0</v>
      </c>
      <c r="E157">
        <f t="shared" si="5"/>
        <v>0</v>
      </c>
      <c r="F157">
        <f t="shared" si="5"/>
        <v>0</v>
      </c>
      <c r="G157">
        <f t="shared" si="5"/>
        <v>0</v>
      </c>
    </row>
  </sheetData>
  <autoFilter ref="A1:G146" xr:uid="{08F8A214-F55E-44C7-B55B-36D0178BCE3E}"/>
  <mergeCells count="1">
    <mergeCell ref="K1:L1"/>
  </mergeCells>
  <phoneticPr fontId="1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706A2-2090-4BD0-8C2D-E8EFE7E9C72E}">
  <sheetPr>
    <tabColor rgb="FFFFC000"/>
  </sheetPr>
  <dimension ref="A1:AI151"/>
  <sheetViews>
    <sheetView zoomScale="85" zoomScaleNormal="85" workbookViewId="0">
      <selection activeCell="F38" sqref="F38"/>
    </sheetView>
  </sheetViews>
  <sheetFormatPr defaultColWidth="9.109375" defaultRowHeight="14.4" x14ac:dyDescent="0.3"/>
  <cols>
    <col min="1" max="1" width="16" style="71" customWidth="1"/>
    <col min="2" max="2" width="30.5546875" style="71" customWidth="1"/>
    <col min="3" max="32" width="9.44140625" style="71" customWidth="1"/>
    <col min="33" max="33" width="11.5546875" style="71" bestFit="1" customWidth="1"/>
    <col min="34" max="16384" width="9.109375" style="71"/>
  </cols>
  <sheetData>
    <row r="1" spans="1:35" s="69" customFormat="1" ht="23.25" customHeight="1" x14ac:dyDescent="0.3">
      <c r="A1" s="67" t="s">
        <v>1312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</row>
    <row r="2" spans="1:35" s="69" customFormat="1" x14ac:dyDescent="0.3">
      <c r="A2" s="69" t="s">
        <v>1313</v>
      </c>
    </row>
    <row r="3" spans="1:35" s="69" customFormat="1" x14ac:dyDescent="0.3"/>
    <row r="4" spans="1:35" x14ac:dyDescent="0.3">
      <c r="A4" s="70" t="s">
        <v>1314</v>
      </c>
      <c r="B4" s="70"/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</row>
    <row r="5" spans="1:35" x14ac:dyDescent="0.3">
      <c r="A5" s="68" t="s">
        <v>1233</v>
      </c>
      <c r="B5" s="68" t="s">
        <v>1315</v>
      </c>
      <c r="C5" s="68" t="s">
        <v>1316</v>
      </c>
      <c r="D5" s="68" t="s">
        <v>1317</v>
      </c>
      <c r="E5" s="68" t="s">
        <v>1318</v>
      </c>
      <c r="F5" s="68" t="s">
        <v>1319</v>
      </c>
      <c r="G5" s="68" t="s">
        <v>1320</v>
      </c>
      <c r="H5" s="68" t="s">
        <v>1321</v>
      </c>
      <c r="I5" s="68" t="s">
        <v>1322</v>
      </c>
      <c r="J5" s="68" t="s">
        <v>1323</v>
      </c>
      <c r="K5" s="68" t="s">
        <v>1324</v>
      </c>
      <c r="L5" s="68" t="s">
        <v>1325</v>
      </c>
      <c r="M5" s="68" t="s">
        <v>1326</v>
      </c>
      <c r="N5" s="68" t="s">
        <v>1327</v>
      </c>
      <c r="O5" s="68" t="s">
        <v>1328</v>
      </c>
      <c r="P5" s="68" t="s">
        <v>1329</v>
      </c>
      <c r="Q5" s="68" t="s">
        <v>1330</v>
      </c>
      <c r="R5" s="68" t="s">
        <v>1331</v>
      </c>
      <c r="S5" s="68" t="s">
        <v>1332</v>
      </c>
      <c r="T5" s="68" t="s">
        <v>1333</v>
      </c>
      <c r="U5" s="68" t="s">
        <v>1334</v>
      </c>
      <c r="V5" s="68" t="s">
        <v>1335</v>
      </c>
      <c r="W5" s="68" t="s">
        <v>1336</v>
      </c>
      <c r="X5" s="68" t="s">
        <v>1337</v>
      </c>
      <c r="Y5" s="68" t="s">
        <v>1338</v>
      </c>
      <c r="Z5" s="68" t="s">
        <v>1339</v>
      </c>
      <c r="AA5" s="68" t="s">
        <v>1340</v>
      </c>
      <c r="AB5" s="68" t="s">
        <v>1341</v>
      </c>
      <c r="AC5" s="68" t="s">
        <v>1342</v>
      </c>
      <c r="AD5" s="68" t="s">
        <v>1343</v>
      </c>
      <c r="AE5" s="68" t="s">
        <v>1344</v>
      </c>
    </row>
    <row r="6" spans="1:35" x14ac:dyDescent="0.3">
      <c r="A6" s="72" t="s">
        <v>1345</v>
      </c>
      <c r="B6" s="72" t="s">
        <v>621</v>
      </c>
      <c r="C6" s="73">
        <v>18366</v>
      </c>
      <c r="D6" s="73">
        <v>17891</v>
      </c>
      <c r="E6" s="73">
        <v>16416</v>
      </c>
      <c r="F6" s="73">
        <v>11991.288000257928</v>
      </c>
      <c r="G6" s="73">
        <v>9882.3621178689173</v>
      </c>
      <c r="H6" s="73">
        <v>9472.0194442368229</v>
      </c>
      <c r="I6" s="73">
        <v>9328.7002754329496</v>
      </c>
      <c r="J6" s="73">
        <v>9328.6996058413752</v>
      </c>
      <c r="K6" s="73">
        <v>8054.0101290028397</v>
      </c>
      <c r="L6" s="73">
        <v>8054.0101289115401</v>
      </c>
      <c r="M6" s="73">
        <v>8034.4920079897247</v>
      </c>
      <c r="N6" s="73">
        <v>5894.0098118418091</v>
      </c>
      <c r="O6" s="73">
        <v>5355.1839122605161</v>
      </c>
      <c r="P6" s="73">
        <v>5355.1839103986058</v>
      </c>
      <c r="Q6" s="73">
        <v>4907.6917439565896</v>
      </c>
      <c r="R6" s="73">
        <v>4559.6731674692401</v>
      </c>
      <c r="S6" s="73">
        <v>4541.4430384478201</v>
      </c>
      <c r="T6" s="73">
        <v>4541.4430384524503</v>
      </c>
      <c r="U6" s="73">
        <v>4541.4430404699706</v>
      </c>
      <c r="V6" s="73">
        <v>4541.4428204593205</v>
      </c>
      <c r="W6" s="73">
        <v>3743.9371204432205</v>
      </c>
      <c r="X6" s="73">
        <v>2309.9371804633597</v>
      </c>
      <c r="Y6" s="73">
        <v>1801.4925865037442</v>
      </c>
      <c r="Z6" s="73">
        <v>1554.4941100000001</v>
      </c>
      <c r="AA6" s="73">
        <v>1554.4941100000001</v>
      </c>
      <c r="AB6" s="73">
        <v>1554.4941100000001</v>
      </c>
      <c r="AC6" s="73">
        <v>1266.0001850430399</v>
      </c>
      <c r="AD6" s="73">
        <v>1266.0001851028501</v>
      </c>
      <c r="AE6" s="73">
        <v>1266.00018507253</v>
      </c>
    </row>
    <row r="7" spans="1:35" x14ac:dyDescent="0.3">
      <c r="A7" s="72" t="s">
        <v>1345</v>
      </c>
      <c r="B7" s="72" t="s">
        <v>622</v>
      </c>
      <c r="C7" s="73">
        <v>4790</v>
      </c>
      <c r="D7" s="73">
        <v>4790</v>
      </c>
      <c r="E7" s="73">
        <v>4790</v>
      </c>
      <c r="F7" s="73">
        <v>2317.3346100000003</v>
      </c>
      <c r="G7" s="73">
        <v>2237.5193200000003</v>
      </c>
      <c r="H7" s="73">
        <v>1930.8907199999999</v>
      </c>
      <c r="I7" s="73">
        <v>1.00383884E-4</v>
      </c>
      <c r="J7" s="73">
        <v>0</v>
      </c>
      <c r="K7" s="73">
        <v>1.0019440399999999E-4</v>
      </c>
      <c r="L7" s="73">
        <v>0</v>
      </c>
      <c r="M7" s="73">
        <v>0</v>
      </c>
      <c r="N7" s="73">
        <v>1.00375849999999E-4</v>
      </c>
      <c r="O7" s="73">
        <v>1.0036952E-4</v>
      </c>
      <c r="P7" s="73">
        <v>1.00428566E-4</v>
      </c>
      <c r="Q7" s="73">
        <v>1.0044372E-4</v>
      </c>
      <c r="R7" s="73">
        <v>1.00441149999999E-4</v>
      </c>
      <c r="S7" s="73">
        <v>1.0046489E-4</v>
      </c>
      <c r="T7" s="73">
        <v>1.0044155999999999E-4</v>
      </c>
      <c r="U7" s="73">
        <v>1.0046222E-4</v>
      </c>
      <c r="V7" s="73">
        <v>1.005121E-4</v>
      </c>
      <c r="W7" s="73">
        <v>1.0047410999999999E-4</v>
      </c>
      <c r="X7" s="73">
        <v>1.0044373E-4</v>
      </c>
      <c r="Y7" s="73">
        <v>1.00435165E-4</v>
      </c>
      <c r="Z7" s="73">
        <v>1.0047697000000001E-4</v>
      </c>
      <c r="AA7" s="73">
        <v>1.0042864E-4</v>
      </c>
      <c r="AB7" s="73">
        <v>1.00422824999999E-4</v>
      </c>
      <c r="AC7" s="73">
        <v>0</v>
      </c>
      <c r="AD7" s="73">
        <v>0</v>
      </c>
      <c r="AE7" s="73">
        <v>0</v>
      </c>
    </row>
    <row r="8" spans="1:35" x14ac:dyDescent="0.3">
      <c r="A8" s="72" t="s">
        <v>1345</v>
      </c>
      <c r="B8" s="72" t="s">
        <v>360</v>
      </c>
      <c r="C8" s="73">
        <v>3054.8999938964839</v>
      </c>
      <c r="D8" s="73">
        <v>3054.8999938964839</v>
      </c>
      <c r="E8" s="73">
        <v>2874.8999938964839</v>
      </c>
      <c r="F8" s="73">
        <v>2874.8999938964839</v>
      </c>
      <c r="G8" s="73">
        <v>2874.8999938964839</v>
      </c>
      <c r="H8" s="73">
        <v>2874.8999938964839</v>
      </c>
      <c r="I8" s="73">
        <v>2874.8999938964839</v>
      </c>
      <c r="J8" s="73">
        <v>2874.8999938964839</v>
      </c>
      <c r="K8" s="73">
        <v>2874.8999938964839</v>
      </c>
      <c r="L8" s="73">
        <v>2874.8999938964839</v>
      </c>
      <c r="M8" s="73">
        <v>2874.8999938964839</v>
      </c>
      <c r="N8" s="73">
        <v>2874.8999938964839</v>
      </c>
      <c r="O8" s="73">
        <v>2874.8999938964839</v>
      </c>
      <c r="P8" s="73">
        <v>2874.8999938964839</v>
      </c>
      <c r="Q8" s="73">
        <v>2874.8999938964839</v>
      </c>
      <c r="R8" s="73">
        <v>2489.8999938964839</v>
      </c>
      <c r="S8" s="73">
        <v>1960.8999938964839</v>
      </c>
      <c r="T8" s="73">
        <v>1960.8999938964839</v>
      </c>
      <c r="U8" s="73">
        <v>1817.5</v>
      </c>
      <c r="V8" s="73">
        <v>1817.5</v>
      </c>
      <c r="W8" s="73">
        <v>1817.5</v>
      </c>
      <c r="X8" s="73">
        <v>1817.5</v>
      </c>
      <c r="Y8" s="73">
        <v>1377.5</v>
      </c>
      <c r="Z8" s="73">
        <v>1192.5</v>
      </c>
      <c r="AA8" s="73">
        <v>548</v>
      </c>
      <c r="AB8" s="73">
        <v>388</v>
      </c>
      <c r="AC8" s="73">
        <v>388</v>
      </c>
      <c r="AD8" s="73">
        <v>388</v>
      </c>
      <c r="AE8" s="73">
        <v>388</v>
      </c>
    </row>
    <row r="9" spans="1:35" x14ac:dyDescent="0.3">
      <c r="A9" s="72" t="s">
        <v>1345</v>
      </c>
      <c r="B9" s="72" t="s">
        <v>1346</v>
      </c>
      <c r="C9" s="73">
        <v>1384</v>
      </c>
      <c r="D9" s="73">
        <v>1384</v>
      </c>
      <c r="E9" s="73">
        <v>1384</v>
      </c>
      <c r="F9" s="73">
        <v>1384</v>
      </c>
      <c r="G9" s="73">
        <v>1384</v>
      </c>
      <c r="H9" s="73">
        <v>1384</v>
      </c>
      <c r="I9" s="73">
        <v>1384</v>
      </c>
      <c r="J9" s="73">
        <v>1384</v>
      </c>
      <c r="K9" s="73">
        <v>1384</v>
      </c>
      <c r="L9" s="73">
        <v>1384</v>
      </c>
      <c r="M9" s="73">
        <v>1384</v>
      </c>
      <c r="N9" s="73">
        <v>1384</v>
      </c>
      <c r="O9" s="73">
        <v>1384</v>
      </c>
      <c r="P9" s="73">
        <v>1384</v>
      </c>
      <c r="Q9" s="73">
        <v>584</v>
      </c>
      <c r="R9" s="73">
        <v>584</v>
      </c>
      <c r="S9" s="73">
        <v>584</v>
      </c>
      <c r="T9" s="73">
        <v>584</v>
      </c>
      <c r="U9" s="73">
        <v>84</v>
      </c>
      <c r="V9" s="73">
        <v>84</v>
      </c>
      <c r="W9" s="73">
        <v>84</v>
      </c>
      <c r="X9" s="73">
        <v>84</v>
      </c>
      <c r="Y9" s="73">
        <v>84</v>
      </c>
      <c r="Z9" s="73">
        <v>84</v>
      </c>
      <c r="AA9" s="73">
        <v>84</v>
      </c>
      <c r="AB9" s="73">
        <v>0</v>
      </c>
      <c r="AC9" s="73">
        <v>0</v>
      </c>
      <c r="AD9" s="73">
        <v>0</v>
      </c>
      <c r="AE9" s="73">
        <v>0</v>
      </c>
    </row>
    <row r="10" spans="1:35" x14ac:dyDescent="0.3">
      <c r="A10" s="72" t="s">
        <v>1345</v>
      </c>
      <c r="B10" s="72" t="s">
        <v>1347</v>
      </c>
      <c r="C10" s="73">
        <v>6863.139991760253</v>
      </c>
      <c r="D10" s="73">
        <v>6863.139991760253</v>
      </c>
      <c r="E10" s="73">
        <v>6863.139991760253</v>
      </c>
      <c r="F10" s="73">
        <v>6863.139991760253</v>
      </c>
      <c r="G10" s="73">
        <v>6863.139991760253</v>
      </c>
      <c r="H10" s="73">
        <v>6863.139991760253</v>
      </c>
      <c r="I10" s="73">
        <v>6863.139991760253</v>
      </c>
      <c r="J10" s="73">
        <v>6863.139991760253</v>
      </c>
      <c r="K10" s="73">
        <v>6863.139991760253</v>
      </c>
      <c r="L10" s="73">
        <v>6480.639991760253</v>
      </c>
      <c r="M10" s="73">
        <v>6480.639991760253</v>
      </c>
      <c r="N10" s="73">
        <v>6211.2999954223633</v>
      </c>
      <c r="O10" s="73">
        <v>5749.2999954223633</v>
      </c>
      <c r="P10" s="73">
        <v>5632.2999954223633</v>
      </c>
      <c r="Q10" s="73">
        <v>5502.3000998176276</v>
      </c>
      <c r="R10" s="73">
        <v>5502.300099874783</v>
      </c>
      <c r="S10" s="73">
        <v>6855.9374129158623</v>
      </c>
      <c r="T10" s="73">
        <v>6855.9374129467324</v>
      </c>
      <c r="U10" s="73">
        <v>7388.3390130903326</v>
      </c>
      <c r="V10" s="73">
        <v>7268.3390132148625</v>
      </c>
      <c r="W10" s="73">
        <v>8830.4755254223619</v>
      </c>
      <c r="X10" s="73">
        <v>8824.1144254223618</v>
      </c>
      <c r="Y10" s="73">
        <v>10393.399937892505</v>
      </c>
      <c r="Z10" s="73">
        <v>10647.294783514673</v>
      </c>
      <c r="AA10" s="73">
        <v>10647.294783586058</v>
      </c>
      <c r="AB10" s="73">
        <v>12501.651887931013</v>
      </c>
      <c r="AC10" s="73">
        <v>11917.651888133278</v>
      </c>
      <c r="AD10" s="73">
        <v>12665.185454073477</v>
      </c>
      <c r="AE10" s="73">
        <v>13196.083579303713</v>
      </c>
    </row>
    <row r="11" spans="1:35" x14ac:dyDescent="0.3">
      <c r="A11" s="72" t="s">
        <v>1345</v>
      </c>
      <c r="B11" s="72" t="s">
        <v>1271</v>
      </c>
      <c r="C11" s="73">
        <v>7365.2999954223633</v>
      </c>
      <c r="D11" s="73">
        <v>7365.2999954223633</v>
      </c>
      <c r="E11" s="73">
        <v>7365.2999954223633</v>
      </c>
      <c r="F11" s="73">
        <v>7365.2999954223633</v>
      </c>
      <c r="G11" s="73">
        <v>7365.2999954223633</v>
      </c>
      <c r="H11" s="73">
        <v>7365.2999954223633</v>
      </c>
      <c r="I11" s="73">
        <v>7615.2999954223633</v>
      </c>
      <c r="J11" s="73">
        <v>7615.2999954223633</v>
      </c>
      <c r="K11" s="73">
        <v>7615.2999954223633</v>
      </c>
      <c r="L11" s="73">
        <v>7615.2999954223633</v>
      </c>
      <c r="M11" s="73">
        <v>7615.2999954223633</v>
      </c>
      <c r="N11" s="73">
        <v>7615.2999954223633</v>
      </c>
      <c r="O11" s="73">
        <v>7615.2999954223633</v>
      </c>
      <c r="P11" s="73">
        <v>7615.2999954223633</v>
      </c>
      <c r="Q11" s="73">
        <v>7615.2999954223633</v>
      </c>
      <c r="R11" s="73">
        <v>7615.2999954223633</v>
      </c>
      <c r="S11" s="73">
        <v>7528.8999938964844</v>
      </c>
      <c r="T11" s="73">
        <v>7528.8999938964844</v>
      </c>
      <c r="U11" s="73">
        <v>7528.8999938964844</v>
      </c>
      <c r="V11" s="73">
        <v>7528.8999938964844</v>
      </c>
      <c r="W11" s="73">
        <v>7528.8999938964844</v>
      </c>
      <c r="X11" s="73">
        <v>7462.8999938964844</v>
      </c>
      <c r="Y11" s="73">
        <v>7462.8999938964844</v>
      </c>
      <c r="Z11" s="73">
        <v>7462.8999938964844</v>
      </c>
      <c r="AA11" s="73">
        <v>7462.8999938964844</v>
      </c>
      <c r="AB11" s="73">
        <v>7462.8999938964844</v>
      </c>
      <c r="AC11" s="73">
        <v>7462.8999938964844</v>
      </c>
      <c r="AD11" s="73">
        <v>7462.8999938964844</v>
      </c>
      <c r="AE11" s="73">
        <v>7462.8999938964844</v>
      </c>
    </row>
    <row r="12" spans="1:35" x14ac:dyDescent="0.3">
      <c r="A12" s="72" t="s">
        <v>1345</v>
      </c>
      <c r="B12" s="72" t="s">
        <v>626</v>
      </c>
      <c r="C12" s="73">
        <v>14494.197966764528</v>
      </c>
      <c r="D12" s="73">
        <v>16398.67193007622</v>
      </c>
      <c r="E12" s="73">
        <v>18174.072454590594</v>
      </c>
      <c r="F12" s="73">
        <v>23088.386001412153</v>
      </c>
      <c r="G12" s="73">
        <v>23137.787641426603</v>
      </c>
      <c r="H12" s="73">
        <v>23910.849471454691</v>
      </c>
      <c r="I12" s="73">
        <v>26883.653192215403</v>
      </c>
      <c r="J12" s="73">
        <v>29318.624709632099</v>
      </c>
      <c r="K12" s="73">
        <v>31114.804369983649</v>
      </c>
      <c r="L12" s="73">
        <v>31056.722555036584</v>
      </c>
      <c r="M12" s="73">
        <v>31889.762997793972</v>
      </c>
      <c r="N12" s="73">
        <v>36456.506906294577</v>
      </c>
      <c r="O12" s="73">
        <v>38430.441800137225</v>
      </c>
      <c r="P12" s="73">
        <v>39053.579700653136</v>
      </c>
      <c r="Q12" s="73">
        <v>39324.309794239562</v>
      </c>
      <c r="R12" s="73">
        <v>39491.293176149367</v>
      </c>
      <c r="S12" s="73">
        <v>42990.650165292733</v>
      </c>
      <c r="T12" s="73">
        <v>43650.832981091116</v>
      </c>
      <c r="U12" s="73">
        <v>43394.45679259974</v>
      </c>
      <c r="V12" s="73">
        <v>43154.376283982507</v>
      </c>
      <c r="W12" s="73">
        <v>45755.991087653776</v>
      </c>
      <c r="X12" s="73">
        <v>47780.42928452554</v>
      </c>
      <c r="Y12" s="73">
        <v>47544.225977773553</v>
      </c>
      <c r="Z12" s="73">
        <v>47192.384680891038</v>
      </c>
      <c r="AA12" s="73">
        <v>47800.228815326947</v>
      </c>
      <c r="AB12" s="73">
        <v>51441.076692675641</v>
      </c>
      <c r="AC12" s="73">
        <v>52140.521994053073</v>
      </c>
      <c r="AD12" s="73">
        <v>52892.6479445554</v>
      </c>
      <c r="AE12" s="73">
        <v>54642.149689888014</v>
      </c>
    </row>
    <row r="13" spans="1:35" x14ac:dyDescent="0.3">
      <c r="A13" s="72" t="s">
        <v>1345</v>
      </c>
      <c r="B13" s="72" t="s">
        <v>1348</v>
      </c>
      <c r="C13" s="73">
        <v>5599.9709892272858</v>
      </c>
      <c r="D13" s="73">
        <v>6959.1559867858805</v>
      </c>
      <c r="E13" s="73">
        <v>6959.1559867858805</v>
      </c>
      <c r="F13" s="73">
        <v>6959.1559867858805</v>
      </c>
      <c r="G13" s="73">
        <v>7448.56331206082</v>
      </c>
      <c r="H13" s="73">
        <v>7448.5633129285306</v>
      </c>
      <c r="I13" s="73">
        <v>7609.5561222599799</v>
      </c>
      <c r="J13" s="73">
        <v>7823.6778197017602</v>
      </c>
      <c r="K13" s="73">
        <v>11083.401093867518</v>
      </c>
      <c r="L13" s="73">
        <v>11419.984577428779</v>
      </c>
      <c r="M13" s="73">
        <v>11727.29565039282</v>
      </c>
      <c r="N13" s="73">
        <v>14639.23672868822</v>
      </c>
      <c r="O13" s="73">
        <v>15383.07547016969</v>
      </c>
      <c r="P13" s="73">
        <v>15383.075470534595</v>
      </c>
      <c r="Q13" s="73">
        <v>15383.07547066768</v>
      </c>
      <c r="R13" s="73">
        <v>15271.962036249508</v>
      </c>
      <c r="S13" s="73">
        <v>19793.73101784131</v>
      </c>
      <c r="T13" s="73">
        <v>20268.4234176344</v>
      </c>
      <c r="U13" s="73">
        <v>21643.69747930727</v>
      </c>
      <c r="V13" s="73">
        <v>24212.533439048442</v>
      </c>
      <c r="W13" s="73">
        <v>27083.092810966238</v>
      </c>
      <c r="X13" s="73">
        <v>33024.661754711335</v>
      </c>
      <c r="Y13" s="73">
        <v>34130.843345683701</v>
      </c>
      <c r="Z13" s="73">
        <v>33712.223350800246</v>
      </c>
      <c r="AA13" s="73">
        <v>33677.388250611417</v>
      </c>
      <c r="AB13" s="73">
        <v>39556.138368677653</v>
      </c>
      <c r="AC13" s="73">
        <v>39445.738428836798</v>
      </c>
      <c r="AD13" s="73">
        <v>38712.938427390305</v>
      </c>
      <c r="AE13" s="73">
        <v>39265.395954289605</v>
      </c>
      <c r="AF13" s="69"/>
      <c r="AG13" s="69"/>
      <c r="AH13" s="69"/>
      <c r="AI13" s="69"/>
    </row>
    <row r="14" spans="1:35" x14ac:dyDescent="0.3">
      <c r="A14" s="72" t="s">
        <v>1345</v>
      </c>
      <c r="B14" s="72" t="s">
        <v>1349</v>
      </c>
      <c r="C14" s="73">
        <v>260.329999923706</v>
      </c>
      <c r="D14" s="73">
        <v>600.32999992370605</v>
      </c>
      <c r="E14" s="73">
        <v>600.32999992370605</v>
      </c>
      <c r="F14" s="73">
        <v>600.32999992370605</v>
      </c>
      <c r="G14" s="73">
        <v>600.32999992370605</v>
      </c>
      <c r="H14" s="73">
        <v>600.32999992370605</v>
      </c>
      <c r="I14" s="73">
        <v>600.32999992370605</v>
      </c>
      <c r="J14" s="73">
        <v>600.33024510627592</v>
      </c>
      <c r="K14" s="73">
        <v>600.33056542122597</v>
      </c>
      <c r="L14" s="73">
        <v>570.330774957161</v>
      </c>
      <c r="M14" s="73">
        <v>570.33079287715998</v>
      </c>
      <c r="N14" s="73">
        <v>988.00274839459598</v>
      </c>
      <c r="O14" s="73">
        <v>1131.62816940579</v>
      </c>
      <c r="P14" s="73">
        <v>1106.6281696478638</v>
      </c>
      <c r="Q14" s="73">
        <v>1414.1922942630099</v>
      </c>
      <c r="R14" s="73">
        <v>1414.1922948574049</v>
      </c>
      <c r="S14" s="73">
        <v>1837.9461072913098</v>
      </c>
      <c r="T14" s="73">
        <v>1837.94610820345</v>
      </c>
      <c r="U14" s="73">
        <v>2559.4478440662501</v>
      </c>
      <c r="V14" s="73">
        <v>2539.4478448323898</v>
      </c>
      <c r="W14" s="73">
        <v>3087.5010674985001</v>
      </c>
      <c r="X14" s="73">
        <v>3009.0544565098098</v>
      </c>
      <c r="Y14" s="73">
        <v>3009.0544570744901</v>
      </c>
      <c r="Z14" s="73">
        <v>3581.6487581849601</v>
      </c>
      <c r="AA14" s="73">
        <v>3581.6487355461404</v>
      </c>
      <c r="AB14" s="73">
        <v>4948.1037323435103</v>
      </c>
      <c r="AC14" s="73">
        <v>4948.1036155707297</v>
      </c>
      <c r="AD14" s="73">
        <v>5826.5333422161802</v>
      </c>
      <c r="AE14" s="73">
        <v>5826.5345317870188</v>
      </c>
      <c r="AF14" s="69"/>
      <c r="AG14" s="69"/>
      <c r="AH14" s="69"/>
      <c r="AI14" s="69"/>
    </row>
    <row r="15" spans="1:35" x14ac:dyDescent="0.3">
      <c r="A15" s="72" t="s">
        <v>1345</v>
      </c>
      <c r="B15" s="72" t="s">
        <v>612</v>
      </c>
      <c r="C15" s="73">
        <v>810</v>
      </c>
      <c r="D15" s="73">
        <v>810</v>
      </c>
      <c r="E15" s="73">
        <v>810</v>
      </c>
      <c r="F15" s="73">
        <v>810</v>
      </c>
      <c r="G15" s="73">
        <v>2850</v>
      </c>
      <c r="H15" s="73">
        <v>2850</v>
      </c>
      <c r="I15" s="73">
        <v>2850</v>
      </c>
      <c r="J15" s="73">
        <v>2850.00012041335</v>
      </c>
      <c r="K15" s="73">
        <v>4849.9997205146101</v>
      </c>
      <c r="L15" s="73">
        <v>4849.9998262485906</v>
      </c>
      <c r="M15" s="73">
        <v>4849.9998521883163</v>
      </c>
      <c r="N15" s="73">
        <v>6025.1267923531705</v>
      </c>
      <c r="O15" s="73">
        <v>6319.5693627413402</v>
      </c>
      <c r="P15" s="73">
        <v>6319.5693628995496</v>
      </c>
      <c r="Q15" s="73">
        <v>6465.2530924249686</v>
      </c>
      <c r="R15" s="73">
        <v>6465.253093025869</v>
      </c>
      <c r="S15" s="73">
        <v>7600.7005953013404</v>
      </c>
      <c r="T15" s="73">
        <v>7600.7005957573101</v>
      </c>
      <c r="U15" s="73">
        <v>7600.7009247430105</v>
      </c>
      <c r="V15" s="73">
        <v>7600.7009253012493</v>
      </c>
      <c r="W15" s="73">
        <v>8876.5126596536084</v>
      </c>
      <c r="X15" s="73">
        <v>10331.486160857139</v>
      </c>
      <c r="Y15" s="73">
        <v>10331.48616115713</v>
      </c>
      <c r="Z15" s="73">
        <v>10491.49621346915</v>
      </c>
      <c r="AA15" s="73">
        <v>10491.496214117491</v>
      </c>
      <c r="AB15" s="73">
        <v>10491.49621550874</v>
      </c>
      <c r="AC15" s="73">
        <v>10491.496216002721</v>
      </c>
      <c r="AD15" s="73">
        <v>10765.362928167133</v>
      </c>
      <c r="AE15" s="73">
        <v>10788.064334180481</v>
      </c>
      <c r="AF15" s="69"/>
      <c r="AG15" s="69"/>
      <c r="AH15" s="69"/>
      <c r="AI15" s="69"/>
    </row>
    <row r="16" spans="1:35" x14ac:dyDescent="0.3">
      <c r="A16" s="72" t="s">
        <v>1345</v>
      </c>
      <c r="B16" s="72" t="s">
        <v>1350</v>
      </c>
      <c r="C16" s="73">
        <v>95.565001159906174</v>
      </c>
      <c r="D16" s="73">
        <v>222.30399817228289</v>
      </c>
      <c r="E16" s="73">
        <v>472.72400641441254</v>
      </c>
      <c r="F16" s="73">
        <v>827.38901638984419</v>
      </c>
      <c r="G16" s="73">
        <v>1275.4639947414385</v>
      </c>
      <c r="H16" s="73">
        <v>1796.002980709073</v>
      </c>
      <c r="I16" s="73">
        <v>2438.3960294723474</v>
      </c>
      <c r="J16" s="73">
        <v>3184.4369697570778</v>
      </c>
      <c r="K16" s="73">
        <v>4042.5660362243557</v>
      </c>
      <c r="L16" s="73">
        <v>4718.5470113754145</v>
      </c>
      <c r="M16" s="73">
        <v>5463.8920488357453</v>
      </c>
      <c r="N16" s="73">
        <v>6261.2278814315578</v>
      </c>
      <c r="O16" s="73">
        <v>7107.5971488952464</v>
      </c>
      <c r="P16" s="73">
        <v>7905.5148887634123</v>
      </c>
      <c r="Q16" s="73">
        <v>8730.1271591186469</v>
      </c>
      <c r="R16" s="73">
        <v>9162.6489810943513</v>
      </c>
      <c r="S16" s="73">
        <v>9618.3372249603162</v>
      </c>
      <c r="T16" s="73">
        <v>10079.154048919669</v>
      </c>
      <c r="U16" s="73">
        <v>10567.066068649285</v>
      </c>
      <c r="V16" s="73">
        <v>11065.494928359969</v>
      </c>
      <c r="W16" s="73">
        <v>11575.234004974354</v>
      </c>
      <c r="X16" s="73">
        <v>12098.768871307355</v>
      </c>
      <c r="Y16" s="73">
        <v>12640.389154434191</v>
      </c>
      <c r="Z16" s="73">
        <v>13204.069122314442</v>
      </c>
      <c r="AA16" s="73">
        <v>13783.858104705803</v>
      </c>
      <c r="AB16" s="73">
        <v>14380.364139556885</v>
      </c>
      <c r="AC16" s="73">
        <v>14988.57563400268</v>
      </c>
      <c r="AD16" s="73">
        <v>15603.09802246093</v>
      </c>
      <c r="AE16" s="73">
        <v>16225.747894287102</v>
      </c>
      <c r="AF16" s="69"/>
      <c r="AG16" s="69"/>
      <c r="AH16" s="69"/>
      <c r="AI16" s="69"/>
    </row>
    <row r="17" spans="1:35" x14ac:dyDescent="0.3">
      <c r="A17" s="108" t="s">
        <v>1351</v>
      </c>
      <c r="B17" s="108"/>
      <c r="C17" s="74">
        <v>61917.508937070917</v>
      </c>
      <c r="D17" s="74">
        <v>64706.167897941203</v>
      </c>
      <c r="E17" s="74">
        <v>64826.568422455581</v>
      </c>
      <c r="F17" s="74">
        <v>62843.50457953506</v>
      </c>
      <c r="G17" s="74">
        <v>61193.572372435439</v>
      </c>
      <c r="H17" s="74">
        <v>61249.662929699145</v>
      </c>
      <c r="I17" s="74">
        <v>62559.249671371319</v>
      </c>
      <c r="J17" s="74">
        <v>65208.342116254338</v>
      </c>
      <c r="K17" s="74">
        <v>68989.555674127507</v>
      </c>
      <c r="L17" s="74">
        <v>68885.557242456009</v>
      </c>
      <c r="M17" s="74">
        <v>70006.390637255608</v>
      </c>
      <c r="N17" s="74">
        <v>75075.253531941664</v>
      </c>
      <c r="O17" s="74">
        <v>76792.20126767816</v>
      </c>
      <c r="P17" s="74">
        <v>77298.339166756108</v>
      </c>
      <c r="Q17" s="74">
        <v>76191.577198444022</v>
      </c>
      <c r="R17" s="74">
        <v>75514.428569502896</v>
      </c>
      <c r="S17" s="74">
        <v>84255.561722755578</v>
      </c>
      <c r="T17" s="74">
        <v>85390.436938359227</v>
      </c>
      <c r="U17" s="74">
        <v>86398.336419826024</v>
      </c>
      <c r="V17" s="74">
        <v>88607.091651113718</v>
      </c>
      <c r="W17" s="74">
        <v>94843.896638856197</v>
      </c>
      <c r="X17" s="74">
        <v>101303.54273946281</v>
      </c>
      <c r="Y17" s="74">
        <v>102794.36194218515</v>
      </c>
      <c r="Z17" s="74">
        <v>101845.79701957942</v>
      </c>
      <c r="AA17" s="74">
        <v>101774.30605384955</v>
      </c>
      <c r="AB17" s="74">
        <v>112904.26115360361</v>
      </c>
      <c r="AC17" s="74">
        <v>112620.81248996267</v>
      </c>
      <c r="AD17" s="74">
        <v>113387.67200501851</v>
      </c>
      <c r="AE17" s="74">
        <v>116220.52940245035</v>
      </c>
      <c r="AF17" s="69"/>
      <c r="AG17" s="69"/>
      <c r="AH17" s="69"/>
      <c r="AI17" s="69"/>
    </row>
    <row r="18" spans="1:35" x14ac:dyDescent="0.3">
      <c r="AF18" s="69"/>
      <c r="AG18" s="69"/>
      <c r="AH18" s="69"/>
      <c r="AI18" s="69"/>
    </row>
    <row r="19" spans="1:35" x14ac:dyDescent="0.3">
      <c r="A19" s="68" t="s">
        <v>1233</v>
      </c>
      <c r="B19" s="68" t="s">
        <v>1315</v>
      </c>
      <c r="C19" s="68" t="s">
        <v>1316</v>
      </c>
      <c r="D19" s="68" t="s">
        <v>1317</v>
      </c>
      <c r="E19" s="68" t="s">
        <v>1318</v>
      </c>
      <c r="F19" s="68" t="s">
        <v>1319</v>
      </c>
      <c r="G19" s="68" t="s">
        <v>1320</v>
      </c>
      <c r="H19" s="68" t="s">
        <v>1321</v>
      </c>
      <c r="I19" s="68" t="s">
        <v>1322</v>
      </c>
      <c r="J19" s="68" t="s">
        <v>1323</v>
      </c>
      <c r="K19" s="68" t="s">
        <v>1324</v>
      </c>
      <c r="L19" s="68" t="s">
        <v>1325</v>
      </c>
      <c r="M19" s="68" t="s">
        <v>1326</v>
      </c>
      <c r="N19" s="68" t="s">
        <v>1327</v>
      </c>
      <c r="O19" s="68" t="s">
        <v>1328</v>
      </c>
      <c r="P19" s="68" t="s">
        <v>1329</v>
      </c>
      <c r="Q19" s="68" t="s">
        <v>1330</v>
      </c>
      <c r="R19" s="68" t="s">
        <v>1331</v>
      </c>
      <c r="S19" s="68" t="s">
        <v>1332</v>
      </c>
      <c r="T19" s="68" t="s">
        <v>1333</v>
      </c>
      <c r="U19" s="68" t="s">
        <v>1334</v>
      </c>
      <c r="V19" s="68" t="s">
        <v>1335</v>
      </c>
      <c r="W19" s="68" t="s">
        <v>1336</v>
      </c>
      <c r="X19" s="68" t="s">
        <v>1337</v>
      </c>
      <c r="Y19" s="68" t="s">
        <v>1338</v>
      </c>
      <c r="Z19" s="68" t="s">
        <v>1339</v>
      </c>
      <c r="AA19" s="68" t="s">
        <v>1340</v>
      </c>
      <c r="AB19" s="68" t="s">
        <v>1341</v>
      </c>
      <c r="AC19" s="68" t="s">
        <v>1342</v>
      </c>
      <c r="AD19" s="68" t="s">
        <v>1343</v>
      </c>
      <c r="AE19" s="68" t="s">
        <v>1344</v>
      </c>
      <c r="AF19" s="69"/>
      <c r="AG19" s="69"/>
      <c r="AH19" s="69"/>
      <c r="AI19" s="69"/>
    </row>
    <row r="20" spans="1:35" x14ac:dyDescent="0.3">
      <c r="A20" s="72" t="s">
        <v>1352</v>
      </c>
      <c r="B20" s="72" t="s">
        <v>621</v>
      </c>
      <c r="C20" s="73">
        <v>10240</v>
      </c>
      <c r="D20" s="73">
        <v>9765</v>
      </c>
      <c r="E20" s="73">
        <v>8290</v>
      </c>
      <c r="F20" s="73">
        <v>7370.8570340181996</v>
      </c>
      <c r="G20" s="73">
        <v>5261.9311519813591</v>
      </c>
      <c r="H20" s="73">
        <v>5066.4510920240791</v>
      </c>
      <c r="I20" s="73">
        <v>5066.4510922096197</v>
      </c>
      <c r="J20" s="73">
        <v>5066.4510923361695</v>
      </c>
      <c r="K20" s="73">
        <v>3957.4924854980004</v>
      </c>
      <c r="L20" s="73">
        <v>3957.4924854070605</v>
      </c>
      <c r="M20" s="73">
        <v>3937.9743644855898</v>
      </c>
      <c r="N20" s="73">
        <v>1797.4921683380401</v>
      </c>
      <c r="O20" s="73">
        <v>1797.49216831076</v>
      </c>
      <c r="P20" s="73">
        <v>1797.4921684876699</v>
      </c>
      <c r="Q20" s="73">
        <v>1350</v>
      </c>
      <c r="R20" s="73">
        <v>1350</v>
      </c>
      <c r="S20" s="73">
        <v>1350</v>
      </c>
      <c r="T20" s="73">
        <v>1350</v>
      </c>
      <c r="U20" s="73">
        <v>1350</v>
      </c>
      <c r="V20" s="73">
        <v>1350</v>
      </c>
      <c r="W20" s="73">
        <v>690</v>
      </c>
      <c r="X20" s="73">
        <v>0</v>
      </c>
      <c r="Y20" s="73">
        <v>0</v>
      </c>
      <c r="Z20" s="73">
        <v>0</v>
      </c>
      <c r="AA20" s="73">
        <v>0</v>
      </c>
      <c r="AB20" s="73">
        <v>0</v>
      </c>
      <c r="AC20" s="73">
        <v>0</v>
      </c>
      <c r="AD20" s="73">
        <v>0</v>
      </c>
      <c r="AE20" s="73">
        <v>0</v>
      </c>
      <c r="AF20" s="69"/>
      <c r="AG20" s="69"/>
      <c r="AH20" s="69"/>
      <c r="AI20" s="69"/>
    </row>
    <row r="21" spans="1:35" s="69" customFormat="1" x14ac:dyDescent="0.3">
      <c r="A21" s="72" t="s">
        <v>1352</v>
      </c>
      <c r="B21" s="72" t="s">
        <v>622</v>
      </c>
      <c r="C21" s="73">
        <v>0</v>
      </c>
      <c r="D21" s="73">
        <v>0</v>
      </c>
      <c r="E21" s="73">
        <v>0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>
        <v>0</v>
      </c>
      <c r="L21" s="73">
        <v>0</v>
      </c>
      <c r="M21" s="73">
        <v>0</v>
      </c>
      <c r="N21" s="73">
        <v>0</v>
      </c>
      <c r="O21" s="73">
        <v>0</v>
      </c>
      <c r="P21" s="73">
        <v>0</v>
      </c>
      <c r="Q21" s="73">
        <v>0</v>
      </c>
      <c r="R21" s="73">
        <v>0</v>
      </c>
      <c r="S21" s="73">
        <v>0</v>
      </c>
      <c r="T21" s="73">
        <v>0</v>
      </c>
      <c r="U21" s="73">
        <v>0</v>
      </c>
      <c r="V21" s="73">
        <v>0</v>
      </c>
      <c r="W21" s="73">
        <v>0</v>
      </c>
      <c r="X21" s="73">
        <v>0</v>
      </c>
      <c r="Y21" s="73">
        <v>0</v>
      </c>
      <c r="Z21" s="73">
        <v>0</v>
      </c>
      <c r="AA21" s="73">
        <v>0</v>
      </c>
      <c r="AB21" s="73">
        <v>0</v>
      </c>
      <c r="AC21" s="73">
        <v>0</v>
      </c>
      <c r="AD21" s="73">
        <v>0</v>
      </c>
      <c r="AE21" s="73">
        <v>0</v>
      </c>
    </row>
    <row r="22" spans="1:35" s="69" customFormat="1" x14ac:dyDescent="0.3">
      <c r="A22" s="72" t="s">
        <v>1352</v>
      </c>
      <c r="B22" s="72" t="s">
        <v>360</v>
      </c>
      <c r="C22" s="73">
        <v>625</v>
      </c>
      <c r="D22" s="73">
        <v>625</v>
      </c>
      <c r="E22" s="73">
        <v>625</v>
      </c>
      <c r="F22" s="73">
        <v>625</v>
      </c>
      <c r="G22" s="73">
        <v>625</v>
      </c>
      <c r="H22" s="73">
        <v>625</v>
      </c>
      <c r="I22" s="73">
        <v>625</v>
      </c>
      <c r="J22" s="73">
        <v>625</v>
      </c>
      <c r="K22" s="73">
        <v>625</v>
      </c>
      <c r="L22" s="73">
        <v>625</v>
      </c>
      <c r="M22" s="73">
        <v>625</v>
      </c>
      <c r="N22" s="73">
        <v>625</v>
      </c>
      <c r="O22" s="73">
        <v>625</v>
      </c>
      <c r="P22" s="73">
        <v>625</v>
      </c>
      <c r="Q22" s="73">
        <v>625</v>
      </c>
      <c r="R22" s="73">
        <v>625</v>
      </c>
      <c r="S22" s="73">
        <v>625</v>
      </c>
      <c r="T22" s="73">
        <v>625</v>
      </c>
      <c r="U22" s="73">
        <v>625</v>
      </c>
      <c r="V22" s="73">
        <v>625</v>
      </c>
      <c r="W22" s="73">
        <v>625</v>
      </c>
      <c r="X22" s="73">
        <v>625</v>
      </c>
      <c r="Y22" s="73">
        <v>185</v>
      </c>
      <c r="Z22" s="73">
        <v>0</v>
      </c>
      <c r="AA22" s="73">
        <v>0</v>
      </c>
      <c r="AB22" s="73">
        <v>0</v>
      </c>
      <c r="AC22" s="73">
        <v>0</v>
      </c>
      <c r="AD22" s="73">
        <v>0</v>
      </c>
      <c r="AE22" s="73">
        <v>0</v>
      </c>
    </row>
    <row r="23" spans="1:35" s="69" customFormat="1" x14ac:dyDescent="0.3">
      <c r="A23" s="72" t="s">
        <v>1352</v>
      </c>
      <c r="B23" s="72" t="s">
        <v>1346</v>
      </c>
      <c r="C23" s="73">
        <v>0</v>
      </c>
      <c r="D23" s="73">
        <v>0</v>
      </c>
      <c r="E23" s="73">
        <v>0</v>
      </c>
      <c r="F23" s="73">
        <v>0</v>
      </c>
      <c r="G23" s="73">
        <v>0</v>
      </c>
      <c r="H23" s="73">
        <v>0</v>
      </c>
      <c r="I23" s="73">
        <v>0</v>
      </c>
      <c r="J23" s="73">
        <v>0</v>
      </c>
      <c r="K23" s="73">
        <v>0</v>
      </c>
      <c r="L23" s="73">
        <v>0</v>
      </c>
      <c r="M23" s="73">
        <v>0</v>
      </c>
      <c r="N23" s="73">
        <v>0</v>
      </c>
      <c r="O23" s="73">
        <v>0</v>
      </c>
      <c r="P23" s="73">
        <v>0</v>
      </c>
      <c r="Q23" s="73">
        <v>0</v>
      </c>
      <c r="R23" s="73">
        <v>0</v>
      </c>
      <c r="S23" s="73">
        <v>0</v>
      </c>
      <c r="T23" s="73">
        <v>0</v>
      </c>
      <c r="U23" s="73">
        <v>0</v>
      </c>
      <c r="V23" s="73">
        <v>0</v>
      </c>
      <c r="W23" s="73">
        <v>0</v>
      </c>
      <c r="X23" s="73">
        <v>0</v>
      </c>
      <c r="Y23" s="73">
        <v>0</v>
      </c>
      <c r="Z23" s="73">
        <v>0</v>
      </c>
      <c r="AA23" s="73">
        <v>0</v>
      </c>
      <c r="AB23" s="73">
        <v>0</v>
      </c>
      <c r="AC23" s="73">
        <v>0</v>
      </c>
      <c r="AD23" s="73">
        <v>0</v>
      </c>
      <c r="AE23" s="73">
        <v>0</v>
      </c>
    </row>
    <row r="24" spans="1:35" s="69" customFormat="1" x14ac:dyDescent="0.3">
      <c r="A24" s="72" t="s">
        <v>1352</v>
      </c>
      <c r="B24" s="72" t="s">
        <v>1347</v>
      </c>
      <c r="C24" s="73">
        <v>1438</v>
      </c>
      <c r="D24" s="73">
        <v>1438</v>
      </c>
      <c r="E24" s="73">
        <v>1438</v>
      </c>
      <c r="F24" s="73">
        <v>1438</v>
      </c>
      <c r="G24" s="73">
        <v>1438</v>
      </c>
      <c r="H24" s="73">
        <v>1438</v>
      </c>
      <c r="I24" s="73">
        <v>1438</v>
      </c>
      <c r="J24" s="73">
        <v>1438</v>
      </c>
      <c r="K24" s="73">
        <v>1438</v>
      </c>
      <c r="L24" s="73">
        <v>1438</v>
      </c>
      <c r="M24" s="73">
        <v>1438</v>
      </c>
      <c r="N24" s="73">
        <v>1438</v>
      </c>
      <c r="O24" s="73">
        <v>1438</v>
      </c>
      <c r="P24" s="73">
        <v>1438</v>
      </c>
      <c r="Q24" s="73">
        <v>1388</v>
      </c>
      <c r="R24" s="73">
        <v>1388</v>
      </c>
      <c r="S24" s="73">
        <v>2377.9661999999998</v>
      </c>
      <c r="T24" s="73">
        <v>2377.9661999999998</v>
      </c>
      <c r="U24" s="73">
        <v>2377.9661999999998</v>
      </c>
      <c r="V24" s="73">
        <v>2377.9661999999998</v>
      </c>
      <c r="W24" s="73">
        <v>2377.9661999999998</v>
      </c>
      <c r="X24" s="73">
        <v>2377.9661999999998</v>
      </c>
      <c r="Y24" s="73">
        <v>3311.6831011497661</v>
      </c>
      <c r="Z24" s="73">
        <v>3287.4701023327348</v>
      </c>
      <c r="AA24" s="73">
        <v>3287.4701023523198</v>
      </c>
      <c r="AB24" s="73">
        <v>3287.470102378195</v>
      </c>
      <c r="AC24" s="73">
        <v>3287.4701024167648</v>
      </c>
      <c r="AD24" s="73">
        <v>3287.47016613184</v>
      </c>
      <c r="AE24" s="73">
        <v>3287.47016708003</v>
      </c>
    </row>
    <row r="25" spans="1:35" s="69" customFormat="1" x14ac:dyDescent="0.3">
      <c r="A25" s="72" t="s">
        <v>1352</v>
      </c>
      <c r="B25" s="72" t="s">
        <v>1271</v>
      </c>
      <c r="C25" s="73">
        <v>2585</v>
      </c>
      <c r="D25" s="73">
        <v>2585</v>
      </c>
      <c r="E25" s="73">
        <v>2585</v>
      </c>
      <c r="F25" s="73">
        <v>2585</v>
      </c>
      <c r="G25" s="73">
        <v>2585</v>
      </c>
      <c r="H25" s="73">
        <v>2585</v>
      </c>
      <c r="I25" s="73">
        <v>2585</v>
      </c>
      <c r="J25" s="73">
        <v>2585</v>
      </c>
      <c r="K25" s="73">
        <v>2585</v>
      </c>
      <c r="L25" s="73">
        <v>2585</v>
      </c>
      <c r="M25" s="73">
        <v>2585</v>
      </c>
      <c r="N25" s="73">
        <v>2585</v>
      </c>
      <c r="O25" s="73">
        <v>2585</v>
      </c>
      <c r="P25" s="73">
        <v>2585</v>
      </c>
      <c r="Q25" s="73">
        <v>2585</v>
      </c>
      <c r="R25" s="73">
        <v>2585</v>
      </c>
      <c r="S25" s="73">
        <v>2585</v>
      </c>
      <c r="T25" s="73">
        <v>2585</v>
      </c>
      <c r="U25" s="73">
        <v>2585</v>
      </c>
      <c r="V25" s="73">
        <v>2585</v>
      </c>
      <c r="W25" s="73">
        <v>2585</v>
      </c>
      <c r="X25" s="73">
        <v>2585</v>
      </c>
      <c r="Y25" s="73">
        <v>2585</v>
      </c>
      <c r="Z25" s="73">
        <v>2585</v>
      </c>
      <c r="AA25" s="73">
        <v>2585</v>
      </c>
      <c r="AB25" s="73">
        <v>2585</v>
      </c>
      <c r="AC25" s="73">
        <v>2585</v>
      </c>
      <c r="AD25" s="73">
        <v>2585</v>
      </c>
      <c r="AE25" s="73">
        <v>2585</v>
      </c>
    </row>
    <row r="26" spans="1:35" s="69" customFormat="1" x14ac:dyDescent="0.3">
      <c r="A26" s="72" t="s">
        <v>1352</v>
      </c>
      <c r="B26" s="72" t="s">
        <v>626</v>
      </c>
      <c r="C26" s="73">
        <v>3461.8110552866515</v>
      </c>
      <c r="D26" s="73">
        <v>3682.1250195422313</v>
      </c>
      <c r="E26" s="73">
        <v>5037.3874095422334</v>
      </c>
      <c r="F26" s="73">
        <v>6909.4519995422334</v>
      </c>
      <c r="G26" s="73">
        <v>6909.4519995422334</v>
      </c>
      <c r="H26" s="73">
        <v>7365.3307295422328</v>
      </c>
      <c r="I26" s="73">
        <v>8199.3586995422338</v>
      </c>
      <c r="J26" s="73">
        <v>8409.3565995422323</v>
      </c>
      <c r="K26" s="73">
        <v>10296.286199542234</v>
      </c>
      <c r="L26" s="73">
        <v>10296.286199542234</v>
      </c>
      <c r="M26" s="73">
        <v>10296.286199542234</v>
      </c>
      <c r="N26" s="73">
        <v>12920.745453801843</v>
      </c>
      <c r="O26" s="73">
        <v>12920.745454587552</v>
      </c>
      <c r="P26" s="73">
        <v>12920.745454721513</v>
      </c>
      <c r="Q26" s="73">
        <v>12920.745456090672</v>
      </c>
      <c r="R26" s="73">
        <v>12947.646525697701</v>
      </c>
      <c r="S26" s="73">
        <v>12677.646526091692</v>
      </c>
      <c r="T26" s="73">
        <v>13575.167364551233</v>
      </c>
      <c r="U26" s="73">
        <v>13575.167364677773</v>
      </c>
      <c r="V26" s="73">
        <v>13214.667364780786</v>
      </c>
      <c r="W26" s="73">
        <v>14435.000566207233</v>
      </c>
      <c r="X26" s="73">
        <v>14892.950321570204</v>
      </c>
      <c r="Y26" s="73">
        <v>14597.970318300502</v>
      </c>
      <c r="Z26" s="73">
        <v>14597.970319379092</v>
      </c>
      <c r="AA26" s="73">
        <v>15582.767943630102</v>
      </c>
      <c r="AB26" s="73">
        <v>16936.813126692443</v>
      </c>
      <c r="AC26" s="73">
        <v>17876.258426753102</v>
      </c>
      <c r="AD26" s="73">
        <v>17876.25844714887</v>
      </c>
      <c r="AE26" s="73">
        <v>18213.932921021446</v>
      </c>
    </row>
    <row r="27" spans="1:35" s="69" customFormat="1" x14ac:dyDescent="0.3">
      <c r="A27" s="72" t="s">
        <v>1352</v>
      </c>
      <c r="B27" s="72" t="s">
        <v>1348</v>
      </c>
      <c r="C27" s="73">
        <v>2130.362995147701</v>
      </c>
      <c r="D27" s="73">
        <v>2600.362995147701</v>
      </c>
      <c r="E27" s="73">
        <v>2600.362995147701</v>
      </c>
      <c r="F27" s="73">
        <v>2600.362995147701</v>
      </c>
      <c r="G27" s="73">
        <v>3089.7701951477011</v>
      </c>
      <c r="H27" s="73">
        <v>3089.7701951477011</v>
      </c>
      <c r="I27" s="73">
        <v>3089.7701951477011</v>
      </c>
      <c r="J27" s="73">
        <v>3303.8918924030513</v>
      </c>
      <c r="K27" s="73">
        <v>6563.6151665403713</v>
      </c>
      <c r="L27" s="73">
        <v>6563.6151665981715</v>
      </c>
      <c r="M27" s="73">
        <v>6563.6151666270716</v>
      </c>
      <c r="N27" s="73">
        <v>7300.4459696291315</v>
      </c>
      <c r="O27" s="73">
        <v>7590.1116696672007</v>
      </c>
      <c r="P27" s="73">
        <v>7590.1116697010411</v>
      </c>
      <c r="Q27" s="73">
        <v>7590.1116697209009</v>
      </c>
      <c r="R27" s="73">
        <v>7599.9980697908004</v>
      </c>
      <c r="S27" s="73">
        <v>9956.1235801747007</v>
      </c>
      <c r="T27" s="73">
        <v>10430.815877169243</v>
      </c>
      <c r="U27" s="73">
        <v>11203.794277243824</v>
      </c>
      <c r="V27" s="73">
        <v>12827.699187329745</v>
      </c>
      <c r="W27" s="73">
        <v>14380.682167473213</v>
      </c>
      <c r="X27" s="73">
        <v>17175.415166109509</v>
      </c>
      <c r="Y27" s="73">
        <v>17973.074166382008</v>
      </c>
      <c r="Z27" s="73">
        <v>17973.074166389946</v>
      </c>
      <c r="AA27" s="73">
        <v>17973.074166528306</v>
      </c>
      <c r="AB27" s="73">
        <v>19877.606304713649</v>
      </c>
      <c r="AC27" s="73">
        <v>19877.60630624849</v>
      </c>
      <c r="AD27" s="73">
        <v>19827.606307004717</v>
      </c>
      <c r="AE27" s="73">
        <v>19206.046312962048</v>
      </c>
    </row>
    <row r="28" spans="1:35" s="69" customFormat="1" x14ac:dyDescent="0.3">
      <c r="A28" s="72" t="s">
        <v>1352</v>
      </c>
      <c r="B28" s="72" t="s">
        <v>1349</v>
      </c>
      <c r="C28" s="73">
        <v>0</v>
      </c>
      <c r="D28" s="73">
        <v>0</v>
      </c>
      <c r="E28" s="73">
        <v>0</v>
      </c>
      <c r="F28" s="73">
        <v>0</v>
      </c>
      <c r="G28" s="73">
        <v>0</v>
      </c>
      <c r="H28" s="73">
        <v>0</v>
      </c>
      <c r="I28" s="73">
        <v>0</v>
      </c>
      <c r="J28" s="73">
        <v>0</v>
      </c>
      <c r="K28" s="73">
        <v>3.1979247999999998E-4</v>
      </c>
      <c r="L28" s="73">
        <v>3.1979300000000002E-4</v>
      </c>
      <c r="M28" s="73">
        <v>3.1984934999999999E-4</v>
      </c>
      <c r="N28" s="73">
        <v>8.7210481999999896E-4</v>
      </c>
      <c r="O28" s="73">
        <v>8.7250914999999999E-4</v>
      </c>
      <c r="P28" s="73">
        <v>8.7259540000000002E-4</v>
      </c>
      <c r="Q28" s="73">
        <v>9.9920089999999987E-4</v>
      </c>
      <c r="R28" s="73">
        <v>9.9944852000000009E-4</v>
      </c>
      <c r="S28" s="73">
        <v>1.00308134E-3</v>
      </c>
      <c r="T28" s="73">
        <v>1.003426E-3</v>
      </c>
      <c r="U28" s="73">
        <v>721.50269724052998</v>
      </c>
      <c r="V28" s="73">
        <v>721.50269739559997</v>
      </c>
      <c r="W28" s="73">
        <v>1057.5534</v>
      </c>
      <c r="X28" s="73">
        <v>1057.5534</v>
      </c>
      <c r="Y28" s="73">
        <v>1057.5534</v>
      </c>
      <c r="Z28" s="73">
        <v>1630.1477</v>
      </c>
      <c r="AA28" s="73">
        <v>1630.1477</v>
      </c>
      <c r="AB28" s="73">
        <v>1630.1477</v>
      </c>
      <c r="AC28" s="73">
        <v>1630.1477</v>
      </c>
      <c r="AD28" s="73">
        <v>1643.9179100000001</v>
      </c>
      <c r="AE28" s="73">
        <v>1643.91761</v>
      </c>
    </row>
    <row r="29" spans="1:35" s="69" customFormat="1" x14ac:dyDescent="0.3">
      <c r="A29" s="72" t="s">
        <v>1352</v>
      </c>
      <c r="B29" s="72" t="s">
        <v>612</v>
      </c>
      <c r="C29" s="73">
        <v>240</v>
      </c>
      <c r="D29" s="73">
        <v>240</v>
      </c>
      <c r="E29" s="73">
        <v>240</v>
      </c>
      <c r="F29" s="73">
        <v>240</v>
      </c>
      <c r="G29" s="73">
        <v>2280</v>
      </c>
      <c r="H29" s="73">
        <v>2280</v>
      </c>
      <c r="I29" s="73">
        <v>2280</v>
      </c>
      <c r="J29" s="73">
        <v>2280</v>
      </c>
      <c r="K29" s="73">
        <v>4279.9996000000001</v>
      </c>
      <c r="L29" s="73">
        <v>4279.9996000000001</v>
      </c>
      <c r="M29" s="73">
        <v>4279.9996000000001</v>
      </c>
      <c r="N29" s="73">
        <v>4279.9997545588603</v>
      </c>
      <c r="O29" s="73">
        <v>4279.9997546486702</v>
      </c>
      <c r="P29" s="73">
        <v>4279.9997546899604</v>
      </c>
      <c r="Q29" s="73">
        <v>4279.9997839954003</v>
      </c>
      <c r="R29" s="73">
        <v>4279.9997841981904</v>
      </c>
      <c r="S29" s="73">
        <v>4279.9997856255304</v>
      </c>
      <c r="T29" s="73">
        <v>4279.9997857523904</v>
      </c>
      <c r="U29" s="73">
        <v>4279.9999609152301</v>
      </c>
      <c r="V29" s="73">
        <v>4279.9999610892501</v>
      </c>
      <c r="W29" s="73">
        <v>4880.0003622078002</v>
      </c>
      <c r="X29" s="73">
        <v>4880.0003625973204</v>
      </c>
      <c r="Y29" s="73">
        <v>4880.00036265995</v>
      </c>
      <c r="Z29" s="73">
        <v>4880.00036337652</v>
      </c>
      <c r="AA29" s="73">
        <v>4880.0003635041403</v>
      </c>
      <c r="AB29" s="73">
        <v>4880.0003638476801</v>
      </c>
      <c r="AC29" s="73">
        <v>4880.0003639369997</v>
      </c>
      <c r="AD29" s="73">
        <v>4880.0003643352202</v>
      </c>
      <c r="AE29" s="73">
        <v>4880.0003645836296</v>
      </c>
    </row>
    <row r="30" spans="1:35" s="69" customFormat="1" x14ac:dyDescent="0.3">
      <c r="A30" s="72" t="s">
        <v>1352</v>
      </c>
      <c r="B30" s="72" t="s">
        <v>1350</v>
      </c>
      <c r="C30" s="73">
        <v>33.809000492095876</v>
      </c>
      <c r="D30" s="73">
        <v>82.708997726440401</v>
      </c>
      <c r="E30" s="73">
        <v>156.7610015869133</v>
      </c>
      <c r="F30" s="73">
        <v>263.89000701904251</v>
      </c>
      <c r="G30" s="73">
        <v>405.04799652099609</v>
      </c>
      <c r="H30" s="73">
        <v>567.05899810790902</v>
      </c>
      <c r="I30" s="73">
        <v>769.63403320312409</v>
      </c>
      <c r="J30" s="73">
        <v>1010.102981567382</v>
      </c>
      <c r="K30" s="73">
        <v>1287.846038818356</v>
      </c>
      <c r="L30" s="73">
        <v>1513.001998901364</v>
      </c>
      <c r="M30" s="73">
        <v>1757.9950256347629</v>
      </c>
      <c r="N30" s="73">
        <v>2022.752929687492</v>
      </c>
      <c r="O30" s="73">
        <v>2303.8510437011641</v>
      </c>
      <c r="P30" s="73">
        <v>2570.3709106445258</v>
      </c>
      <c r="Q30" s="73">
        <v>2845.8051147460928</v>
      </c>
      <c r="R30" s="73">
        <v>2993.400024414062</v>
      </c>
      <c r="S30" s="73">
        <v>3149.60205078125</v>
      </c>
      <c r="T30" s="73">
        <v>3306.082000732416</v>
      </c>
      <c r="U30" s="73">
        <v>3472.6760864257813</v>
      </c>
      <c r="V30" s="73">
        <v>3642.4990844726508</v>
      </c>
      <c r="W30" s="73">
        <v>3815.6539916992128</v>
      </c>
      <c r="X30" s="73">
        <v>3993.2119750976508</v>
      </c>
      <c r="Y30" s="73">
        <v>4175.7440795898383</v>
      </c>
      <c r="Z30" s="73">
        <v>4364.7819213867133</v>
      </c>
      <c r="AA30" s="73">
        <v>4557.4061279296875</v>
      </c>
      <c r="AB30" s="73">
        <v>4750.507080078125</v>
      </c>
      <c r="AC30" s="73">
        <v>4944.2018432617178</v>
      </c>
      <c r="AD30" s="73">
        <v>5141.238037109375</v>
      </c>
      <c r="AE30" s="73">
        <v>5338.71484375</v>
      </c>
    </row>
    <row r="31" spans="1:35" s="69" customFormat="1" x14ac:dyDescent="0.3">
      <c r="A31" s="108" t="s">
        <v>1351</v>
      </c>
      <c r="B31" s="108"/>
      <c r="C31" s="74">
        <v>20480.174050434354</v>
      </c>
      <c r="D31" s="74">
        <v>20695.488014689934</v>
      </c>
      <c r="E31" s="74">
        <v>20575.750404689934</v>
      </c>
      <c r="F31" s="74">
        <v>21528.672028708133</v>
      </c>
      <c r="G31" s="74">
        <v>19909.153346671294</v>
      </c>
      <c r="H31" s="74">
        <v>20169.552016714013</v>
      </c>
      <c r="I31" s="74">
        <v>21003.579986899553</v>
      </c>
      <c r="J31" s="74">
        <v>21427.699584281454</v>
      </c>
      <c r="K31" s="74">
        <v>25465.393851580604</v>
      </c>
      <c r="L31" s="74">
        <v>25465.393851547462</v>
      </c>
      <c r="M31" s="74">
        <v>25445.875730654894</v>
      </c>
      <c r="N31" s="74">
        <v>26666.683591769011</v>
      </c>
      <c r="O31" s="74">
        <v>26956.349292565512</v>
      </c>
      <c r="P31" s="74">
        <v>26956.349292910225</v>
      </c>
      <c r="Q31" s="74">
        <v>26458.85712581157</v>
      </c>
      <c r="R31" s="74">
        <v>26495.644595488502</v>
      </c>
      <c r="S31" s="74">
        <v>29571.736306266394</v>
      </c>
      <c r="T31" s="74">
        <v>30943.949441720477</v>
      </c>
      <c r="U31" s="74">
        <v>31716.927841921599</v>
      </c>
      <c r="V31" s="74">
        <v>32980.332752110531</v>
      </c>
      <c r="W31" s="74">
        <v>35093.648933680444</v>
      </c>
      <c r="X31" s="74">
        <v>37656.331687679718</v>
      </c>
      <c r="Y31" s="74">
        <v>38652.727585832276</v>
      </c>
      <c r="Z31" s="74">
        <v>38443.514588101774</v>
      </c>
      <c r="AA31" s="74">
        <v>39428.312212510726</v>
      </c>
      <c r="AB31" s="74">
        <v>42686.889533784284</v>
      </c>
      <c r="AC31" s="74">
        <v>43626.334835418354</v>
      </c>
      <c r="AD31" s="74">
        <v>43576.33492028543</v>
      </c>
      <c r="AE31" s="74">
        <v>43292.449401063524</v>
      </c>
    </row>
    <row r="32" spans="1:35" s="69" customFormat="1" x14ac:dyDescent="0.3"/>
    <row r="33" spans="1:31" s="69" customFormat="1" x14ac:dyDescent="0.3">
      <c r="A33" s="68" t="s">
        <v>1233</v>
      </c>
      <c r="B33" s="68" t="s">
        <v>1315</v>
      </c>
      <c r="C33" s="68" t="s">
        <v>1316</v>
      </c>
      <c r="D33" s="68" t="s">
        <v>1317</v>
      </c>
      <c r="E33" s="68" t="s">
        <v>1318</v>
      </c>
      <c r="F33" s="68" t="s">
        <v>1319</v>
      </c>
      <c r="G33" s="68" t="s">
        <v>1320</v>
      </c>
      <c r="H33" s="68" t="s">
        <v>1321</v>
      </c>
      <c r="I33" s="68" t="s">
        <v>1322</v>
      </c>
      <c r="J33" s="68" t="s">
        <v>1323</v>
      </c>
      <c r="K33" s="68" t="s">
        <v>1324</v>
      </c>
      <c r="L33" s="68" t="s">
        <v>1325</v>
      </c>
      <c r="M33" s="68" t="s">
        <v>1326</v>
      </c>
      <c r="N33" s="68" t="s">
        <v>1327</v>
      </c>
      <c r="O33" s="68" t="s">
        <v>1328</v>
      </c>
      <c r="P33" s="68" t="s">
        <v>1329</v>
      </c>
      <c r="Q33" s="68" t="s">
        <v>1330</v>
      </c>
      <c r="R33" s="68" t="s">
        <v>1331</v>
      </c>
      <c r="S33" s="68" t="s">
        <v>1332</v>
      </c>
      <c r="T33" s="68" t="s">
        <v>1333</v>
      </c>
      <c r="U33" s="68" t="s">
        <v>1334</v>
      </c>
      <c r="V33" s="68" t="s">
        <v>1335</v>
      </c>
      <c r="W33" s="68" t="s">
        <v>1336</v>
      </c>
      <c r="X33" s="68" t="s">
        <v>1337</v>
      </c>
      <c r="Y33" s="68" t="s">
        <v>1338</v>
      </c>
      <c r="Z33" s="68" t="s">
        <v>1339</v>
      </c>
      <c r="AA33" s="68" t="s">
        <v>1340</v>
      </c>
      <c r="AB33" s="68" t="s">
        <v>1341</v>
      </c>
      <c r="AC33" s="68" t="s">
        <v>1342</v>
      </c>
      <c r="AD33" s="68" t="s">
        <v>1343</v>
      </c>
      <c r="AE33" s="68" t="s">
        <v>1344</v>
      </c>
    </row>
    <row r="34" spans="1:31" s="69" customFormat="1" x14ac:dyDescent="0.3">
      <c r="A34" s="72" t="s">
        <v>1353</v>
      </c>
      <c r="B34" s="72" t="s">
        <v>621</v>
      </c>
      <c r="C34" s="73">
        <v>8126</v>
      </c>
      <c r="D34" s="73">
        <v>8126</v>
      </c>
      <c r="E34" s="73">
        <v>8126</v>
      </c>
      <c r="F34" s="73">
        <v>4620.4309662397281</v>
      </c>
      <c r="G34" s="73">
        <v>4620.4309658875591</v>
      </c>
      <c r="H34" s="73">
        <v>4405.5683522127438</v>
      </c>
      <c r="I34" s="73">
        <v>4262.24918322333</v>
      </c>
      <c r="J34" s="73">
        <v>4262.2485135052048</v>
      </c>
      <c r="K34" s="73">
        <v>4096.5176435048397</v>
      </c>
      <c r="L34" s="73">
        <v>4096.5176435044796</v>
      </c>
      <c r="M34" s="73">
        <v>4096.5176435041349</v>
      </c>
      <c r="N34" s="73">
        <v>4096.5176435037692</v>
      </c>
      <c r="O34" s="73">
        <v>3557.6917439497561</v>
      </c>
      <c r="P34" s="73">
        <v>3557.6917419109359</v>
      </c>
      <c r="Q34" s="73">
        <v>3557.69174395659</v>
      </c>
      <c r="R34" s="73">
        <v>3209.6731674692396</v>
      </c>
      <c r="S34" s="73">
        <v>3191.4430384478201</v>
      </c>
      <c r="T34" s="73">
        <v>3191.4430384524503</v>
      </c>
      <c r="U34" s="73">
        <v>3191.4430404699701</v>
      </c>
      <c r="V34" s="73">
        <v>3191.44282045932</v>
      </c>
      <c r="W34" s="73">
        <v>3053.9371204432205</v>
      </c>
      <c r="X34" s="73">
        <v>2309.9371804633597</v>
      </c>
      <c r="Y34" s="73">
        <v>1801.4925865037442</v>
      </c>
      <c r="Z34" s="73">
        <v>1554.4941100000001</v>
      </c>
      <c r="AA34" s="73">
        <v>1554.4941100000001</v>
      </c>
      <c r="AB34" s="73">
        <v>1554.4941100000001</v>
      </c>
      <c r="AC34" s="73">
        <v>1266.0001850430399</v>
      </c>
      <c r="AD34" s="73">
        <v>1266.0001851028501</v>
      </c>
      <c r="AE34" s="73">
        <v>1266.00018507253</v>
      </c>
    </row>
    <row r="35" spans="1:31" s="69" customFormat="1" x14ac:dyDescent="0.3">
      <c r="A35" s="72" t="s">
        <v>1353</v>
      </c>
      <c r="B35" s="72" t="s">
        <v>622</v>
      </c>
      <c r="C35" s="73">
        <v>0</v>
      </c>
      <c r="D35" s="73">
        <v>0</v>
      </c>
      <c r="E35" s="73">
        <v>0</v>
      </c>
      <c r="F35" s="73">
        <v>0</v>
      </c>
      <c r="G35" s="73">
        <v>0</v>
      </c>
      <c r="H35" s="73">
        <v>0</v>
      </c>
      <c r="I35" s="73">
        <v>0</v>
      </c>
      <c r="J35" s="73">
        <v>0</v>
      </c>
      <c r="K35" s="73">
        <v>0</v>
      </c>
      <c r="L35" s="73">
        <v>0</v>
      </c>
      <c r="M35" s="73">
        <v>0</v>
      </c>
      <c r="N35" s="73">
        <v>0</v>
      </c>
      <c r="O35" s="73">
        <v>0</v>
      </c>
      <c r="P35" s="73">
        <v>0</v>
      </c>
      <c r="Q35" s="73">
        <v>0</v>
      </c>
      <c r="R35" s="73">
        <v>0</v>
      </c>
      <c r="S35" s="73">
        <v>0</v>
      </c>
      <c r="T35" s="73">
        <v>0</v>
      </c>
      <c r="U35" s="73">
        <v>0</v>
      </c>
      <c r="V35" s="73">
        <v>0</v>
      </c>
      <c r="W35" s="73">
        <v>0</v>
      </c>
      <c r="X35" s="73">
        <v>0</v>
      </c>
      <c r="Y35" s="73">
        <v>0</v>
      </c>
      <c r="Z35" s="73">
        <v>0</v>
      </c>
      <c r="AA35" s="73">
        <v>0</v>
      </c>
      <c r="AB35" s="73">
        <v>0</v>
      </c>
      <c r="AC35" s="73">
        <v>0</v>
      </c>
      <c r="AD35" s="73">
        <v>0</v>
      </c>
      <c r="AE35" s="73">
        <v>0</v>
      </c>
    </row>
    <row r="36" spans="1:31" s="69" customFormat="1" x14ac:dyDescent="0.3">
      <c r="A36" s="72" t="s">
        <v>1353</v>
      </c>
      <c r="B36" s="72" t="s">
        <v>360</v>
      </c>
      <c r="C36" s="73">
        <v>1512.8999938964839</v>
      </c>
      <c r="D36" s="73">
        <v>1512.8999938964839</v>
      </c>
      <c r="E36" s="73">
        <v>1512.8999938964839</v>
      </c>
      <c r="F36" s="73">
        <v>1512.8999938964839</v>
      </c>
      <c r="G36" s="73">
        <v>1512.8999938964839</v>
      </c>
      <c r="H36" s="73">
        <v>1512.8999938964839</v>
      </c>
      <c r="I36" s="73">
        <v>1512.8999938964839</v>
      </c>
      <c r="J36" s="73">
        <v>1512.8999938964839</v>
      </c>
      <c r="K36" s="73">
        <v>1512.8999938964839</v>
      </c>
      <c r="L36" s="73">
        <v>1512.8999938964839</v>
      </c>
      <c r="M36" s="73">
        <v>1512.8999938964839</v>
      </c>
      <c r="N36" s="73">
        <v>1512.8999938964839</v>
      </c>
      <c r="O36" s="73">
        <v>1512.8999938964839</v>
      </c>
      <c r="P36" s="73">
        <v>1512.8999938964839</v>
      </c>
      <c r="Q36" s="73">
        <v>1512.8999938964839</v>
      </c>
      <c r="R36" s="73">
        <v>1127.8999938964839</v>
      </c>
      <c r="S36" s="73">
        <v>1127.8999938964839</v>
      </c>
      <c r="T36" s="73">
        <v>1127.8999938964839</v>
      </c>
      <c r="U36" s="73">
        <v>984.5</v>
      </c>
      <c r="V36" s="73">
        <v>984.5</v>
      </c>
      <c r="W36" s="73">
        <v>984.5</v>
      </c>
      <c r="X36" s="73">
        <v>984.5</v>
      </c>
      <c r="Y36" s="73">
        <v>984.5</v>
      </c>
      <c r="Z36" s="73">
        <v>984.5</v>
      </c>
      <c r="AA36" s="73">
        <v>340</v>
      </c>
      <c r="AB36" s="73">
        <v>180</v>
      </c>
      <c r="AC36" s="73">
        <v>180</v>
      </c>
      <c r="AD36" s="73">
        <v>180</v>
      </c>
      <c r="AE36" s="73">
        <v>180</v>
      </c>
    </row>
    <row r="37" spans="1:31" s="69" customFormat="1" x14ac:dyDescent="0.3">
      <c r="A37" s="72" t="s">
        <v>1353</v>
      </c>
      <c r="B37" s="72" t="s">
        <v>1346</v>
      </c>
      <c r="C37" s="73">
        <v>84</v>
      </c>
      <c r="D37" s="73">
        <v>84</v>
      </c>
      <c r="E37" s="73">
        <v>84</v>
      </c>
      <c r="F37" s="73">
        <v>84</v>
      </c>
      <c r="G37" s="73">
        <v>84</v>
      </c>
      <c r="H37" s="73">
        <v>84</v>
      </c>
      <c r="I37" s="73">
        <v>84</v>
      </c>
      <c r="J37" s="73">
        <v>84</v>
      </c>
      <c r="K37" s="73">
        <v>84</v>
      </c>
      <c r="L37" s="73">
        <v>84</v>
      </c>
      <c r="M37" s="73">
        <v>84</v>
      </c>
      <c r="N37" s="73">
        <v>84</v>
      </c>
      <c r="O37" s="73">
        <v>84</v>
      </c>
      <c r="P37" s="73">
        <v>84</v>
      </c>
      <c r="Q37" s="73">
        <v>84</v>
      </c>
      <c r="R37" s="73">
        <v>84</v>
      </c>
      <c r="S37" s="73">
        <v>84</v>
      </c>
      <c r="T37" s="73">
        <v>84</v>
      </c>
      <c r="U37" s="73">
        <v>84</v>
      </c>
      <c r="V37" s="73">
        <v>84</v>
      </c>
      <c r="W37" s="73">
        <v>84</v>
      </c>
      <c r="X37" s="73">
        <v>84</v>
      </c>
      <c r="Y37" s="73">
        <v>84</v>
      </c>
      <c r="Z37" s="73">
        <v>84</v>
      </c>
      <c r="AA37" s="73">
        <v>84</v>
      </c>
      <c r="AB37" s="73">
        <v>0</v>
      </c>
      <c r="AC37" s="73">
        <v>0</v>
      </c>
      <c r="AD37" s="73">
        <v>0</v>
      </c>
      <c r="AE37" s="73">
        <v>0</v>
      </c>
    </row>
    <row r="38" spans="1:31" s="69" customFormat="1" x14ac:dyDescent="0.3">
      <c r="A38" s="72" t="s">
        <v>1353</v>
      </c>
      <c r="B38" s="72" t="s">
        <v>1347</v>
      </c>
      <c r="C38" s="73">
        <v>1910</v>
      </c>
      <c r="D38" s="73">
        <v>1910</v>
      </c>
      <c r="E38" s="73">
        <v>1910</v>
      </c>
      <c r="F38" s="73">
        <v>1910</v>
      </c>
      <c r="G38" s="73">
        <v>1910</v>
      </c>
      <c r="H38" s="73">
        <v>1910</v>
      </c>
      <c r="I38" s="73">
        <v>1910</v>
      </c>
      <c r="J38" s="73">
        <v>1910</v>
      </c>
      <c r="K38" s="73">
        <v>1910</v>
      </c>
      <c r="L38" s="73">
        <v>1910</v>
      </c>
      <c r="M38" s="73">
        <v>1910</v>
      </c>
      <c r="N38" s="73">
        <v>1910</v>
      </c>
      <c r="O38" s="73">
        <v>1618</v>
      </c>
      <c r="P38" s="73">
        <v>1501</v>
      </c>
      <c r="Q38" s="73">
        <v>1501</v>
      </c>
      <c r="R38" s="73">
        <v>1501</v>
      </c>
      <c r="S38" s="73">
        <v>1501</v>
      </c>
      <c r="T38" s="73">
        <v>1501</v>
      </c>
      <c r="U38" s="73">
        <v>2473.4016000000001</v>
      </c>
      <c r="V38" s="73">
        <v>2473.4016000000001</v>
      </c>
      <c r="W38" s="73">
        <v>2473.4016000000001</v>
      </c>
      <c r="X38" s="73">
        <v>2561.0405000000001</v>
      </c>
      <c r="Y38" s="73">
        <v>2561.0405000000001</v>
      </c>
      <c r="Z38" s="73">
        <v>2429.0405000000001</v>
      </c>
      <c r="AA38" s="73">
        <v>2429.0405000000001</v>
      </c>
      <c r="AB38" s="73">
        <v>4283.3976042330842</v>
      </c>
      <c r="AC38" s="73">
        <v>4283.3976042565801</v>
      </c>
      <c r="AD38" s="73">
        <v>5030.9311061653234</v>
      </c>
      <c r="AE38" s="73">
        <v>4511.9311061876597</v>
      </c>
    </row>
    <row r="39" spans="1:31" s="69" customFormat="1" x14ac:dyDescent="0.3">
      <c r="A39" s="72" t="s">
        <v>1353</v>
      </c>
      <c r="B39" s="72" t="s">
        <v>1271</v>
      </c>
      <c r="C39" s="73">
        <v>152.40000152587891</v>
      </c>
      <c r="D39" s="73">
        <v>152.40000152587891</v>
      </c>
      <c r="E39" s="73">
        <v>152.40000152587891</v>
      </c>
      <c r="F39" s="73">
        <v>152.40000152587891</v>
      </c>
      <c r="G39" s="73">
        <v>152.40000152587891</v>
      </c>
      <c r="H39" s="73">
        <v>152.40000152587891</v>
      </c>
      <c r="I39" s="73">
        <v>152.40000152587891</v>
      </c>
      <c r="J39" s="73">
        <v>152.40000152587891</v>
      </c>
      <c r="K39" s="73">
        <v>152.40000152587891</v>
      </c>
      <c r="L39" s="73">
        <v>152.40000152587891</v>
      </c>
      <c r="M39" s="73">
        <v>152.40000152587891</v>
      </c>
      <c r="N39" s="73">
        <v>152.40000152587891</v>
      </c>
      <c r="O39" s="73">
        <v>152.40000152587891</v>
      </c>
      <c r="P39" s="73">
        <v>152.40000152587891</v>
      </c>
      <c r="Q39" s="73">
        <v>152.40000152587891</v>
      </c>
      <c r="R39" s="73">
        <v>152.40000152587891</v>
      </c>
      <c r="S39" s="73">
        <v>66</v>
      </c>
      <c r="T39" s="73">
        <v>66</v>
      </c>
      <c r="U39" s="73">
        <v>66</v>
      </c>
      <c r="V39" s="73">
        <v>66</v>
      </c>
      <c r="W39" s="73">
        <v>66</v>
      </c>
      <c r="X39" s="73">
        <v>0</v>
      </c>
      <c r="Y39" s="73">
        <v>0</v>
      </c>
      <c r="Z39" s="73">
        <v>0</v>
      </c>
      <c r="AA39" s="73">
        <v>0</v>
      </c>
      <c r="AB39" s="73">
        <v>0</v>
      </c>
      <c r="AC39" s="73">
        <v>0</v>
      </c>
      <c r="AD39" s="73">
        <v>0</v>
      </c>
      <c r="AE39" s="73">
        <v>0</v>
      </c>
    </row>
    <row r="40" spans="1:31" s="69" customFormat="1" x14ac:dyDescent="0.3">
      <c r="A40" s="72" t="s">
        <v>1353</v>
      </c>
      <c r="B40" s="72" t="s">
        <v>626</v>
      </c>
      <c r="C40" s="73">
        <v>4376.6079207824696</v>
      </c>
      <c r="D40" s="73">
        <v>4876.6079207824696</v>
      </c>
      <c r="E40" s="73">
        <v>4876.6079207824696</v>
      </c>
      <c r="F40" s="73">
        <v>6199.4241007824694</v>
      </c>
      <c r="G40" s="73">
        <v>6248.8257407824694</v>
      </c>
      <c r="H40" s="73">
        <v>6248.8257407824694</v>
      </c>
      <c r="I40" s="73">
        <v>6248.8257407824694</v>
      </c>
      <c r="J40" s="73">
        <v>7099.4247628833291</v>
      </c>
      <c r="K40" s="73">
        <v>7099.4247629276288</v>
      </c>
      <c r="L40" s="73">
        <v>7099.4247629425699</v>
      </c>
      <c r="M40" s="73">
        <v>7399.424862950209</v>
      </c>
      <c r="N40" s="73">
        <v>7999.9280629586683</v>
      </c>
      <c r="O40" s="73">
        <v>9261.7099508816591</v>
      </c>
      <c r="P40" s="73">
        <v>9261.7099509934578</v>
      </c>
      <c r="Q40" s="73">
        <v>9509.0451910865286</v>
      </c>
      <c r="R40" s="73">
        <v>9691.3593319524589</v>
      </c>
      <c r="S40" s="73">
        <v>10540.760883817558</v>
      </c>
      <c r="T40" s="73">
        <v>10540.760883904719</v>
      </c>
      <c r="U40" s="73">
        <v>10540.760883921688</v>
      </c>
      <c r="V40" s="73">
        <v>10540.760883945419</v>
      </c>
      <c r="W40" s="73">
        <v>11293.185483993118</v>
      </c>
      <c r="X40" s="73">
        <v>12725.935193669678</v>
      </c>
      <c r="Y40" s="73">
        <v>12545.417188368456</v>
      </c>
      <c r="Z40" s="73">
        <v>12653.974973778819</v>
      </c>
      <c r="AA40" s="73">
        <v>13118.954674209499</v>
      </c>
      <c r="AB40" s="73">
        <v>14038.834806642541</v>
      </c>
      <c r="AC40" s="73">
        <v>14038.834806976909</v>
      </c>
      <c r="AD40" s="73">
        <v>14819.660736693599</v>
      </c>
      <c r="AE40" s="73">
        <v>16838.834536722021</v>
      </c>
    </row>
    <row r="41" spans="1:31" s="69" customFormat="1" x14ac:dyDescent="0.3">
      <c r="A41" s="72" t="s">
        <v>1353</v>
      </c>
      <c r="B41" s="72" t="s">
        <v>1348</v>
      </c>
      <c r="C41" s="73">
        <v>2017.6349983215291</v>
      </c>
      <c r="D41" s="73">
        <v>2827.6199989318811</v>
      </c>
      <c r="E41" s="73">
        <v>2827.6199989318811</v>
      </c>
      <c r="F41" s="73">
        <v>2827.6199989318811</v>
      </c>
      <c r="G41" s="73">
        <v>2827.6199989318811</v>
      </c>
      <c r="H41" s="73">
        <v>2827.6199989318811</v>
      </c>
      <c r="I41" s="73">
        <v>2827.6199989318811</v>
      </c>
      <c r="J41" s="73">
        <v>2827.6199989318811</v>
      </c>
      <c r="K41" s="73">
        <v>2827.6199989318811</v>
      </c>
      <c r="L41" s="73">
        <v>2827.6199989318811</v>
      </c>
      <c r="M41" s="73">
        <v>2908.6498025745109</v>
      </c>
      <c r="N41" s="73">
        <v>3327.6200485286799</v>
      </c>
      <c r="O41" s="73">
        <v>3781.7930089318802</v>
      </c>
      <c r="P41" s="73">
        <v>3781.7930089318802</v>
      </c>
      <c r="Q41" s="73">
        <v>3781.7930089318802</v>
      </c>
      <c r="R41" s="73">
        <v>3660.7930089318797</v>
      </c>
      <c r="S41" s="73">
        <v>5257.5036589318797</v>
      </c>
      <c r="T41" s="73">
        <v>5257.5037591357595</v>
      </c>
      <c r="U41" s="73">
        <v>5522.1619609641994</v>
      </c>
      <c r="V41" s="73">
        <v>6373.6484110434003</v>
      </c>
      <c r="W41" s="73">
        <v>7182.8659167392698</v>
      </c>
      <c r="X41" s="73">
        <v>10329.701811286135</v>
      </c>
      <c r="Y41" s="73">
        <v>10162.701811432835</v>
      </c>
      <c r="Z41" s="73">
        <v>9961.6018130951143</v>
      </c>
      <c r="AA41" s="73">
        <v>9897.3938133213087</v>
      </c>
      <c r="AB41" s="73">
        <v>11593.692052785107</v>
      </c>
      <c r="AC41" s="73">
        <v>11483.29205130218</v>
      </c>
      <c r="AD41" s="73">
        <v>10952.3920499131</v>
      </c>
      <c r="AE41" s="73">
        <v>11142.415748836478</v>
      </c>
    </row>
    <row r="42" spans="1:31" s="69" customFormat="1" x14ac:dyDescent="0.3">
      <c r="A42" s="72" t="s">
        <v>1353</v>
      </c>
      <c r="B42" s="72" t="s">
        <v>1349</v>
      </c>
      <c r="C42" s="73">
        <v>0</v>
      </c>
      <c r="D42" s="73">
        <v>20</v>
      </c>
      <c r="E42" s="73">
        <v>20</v>
      </c>
      <c r="F42" s="73">
        <v>20</v>
      </c>
      <c r="G42" s="73">
        <v>20</v>
      </c>
      <c r="H42" s="73">
        <v>20</v>
      </c>
      <c r="I42" s="73">
        <v>20</v>
      </c>
      <c r="J42" s="73">
        <v>20.000245182570001</v>
      </c>
      <c r="K42" s="73">
        <v>20.000245705040001</v>
      </c>
      <c r="L42" s="73">
        <v>20.000246217819999</v>
      </c>
      <c r="M42" s="73">
        <v>20.000246666260001</v>
      </c>
      <c r="N42" s="73">
        <v>379.12887999999998</v>
      </c>
      <c r="O42" s="73">
        <v>578.08429999999998</v>
      </c>
      <c r="P42" s="73">
        <v>578.08429999999998</v>
      </c>
      <c r="Q42" s="73">
        <v>578.08429999999998</v>
      </c>
      <c r="R42" s="73">
        <v>578.08429999999998</v>
      </c>
      <c r="S42" s="73">
        <v>989.32600000000002</v>
      </c>
      <c r="T42" s="73">
        <v>989.32600000000002</v>
      </c>
      <c r="U42" s="73">
        <v>989.32600000000002</v>
      </c>
      <c r="V42" s="73">
        <v>969.32600000000002</v>
      </c>
      <c r="W42" s="73">
        <v>969.32600000000002</v>
      </c>
      <c r="X42" s="73">
        <v>1190.8794</v>
      </c>
      <c r="Y42" s="73">
        <v>1190.8794</v>
      </c>
      <c r="Z42" s="73">
        <v>1190.8794</v>
      </c>
      <c r="AA42" s="73">
        <v>1190.8794</v>
      </c>
      <c r="AB42" s="73">
        <v>2557.3341999999998</v>
      </c>
      <c r="AC42" s="73">
        <v>2557.3341999999998</v>
      </c>
      <c r="AD42" s="73">
        <v>3421.9937</v>
      </c>
      <c r="AE42" s="73">
        <v>3421.9937</v>
      </c>
    </row>
    <row r="43" spans="1:31" s="69" customFormat="1" x14ac:dyDescent="0.3">
      <c r="A43" s="72" t="s">
        <v>1353</v>
      </c>
      <c r="B43" s="72" t="s">
        <v>612</v>
      </c>
      <c r="C43" s="73">
        <v>570</v>
      </c>
      <c r="D43" s="73">
        <v>570</v>
      </c>
      <c r="E43" s="73">
        <v>570</v>
      </c>
      <c r="F43" s="73">
        <v>570</v>
      </c>
      <c r="G43" s="73">
        <v>570</v>
      </c>
      <c r="H43" s="73">
        <v>570</v>
      </c>
      <c r="I43" s="73">
        <v>570</v>
      </c>
      <c r="J43" s="73">
        <v>570.00012041335003</v>
      </c>
      <c r="K43" s="73">
        <v>570.00012051460999</v>
      </c>
      <c r="L43" s="73">
        <v>570.00012078169004</v>
      </c>
      <c r="M43" s="73">
        <v>570.00012088311598</v>
      </c>
      <c r="N43" s="73">
        <v>892.34942999999998</v>
      </c>
      <c r="O43" s="73">
        <v>1186.791999999999</v>
      </c>
      <c r="P43" s="73">
        <v>1186.791999999999</v>
      </c>
      <c r="Q43" s="73">
        <v>1186.791999999999</v>
      </c>
      <c r="R43" s="73">
        <v>1186.791999999999</v>
      </c>
      <c r="S43" s="73">
        <v>1941.1597999999999</v>
      </c>
      <c r="T43" s="73">
        <v>1941.1597999999999</v>
      </c>
      <c r="U43" s="73">
        <v>1941.1597999999999</v>
      </c>
      <c r="V43" s="73">
        <v>1941.1597999999999</v>
      </c>
      <c r="W43" s="73">
        <v>1941.1597999999999</v>
      </c>
      <c r="X43" s="73">
        <v>3396.1333</v>
      </c>
      <c r="Y43" s="73">
        <v>3396.1333</v>
      </c>
      <c r="Z43" s="73">
        <v>3396.1333</v>
      </c>
      <c r="AA43" s="73">
        <v>3396.1333</v>
      </c>
      <c r="AB43" s="73">
        <v>3396.1333</v>
      </c>
      <c r="AC43" s="73">
        <v>3396.1333</v>
      </c>
      <c r="AD43" s="73">
        <v>3670</v>
      </c>
      <c r="AE43" s="73">
        <v>3670</v>
      </c>
    </row>
    <row r="44" spans="1:31" s="69" customFormat="1" x14ac:dyDescent="0.3">
      <c r="A44" s="72" t="s">
        <v>1353</v>
      </c>
      <c r="B44" s="72" t="s">
        <v>1350</v>
      </c>
      <c r="C44" s="73">
        <v>18.792000293731611</v>
      </c>
      <c r="D44" s="73">
        <v>56.930000305175746</v>
      </c>
      <c r="E44" s="73">
        <v>116.31200408935541</v>
      </c>
      <c r="F44" s="73">
        <v>203.74100685119538</v>
      </c>
      <c r="G44" s="73">
        <v>316.67499160766528</v>
      </c>
      <c r="H44" s="73">
        <v>441.51198577880842</v>
      </c>
      <c r="I44" s="73">
        <v>598.09701538085881</v>
      </c>
      <c r="J44" s="73">
        <v>788.33800506591706</v>
      </c>
      <c r="K44" s="73">
        <v>1007.1959838867181</v>
      </c>
      <c r="L44" s="73">
        <v>1181.6699371337841</v>
      </c>
      <c r="M44" s="73">
        <v>1375.488037109372</v>
      </c>
      <c r="N44" s="73">
        <v>1581.046997070305</v>
      </c>
      <c r="O44" s="73">
        <v>1799.5640411376919</v>
      </c>
      <c r="P44" s="73">
        <v>2003.201034545895</v>
      </c>
      <c r="Q44" s="73">
        <v>2215.9790039062468</v>
      </c>
      <c r="R44" s="73">
        <v>2320.6339721679628</v>
      </c>
      <c r="S44" s="73">
        <v>2431.5501098632758</v>
      </c>
      <c r="T44" s="73">
        <v>2543.8589782714839</v>
      </c>
      <c r="U44" s="73">
        <v>2662.8169250488231</v>
      </c>
      <c r="V44" s="73">
        <v>2785.4378967285102</v>
      </c>
      <c r="W44" s="73">
        <v>2910.140014648432</v>
      </c>
      <c r="X44" s="73">
        <v>3039.4479064941352</v>
      </c>
      <c r="Y44" s="73">
        <v>3174.2980346679628</v>
      </c>
      <c r="Z44" s="73">
        <v>3316.8311157226563</v>
      </c>
      <c r="AA44" s="73">
        <v>3463.237915039057</v>
      </c>
      <c r="AB44" s="73">
        <v>3617.5489807128902</v>
      </c>
      <c r="AC44" s="73">
        <v>3775.544921874995</v>
      </c>
      <c r="AD44" s="73">
        <v>3934.3799438476508</v>
      </c>
      <c r="AE44" s="73">
        <v>4096.4850463867178</v>
      </c>
    </row>
    <row r="45" spans="1:31" s="69" customFormat="1" x14ac:dyDescent="0.3">
      <c r="A45" s="108" t="s">
        <v>1351</v>
      </c>
      <c r="B45" s="108"/>
      <c r="C45" s="74">
        <v>18179.542914526362</v>
      </c>
      <c r="D45" s="74">
        <v>19489.527915136714</v>
      </c>
      <c r="E45" s="74">
        <v>19489.527915136714</v>
      </c>
      <c r="F45" s="74">
        <v>17306.775061376444</v>
      </c>
      <c r="G45" s="74">
        <v>17356.176701024273</v>
      </c>
      <c r="H45" s="74">
        <v>17141.314087349456</v>
      </c>
      <c r="I45" s="74">
        <v>16997.994918360044</v>
      </c>
      <c r="J45" s="74">
        <v>17848.593270742778</v>
      </c>
      <c r="K45" s="74">
        <v>17682.862400786711</v>
      </c>
      <c r="L45" s="74">
        <v>17682.862400801292</v>
      </c>
      <c r="M45" s="74">
        <v>18063.892304451216</v>
      </c>
      <c r="N45" s="74">
        <v>19083.365750413479</v>
      </c>
      <c r="O45" s="74">
        <v>19968.49469918566</v>
      </c>
      <c r="P45" s="74">
        <v>19851.494697258637</v>
      </c>
      <c r="Q45" s="74">
        <v>20098.829939397361</v>
      </c>
      <c r="R45" s="74">
        <v>19427.12550377594</v>
      </c>
      <c r="S45" s="74">
        <v>21768.607575093742</v>
      </c>
      <c r="T45" s="74">
        <v>21768.607675389416</v>
      </c>
      <c r="U45" s="74">
        <v>22862.26748535586</v>
      </c>
      <c r="V45" s="74">
        <v>23713.75371544814</v>
      </c>
      <c r="W45" s="74">
        <v>25137.890121175609</v>
      </c>
      <c r="X45" s="74">
        <v>28995.114685419176</v>
      </c>
      <c r="Y45" s="74">
        <v>28139.152086305035</v>
      </c>
      <c r="Z45" s="74">
        <v>27667.61139687393</v>
      </c>
      <c r="AA45" s="74">
        <v>27423.883097530808</v>
      </c>
      <c r="AB45" s="74">
        <v>31650.418573660732</v>
      </c>
      <c r="AC45" s="74">
        <v>31251.524647578706</v>
      </c>
      <c r="AD45" s="74">
        <v>32248.984077874869</v>
      </c>
      <c r="AE45" s="74">
        <v>33939.181576818686</v>
      </c>
    </row>
    <row r="46" spans="1:31" s="69" customFormat="1" x14ac:dyDescent="0.3"/>
    <row r="47" spans="1:31" s="69" customFormat="1" x14ac:dyDescent="0.3">
      <c r="A47" s="68" t="s">
        <v>1233</v>
      </c>
      <c r="B47" s="68" t="s">
        <v>1315</v>
      </c>
      <c r="C47" s="68" t="s">
        <v>1316</v>
      </c>
      <c r="D47" s="68" t="s">
        <v>1317</v>
      </c>
      <c r="E47" s="68" t="s">
        <v>1318</v>
      </c>
      <c r="F47" s="68" t="s">
        <v>1319</v>
      </c>
      <c r="G47" s="68" t="s">
        <v>1320</v>
      </c>
      <c r="H47" s="68" t="s">
        <v>1321</v>
      </c>
      <c r="I47" s="68" t="s">
        <v>1322</v>
      </c>
      <c r="J47" s="68" t="s">
        <v>1323</v>
      </c>
      <c r="K47" s="68" t="s">
        <v>1324</v>
      </c>
      <c r="L47" s="68" t="s">
        <v>1325</v>
      </c>
      <c r="M47" s="68" t="s">
        <v>1326</v>
      </c>
      <c r="N47" s="68" t="s">
        <v>1327</v>
      </c>
      <c r="O47" s="68" t="s">
        <v>1328</v>
      </c>
      <c r="P47" s="68" t="s">
        <v>1329</v>
      </c>
      <c r="Q47" s="68" t="s">
        <v>1330</v>
      </c>
      <c r="R47" s="68" t="s">
        <v>1331</v>
      </c>
      <c r="S47" s="68" t="s">
        <v>1332</v>
      </c>
      <c r="T47" s="68" t="s">
        <v>1333</v>
      </c>
      <c r="U47" s="68" t="s">
        <v>1334</v>
      </c>
      <c r="V47" s="68" t="s">
        <v>1335</v>
      </c>
      <c r="W47" s="68" t="s">
        <v>1336</v>
      </c>
      <c r="X47" s="68" t="s">
        <v>1337</v>
      </c>
      <c r="Y47" s="68" t="s">
        <v>1338</v>
      </c>
      <c r="Z47" s="68" t="s">
        <v>1339</v>
      </c>
      <c r="AA47" s="68" t="s">
        <v>1340</v>
      </c>
      <c r="AB47" s="68" t="s">
        <v>1341</v>
      </c>
      <c r="AC47" s="68" t="s">
        <v>1342</v>
      </c>
      <c r="AD47" s="68" t="s">
        <v>1343</v>
      </c>
      <c r="AE47" s="68" t="s">
        <v>1344</v>
      </c>
    </row>
    <row r="48" spans="1:31" s="69" customFormat="1" x14ac:dyDescent="0.3">
      <c r="A48" s="72" t="s">
        <v>1354</v>
      </c>
      <c r="B48" s="72" t="s">
        <v>621</v>
      </c>
      <c r="C48" s="73">
        <v>0</v>
      </c>
      <c r="D48" s="73">
        <v>0</v>
      </c>
      <c r="E48" s="73">
        <v>0</v>
      </c>
      <c r="F48" s="73">
        <v>0</v>
      </c>
      <c r="G48" s="73">
        <v>0</v>
      </c>
      <c r="H48" s="73">
        <v>0</v>
      </c>
      <c r="I48" s="73">
        <v>0</v>
      </c>
      <c r="J48" s="73">
        <v>0</v>
      </c>
      <c r="K48" s="73">
        <v>0</v>
      </c>
      <c r="L48" s="73">
        <v>0</v>
      </c>
      <c r="M48" s="73">
        <v>0</v>
      </c>
      <c r="N48" s="73">
        <v>0</v>
      </c>
      <c r="O48" s="73">
        <v>0</v>
      </c>
      <c r="P48" s="73">
        <v>0</v>
      </c>
      <c r="Q48" s="73">
        <v>0</v>
      </c>
      <c r="R48" s="73">
        <v>0</v>
      </c>
      <c r="S48" s="73">
        <v>0</v>
      </c>
      <c r="T48" s="73">
        <v>0</v>
      </c>
      <c r="U48" s="73">
        <v>0</v>
      </c>
      <c r="V48" s="73">
        <v>0</v>
      </c>
      <c r="W48" s="73">
        <v>0</v>
      </c>
      <c r="X48" s="73">
        <v>0</v>
      </c>
      <c r="Y48" s="73">
        <v>0</v>
      </c>
      <c r="Z48" s="73">
        <v>0</v>
      </c>
      <c r="AA48" s="73">
        <v>0</v>
      </c>
      <c r="AB48" s="73">
        <v>0</v>
      </c>
      <c r="AC48" s="73">
        <v>0</v>
      </c>
      <c r="AD48" s="73">
        <v>0</v>
      </c>
      <c r="AE48" s="73">
        <v>0</v>
      </c>
    </row>
    <row r="49" spans="1:31" s="69" customFormat="1" x14ac:dyDescent="0.3">
      <c r="A49" s="72" t="s">
        <v>1354</v>
      </c>
      <c r="B49" s="72" t="s">
        <v>622</v>
      </c>
      <c r="C49" s="73">
        <v>4790</v>
      </c>
      <c r="D49" s="73">
        <v>4790</v>
      </c>
      <c r="E49" s="73">
        <v>4790</v>
      </c>
      <c r="F49" s="73">
        <v>2317.3346100000003</v>
      </c>
      <c r="G49" s="73">
        <v>2237.5193200000003</v>
      </c>
      <c r="H49" s="73">
        <v>1930.8907199999999</v>
      </c>
      <c r="I49" s="73">
        <v>1.00383884E-4</v>
      </c>
      <c r="J49" s="73">
        <v>0</v>
      </c>
      <c r="K49" s="73">
        <v>1.0019440399999999E-4</v>
      </c>
      <c r="L49" s="73">
        <v>0</v>
      </c>
      <c r="M49" s="73">
        <v>0</v>
      </c>
      <c r="N49" s="73">
        <v>1.00375849999999E-4</v>
      </c>
      <c r="O49" s="73">
        <v>1.0036952E-4</v>
      </c>
      <c r="P49" s="73">
        <v>1.00428566E-4</v>
      </c>
      <c r="Q49" s="73">
        <v>1.0044372E-4</v>
      </c>
      <c r="R49" s="73">
        <v>1.00441149999999E-4</v>
      </c>
      <c r="S49" s="73">
        <v>1.0046489E-4</v>
      </c>
      <c r="T49" s="73">
        <v>1.0044155999999999E-4</v>
      </c>
      <c r="U49" s="73">
        <v>1.0046222E-4</v>
      </c>
      <c r="V49" s="73">
        <v>1.005121E-4</v>
      </c>
      <c r="W49" s="73">
        <v>1.0047410999999999E-4</v>
      </c>
      <c r="X49" s="73">
        <v>1.0044373E-4</v>
      </c>
      <c r="Y49" s="73">
        <v>1.00435165E-4</v>
      </c>
      <c r="Z49" s="73">
        <v>1.0047697000000001E-4</v>
      </c>
      <c r="AA49" s="73">
        <v>1.0042864E-4</v>
      </c>
      <c r="AB49" s="73">
        <v>1.00422824999999E-4</v>
      </c>
      <c r="AC49" s="73">
        <v>0</v>
      </c>
      <c r="AD49" s="73">
        <v>0</v>
      </c>
      <c r="AE49" s="73">
        <v>0</v>
      </c>
    </row>
    <row r="50" spans="1:31" s="69" customFormat="1" x14ac:dyDescent="0.3">
      <c r="A50" s="72" t="s">
        <v>1354</v>
      </c>
      <c r="B50" s="72" t="s">
        <v>360</v>
      </c>
      <c r="C50" s="73">
        <v>0</v>
      </c>
      <c r="D50" s="73">
        <v>0</v>
      </c>
      <c r="E50" s="73">
        <v>0</v>
      </c>
      <c r="F50" s="73">
        <v>0</v>
      </c>
      <c r="G50" s="73">
        <v>0</v>
      </c>
      <c r="H50" s="73">
        <v>0</v>
      </c>
      <c r="I50" s="73">
        <v>0</v>
      </c>
      <c r="J50" s="73">
        <v>0</v>
      </c>
      <c r="K50" s="73">
        <v>0</v>
      </c>
      <c r="L50" s="73">
        <v>0</v>
      </c>
      <c r="M50" s="73">
        <v>0</v>
      </c>
      <c r="N50" s="73">
        <v>0</v>
      </c>
      <c r="O50" s="73">
        <v>0</v>
      </c>
      <c r="P50" s="73">
        <v>0</v>
      </c>
      <c r="Q50" s="73">
        <v>0</v>
      </c>
      <c r="R50" s="73">
        <v>0</v>
      </c>
      <c r="S50" s="73">
        <v>0</v>
      </c>
      <c r="T50" s="73">
        <v>0</v>
      </c>
      <c r="U50" s="73">
        <v>0</v>
      </c>
      <c r="V50" s="73">
        <v>0</v>
      </c>
      <c r="W50" s="73">
        <v>0</v>
      </c>
      <c r="X50" s="73">
        <v>0</v>
      </c>
      <c r="Y50" s="73">
        <v>0</v>
      </c>
      <c r="Z50" s="73">
        <v>0</v>
      </c>
      <c r="AA50" s="73">
        <v>0</v>
      </c>
      <c r="AB50" s="73">
        <v>0</v>
      </c>
      <c r="AC50" s="73">
        <v>0</v>
      </c>
      <c r="AD50" s="73">
        <v>0</v>
      </c>
      <c r="AE50" s="73">
        <v>0</v>
      </c>
    </row>
    <row r="51" spans="1:31" s="69" customFormat="1" x14ac:dyDescent="0.3">
      <c r="A51" s="72" t="s">
        <v>1354</v>
      </c>
      <c r="B51" s="72" t="s">
        <v>1346</v>
      </c>
      <c r="C51" s="73">
        <v>500</v>
      </c>
      <c r="D51" s="73">
        <v>500</v>
      </c>
      <c r="E51" s="73">
        <v>500</v>
      </c>
      <c r="F51" s="73">
        <v>500</v>
      </c>
      <c r="G51" s="73">
        <v>500</v>
      </c>
      <c r="H51" s="73">
        <v>500</v>
      </c>
      <c r="I51" s="73">
        <v>500</v>
      </c>
      <c r="J51" s="73">
        <v>500</v>
      </c>
      <c r="K51" s="73">
        <v>500</v>
      </c>
      <c r="L51" s="73">
        <v>500</v>
      </c>
      <c r="M51" s="73">
        <v>500</v>
      </c>
      <c r="N51" s="73">
        <v>500</v>
      </c>
      <c r="O51" s="73">
        <v>500</v>
      </c>
      <c r="P51" s="73">
        <v>500</v>
      </c>
      <c r="Q51" s="73">
        <v>500</v>
      </c>
      <c r="R51" s="73">
        <v>500</v>
      </c>
      <c r="S51" s="73">
        <v>500</v>
      </c>
      <c r="T51" s="73">
        <v>500</v>
      </c>
      <c r="U51" s="73">
        <v>0</v>
      </c>
      <c r="V51" s="73">
        <v>0</v>
      </c>
      <c r="W51" s="73">
        <v>0</v>
      </c>
      <c r="X51" s="73">
        <v>0</v>
      </c>
      <c r="Y51" s="73">
        <v>0</v>
      </c>
      <c r="Z51" s="73">
        <v>0</v>
      </c>
      <c r="AA51" s="73">
        <v>0</v>
      </c>
      <c r="AB51" s="73">
        <v>0</v>
      </c>
      <c r="AC51" s="73">
        <v>0</v>
      </c>
      <c r="AD51" s="73">
        <v>0</v>
      </c>
      <c r="AE51" s="73">
        <v>0</v>
      </c>
    </row>
    <row r="52" spans="1:31" s="69" customFormat="1" x14ac:dyDescent="0.3">
      <c r="A52" s="72" t="s">
        <v>1354</v>
      </c>
      <c r="B52" s="72" t="s">
        <v>1347</v>
      </c>
      <c r="C52" s="73">
        <v>1900</v>
      </c>
      <c r="D52" s="73">
        <v>1900</v>
      </c>
      <c r="E52" s="73">
        <v>1900</v>
      </c>
      <c r="F52" s="73">
        <v>1900</v>
      </c>
      <c r="G52" s="73">
        <v>1900</v>
      </c>
      <c r="H52" s="73">
        <v>1900</v>
      </c>
      <c r="I52" s="73">
        <v>1900</v>
      </c>
      <c r="J52" s="73">
        <v>1900</v>
      </c>
      <c r="K52" s="73">
        <v>1900</v>
      </c>
      <c r="L52" s="73">
        <v>1900</v>
      </c>
      <c r="M52" s="73">
        <v>1900</v>
      </c>
      <c r="N52" s="73">
        <v>1900</v>
      </c>
      <c r="O52" s="73">
        <v>1730</v>
      </c>
      <c r="P52" s="73">
        <v>1730</v>
      </c>
      <c r="Q52" s="73">
        <v>1730</v>
      </c>
      <c r="R52" s="73">
        <v>1730</v>
      </c>
      <c r="S52" s="73">
        <v>1730.0004674935001</v>
      </c>
      <c r="T52" s="73">
        <v>1730.0004675243699</v>
      </c>
      <c r="U52" s="73">
        <v>1290.00046766797</v>
      </c>
      <c r="V52" s="73">
        <v>1290.0004677925001</v>
      </c>
      <c r="W52" s="73">
        <v>2807.5803999999998</v>
      </c>
      <c r="X52" s="73">
        <v>2713.5803999999998</v>
      </c>
      <c r="Y52" s="73">
        <v>3082.1477371268002</v>
      </c>
      <c r="Z52" s="73">
        <v>3830.2555814767602</v>
      </c>
      <c r="AA52" s="73">
        <v>3830.2555815042001</v>
      </c>
      <c r="AB52" s="73">
        <v>3830.25558156241</v>
      </c>
      <c r="AC52" s="73">
        <v>3246.2555816721001</v>
      </c>
      <c r="AD52" s="73">
        <v>3246.25558194728</v>
      </c>
      <c r="AE52" s="73">
        <v>4296.1537011927703</v>
      </c>
    </row>
    <row r="53" spans="1:31" s="69" customFormat="1" x14ac:dyDescent="0.3">
      <c r="A53" s="72" t="s">
        <v>1354</v>
      </c>
      <c r="B53" s="72" t="s">
        <v>1271</v>
      </c>
      <c r="C53" s="73">
        <v>2219</v>
      </c>
      <c r="D53" s="73">
        <v>2219</v>
      </c>
      <c r="E53" s="73">
        <v>2219</v>
      </c>
      <c r="F53" s="73">
        <v>2219</v>
      </c>
      <c r="G53" s="73">
        <v>2219</v>
      </c>
      <c r="H53" s="73">
        <v>2219</v>
      </c>
      <c r="I53" s="73">
        <v>2219</v>
      </c>
      <c r="J53" s="73">
        <v>2219</v>
      </c>
      <c r="K53" s="73">
        <v>2219</v>
      </c>
      <c r="L53" s="73">
        <v>2219</v>
      </c>
      <c r="M53" s="73">
        <v>2219</v>
      </c>
      <c r="N53" s="73">
        <v>2219</v>
      </c>
      <c r="O53" s="73">
        <v>2219</v>
      </c>
      <c r="P53" s="73">
        <v>2219</v>
      </c>
      <c r="Q53" s="73">
        <v>2219</v>
      </c>
      <c r="R53" s="73">
        <v>2219</v>
      </c>
      <c r="S53" s="73">
        <v>2219</v>
      </c>
      <c r="T53" s="73">
        <v>2219</v>
      </c>
      <c r="U53" s="73">
        <v>2219</v>
      </c>
      <c r="V53" s="73">
        <v>2219</v>
      </c>
      <c r="W53" s="73">
        <v>2219</v>
      </c>
      <c r="X53" s="73">
        <v>2219</v>
      </c>
      <c r="Y53" s="73">
        <v>2219</v>
      </c>
      <c r="Z53" s="73">
        <v>2219</v>
      </c>
      <c r="AA53" s="73">
        <v>2219</v>
      </c>
      <c r="AB53" s="73">
        <v>2219</v>
      </c>
      <c r="AC53" s="73">
        <v>2219</v>
      </c>
      <c r="AD53" s="73">
        <v>2219</v>
      </c>
      <c r="AE53" s="73">
        <v>2219</v>
      </c>
    </row>
    <row r="54" spans="1:31" s="69" customFormat="1" x14ac:dyDescent="0.3">
      <c r="A54" s="72" t="s">
        <v>1354</v>
      </c>
      <c r="B54" s="72" t="s">
        <v>626</v>
      </c>
      <c r="C54" s="73">
        <v>3434.4399795532199</v>
      </c>
      <c r="D54" s="73">
        <v>4322.199974060055</v>
      </c>
      <c r="E54" s="73">
        <v>4322.199974060055</v>
      </c>
      <c r="F54" s="73">
        <v>5283.8176008466653</v>
      </c>
      <c r="G54" s="73">
        <v>5283.8176008501559</v>
      </c>
      <c r="H54" s="73">
        <v>5601.0005608536003</v>
      </c>
      <c r="I54" s="73">
        <v>7247.3266608582489</v>
      </c>
      <c r="J54" s="73">
        <v>7797.3264608640984</v>
      </c>
      <c r="K54" s="73">
        <v>7797.3264608783593</v>
      </c>
      <c r="L54" s="73">
        <v>7797.326460990751</v>
      </c>
      <c r="M54" s="73">
        <v>8258.8696233350638</v>
      </c>
      <c r="N54" s="73">
        <v>8585.7093596957857</v>
      </c>
      <c r="O54" s="73">
        <v>9396.5623614526849</v>
      </c>
      <c r="P54" s="73">
        <v>10019.700261536525</v>
      </c>
      <c r="Q54" s="73">
        <v>10019.700261578924</v>
      </c>
      <c r="R54" s="73">
        <v>10019.700424257326</v>
      </c>
      <c r="S54" s="73">
        <v>12802.500288873913</v>
      </c>
      <c r="T54" s="73">
        <v>12382.500289644664</v>
      </c>
      <c r="U54" s="73">
        <v>12190.500297630842</v>
      </c>
      <c r="V54" s="73">
        <v>12202.18454168945</v>
      </c>
      <c r="W54" s="73">
        <v>12264.614231689449</v>
      </c>
      <c r="X54" s="73">
        <v>12398.352742452389</v>
      </c>
      <c r="Y54" s="73">
        <v>12074.552739400631</v>
      </c>
      <c r="Z54" s="73">
        <v>11762.552739400631</v>
      </c>
      <c r="AA54" s="73">
        <v>11220.489978790281</v>
      </c>
      <c r="AB54" s="73">
        <v>11220.489978790281</v>
      </c>
      <c r="AC54" s="73">
        <v>10980.489978790281</v>
      </c>
      <c r="AD54" s="73">
        <v>10951.789978027342</v>
      </c>
      <c r="AE54" s="73">
        <v>10224.099998474121</v>
      </c>
    </row>
    <row r="55" spans="1:31" s="69" customFormat="1" x14ac:dyDescent="0.3">
      <c r="A55" s="72" t="s">
        <v>1354</v>
      </c>
      <c r="B55" s="72" t="s">
        <v>1348</v>
      </c>
      <c r="C55" s="73">
        <v>1098.972995758056</v>
      </c>
      <c r="D55" s="73">
        <v>1098.972995758056</v>
      </c>
      <c r="E55" s="73">
        <v>1098.972995758056</v>
      </c>
      <c r="F55" s="73">
        <v>1098.972995758056</v>
      </c>
      <c r="G55" s="73">
        <v>1098.973121032996</v>
      </c>
      <c r="H55" s="73">
        <v>1098.973121900706</v>
      </c>
      <c r="I55" s="73">
        <v>1259.9657157580559</v>
      </c>
      <c r="J55" s="73">
        <v>1259.9657157580559</v>
      </c>
      <c r="K55" s="73">
        <v>1259.9657157580559</v>
      </c>
      <c r="L55" s="73">
        <v>1596.5486102300658</v>
      </c>
      <c r="M55" s="73">
        <v>1722.8332803518661</v>
      </c>
      <c r="N55" s="73">
        <v>3478.973285358486</v>
      </c>
      <c r="O55" s="73">
        <v>3478.9732854497361</v>
      </c>
      <c r="P55" s="73">
        <v>3478.9732854870308</v>
      </c>
      <c r="Q55" s="73">
        <v>3478.9732855302555</v>
      </c>
      <c r="R55" s="73">
        <v>3478.9732857265462</v>
      </c>
      <c r="S55" s="73">
        <v>3478.9733888483661</v>
      </c>
      <c r="T55" s="73">
        <v>3478.9733913745458</v>
      </c>
      <c r="U55" s="73">
        <v>3478.9885508814459</v>
      </c>
      <c r="V55" s="73">
        <v>3478.9885701067556</v>
      </c>
      <c r="W55" s="73">
        <v>3987.3474557580557</v>
      </c>
      <c r="X55" s="73">
        <v>3987.3474957580556</v>
      </c>
      <c r="Y55" s="73">
        <v>4162.6713557580561</v>
      </c>
      <c r="Z55" s="73">
        <v>4055.1513591149896</v>
      </c>
      <c r="AA55" s="73">
        <v>4084.5242584741209</v>
      </c>
      <c r="AB55" s="73">
        <v>6362.4439984741211</v>
      </c>
      <c r="AC55" s="73">
        <v>6362.4439984741211</v>
      </c>
      <c r="AD55" s="73">
        <v>6210.5439969482422</v>
      </c>
      <c r="AE55" s="73">
        <v>7211</v>
      </c>
    </row>
    <row r="56" spans="1:31" s="69" customFormat="1" x14ac:dyDescent="0.3">
      <c r="A56" s="72" t="s">
        <v>1354</v>
      </c>
      <c r="B56" s="72" t="s">
        <v>1349</v>
      </c>
      <c r="C56" s="73">
        <v>55.329999923705998</v>
      </c>
      <c r="D56" s="73">
        <v>375.329999923706</v>
      </c>
      <c r="E56" s="73">
        <v>375.329999923706</v>
      </c>
      <c r="F56" s="73">
        <v>375.329999923706</v>
      </c>
      <c r="G56" s="73">
        <v>375.329999923706</v>
      </c>
      <c r="H56" s="73">
        <v>375.329999923706</v>
      </c>
      <c r="I56" s="73">
        <v>375.329999923706</v>
      </c>
      <c r="J56" s="73">
        <v>375.329999923706</v>
      </c>
      <c r="K56" s="73">
        <v>375.329999923706</v>
      </c>
      <c r="L56" s="73">
        <v>375.330100969726</v>
      </c>
      <c r="M56" s="73">
        <v>375.330111857666</v>
      </c>
      <c r="N56" s="73">
        <v>375.33177879140601</v>
      </c>
      <c r="O56" s="73">
        <v>320.00177914659997</v>
      </c>
      <c r="P56" s="73">
        <v>320.00177918499998</v>
      </c>
      <c r="Q56" s="73">
        <v>320.00177988839999</v>
      </c>
      <c r="R56" s="73">
        <v>320.00178008339998</v>
      </c>
      <c r="S56" s="73">
        <v>320.00178252059999</v>
      </c>
      <c r="T56" s="73">
        <v>320.00178276579999</v>
      </c>
      <c r="U56" s="73">
        <v>320.00178342430002</v>
      </c>
      <c r="V56" s="73">
        <v>320.00178370139997</v>
      </c>
      <c r="W56" s="73">
        <v>300.0017732197</v>
      </c>
      <c r="X56" s="73">
        <v>1.7672405E-3</v>
      </c>
      <c r="Y56" s="73">
        <v>1.7672776999999901E-3</v>
      </c>
      <c r="Z56" s="73">
        <v>1.7622961999999901E-3</v>
      </c>
      <c r="AA56" s="73">
        <v>1.7477205999999999E-3</v>
      </c>
      <c r="AB56" s="73">
        <v>1.9225765E-3</v>
      </c>
      <c r="AC56" s="73">
        <v>1.9155899E-3</v>
      </c>
      <c r="AD56" s="73">
        <v>1.9047382999999899E-3</v>
      </c>
      <c r="AE56" s="73">
        <v>3.2963578E-3</v>
      </c>
    </row>
    <row r="57" spans="1:31" s="69" customFormat="1" x14ac:dyDescent="0.3">
      <c r="A57" s="72" t="s">
        <v>1354</v>
      </c>
      <c r="B57" s="72" t="s">
        <v>612</v>
      </c>
      <c r="C57" s="73">
        <v>0</v>
      </c>
      <c r="D57" s="73">
        <v>0</v>
      </c>
      <c r="E57" s="73">
        <v>0</v>
      </c>
      <c r="F57" s="73">
        <v>0</v>
      </c>
      <c r="G57" s="73">
        <v>0</v>
      </c>
      <c r="H57" s="73">
        <v>0</v>
      </c>
      <c r="I57" s="73">
        <v>0</v>
      </c>
      <c r="J57" s="73">
        <v>0</v>
      </c>
      <c r="K57" s="73">
        <v>0</v>
      </c>
      <c r="L57" s="73">
        <v>1.054669E-4</v>
      </c>
      <c r="M57" s="73">
        <v>1.313052E-4</v>
      </c>
      <c r="N57" s="73">
        <v>852.77719999999999</v>
      </c>
      <c r="O57" s="73">
        <v>852.77719999999999</v>
      </c>
      <c r="P57" s="73">
        <v>852.77719999999999</v>
      </c>
      <c r="Q57" s="73">
        <v>998.46090000000004</v>
      </c>
      <c r="R57" s="73">
        <v>998.46090000000004</v>
      </c>
      <c r="S57" s="73">
        <v>1379.5405000000001</v>
      </c>
      <c r="T57" s="73">
        <v>1379.5405000000001</v>
      </c>
      <c r="U57" s="73">
        <v>1379.5405000000001</v>
      </c>
      <c r="V57" s="73">
        <v>1379.5405000000001</v>
      </c>
      <c r="W57" s="73">
        <v>2055.3517999999999</v>
      </c>
      <c r="X57" s="73">
        <v>2055.3517999999999</v>
      </c>
      <c r="Y57" s="73">
        <v>2055.3517999999999</v>
      </c>
      <c r="Z57" s="73">
        <v>2215.3618000000001</v>
      </c>
      <c r="AA57" s="73">
        <v>2215.3618000000001</v>
      </c>
      <c r="AB57" s="73">
        <v>2215.3618000000001</v>
      </c>
      <c r="AC57" s="73">
        <v>2215.3618000000001</v>
      </c>
      <c r="AD57" s="73">
        <v>2215.3618000000001</v>
      </c>
      <c r="AE57" s="73">
        <v>2215.3618000000001</v>
      </c>
    </row>
    <row r="58" spans="1:31" s="69" customFormat="1" x14ac:dyDescent="0.3">
      <c r="A58" s="72" t="s">
        <v>1354</v>
      </c>
      <c r="B58" s="72" t="s">
        <v>1350</v>
      </c>
      <c r="C58" s="73">
        <v>21.324999809265112</v>
      </c>
      <c r="D58" s="73">
        <v>39.332999229431003</v>
      </c>
      <c r="E58" s="73">
        <v>124.65300178527829</v>
      </c>
      <c r="F58" s="73">
        <v>240.5120048522939</v>
      </c>
      <c r="G58" s="73">
        <v>387.46300506591774</v>
      </c>
      <c r="H58" s="73">
        <v>568.47399139404206</v>
      </c>
      <c r="I58" s="73">
        <v>786.96098327636605</v>
      </c>
      <c r="J58" s="73">
        <v>1024.835983276367</v>
      </c>
      <c r="K58" s="73">
        <v>1297.2010192871039</v>
      </c>
      <c r="L58" s="73">
        <v>1508.376068115231</v>
      </c>
      <c r="M58" s="73">
        <v>1741.757995605466</v>
      </c>
      <c r="N58" s="73">
        <v>1990.8499450683539</v>
      </c>
      <c r="O58" s="73">
        <v>2255.0250549316352</v>
      </c>
      <c r="P58" s="73">
        <v>2511.4719543456981</v>
      </c>
      <c r="Q58" s="73">
        <v>2773.6560668945313</v>
      </c>
      <c r="R58" s="73">
        <v>2913.0490112304678</v>
      </c>
      <c r="S58" s="73">
        <v>3058.5720520019481</v>
      </c>
      <c r="T58" s="73">
        <v>3207.325073242187</v>
      </c>
      <c r="U58" s="73">
        <v>3364.1940307617178</v>
      </c>
      <c r="V58" s="73">
        <v>3523.5459594726508</v>
      </c>
      <c r="W58" s="73">
        <v>3687.8629760742178</v>
      </c>
      <c r="X58" s="73">
        <v>3855.463012695307</v>
      </c>
      <c r="Y58" s="73">
        <v>4029.3500366210928</v>
      </c>
      <c r="Z58" s="73">
        <v>4209.115112304682</v>
      </c>
      <c r="AA58" s="73">
        <v>4396.3960571289063</v>
      </c>
      <c r="AB58" s="73">
        <v>4589.93505859375</v>
      </c>
      <c r="AC58" s="73">
        <v>4789.6218872070313</v>
      </c>
      <c r="AD58" s="73">
        <v>4990.3800048828125</v>
      </c>
      <c r="AE58" s="73">
        <v>5195.4019775390625</v>
      </c>
    </row>
    <row r="59" spans="1:31" s="69" customFormat="1" x14ac:dyDescent="0.3">
      <c r="A59" s="108" t="s">
        <v>1351</v>
      </c>
      <c r="B59" s="108"/>
      <c r="C59" s="74">
        <v>13942.412975311276</v>
      </c>
      <c r="D59" s="74">
        <v>14830.172969818112</v>
      </c>
      <c r="E59" s="74">
        <v>14830.172969818112</v>
      </c>
      <c r="F59" s="74">
        <v>13319.125206604722</v>
      </c>
      <c r="G59" s="74">
        <v>13239.310041883153</v>
      </c>
      <c r="H59" s="74">
        <v>13249.864402754307</v>
      </c>
      <c r="I59" s="74">
        <v>13126.292477000188</v>
      </c>
      <c r="J59" s="74">
        <v>13676.292176622155</v>
      </c>
      <c r="K59" s="74">
        <v>13676.29227683082</v>
      </c>
      <c r="L59" s="74">
        <v>14012.875071220817</v>
      </c>
      <c r="M59" s="74">
        <v>14600.70290368693</v>
      </c>
      <c r="N59" s="74">
        <v>16683.68274543012</v>
      </c>
      <c r="O59" s="74">
        <v>17324.535747271941</v>
      </c>
      <c r="P59" s="74">
        <v>17947.673647452124</v>
      </c>
      <c r="Q59" s="74">
        <v>17947.6736475529</v>
      </c>
      <c r="R59" s="74">
        <v>17947.673810425022</v>
      </c>
      <c r="S59" s="74">
        <v>20730.474245680671</v>
      </c>
      <c r="T59" s="74">
        <v>20310.474248985141</v>
      </c>
      <c r="U59" s="74">
        <v>19178.489416642478</v>
      </c>
      <c r="V59" s="74">
        <v>19190.173680100805</v>
      </c>
      <c r="W59" s="74">
        <v>21278.542187921616</v>
      </c>
      <c r="X59" s="74">
        <v>21318.280738654175</v>
      </c>
      <c r="Y59" s="74">
        <v>21538.371932720653</v>
      </c>
      <c r="Z59" s="74">
        <v>21866.959780469351</v>
      </c>
      <c r="AA59" s="74">
        <v>21354.269919197242</v>
      </c>
      <c r="AB59" s="74">
        <v>23632.189659249638</v>
      </c>
      <c r="AC59" s="74">
        <v>22808.189558936505</v>
      </c>
      <c r="AD59" s="74">
        <v>22627.589556922863</v>
      </c>
      <c r="AE59" s="74">
        <v>23950.253699666893</v>
      </c>
    </row>
    <row r="60" spans="1:31" s="69" customFormat="1" x14ac:dyDescent="0.3"/>
    <row r="61" spans="1:31" s="69" customFormat="1" x14ac:dyDescent="0.3">
      <c r="A61" s="68" t="s">
        <v>1233</v>
      </c>
      <c r="B61" s="68" t="s">
        <v>1315</v>
      </c>
      <c r="C61" s="68" t="s">
        <v>1316</v>
      </c>
      <c r="D61" s="68" t="s">
        <v>1317</v>
      </c>
      <c r="E61" s="68" t="s">
        <v>1318</v>
      </c>
      <c r="F61" s="68" t="s">
        <v>1319</v>
      </c>
      <c r="G61" s="68" t="s">
        <v>1320</v>
      </c>
      <c r="H61" s="68" t="s">
        <v>1321</v>
      </c>
      <c r="I61" s="68" t="s">
        <v>1322</v>
      </c>
      <c r="J61" s="68" t="s">
        <v>1323</v>
      </c>
      <c r="K61" s="68" t="s">
        <v>1324</v>
      </c>
      <c r="L61" s="68" t="s">
        <v>1325</v>
      </c>
      <c r="M61" s="68" t="s">
        <v>1326</v>
      </c>
      <c r="N61" s="68" t="s">
        <v>1327</v>
      </c>
      <c r="O61" s="68" t="s">
        <v>1328</v>
      </c>
      <c r="P61" s="68" t="s">
        <v>1329</v>
      </c>
      <c r="Q61" s="68" t="s">
        <v>1330</v>
      </c>
      <c r="R61" s="68" t="s">
        <v>1331</v>
      </c>
      <c r="S61" s="68" t="s">
        <v>1332</v>
      </c>
      <c r="T61" s="68" t="s">
        <v>1333</v>
      </c>
      <c r="U61" s="68" t="s">
        <v>1334</v>
      </c>
      <c r="V61" s="68" t="s">
        <v>1335</v>
      </c>
      <c r="W61" s="68" t="s">
        <v>1336</v>
      </c>
      <c r="X61" s="68" t="s">
        <v>1337</v>
      </c>
      <c r="Y61" s="68" t="s">
        <v>1338</v>
      </c>
      <c r="Z61" s="68" t="s">
        <v>1339</v>
      </c>
      <c r="AA61" s="68" t="s">
        <v>1340</v>
      </c>
      <c r="AB61" s="68" t="s">
        <v>1341</v>
      </c>
      <c r="AC61" s="68" t="s">
        <v>1342</v>
      </c>
      <c r="AD61" s="68" t="s">
        <v>1343</v>
      </c>
      <c r="AE61" s="68" t="s">
        <v>1344</v>
      </c>
    </row>
    <row r="62" spans="1:31" s="69" customFormat="1" x14ac:dyDescent="0.3">
      <c r="A62" s="72" t="s">
        <v>1355</v>
      </c>
      <c r="B62" s="72" t="s">
        <v>621</v>
      </c>
      <c r="C62" s="73">
        <v>0</v>
      </c>
      <c r="D62" s="73">
        <v>0</v>
      </c>
      <c r="E62" s="73">
        <v>0</v>
      </c>
      <c r="F62" s="73">
        <v>0</v>
      </c>
      <c r="G62" s="73">
        <v>0</v>
      </c>
      <c r="H62" s="73">
        <v>0</v>
      </c>
      <c r="I62" s="73">
        <v>0</v>
      </c>
      <c r="J62" s="73">
        <v>0</v>
      </c>
      <c r="K62" s="73">
        <v>0</v>
      </c>
      <c r="L62" s="73">
        <v>0</v>
      </c>
      <c r="M62" s="73">
        <v>0</v>
      </c>
      <c r="N62" s="73">
        <v>0</v>
      </c>
      <c r="O62" s="73">
        <v>0</v>
      </c>
      <c r="P62" s="73">
        <v>0</v>
      </c>
      <c r="Q62" s="73">
        <v>0</v>
      </c>
      <c r="R62" s="73">
        <v>0</v>
      </c>
      <c r="S62" s="73">
        <v>0</v>
      </c>
      <c r="T62" s="73">
        <v>0</v>
      </c>
      <c r="U62" s="73">
        <v>0</v>
      </c>
      <c r="V62" s="73">
        <v>0</v>
      </c>
      <c r="W62" s="73">
        <v>0</v>
      </c>
      <c r="X62" s="73">
        <v>0</v>
      </c>
      <c r="Y62" s="73">
        <v>0</v>
      </c>
      <c r="Z62" s="73">
        <v>0</v>
      </c>
      <c r="AA62" s="73">
        <v>0</v>
      </c>
      <c r="AB62" s="73">
        <v>0</v>
      </c>
      <c r="AC62" s="73">
        <v>0</v>
      </c>
      <c r="AD62" s="73">
        <v>0</v>
      </c>
      <c r="AE62" s="73">
        <v>0</v>
      </c>
    </row>
    <row r="63" spans="1:31" s="69" customFormat="1" x14ac:dyDescent="0.3">
      <c r="A63" s="72" t="s">
        <v>1355</v>
      </c>
      <c r="B63" s="72" t="s">
        <v>622</v>
      </c>
      <c r="C63" s="73">
        <v>0</v>
      </c>
      <c r="D63" s="73">
        <v>0</v>
      </c>
      <c r="E63" s="73">
        <v>0</v>
      </c>
      <c r="F63" s="73">
        <v>0</v>
      </c>
      <c r="G63" s="73">
        <v>0</v>
      </c>
      <c r="H63" s="73">
        <v>0</v>
      </c>
      <c r="I63" s="73">
        <v>0</v>
      </c>
      <c r="J63" s="73">
        <v>0</v>
      </c>
      <c r="K63" s="73">
        <v>0</v>
      </c>
      <c r="L63" s="73">
        <v>0</v>
      </c>
      <c r="M63" s="73">
        <v>0</v>
      </c>
      <c r="N63" s="73">
        <v>0</v>
      </c>
      <c r="O63" s="73">
        <v>0</v>
      </c>
      <c r="P63" s="73">
        <v>0</v>
      </c>
      <c r="Q63" s="73">
        <v>0</v>
      </c>
      <c r="R63" s="73">
        <v>0</v>
      </c>
      <c r="S63" s="73">
        <v>0</v>
      </c>
      <c r="T63" s="73">
        <v>0</v>
      </c>
      <c r="U63" s="73">
        <v>0</v>
      </c>
      <c r="V63" s="73">
        <v>0</v>
      </c>
      <c r="W63" s="73">
        <v>0</v>
      </c>
      <c r="X63" s="73">
        <v>0</v>
      </c>
      <c r="Y63" s="73">
        <v>0</v>
      </c>
      <c r="Z63" s="73">
        <v>0</v>
      </c>
      <c r="AA63" s="73">
        <v>0</v>
      </c>
      <c r="AB63" s="73">
        <v>0</v>
      </c>
      <c r="AC63" s="73">
        <v>0</v>
      </c>
      <c r="AD63" s="73">
        <v>0</v>
      </c>
      <c r="AE63" s="73">
        <v>0</v>
      </c>
    </row>
    <row r="64" spans="1:31" s="69" customFormat="1" x14ac:dyDescent="0.3">
      <c r="A64" s="72" t="s">
        <v>1355</v>
      </c>
      <c r="B64" s="72" t="s">
        <v>360</v>
      </c>
      <c r="C64" s="73">
        <v>709</v>
      </c>
      <c r="D64" s="73">
        <v>709</v>
      </c>
      <c r="E64" s="73">
        <v>529</v>
      </c>
      <c r="F64" s="73">
        <v>529</v>
      </c>
      <c r="G64" s="73">
        <v>529</v>
      </c>
      <c r="H64" s="73">
        <v>529</v>
      </c>
      <c r="I64" s="73">
        <v>529</v>
      </c>
      <c r="J64" s="73">
        <v>529</v>
      </c>
      <c r="K64" s="73">
        <v>529</v>
      </c>
      <c r="L64" s="73">
        <v>529</v>
      </c>
      <c r="M64" s="73">
        <v>529</v>
      </c>
      <c r="N64" s="73">
        <v>529</v>
      </c>
      <c r="O64" s="73">
        <v>529</v>
      </c>
      <c r="P64" s="73">
        <v>529</v>
      </c>
      <c r="Q64" s="73">
        <v>529</v>
      </c>
      <c r="R64" s="73">
        <v>529</v>
      </c>
      <c r="S64" s="73">
        <v>0</v>
      </c>
      <c r="T64" s="73">
        <v>0</v>
      </c>
      <c r="U64" s="73">
        <v>0</v>
      </c>
      <c r="V64" s="73">
        <v>0</v>
      </c>
      <c r="W64" s="73">
        <v>0</v>
      </c>
      <c r="X64" s="73">
        <v>0</v>
      </c>
      <c r="Y64" s="73">
        <v>0</v>
      </c>
      <c r="Z64" s="73">
        <v>0</v>
      </c>
      <c r="AA64" s="73">
        <v>0</v>
      </c>
      <c r="AB64" s="73">
        <v>0</v>
      </c>
      <c r="AC64" s="73">
        <v>0</v>
      </c>
      <c r="AD64" s="73">
        <v>0</v>
      </c>
      <c r="AE64" s="73">
        <v>0</v>
      </c>
    </row>
    <row r="65" spans="1:31" s="69" customFormat="1" x14ac:dyDescent="0.3">
      <c r="A65" s="72" t="s">
        <v>1355</v>
      </c>
      <c r="B65" s="72" t="s">
        <v>1346</v>
      </c>
      <c r="C65" s="73">
        <v>800</v>
      </c>
      <c r="D65" s="73">
        <v>800</v>
      </c>
      <c r="E65" s="73">
        <v>800</v>
      </c>
      <c r="F65" s="73">
        <v>800</v>
      </c>
      <c r="G65" s="73">
        <v>800</v>
      </c>
      <c r="H65" s="73">
        <v>800</v>
      </c>
      <c r="I65" s="73">
        <v>800</v>
      </c>
      <c r="J65" s="73">
        <v>800</v>
      </c>
      <c r="K65" s="73">
        <v>800</v>
      </c>
      <c r="L65" s="73">
        <v>800</v>
      </c>
      <c r="M65" s="73">
        <v>800</v>
      </c>
      <c r="N65" s="73">
        <v>800</v>
      </c>
      <c r="O65" s="73">
        <v>800</v>
      </c>
      <c r="P65" s="73">
        <v>800</v>
      </c>
      <c r="Q65" s="73">
        <v>0</v>
      </c>
      <c r="R65" s="73">
        <v>0</v>
      </c>
      <c r="S65" s="73">
        <v>0</v>
      </c>
      <c r="T65" s="73">
        <v>0</v>
      </c>
      <c r="U65" s="73">
        <v>0</v>
      </c>
      <c r="V65" s="73">
        <v>0</v>
      </c>
      <c r="W65" s="73">
        <v>0</v>
      </c>
      <c r="X65" s="73">
        <v>0</v>
      </c>
      <c r="Y65" s="73">
        <v>0</v>
      </c>
      <c r="Z65" s="73">
        <v>0</v>
      </c>
      <c r="AA65" s="73">
        <v>0</v>
      </c>
      <c r="AB65" s="73">
        <v>0</v>
      </c>
      <c r="AC65" s="73">
        <v>0</v>
      </c>
      <c r="AD65" s="73">
        <v>0</v>
      </c>
      <c r="AE65" s="73">
        <v>0</v>
      </c>
    </row>
    <row r="66" spans="1:31" s="69" customFormat="1" x14ac:dyDescent="0.3">
      <c r="A66" s="72" t="s">
        <v>1355</v>
      </c>
      <c r="B66" s="72" t="s">
        <v>1347</v>
      </c>
      <c r="C66" s="73">
        <v>1437.1399917602528</v>
      </c>
      <c r="D66" s="73">
        <v>1437.1399917602528</v>
      </c>
      <c r="E66" s="73">
        <v>1437.1399917602528</v>
      </c>
      <c r="F66" s="73">
        <v>1437.1399917602528</v>
      </c>
      <c r="G66" s="73">
        <v>1437.1399917602528</v>
      </c>
      <c r="H66" s="73">
        <v>1437.1399917602528</v>
      </c>
      <c r="I66" s="73">
        <v>1437.1399917602528</v>
      </c>
      <c r="J66" s="73">
        <v>1437.1399917602528</v>
      </c>
      <c r="K66" s="73">
        <v>1437.1399917602528</v>
      </c>
      <c r="L66" s="73">
        <v>1054.639991760253</v>
      </c>
      <c r="M66" s="73">
        <v>1054.639991760253</v>
      </c>
      <c r="N66" s="73">
        <v>785.29999542236283</v>
      </c>
      <c r="O66" s="73">
        <v>785.29999542236283</v>
      </c>
      <c r="P66" s="73">
        <v>785.29999542236283</v>
      </c>
      <c r="Q66" s="73">
        <v>705.30009981762782</v>
      </c>
      <c r="R66" s="73">
        <v>705.30009987478286</v>
      </c>
      <c r="S66" s="73">
        <v>1068.9707454223628</v>
      </c>
      <c r="T66" s="73">
        <v>1068.9707454223628</v>
      </c>
      <c r="U66" s="73">
        <v>1068.9707454223628</v>
      </c>
      <c r="V66" s="73">
        <v>1068.9707454223628</v>
      </c>
      <c r="W66" s="73">
        <v>1113.5273254223628</v>
      </c>
      <c r="X66" s="73">
        <v>1113.5273254223628</v>
      </c>
      <c r="Y66" s="73">
        <v>1380.5285996159389</v>
      </c>
      <c r="Z66" s="73">
        <v>1042.5285997051781</v>
      </c>
      <c r="AA66" s="73">
        <v>1042.528599729538</v>
      </c>
      <c r="AB66" s="73">
        <v>1042.528599757323</v>
      </c>
      <c r="AC66" s="73">
        <v>1042.5285997878329</v>
      </c>
      <c r="AD66" s="73">
        <v>1042.5285998290331</v>
      </c>
      <c r="AE66" s="73">
        <v>1042.5286048432531</v>
      </c>
    </row>
    <row r="67" spans="1:31" s="69" customFormat="1" x14ac:dyDescent="0.3">
      <c r="A67" s="72" t="s">
        <v>1355</v>
      </c>
      <c r="B67" s="72" t="s">
        <v>1271</v>
      </c>
      <c r="C67" s="73">
        <v>0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O67" s="73">
        <v>0</v>
      </c>
      <c r="P67" s="73">
        <v>0</v>
      </c>
      <c r="Q67" s="73">
        <v>0</v>
      </c>
      <c r="R67" s="73">
        <v>0</v>
      </c>
      <c r="S67" s="73">
        <v>0</v>
      </c>
      <c r="T67" s="73">
        <v>0</v>
      </c>
      <c r="U67" s="73">
        <v>0</v>
      </c>
      <c r="V67" s="73">
        <v>0</v>
      </c>
      <c r="W67" s="73">
        <v>0</v>
      </c>
      <c r="X67" s="73">
        <v>0</v>
      </c>
      <c r="Y67" s="73">
        <v>0</v>
      </c>
      <c r="Z67" s="73">
        <v>0</v>
      </c>
      <c r="AA67" s="73">
        <v>0</v>
      </c>
      <c r="AB67" s="73">
        <v>0</v>
      </c>
      <c r="AC67" s="73">
        <v>0</v>
      </c>
      <c r="AD67" s="73">
        <v>0</v>
      </c>
      <c r="AE67" s="73">
        <v>0</v>
      </c>
    </row>
    <row r="68" spans="1:31" s="69" customFormat="1" x14ac:dyDescent="0.3">
      <c r="A68" s="72" t="s">
        <v>1355</v>
      </c>
      <c r="B68" s="72" t="s">
        <v>626</v>
      </c>
      <c r="C68" s="73">
        <v>2252.7269760026811</v>
      </c>
      <c r="D68" s="73">
        <v>2549.1269805285601</v>
      </c>
      <c r="E68" s="73">
        <v>2646.8948693226503</v>
      </c>
      <c r="F68" s="73">
        <v>3404.71001933658</v>
      </c>
      <c r="G68" s="73">
        <v>3404.71001934574</v>
      </c>
      <c r="H68" s="73">
        <v>3404.7101593269103</v>
      </c>
      <c r="I68" s="73">
        <v>3410.8253378897098</v>
      </c>
      <c r="J68" s="73">
        <v>4010.8253131674701</v>
      </c>
      <c r="K68" s="73">
        <v>3920.0753733810698</v>
      </c>
      <c r="L68" s="73">
        <v>3837.8741381487498</v>
      </c>
      <c r="M68" s="73">
        <v>3837.8741384691498</v>
      </c>
      <c r="N68" s="73">
        <v>4711.2350883135605</v>
      </c>
      <c r="O68" s="73">
        <v>4612.5350916113275</v>
      </c>
      <c r="P68" s="73">
        <v>4612.5350917727374</v>
      </c>
      <c r="Q68" s="73">
        <v>4493.362263767448</v>
      </c>
      <c r="R68" s="73">
        <v>4308.5622624240223</v>
      </c>
      <c r="S68" s="73">
        <v>4308.5624546315021</v>
      </c>
      <c r="T68" s="73">
        <v>4349.5642485343978</v>
      </c>
      <c r="U68" s="73">
        <v>4137.9929142034716</v>
      </c>
      <c r="V68" s="73">
        <v>4098.9929150427824</v>
      </c>
      <c r="W68" s="73">
        <v>4665.4202271659433</v>
      </c>
      <c r="X68" s="73">
        <v>4665.4204481631932</v>
      </c>
      <c r="Y68" s="73">
        <v>5228.5151530028625</v>
      </c>
      <c r="Z68" s="73">
        <v>5228.5160635049979</v>
      </c>
      <c r="AA68" s="73">
        <v>4928.6456338184016</v>
      </c>
      <c r="AB68" s="73">
        <v>6295.5681955990067</v>
      </c>
      <c r="AC68" s="73">
        <v>6295.5681965082795</v>
      </c>
      <c r="AD68" s="73">
        <v>6295.5681974674862</v>
      </c>
      <c r="AE68" s="73">
        <v>6415.9116483499365</v>
      </c>
    </row>
    <row r="69" spans="1:31" s="69" customFormat="1" x14ac:dyDescent="0.3">
      <c r="A69" s="72" t="s">
        <v>1355</v>
      </c>
      <c r="B69" s="72" t="s">
        <v>1348</v>
      </c>
      <c r="C69" s="73">
        <v>353</v>
      </c>
      <c r="D69" s="73">
        <v>432.19999694824207</v>
      </c>
      <c r="E69" s="73">
        <v>432.19999694824207</v>
      </c>
      <c r="F69" s="73">
        <v>432.19999694824207</v>
      </c>
      <c r="G69" s="73">
        <v>432.19999694824207</v>
      </c>
      <c r="H69" s="73">
        <v>432.19999694824207</v>
      </c>
      <c r="I69" s="73">
        <v>432.20021242234208</v>
      </c>
      <c r="J69" s="73">
        <v>432.20021260877206</v>
      </c>
      <c r="K69" s="73">
        <v>432.20021263721208</v>
      </c>
      <c r="L69" s="73">
        <v>432.20080166866211</v>
      </c>
      <c r="M69" s="73">
        <v>532.19740083937211</v>
      </c>
      <c r="N69" s="73">
        <v>532.19742517192208</v>
      </c>
      <c r="O69" s="73">
        <v>532.19750612087205</v>
      </c>
      <c r="P69" s="73">
        <v>532.19750641464202</v>
      </c>
      <c r="Q69" s="73">
        <v>532.19750648464208</v>
      </c>
      <c r="R69" s="73">
        <v>532.19767180028202</v>
      </c>
      <c r="S69" s="73">
        <v>1101.1303898863621</v>
      </c>
      <c r="T69" s="73">
        <v>1101.130389954852</v>
      </c>
      <c r="U69" s="73">
        <v>1438.7526902178022</v>
      </c>
      <c r="V69" s="73">
        <v>1532.1969905915421</v>
      </c>
      <c r="W69" s="73">
        <v>1532.1969910179321</v>
      </c>
      <c r="X69" s="73">
        <v>1532.1970015789821</v>
      </c>
      <c r="Y69" s="73">
        <v>1832.3957321312819</v>
      </c>
      <c r="Z69" s="73">
        <v>1722.395732219662</v>
      </c>
      <c r="AA69" s="73">
        <v>1722.3957323058621</v>
      </c>
      <c r="AB69" s="73">
        <v>1722.395732721302</v>
      </c>
      <c r="AC69" s="73">
        <v>1722.3957928264663</v>
      </c>
      <c r="AD69" s="73">
        <v>1722.3957935341109</v>
      </c>
      <c r="AE69" s="73">
        <v>1705.933612492061</v>
      </c>
    </row>
    <row r="70" spans="1:31" s="69" customFormat="1" x14ac:dyDescent="0.3">
      <c r="A70" s="72" t="s">
        <v>1355</v>
      </c>
      <c r="B70" s="72" t="s">
        <v>1349</v>
      </c>
      <c r="C70" s="73">
        <v>205</v>
      </c>
      <c r="D70" s="73">
        <v>205</v>
      </c>
      <c r="E70" s="73">
        <v>205</v>
      </c>
      <c r="F70" s="73">
        <v>205</v>
      </c>
      <c r="G70" s="73">
        <v>205</v>
      </c>
      <c r="H70" s="73">
        <v>205</v>
      </c>
      <c r="I70" s="73">
        <v>205</v>
      </c>
      <c r="J70" s="73">
        <v>205</v>
      </c>
      <c r="K70" s="73">
        <v>205</v>
      </c>
      <c r="L70" s="73">
        <v>175.000107976615</v>
      </c>
      <c r="M70" s="73">
        <v>175.00011450388399</v>
      </c>
      <c r="N70" s="73">
        <v>233.54110299999999</v>
      </c>
      <c r="O70" s="73">
        <v>233.54110299999999</v>
      </c>
      <c r="P70" s="73">
        <v>208.54110299999999</v>
      </c>
      <c r="Q70" s="73">
        <v>516.10509999999999</v>
      </c>
      <c r="R70" s="73">
        <v>516.10509999999999</v>
      </c>
      <c r="S70" s="73">
        <v>528.61720000000003</v>
      </c>
      <c r="T70" s="73">
        <v>528.61720000000003</v>
      </c>
      <c r="U70" s="73">
        <v>528.61720000000003</v>
      </c>
      <c r="V70" s="73">
        <v>528.61720000000003</v>
      </c>
      <c r="W70" s="73">
        <v>760.61969999999997</v>
      </c>
      <c r="X70" s="73">
        <v>760.61969999999997</v>
      </c>
      <c r="Y70" s="73">
        <v>760.61969999999997</v>
      </c>
      <c r="Z70" s="73">
        <v>760.61969999999997</v>
      </c>
      <c r="AA70" s="73">
        <v>760.61969999999997</v>
      </c>
      <c r="AB70" s="73">
        <v>760.61969999999997</v>
      </c>
      <c r="AC70" s="73">
        <v>760.61959999999999</v>
      </c>
      <c r="AD70" s="73">
        <v>760.61959999999999</v>
      </c>
      <c r="AE70" s="73">
        <v>760.61959999999999</v>
      </c>
    </row>
    <row r="71" spans="1:31" s="69" customFormat="1" x14ac:dyDescent="0.3">
      <c r="A71" s="72" t="s">
        <v>1355</v>
      </c>
      <c r="B71" s="72" t="s">
        <v>612</v>
      </c>
      <c r="C71" s="73">
        <v>0</v>
      </c>
      <c r="D71" s="73">
        <v>0</v>
      </c>
      <c r="E71" s="73">
        <v>0</v>
      </c>
      <c r="F71" s="73">
        <v>0</v>
      </c>
      <c r="G71" s="73">
        <v>0</v>
      </c>
      <c r="H71" s="73">
        <v>0</v>
      </c>
      <c r="I71" s="73">
        <v>0</v>
      </c>
      <c r="J71" s="73">
        <v>0</v>
      </c>
      <c r="K71" s="73">
        <v>0</v>
      </c>
      <c r="L71" s="73">
        <v>0</v>
      </c>
      <c r="M71" s="73">
        <v>0</v>
      </c>
      <c r="N71" s="73">
        <v>0</v>
      </c>
      <c r="O71" s="73">
        <v>0</v>
      </c>
      <c r="P71" s="73">
        <v>0</v>
      </c>
      <c r="Q71" s="73">
        <v>0</v>
      </c>
      <c r="R71" s="73">
        <v>0</v>
      </c>
      <c r="S71" s="73">
        <v>1.0044864E-4</v>
      </c>
      <c r="T71" s="73">
        <v>1.00518169999999E-4</v>
      </c>
      <c r="U71" s="73">
        <v>1.0064011000000001E-4</v>
      </c>
      <c r="V71" s="73">
        <v>1.0082856E-4</v>
      </c>
      <c r="W71" s="73">
        <v>1.3287023E-4</v>
      </c>
      <c r="X71" s="73">
        <v>1.3307790000000001E-4</v>
      </c>
      <c r="Y71" s="73">
        <v>1.3315186000000001E-4</v>
      </c>
      <c r="Z71" s="73">
        <v>1.8457852E-4</v>
      </c>
      <c r="AA71" s="73">
        <v>1.846223E-4</v>
      </c>
      <c r="AB71" s="73">
        <v>1.8470199999999999E-4</v>
      </c>
      <c r="AC71" s="73">
        <v>1.8477917000000001E-4</v>
      </c>
      <c r="AD71" s="73">
        <v>1.8484335999999999E-4</v>
      </c>
      <c r="AE71" s="73">
        <v>1.8507994999999999E-4</v>
      </c>
    </row>
    <row r="72" spans="1:31" s="69" customFormat="1" x14ac:dyDescent="0.3">
      <c r="A72" s="72" t="s">
        <v>1355</v>
      </c>
      <c r="B72" s="72" t="s">
        <v>1350</v>
      </c>
      <c r="C72" s="73">
        <v>19.108000516891451</v>
      </c>
      <c r="D72" s="73">
        <v>37.433001041412268</v>
      </c>
      <c r="E72" s="73">
        <v>64.041998863220101</v>
      </c>
      <c r="F72" s="73">
        <v>100.9389972686767</v>
      </c>
      <c r="G72" s="73">
        <v>139.00600242614701</v>
      </c>
      <c r="H72" s="73">
        <v>181.2900047302239</v>
      </c>
      <c r="I72" s="73">
        <v>233.20699691772381</v>
      </c>
      <c r="J72" s="73">
        <v>295.74800109863247</v>
      </c>
      <c r="K72" s="73">
        <v>367.72499084472639</v>
      </c>
      <c r="L72" s="73">
        <v>418.77000427246037</v>
      </c>
      <c r="M72" s="73">
        <v>476.5399932861323</v>
      </c>
      <c r="N72" s="73">
        <v>537.83000946044876</v>
      </c>
      <c r="O72" s="73">
        <v>602.48300170898392</v>
      </c>
      <c r="P72" s="73">
        <v>656.358985900878</v>
      </c>
      <c r="Q72" s="73">
        <v>712.61397552490098</v>
      </c>
      <c r="R72" s="73">
        <v>743.76597595214798</v>
      </c>
      <c r="S72" s="73">
        <v>776.57901000976506</v>
      </c>
      <c r="T72" s="73">
        <v>809.53199768066293</v>
      </c>
      <c r="U72" s="73">
        <v>844.20101928710903</v>
      </c>
      <c r="V72" s="73">
        <v>879.81898498535099</v>
      </c>
      <c r="W72" s="73">
        <v>916.08302307128906</v>
      </c>
      <c r="X72" s="73">
        <v>953.68797302246003</v>
      </c>
      <c r="Y72" s="73">
        <v>992.26100158691304</v>
      </c>
      <c r="Z72" s="73">
        <v>1032.718978881835</v>
      </c>
      <c r="AA72" s="73">
        <v>1074.201995849608</v>
      </c>
      <c r="AB72" s="73">
        <v>1117.7970275878902</v>
      </c>
      <c r="AC72" s="73">
        <v>1162.580978393554</v>
      </c>
      <c r="AD72" s="73">
        <v>1208.344024658202</v>
      </c>
      <c r="AE72" s="73">
        <v>1254.282028198234</v>
      </c>
    </row>
    <row r="73" spans="1:31" s="69" customFormat="1" x14ac:dyDescent="0.3">
      <c r="A73" s="108" t="s">
        <v>1351</v>
      </c>
      <c r="B73" s="108"/>
      <c r="C73" s="74">
        <v>5551.8669677629341</v>
      </c>
      <c r="D73" s="74">
        <v>5927.4669692370553</v>
      </c>
      <c r="E73" s="74">
        <v>5845.2348580311454</v>
      </c>
      <c r="F73" s="74">
        <v>6603.0500080450747</v>
      </c>
      <c r="G73" s="74">
        <v>6603.0500080542351</v>
      </c>
      <c r="H73" s="74">
        <v>6603.0501480354051</v>
      </c>
      <c r="I73" s="74">
        <v>6609.1655420723046</v>
      </c>
      <c r="J73" s="74">
        <v>7209.1655175364949</v>
      </c>
      <c r="K73" s="74">
        <v>7118.4155777785345</v>
      </c>
      <c r="L73" s="74">
        <v>6653.7149315776651</v>
      </c>
      <c r="M73" s="74">
        <v>6753.711531068775</v>
      </c>
      <c r="N73" s="74">
        <v>7357.7325089078458</v>
      </c>
      <c r="O73" s="74">
        <v>7259.0325931545631</v>
      </c>
      <c r="P73" s="74">
        <v>7259.0325936097424</v>
      </c>
      <c r="Q73" s="74">
        <v>6259.8598700697175</v>
      </c>
      <c r="R73" s="74">
        <v>6075.0600340990877</v>
      </c>
      <c r="S73" s="74">
        <v>6478.6635899402263</v>
      </c>
      <c r="T73" s="74">
        <v>6519.6653839116125</v>
      </c>
      <c r="U73" s="74">
        <v>6645.7163498436366</v>
      </c>
      <c r="V73" s="74">
        <v>6700.1606510566871</v>
      </c>
      <c r="W73" s="74">
        <v>7311.1445436062386</v>
      </c>
      <c r="X73" s="74">
        <v>7311.1447751645383</v>
      </c>
      <c r="Y73" s="74">
        <v>8441.4394847500844</v>
      </c>
      <c r="Z73" s="74">
        <v>7993.4403954298377</v>
      </c>
      <c r="AA73" s="74">
        <v>7693.5699658538015</v>
      </c>
      <c r="AB73" s="74">
        <v>9060.4925280776315</v>
      </c>
      <c r="AC73" s="74">
        <v>9060.4925891225794</v>
      </c>
      <c r="AD73" s="74">
        <v>9060.4925908306304</v>
      </c>
      <c r="AE73" s="74">
        <v>9164.3738656852511</v>
      </c>
    </row>
    <row r="74" spans="1:31" s="69" customFormat="1" x14ac:dyDescent="0.3"/>
    <row r="75" spans="1:31" s="69" customFormat="1" x14ac:dyDescent="0.3">
      <c r="A75" s="68" t="s">
        <v>1233</v>
      </c>
      <c r="B75" s="68" t="s">
        <v>1315</v>
      </c>
      <c r="C75" s="68" t="s">
        <v>1316</v>
      </c>
      <c r="D75" s="68" t="s">
        <v>1317</v>
      </c>
      <c r="E75" s="68" t="s">
        <v>1318</v>
      </c>
      <c r="F75" s="68" t="s">
        <v>1319</v>
      </c>
      <c r="G75" s="68" t="s">
        <v>1320</v>
      </c>
      <c r="H75" s="68" t="s">
        <v>1321</v>
      </c>
      <c r="I75" s="68" t="s">
        <v>1322</v>
      </c>
      <c r="J75" s="68" t="s">
        <v>1323</v>
      </c>
      <c r="K75" s="68" t="s">
        <v>1324</v>
      </c>
      <c r="L75" s="68" t="s">
        <v>1325</v>
      </c>
      <c r="M75" s="68" t="s">
        <v>1326</v>
      </c>
      <c r="N75" s="68" t="s">
        <v>1327</v>
      </c>
      <c r="O75" s="68" t="s">
        <v>1328</v>
      </c>
      <c r="P75" s="68" t="s">
        <v>1329</v>
      </c>
      <c r="Q75" s="68" t="s">
        <v>1330</v>
      </c>
      <c r="R75" s="68" t="s">
        <v>1331</v>
      </c>
      <c r="S75" s="68" t="s">
        <v>1332</v>
      </c>
      <c r="T75" s="68" t="s">
        <v>1333</v>
      </c>
      <c r="U75" s="68" t="s">
        <v>1334</v>
      </c>
      <c r="V75" s="68" t="s">
        <v>1335</v>
      </c>
      <c r="W75" s="68" t="s">
        <v>1336</v>
      </c>
      <c r="X75" s="68" t="s">
        <v>1337</v>
      </c>
      <c r="Y75" s="68" t="s">
        <v>1338</v>
      </c>
      <c r="Z75" s="68" t="s">
        <v>1339</v>
      </c>
      <c r="AA75" s="68" t="s">
        <v>1340</v>
      </c>
      <c r="AB75" s="68" t="s">
        <v>1341</v>
      </c>
      <c r="AC75" s="68" t="s">
        <v>1342</v>
      </c>
      <c r="AD75" s="68" t="s">
        <v>1343</v>
      </c>
      <c r="AE75" s="68" t="s">
        <v>1344</v>
      </c>
    </row>
    <row r="76" spans="1:31" s="69" customFormat="1" x14ac:dyDescent="0.3">
      <c r="A76" s="72" t="s">
        <v>1356</v>
      </c>
      <c r="B76" s="72" t="s">
        <v>621</v>
      </c>
      <c r="C76" s="73">
        <v>0</v>
      </c>
      <c r="D76" s="73">
        <v>0</v>
      </c>
      <c r="E76" s="73">
        <v>0</v>
      </c>
      <c r="F76" s="73">
        <v>0</v>
      </c>
      <c r="G76" s="73">
        <v>0</v>
      </c>
      <c r="H76" s="73">
        <v>0</v>
      </c>
      <c r="I76" s="73">
        <v>0</v>
      </c>
      <c r="J76" s="73">
        <v>0</v>
      </c>
      <c r="K76" s="73">
        <v>0</v>
      </c>
      <c r="L76" s="73">
        <v>0</v>
      </c>
      <c r="M76" s="73">
        <v>0</v>
      </c>
      <c r="N76" s="73">
        <v>0</v>
      </c>
      <c r="O76" s="73">
        <v>0</v>
      </c>
      <c r="P76" s="73">
        <v>0</v>
      </c>
      <c r="Q76" s="73">
        <v>0</v>
      </c>
      <c r="R76" s="73">
        <v>0</v>
      </c>
      <c r="S76" s="73">
        <v>0</v>
      </c>
      <c r="T76" s="73">
        <v>0</v>
      </c>
      <c r="U76" s="73">
        <v>0</v>
      </c>
      <c r="V76" s="73">
        <v>0</v>
      </c>
      <c r="W76" s="73">
        <v>0</v>
      </c>
      <c r="X76" s="73">
        <v>0</v>
      </c>
      <c r="Y76" s="73">
        <v>0</v>
      </c>
      <c r="Z76" s="73">
        <v>0</v>
      </c>
      <c r="AA76" s="73">
        <v>0</v>
      </c>
      <c r="AB76" s="73">
        <v>0</v>
      </c>
      <c r="AC76" s="73">
        <v>0</v>
      </c>
      <c r="AD76" s="73">
        <v>0</v>
      </c>
      <c r="AE76" s="73">
        <v>0</v>
      </c>
    </row>
    <row r="77" spans="1:31" s="69" customFormat="1" x14ac:dyDescent="0.3">
      <c r="A77" s="72" t="s">
        <v>1356</v>
      </c>
      <c r="B77" s="72" t="s">
        <v>622</v>
      </c>
      <c r="C77" s="73">
        <v>0</v>
      </c>
      <c r="D77" s="73">
        <v>0</v>
      </c>
      <c r="E77" s="73">
        <v>0</v>
      </c>
      <c r="F77" s="73">
        <v>0</v>
      </c>
      <c r="G77" s="73">
        <v>0</v>
      </c>
      <c r="H77" s="73">
        <v>0</v>
      </c>
      <c r="I77" s="73">
        <v>0</v>
      </c>
      <c r="J77" s="73">
        <v>0</v>
      </c>
      <c r="K77" s="73">
        <v>0</v>
      </c>
      <c r="L77" s="73">
        <v>0</v>
      </c>
      <c r="M77" s="73">
        <v>0</v>
      </c>
      <c r="N77" s="73">
        <v>0</v>
      </c>
      <c r="O77" s="73">
        <v>0</v>
      </c>
      <c r="P77" s="73">
        <v>0</v>
      </c>
      <c r="Q77" s="73">
        <v>0</v>
      </c>
      <c r="R77" s="73">
        <v>0</v>
      </c>
      <c r="S77" s="73">
        <v>0</v>
      </c>
      <c r="T77" s="73">
        <v>0</v>
      </c>
      <c r="U77" s="73">
        <v>0</v>
      </c>
      <c r="V77" s="73">
        <v>0</v>
      </c>
      <c r="W77" s="73">
        <v>0</v>
      </c>
      <c r="X77" s="73">
        <v>0</v>
      </c>
      <c r="Y77" s="73">
        <v>0</v>
      </c>
      <c r="Z77" s="73">
        <v>0</v>
      </c>
      <c r="AA77" s="73">
        <v>0</v>
      </c>
      <c r="AB77" s="73">
        <v>0</v>
      </c>
      <c r="AC77" s="73">
        <v>0</v>
      </c>
      <c r="AD77" s="73">
        <v>0</v>
      </c>
      <c r="AE77" s="73">
        <v>0</v>
      </c>
    </row>
    <row r="78" spans="1:31" s="69" customFormat="1" x14ac:dyDescent="0.3">
      <c r="A78" s="72" t="s">
        <v>1356</v>
      </c>
      <c r="B78" s="72" t="s">
        <v>360</v>
      </c>
      <c r="C78" s="73">
        <v>208</v>
      </c>
      <c r="D78" s="73">
        <v>208</v>
      </c>
      <c r="E78" s="73">
        <v>208</v>
      </c>
      <c r="F78" s="73">
        <v>208</v>
      </c>
      <c r="G78" s="73">
        <v>208</v>
      </c>
      <c r="H78" s="73">
        <v>208</v>
      </c>
      <c r="I78" s="73">
        <v>208</v>
      </c>
      <c r="J78" s="73">
        <v>208</v>
      </c>
      <c r="K78" s="73">
        <v>208</v>
      </c>
      <c r="L78" s="73">
        <v>208</v>
      </c>
      <c r="M78" s="73">
        <v>208</v>
      </c>
      <c r="N78" s="73">
        <v>208</v>
      </c>
      <c r="O78" s="73">
        <v>208</v>
      </c>
      <c r="P78" s="73">
        <v>208</v>
      </c>
      <c r="Q78" s="73">
        <v>208</v>
      </c>
      <c r="R78" s="73">
        <v>208</v>
      </c>
      <c r="S78" s="73">
        <v>208</v>
      </c>
      <c r="T78" s="73">
        <v>208</v>
      </c>
      <c r="U78" s="73">
        <v>208</v>
      </c>
      <c r="V78" s="73">
        <v>208</v>
      </c>
      <c r="W78" s="73">
        <v>208</v>
      </c>
      <c r="X78" s="73">
        <v>208</v>
      </c>
      <c r="Y78" s="73">
        <v>208</v>
      </c>
      <c r="Z78" s="73">
        <v>208</v>
      </c>
      <c r="AA78" s="73">
        <v>208</v>
      </c>
      <c r="AB78" s="73">
        <v>208</v>
      </c>
      <c r="AC78" s="73">
        <v>208</v>
      </c>
      <c r="AD78" s="73">
        <v>208</v>
      </c>
      <c r="AE78" s="73">
        <v>208</v>
      </c>
    </row>
    <row r="79" spans="1:31" s="69" customFormat="1" x14ac:dyDescent="0.3">
      <c r="A79" s="72" t="s">
        <v>1356</v>
      </c>
      <c r="B79" s="72" t="s">
        <v>1346</v>
      </c>
      <c r="C79" s="73">
        <v>0</v>
      </c>
      <c r="D79" s="73">
        <v>0</v>
      </c>
      <c r="E79" s="73">
        <v>0</v>
      </c>
      <c r="F79" s="73">
        <v>0</v>
      </c>
      <c r="G79" s="73">
        <v>0</v>
      </c>
      <c r="H79" s="73">
        <v>0</v>
      </c>
      <c r="I79" s="73">
        <v>0</v>
      </c>
      <c r="J79" s="73">
        <v>0</v>
      </c>
      <c r="K79" s="73">
        <v>0</v>
      </c>
      <c r="L79" s="73">
        <v>0</v>
      </c>
      <c r="M79" s="73">
        <v>0</v>
      </c>
      <c r="N79" s="73">
        <v>0</v>
      </c>
      <c r="O79" s="73">
        <v>0</v>
      </c>
      <c r="P79" s="73">
        <v>0</v>
      </c>
      <c r="Q79" s="73">
        <v>0</v>
      </c>
      <c r="R79" s="73">
        <v>0</v>
      </c>
      <c r="S79" s="73">
        <v>0</v>
      </c>
      <c r="T79" s="73">
        <v>0</v>
      </c>
      <c r="U79" s="73">
        <v>0</v>
      </c>
      <c r="V79" s="73">
        <v>0</v>
      </c>
      <c r="W79" s="73">
        <v>0</v>
      </c>
      <c r="X79" s="73">
        <v>0</v>
      </c>
      <c r="Y79" s="73">
        <v>0</v>
      </c>
      <c r="Z79" s="73">
        <v>0</v>
      </c>
      <c r="AA79" s="73">
        <v>0</v>
      </c>
      <c r="AB79" s="73">
        <v>0</v>
      </c>
      <c r="AC79" s="73">
        <v>0</v>
      </c>
      <c r="AD79" s="73">
        <v>0</v>
      </c>
      <c r="AE79" s="73">
        <v>0</v>
      </c>
    </row>
    <row r="80" spans="1:31" s="69" customFormat="1" x14ac:dyDescent="0.3">
      <c r="A80" s="72" t="s">
        <v>1356</v>
      </c>
      <c r="B80" s="72" t="s">
        <v>1347</v>
      </c>
      <c r="C80" s="73">
        <v>178</v>
      </c>
      <c r="D80" s="73">
        <v>178</v>
      </c>
      <c r="E80" s="73">
        <v>178</v>
      </c>
      <c r="F80" s="73">
        <v>178</v>
      </c>
      <c r="G80" s="73">
        <v>178</v>
      </c>
      <c r="H80" s="73">
        <v>178</v>
      </c>
      <c r="I80" s="73">
        <v>178</v>
      </c>
      <c r="J80" s="73">
        <v>178</v>
      </c>
      <c r="K80" s="73">
        <v>178</v>
      </c>
      <c r="L80" s="73">
        <v>178</v>
      </c>
      <c r="M80" s="73">
        <v>178</v>
      </c>
      <c r="N80" s="73">
        <v>178</v>
      </c>
      <c r="O80" s="73">
        <v>178</v>
      </c>
      <c r="P80" s="73">
        <v>178</v>
      </c>
      <c r="Q80" s="73">
        <v>178</v>
      </c>
      <c r="R80" s="73">
        <v>178</v>
      </c>
      <c r="S80" s="73">
        <v>178</v>
      </c>
      <c r="T80" s="73">
        <v>178</v>
      </c>
      <c r="U80" s="73">
        <v>178</v>
      </c>
      <c r="V80" s="73">
        <v>58</v>
      </c>
      <c r="W80" s="73">
        <v>58</v>
      </c>
      <c r="X80" s="73">
        <v>58</v>
      </c>
      <c r="Y80" s="73">
        <v>58</v>
      </c>
      <c r="Z80" s="73">
        <v>58</v>
      </c>
      <c r="AA80" s="73">
        <v>58</v>
      </c>
      <c r="AB80" s="73">
        <v>58</v>
      </c>
      <c r="AC80" s="73">
        <v>58</v>
      </c>
      <c r="AD80" s="73">
        <v>58</v>
      </c>
      <c r="AE80" s="73">
        <v>58</v>
      </c>
    </row>
    <row r="81" spans="1:35" s="69" customFormat="1" x14ac:dyDescent="0.3">
      <c r="A81" s="72" t="s">
        <v>1356</v>
      </c>
      <c r="B81" s="72" t="s">
        <v>1271</v>
      </c>
      <c r="C81" s="73">
        <v>2408.8999938964839</v>
      </c>
      <c r="D81" s="73">
        <v>2408.8999938964839</v>
      </c>
      <c r="E81" s="73">
        <v>2408.8999938964839</v>
      </c>
      <c r="F81" s="73">
        <v>2408.8999938964839</v>
      </c>
      <c r="G81" s="73">
        <v>2408.8999938964839</v>
      </c>
      <c r="H81" s="73">
        <v>2408.8999938964839</v>
      </c>
      <c r="I81" s="73">
        <v>2658.8999938964839</v>
      </c>
      <c r="J81" s="73">
        <v>2658.8999938964839</v>
      </c>
      <c r="K81" s="73">
        <v>2658.8999938964839</v>
      </c>
      <c r="L81" s="73">
        <v>2658.8999938964839</v>
      </c>
      <c r="M81" s="73">
        <v>2658.8999938964839</v>
      </c>
      <c r="N81" s="73">
        <v>2658.8999938964839</v>
      </c>
      <c r="O81" s="73">
        <v>2658.8999938964839</v>
      </c>
      <c r="P81" s="73">
        <v>2658.8999938964839</v>
      </c>
      <c r="Q81" s="73">
        <v>2658.8999938964839</v>
      </c>
      <c r="R81" s="73">
        <v>2658.8999938964839</v>
      </c>
      <c r="S81" s="73">
        <v>2658.8999938964839</v>
      </c>
      <c r="T81" s="73">
        <v>2658.8999938964839</v>
      </c>
      <c r="U81" s="73">
        <v>2658.8999938964839</v>
      </c>
      <c r="V81" s="73">
        <v>2658.8999938964839</v>
      </c>
      <c r="W81" s="73">
        <v>2658.8999938964839</v>
      </c>
      <c r="X81" s="73">
        <v>2658.8999938964839</v>
      </c>
      <c r="Y81" s="73">
        <v>2658.8999938964839</v>
      </c>
      <c r="Z81" s="73">
        <v>2658.8999938964839</v>
      </c>
      <c r="AA81" s="73">
        <v>2658.8999938964839</v>
      </c>
      <c r="AB81" s="73">
        <v>2658.8999938964839</v>
      </c>
      <c r="AC81" s="73">
        <v>2658.8999938964839</v>
      </c>
      <c r="AD81" s="73">
        <v>2658.8999938964839</v>
      </c>
      <c r="AE81" s="73">
        <v>2658.8999938964839</v>
      </c>
    </row>
    <row r="82" spans="1:35" s="69" customFormat="1" x14ac:dyDescent="0.3">
      <c r="A82" s="72" t="s">
        <v>1356</v>
      </c>
      <c r="B82" s="72" t="s">
        <v>626</v>
      </c>
      <c r="C82" s="73">
        <v>968.61203513950488</v>
      </c>
      <c r="D82" s="73">
        <v>968.61203516290493</v>
      </c>
      <c r="E82" s="73">
        <v>1290.982280883185</v>
      </c>
      <c r="F82" s="73">
        <v>1290.982280904205</v>
      </c>
      <c r="G82" s="73">
        <v>1290.9822809060051</v>
      </c>
      <c r="H82" s="73">
        <v>1290.9822809494751</v>
      </c>
      <c r="I82" s="73">
        <v>1777.3167531427441</v>
      </c>
      <c r="J82" s="73">
        <v>2001.691573174965</v>
      </c>
      <c r="K82" s="73">
        <v>2001.6915732543548</v>
      </c>
      <c r="L82" s="73">
        <v>2025.810993412284</v>
      </c>
      <c r="M82" s="73">
        <v>2097.3081734973152</v>
      </c>
      <c r="N82" s="73">
        <v>2238.8889415247149</v>
      </c>
      <c r="O82" s="73">
        <v>2238.8889416040051</v>
      </c>
      <c r="P82" s="73">
        <v>2238.8889416289053</v>
      </c>
      <c r="Q82" s="73">
        <v>2381.456621715985</v>
      </c>
      <c r="R82" s="73">
        <v>2524.0246318178652</v>
      </c>
      <c r="S82" s="73">
        <v>2661.1800118780648</v>
      </c>
      <c r="T82" s="73">
        <v>2802.8401944560951</v>
      </c>
      <c r="U82" s="73">
        <v>2950.035332165955</v>
      </c>
      <c r="V82" s="73">
        <v>3097.7705785240651</v>
      </c>
      <c r="W82" s="73">
        <v>3097.7705785980252</v>
      </c>
      <c r="X82" s="73">
        <v>3097.7705786700853</v>
      </c>
      <c r="Y82" s="73">
        <v>3097.770578701105</v>
      </c>
      <c r="Z82" s="73">
        <v>2949.3705848275013</v>
      </c>
      <c r="AA82" s="73">
        <v>2949.3705848786612</v>
      </c>
      <c r="AB82" s="73">
        <v>2949.3705849513613</v>
      </c>
      <c r="AC82" s="73">
        <v>2949.3705850245015</v>
      </c>
      <c r="AD82" s="73">
        <v>2949.370585218101</v>
      </c>
      <c r="AE82" s="73">
        <v>2949.370585320491</v>
      </c>
    </row>
    <row r="83" spans="1:35" s="69" customFormat="1" x14ac:dyDescent="0.3">
      <c r="A83" s="72" t="s">
        <v>1356</v>
      </c>
      <c r="B83" s="72" t="s">
        <v>1348</v>
      </c>
      <c r="C83" s="73">
        <v>0</v>
      </c>
      <c r="D83" s="73">
        <v>0</v>
      </c>
      <c r="E83" s="73">
        <v>0</v>
      </c>
      <c r="F83" s="73">
        <v>0</v>
      </c>
      <c r="G83" s="73">
        <v>0</v>
      </c>
      <c r="H83" s="73">
        <v>0</v>
      </c>
      <c r="I83" s="73">
        <v>0</v>
      </c>
      <c r="J83" s="73">
        <v>0</v>
      </c>
      <c r="K83" s="73">
        <v>0</v>
      </c>
      <c r="L83" s="73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  <c r="R83" s="73">
        <v>0</v>
      </c>
      <c r="S83" s="73">
        <v>0</v>
      </c>
      <c r="T83" s="73">
        <v>0</v>
      </c>
      <c r="U83" s="73">
        <v>0</v>
      </c>
      <c r="V83" s="73">
        <v>2.7997699999999999E-4</v>
      </c>
      <c r="W83" s="73">
        <v>2.7997777000000001E-4</v>
      </c>
      <c r="X83" s="73">
        <v>2.7997865000000001E-4</v>
      </c>
      <c r="Y83" s="73">
        <v>2.7997952000000001E-4</v>
      </c>
      <c r="Z83" s="73">
        <v>2.7998054E-4</v>
      </c>
      <c r="AA83" s="73">
        <v>2.7998181999999998E-4</v>
      </c>
      <c r="AB83" s="73">
        <v>2.7998347999999898E-4</v>
      </c>
      <c r="AC83" s="73">
        <v>2.7998554000000002E-4</v>
      </c>
      <c r="AD83" s="73">
        <v>2.7999014000000002E-4</v>
      </c>
      <c r="AE83" s="73">
        <v>2.7999901999999999E-4</v>
      </c>
    </row>
    <row r="84" spans="1:35" s="69" customFormat="1" x14ac:dyDescent="0.3">
      <c r="A84" s="72" t="s">
        <v>1356</v>
      </c>
      <c r="B84" s="72" t="s">
        <v>1349</v>
      </c>
      <c r="C84" s="73">
        <v>0</v>
      </c>
      <c r="D84" s="73">
        <v>0</v>
      </c>
      <c r="E84" s="73">
        <v>0</v>
      </c>
      <c r="F84" s="73">
        <v>0</v>
      </c>
      <c r="G84" s="73">
        <v>0</v>
      </c>
      <c r="H84" s="73">
        <v>0</v>
      </c>
      <c r="I84" s="73">
        <v>0</v>
      </c>
      <c r="J84" s="73">
        <v>0</v>
      </c>
      <c r="K84" s="73">
        <v>0</v>
      </c>
      <c r="L84" s="73">
        <v>0</v>
      </c>
      <c r="M84" s="73">
        <v>0</v>
      </c>
      <c r="N84" s="73">
        <v>1.1449837E-4</v>
      </c>
      <c r="O84" s="73">
        <v>1.14750039999999E-4</v>
      </c>
      <c r="P84" s="73">
        <v>1.14867464E-4</v>
      </c>
      <c r="Q84" s="73">
        <v>1.1517371E-4</v>
      </c>
      <c r="R84" s="73">
        <v>1.15325485E-4</v>
      </c>
      <c r="S84" s="73">
        <v>1.2168937000000001E-4</v>
      </c>
      <c r="T84" s="73">
        <v>1.2201165E-4</v>
      </c>
      <c r="U84" s="73">
        <v>1.6340142000000001E-4</v>
      </c>
      <c r="V84" s="73">
        <v>1.6373538999999999E-4</v>
      </c>
      <c r="W84" s="73">
        <v>1.9427879999999999E-4</v>
      </c>
      <c r="X84" s="73">
        <v>1.8926931E-4</v>
      </c>
      <c r="Y84" s="73">
        <v>1.8979679000000001E-4</v>
      </c>
      <c r="Z84" s="73">
        <v>1.9588875999999999E-4</v>
      </c>
      <c r="AA84" s="73">
        <v>1.8782554000000001E-4</v>
      </c>
      <c r="AB84" s="73">
        <v>2.0976701000000001E-4</v>
      </c>
      <c r="AC84" s="73">
        <v>1.9998082999999901E-4</v>
      </c>
      <c r="AD84" s="73">
        <v>2.27477879999999E-4</v>
      </c>
      <c r="AE84" s="73">
        <v>3.2542922000000001E-4</v>
      </c>
    </row>
    <row r="85" spans="1:35" s="69" customFormat="1" x14ac:dyDescent="0.3">
      <c r="A85" s="72" t="s">
        <v>1356</v>
      </c>
      <c r="B85" s="72" t="s">
        <v>612</v>
      </c>
      <c r="C85" s="73">
        <v>0</v>
      </c>
      <c r="D85" s="73">
        <v>0</v>
      </c>
      <c r="E85" s="73">
        <v>0</v>
      </c>
      <c r="F85" s="73">
        <v>0</v>
      </c>
      <c r="G85" s="73">
        <v>0</v>
      </c>
      <c r="H85" s="73">
        <v>0</v>
      </c>
      <c r="I85" s="73">
        <v>0</v>
      </c>
      <c r="J85" s="73">
        <v>0</v>
      </c>
      <c r="K85" s="73">
        <v>0</v>
      </c>
      <c r="L85" s="73">
        <v>0</v>
      </c>
      <c r="M85" s="73">
        <v>0</v>
      </c>
      <c r="N85" s="73">
        <v>4.0779431000000001E-4</v>
      </c>
      <c r="O85" s="73">
        <v>4.0809267000000001E-4</v>
      </c>
      <c r="P85" s="73">
        <v>4.0820958999999903E-4</v>
      </c>
      <c r="Q85" s="73">
        <v>4.0842956999999802E-4</v>
      </c>
      <c r="R85" s="73">
        <v>4.0882767999999897E-4</v>
      </c>
      <c r="S85" s="73">
        <v>4.0922716999999999E-4</v>
      </c>
      <c r="T85" s="73">
        <v>4.0948675000000001E-4</v>
      </c>
      <c r="U85" s="73">
        <v>5.6318766999999997E-4</v>
      </c>
      <c r="V85" s="73">
        <v>5.6338343999999898E-4</v>
      </c>
      <c r="W85" s="73">
        <v>5.64575579999998E-4</v>
      </c>
      <c r="X85" s="73">
        <v>5.6518191999999903E-4</v>
      </c>
      <c r="Y85" s="73">
        <v>5.6534532E-4</v>
      </c>
      <c r="Z85" s="73">
        <v>5.6551411000000003E-4</v>
      </c>
      <c r="AA85" s="73">
        <v>5.6599104999999997E-4</v>
      </c>
      <c r="AB85" s="73">
        <v>5.6695905999999793E-4</v>
      </c>
      <c r="AC85" s="73">
        <v>5.6728654999999907E-4</v>
      </c>
      <c r="AD85" s="73">
        <v>5.7898854999999998E-4</v>
      </c>
      <c r="AE85" s="73">
        <v>22.701984516899998</v>
      </c>
      <c r="AF85" s="71"/>
      <c r="AG85" s="71"/>
      <c r="AH85" s="71"/>
      <c r="AI85" s="71"/>
    </row>
    <row r="86" spans="1:35" s="69" customFormat="1" x14ac:dyDescent="0.3">
      <c r="A86" s="72" t="s">
        <v>1356</v>
      </c>
      <c r="B86" s="72" t="s">
        <v>1350</v>
      </c>
      <c r="C86" s="73">
        <v>2.531000047922126</v>
      </c>
      <c r="D86" s="73">
        <v>5.8989998698234514</v>
      </c>
      <c r="E86" s="73">
        <v>10.95600008964537</v>
      </c>
      <c r="F86" s="73">
        <v>18.307000398635768</v>
      </c>
      <c r="G86" s="73">
        <v>27.271999120712248</v>
      </c>
      <c r="H86" s="73">
        <v>37.668000698089529</v>
      </c>
      <c r="I86" s="73">
        <v>50.497000694274853</v>
      </c>
      <c r="J86" s="73">
        <v>65.411998748779297</v>
      </c>
      <c r="K86" s="73">
        <v>82.598003387451101</v>
      </c>
      <c r="L86" s="73">
        <v>96.729002952575598</v>
      </c>
      <c r="M86" s="73">
        <v>112.11099720001209</v>
      </c>
      <c r="N86" s="73">
        <v>128.7480001449583</v>
      </c>
      <c r="O86" s="73">
        <v>146.674007415771</v>
      </c>
      <c r="P86" s="73">
        <v>164.1120033264157</v>
      </c>
      <c r="Q86" s="73">
        <v>182.07299804687452</v>
      </c>
      <c r="R86" s="73">
        <v>191.79999732971089</v>
      </c>
      <c r="S86" s="73">
        <v>202.03400230407689</v>
      </c>
      <c r="T86" s="73">
        <v>212.35599899291938</v>
      </c>
      <c r="U86" s="73">
        <v>223.17800712585358</v>
      </c>
      <c r="V86" s="73">
        <v>234.19300270080521</v>
      </c>
      <c r="W86" s="73">
        <v>245.49399948120112</v>
      </c>
      <c r="X86" s="73">
        <v>256.95800399780211</v>
      </c>
      <c r="Y86" s="73">
        <v>268.73600196838322</v>
      </c>
      <c r="Z86" s="73">
        <v>280.62199401855423</v>
      </c>
      <c r="AA86" s="73">
        <v>292.61600875854447</v>
      </c>
      <c r="AB86" s="73">
        <v>304.57599258422778</v>
      </c>
      <c r="AC86" s="73">
        <v>316.62600326538069</v>
      </c>
      <c r="AD86" s="73">
        <v>328.75601196289063</v>
      </c>
      <c r="AE86" s="73">
        <v>340.86399841308514</v>
      </c>
      <c r="AF86" s="71"/>
      <c r="AG86" s="71"/>
      <c r="AH86" s="71"/>
      <c r="AI86" s="71"/>
    </row>
    <row r="87" spans="1:35" s="69" customFormat="1" x14ac:dyDescent="0.3">
      <c r="A87" s="108" t="s">
        <v>1351</v>
      </c>
      <c r="B87" s="108"/>
      <c r="C87" s="74">
        <v>3763.5120290359887</v>
      </c>
      <c r="D87" s="74">
        <v>3763.5120290593886</v>
      </c>
      <c r="E87" s="74">
        <v>4085.8822747796689</v>
      </c>
      <c r="F87" s="74">
        <v>4085.8822748006887</v>
      </c>
      <c r="G87" s="74">
        <v>4085.8822748024891</v>
      </c>
      <c r="H87" s="74">
        <v>4085.8822748459588</v>
      </c>
      <c r="I87" s="74">
        <v>4822.2167470392278</v>
      </c>
      <c r="J87" s="74">
        <v>5046.5915670714494</v>
      </c>
      <c r="K87" s="74">
        <v>5046.5915671508392</v>
      </c>
      <c r="L87" s="74">
        <v>5070.7109873087684</v>
      </c>
      <c r="M87" s="74">
        <v>5142.2081673937992</v>
      </c>
      <c r="N87" s="74">
        <v>5283.7889354211984</v>
      </c>
      <c r="O87" s="74">
        <v>5283.7889355004891</v>
      </c>
      <c r="P87" s="74">
        <v>5283.7889355253892</v>
      </c>
      <c r="Q87" s="74">
        <v>5426.3566156124689</v>
      </c>
      <c r="R87" s="74">
        <v>5568.9246257143495</v>
      </c>
      <c r="S87" s="74">
        <v>5706.0800057745491</v>
      </c>
      <c r="T87" s="74">
        <v>5847.740188352579</v>
      </c>
      <c r="U87" s="74">
        <v>5994.9353260624393</v>
      </c>
      <c r="V87" s="74">
        <v>6022.6708523975494</v>
      </c>
      <c r="W87" s="74">
        <v>6022.6708524722799</v>
      </c>
      <c r="X87" s="74">
        <v>6022.6708525452186</v>
      </c>
      <c r="Y87" s="74">
        <v>6022.6708525771091</v>
      </c>
      <c r="Z87" s="74">
        <v>5874.2708587045245</v>
      </c>
      <c r="AA87" s="74">
        <v>5874.2708587569659</v>
      </c>
      <c r="AB87" s="74">
        <v>5874.2708588313253</v>
      </c>
      <c r="AC87" s="74">
        <v>5874.2708589065251</v>
      </c>
      <c r="AD87" s="74">
        <v>5874.2708591047258</v>
      </c>
      <c r="AE87" s="74">
        <v>5874.2708592159943</v>
      </c>
      <c r="AF87" s="71"/>
      <c r="AG87" s="71"/>
      <c r="AH87" s="71"/>
      <c r="AI87" s="71"/>
    </row>
    <row r="88" spans="1:35" s="69" customFormat="1" collapsed="1" x14ac:dyDescent="0.3">
      <c r="A88" s="71"/>
      <c r="B88" s="71"/>
      <c r="C88" s="71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  <c r="AH88" s="71"/>
      <c r="AI88" s="71"/>
    </row>
    <row r="89" spans="1:35" s="69" customFormat="1" x14ac:dyDescent="0.3">
      <c r="A89" s="71"/>
      <c r="B89" s="71"/>
      <c r="C89" s="71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  <c r="AH89" s="71"/>
      <c r="AI89" s="71"/>
    </row>
    <row r="90" spans="1:35" s="69" customFormat="1" x14ac:dyDescent="0.3">
      <c r="A90" s="70" t="s">
        <v>1357</v>
      </c>
      <c r="B90" s="71"/>
      <c r="C90" s="71"/>
      <c r="D90" s="71"/>
      <c r="E90" s="71"/>
      <c r="F90" s="71"/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</row>
    <row r="91" spans="1:35" s="69" customFormat="1" x14ac:dyDescent="0.3">
      <c r="A91" s="68" t="s">
        <v>1233</v>
      </c>
      <c r="B91" s="68" t="s">
        <v>1315</v>
      </c>
      <c r="C91" s="68" t="s">
        <v>1316</v>
      </c>
      <c r="D91" s="68" t="s">
        <v>1317</v>
      </c>
      <c r="E91" s="68" t="s">
        <v>1318</v>
      </c>
      <c r="F91" s="68" t="s">
        <v>1319</v>
      </c>
      <c r="G91" s="68" t="s">
        <v>1320</v>
      </c>
      <c r="H91" s="68" t="s">
        <v>1321</v>
      </c>
      <c r="I91" s="68" t="s">
        <v>1322</v>
      </c>
      <c r="J91" s="68" t="s">
        <v>1323</v>
      </c>
      <c r="K91" s="68" t="s">
        <v>1324</v>
      </c>
      <c r="L91" s="68" t="s">
        <v>1325</v>
      </c>
      <c r="M91" s="68" t="s">
        <v>1326</v>
      </c>
      <c r="N91" s="68" t="s">
        <v>1327</v>
      </c>
      <c r="O91" s="68" t="s">
        <v>1328</v>
      </c>
      <c r="P91" s="68" t="s">
        <v>1329</v>
      </c>
      <c r="Q91" s="68" t="s">
        <v>1330</v>
      </c>
      <c r="R91" s="68" t="s">
        <v>1331</v>
      </c>
      <c r="S91" s="68" t="s">
        <v>1332</v>
      </c>
      <c r="T91" s="68" t="s">
        <v>1333</v>
      </c>
      <c r="U91" s="68" t="s">
        <v>1334</v>
      </c>
      <c r="V91" s="68" t="s">
        <v>1335</v>
      </c>
      <c r="W91" s="68" t="s">
        <v>1336</v>
      </c>
      <c r="X91" s="68" t="s">
        <v>1337</v>
      </c>
      <c r="Y91" s="68" t="s">
        <v>1338</v>
      </c>
      <c r="Z91" s="68" t="s">
        <v>1339</v>
      </c>
      <c r="AA91" s="68" t="s">
        <v>1340</v>
      </c>
      <c r="AB91" s="68" t="s">
        <v>1341</v>
      </c>
      <c r="AC91" s="68" t="s">
        <v>1342</v>
      </c>
      <c r="AD91" s="68" t="s">
        <v>1343</v>
      </c>
      <c r="AE91" s="68" t="s">
        <v>1344</v>
      </c>
      <c r="AF91" s="71"/>
      <c r="AG91" s="71"/>
      <c r="AH91" s="71"/>
      <c r="AI91" s="71"/>
    </row>
    <row r="92" spans="1:35" s="69" customFormat="1" x14ac:dyDescent="0.3">
      <c r="A92" s="72" t="s">
        <v>1345</v>
      </c>
      <c r="B92" s="72" t="s">
        <v>1358</v>
      </c>
      <c r="C92" s="73">
        <v>260.329999923706</v>
      </c>
      <c r="D92" s="73">
        <v>600.32999992370605</v>
      </c>
      <c r="E92" s="73">
        <v>600.32999992370605</v>
      </c>
      <c r="F92" s="73">
        <v>600.32999992370605</v>
      </c>
      <c r="G92" s="73">
        <v>600.32999992370605</v>
      </c>
      <c r="H92" s="73">
        <v>600.32999992370605</v>
      </c>
      <c r="I92" s="73">
        <v>600.32999992370605</v>
      </c>
      <c r="J92" s="73">
        <v>600.33024510627592</v>
      </c>
      <c r="K92" s="73">
        <v>600.33056542122597</v>
      </c>
      <c r="L92" s="73">
        <v>570.330774957161</v>
      </c>
      <c r="M92" s="73">
        <v>570.33079287715998</v>
      </c>
      <c r="N92" s="73">
        <v>988.00274839459598</v>
      </c>
      <c r="O92" s="73">
        <v>1131.62816940579</v>
      </c>
      <c r="P92" s="73">
        <v>1106.6281696478638</v>
      </c>
      <c r="Q92" s="73">
        <v>1414.1922942630099</v>
      </c>
      <c r="R92" s="73">
        <v>1414.1922948574049</v>
      </c>
      <c r="S92" s="73">
        <v>1837.9461072913098</v>
      </c>
      <c r="T92" s="73">
        <v>1837.94610820345</v>
      </c>
      <c r="U92" s="73">
        <v>2559.4478440662501</v>
      </c>
      <c r="V92" s="73">
        <v>2539.4478448323898</v>
      </c>
      <c r="W92" s="73">
        <v>3087.5010674985001</v>
      </c>
      <c r="X92" s="73">
        <v>3009.0544565098098</v>
      </c>
      <c r="Y92" s="73">
        <v>3009.0544570744901</v>
      </c>
      <c r="Z92" s="73">
        <v>3581.6487581849601</v>
      </c>
      <c r="AA92" s="73">
        <v>3581.6487355461404</v>
      </c>
      <c r="AB92" s="73">
        <v>4948.1037323435103</v>
      </c>
      <c r="AC92" s="73">
        <v>4948.1036155707297</v>
      </c>
      <c r="AD92" s="73">
        <v>5826.5333422161802</v>
      </c>
      <c r="AE92" s="73">
        <v>5826.5345317870188</v>
      </c>
      <c r="AF92" s="71"/>
      <c r="AG92" s="71"/>
      <c r="AH92" s="71"/>
      <c r="AI92" s="71"/>
    </row>
    <row r="93" spans="1:35" collapsed="1" x14ac:dyDescent="0.3">
      <c r="A93" s="72" t="s">
        <v>1345</v>
      </c>
      <c r="B93" s="72" t="s">
        <v>1359</v>
      </c>
      <c r="C93" s="73">
        <v>1330</v>
      </c>
      <c r="D93" s="73">
        <v>1330</v>
      </c>
      <c r="E93" s="73">
        <v>1330</v>
      </c>
      <c r="F93" s="73">
        <v>1330</v>
      </c>
      <c r="G93" s="73">
        <v>3370</v>
      </c>
      <c r="H93" s="73">
        <v>3370</v>
      </c>
      <c r="I93" s="73">
        <v>3370</v>
      </c>
      <c r="J93" s="73">
        <v>3370.00012041335</v>
      </c>
      <c r="K93" s="73">
        <v>5369.9997205146101</v>
      </c>
      <c r="L93" s="73">
        <v>5369.9998262485906</v>
      </c>
      <c r="M93" s="73">
        <v>5369.9998521883163</v>
      </c>
      <c r="N93" s="73">
        <v>6545.1267923531705</v>
      </c>
      <c r="O93" s="73">
        <v>6839.5693627413402</v>
      </c>
      <c r="P93" s="73">
        <v>6839.5693628995496</v>
      </c>
      <c r="Q93" s="73">
        <v>6985.2530924249686</v>
      </c>
      <c r="R93" s="73">
        <v>6985.253093025869</v>
      </c>
      <c r="S93" s="73">
        <v>8120.7005953013404</v>
      </c>
      <c r="T93" s="73">
        <v>8120.7005957573101</v>
      </c>
      <c r="U93" s="73">
        <v>8120.7009247430105</v>
      </c>
      <c r="V93" s="73">
        <v>8120.7009253012493</v>
      </c>
      <c r="W93" s="73">
        <v>9396.5126596536084</v>
      </c>
      <c r="X93" s="73">
        <v>10851.486160857139</v>
      </c>
      <c r="Y93" s="73">
        <v>10851.48616115713</v>
      </c>
      <c r="Z93" s="73">
        <v>11011.49621346915</v>
      </c>
      <c r="AA93" s="73">
        <v>11011.496214117489</v>
      </c>
      <c r="AB93" s="73">
        <v>11011.49621550874</v>
      </c>
      <c r="AC93" s="73">
        <v>11011.496216002721</v>
      </c>
      <c r="AD93" s="73">
        <v>11285.362928167133</v>
      </c>
      <c r="AE93" s="73">
        <v>11308.064334180481</v>
      </c>
    </row>
    <row r="94" spans="1:35" x14ac:dyDescent="0.3">
      <c r="A94" s="72" t="s">
        <v>1345</v>
      </c>
      <c r="B94" s="72" t="s">
        <v>1360</v>
      </c>
      <c r="C94" s="73">
        <v>95.565001159906174</v>
      </c>
      <c r="D94" s="73">
        <v>222.30399817228289</v>
      </c>
      <c r="E94" s="73">
        <v>472.72400641441254</v>
      </c>
      <c r="F94" s="73">
        <v>827.38901638984419</v>
      </c>
      <c r="G94" s="73">
        <v>1275.4639947414385</v>
      </c>
      <c r="H94" s="73">
        <v>1796.002980709073</v>
      </c>
      <c r="I94" s="73">
        <v>2438.3960294723474</v>
      </c>
      <c r="J94" s="73">
        <v>3184.4369697570778</v>
      </c>
      <c r="K94" s="73">
        <v>4042.5660362243557</v>
      </c>
      <c r="L94" s="73">
        <v>4718.5470113754145</v>
      </c>
      <c r="M94" s="73">
        <v>5463.8920488357453</v>
      </c>
      <c r="N94" s="73">
        <v>6261.2278814315578</v>
      </c>
      <c r="O94" s="73">
        <v>7107.5971488952464</v>
      </c>
      <c r="P94" s="73">
        <v>7905.5148887634123</v>
      </c>
      <c r="Q94" s="73">
        <v>8730.1271591186469</v>
      </c>
      <c r="R94" s="73">
        <v>9162.6489810943513</v>
      </c>
      <c r="S94" s="73">
        <v>9618.3372249603162</v>
      </c>
      <c r="T94" s="73">
        <v>10079.154048919669</v>
      </c>
      <c r="U94" s="73">
        <v>10567.066068649285</v>
      </c>
      <c r="V94" s="73">
        <v>11065.494928359969</v>
      </c>
      <c r="W94" s="73">
        <v>11575.234004974354</v>
      </c>
      <c r="X94" s="73">
        <v>12098.768871307355</v>
      </c>
      <c r="Y94" s="73">
        <v>12640.389154434191</v>
      </c>
      <c r="Z94" s="73">
        <v>13204.069122314442</v>
      </c>
      <c r="AA94" s="73">
        <v>13783.858104705803</v>
      </c>
      <c r="AB94" s="73">
        <v>14380.364139556885</v>
      </c>
      <c r="AC94" s="73">
        <v>14988.57563400268</v>
      </c>
      <c r="AD94" s="73">
        <v>15603.09802246093</v>
      </c>
      <c r="AE94" s="73">
        <v>16225.747894287102</v>
      </c>
    </row>
    <row r="95" spans="1:35" collapsed="1" x14ac:dyDescent="0.3"/>
    <row r="96" spans="1:35" x14ac:dyDescent="0.3">
      <c r="A96" s="68" t="s">
        <v>1233</v>
      </c>
      <c r="B96" s="68" t="s">
        <v>1315</v>
      </c>
      <c r="C96" s="68" t="s">
        <v>1316</v>
      </c>
      <c r="D96" s="68" t="s">
        <v>1317</v>
      </c>
      <c r="E96" s="68" t="s">
        <v>1318</v>
      </c>
      <c r="F96" s="68" t="s">
        <v>1319</v>
      </c>
      <c r="G96" s="68" t="s">
        <v>1320</v>
      </c>
      <c r="H96" s="68" t="s">
        <v>1321</v>
      </c>
      <c r="I96" s="68" t="s">
        <v>1322</v>
      </c>
      <c r="J96" s="68" t="s">
        <v>1323</v>
      </c>
      <c r="K96" s="68" t="s">
        <v>1324</v>
      </c>
      <c r="L96" s="68" t="s">
        <v>1325</v>
      </c>
      <c r="M96" s="68" t="s">
        <v>1326</v>
      </c>
      <c r="N96" s="68" t="s">
        <v>1327</v>
      </c>
      <c r="O96" s="68" t="s">
        <v>1328</v>
      </c>
      <c r="P96" s="68" t="s">
        <v>1329</v>
      </c>
      <c r="Q96" s="68" t="s">
        <v>1330</v>
      </c>
      <c r="R96" s="68" t="s">
        <v>1331</v>
      </c>
      <c r="S96" s="68" t="s">
        <v>1332</v>
      </c>
      <c r="T96" s="68" t="s">
        <v>1333</v>
      </c>
      <c r="U96" s="68" t="s">
        <v>1334</v>
      </c>
      <c r="V96" s="68" t="s">
        <v>1335</v>
      </c>
      <c r="W96" s="68" t="s">
        <v>1336</v>
      </c>
      <c r="X96" s="68" t="s">
        <v>1337</v>
      </c>
      <c r="Y96" s="68" t="s">
        <v>1338</v>
      </c>
      <c r="Z96" s="68" t="s">
        <v>1339</v>
      </c>
      <c r="AA96" s="68" t="s">
        <v>1340</v>
      </c>
      <c r="AB96" s="68" t="s">
        <v>1341</v>
      </c>
      <c r="AC96" s="68" t="s">
        <v>1342</v>
      </c>
      <c r="AD96" s="68" t="s">
        <v>1343</v>
      </c>
      <c r="AE96" s="68" t="s">
        <v>1344</v>
      </c>
    </row>
    <row r="97" spans="1:31" x14ac:dyDescent="0.3">
      <c r="A97" s="72" t="s">
        <v>1352</v>
      </c>
      <c r="B97" s="72" t="s">
        <v>1358</v>
      </c>
      <c r="C97" s="73">
        <v>0</v>
      </c>
      <c r="D97" s="73">
        <v>0</v>
      </c>
      <c r="E97" s="73">
        <v>0</v>
      </c>
      <c r="F97" s="73">
        <v>0</v>
      </c>
      <c r="G97" s="73">
        <v>0</v>
      </c>
      <c r="H97" s="73">
        <v>0</v>
      </c>
      <c r="I97" s="73">
        <v>0</v>
      </c>
      <c r="J97" s="73">
        <v>0</v>
      </c>
      <c r="K97" s="73">
        <v>3.1979247999999998E-4</v>
      </c>
      <c r="L97" s="73">
        <v>3.1979300000000002E-4</v>
      </c>
      <c r="M97" s="73">
        <v>3.1984934999999999E-4</v>
      </c>
      <c r="N97" s="73">
        <v>8.7210481999999896E-4</v>
      </c>
      <c r="O97" s="73">
        <v>8.7250914999999999E-4</v>
      </c>
      <c r="P97" s="73">
        <v>8.7259540000000002E-4</v>
      </c>
      <c r="Q97" s="73">
        <v>9.9920089999999987E-4</v>
      </c>
      <c r="R97" s="73">
        <v>9.9944852000000009E-4</v>
      </c>
      <c r="S97" s="73">
        <v>1.00308134E-3</v>
      </c>
      <c r="T97" s="73">
        <v>1.003426E-3</v>
      </c>
      <c r="U97" s="73">
        <v>721.50269724052998</v>
      </c>
      <c r="V97" s="73">
        <v>721.50269739559997</v>
      </c>
      <c r="W97" s="73">
        <v>1057.5534</v>
      </c>
      <c r="X97" s="73">
        <v>1057.5534</v>
      </c>
      <c r="Y97" s="73">
        <v>1057.5534</v>
      </c>
      <c r="Z97" s="73">
        <v>1630.1477</v>
      </c>
      <c r="AA97" s="73">
        <v>1630.1477</v>
      </c>
      <c r="AB97" s="73">
        <v>1630.1477</v>
      </c>
      <c r="AC97" s="73">
        <v>1630.1477</v>
      </c>
      <c r="AD97" s="73">
        <v>1643.9179100000001</v>
      </c>
      <c r="AE97" s="73">
        <v>1643.91761</v>
      </c>
    </row>
    <row r="98" spans="1:31" x14ac:dyDescent="0.3">
      <c r="A98" s="72" t="s">
        <v>1352</v>
      </c>
      <c r="B98" s="72" t="s">
        <v>1359</v>
      </c>
      <c r="C98" s="73">
        <v>840</v>
      </c>
      <c r="D98" s="73">
        <v>840</v>
      </c>
      <c r="E98" s="73">
        <v>840</v>
      </c>
      <c r="F98" s="73">
        <v>840</v>
      </c>
      <c r="G98" s="73">
        <v>2880</v>
      </c>
      <c r="H98" s="73">
        <v>2880</v>
      </c>
      <c r="I98" s="73">
        <v>2880</v>
      </c>
      <c r="J98" s="73">
        <v>2880</v>
      </c>
      <c r="K98" s="73">
        <v>4879.9996000000001</v>
      </c>
      <c r="L98" s="73">
        <v>4879.9996000000001</v>
      </c>
      <c r="M98" s="73">
        <v>4879.9996000000001</v>
      </c>
      <c r="N98" s="73">
        <v>4879.9997545588603</v>
      </c>
      <c r="O98" s="73">
        <v>4879.9997546486702</v>
      </c>
      <c r="P98" s="73">
        <v>4879.9997546899604</v>
      </c>
      <c r="Q98" s="73">
        <v>4879.9997839954003</v>
      </c>
      <c r="R98" s="73">
        <v>4879.9997841981904</v>
      </c>
      <c r="S98" s="73">
        <v>4879.9997856255304</v>
      </c>
      <c r="T98" s="73">
        <v>4879.9997857523904</v>
      </c>
      <c r="U98" s="73">
        <v>4879.9999609152301</v>
      </c>
      <c r="V98" s="73">
        <v>4879.9999610892501</v>
      </c>
      <c r="W98" s="73">
        <v>5480.0003622078002</v>
      </c>
      <c r="X98" s="73">
        <v>5480.0003625973204</v>
      </c>
      <c r="Y98" s="73">
        <v>5480.00036265995</v>
      </c>
      <c r="Z98" s="73">
        <v>5480.00036337652</v>
      </c>
      <c r="AA98" s="73">
        <v>5480.0003635041394</v>
      </c>
      <c r="AB98" s="73">
        <v>5480.0003638476801</v>
      </c>
      <c r="AC98" s="73">
        <v>5480.0003639370007</v>
      </c>
      <c r="AD98" s="73">
        <v>5480.0003643352202</v>
      </c>
      <c r="AE98" s="73">
        <v>5480.0003645836296</v>
      </c>
    </row>
    <row r="99" spans="1:31" x14ac:dyDescent="0.3">
      <c r="A99" s="72" t="s">
        <v>1352</v>
      </c>
      <c r="B99" s="72" t="s">
        <v>1360</v>
      </c>
      <c r="C99" s="73">
        <v>33.809000492095876</v>
      </c>
      <c r="D99" s="73">
        <v>82.708997726440401</v>
      </c>
      <c r="E99" s="73">
        <v>156.7610015869133</v>
      </c>
      <c r="F99" s="73">
        <v>263.89000701904251</v>
      </c>
      <c r="G99" s="73">
        <v>405.04799652099609</v>
      </c>
      <c r="H99" s="73">
        <v>567.05899810790902</v>
      </c>
      <c r="I99" s="73">
        <v>769.63403320312409</v>
      </c>
      <c r="J99" s="73">
        <v>1010.102981567382</v>
      </c>
      <c r="K99" s="73">
        <v>1287.846038818356</v>
      </c>
      <c r="L99" s="73">
        <v>1513.001998901364</v>
      </c>
      <c r="M99" s="73">
        <v>1757.9950256347629</v>
      </c>
      <c r="N99" s="73">
        <v>2022.752929687492</v>
      </c>
      <c r="O99" s="73">
        <v>2303.8510437011641</v>
      </c>
      <c r="P99" s="73">
        <v>2570.3709106445258</v>
      </c>
      <c r="Q99" s="73">
        <v>2845.8051147460928</v>
      </c>
      <c r="R99" s="73">
        <v>2993.400024414062</v>
      </c>
      <c r="S99" s="73">
        <v>3149.60205078125</v>
      </c>
      <c r="T99" s="73">
        <v>3306.082000732416</v>
      </c>
      <c r="U99" s="73">
        <v>3472.6760864257813</v>
      </c>
      <c r="V99" s="73">
        <v>3642.4990844726508</v>
      </c>
      <c r="W99" s="73">
        <v>3815.6539916992128</v>
      </c>
      <c r="X99" s="73">
        <v>3993.2119750976508</v>
      </c>
      <c r="Y99" s="73">
        <v>4175.7440795898383</v>
      </c>
      <c r="Z99" s="73">
        <v>4364.7819213867133</v>
      </c>
      <c r="AA99" s="73">
        <v>4557.4061279296875</v>
      </c>
      <c r="AB99" s="73">
        <v>4750.507080078125</v>
      </c>
      <c r="AC99" s="73">
        <v>4944.2018432617178</v>
      </c>
      <c r="AD99" s="73">
        <v>5141.238037109375</v>
      </c>
      <c r="AE99" s="73">
        <v>5338.71484375</v>
      </c>
    </row>
    <row r="101" spans="1:31" x14ac:dyDescent="0.3">
      <c r="A101" s="68" t="s">
        <v>1233</v>
      </c>
      <c r="B101" s="68" t="s">
        <v>1315</v>
      </c>
      <c r="C101" s="68" t="s">
        <v>1316</v>
      </c>
      <c r="D101" s="68" t="s">
        <v>1317</v>
      </c>
      <c r="E101" s="68" t="s">
        <v>1318</v>
      </c>
      <c r="F101" s="68" t="s">
        <v>1319</v>
      </c>
      <c r="G101" s="68" t="s">
        <v>1320</v>
      </c>
      <c r="H101" s="68" t="s">
        <v>1321</v>
      </c>
      <c r="I101" s="68" t="s">
        <v>1322</v>
      </c>
      <c r="J101" s="68" t="s">
        <v>1323</v>
      </c>
      <c r="K101" s="68" t="s">
        <v>1324</v>
      </c>
      <c r="L101" s="68" t="s">
        <v>1325</v>
      </c>
      <c r="M101" s="68" t="s">
        <v>1326</v>
      </c>
      <c r="N101" s="68" t="s">
        <v>1327</v>
      </c>
      <c r="O101" s="68" t="s">
        <v>1328</v>
      </c>
      <c r="P101" s="68" t="s">
        <v>1329</v>
      </c>
      <c r="Q101" s="68" t="s">
        <v>1330</v>
      </c>
      <c r="R101" s="68" t="s">
        <v>1331</v>
      </c>
      <c r="S101" s="68" t="s">
        <v>1332</v>
      </c>
      <c r="T101" s="68" t="s">
        <v>1333</v>
      </c>
      <c r="U101" s="68" t="s">
        <v>1334</v>
      </c>
      <c r="V101" s="68" t="s">
        <v>1335</v>
      </c>
      <c r="W101" s="68" t="s">
        <v>1336</v>
      </c>
      <c r="X101" s="68" t="s">
        <v>1337</v>
      </c>
      <c r="Y101" s="68" t="s">
        <v>1338</v>
      </c>
      <c r="Z101" s="68" t="s">
        <v>1339</v>
      </c>
      <c r="AA101" s="68" t="s">
        <v>1340</v>
      </c>
      <c r="AB101" s="68" t="s">
        <v>1341</v>
      </c>
      <c r="AC101" s="68" t="s">
        <v>1342</v>
      </c>
      <c r="AD101" s="68" t="s">
        <v>1343</v>
      </c>
      <c r="AE101" s="68" t="s">
        <v>1344</v>
      </c>
    </row>
    <row r="102" spans="1:31" x14ac:dyDescent="0.3">
      <c r="A102" s="72" t="s">
        <v>1353</v>
      </c>
      <c r="B102" s="72" t="s">
        <v>1358</v>
      </c>
      <c r="C102" s="73">
        <v>0</v>
      </c>
      <c r="D102" s="73">
        <v>20</v>
      </c>
      <c r="E102" s="73">
        <v>20</v>
      </c>
      <c r="F102" s="73">
        <v>20</v>
      </c>
      <c r="G102" s="73">
        <v>20</v>
      </c>
      <c r="H102" s="73">
        <v>20</v>
      </c>
      <c r="I102" s="73">
        <v>20</v>
      </c>
      <c r="J102" s="73">
        <v>20.000245182570001</v>
      </c>
      <c r="K102" s="73">
        <v>20.000245705040001</v>
      </c>
      <c r="L102" s="73">
        <v>20.000246217819999</v>
      </c>
      <c r="M102" s="73">
        <v>20.000246666260001</v>
      </c>
      <c r="N102" s="73">
        <v>379.12887999999998</v>
      </c>
      <c r="O102" s="73">
        <v>578.08429999999998</v>
      </c>
      <c r="P102" s="73">
        <v>578.08429999999998</v>
      </c>
      <c r="Q102" s="73">
        <v>578.08429999999998</v>
      </c>
      <c r="R102" s="73">
        <v>578.08429999999998</v>
      </c>
      <c r="S102" s="73">
        <v>989.32600000000002</v>
      </c>
      <c r="T102" s="73">
        <v>989.32600000000002</v>
      </c>
      <c r="U102" s="73">
        <v>989.32600000000002</v>
      </c>
      <c r="V102" s="73">
        <v>969.32600000000002</v>
      </c>
      <c r="W102" s="73">
        <v>969.32600000000002</v>
      </c>
      <c r="X102" s="73">
        <v>1190.8794</v>
      </c>
      <c r="Y102" s="73">
        <v>1190.8794</v>
      </c>
      <c r="Z102" s="73">
        <v>1190.8794</v>
      </c>
      <c r="AA102" s="73">
        <v>1190.8794</v>
      </c>
      <c r="AB102" s="73">
        <v>2557.3341999999998</v>
      </c>
      <c r="AC102" s="73">
        <v>2557.3341999999998</v>
      </c>
      <c r="AD102" s="73">
        <v>3421.9937</v>
      </c>
      <c r="AE102" s="73">
        <v>3421.9937</v>
      </c>
    </row>
    <row r="103" spans="1:31" x14ac:dyDescent="0.3">
      <c r="A103" s="72" t="s">
        <v>1353</v>
      </c>
      <c r="B103" s="72" t="s">
        <v>1359</v>
      </c>
      <c r="C103" s="73">
        <v>490</v>
      </c>
      <c r="D103" s="73">
        <v>490</v>
      </c>
      <c r="E103" s="73">
        <v>490</v>
      </c>
      <c r="F103" s="73">
        <v>490</v>
      </c>
      <c r="G103" s="73">
        <v>490</v>
      </c>
      <c r="H103" s="73">
        <v>490</v>
      </c>
      <c r="I103" s="73">
        <v>490</v>
      </c>
      <c r="J103" s="73">
        <v>490.00012041334998</v>
      </c>
      <c r="K103" s="73">
        <v>490.00012051460999</v>
      </c>
      <c r="L103" s="73">
        <v>490.00012078168999</v>
      </c>
      <c r="M103" s="73">
        <v>490.00012088311598</v>
      </c>
      <c r="N103" s="73">
        <v>812.34942999999998</v>
      </c>
      <c r="O103" s="73">
        <v>1106.791999999999</v>
      </c>
      <c r="P103" s="73">
        <v>1106.791999999999</v>
      </c>
      <c r="Q103" s="73">
        <v>1106.791999999999</v>
      </c>
      <c r="R103" s="73">
        <v>1106.791999999999</v>
      </c>
      <c r="S103" s="73">
        <v>1861.1597999999999</v>
      </c>
      <c r="T103" s="73">
        <v>1861.1597999999999</v>
      </c>
      <c r="U103" s="73">
        <v>1861.1597999999999</v>
      </c>
      <c r="V103" s="73">
        <v>1861.1597999999999</v>
      </c>
      <c r="W103" s="73">
        <v>1861.1597999999999</v>
      </c>
      <c r="X103" s="73">
        <v>3316.1333</v>
      </c>
      <c r="Y103" s="73">
        <v>3316.1333</v>
      </c>
      <c r="Z103" s="73">
        <v>3316.1333</v>
      </c>
      <c r="AA103" s="73">
        <v>3316.1333</v>
      </c>
      <c r="AB103" s="73">
        <v>3316.1333</v>
      </c>
      <c r="AC103" s="73">
        <v>3316.1333</v>
      </c>
      <c r="AD103" s="73">
        <v>3590</v>
      </c>
      <c r="AE103" s="73">
        <v>3590</v>
      </c>
    </row>
    <row r="104" spans="1:31" x14ac:dyDescent="0.3">
      <c r="A104" s="72" t="s">
        <v>1353</v>
      </c>
      <c r="B104" s="72" t="s">
        <v>1360</v>
      </c>
      <c r="C104" s="73">
        <v>18.792000293731611</v>
      </c>
      <c r="D104" s="73">
        <v>56.930000305175746</v>
      </c>
      <c r="E104" s="73">
        <v>116.31200408935541</v>
      </c>
      <c r="F104" s="73">
        <v>203.74100685119538</v>
      </c>
      <c r="G104" s="73">
        <v>316.67499160766528</v>
      </c>
      <c r="H104" s="73">
        <v>441.51198577880842</v>
      </c>
      <c r="I104" s="73">
        <v>598.09701538085881</v>
      </c>
      <c r="J104" s="73">
        <v>788.33800506591706</v>
      </c>
      <c r="K104" s="73">
        <v>1007.1959838867181</v>
      </c>
      <c r="L104" s="73">
        <v>1181.6699371337841</v>
      </c>
      <c r="M104" s="73">
        <v>1375.488037109372</v>
      </c>
      <c r="N104" s="73">
        <v>1581.046997070305</v>
      </c>
      <c r="O104" s="73">
        <v>1799.5640411376919</v>
      </c>
      <c r="P104" s="73">
        <v>2003.201034545895</v>
      </c>
      <c r="Q104" s="73">
        <v>2215.9790039062468</v>
      </c>
      <c r="R104" s="73">
        <v>2320.6339721679628</v>
      </c>
      <c r="S104" s="73">
        <v>2431.5501098632758</v>
      </c>
      <c r="T104" s="73">
        <v>2543.8589782714839</v>
      </c>
      <c r="U104" s="73">
        <v>2662.8169250488231</v>
      </c>
      <c r="V104" s="73">
        <v>2785.4378967285102</v>
      </c>
      <c r="W104" s="73">
        <v>2910.140014648432</v>
      </c>
      <c r="X104" s="73">
        <v>3039.4479064941352</v>
      </c>
      <c r="Y104" s="73">
        <v>3174.2980346679628</v>
      </c>
      <c r="Z104" s="73">
        <v>3316.8311157226563</v>
      </c>
      <c r="AA104" s="73">
        <v>3463.237915039057</v>
      </c>
      <c r="AB104" s="73">
        <v>3617.5489807128902</v>
      </c>
      <c r="AC104" s="73">
        <v>3775.544921874995</v>
      </c>
      <c r="AD104" s="73">
        <v>3934.3799438476508</v>
      </c>
      <c r="AE104" s="73">
        <v>4096.4850463867178</v>
      </c>
    </row>
    <row r="106" spans="1:31" x14ac:dyDescent="0.3">
      <c r="A106" s="68" t="s">
        <v>1233</v>
      </c>
      <c r="B106" s="68" t="s">
        <v>1315</v>
      </c>
      <c r="C106" s="68" t="s">
        <v>1316</v>
      </c>
      <c r="D106" s="68" t="s">
        <v>1317</v>
      </c>
      <c r="E106" s="68" t="s">
        <v>1318</v>
      </c>
      <c r="F106" s="68" t="s">
        <v>1319</v>
      </c>
      <c r="G106" s="68" t="s">
        <v>1320</v>
      </c>
      <c r="H106" s="68" t="s">
        <v>1321</v>
      </c>
      <c r="I106" s="68" t="s">
        <v>1322</v>
      </c>
      <c r="J106" s="68" t="s">
        <v>1323</v>
      </c>
      <c r="K106" s="68" t="s">
        <v>1324</v>
      </c>
      <c r="L106" s="68" t="s">
        <v>1325</v>
      </c>
      <c r="M106" s="68" t="s">
        <v>1326</v>
      </c>
      <c r="N106" s="68" t="s">
        <v>1327</v>
      </c>
      <c r="O106" s="68" t="s">
        <v>1328</v>
      </c>
      <c r="P106" s="68" t="s">
        <v>1329</v>
      </c>
      <c r="Q106" s="68" t="s">
        <v>1330</v>
      </c>
      <c r="R106" s="68" t="s">
        <v>1331</v>
      </c>
      <c r="S106" s="68" t="s">
        <v>1332</v>
      </c>
      <c r="T106" s="68" t="s">
        <v>1333</v>
      </c>
      <c r="U106" s="68" t="s">
        <v>1334</v>
      </c>
      <c r="V106" s="68" t="s">
        <v>1335</v>
      </c>
      <c r="W106" s="68" t="s">
        <v>1336</v>
      </c>
      <c r="X106" s="68" t="s">
        <v>1337</v>
      </c>
      <c r="Y106" s="68" t="s">
        <v>1338</v>
      </c>
      <c r="Z106" s="68" t="s">
        <v>1339</v>
      </c>
      <c r="AA106" s="68" t="s">
        <v>1340</v>
      </c>
      <c r="AB106" s="68" t="s">
        <v>1341</v>
      </c>
      <c r="AC106" s="68" t="s">
        <v>1342</v>
      </c>
      <c r="AD106" s="68" t="s">
        <v>1343</v>
      </c>
      <c r="AE106" s="68" t="s">
        <v>1344</v>
      </c>
    </row>
    <row r="107" spans="1:31" x14ac:dyDescent="0.3">
      <c r="A107" s="72" t="s">
        <v>1354</v>
      </c>
      <c r="B107" s="72" t="s">
        <v>1358</v>
      </c>
      <c r="C107" s="73">
        <v>55.329999923705998</v>
      </c>
      <c r="D107" s="73">
        <v>375.329999923706</v>
      </c>
      <c r="E107" s="73">
        <v>375.329999923706</v>
      </c>
      <c r="F107" s="73">
        <v>375.329999923706</v>
      </c>
      <c r="G107" s="73">
        <v>375.329999923706</v>
      </c>
      <c r="H107" s="73">
        <v>375.329999923706</v>
      </c>
      <c r="I107" s="73">
        <v>375.329999923706</v>
      </c>
      <c r="J107" s="73">
        <v>375.329999923706</v>
      </c>
      <c r="K107" s="73">
        <v>375.329999923706</v>
      </c>
      <c r="L107" s="73">
        <v>375.330100969726</v>
      </c>
      <c r="M107" s="73">
        <v>375.330111857666</v>
      </c>
      <c r="N107" s="73">
        <v>375.33177879140601</v>
      </c>
      <c r="O107" s="73">
        <v>320.00177914659997</v>
      </c>
      <c r="P107" s="73">
        <v>320.00177918499998</v>
      </c>
      <c r="Q107" s="73">
        <v>320.00177988839999</v>
      </c>
      <c r="R107" s="73">
        <v>320.00178008339998</v>
      </c>
      <c r="S107" s="73">
        <v>320.00178252059999</v>
      </c>
      <c r="T107" s="73">
        <v>320.00178276579999</v>
      </c>
      <c r="U107" s="73">
        <v>320.00178342430002</v>
      </c>
      <c r="V107" s="73">
        <v>320.00178370139997</v>
      </c>
      <c r="W107" s="73">
        <v>300.0017732197</v>
      </c>
      <c r="X107" s="73">
        <v>1.7672405E-3</v>
      </c>
      <c r="Y107" s="73">
        <v>1.7672776999999901E-3</v>
      </c>
      <c r="Z107" s="73">
        <v>1.7622961999999901E-3</v>
      </c>
      <c r="AA107" s="73">
        <v>1.7477205999999999E-3</v>
      </c>
      <c r="AB107" s="73">
        <v>1.9225765E-3</v>
      </c>
      <c r="AC107" s="73">
        <v>1.9155899E-3</v>
      </c>
      <c r="AD107" s="73">
        <v>1.9047382999999899E-3</v>
      </c>
      <c r="AE107" s="73">
        <v>3.2963578E-3</v>
      </c>
    </row>
    <row r="108" spans="1:31" x14ac:dyDescent="0.3">
      <c r="A108" s="72" t="s">
        <v>1354</v>
      </c>
      <c r="B108" s="72" t="s">
        <v>1359</v>
      </c>
      <c r="C108" s="73">
        <v>0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1.054669E-4</v>
      </c>
      <c r="M108" s="73">
        <v>1.313052E-4</v>
      </c>
      <c r="N108" s="73">
        <v>852.77719999999999</v>
      </c>
      <c r="O108" s="73">
        <v>852.77719999999999</v>
      </c>
      <c r="P108" s="73">
        <v>852.77719999999999</v>
      </c>
      <c r="Q108" s="73">
        <v>998.46090000000004</v>
      </c>
      <c r="R108" s="73">
        <v>998.46090000000004</v>
      </c>
      <c r="S108" s="73">
        <v>1379.5405000000001</v>
      </c>
      <c r="T108" s="73">
        <v>1379.5405000000001</v>
      </c>
      <c r="U108" s="73">
        <v>1379.5405000000001</v>
      </c>
      <c r="V108" s="73">
        <v>1379.5405000000001</v>
      </c>
      <c r="W108" s="73">
        <v>2055.3517999999999</v>
      </c>
      <c r="X108" s="73">
        <v>2055.3517999999999</v>
      </c>
      <c r="Y108" s="73">
        <v>2055.3517999999999</v>
      </c>
      <c r="Z108" s="73">
        <v>2215.3618000000001</v>
      </c>
      <c r="AA108" s="73">
        <v>2215.3618000000001</v>
      </c>
      <c r="AB108" s="73">
        <v>2215.3618000000001</v>
      </c>
      <c r="AC108" s="73">
        <v>2215.3618000000001</v>
      </c>
      <c r="AD108" s="73">
        <v>2215.3618000000001</v>
      </c>
      <c r="AE108" s="73">
        <v>2215.3618000000001</v>
      </c>
    </row>
    <row r="109" spans="1:31" x14ac:dyDescent="0.3">
      <c r="A109" s="72" t="s">
        <v>1354</v>
      </c>
      <c r="B109" s="72" t="s">
        <v>1360</v>
      </c>
      <c r="C109" s="73">
        <v>21.324999809265112</v>
      </c>
      <c r="D109" s="73">
        <v>39.332999229431003</v>
      </c>
      <c r="E109" s="73">
        <v>124.65300178527829</v>
      </c>
      <c r="F109" s="73">
        <v>240.5120048522939</v>
      </c>
      <c r="G109" s="73">
        <v>387.46300506591774</v>
      </c>
      <c r="H109" s="73">
        <v>568.47399139404206</v>
      </c>
      <c r="I109" s="73">
        <v>786.96098327636605</v>
      </c>
      <c r="J109" s="73">
        <v>1024.835983276367</v>
      </c>
      <c r="K109" s="73">
        <v>1297.2010192871039</v>
      </c>
      <c r="L109" s="73">
        <v>1508.376068115231</v>
      </c>
      <c r="M109" s="73">
        <v>1741.757995605466</v>
      </c>
      <c r="N109" s="73">
        <v>1990.8499450683539</v>
      </c>
      <c r="O109" s="73">
        <v>2255.0250549316352</v>
      </c>
      <c r="P109" s="73">
        <v>2511.4719543456981</v>
      </c>
      <c r="Q109" s="73">
        <v>2773.6560668945313</v>
      </c>
      <c r="R109" s="73">
        <v>2913.0490112304678</v>
      </c>
      <c r="S109" s="73">
        <v>3058.5720520019481</v>
      </c>
      <c r="T109" s="73">
        <v>3207.325073242187</v>
      </c>
      <c r="U109" s="73">
        <v>3364.1940307617178</v>
      </c>
      <c r="V109" s="73">
        <v>3523.5459594726508</v>
      </c>
      <c r="W109" s="73">
        <v>3687.8629760742178</v>
      </c>
      <c r="X109" s="73">
        <v>3855.463012695307</v>
      </c>
      <c r="Y109" s="73">
        <v>4029.3500366210928</v>
      </c>
      <c r="Z109" s="73">
        <v>4209.115112304682</v>
      </c>
      <c r="AA109" s="73">
        <v>4396.3960571289063</v>
      </c>
      <c r="AB109" s="73">
        <v>4589.93505859375</v>
      </c>
      <c r="AC109" s="73">
        <v>4789.6218872070313</v>
      </c>
      <c r="AD109" s="73">
        <v>4990.3800048828125</v>
      </c>
      <c r="AE109" s="73">
        <v>5195.4019775390625</v>
      </c>
    </row>
    <row r="111" spans="1:31" x14ac:dyDescent="0.3">
      <c r="A111" s="68" t="s">
        <v>1233</v>
      </c>
      <c r="B111" s="68" t="s">
        <v>1315</v>
      </c>
      <c r="C111" s="68" t="s">
        <v>1316</v>
      </c>
      <c r="D111" s="68" t="s">
        <v>1317</v>
      </c>
      <c r="E111" s="68" t="s">
        <v>1318</v>
      </c>
      <c r="F111" s="68" t="s">
        <v>1319</v>
      </c>
      <c r="G111" s="68" t="s">
        <v>1320</v>
      </c>
      <c r="H111" s="68" t="s">
        <v>1321</v>
      </c>
      <c r="I111" s="68" t="s">
        <v>1322</v>
      </c>
      <c r="J111" s="68" t="s">
        <v>1323</v>
      </c>
      <c r="K111" s="68" t="s">
        <v>1324</v>
      </c>
      <c r="L111" s="68" t="s">
        <v>1325</v>
      </c>
      <c r="M111" s="68" t="s">
        <v>1326</v>
      </c>
      <c r="N111" s="68" t="s">
        <v>1327</v>
      </c>
      <c r="O111" s="68" t="s">
        <v>1328</v>
      </c>
      <c r="P111" s="68" t="s">
        <v>1329</v>
      </c>
      <c r="Q111" s="68" t="s">
        <v>1330</v>
      </c>
      <c r="R111" s="68" t="s">
        <v>1331</v>
      </c>
      <c r="S111" s="68" t="s">
        <v>1332</v>
      </c>
      <c r="T111" s="68" t="s">
        <v>1333</v>
      </c>
      <c r="U111" s="68" t="s">
        <v>1334</v>
      </c>
      <c r="V111" s="68" t="s">
        <v>1335</v>
      </c>
      <c r="W111" s="68" t="s">
        <v>1336</v>
      </c>
      <c r="X111" s="68" t="s">
        <v>1337</v>
      </c>
      <c r="Y111" s="68" t="s">
        <v>1338</v>
      </c>
      <c r="Z111" s="68" t="s">
        <v>1339</v>
      </c>
      <c r="AA111" s="68" t="s">
        <v>1340</v>
      </c>
      <c r="AB111" s="68" t="s">
        <v>1341</v>
      </c>
      <c r="AC111" s="68" t="s">
        <v>1342</v>
      </c>
      <c r="AD111" s="68" t="s">
        <v>1343</v>
      </c>
      <c r="AE111" s="68" t="s">
        <v>1344</v>
      </c>
    </row>
    <row r="112" spans="1:31" x14ac:dyDescent="0.3">
      <c r="A112" s="72" t="s">
        <v>1355</v>
      </c>
      <c r="B112" s="72" t="s">
        <v>1358</v>
      </c>
      <c r="C112" s="73">
        <v>205</v>
      </c>
      <c r="D112" s="73">
        <v>205</v>
      </c>
      <c r="E112" s="73">
        <v>205</v>
      </c>
      <c r="F112" s="73">
        <v>205</v>
      </c>
      <c r="G112" s="73">
        <v>205</v>
      </c>
      <c r="H112" s="73">
        <v>205</v>
      </c>
      <c r="I112" s="73">
        <v>205</v>
      </c>
      <c r="J112" s="73">
        <v>205</v>
      </c>
      <c r="K112" s="73">
        <v>205</v>
      </c>
      <c r="L112" s="73">
        <v>175.000107976615</v>
      </c>
      <c r="M112" s="73">
        <v>175.00011450388399</v>
      </c>
      <c r="N112" s="73">
        <v>233.54110299999999</v>
      </c>
      <c r="O112" s="73">
        <v>233.54110299999999</v>
      </c>
      <c r="P112" s="73">
        <v>208.54110299999999</v>
      </c>
      <c r="Q112" s="73">
        <v>516.10509999999999</v>
      </c>
      <c r="R112" s="73">
        <v>516.10509999999999</v>
      </c>
      <c r="S112" s="73">
        <v>528.61720000000003</v>
      </c>
      <c r="T112" s="73">
        <v>528.61720000000003</v>
      </c>
      <c r="U112" s="73">
        <v>528.61720000000003</v>
      </c>
      <c r="V112" s="73">
        <v>528.61720000000003</v>
      </c>
      <c r="W112" s="73">
        <v>760.61969999999997</v>
      </c>
      <c r="X112" s="73">
        <v>760.61969999999997</v>
      </c>
      <c r="Y112" s="73">
        <v>760.61969999999997</v>
      </c>
      <c r="Z112" s="73">
        <v>760.61969999999997</v>
      </c>
      <c r="AA112" s="73">
        <v>760.61969999999997</v>
      </c>
      <c r="AB112" s="73">
        <v>760.61969999999997</v>
      </c>
      <c r="AC112" s="73">
        <v>760.61959999999999</v>
      </c>
      <c r="AD112" s="73">
        <v>760.61959999999999</v>
      </c>
      <c r="AE112" s="73">
        <v>760.61959999999999</v>
      </c>
    </row>
    <row r="113" spans="1:31" x14ac:dyDescent="0.3">
      <c r="A113" s="72" t="s">
        <v>1355</v>
      </c>
      <c r="B113" s="72" t="s">
        <v>1359</v>
      </c>
      <c r="C113" s="73">
        <v>0</v>
      </c>
      <c r="D113" s="73">
        <v>0</v>
      </c>
      <c r="E113" s="73">
        <v>0</v>
      </c>
      <c r="F113" s="73">
        <v>0</v>
      </c>
      <c r="G113" s="73">
        <v>0</v>
      </c>
      <c r="H113" s="73">
        <v>0</v>
      </c>
      <c r="I113" s="73">
        <v>0</v>
      </c>
      <c r="J113" s="73">
        <v>0</v>
      </c>
      <c r="K113" s="73">
        <v>0</v>
      </c>
      <c r="L113" s="73">
        <v>0</v>
      </c>
      <c r="M113" s="73">
        <v>0</v>
      </c>
      <c r="N113" s="73">
        <v>0</v>
      </c>
      <c r="O113" s="73">
        <v>0</v>
      </c>
      <c r="P113" s="73">
        <v>0</v>
      </c>
      <c r="Q113" s="73">
        <v>0</v>
      </c>
      <c r="R113" s="73">
        <v>0</v>
      </c>
      <c r="S113" s="73">
        <v>1.0044864E-4</v>
      </c>
      <c r="T113" s="73">
        <v>1.00518169999999E-4</v>
      </c>
      <c r="U113" s="73">
        <v>1.0064011000000001E-4</v>
      </c>
      <c r="V113" s="73">
        <v>1.0082856E-4</v>
      </c>
      <c r="W113" s="73">
        <v>1.3287023E-4</v>
      </c>
      <c r="X113" s="73">
        <v>1.3307790000000001E-4</v>
      </c>
      <c r="Y113" s="73">
        <v>1.3315186000000001E-4</v>
      </c>
      <c r="Z113" s="73">
        <v>1.8457852E-4</v>
      </c>
      <c r="AA113" s="73">
        <v>1.846223E-4</v>
      </c>
      <c r="AB113" s="73">
        <v>1.8470199999999999E-4</v>
      </c>
      <c r="AC113" s="73">
        <v>1.8477917000000001E-4</v>
      </c>
      <c r="AD113" s="73">
        <v>1.8484335999999999E-4</v>
      </c>
      <c r="AE113" s="73">
        <v>1.8507994999999999E-4</v>
      </c>
    </row>
    <row r="114" spans="1:31" x14ac:dyDescent="0.3">
      <c r="A114" s="72" t="s">
        <v>1355</v>
      </c>
      <c r="B114" s="72" t="s">
        <v>1360</v>
      </c>
      <c r="C114" s="73">
        <v>19.108000516891451</v>
      </c>
      <c r="D114" s="73">
        <v>37.433001041412268</v>
      </c>
      <c r="E114" s="73">
        <v>64.041998863220101</v>
      </c>
      <c r="F114" s="73">
        <v>100.9389972686767</v>
      </c>
      <c r="G114" s="73">
        <v>139.00600242614701</v>
      </c>
      <c r="H114" s="73">
        <v>181.2900047302239</v>
      </c>
      <c r="I114" s="73">
        <v>233.20699691772381</v>
      </c>
      <c r="J114" s="73">
        <v>295.74800109863247</v>
      </c>
      <c r="K114" s="73">
        <v>367.72499084472639</v>
      </c>
      <c r="L114" s="73">
        <v>418.77000427246037</v>
      </c>
      <c r="M114" s="73">
        <v>476.5399932861323</v>
      </c>
      <c r="N114" s="73">
        <v>537.83000946044876</v>
      </c>
      <c r="O114" s="73">
        <v>602.48300170898392</v>
      </c>
      <c r="P114" s="73">
        <v>656.358985900878</v>
      </c>
      <c r="Q114" s="73">
        <v>712.61397552490098</v>
      </c>
      <c r="R114" s="73">
        <v>743.76597595214798</v>
      </c>
      <c r="S114" s="73">
        <v>776.57901000976506</v>
      </c>
      <c r="T114" s="73">
        <v>809.53199768066293</v>
      </c>
      <c r="U114" s="73">
        <v>844.20101928710903</v>
      </c>
      <c r="V114" s="73">
        <v>879.81898498535099</v>
      </c>
      <c r="W114" s="73">
        <v>916.08302307128906</v>
      </c>
      <c r="X114" s="73">
        <v>953.68797302246003</v>
      </c>
      <c r="Y114" s="73">
        <v>992.26100158691304</v>
      </c>
      <c r="Z114" s="73">
        <v>1032.718978881835</v>
      </c>
      <c r="AA114" s="73">
        <v>1074.201995849608</v>
      </c>
      <c r="AB114" s="73">
        <v>1117.7970275878902</v>
      </c>
      <c r="AC114" s="73">
        <v>1162.580978393554</v>
      </c>
      <c r="AD114" s="73">
        <v>1208.344024658202</v>
      </c>
      <c r="AE114" s="73">
        <v>1254.282028198234</v>
      </c>
    </row>
    <row r="116" spans="1:31" x14ac:dyDescent="0.3">
      <c r="A116" s="68" t="s">
        <v>1233</v>
      </c>
      <c r="B116" s="68" t="s">
        <v>1315</v>
      </c>
      <c r="C116" s="68" t="s">
        <v>1316</v>
      </c>
      <c r="D116" s="68" t="s">
        <v>1317</v>
      </c>
      <c r="E116" s="68" t="s">
        <v>1318</v>
      </c>
      <c r="F116" s="68" t="s">
        <v>1319</v>
      </c>
      <c r="G116" s="68" t="s">
        <v>1320</v>
      </c>
      <c r="H116" s="68" t="s">
        <v>1321</v>
      </c>
      <c r="I116" s="68" t="s">
        <v>1322</v>
      </c>
      <c r="J116" s="68" t="s">
        <v>1323</v>
      </c>
      <c r="K116" s="68" t="s">
        <v>1324</v>
      </c>
      <c r="L116" s="68" t="s">
        <v>1325</v>
      </c>
      <c r="M116" s="68" t="s">
        <v>1326</v>
      </c>
      <c r="N116" s="68" t="s">
        <v>1327</v>
      </c>
      <c r="O116" s="68" t="s">
        <v>1328</v>
      </c>
      <c r="P116" s="68" t="s">
        <v>1329</v>
      </c>
      <c r="Q116" s="68" t="s">
        <v>1330</v>
      </c>
      <c r="R116" s="68" t="s">
        <v>1331</v>
      </c>
      <c r="S116" s="68" t="s">
        <v>1332</v>
      </c>
      <c r="T116" s="68" t="s">
        <v>1333</v>
      </c>
      <c r="U116" s="68" t="s">
        <v>1334</v>
      </c>
      <c r="V116" s="68" t="s">
        <v>1335</v>
      </c>
      <c r="W116" s="68" t="s">
        <v>1336</v>
      </c>
      <c r="X116" s="68" t="s">
        <v>1337</v>
      </c>
      <c r="Y116" s="68" t="s">
        <v>1338</v>
      </c>
      <c r="Z116" s="68" t="s">
        <v>1339</v>
      </c>
      <c r="AA116" s="68" t="s">
        <v>1340</v>
      </c>
      <c r="AB116" s="68" t="s">
        <v>1341</v>
      </c>
      <c r="AC116" s="68" t="s">
        <v>1342</v>
      </c>
      <c r="AD116" s="68" t="s">
        <v>1343</v>
      </c>
      <c r="AE116" s="68" t="s">
        <v>1344</v>
      </c>
    </row>
    <row r="117" spans="1:31" x14ac:dyDescent="0.3">
      <c r="A117" s="72" t="s">
        <v>1356</v>
      </c>
      <c r="B117" s="72" t="s">
        <v>1358</v>
      </c>
      <c r="C117" s="73">
        <v>0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1.1449837E-4</v>
      </c>
      <c r="O117" s="73">
        <v>1.14750039999999E-4</v>
      </c>
      <c r="P117" s="73">
        <v>1.14867464E-4</v>
      </c>
      <c r="Q117" s="73">
        <v>1.1517371E-4</v>
      </c>
      <c r="R117" s="73">
        <v>1.15325485E-4</v>
      </c>
      <c r="S117" s="73">
        <v>1.2168937000000001E-4</v>
      </c>
      <c r="T117" s="73">
        <v>1.2201165E-4</v>
      </c>
      <c r="U117" s="73">
        <v>1.6340142000000001E-4</v>
      </c>
      <c r="V117" s="73">
        <v>1.6373538999999999E-4</v>
      </c>
      <c r="W117" s="73">
        <v>1.9427879999999999E-4</v>
      </c>
      <c r="X117" s="73">
        <v>1.8926931E-4</v>
      </c>
      <c r="Y117" s="73">
        <v>1.8979679000000001E-4</v>
      </c>
      <c r="Z117" s="73">
        <v>1.9588875999999999E-4</v>
      </c>
      <c r="AA117" s="73">
        <v>1.8782554000000001E-4</v>
      </c>
      <c r="AB117" s="73">
        <v>2.0976701000000001E-4</v>
      </c>
      <c r="AC117" s="73">
        <v>1.9998082999999901E-4</v>
      </c>
      <c r="AD117" s="73">
        <v>2.27477879999999E-4</v>
      </c>
      <c r="AE117" s="73">
        <v>3.2542922000000001E-4</v>
      </c>
    </row>
    <row r="118" spans="1:31" x14ac:dyDescent="0.3">
      <c r="A118" s="72" t="s">
        <v>1356</v>
      </c>
      <c r="B118" s="72" t="s">
        <v>1359</v>
      </c>
      <c r="C118" s="73">
        <v>0</v>
      </c>
      <c r="D118" s="73">
        <v>0</v>
      </c>
      <c r="E118" s="73">
        <v>0</v>
      </c>
      <c r="F118" s="73">
        <v>0</v>
      </c>
      <c r="G118" s="73">
        <v>0</v>
      </c>
      <c r="H118" s="73">
        <v>0</v>
      </c>
      <c r="I118" s="73">
        <v>0</v>
      </c>
      <c r="J118" s="73">
        <v>0</v>
      </c>
      <c r="K118" s="73">
        <v>0</v>
      </c>
      <c r="L118" s="73">
        <v>0</v>
      </c>
      <c r="M118" s="73">
        <v>0</v>
      </c>
      <c r="N118" s="73">
        <v>4.0779431000000001E-4</v>
      </c>
      <c r="O118" s="73">
        <v>4.0809267000000001E-4</v>
      </c>
      <c r="P118" s="73">
        <v>4.0820958999999903E-4</v>
      </c>
      <c r="Q118" s="73">
        <v>4.0842956999999802E-4</v>
      </c>
      <c r="R118" s="73">
        <v>4.0882767999999897E-4</v>
      </c>
      <c r="S118" s="73">
        <v>4.0922716999999999E-4</v>
      </c>
      <c r="T118" s="73">
        <v>4.0948675000000001E-4</v>
      </c>
      <c r="U118" s="73">
        <v>5.6318766999999997E-4</v>
      </c>
      <c r="V118" s="73">
        <v>5.6338343999999898E-4</v>
      </c>
      <c r="W118" s="73">
        <v>5.64575579999998E-4</v>
      </c>
      <c r="X118" s="73">
        <v>5.6518191999999903E-4</v>
      </c>
      <c r="Y118" s="73">
        <v>5.6534532E-4</v>
      </c>
      <c r="Z118" s="73">
        <v>5.6551411000000003E-4</v>
      </c>
      <c r="AA118" s="73">
        <v>5.6599104999999997E-4</v>
      </c>
      <c r="AB118" s="73">
        <v>5.6695905999999793E-4</v>
      </c>
      <c r="AC118" s="73">
        <v>5.6728654999999907E-4</v>
      </c>
      <c r="AD118" s="73">
        <v>5.7898854999999998E-4</v>
      </c>
      <c r="AE118" s="73">
        <v>22.701984516899998</v>
      </c>
    </row>
    <row r="119" spans="1:31" x14ac:dyDescent="0.3">
      <c r="A119" s="72" t="s">
        <v>1356</v>
      </c>
      <c r="B119" s="72" t="s">
        <v>1360</v>
      </c>
      <c r="C119" s="73">
        <v>2.531000047922126</v>
      </c>
      <c r="D119" s="73">
        <v>5.8989998698234514</v>
      </c>
      <c r="E119" s="73">
        <v>10.95600008964537</v>
      </c>
      <c r="F119" s="73">
        <v>18.307000398635768</v>
      </c>
      <c r="G119" s="73">
        <v>27.271999120712248</v>
      </c>
      <c r="H119" s="73">
        <v>37.668000698089529</v>
      </c>
      <c r="I119" s="73">
        <v>50.497000694274853</v>
      </c>
      <c r="J119" s="73">
        <v>65.411998748779297</v>
      </c>
      <c r="K119" s="73">
        <v>82.598003387451101</v>
      </c>
      <c r="L119" s="73">
        <v>96.729002952575598</v>
      </c>
      <c r="M119" s="73">
        <v>112.11099720001209</v>
      </c>
      <c r="N119" s="73">
        <v>128.7480001449583</v>
      </c>
      <c r="O119" s="73">
        <v>146.674007415771</v>
      </c>
      <c r="P119" s="73">
        <v>164.1120033264157</v>
      </c>
      <c r="Q119" s="73">
        <v>182.07299804687452</v>
      </c>
      <c r="R119" s="73">
        <v>191.79999732971089</v>
      </c>
      <c r="S119" s="73">
        <v>202.03400230407689</v>
      </c>
      <c r="T119" s="73">
        <v>212.35599899291938</v>
      </c>
      <c r="U119" s="73">
        <v>223.17800712585358</v>
      </c>
      <c r="V119" s="73">
        <v>234.19300270080521</v>
      </c>
      <c r="W119" s="73">
        <v>245.49399948120112</v>
      </c>
      <c r="X119" s="73">
        <v>256.95800399780211</v>
      </c>
      <c r="Y119" s="73">
        <v>268.73600196838322</v>
      </c>
      <c r="Z119" s="73">
        <v>280.62199401855423</v>
      </c>
      <c r="AA119" s="73">
        <v>292.61600875854447</v>
      </c>
      <c r="AB119" s="73">
        <v>304.57599258422778</v>
      </c>
      <c r="AC119" s="73">
        <v>316.62600326538069</v>
      </c>
      <c r="AD119" s="73">
        <v>328.75601196289063</v>
      </c>
      <c r="AE119" s="73">
        <v>340.86399841308514</v>
      </c>
    </row>
    <row r="122" spans="1:31" x14ac:dyDescent="0.3">
      <c r="A122" s="75" t="s">
        <v>1361</v>
      </c>
    </row>
    <row r="123" spans="1:31" x14ac:dyDescent="0.3">
      <c r="A123" s="68" t="s">
        <v>1233</v>
      </c>
      <c r="B123" s="68" t="s">
        <v>1315</v>
      </c>
      <c r="C123" s="68" t="s">
        <v>1316</v>
      </c>
      <c r="D123" s="68" t="s">
        <v>1317</v>
      </c>
      <c r="E123" s="68" t="s">
        <v>1318</v>
      </c>
      <c r="F123" s="68" t="s">
        <v>1319</v>
      </c>
      <c r="G123" s="68" t="s">
        <v>1320</v>
      </c>
      <c r="H123" s="68" t="s">
        <v>1321</v>
      </c>
      <c r="I123" s="68" t="s">
        <v>1322</v>
      </c>
      <c r="J123" s="68" t="s">
        <v>1323</v>
      </c>
      <c r="K123" s="68" t="s">
        <v>1324</v>
      </c>
      <c r="L123" s="68" t="s">
        <v>1325</v>
      </c>
      <c r="M123" s="68" t="s">
        <v>1326</v>
      </c>
      <c r="N123" s="68" t="s">
        <v>1327</v>
      </c>
      <c r="O123" s="68" t="s">
        <v>1328</v>
      </c>
      <c r="P123" s="68" t="s">
        <v>1329</v>
      </c>
      <c r="Q123" s="68" t="s">
        <v>1330</v>
      </c>
      <c r="R123" s="68" t="s">
        <v>1331</v>
      </c>
      <c r="S123" s="68" t="s">
        <v>1332</v>
      </c>
      <c r="T123" s="68" t="s">
        <v>1333</v>
      </c>
      <c r="U123" s="68" t="s">
        <v>1334</v>
      </c>
      <c r="V123" s="68" t="s">
        <v>1335</v>
      </c>
      <c r="W123" s="68" t="s">
        <v>1336</v>
      </c>
      <c r="X123" s="68" t="s">
        <v>1337</v>
      </c>
      <c r="Y123" s="68" t="s">
        <v>1338</v>
      </c>
      <c r="Z123" s="68" t="s">
        <v>1339</v>
      </c>
      <c r="AA123" s="68" t="s">
        <v>1340</v>
      </c>
      <c r="AB123" s="68" t="s">
        <v>1341</v>
      </c>
      <c r="AC123" s="68" t="s">
        <v>1342</v>
      </c>
      <c r="AD123" s="68" t="s">
        <v>1343</v>
      </c>
      <c r="AE123" s="68" t="s">
        <v>1344</v>
      </c>
    </row>
    <row r="124" spans="1:31" x14ac:dyDescent="0.3">
      <c r="A124" s="72" t="s">
        <v>1345</v>
      </c>
      <c r="B124" s="72" t="s">
        <v>1362</v>
      </c>
      <c r="C124" s="73">
        <v>14317.73557949064</v>
      </c>
      <c r="D124" s="73">
        <v>16038.031738281245</v>
      </c>
      <c r="E124" s="73">
        <v>18141.66250038147</v>
      </c>
      <c r="F124" s="73">
        <v>20467.162845611565</v>
      </c>
      <c r="G124" s="73">
        <v>22742.462699890129</v>
      </c>
      <c r="H124" s="73">
        <v>24794.136241912842</v>
      </c>
      <c r="I124" s="73">
        <v>27203.264793395989</v>
      </c>
      <c r="J124" s="73">
        <v>29404.585037231431</v>
      </c>
      <c r="K124" s="73">
        <v>31633.684417724588</v>
      </c>
      <c r="L124" s="73">
        <v>33722.422073364258</v>
      </c>
      <c r="M124" s="73">
        <v>35881.735794067376</v>
      </c>
      <c r="N124" s="73">
        <v>38229.617347717271</v>
      </c>
      <c r="O124" s="73">
        <v>40526.807868957505</v>
      </c>
      <c r="P124" s="73">
        <v>42201.454330444321</v>
      </c>
      <c r="Q124" s="73">
        <v>43959.248107910142</v>
      </c>
      <c r="R124" s="73">
        <v>45343.557586669915</v>
      </c>
      <c r="S124" s="73">
        <v>47243.382507324204</v>
      </c>
      <c r="T124" s="73">
        <v>48591.002059936516</v>
      </c>
      <c r="U124" s="73">
        <v>50017.107940673828</v>
      </c>
      <c r="V124" s="73">
        <v>51711.974105834954</v>
      </c>
      <c r="W124" s="73">
        <v>53139.024307250962</v>
      </c>
      <c r="X124" s="73">
        <v>54708.855667114243</v>
      </c>
      <c r="Y124" s="73">
        <v>56320.096862792961</v>
      </c>
      <c r="Z124" s="73">
        <v>57968.833374023438</v>
      </c>
      <c r="AA124" s="73">
        <v>59644.967987060547</v>
      </c>
      <c r="AB124" s="73">
        <v>61342.158584594727</v>
      </c>
      <c r="AC124" s="73">
        <v>63040.189727783189</v>
      </c>
      <c r="AD124" s="73">
        <v>64716.189086914055</v>
      </c>
      <c r="AE124" s="73">
        <v>66373.636596679688</v>
      </c>
    </row>
    <row r="125" spans="1:31" collapsed="1" x14ac:dyDescent="0.3">
      <c r="A125" s="72" t="s">
        <v>1345</v>
      </c>
      <c r="B125" s="72" t="s">
        <v>1363</v>
      </c>
      <c r="C125" s="73">
        <v>579.5</v>
      </c>
      <c r="D125" s="73">
        <v>1031.2</v>
      </c>
      <c r="E125" s="73">
        <v>1768.4</v>
      </c>
      <c r="F125" s="73">
        <v>2546.2999999999997</v>
      </c>
      <c r="G125" s="73">
        <v>3286.9</v>
      </c>
      <c r="H125" s="73">
        <v>3921.6</v>
      </c>
      <c r="I125" s="73">
        <v>4557.8000000000011</v>
      </c>
      <c r="J125" s="73">
        <v>5129.8</v>
      </c>
      <c r="K125" s="73">
        <v>5641.2</v>
      </c>
      <c r="L125" s="73">
        <v>6325.9</v>
      </c>
      <c r="M125" s="73">
        <v>7040.2999999999993</v>
      </c>
      <c r="N125" s="73">
        <v>7755.7999999999993</v>
      </c>
      <c r="O125" s="73">
        <v>8465.7000000000007</v>
      </c>
      <c r="P125" s="73">
        <v>9049.4000000000015</v>
      </c>
      <c r="Q125" s="73">
        <v>9600.4</v>
      </c>
      <c r="R125" s="73">
        <v>9649.8000000000011</v>
      </c>
      <c r="S125" s="73">
        <v>9702.8000000000011</v>
      </c>
      <c r="T125" s="73">
        <v>9740.4</v>
      </c>
      <c r="U125" s="73">
        <v>9784.1</v>
      </c>
      <c r="V125" s="73">
        <v>9817.1</v>
      </c>
      <c r="W125" s="73">
        <v>9839.6</v>
      </c>
      <c r="X125" s="73">
        <v>9854</v>
      </c>
      <c r="Y125" s="73">
        <v>9863.4000000000015</v>
      </c>
      <c r="Z125" s="73">
        <v>9870</v>
      </c>
      <c r="AA125" s="73">
        <v>9868.2999999999993</v>
      </c>
      <c r="AB125" s="73">
        <v>9858.5</v>
      </c>
      <c r="AC125" s="73">
        <v>9836.4</v>
      </c>
      <c r="AD125" s="73">
        <v>9798.5999999999985</v>
      </c>
      <c r="AE125" s="73">
        <v>9747.0000000000036</v>
      </c>
    </row>
    <row r="126" spans="1:31" collapsed="1" x14ac:dyDescent="0.3">
      <c r="A126" s="72" t="s">
        <v>1345</v>
      </c>
      <c r="B126" s="72" t="s">
        <v>1364</v>
      </c>
      <c r="C126" s="73">
        <v>579.5</v>
      </c>
      <c r="D126" s="73">
        <v>1031.2</v>
      </c>
      <c r="E126" s="73">
        <v>1768.4</v>
      </c>
      <c r="F126" s="73">
        <v>2546.2999999999997</v>
      </c>
      <c r="G126" s="73">
        <v>3286.9</v>
      </c>
      <c r="H126" s="73">
        <v>3921.6</v>
      </c>
      <c r="I126" s="73">
        <v>4557.8000000000011</v>
      </c>
      <c r="J126" s="73">
        <v>5129.8</v>
      </c>
      <c r="K126" s="73">
        <v>5641.2</v>
      </c>
      <c r="L126" s="73">
        <v>6325.9</v>
      </c>
      <c r="M126" s="73">
        <v>7040.2999999999993</v>
      </c>
      <c r="N126" s="73">
        <v>7755.7999999999993</v>
      </c>
      <c r="O126" s="73">
        <v>8465.7000000000007</v>
      </c>
      <c r="P126" s="73">
        <v>9049.4000000000015</v>
      </c>
      <c r="Q126" s="73">
        <v>9600.4</v>
      </c>
      <c r="R126" s="73">
        <v>9649.8000000000011</v>
      </c>
      <c r="S126" s="73">
        <v>9702.8000000000011</v>
      </c>
      <c r="T126" s="73">
        <v>9740.4</v>
      </c>
      <c r="U126" s="73">
        <v>9784.1</v>
      </c>
      <c r="V126" s="73">
        <v>9817.1</v>
      </c>
      <c r="W126" s="73">
        <v>9839.6</v>
      </c>
      <c r="X126" s="73">
        <v>9854</v>
      </c>
      <c r="Y126" s="73">
        <v>9863.4000000000015</v>
      </c>
      <c r="Z126" s="73">
        <v>9870</v>
      </c>
      <c r="AA126" s="73">
        <v>9868.2999999999993</v>
      </c>
      <c r="AB126" s="73">
        <v>9858.5</v>
      </c>
      <c r="AC126" s="73">
        <v>9836.4</v>
      </c>
      <c r="AD126" s="73">
        <v>9798.5999999999985</v>
      </c>
      <c r="AE126" s="73">
        <v>9747.0000000000036</v>
      </c>
    </row>
    <row r="128" spans="1:31" x14ac:dyDescent="0.3">
      <c r="A128" s="68" t="s">
        <v>1233</v>
      </c>
      <c r="B128" s="68" t="s">
        <v>1315</v>
      </c>
      <c r="C128" s="68" t="s">
        <v>1316</v>
      </c>
      <c r="D128" s="68" t="s">
        <v>1317</v>
      </c>
      <c r="E128" s="68" t="s">
        <v>1318</v>
      </c>
      <c r="F128" s="68" t="s">
        <v>1319</v>
      </c>
      <c r="G128" s="68" t="s">
        <v>1320</v>
      </c>
      <c r="H128" s="68" t="s">
        <v>1321</v>
      </c>
      <c r="I128" s="68" t="s">
        <v>1322</v>
      </c>
      <c r="J128" s="68" t="s">
        <v>1323</v>
      </c>
      <c r="K128" s="68" t="s">
        <v>1324</v>
      </c>
      <c r="L128" s="68" t="s">
        <v>1325</v>
      </c>
      <c r="M128" s="68" t="s">
        <v>1326</v>
      </c>
      <c r="N128" s="68" t="s">
        <v>1327</v>
      </c>
      <c r="O128" s="68" t="s">
        <v>1328</v>
      </c>
      <c r="P128" s="68" t="s">
        <v>1329</v>
      </c>
      <c r="Q128" s="68" t="s">
        <v>1330</v>
      </c>
      <c r="R128" s="68" t="s">
        <v>1331</v>
      </c>
      <c r="S128" s="68" t="s">
        <v>1332</v>
      </c>
      <c r="T128" s="68" t="s">
        <v>1333</v>
      </c>
      <c r="U128" s="68" t="s">
        <v>1334</v>
      </c>
      <c r="V128" s="68" t="s">
        <v>1335</v>
      </c>
      <c r="W128" s="68" t="s">
        <v>1336</v>
      </c>
      <c r="X128" s="68" t="s">
        <v>1337</v>
      </c>
      <c r="Y128" s="68" t="s">
        <v>1338</v>
      </c>
      <c r="Z128" s="68" t="s">
        <v>1339</v>
      </c>
      <c r="AA128" s="68" t="s">
        <v>1340</v>
      </c>
      <c r="AB128" s="68" t="s">
        <v>1341</v>
      </c>
      <c r="AC128" s="68" t="s">
        <v>1342</v>
      </c>
      <c r="AD128" s="68" t="s">
        <v>1343</v>
      </c>
      <c r="AE128" s="68" t="s">
        <v>1344</v>
      </c>
    </row>
    <row r="129" spans="1:31" x14ac:dyDescent="0.3">
      <c r="A129" s="72" t="s">
        <v>1352</v>
      </c>
      <c r="B129" s="72" t="s">
        <v>1362</v>
      </c>
      <c r="C129" s="73">
        <v>4241.3829040527289</v>
      </c>
      <c r="D129" s="73">
        <v>4711.3319396972647</v>
      </c>
      <c r="E129" s="73">
        <v>5343.9404907226563</v>
      </c>
      <c r="F129" s="73">
        <v>6062.9208984375</v>
      </c>
      <c r="G129" s="73">
        <v>6807.4859619140625</v>
      </c>
      <c r="H129" s="73">
        <v>7463.93701171875</v>
      </c>
      <c r="I129" s="73">
        <v>8257.1661376953107</v>
      </c>
      <c r="J129" s="73">
        <v>9003.6689453125</v>
      </c>
      <c r="K129" s="73">
        <v>9768.92822265625</v>
      </c>
      <c r="L129" s="73">
        <v>10504.7978515625</v>
      </c>
      <c r="M129" s="73">
        <v>11253.5546875</v>
      </c>
      <c r="N129" s="73">
        <v>12077.626098632811</v>
      </c>
      <c r="O129" s="73">
        <v>12885.68591308593</v>
      </c>
      <c r="P129" s="73">
        <v>13472.84814453125</v>
      </c>
      <c r="Q129" s="73">
        <v>14095.52270507812</v>
      </c>
      <c r="R129" s="73">
        <v>14591.8154296875</v>
      </c>
      <c r="S129" s="73">
        <v>15270.205078125</v>
      </c>
      <c r="T129" s="73">
        <v>15752.2724609375</v>
      </c>
      <c r="U129" s="73">
        <v>16264.2509765625</v>
      </c>
      <c r="V129" s="73">
        <v>16864</v>
      </c>
      <c r="W129" s="73">
        <v>17367.352294921871</v>
      </c>
      <c r="X129" s="73">
        <v>17918.0751953125</v>
      </c>
      <c r="Y129" s="73">
        <v>18480.28564453125</v>
      </c>
      <c r="Z129" s="73">
        <v>19049.06884765625</v>
      </c>
      <c r="AA129" s="73">
        <v>19615.707275390621</v>
      </c>
      <c r="AB129" s="73">
        <v>20164.0634765625</v>
      </c>
      <c r="AC129" s="73">
        <v>20698.415283203121</v>
      </c>
      <c r="AD129" s="73">
        <v>21227.725830078121</v>
      </c>
      <c r="AE129" s="73">
        <v>21742.505615234371</v>
      </c>
    </row>
    <row r="130" spans="1:31" x14ac:dyDescent="0.3">
      <c r="A130" s="72" t="s">
        <v>1352</v>
      </c>
      <c r="B130" s="72" t="s">
        <v>1363</v>
      </c>
      <c r="C130" s="73">
        <v>203.5</v>
      </c>
      <c r="D130" s="73">
        <v>385.90000000000003</v>
      </c>
      <c r="E130" s="73">
        <v>585</v>
      </c>
      <c r="F130" s="73">
        <v>808.6</v>
      </c>
      <c r="G130" s="73">
        <v>1038.8</v>
      </c>
      <c r="H130" s="73">
        <v>1231.3000000000002</v>
      </c>
      <c r="I130" s="73">
        <v>1430.2000000000003</v>
      </c>
      <c r="J130" s="73">
        <v>1617.7000000000003</v>
      </c>
      <c r="K130" s="73">
        <v>1786.0000000000002</v>
      </c>
      <c r="L130" s="73">
        <v>2016.8000000000002</v>
      </c>
      <c r="M130" s="73">
        <v>2252.5</v>
      </c>
      <c r="N130" s="73">
        <v>2492.1999999999998</v>
      </c>
      <c r="O130" s="73">
        <v>2729.7000000000003</v>
      </c>
      <c r="P130" s="73">
        <v>2928.2000000000003</v>
      </c>
      <c r="Q130" s="73">
        <v>3115.2</v>
      </c>
      <c r="R130" s="73">
        <v>3140.2000000000003</v>
      </c>
      <c r="S130" s="73">
        <v>3166.7000000000003</v>
      </c>
      <c r="T130" s="73">
        <v>3186.2999999999997</v>
      </c>
      <c r="U130" s="73">
        <v>3208.5</v>
      </c>
      <c r="V130" s="73">
        <v>3226.3</v>
      </c>
      <c r="W130" s="73">
        <v>3239.8</v>
      </c>
      <c r="X130" s="73">
        <v>3250</v>
      </c>
      <c r="Y130" s="73">
        <v>3257.1000000000004</v>
      </c>
      <c r="Z130" s="73">
        <v>3262.3999999999996</v>
      </c>
      <c r="AA130" s="73">
        <v>3263.8</v>
      </c>
      <c r="AB130" s="73">
        <v>3259</v>
      </c>
      <c r="AC130" s="73">
        <v>3248.0999999999995</v>
      </c>
      <c r="AD130" s="73">
        <v>3233.5999999999995</v>
      </c>
      <c r="AE130" s="73">
        <v>3213.2</v>
      </c>
    </row>
    <row r="131" spans="1:31" x14ac:dyDescent="0.3">
      <c r="A131" s="72" t="s">
        <v>1352</v>
      </c>
      <c r="B131" s="72" t="s">
        <v>1364</v>
      </c>
      <c r="C131" s="73">
        <v>203.5</v>
      </c>
      <c r="D131" s="73">
        <v>385.90000000000003</v>
      </c>
      <c r="E131" s="73">
        <v>585</v>
      </c>
      <c r="F131" s="73">
        <v>808.6</v>
      </c>
      <c r="G131" s="73">
        <v>1038.8</v>
      </c>
      <c r="H131" s="73">
        <v>1231.3000000000002</v>
      </c>
      <c r="I131" s="73">
        <v>1430.2000000000003</v>
      </c>
      <c r="J131" s="73">
        <v>1617.7000000000003</v>
      </c>
      <c r="K131" s="73">
        <v>1786.0000000000002</v>
      </c>
      <c r="L131" s="73">
        <v>2016.8000000000002</v>
      </c>
      <c r="M131" s="73">
        <v>2252.5</v>
      </c>
      <c r="N131" s="73">
        <v>2492.1999999999998</v>
      </c>
      <c r="O131" s="73">
        <v>2729.7000000000003</v>
      </c>
      <c r="P131" s="73">
        <v>2928.2000000000003</v>
      </c>
      <c r="Q131" s="73">
        <v>3115.2</v>
      </c>
      <c r="R131" s="73">
        <v>3140.2000000000003</v>
      </c>
      <c r="S131" s="73">
        <v>3166.7000000000003</v>
      </c>
      <c r="T131" s="73">
        <v>3186.2999999999997</v>
      </c>
      <c r="U131" s="73">
        <v>3208.5</v>
      </c>
      <c r="V131" s="73">
        <v>3226.3</v>
      </c>
      <c r="W131" s="73">
        <v>3239.8</v>
      </c>
      <c r="X131" s="73">
        <v>3250</v>
      </c>
      <c r="Y131" s="73">
        <v>3257.1000000000004</v>
      </c>
      <c r="Z131" s="73">
        <v>3262.3999999999996</v>
      </c>
      <c r="AA131" s="73">
        <v>3263.8</v>
      </c>
      <c r="AB131" s="73">
        <v>3259</v>
      </c>
      <c r="AC131" s="73">
        <v>3248.0999999999995</v>
      </c>
      <c r="AD131" s="73">
        <v>3233.5999999999995</v>
      </c>
      <c r="AE131" s="73">
        <v>3213.2</v>
      </c>
    </row>
    <row r="133" spans="1:31" x14ac:dyDescent="0.3">
      <c r="A133" s="68" t="s">
        <v>1233</v>
      </c>
      <c r="B133" s="68" t="s">
        <v>1315</v>
      </c>
      <c r="C133" s="68" t="s">
        <v>1316</v>
      </c>
      <c r="D133" s="68" t="s">
        <v>1317</v>
      </c>
      <c r="E133" s="68" t="s">
        <v>1318</v>
      </c>
      <c r="F133" s="68" t="s">
        <v>1319</v>
      </c>
      <c r="G133" s="68" t="s">
        <v>1320</v>
      </c>
      <c r="H133" s="68" t="s">
        <v>1321</v>
      </c>
      <c r="I133" s="68" t="s">
        <v>1322</v>
      </c>
      <c r="J133" s="68" t="s">
        <v>1323</v>
      </c>
      <c r="K133" s="68" t="s">
        <v>1324</v>
      </c>
      <c r="L133" s="68" t="s">
        <v>1325</v>
      </c>
      <c r="M133" s="68" t="s">
        <v>1326</v>
      </c>
      <c r="N133" s="68" t="s">
        <v>1327</v>
      </c>
      <c r="O133" s="68" t="s">
        <v>1328</v>
      </c>
      <c r="P133" s="68" t="s">
        <v>1329</v>
      </c>
      <c r="Q133" s="68" t="s">
        <v>1330</v>
      </c>
      <c r="R133" s="68" t="s">
        <v>1331</v>
      </c>
      <c r="S133" s="68" t="s">
        <v>1332</v>
      </c>
      <c r="T133" s="68" t="s">
        <v>1333</v>
      </c>
      <c r="U133" s="68" t="s">
        <v>1334</v>
      </c>
      <c r="V133" s="68" t="s">
        <v>1335</v>
      </c>
      <c r="W133" s="68" t="s">
        <v>1336</v>
      </c>
      <c r="X133" s="68" t="s">
        <v>1337</v>
      </c>
      <c r="Y133" s="68" t="s">
        <v>1338</v>
      </c>
      <c r="Z133" s="68" t="s">
        <v>1339</v>
      </c>
      <c r="AA133" s="68" t="s">
        <v>1340</v>
      </c>
      <c r="AB133" s="68" t="s">
        <v>1341</v>
      </c>
      <c r="AC133" s="68" t="s">
        <v>1342</v>
      </c>
      <c r="AD133" s="68" t="s">
        <v>1343</v>
      </c>
      <c r="AE133" s="68" t="s">
        <v>1344</v>
      </c>
    </row>
    <row r="134" spans="1:31" x14ac:dyDescent="0.3">
      <c r="A134" s="72" t="s">
        <v>1353</v>
      </c>
      <c r="B134" s="72" t="s">
        <v>1362</v>
      </c>
      <c r="C134" s="73">
        <v>4265.7440490722647</v>
      </c>
      <c r="D134" s="73">
        <v>4680.951629638671</v>
      </c>
      <c r="E134" s="73">
        <v>5183.1304321289063</v>
      </c>
      <c r="F134" s="73">
        <v>5787.557373046875</v>
      </c>
      <c r="G134" s="73">
        <v>6389.47265625</v>
      </c>
      <c r="H134" s="73">
        <v>6895.2298583984375</v>
      </c>
      <c r="I134" s="73">
        <v>7516.7694091796875</v>
      </c>
      <c r="J134" s="73">
        <v>8113.26904296875</v>
      </c>
      <c r="K134" s="73">
        <v>8718.3391113281195</v>
      </c>
      <c r="L134" s="73">
        <v>9285.158203125</v>
      </c>
      <c r="M134" s="73">
        <v>9878.2021484375</v>
      </c>
      <c r="N134" s="73">
        <v>10523.746215820311</v>
      </c>
      <c r="O134" s="73">
        <v>11158.63232421875</v>
      </c>
      <c r="P134" s="73">
        <v>11620.78198242187</v>
      </c>
      <c r="Q134" s="73">
        <v>12106.79614257812</v>
      </c>
      <c r="R134" s="73">
        <v>12479.32067871093</v>
      </c>
      <c r="S134" s="73">
        <v>13012.87097167968</v>
      </c>
      <c r="T134" s="73">
        <v>13376.08813476562</v>
      </c>
      <c r="U134" s="73">
        <v>13757.3876953125</v>
      </c>
      <c r="V134" s="73">
        <v>14223.6259765625</v>
      </c>
      <c r="W134" s="73">
        <v>14602.67431640625</v>
      </c>
      <c r="X134" s="73">
        <v>15026.61889648437</v>
      </c>
      <c r="Y134" s="73">
        <v>15462.798828125</v>
      </c>
      <c r="Z134" s="73">
        <v>15914.64794921875</v>
      </c>
      <c r="AA134" s="73">
        <v>16374.3203125</v>
      </c>
      <c r="AB134" s="73">
        <v>16853.6875</v>
      </c>
      <c r="AC134" s="73">
        <v>17335.372314453121</v>
      </c>
      <c r="AD134" s="73">
        <v>17808.1953125</v>
      </c>
      <c r="AE134" s="73">
        <v>18279.0087890625</v>
      </c>
    </row>
    <row r="135" spans="1:31" x14ac:dyDescent="0.3">
      <c r="A135" s="72" t="s">
        <v>1353</v>
      </c>
      <c r="B135" s="72" t="s">
        <v>1363</v>
      </c>
      <c r="C135" s="73">
        <v>113.00000000000001</v>
      </c>
      <c r="D135" s="73">
        <v>269.20000000000005</v>
      </c>
      <c r="E135" s="73">
        <v>441.49999999999994</v>
      </c>
      <c r="F135" s="73">
        <v>636.29999999999995</v>
      </c>
      <c r="G135" s="73">
        <v>828.89999999999986</v>
      </c>
      <c r="H135" s="73">
        <v>979.8</v>
      </c>
      <c r="I135" s="73">
        <v>1137.4000000000001</v>
      </c>
      <c r="J135" s="73">
        <v>1294.8</v>
      </c>
      <c r="K135" s="73">
        <v>1435.3999999999999</v>
      </c>
      <c r="L135" s="73">
        <v>1617.8999999999999</v>
      </c>
      <c r="M135" s="73">
        <v>1809.9</v>
      </c>
      <c r="N135" s="73">
        <v>1999.5</v>
      </c>
      <c r="O135" s="73">
        <v>2187.6</v>
      </c>
      <c r="P135" s="73">
        <v>2339.4000000000005</v>
      </c>
      <c r="Q135" s="73">
        <v>2485.6999999999998</v>
      </c>
      <c r="R135" s="73">
        <v>2493.2999999999997</v>
      </c>
      <c r="S135" s="73">
        <v>2502.5000000000005</v>
      </c>
      <c r="T135" s="73">
        <v>2508.4999999999995</v>
      </c>
      <c r="U135" s="73">
        <v>2516.1999999999998</v>
      </c>
      <c r="V135" s="73">
        <v>2522.2999999999997</v>
      </c>
      <c r="W135" s="73">
        <v>2525.2999999999997</v>
      </c>
      <c r="X135" s="73">
        <v>2527.4999999999995</v>
      </c>
      <c r="Y135" s="73">
        <v>2529.3000000000002</v>
      </c>
      <c r="Z135" s="73">
        <v>2532.0999999999995</v>
      </c>
      <c r="AA135" s="73">
        <v>2532.5</v>
      </c>
      <c r="AB135" s="73">
        <v>2533.3999999999996</v>
      </c>
      <c r="AC135" s="73">
        <v>2531.3000000000002</v>
      </c>
      <c r="AD135" s="73">
        <v>2524.1</v>
      </c>
      <c r="AE135" s="73">
        <v>2514.1000000000004</v>
      </c>
    </row>
    <row r="136" spans="1:31" x14ac:dyDescent="0.3">
      <c r="A136" s="72" t="s">
        <v>1353</v>
      </c>
      <c r="B136" s="72" t="s">
        <v>1364</v>
      </c>
      <c r="C136" s="73">
        <v>113.00000000000001</v>
      </c>
      <c r="D136" s="73">
        <v>269.20000000000005</v>
      </c>
      <c r="E136" s="73">
        <v>441.49999999999994</v>
      </c>
      <c r="F136" s="73">
        <v>636.29999999999995</v>
      </c>
      <c r="G136" s="73">
        <v>828.89999999999986</v>
      </c>
      <c r="H136" s="73">
        <v>979.8</v>
      </c>
      <c r="I136" s="73">
        <v>1137.4000000000001</v>
      </c>
      <c r="J136" s="73">
        <v>1294.8</v>
      </c>
      <c r="K136" s="73">
        <v>1435.3999999999999</v>
      </c>
      <c r="L136" s="73">
        <v>1617.8999999999999</v>
      </c>
      <c r="M136" s="73">
        <v>1809.9</v>
      </c>
      <c r="N136" s="73">
        <v>1999.5</v>
      </c>
      <c r="O136" s="73">
        <v>2187.6</v>
      </c>
      <c r="P136" s="73">
        <v>2339.4000000000005</v>
      </c>
      <c r="Q136" s="73">
        <v>2485.6999999999998</v>
      </c>
      <c r="R136" s="73">
        <v>2493.2999999999997</v>
      </c>
      <c r="S136" s="73">
        <v>2502.5000000000005</v>
      </c>
      <c r="T136" s="73">
        <v>2508.4999999999995</v>
      </c>
      <c r="U136" s="73">
        <v>2516.1999999999998</v>
      </c>
      <c r="V136" s="73">
        <v>2522.2999999999997</v>
      </c>
      <c r="W136" s="73">
        <v>2525.2999999999997</v>
      </c>
      <c r="X136" s="73">
        <v>2527.4999999999995</v>
      </c>
      <c r="Y136" s="73">
        <v>2529.3000000000002</v>
      </c>
      <c r="Z136" s="73">
        <v>2532.0999999999995</v>
      </c>
      <c r="AA136" s="73">
        <v>2532.5</v>
      </c>
      <c r="AB136" s="73">
        <v>2533.3999999999996</v>
      </c>
      <c r="AC136" s="73">
        <v>2531.3000000000002</v>
      </c>
      <c r="AD136" s="73">
        <v>2524.1</v>
      </c>
      <c r="AE136" s="73">
        <v>2514.1000000000004</v>
      </c>
    </row>
    <row r="138" spans="1:31" x14ac:dyDescent="0.3">
      <c r="A138" s="68" t="s">
        <v>1233</v>
      </c>
      <c r="B138" s="68" t="s">
        <v>1315</v>
      </c>
      <c r="C138" s="68" t="s">
        <v>1316</v>
      </c>
      <c r="D138" s="68" t="s">
        <v>1317</v>
      </c>
      <c r="E138" s="68" t="s">
        <v>1318</v>
      </c>
      <c r="F138" s="68" t="s">
        <v>1319</v>
      </c>
      <c r="G138" s="68" t="s">
        <v>1320</v>
      </c>
      <c r="H138" s="68" t="s">
        <v>1321</v>
      </c>
      <c r="I138" s="68" t="s">
        <v>1322</v>
      </c>
      <c r="J138" s="68" t="s">
        <v>1323</v>
      </c>
      <c r="K138" s="68" t="s">
        <v>1324</v>
      </c>
      <c r="L138" s="68" t="s">
        <v>1325</v>
      </c>
      <c r="M138" s="68" t="s">
        <v>1326</v>
      </c>
      <c r="N138" s="68" t="s">
        <v>1327</v>
      </c>
      <c r="O138" s="68" t="s">
        <v>1328</v>
      </c>
      <c r="P138" s="68" t="s">
        <v>1329</v>
      </c>
      <c r="Q138" s="68" t="s">
        <v>1330</v>
      </c>
      <c r="R138" s="68" t="s">
        <v>1331</v>
      </c>
      <c r="S138" s="68" t="s">
        <v>1332</v>
      </c>
      <c r="T138" s="68" t="s">
        <v>1333</v>
      </c>
      <c r="U138" s="68" t="s">
        <v>1334</v>
      </c>
      <c r="V138" s="68" t="s">
        <v>1335</v>
      </c>
      <c r="W138" s="68" t="s">
        <v>1336</v>
      </c>
      <c r="X138" s="68" t="s">
        <v>1337</v>
      </c>
      <c r="Y138" s="68" t="s">
        <v>1338</v>
      </c>
      <c r="Z138" s="68" t="s">
        <v>1339</v>
      </c>
      <c r="AA138" s="68" t="s">
        <v>1340</v>
      </c>
      <c r="AB138" s="68" t="s">
        <v>1341</v>
      </c>
      <c r="AC138" s="68" t="s">
        <v>1342</v>
      </c>
      <c r="AD138" s="68" t="s">
        <v>1343</v>
      </c>
      <c r="AE138" s="68" t="s">
        <v>1344</v>
      </c>
    </row>
    <row r="139" spans="1:31" x14ac:dyDescent="0.3">
      <c r="A139" s="72" t="s">
        <v>1354</v>
      </c>
      <c r="B139" s="72" t="s">
        <v>1362</v>
      </c>
      <c r="C139" s="73">
        <v>3672.012664794916</v>
      </c>
      <c r="D139" s="73">
        <v>4323.9168395996094</v>
      </c>
      <c r="E139" s="73">
        <v>5053.76904296875</v>
      </c>
      <c r="F139" s="73">
        <v>5790.9588012695313</v>
      </c>
      <c r="G139" s="73">
        <v>6520.7273559570313</v>
      </c>
      <c r="H139" s="73">
        <v>7238.115234375</v>
      </c>
      <c r="I139" s="73">
        <v>8018.1380615234302</v>
      </c>
      <c r="J139" s="73">
        <v>8676.4749755859302</v>
      </c>
      <c r="K139" s="73">
        <v>9331.2351074218695</v>
      </c>
      <c r="L139" s="73">
        <v>9932.0548095703107</v>
      </c>
      <c r="M139" s="73">
        <v>10554.23461914062</v>
      </c>
      <c r="N139" s="73">
        <v>11213.85388183593</v>
      </c>
      <c r="O139" s="73">
        <v>11851.77001953125</v>
      </c>
      <c r="P139" s="73">
        <v>12333.98999023437</v>
      </c>
      <c r="Q139" s="73">
        <v>12826.341796875</v>
      </c>
      <c r="R139" s="73">
        <v>13223.294921875</v>
      </c>
      <c r="S139" s="73">
        <v>13731.87353515625</v>
      </c>
      <c r="T139" s="73">
        <v>14116.36279296875</v>
      </c>
      <c r="U139" s="73">
        <v>14523.55419921875</v>
      </c>
      <c r="V139" s="73">
        <v>14994.72485351562</v>
      </c>
      <c r="W139" s="73">
        <v>15411.98168945312</v>
      </c>
      <c r="X139" s="73">
        <v>15862.20581054687</v>
      </c>
      <c r="Y139" s="73">
        <v>16328.1181640625</v>
      </c>
      <c r="Z139" s="73">
        <v>16804.285888671871</v>
      </c>
      <c r="AA139" s="73">
        <v>17301.05908203125</v>
      </c>
      <c r="AB139" s="73">
        <v>17811.241455078121</v>
      </c>
      <c r="AC139" s="73">
        <v>18331.921142578121</v>
      </c>
      <c r="AD139" s="73">
        <v>18845.3173828125</v>
      </c>
      <c r="AE139" s="73">
        <v>19361.50830078125</v>
      </c>
    </row>
    <row r="140" spans="1:31" x14ac:dyDescent="0.3">
      <c r="A140" s="72" t="s">
        <v>1354</v>
      </c>
      <c r="B140" s="72" t="s">
        <v>1363</v>
      </c>
      <c r="C140" s="73">
        <v>127.89999999999999</v>
      </c>
      <c r="D140" s="73">
        <v>169.89999999999998</v>
      </c>
      <c r="E140" s="73">
        <v>458.59999999999997</v>
      </c>
      <c r="F140" s="73">
        <v>733.5</v>
      </c>
      <c r="G140" s="73">
        <v>991.5</v>
      </c>
      <c r="H140" s="73">
        <v>1234.7</v>
      </c>
      <c r="I140" s="73">
        <v>1463.3000000000002</v>
      </c>
      <c r="J140" s="73">
        <v>1639.3</v>
      </c>
      <c r="K140" s="73">
        <v>1795.4999999999998</v>
      </c>
      <c r="L140" s="73">
        <v>2004.5</v>
      </c>
      <c r="M140" s="73">
        <v>2224</v>
      </c>
      <c r="N140" s="73">
        <v>2443.1</v>
      </c>
      <c r="O140" s="73">
        <v>2661.2</v>
      </c>
      <c r="P140" s="73">
        <v>2848.7</v>
      </c>
      <c r="Q140" s="73">
        <v>3022.4000000000005</v>
      </c>
      <c r="R140" s="73">
        <v>3038.1000000000004</v>
      </c>
      <c r="S140" s="73">
        <v>3053.6</v>
      </c>
      <c r="T140" s="73">
        <v>3065.3999999999996</v>
      </c>
      <c r="U140" s="73">
        <v>3078.7</v>
      </c>
      <c r="V140" s="73">
        <v>3087.8999999999996</v>
      </c>
      <c r="W140" s="73">
        <v>3094.9999999999995</v>
      </c>
      <c r="X140" s="73">
        <v>3098.7</v>
      </c>
      <c r="Y140" s="73">
        <v>3101.4</v>
      </c>
      <c r="Z140" s="73">
        <v>3102.2999999999993</v>
      </c>
      <c r="AA140" s="73">
        <v>3102.2000000000007</v>
      </c>
      <c r="AB140" s="73">
        <v>3100.1000000000004</v>
      </c>
      <c r="AC140" s="73">
        <v>3095.5999999999995</v>
      </c>
      <c r="AD140" s="73">
        <v>3085.2000000000007</v>
      </c>
      <c r="AE140" s="73">
        <v>3071.3000000000011</v>
      </c>
    </row>
    <row r="141" spans="1:31" x14ac:dyDescent="0.3">
      <c r="A141" s="72" t="s">
        <v>1354</v>
      </c>
      <c r="B141" s="72" t="s">
        <v>1364</v>
      </c>
      <c r="C141" s="73">
        <v>127.89999999999999</v>
      </c>
      <c r="D141" s="73">
        <v>169.89999999999998</v>
      </c>
      <c r="E141" s="73">
        <v>458.59999999999997</v>
      </c>
      <c r="F141" s="73">
        <v>733.5</v>
      </c>
      <c r="G141" s="73">
        <v>991.5</v>
      </c>
      <c r="H141" s="73">
        <v>1234.7</v>
      </c>
      <c r="I141" s="73">
        <v>1463.3000000000002</v>
      </c>
      <c r="J141" s="73">
        <v>1639.3</v>
      </c>
      <c r="K141" s="73">
        <v>1795.4999999999998</v>
      </c>
      <c r="L141" s="73">
        <v>2004.5</v>
      </c>
      <c r="M141" s="73">
        <v>2224</v>
      </c>
      <c r="N141" s="73">
        <v>2443.1</v>
      </c>
      <c r="O141" s="73">
        <v>2661.2</v>
      </c>
      <c r="P141" s="73">
        <v>2848.7</v>
      </c>
      <c r="Q141" s="73">
        <v>3022.4000000000005</v>
      </c>
      <c r="R141" s="73">
        <v>3038.1000000000004</v>
      </c>
      <c r="S141" s="73">
        <v>3053.6</v>
      </c>
      <c r="T141" s="73">
        <v>3065.3999999999996</v>
      </c>
      <c r="U141" s="73">
        <v>3078.7</v>
      </c>
      <c r="V141" s="73">
        <v>3087.8999999999996</v>
      </c>
      <c r="W141" s="73">
        <v>3094.9999999999995</v>
      </c>
      <c r="X141" s="73">
        <v>3098.7</v>
      </c>
      <c r="Y141" s="73">
        <v>3101.4</v>
      </c>
      <c r="Z141" s="73">
        <v>3102.2999999999993</v>
      </c>
      <c r="AA141" s="73">
        <v>3102.2000000000007</v>
      </c>
      <c r="AB141" s="73">
        <v>3100.1000000000004</v>
      </c>
      <c r="AC141" s="73">
        <v>3095.5999999999995</v>
      </c>
      <c r="AD141" s="73">
        <v>3085.2000000000007</v>
      </c>
      <c r="AE141" s="73">
        <v>3071.3000000000011</v>
      </c>
    </row>
    <row r="143" spans="1:31" x14ac:dyDescent="0.3">
      <c r="A143" s="68" t="s">
        <v>1233</v>
      </c>
      <c r="B143" s="68" t="s">
        <v>1315</v>
      </c>
      <c r="C143" s="68" t="s">
        <v>1316</v>
      </c>
      <c r="D143" s="68" t="s">
        <v>1317</v>
      </c>
      <c r="E143" s="68" t="s">
        <v>1318</v>
      </c>
      <c r="F143" s="68" t="s">
        <v>1319</v>
      </c>
      <c r="G143" s="68" t="s">
        <v>1320</v>
      </c>
      <c r="H143" s="68" t="s">
        <v>1321</v>
      </c>
      <c r="I143" s="68" t="s">
        <v>1322</v>
      </c>
      <c r="J143" s="68" t="s">
        <v>1323</v>
      </c>
      <c r="K143" s="68" t="s">
        <v>1324</v>
      </c>
      <c r="L143" s="68" t="s">
        <v>1325</v>
      </c>
      <c r="M143" s="68" t="s">
        <v>1326</v>
      </c>
      <c r="N143" s="68" t="s">
        <v>1327</v>
      </c>
      <c r="O143" s="68" t="s">
        <v>1328</v>
      </c>
      <c r="P143" s="68" t="s">
        <v>1329</v>
      </c>
      <c r="Q143" s="68" t="s">
        <v>1330</v>
      </c>
      <c r="R143" s="68" t="s">
        <v>1331</v>
      </c>
      <c r="S143" s="68" t="s">
        <v>1332</v>
      </c>
      <c r="T143" s="68" t="s">
        <v>1333</v>
      </c>
      <c r="U143" s="68" t="s">
        <v>1334</v>
      </c>
      <c r="V143" s="68" t="s">
        <v>1335</v>
      </c>
      <c r="W143" s="68" t="s">
        <v>1336</v>
      </c>
      <c r="X143" s="68" t="s">
        <v>1337</v>
      </c>
      <c r="Y143" s="68" t="s">
        <v>1338</v>
      </c>
      <c r="Z143" s="68" t="s">
        <v>1339</v>
      </c>
      <c r="AA143" s="68" t="s">
        <v>1340</v>
      </c>
      <c r="AB143" s="68" t="s">
        <v>1341</v>
      </c>
      <c r="AC143" s="68" t="s">
        <v>1342</v>
      </c>
      <c r="AD143" s="68" t="s">
        <v>1343</v>
      </c>
      <c r="AE143" s="68" t="s">
        <v>1344</v>
      </c>
    </row>
    <row r="144" spans="1:31" x14ac:dyDescent="0.3">
      <c r="A144" s="72" t="s">
        <v>1355</v>
      </c>
      <c r="B144" s="72" t="s">
        <v>1362</v>
      </c>
      <c r="C144" s="73">
        <v>1913.520553588859</v>
      </c>
      <c r="D144" s="73">
        <v>2069.2839965820281</v>
      </c>
      <c r="E144" s="73">
        <v>2265.9701538085928</v>
      </c>
      <c r="F144" s="73">
        <v>2481.5299682617128</v>
      </c>
      <c r="G144" s="73">
        <v>2637.3888244628852</v>
      </c>
      <c r="H144" s="73">
        <v>2773.986053466796</v>
      </c>
      <c r="I144" s="73">
        <v>2939.550750732421</v>
      </c>
      <c r="J144" s="73">
        <v>3101.8463745117128</v>
      </c>
      <c r="K144" s="73">
        <v>3268.0303649902289</v>
      </c>
      <c r="L144" s="73">
        <v>3414.8693237304678</v>
      </c>
      <c r="M144" s="73">
        <v>3571.648559570312</v>
      </c>
      <c r="N144" s="73">
        <v>3741.8128051757813</v>
      </c>
      <c r="O144" s="73">
        <v>3908.65209960937</v>
      </c>
      <c r="P144" s="73">
        <v>4020.199584960937</v>
      </c>
      <c r="Q144" s="73">
        <v>4138.7557983398428</v>
      </c>
      <c r="R144" s="73">
        <v>4231.3834228515625</v>
      </c>
      <c r="S144" s="73">
        <v>4360.8052368164008</v>
      </c>
      <c r="T144" s="73">
        <v>4451.8955688476563</v>
      </c>
      <c r="U144" s="73">
        <v>4549.1459350585928</v>
      </c>
      <c r="V144" s="73">
        <v>4665.1983642578125</v>
      </c>
      <c r="W144" s="73">
        <v>4763.3251953124945</v>
      </c>
      <c r="X144" s="73">
        <v>4872.7831420898428</v>
      </c>
      <c r="Y144" s="73">
        <v>4984.3777465820258</v>
      </c>
      <c r="Z144" s="73">
        <v>5100.9013671875</v>
      </c>
      <c r="AA144" s="73">
        <v>5220.0137939453125</v>
      </c>
      <c r="AB144" s="73">
        <v>5346.0237426757813</v>
      </c>
      <c r="AC144" s="73">
        <v>5474.4638671875</v>
      </c>
      <c r="AD144" s="73">
        <v>5603.2781982421802</v>
      </c>
      <c r="AE144" s="73">
        <v>5728.2808837890598</v>
      </c>
    </row>
    <row r="145" spans="1:31" x14ac:dyDescent="0.3">
      <c r="A145" s="72" t="s">
        <v>1355</v>
      </c>
      <c r="B145" s="72" t="s">
        <v>1363</v>
      </c>
      <c r="C145" s="73">
        <v>119.5</v>
      </c>
      <c r="D145" s="73">
        <v>178</v>
      </c>
      <c r="E145" s="73">
        <v>241.39999999999998</v>
      </c>
      <c r="F145" s="73">
        <v>310.29999999999995</v>
      </c>
      <c r="G145" s="73">
        <v>355.9</v>
      </c>
      <c r="H145" s="73">
        <v>391.7</v>
      </c>
      <c r="I145" s="73">
        <v>430.3</v>
      </c>
      <c r="J145" s="73">
        <v>470.00000000000006</v>
      </c>
      <c r="K145" s="73">
        <v>506.09999999999997</v>
      </c>
      <c r="L145" s="73">
        <v>553.70000000000005</v>
      </c>
      <c r="M145" s="73">
        <v>605.90000000000009</v>
      </c>
      <c r="N145" s="73">
        <v>657.7</v>
      </c>
      <c r="O145" s="73">
        <v>708.5</v>
      </c>
      <c r="P145" s="73">
        <v>741.00000000000011</v>
      </c>
      <c r="Q145" s="73">
        <v>772.4</v>
      </c>
      <c r="R145" s="73">
        <v>771.60000000000014</v>
      </c>
      <c r="S145" s="73">
        <v>771.4</v>
      </c>
      <c r="T145" s="73">
        <v>770.09999999999991</v>
      </c>
      <c r="U145" s="73">
        <v>769.09999999999991</v>
      </c>
      <c r="V145" s="73">
        <v>767.7</v>
      </c>
      <c r="W145" s="73">
        <v>765.6</v>
      </c>
      <c r="X145" s="73">
        <v>763.3</v>
      </c>
      <c r="Y145" s="73">
        <v>760.5</v>
      </c>
      <c r="Z145" s="73">
        <v>758</v>
      </c>
      <c r="AA145" s="73">
        <v>754.8</v>
      </c>
      <c r="AB145" s="73">
        <v>751.7</v>
      </c>
      <c r="AC145" s="73">
        <v>748.10000000000014</v>
      </c>
      <c r="AD145" s="73">
        <v>743.8</v>
      </c>
      <c r="AE145" s="73">
        <v>738.2</v>
      </c>
    </row>
    <row r="146" spans="1:31" x14ac:dyDescent="0.3">
      <c r="A146" s="72" t="s">
        <v>1355</v>
      </c>
      <c r="B146" s="72" t="s">
        <v>1364</v>
      </c>
      <c r="C146" s="73">
        <v>119.5</v>
      </c>
      <c r="D146" s="73">
        <v>178</v>
      </c>
      <c r="E146" s="73">
        <v>241.39999999999998</v>
      </c>
      <c r="F146" s="73">
        <v>310.29999999999995</v>
      </c>
      <c r="G146" s="73">
        <v>355.9</v>
      </c>
      <c r="H146" s="73">
        <v>391.7</v>
      </c>
      <c r="I146" s="73">
        <v>430.3</v>
      </c>
      <c r="J146" s="73">
        <v>470.00000000000006</v>
      </c>
      <c r="K146" s="73">
        <v>506.09999999999997</v>
      </c>
      <c r="L146" s="73">
        <v>553.70000000000005</v>
      </c>
      <c r="M146" s="73">
        <v>605.90000000000009</v>
      </c>
      <c r="N146" s="73">
        <v>657.7</v>
      </c>
      <c r="O146" s="73">
        <v>708.5</v>
      </c>
      <c r="P146" s="73">
        <v>741.00000000000011</v>
      </c>
      <c r="Q146" s="73">
        <v>772.4</v>
      </c>
      <c r="R146" s="73">
        <v>771.60000000000014</v>
      </c>
      <c r="S146" s="73">
        <v>771.4</v>
      </c>
      <c r="T146" s="73">
        <v>770.09999999999991</v>
      </c>
      <c r="U146" s="73">
        <v>769.09999999999991</v>
      </c>
      <c r="V146" s="73">
        <v>767.7</v>
      </c>
      <c r="W146" s="73">
        <v>765.6</v>
      </c>
      <c r="X146" s="73">
        <v>763.3</v>
      </c>
      <c r="Y146" s="73">
        <v>760.5</v>
      </c>
      <c r="Z146" s="73">
        <v>758</v>
      </c>
      <c r="AA146" s="73">
        <v>754.8</v>
      </c>
      <c r="AB146" s="73">
        <v>751.7</v>
      </c>
      <c r="AC146" s="73">
        <v>748.10000000000014</v>
      </c>
      <c r="AD146" s="73">
        <v>743.8</v>
      </c>
      <c r="AE146" s="73">
        <v>738.2</v>
      </c>
    </row>
    <row r="148" spans="1:31" x14ac:dyDescent="0.3">
      <c r="A148" s="68" t="s">
        <v>1233</v>
      </c>
      <c r="B148" s="68" t="s">
        <v>1315</v>
      </c>
      <c r="C148" s="68" t="s">
        <v>1316</v>
      </c>
      <c r="D148" s="68" t="s">
        <v>1317</v>
      </c>
      <c r="E148" s="68" t="s">
        <v>1318</v>
      </c>
      <c r="F148" s="68" t="s">
        <v>1319</v>
      </c>
      <c r="G148" s="68" t="s">
        <v>1320</v>
      </c>
      <c r="H148" s="68" t="s">
        <v>1321</v>
      </c>
      <c r="I148" s="68" t="s">
        <v>1322</v>
      </c>
      <c r="J148" s="68" t="s">
        <v>1323</v>
      </c>
      <c r="K148" s="68" t="s">
        <v>1324</v>
      </c>
      <c r="L148" s="68" t="s">
        <v>1325</v>
      </c>
      <c r="M148" s="68" t="s">
        <v>1326</v>
      </c>
      <c r="N148" s="68" t="s">
        <v>1327</v>
      </c>
      <c r="O148" s="68" t="s">
        <v>1328</v>
      </c>
      <c r="P148" s="68" t="s">
        <v>1329</v>
      </c>
      <c r="Q148" s="68" t="s">
        <v>1330</v>
      </c>
      <c r="R148" s="68" t="s">
        <v>1331</v>
      </c>
      <c r="S148" s="68" t="s">
        <v>1332</v>
      </c>
      <c r="T148" s="68" t="s">
        <v>1333</v>
      </c>
      <c r="U148" s="68" t="s">
        <v>1334</v>
      </c>
      <c r="V148" s="68" t="s">
        <v>1335</v>
      </c>
      <c r="W148" s="68" t="s">
        <v>1336</v>
      </c>
      <c r="X148" s="68" t="s">
        <v>1337</v>
      </c>
      <c r="Y148" s="68" t="s">
        <v>1338</v>
      </c>
      <c r="Z148" s="68" t="s">
        <v>1339</v>
      </c>
      <c r="AA148" s="68" t="s">
        <v>1340</v>
      </c>
      <c r="AB148" s="68" t="s">
        <v>1341</v>
      </c>
      <c r="AC148" s="68" t="s">
        <v>1342</v>
      </c>
      <c r="AD148" s="68" t="s">
        <v>1343</v>
      </c>
      <c r="AE148" s="68" t="s">
        <v>1344</v>
      </c>
    </row>
    <row r="149" spans="1:31" x14ac:dyDescent="0.3">
      <c r="A149" s="72" t="s">
        <v>1356</v>
      </c>
      <c r="B149" s="72" t="s">
        <v>1362</v>
      </c>
      <c r="C149" s="73">
        <v>225.07540798187213</v>
      </c>
      <c r="D149" s="73">
        <v>252.54733276367128</v>
      </c>
      <c r="E149" s="73">
        <v>294.85238075256325</v>
      </c>
      <c r="F149" s="73">
        <v>344.1958045959463</v>
      </c>
      <c r="G149" s="73">
        <v>387.38790130615143</v>
      </c>
      <c r="H149" s="73">
        <v>422.86808395385714</v>
      </c>
      <c r="I149" s="73">
        <v>471.64043426513581</v>
      </c>
      <c r="J149" s="73">
        <v>509.32569885253889</v>
      </c>
      <c r="K149" s="73">
        <v>547.15161132812432</v>
      </c>
      <c r="L149" s="73">
        <v>585.54188537597565</v>
      </c>
      <c r="M149" s="73">
        <v>624.0957794189444</v>
      </c>
      <c r="N149" s="73">
        <v>672.57834625244095</v>
      </c>
      <c r="O149" s="73">
        <v>722.06751251220601</v>
      </c>
      <c r="P149" s="73">
        <v>753.63462829589707</v>
      </c>
      <c r="Q149" s="73">
        <v>791.83166503906091</v>
      </c>
      <c r="R149" s="73">
        <v>817.74313354492108</v>
      </c>
      <c r="S149" s="73">
        <v>867.62768554687409</v>
      </c>
      <c r="T149" s="73">
        <v>894.38310241699196</v>
      </c>
      <c r="U149" s="73">
        <v>922.76913452148403</v>
      </c>
      <c r="V149" s="73">
        <v>964.42491149902298</v>
      </c>
      <c r="W149" s="73">
        <v>993.69081115722599</v>
      </c>
      <c r="X149" s="73">
        <v>1029.1726226806629</v>
      </c>
      <c r="Y149" s="73">
        <v>1064.5164794921859</v>
      </c>
      <c r="Z149" s="73">
        <v>1099.929321289062</v>
      </c>
      <c r="AA149" s="73">
        <v>1133.8675231933589</v>
      </c>
      <c r="AB149" s="73">
        <v>1167.1424102783201</v>
      </c>
      <c r="AC149" s="73">
        <v>1200.017120361327</v>
      </c>
      <c r="AD149" s="73">
        <v>1231.6723632812491</v>
      </c>
      <c r="AE149" s="73">
        <v>1262.3330078124991</v>
      </c>
    </row>
    <row r="150" spans="1:31" x14ac:dyDescent="0.3">
      <c r="A150" s="72" t="s">
        <v>1356</v>
      </c>
      <c r="B150" s="72" t="s">
        <v>1363</v>
      </c>
      <c r="C150" s="73">
        <v>15.600000000000001</v>
      </c>
      <c r="D150" s="73">
        <v>28.200000000000003</v>
      </c>
      <c r="E150" s="73">
        <v>41.9</v>
      </c>
      <c r="F150" s="73">
        <v>57.600000000000009</v>
      </c>
      <c r="G150" s="73">
        <v>71.8</v>
      </c>
      <c r="H150" s="73">
        <v>84.1</v>
      </c>
      <c r="I150" s="73">
        <v>96.6</v>
      </c>
      <c r="J150" s="73">
        <v>108</v>
      </c>
      <c r="K150" s="73">
        <v>118.20000000000002</v>
      </c>
      <c r="L150" s="73">
        <v>133</v>
      </c>
      <c r="M150" s="73">
        <v>148.00000000000003</v>
      </c>
      <c r="N150" s="73">
        <v>163.30000000000001</v>
      </c>
      <c r="O150" s="73">
        <v>178.7</v>
      </c>
      <c r="P150" s="73">
        <v>192.1</v>
      </c>
      <c r="Q150" s="73">
        <v>204.70000000000002</v>
      </c>
      <c r="R150" s="73">
        <v>206.59999999999997</v>
      </c>
      <c r="S150" s="73">
        <v>208.60000000000002</v>
      </c>
      <c r="T150" s="73">
        <v>210.1</v>
      </c>
      <c r="U150" s="73">
        <v>211.60000000000002</v>
      </c>
      <c r="V150" s="73">
        <v>212.90000000000003</v>
      </c>
      <c r="W150" s="73">
        <v>213.89999999999998</v>
      </c>
      <c r="X150" s="73">
        <v>214.5</v>
      </c>
      <c r="Y150" s="73">
        <v>215.10000000000002</v>
      </c>
      <c r="Z150" s="73">
        <v>215.2</v>
      </c>
      <c r="AA150" s="73">
        <v>215</v>
      </c>
      <c r="AB150" s="73">
        <v>214.29999999999995</v>
      </c>
      <c r="AC150" s="73">
        <v>213.29999999999995</v>
      </c>
      <c r="AD150" s="73">
        <v>211.90000000000003</v>
      </c>
      <c r="AE150" s="73">
        <v>210.20000000000005</v>
      </c>
    </row>
    <row r="151" spans="1:31" x14ac:dyDescent="0.3">
      <c r="A151" s="72" t="s">
        <v>1356</v>
      </c>
      <c r="B151" s="72" t="s">
        <v>1364</v>
      </c>
      <c r="C151" s="73">
        <v>15.600000000000001</v>
      </c>
      <c r="D151" s="73">
        <v>28.200000000000003</v>
      </c>
      <c r="E151" s="73">
        <v>41.9</v>
      </c>
      <c r="F151" s="73">
        <v>57.600000000000009</v>
      </c>
      <c r="G151" s="73">
        <v>71.8</v>
      </c>
      <c r="H151" s="73">
        <v>84.1</v>
      </c>
      <c r="I151" s="73">
        <v>96.6</v>
      </c>
      <c r="J151" s="73">
        <v>108</v>
      </c>
      <c r="K151" s="73">
        <v>118.20000000000002</v>
      </c>
      <c r="L151" s="73">
        <v>133</v>
      </c>
      <c r="M151" s="73">
        <v>148.00000000000003</v>
      </c>
      <c r="N151" s="73">
        <v>163.30000000000001</v>
      </c>
      <c r="O151" s="73">
        <v>178.7</v>
      </c>
      <c r="P151" s="73">
        <v>192.1</v>
      </c>
      <c r="Q151" s="73">
        <v>204.70000000000002</v>
      </c>
      <c r="R151" s="73">
        <v>206.59999999999997</v>
      </c>
      <c r="S151" s="73">
        <v>208.60000000000002</v>
      </c>
      <c r="T151" s="73">
        <v>210.1</v>
      </c>
      <c r="U151" s="73">
        <v>211.60000000000002</v>
      </c>
      <c r="V151" s="73">
        <v>212.90000000000003</v>
      </c>
      <c r="W151" s="73">
        <v>213.89999999999998</v>
      </c>
      <c r="X151" s="73">
        <v>214.5</v>
      </c>
      <c r="Y151" s="73">
        <v>215.10000000000002</v>
      </c>
      <c r="Z151" s="73">
        <v>215.2</v>
      </c>
      <c r="AA151" s="73">
        <v>215</v>
      </c>
      <c r="AB151" s="73">
        <v>214.29999999999995</v>
      </c>
      <c r="AC151" s="73">
        <v>213.29999999999995</v>
      </c>
      <c r="AD151" s="73">
        <v>211.90000000000003</v>
      </c>
      <c r="AE151" s="73">
        <v>210.20000000000005</v>
      </c>
    </row>
  </sheetData>
  <sheetProtection algorithmName="SHA-512" hashValue="Ui1+avCzX311onV5XnqnvjFsf4S1HJITkAOOLwq5LjF5L7wm0gfXz2T5+0vYNefz9Be83A7byqORlTKnc9tJ9w==" saltValue="oGRHHGeScq37Q6QAmg/jyA==" spinCount="100000" sheet="1" objects="1" scenarios="1"/>
  <mergeCells count="6">
    <mergeCell ref="A87:B87"/>
    <mergeCell ref="A17:B17"/>
    <mergeCell ref="A31:B31"/>
    <mergeCell ref="A45:B45"/>
    <mergeCell ref="A59:B59"/>
    <mergeCell ref="A73:B7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177F1-ECC2-4C1D-97FA-B25C0760C624}">
  <sheetPr>
    <tabColor rgb="FFFFC000"/>
  </sheetPr>
  <dimension ref="A1:AI151"/>
  <sheetViews>
    <sheetView zoomScale="85" zoomScaleNormal="85" workbookViewId="0">
      <selection sqref="A1:AE1048576"/>
    </sheetView>
  </sheetViews>
  <sheetFormatPr defaultColWidth="9.109375" defaultRowHeight="14.4" x14ac:dyDescent="0.3"/>
  <cols>
    <col min="1" max="1" width="16" style="71" customWidth="1"/>
    <col min="2" max="2" width="30.5546875" style="71" customWidth="1"/>
    <col min="3" max="32" width="9.44140625" style="71" customWidth="1"/>
    <col min="33" max="33" width="11.5546875" style="71" bestFit="1" customWidth="1"/>
    <col min="34" max="16384" width="9.109375" style="71"/>
  </cols>
  <sheetData>
    <row r="1" spans="1:35" s="69" customFormat="1" ht="23.25" customHeight="1" x14ac:dyDescent="0.3">
      <c r="A1" s="67" t="s">
        <v>1312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</row>
    <row r="2" spans="1:35" s="69" customFormat="1" x14ac:dyDescent="0.3">
      <c r="A2" s="69" t="s">
        <v>1313</v>
      </c>
    </row>
    <row r="3" spans="1:35" s="69" customFormat="1" x14ac:dyDescent="0.3"/>
    <row r="4" spans="1:35" x14ac:dyDescent="0.3">
      <c r="A4" s="70" t="s">
        <v>1314</v>
      </c>
      <c r="B4" s="70"/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</row>
    <row r="5" spans="1:35" x14ac:dyDescent="0.3">
      <c r="A5" s="68" t="s">
        <v>1233</v>
      </c>
      <c r="B5" s="68" t="s">
        <v>1315</v>
      </c>
      <c r="C5" s="68" t="s">
        <v>1316</v>
      </c>
      <c r="D5" s="68" t="s">
        <v>1317</v>
      </c>
      <c r="E5" s="68" t="s">
        <v>1318</v>
      </c>
      <c r="F5" s="68" t="s">
        <v>1319</v>
      </c>
      <c r="G5" s="68" t="s">
        <v>1320</v>
      </c>
      <c r="H5" s="68" t="s">
        <v>1321</v>
      </c>
      <c r="I5" s="68" t="s">
        <v>1322</v>
      </c>
      <c r="J5" s="68" t="s">
        <v>1323</v>
      </c>
      <c r="K5" s="68" t="s">
        <v>1324</v>
      </c>
      <c r="L5" s="68" t="s">
        <v>1325</v>
      </c>
      <c r="M5" s="68" t="s">
        <v>1326</v>
      </c>
      <c r="N5" s="68" t="s">
        <v>1327</v>
      </c>
      <c r="O5" s="68" t="s">
        <v>1328</v>
      </c>
      <c r="P5" s="68" t="s">
        <v>1329</v>
      </c>
      <c r="Q5" s="68" t="s">
        <v>1330</v>
      </c>
      <c r="R5" s="68" t="s">
        <v>1331</v>
      </c>
      <c r="S5" s="68" t="s">
        <v>1332</v>
      </c>
      <c r="T5" s="68" t="s">
        <v>1333</v>
      </c>
      <c r="U5" s="68" t="s">
        <v>1334</v>
      </c>
      <c r="V5" s="68" t="s">
        <v>1335</v>
      </c>
      <c r="W5" s="68" t="s">
        <v>1336</v>
      </c>
      <c r="X5" s="68" t="s">
        <v>1337</v>
      </c>
      <c r="Y5" s="68" t="s">
        <v>1338</v>
      </c>
      <c r="Z5" s="68" t="s">
        <v>1339</v>
      </c>
      <c r="AA5" s="68" t="s">
        <v>1340</v>
      </c>
      <c r="AB5" s="68" t="s">
        <v>1341</v>
      </c>
      <c r="AC5" s="68" t="s">
        <v>1342</v>
      </c>
      <c r="AD5" s="68" t="s">
        <v>1343</v>
      </c>
      <c r="AE5" s="68" t="s">
        <v>1344</v>
      </c>
    </row>
    <row r="6" spans="1:35" x14ac:dyDescent="0.3">
      <c r="A6" s="72" t="s">
        <v>1345</v>
      </c>
      <c r="B6" s="72" t="s">
        <v>621</v>
      </c>
      <c r="C6" s="73">
        <v>18366</v>
      </c>
      <c r="D6" s="73">
        <v>17891</v>
      </c>
      <c r="E6" s="73">
        <v>16416</v>
      </c>
      <c r="F6" s="73">
        <v>12013.5025092289</v>
      </c>
      <c r="G6" s="73">
        <v>9912.2727391201988</v>
      </c>
      <c r="H6" s="73">
        <v>9608.9319274990958</v>
      </c>
      <c r="I6" s="73">
        <v>9473.3025779005256</v>
      </c>
      <c r="J6" s="73">
        <v>9473.3020949999955</v>
      </c>
      <c r="K6" s="73">
        <v>7952.742739999997</v>
      </c>
      <c r="L6" s="73">
        <v>7952.742739999997</v>
      </c>
      <c r="M6" s="73">
        <v>7952.742739999997</v>
      </c>
      <c r="N6" s="73">
        <v>5873.0868999999966</v>
      </c>
      <c r="O6" s="73">
        <v>5398.9348110599021</v>
      </c>
      <c r="P6" s="73">
        <v>5398.9348110640185</v>
      </c>
      <c r="Q6" s="73">
        <v>5016.7058810764902</v>
      </c>
      <c r="R6" s="73">
        <v>4645.2738756200943</v>
      </c>
      <c r="S6" s="73">
        <v>4645.2730810693201</v>
      </c>
      <c r="T6" s="73">
        <v>4645.2730810842004</v>
      </c>
      <c r="U6" s="73">
        <v>4645.2730810819703</v>
      </c>
      <c r="V6" s="73">
        <v>4645.2730510787096</v>
      </c>
      <c r="W6" s="73">
        <v>3874.1178110752189</v>
      </c>
      <c r="X6" s="73">
        <v>2440.1178110726587</v>
      </c>
      <c r="Y6" s="73">
        <v>1839.4354899999989</v>
      </c>
      <c r="Z6" s="73">
        <v>1580.8447299999989</v>
      </c>
      <c r="AA6" s="73">
        <v>1580.8447299999989</v>
      </c>
      <c r="AB6" s="73">
        <v>1580.8447299999989</v>
      </c>
      <c r="AC6" s="73">
        <v>1266.0001325793901</v>
      </c>
      <c r="AD6" s="73">
        <v>1266.0001325889</v>
      </c>
      <c r="AE6" s="73">
        <v>1266.00013258324</v>
      </c>
    </row>
    <row r="7" spans="1:35" x14ac:dyDescent="0.3">
      <c r="A7" s="72" t="s">
        <v>1345</v>
      </c>
      <c r="B7" s="72" t="s">
        <v>622</v>
      </c>
      <c r="C7" s="73">
        <v>4790</v>
      </c>
      <c r="D7" s="73">
        <v>4790</v>
      </c>
      <c r="E7" s="73">
        <v>4790</v>
      </c>
      <c r="F7" s="73">
        <v>2361.6968399999996</v>
      </c>
      <c r="G7" s="73">
        <v>2280.1657699999987</v>
      </c>
      <c r="H7" s="73">
        <v>1983.959909999998</v>
      </c>
      <c r="I7" s="73">
        <v>0</v>
      </c>
      <c r="J7" s="73">
        <v>0</v>
      </c>
      <c r="K7" s="73">
        <v>0</v>
      </c>
      <c r="L7" s="73">
        <v>0</v>
      </c>
      <c r="M7" s="73">
        <v>0</v>
      </c>
      <c r="N7" s="73">
        <v>0</v>
      </c>
      <c r="O7" s="73">
        <v>0</v>
      </c>
      <c r="P7" s="73">
        <v>0</v>
      </c>
      <c r="Q7" s="73">
        <v>0</v>
      </c>
      <c r="R7" s="73">
        <v>0</v>
      </c>
      <c r="S7" s="73">
        <v>0</v>
      </c>
      <c r="T7" s="73">
        <v>0</v>
      </c>
      <c r="U7" s="73">
        <v>0</v>
      </c>
      <c r="V7" s="73">
        <v>0</v>
      </c>
      <c r="W7" s="73">
        <v>0</v>
      </c>
      <c r="X7" s="73">
        <v>0</v>
      </c>
      <c r="Y7" s="73">
        <v>0</v>
      </c>
      <c r="Z7" s="73">
        <v>0</v>
      </c>
      <c r="AA7" s="73">
        <v>0</v>
      </c>
      <c r="AB7" s="73">
        <v>0</v>
      </c>
      <c r="AC7" s="73">
        <v>0</v>
      </c>
      <c r="AD7" s="73">
        <v>0</v>
      </c>
      <c r="AE7" s="73">
        <v>0</v>
      </c>
    </row>
    <row r="8" spans="1:35" x14ac:dyDescent="0.3">
      <c r="A8" s="72" t="s">
        <v>1345</v>
      </c>
      <c r="B8" s="72" t="s">
        <v>360</v>
      </c>
      <c r="C8" s="73">
        <v>3054.8999938964839</v>
      </c>
      <c r="D8" s="73">
        <v>3054.8999938964839</v>
      </c>
      <c r="E8" s="73">
        <v>2874.8999938964839</v>
      </c>
      <c r="F8" s="73">
        <v>2874.8999938964839</v>
      </c>
      <c r="G8" s="73">
        <v>2874.8999938964839</v>
      </c>
      <c r="H8" s="73">
        <v>2874.8999938964839</v>
      </c>
      <c r="I8" s="73">
        <v>2874.8999938964839</v>
      </c>
      <c r="J8" s="73">
        <v>2874.8999938964839</v>
      </c>
      <c r="K8" s="73">
        <v>2874.8999938964839</v>
      </c>
      <c r="L8" s="73">
        <v>2874.8999938964839</v>
      </c>
      <c r="M8" s="73">
        <v>2874.8999938964839</v>
      </c>
      <c r="N8" s="73">
        <v>2874.8999938964839</v>
      </c>
      <c r="O8" s="73">
        <v>2874.8999938964839</v>
      </c>
      <c r="P8" s="73">
        <v>2874.8999938964839</v>
      </c>
      <c r="Q8" s="73">
        <v>2874.8999938964839</v>
      </c>
      <c r="R8" s="73">
        <v>2489.8999938964839</v>
      </c>
      <c r="S8" s="73">
        <v>1960.8999938964839</v>
      </c>
      <c r="T8" s="73">
        <v>1960.8999938964839</v>
      </c>
      <c r="U8" s="73">
        <v>1817.5</v>
      </c>
      <c r="V8" s="73">
        <v>1817.5</v>
      </c>
      <c r="W8" s="73">
        <v>1817.5</v>
      </c>
      <c r="X8" s="73">
        <v>1817.5</v>
      </c>
      <c r="Y8" s="73">
        <v>1377.5</v>
      </c>
      <c r="Z8" s="73">
        <v>1192.5</v>
      </c>
      <c r="AA8" s="73">
        <v>548</v>
      </c>
      <c r="AB8" s="73">
        <v>388</v>
      </c>
      <c r="AC8" s="73">
        <v>388</v>
      </c>
      <c r="AD8" s="73">
        <v>388</v>
      </c>
      <c r="AE8" s="73">
        <v>388</v>
      </c>
    </row>
    <row r="9" spans="1:35" x14ac:dyDescent="0.3">
      <c r="A9" s="72" t="s">
        <v>1345</v>
      </c>
      <c r="B9" s="72" t="s">
        <v>1346</v>
      </c>
      <c r="C9" s="73">
        <v>1384</v>
      </c>
      <c r="D9" s="73">
        <v>1384</v>
      </c>
      <c r="E9" s="73">
        <v>1384</v>
      </c>
      <c r="F9" s="73">
        <v>1384</v>
      </c>
      <c r="G9" s="73">
        <v>1384</v>
      </c>
      <c r="H9" s="73">
        <v>1384</v>
      </c>
      <c r="I9" s="73">
        <v>1384</v>
      </c>
      <c r="J9" s="73">
        <v>1384</v>
      </c>
      <c r="K9" s="73">
        <v>1384</v>
      </c>
      <c r="L9" s="73">
        <v>1384</v>
      </c>
      <c r="M9" s="73">
        <v>1384</v>
      </c>
      <c r="N9" s="73">
        <v>1384</v>
      </c>
      <c r="O9" s="73">
        <v>1384</v>
      </c>
      <c r="P9" s="73">
        <v>1384</v>
      </c>
      <c r="Q9" s="73">
        <v>584</v>
      </c>
      <c r="R9" s="73">
        <v>584</v>
      </c>
      <c r="S9" s="73">
        <v>584</v>
      </c>
      <c r="T9" s="73">
        <v>584</v>
      </c>
      <c r="U9" s="73">
        <v>84</v>
      </c>
      <c r="V9" s="73">
        <v>84</v>
      </c>
      <c r="W9" s="73">
        <v>84</v>
      </c>
      <c r="X9" s="73">
        <v>84</v>
      </c>
      <c r="Y9" s="73">
        <v>84</v>
      </c>
      <c r="Z9" s="73">
        <v>84</v>
      </c>
      <c r="AA9" s="73">
        <v>84</v>
      </c>
      <c r="AB9" s="73">
        <v>0</v>
      </c>
      <c r="AC9" s="73">
        <v>0</v>
      </c>
      <c r="AD9" s="73">
        <v>0</v>
      </c>
      <c r="AE9" s="73">
        <v>0</v>
      </c>
    </row>
    <row r="10" spans="1:35" x14ac:dyDescent="0.3">
      <c r="A10" s="72" t="s">
        <v>1345</v>
      </c>
      <c r="B10" s="72" t="s">
        <v>1347</v>
      </c>
      <c r="C10" s="73">
        <v>6863.139991760253</v>
      </c>
      <c r="D10" s="73">
        <v>6863.139991760253</v>
      </c>
      <c r="E10" s="73">
        <v>6863.139991760253</v>
      </c>
      <c r="F10" s="73">
        <v>6863.139991760253</v>
      </c>
      <c r="G10" s="73">
        <v>6863.139991760253</v>
      </c>
      <c r="H10" s="73">
        <v>6863.139991760253</v>
      </c>
      <c r="I10" s="73">
        <v>6863.139991760253</v>
      </c>
      <c r="J10" s="73">
        <v>6863.139991760253</v>
      </c>
      <c r="K10" s="73">
        <v>6863.139991760253</v>
      </c>
      <c r="L10" s="73">
        <v>6480.639991760253</v>
      </c>
      <c r="M10" s="73">
        <v>6480.639991760253</v>
      </c>
      <c r="N10" s="73">
        <v>6211.2999954223633</v>
      </c>
      <c r="O10" s="73">
        <v>5749.2999954223633</v>
      </c>
      <c r="P10" s="73">
        <v>5632.2999954223633</v>
      </c>
      <c r="Q10" s="73">
        <v>5502.2999954223633</v>
      </c>
      <c r="R10" s="73">
        <v>5502.2999954223633</v>
      </c>
      <c r="S10" s="73">
        <v>6536.7893454223622</v>
      </c>
      <c r="T10" s="73">
        <v>6536.7893454223622</v>
      </c>
      <c r="U10" s="73">
        <v>6992.4153454223624</v>
      </c>
      <c r="V10" s="73">
        <v>6872.4153454223624</v>
      </c>
      <c r="W10" s="73">
        <v>8154.7850154223624</v>
      </c>
      <c r="X10" s="73">
        <v>8191.3685154223631</v>
      </c>
      <c r="Y10" s="73">
        <v>9780.9021454223621</v>
      </c>
      <c r="Z10" s="73">
        <v>10241.501045422363</v>
      </c>
      <c r="AA10" s="73">
        <v>10241.501045422363</v>
      </c>
      <c r="AB10" s="73">
        <v>12118.862145422363</v>
      </c>
      <c r="AC10" s="73">
        <v>11534.862145422363</v>
      </c>
      <c r="AD10" s="73">
        <v>12359.195245422363</v>
      </c>
      <c r="AE10" s="73">
        <v>12751.983351545243</v>
      </c>
    </row>
    <row r="11" spans="1:35" x14ac:dyDescent="0.3">
      <c r="A11" s="72" t="s">
        <v>1345</v>
      </c>
      <c r="B11" s="72" t="s">
        <v>1271</v>
      </c>
      <c r="C11" s="73">
        <v>7365.2999954223633</v>
      </c>
      <c r="D11" s="73">
        <v>7365.2999954223633</v>
      </c>
      <c r="E11" s="73">
        <v>7365.2999954223633</v>
      </c>
      <c r="F11" s="73">
        <v>7365.2999954223633</v>
      </c>
      <c r="G11" s="73">
        <v>7365.2999954223633</v>
      </c>
      <c r="H11" s="73">
        <v>7365.2999954223633</v>
      </c>
      <c r="I11" s="73">
        <v>7615.2999954223633</v>
      </c>
      <c r="J11" s="73">
        <v>7615.2999954223633</v>
      </c>
      <c r="K11" s="73">
        <v>7615.2999954223633</v>
      </c>
      <c r="L11" s="73">
        <v>7615.2999954223633</v>
      </c>
      <c r="M11" s="73">
        <v>7615.2999954223633</v>
      </c>
      <c r="N11" s="73">
        <v>7615.2999954223633</v>
      </c>
      <c r="O11" s="73">
        <v>7615.2999954223633</v>
      </c>
      <c r="P11" s="73">
        <v>7615.2999954223633</v>
      </c>
      <c r="Q11" s="73">
        <v>7615.2999954223633</v>
      </c>
      <c r="R11" s="73">
        <v>7615.2999954223633</v>
      </c>
      <c r="S11" s="73">
        <v>7528.8999938964844</v>
      </c>
      <c r="T11" s="73">
        <v>7528.8999938964844</v>
      </c>
      <c r="U11" s="73">
        <v>7528.8999938964844</v>
      </c>
      <c r="V11" s="73">
        <v>7528.8999938964844</v>
      </c>
      <c r="W11" s="73">
        <v>7528.8999938964844</v>
      </c>
      <c r="X11" s="73">
        <v>7462.8999938964844</v>
      </c>
      <c r="Y11" s="73">
        <v>7462.8999938964844</v>
      </c>
      <c r="Z11" s="73">
        <v>7462.8999938964844</v>
      </c>
      <c r="AA11" s="73">
        <v>7462.8999938964844</v>
      </c>
      <c r="AB11" s="73">
        <v>7462.8999938964844</v>
      </c>
      <c r="AC11" s="73">
        <v>7462.8999938964844</v>
      </c>
      <c r="AD11" s="73">
        <v>7462.8999938964844</v>
      </c>
      <c r="AE11" s="73">
        <v>7462.8999938964844</v>
      </c>
    </row>
    <row r="12" spans="1:35" x14ac:dyDescent="0.3">
      <c r="A12" s="72" t="s">
        <v>1345</v>
      </c>
      <c r="B12" s="72" t="s">
        <v>626</v>
      </c>
      <c r="C12" s="73">
        <v>14291.527794470137</v>
      </c>
      <c r="D12" s="73">
        <v>16196.00177052073</v>
      </c>
      <c r="E12" s="73">
        <v>17941.759367283921</v>
      </c>
      <c r="F12" s="73">
        <v>22731.286861196812</v>
      </c>
      <c r="G12" s="73">
        <v>22783.360941198644</v>
      </c>
      <c r="H12" s="73">
        <v>23573.94725120184</v>
      </c>
      <c r="I12" s="73">
        <v>26534.943138204446</v>
      </c>
      <c r="J12" s="73">
        <v>28826.872703352077</v>
      </c>
      <c r="K12" s="73">
        <v>31253.183163361431</v>
      </c>
      <c r="L12" s="73">
        <v>31256.625773375676</v>
      </c>
      <c r="M12" s="73">
        <v>31566.2502814008</v>
      </c>
      <c r="N12" s="73">
        <v>36348.914745199945</v>
      </c>
      <c r="O12" s="73">
        <v>38073.841955446514</v>
      </c>
      <c r="P12" s="73">
        <v>39134.036155497161</v>
      </c>
      <c r="Q12" s="73">
        <v>39180.862597125903</v>
      </c>
      <c r="R12" s="73">
        <v>39196.106788959914</v>
      </c>
      <c r="S12" s="73">
        <v>42278.415878315071</v>
      </c>
      <c r="T12" s="73">
        <v>43360.169128894013</v>
      </c>
      <c r="U12" s="73">
        <v>43149.338989912969</v>
      </c>
      <c r="V12" s="73">
        <v>42490.875396589014</v>
      </c>
      <c r="W12" s="73">
        <v>45111.506956798192</v>
      </c>
      <c r="X12" s="73">
        <v>47726.085659635559</v>
      </c>
      <c r="Y12" s="73">
        <v>47360.163384315078</v>
      </c>
      <c r="Z12" s="73">
        <v>47072.615751457255</v>
      </c>
      <c r="AA12" s="73">
        <v>47596.380856655836</v>
      </c>
      <c r="AB12" s="73">
        <v>51258.820459784445</v>
      </c>
      <c r="AC12" s="73">
        <v>52095.770359942995</v>
      </c>
      <c r="AD12" s="73">
        <v>53039.201836185995</v>
      </c>
      <c r="AE12" s="73">
        <v>54643.331384235338</v>
      </c>
    </row>
    <row r="13" spans="1:35" x14ac:dyDescent="0.3">
      <c r="A13" s="72" t="s">
        <v>1345</v>
      </c>
      <c r="B13" s="72" t="s">
        <v>1348</v>
      </c>
      <c r="C13" s="73">
        <v>5599.9709892272858</v>
      </c>
      <c r="D13" s="73">
        <v>6959.1559867858805</v>
      </c>
      <c r="E13" s="73">
        <v>6959.1559867858805</v>
      </c>
      <c r="F13" s="73">
        <v>6959.1559867858805</v>
      </c>
      <c r="G13" s="73">
        <v>7502.8167267858798</v>
      </c>
      <c r="H13" s="73">
        <v>7502.8167267858798</v>
      </c>
      <c r="I13" s="73">
        <v>7659.4091167858805</v>
      </c>
      <c r="J13" s="73">
        <v>7823.6272037858798</v>
      </c>
      <c r="K13" s="73">
        <v>11142.18757678588</v>
      </c>
      <c r="L13" s="73">
        <v>11155.84951678588</v>
      </c>
      <c r="M13" s="73">
        <v>11813.765329396569</v>
      </c>
      <c r="N13" s="73">
        <v>14528.074377921839</v>
      </c>
      <c r="O13" s="73">
        <v>15058.89103678587</v>
      </c>
      <c r="P13" s="73">
        <v>15058.89103678587</v>
      </c>
      <c r="Q13" s="73">
        <v>15058.89103678587</v>
      </c>
      <c r="R13" s="73">
        <v>15124.618236785878</v>
      </c>
      <c r="S13" s="73">
        <v>19714.004636785878</v>
      </c>
      <c r="T13" s="73">
        <v>20189.101333734121</v>
      </c>
      <c r="U13" s="73">
        <v>22016.728073734121</v>
      </c>
      <c r="V13" s="73">
        <v>24406.161073734122</v>
      </c>
      <c r="W13" s="73">
        <v>27870.851902947536</v>
      </c>
      <c r="X13" s="73">
        <v>33983.977638675002</v>
      </c>
      <c r="Y13" s="73">
        <v>34421.99619870686</v>
      </c>
      <c r="Z13" s="73">
        <v>34003.376203618071</v>
      </c>
      <c r="AA13" s="73">
        <v>33908.065202865575</v>
      </c>
      <c r="AB13" s="73">
        <v>39263.046537487789</v>
      </c>
      <c r="AC13" s="73">
        <v>39152.646535961911</v>
      </c>
      <c r="AD13" s="73">
        <v>38419.846532910153</v>
      </c>
      <c r="AE13" s="73">
        <v>38860.941409583735</v>
      </c>
      <c r="AF13" s="69"/>
      <c r="AG13" s="69"/>
      <c r="AH13" s="69"/>
      <c r="AI13" s="69"/>
    </row>
    <row r="14" spans="1:35" x14ac:dyDescent="0.3">
      <c r="A14" s="72" t="s">
        <v>1345</v>
      </c>
      <c r="B14" s="72" t="s">
        <v>1349</v>
      </c>
      <c r="C14" s="73">
        <v>260.329999923706</v>
      </c>
      <c r="D14" s="73">
        <v>600.32999992370605</v>
      </c>
      <c r="E14" s="73">
        <v>600.32999992370605</v>
      </c>
      <c r="F14" s="73">
        <v>600.32999992370605</v>
      </c>
      <c r="G14" s="73">
        <v>600.32999992370605</v>
      </c>
      <c r="H14" s="73">
        <v>600.32999992370605</v>
      </c>
      <c r="I14" s="73">
        <v>600.32999992370605</v>
      </c>
      <c r="J14" s="73">
        <v>600.32999992370605</v>
      </c>
      <c r="K14" s="73">
        <v>600.32999992370605</v>
      </c>
      <c r="L14" s="73">
        <v>570.32999992370605</v>
      </c>
      <c r="M14" s="73">
        <v>570.32999992370605</v>
      </c>
      <c r="N14" s="73">
        <v>1090.718689685616</v>
      </c>
      <c r="O14" s="73">
        <v>1184.3836198590197</v>
      </c>
      <c r="P14" s="73">
        <v>1159.3836198714198</v>
      </c>
      <c r="Q14" s="73">
        <v>1449.63949565948</v>
      </c>
      <c r="R14" s="73">
        <v>1449.63949571886</v>
      </c>
      <c r="S14" s="73">
        <v>1918.40454684934</v>
      </c>
      <c r="T14" s="73">
        <v>1918.4045469257198</v>
      </c>
      <c r="U14" s="73">
        <v>2874.1217624178603</v>
      </c>
      <c r="V14" s="73">
        <v>2854.1217624752003</v>
      </c>
      <c r="W14" s="73">
        <v>3421.0191863582399</v>
      </c>
      <c r="X14" s="73">
        <v>3310.8197849225498</v>
      </c>
      <c r="Y14" s="73">
        <v>3310.8197849245598</v>
      </c>
      <c r="Z14" s="73">
        <v>3610.1553233106697</v>
      </c>
      <c r="AA14" s="73">
        <v>3610.1553194414296</v>
      </c>
      <c r="AB14" s="73">
        <v>4965.2410188459608</v>
      </c>
      <c r="AC14" s="73">
        <v>4965.241016911551</v>
      </c>
      <c r="AD14" s="73">
        <v>5856.3035141495411</v>
      </c>
      <c r="AE14" s="73">
        <v>5856.3034954653594</v>
      </c>
      <c r="AF14" s="69"/>
      <c r="AG14" s="69"/>
      <c r="AH14" s="69"/>
      <c r="AI14" s="69"/>
    </row>
    <row r="15" spans="1:35" x14ac:dyDescent="0.3">
      <c r="A15" s="72" t="s">
        <v>1345</v>
      </c>
      <c r="B15" s="72" t="s">
        <v>612</v>
      </c>
      <c r="C15" s="73">
        <v>810</v>
      </c>
      <c r="D15" s="73">
        <v>810</v>
      </c>
      <c r="E15" s="73">
        <v>810</v>
      </c>
      <c r="F15" s="73">
        <v>810</v>
      </c>
      <c r="G15" s="73">
        <v>2850</v>
      </c>
      <c r="H15" s="73">
        <v>2850</v>
      </c>
      <c r="I15" s="73">
        <v>2850</v>
      </c>
      <c r="J15" s="73">
        <v>2850</v>
      </c>
      <c r="K15" s="73">
        <v>4852.5089705048895</v>
      </c>
      <c r="L15" s="73">
        <v>4985.7093950296003</v>
      </c>
      <c r="M15" s="73">
        <v>5022.1066951389002</v>
      </c>
      <c r="N15" s="73">
        <v>6046.4729957064992</v>
      </c>
      <c r="O15" s="73">
        <v>6306.7434757156398</v>
      </c>
      <c r="P15" s="73">
        <v>6306.7434757172396</v>
      </c>
      <c r="Q15" s="73">
        <v>6404.0512657214795</v>
      </c>
      <c r="R15" s="73">
        <v>6404.0512657321597</v>
      </c>
      <c r="S15" s="73">
        <v>7682.3285757404492</v>
      </c>
      <c r="T15" s="73">
        <v>7682.3285757535596</v>
      </c>
      <c r="U15" s="73">
        <v>7707.1015257918898</v>
      </c>
      <c r="V15" s="73">
        <v>7707.1015257988302</v>
      </c>
      <c r="W15" s="73">
        <v>9113.5627258333789</v>
      </c>
      <c r="X15" s="73">
        <v>10656.30362587888</v>
      </c>
      <c r="Y15" s="73">
        <v>10656.30362587986</v>
      </c>
      <c r="Z15" s="73">
        <v>10698.687825881581</v>
      </c>
      <c r="AA15" s="73">
        <v>10698.68782590316</v>
      </c>
      <c r="AB15" s="73">
        <v>10698.68782605492</v>
      </c>
      <c r="AC15" s="73">
        <v>10698.687826060301</v>
      </c>
      <c r="AD15" s="73">
        <v>10965.1348260961</v>
      </c>
      <c r="AE15" s="73">
        <v>10965.134826105621</v>
      </c>
      <c r="AF15" s="69"/>
      <c r="AG15" s="69"/>
      <c r="AH15" s="69"/>
      <c r="AI15" s="69"/>
    </row>
    <row r="16" spans="1:35" x14ac:dyDescent="0.3">
      <c r="A16" s="72" t="s">
        <v>1345</v>
      </c>
      <c r="B16" s="72" t="s">
        <v>1350</v>
      </c>
      <c r="C16" s="73">
        <v>95.565001159906174</v>
      </c>
      <c r="D16" s="73">
        <v>222.30399817228289</v>
      </c>
      <c r="E16" s="73">
        <v>472.72400641441254</v>
      </c>
      <c r="F16" s="73">
        <v>827.38901638984419</v>
      </c>
      <c r="G16" s="73">
        <v>1275.4639947414385</v>
      </c>
      <c r="H16" s="73">
        <v>1796.002980709073</v>
      </c>
      <c r="I16" s="73">
        <v>2438.3960294723474</v>
      </c>
      <c r="J16" s="73">
        <v>3184.4369697570778</v>
      </c>
      <c r="K16" s="73">
        <v>4042.5660362243557</v>
      </c>
      <c r="L16" s="73">
        <v>4718.5470113754145</v>
      </c>
      <c r="M16" s="73">
        <v>5463.8920488357453</v>
      </c>
      <c r="N16" s="73">
        <v>6261.2278814315578</v>
      </c>
      <c r="O16" s="73">
        <v>7107.5971488952464</v>
      </c>
      <c r="P16" s="73">
        <v>7905.5148887634123</v>
      </c>
      <c r="Q16" s="73">
        <v>8730.1271591186469</v>
      </c>
      <c r="R16" s="73">
        <v>9162.6489810943513</v>
      </c>
      <c r="S16" s="73">
        <v>9618.3372249603162</v>
      </c>
      <c r="T16" s="73">
        <v>10079.154048919669</v>
      </c>
      <c r="U16" s="73">
        <v>10567.066068649285</v>
      </c>
      <c r="V16" s="73">
        <v>11065.494928359969</v>
      </c>
      <c r="W16" s="73">
        <v>11575.234004974354</v>
      </c>
      <c r="X16" s="73">
        <v>12098.768871307355</v>
      </c>
      <c r="Y16" s="73">
        <v>12640.389154434191</v>
      </c>
      <c r="Z16" s="73">
        <v>13204.069122314442</v>
      </c>
      <c r="AA16" s="73">
        <v>13783.858104705803</v>
      </c>
      <c r="AB16" s="73">
        <v>14380.364139556885</v>
      </c>
      <c r="AC16" s="73">
        <v>14988.57563400268</v>
      </c>
      <c r="AD16" s="73">
        <v>15603.09802246093</v>
      </c>
      <c r="AE16" s="73">
        <v>16225.747894287102</v>
      </c>
      <c r="AF16" s="69"/>
      <c r="AG16" s="69"/>
      <c r="AH16" s="69"/>
      <c r="AI16" s="69"/>
    </row>
    <row r="17" spans="1:35" x14ac:dyDescent="0.3">
      <c r="A17" s="108" t="s">
        <v>1351</v>
      </c>
      <c r="B17" s="108"/>
      <c r="C17" s="74">
        <v>61714.838764776527</v>
      </c>
      <c r="D17" s="74">
        <v>64503.497738385711</v>
      </c>
      <c r="E17" s="74">
        <v>64594.255335148904</v>
      </c>
      <c r="F17" s="74">
        <v>62552.982178290702</v>
      </c>
      <c r="G17" s="74">
        <v>60965.956158183821</v>
      </c>
      <c r="H17" s="74">
        <v>61156.995796565912</v>
      </c>
      <c r="I17" s="74">
        <v>62404.994813969948</v>
      </c>
      <c r="J17" s="74">
        <v>64861.141983217058</v>
      </c>
      <c r="K17" s="74">
        <v>69085.453461226396</v>
      </c>
      <c r="L17" s="74">
        <v>68720.058011240646</v>
      </c>
      <c r="M17" s="74">
        <v>69687.598331876463</v>
      </c>
      <c r="N17" s="74">
        <v>74835.576007862983</v>
      </c>
      <c r="O17" s="74">
        <v>76155.16778803349</v>
      </c>
      <c r="P17" s="74">
        <v>77098.361988088262</v>
      </c>
      <c r="Q17" s="74">
        <v>75832.959499729477</v>
      </c>
      <c r="R17" s="74">
        <v>75157.498886107089</v>
      </c>
      <c r="S17" s="74">
        <v>83248.28292938559</v>
      </c>
      <c r="T17" s="74">
        <v>84805.132876927673</v>
      </c>
      <c r="U17" s="74">
        <v>86234.155484047908</v>
      </c>
      <c r="V17" s="74">
        <v>87845.124860720694</v>
      </c>
      <c r="W17" s="74">
        <v>94441.661680139805</v>
      </c>
      <c r="X17" s="74">
        <v>101705.94961870207</v>
      </c>
      <c r="Y17" s="74">
        <v>102326.89721234079</v>
      </c>
      <c r="Z17" s="74">
        <v>101637.73772439417</v>
      </c>
      <c r="AA17" s="74">
        <v>101421.69182884027</v>
      </c>
      <c r="AB17" s="74">
        <v>112072.47386659108</v>
      </c>
      <c r="AC17" s="74">
        <v>111900.17916780314</v>
      </c>
      <c r="AD17" s="74">
        <v>112935.14374100391</v>
      </c>
      <c r="AE17" s="74">
        <v>115373.15627184403</v>
      </c>
      <c r="AF17" s="69"/>
      <c r="AG17" s="69"/>
      <c r="AH17" s="69"/>
      <c r="AI17" s="69"/>
    </row>
    <row r="18" spans="1:35" x14ac:dyDescent="0.3">
      <c r="AF18" s="69"/>
      <c r="AG18" s="69"/>
      <c r="AH18" s="69"/>
      <c r="AI18" s="69"/>
    </row>
    <row r="19" spans="1:35" x14ac:dyDescent="0.3">
      <c r="A19" s="68" t="s">
        <v>1233</v>
      </c>
      <c r="B19" s="68" t="s">
        <v>1315</v>
      </c>
      <c r="C19" s="68" t="s">
        <v>1316</v>
      </c>
      <c r="D19" s="68" t="s">
        <v>1317</v>
      </c>
      <c r="E19" s="68" t="s">
        <v>1318</v>
      </c>
      <c r="F19" s="68" t="s">
        <v>1319</v>
      </c>
      <c r="G19" s="68" t="s">
        <v>1320</v>
      </c>
      <c r="H19" s="68" t="s">
        <v>1321</v>
      </c>
      <c r="I19" s="68" t="s">
        <v>1322</v>
      </c>
      <c r="J19" s="68" t="s">
        <v>1323</v>
      </c>
      <c r="K19" s="68" t="s">
        <v>1324</v>
      </c>
      <c r="L19" s="68" t="s">
        <v>1325</v>
      </c>
      <c r="M19" s="68" t="s">
        <v>1326</v>
      </c>
      <c r="N19" s="68" t="s">
        <v>1327</v>
      </c>
      <c r="O19" s="68" t="s">
        <v>1328</v>
      </c>
      <c r="P19" s="68" t="s">
        <v>1329</v>
      </c>
      <c r="Q19" s="68" t="s">
        <v>1330</v>
      </c>
      <c r="R19" s="68" t="s">
        <v>1331</v>
      </c>
      <c r="S19" s="68" t="s">
        <v>1332</v>
      </c>
      <c r="T19" s="68" t="s">
        <v>1333</v>
      </c>
      <c r="U19" s="68" t="s">
        <v>1334</v>
      </c>
      <c r="V19" s="68" t="s">
        <v>1335</v>
      </c>
      <c r="W19" s="68" t="s">
        <v>1336</v>
      </c>
      <c r="X19" s="68" t="s">
        <v>1337</v>
      </c>
      <c r="Y19" s="68" t="s">
        <v>1338</v>
      </c>
      <c r="Z19" s="68" t="s">
        <v>1339</v>
      </c>
      <c r="AA19" s="68" t="s">
        <v>1340</v>
      </c>
      <c r="AB19" s="68" t="s">
        <v>1341</v>
      </c>
      <c r="AC19" s="68" t="s">
        <v>1342</v>
      </c>
      <c r="AD19" s="68" t="s">
        <v>1343</v>
      </c>
      <c r="AE19" s="68" t="s">
        <v>1344</v>
      </c>
      <c r="AF19" s="69"/>
      <c r="AG19" s="69"/>
      <c r="AH19" s="69"/>
      <c r="AI19" s="69"/>
    </row>
    <row r="20" spans="1:35" x14ac:dyDescent="0.3">
      <c r="A20" s="72" t="s">
        <v>1352</v>
      </c>
      <c r="B20" s="72" t="s">
        <v>621</v>
      </c>
      <c r="C20" s="73">
        <v>10240</v>
      </c>
      <c r="D20" s="73">
        <v>9765</v>
      </c>
      <c r="E20" s="73">
        <v>8290</v>
      </c>
      <c r="F20" s="73">
        <v>7376.5209750000004</v>
      </c>
      <c r="G20" s="73">
        <v>5275.2912049999977</v>
      </c>
      <c r="H20" s="73">
        <v>5205.869324999996</v>
      </c>
      <c r="I20" s="73">
        <v>5205.869324999996</v>
      </c>
      <c r="J20" s="73">
        <v>5205.869324999996</v>
      </c>
      <c r="K20" s="73">
        <v>3811.8847699999978</v>
      </c>
      <c r="L20" s="73">
        <v>3811.8847699999978</v>
      </c>
      <c r="M20" s="73">
        <v>3811.8847699999978</v>
      </c>
      <c r="N20" s="73">
        <v>1732.2289299999979</v>
      </c>
      <c r="O20" s="73">
        <v>1732.2289299999979</v>
      </c>
      <c r="P20" s="73">
        <v>1732.2289299999979</v>
      </c>
      <c r="Q20" s="73">
        <v>1350</v>
      </c>
      <c r="R20" s="73">
        <v>1350</v>
      </c>
      <c r="S20" s="73">
        <v>1350</v>
      </c>
      <c r="T20" s="73">
        <v>1350</v>
      </c>
      <c r="U20" s="73">
        <v>1350</v>
      </c>
      <c r="V20" s="73">
        <v>1350</v>
      </c>
      <c r="W20" s="73">
        <v>690</v>
      </c>
      <c r="X20" s="73">
        <v>0</v>
      </c>
      <c r="Y20" s="73">
        <v>0</v>
      </c>
      <c r="Z20" s="73">
        <v>0</v>
      </c>
      <c r="AA20" s="73">
        <v>0</v>
      </c>
      <c r="AB20" s="73">
        <v>0</v>
      </c>
      <c r="AC20" s="73">
        <v>0</v>
      </c>
      <c r="AD20" s="73">
        <v>0</v>
      </c>
      <c r="AE20" s="73">
        <v>0</v>
      </c>
      <c r="AF20" s="69"/>
      <c r="AG20" s="69"/>
      <c r="AH20" s="69"/>
      <c r="AI20" s="69"/>
    </row>
    <row r="21" spans="1:35" s="69" customFormat="1" x14ac:dyDescent="0.3">
      <c r="A21" s="72" t="s">
        <v>1352</v>
      </c>
      <c r="B21" s="72" t="s">
        <v>622</v>
      </c>
      <c r="C21" s="73">
        <v>0</v>
      </c>
      <c r="D21" s="73">
        <v>0</v>
      </c>
      <c r="E21" s="73">
        <v>0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>
        <v>0</v>
      </c>
      <c r="L21" s="73">
        <v>0</v>
      </c>
      <c r="M21" s="73">
        <v>0</v>
      </c>
      <c r="N21" s="73">
        <v>0</v>
      </c>
      <c r="O21" s="73">
        <v>0</v>
      </c>
      <c r="P21" s="73">
        <v>0</v>
      </c>
      <c r="Q21" s="73">
        <v>0</v>
      </c>
      <c r="R21" s="73">
        <v>0</v>
      </c>
      <c r="S21" s="73">
        <v>0</v>
      </c>
      <c r="T21" s="73">
        <v>0</v>
      </c>
      <c r="U21" s="73">
        <v>0</v>
      </c>
      <c r="V21" s="73">
        <v>0</v>
      </c>
      <c r="W21" s="73">
        <v>0</v>
      </c>
      <c r="X21" s="73">
        <v>0</v>
      </c>
      <c r="Y21" s="73">
        <v>0</v>
      </c>
      <c r="Z21" s="73">
        <v>0</v>
      </c>
      <c r="AA21" s="73">
        <v>0</v>
      </c>
      <c r="AB21" s="73">
        <v>0</v>
      </c>
      <c r="AC21" s="73">
        <v>0</v>
      </c>
      <c r="AD21" s="73">
        <v>0</v>
      </c>
      <c r="AE21" s="73">
        <v>0</v>
      </c>
    </row>
    <row r="22" spans="1:35" s="69" customFormat="1" x14ac:dyDescent="0.3">
      <c r="A22" s="72" t="s">
        <v>1352</v>
      </c>
      <c r="B22" s="72" t="s">
        <v>360</v>
      </c>
      <c r="C22" s="73">
        <v>625</v>
      </c>
      <c r="D22" s="73">
        <v>625</v>
      </c>
      <c r="E22" s="73">
        <v>625</v>
      </c>
      <c r="F22" s="73">
        <v>625</v>
      </c>
      <c r="G22" s="73">
        <v>625</v>
      </c>
      <c r="H22" s="73">
        <v>625</v>
      </c>
      <c r="I22" s="73">
        <v>625</v>
      </c>
      <c r="J22" s="73">
        <v>625</v>
      </c>
      <c r="K22" s="73">
        <v>625</v>
      </c>
      <c r="L22" s="73">
        <v>625</v>
      </c>
      <c r="M22" s="73">
        <v>625</v>
      </c>
      <c r="N22" s="73">
        <v>625</v>
      </c>
      <c r="O22" s="73">
        <v>625</v>
      </c>
      <c r="P22" s="73">
        <v>625</v>
      </c>
      <c r="Q22" s="73">
        <v>625</v>
      </c>
      <c r="R22" s="73">
        <v>625</v>
      </c>
      <c r="S22" s="73">
        <v>625</v>
      </c>
      <c r="T22" s="73">
        <v>625</v>
      </c>
      <c r="U22" s="73">
        <v>625</v>
      </c>
      <c r="V22" s="73">
        <v>625</v>
      </c>
      <c r="W22" s="73">
        <v>625</v>
      </c>
      <c r="X22" s="73">
        <v>625</v>
      </c>
      <c r="Y22" s="73">
        <v>185</v>
      </c>
      <c r="Z22" s="73">
        <v>0</v>
      </c>
      <c r="AA22" s="73">
        <v>0</v>
      </c>
      <c r="AB22" s="73">
        <v>0</v>
      </c>
      <c r="AC22" s="73">
        <v>0</v>
      </c>
      <c r="AD22" s="73">
        <v>0</v>
      </c>
      <c r="AE22" s="73">
        <v>0</v>
      </c>
    </row>
    <row r="23" spans="1:35" s="69" customFormat="1" x14ac:dyDescent="0.3">
      <c r="A23" s="72" t="s">
        <v>1352</v>
      </c>
      <c r="B23" s="72" t="s">
        <v>1346</v>
      </c>
      <c r="C23" s="73">
        <v>0</v>
      </c>
      <c r="D23" s="73">
        <v>0</v>
      </c>
      <c r="E23" s="73">
        <v>0</v>
      </c>
      <c r="F23" s="73">
        <v>0</v>
      </c>
      <c r="G23" s="73">
        <v>0</v>
      </c>
      <c r="H23" s="73">
        <v>0</v>
      </c>
      <c r="I23" s="73">
        <v>0</v>
      </c>
      <c r="J23" s="73">
        <v>0</v>
      </c>
      <c r="K23" s="73">
        <v>0</v>
      </c>
      <c r="L23" s="73">
        <v>0</v>
      </c>
      <c r="M23" s="73">
        <v>0</v>
      </c>
      <c r="N23" s="73">
        <v>0</v>
      </c>
      <c r="O23" s="73">
        <v>0</v>
      </c>
      <c r="P23" s="73">
        <v>0</v>
      </c>
      <c r="Q23" s="73">
        <v>0</v>
      </c>
      <c r="R23" s="73">
        <v>0</v>
      </c>
      <c r="S23" s="73">
        <v>0</v>
      </c>
      <c r="T23" s="73">
        <v>0</v>
      </c>
      <c r="U23" s="73">
        <v>0</v>
      </c>
      <c r="V23" s="73">
        <v>0</v>
      </c>
      <c r="W23" s="73">
        <v>0</v>
      </c>
      <c r="X23" s="73">
        <v>0</v>
      </c>
      <c r="Y23" s="73">
        <v>0</v>
      </c>
      <c r="Z23" s="73">
        <v>0</v>
      </c>
      <c r="AA23" s="73">
        <v>0</v>
      </c>
      <c r="AB23" s="73">
        <v>0</v>
      </c>
      <c r="AC23" s="73">
        <v>0</v>
      </c>
      <c r="AD23" s="73">
        <v>0</v>
      </c>
      <c r="AE23" s="73">
        <v>0</v>
      </c>
    </row>
    <row r="24" spans="1:35" s="69" customFormat="1" x14ac:dyDescent="0.3">
      <c r="A24" s="72" t="s">
        <v>1352</v>
      </c>
      <c r="B24" s="72" t="s">
        <v>1347</v>
      </c>
      <c r="C24" s="73">
        <v>1438</v>
      </c>
      <c r="D24" s="73">
        <v>1438</v>
      </c>
      <c r="E24" s="73">
        <v>1438</v>
      </c>
      <c r="F24" s="73">
        <v>1438</v>
      </c>
      <c r="G24" s="73">
        <v>1438</v>
      </c>
      <c r="H24" s="73">
        <v>1438</v>
      </c>
      <c r="I24" s="73">
        <v>1438</v>
      </c>
      <c r="J24" s="73">
        <v>1438</v>
      </c>
      <c r="K24" s="73">
        <v>1438</v>
      </c>
      <c r="L24" s="73">
        <v>1438</v>
      </c>
      <c r="M24" s="73">
        <v>1438</v>
      </c>
      <c r="N24" s="73">
        <v>1438</v>
      </c>
      <c r="O24" s="73">
        <v>1438</v>
      </c>
      <c r="P24" s="73">
        <v>1438</v>
      </c>
      <c r="Q24" s="73">
        <v>1388</v>
      </c>
      <c r="R24" s="73">
        <v>1388</v>
      </c>
      <c r="S24" s="73">
        <v>2328.2426</v>
      </c>
      <c r="T24" s="73">
        <v>2328.2426</v>
      </c>
      <c r="U24" s="73">
        <v>2328.2426</v>
      </c>
      <c r="V24" s="73">
        <v>2328.2426</v>
      </c>
      <c r="W24" s="73">
        <v>2328.2426</v>
      </c>
      <c r="X24" s="73">
        <v>2328.2426</v>
      </c>
      <c r="Y24" s="73">
        <v>3280.3523999999998</v>
      </c>
      <c r="Z24" s="73">
        <v>3230.4189999999999</v>
      </c>
      <c r="AA24" s="73">
        <v>3230.4189999999999</v>
      </c>
      <c r="AB24" s="73">
        <v>3230.4189999999999</v>
      </c>
      <c r="AC24" s="73">
        <v>3230.4189999999999</v>
      </c>
      <c r="AD24" s="73">
        <v>3267.6323000000002</v>
      </c>
      <c r="AE24" s="73">
        <v>3267.6323000000002</v>
      </c>
    </row>
    <row r="25" spans="1:35" s="69" customFormat="1" x14ac:dyDescent="0.3">
      <c r="A25" s="72" t="s">
        <v>1352</v>
      </c>
      <c r="B25" s="72" t="s">
        <v>1271</v>
      </c>
      <c r="C25" s="73">
        <v>2585</v>
      </c>
      <c r="D25" s="73">
        <v>2585</v>
      </c>
      <c r="E25" s="73">
        <v>2585</v>
      </c>
      <c r="F25" s="73">
        <v>2585</v>
      </c>
      <c r="G25" s="73">
        <v>2585</v>
      </c>
      <c r="H25" s="73">
        <v>2585</v>
      </c>
      <c r="I25" s="73">
        <v>2585</v>
      </c>
      <c r="J25" s="73">
        <v>2585</v>
      </c>
      <c r="K25" s="73">
        <v>2585</v>
      </c>
      <c r="L25" s="73">
        <v>2585</v>
      </c>
      <c r="M25" s="73">
        <v>2585</v>
      </c>
      <c r="N25" s="73">
        <v>2585</v>
      </c>
      <c r="O25" s="73">
        <v>2585</v>
      </c>
      <c r="P25" s="73">
        <v>2585</v>
      </c>
      <c r="Q25" s="73">
        <v>2585</v>
      </c>
      <c r="R25" s="73">
        <v>2585</v>
      </c>
      <c r="S25" s="73">
        <v>2585</v>
      </c>
      <c r="T25" s="73">
        <v>2585</v>
      </c>
      <c r="U25" s="73">
        <v>2585</v>
      </c>
      <c r="V25" s="73">
        <v>2585</v>
      </c>
      <c r="W25" s="73">
        <v>2585</v>
      </c>
      <c r="X25" s="73">
        <v>2585</v>
      </c>
      <c r="Y25" s="73">
        <v>2585</v>
      </c>
      <c r="Z25" s="73">
        <v>2585</v>
      </c>
      <c r="AA25" s="73">
        <v>2585</v>
      </c>
      <c r="AB25" s="73">
        <v>2585</v>
      </c>
      <c r="AC25" s="73">
        <v>2585</v>
      </c>
      <c r="AD25" s="73">
        <v>2585</v>
      </c>
      <c r="AE25" s="73">
        <v>2585</v>
      </c>
    </row>
    <row r="26" spans="1:35" s="69" customFormat="1" x14ac:dyDescent="0.3">
      <c r="A26" s="72" t="s">
        <v>1352</v>
      </c>
      <c r="B26" s="72" t="s">
        <v>626</v>
      </c>
      <c r="C26" s="73">
        <v>3287.9026395422325</v>
      </c>
      <c r="D26" s="73">
        <v>3508.2166195422324</v>
      </c>
      <c r="E26" s="73">
        <v>4836.8655495422327</v>
      </c>
      <c r="F26" s="73">
        <v>6773.201509542233</v>
      </c>
      <c r="G26" s="73">
        <v>6773.201509542233</v>
      </c>
      <c r="H26" s="73">
        <v>7311.0771995422328</v>
      </c>
      <c r="I26" s="73">
        <v>8166.4242995422328</v>
      </c>
      <c r="J26" s="73">
        <v>8480.6708995422323</v>
      </c>
      <c r="K26" s="73">
        <v>10240.438299542233</v>
      </c>
      <c r="L26" s="73">
        <v>10240.438299542233</v>
      </c>
      <c r="M26" s="73">
        <v>10240.438299542233</v>
      </c>
      <c r="N26" s="73">
        <v>12936.887103587464</v>
      </c>
      <c r="O26" s="73">
        <v>12936.887103651303</v>
      </c>
      <c r="P26" s="73">
        <v>12936.887103657693</v>
      </c>
      <c r="Q26" s="73">
        <v>12936.887103723224</v>
      </c>
      <c r="R26" s="73">
        <v>12890.387146612782</v>
      </c>
      <c r="S26" s="73">
        <v>12620.387146639463</v>
      </c>
      <c r="T26" s="73">
        <v>13517.907737449834</v>
      </c>
      <c r="U26" s="73">
        <v>13517.907737458154</v>
      </c>
      <c r="V26" s="73">
        <v>13157.407737464855</v>
      </c>
      <c r="W26" s="73">
        <v>14392.950759644133</v>
      </c>
      <c r="X26" s="73">
        <v>14892.949944577633</v>
      </c>
      <c r="Y26" s="73">
        <v>14597.969941220701</v>
      </c>
      <c r="Z26" s="73">
        <v>14597.969941220701</v>
      </c>
      <c r="AA26" s="73">
        <v>15319.252641220701</v>
      </c>
      <c r="AB26" s="73">
        <v>16376.585941203843</v>
      </c>
      <c r="AC26" s="73">
        <v>17453.535841239784</v>
      </c>
      <c r="AD26" s="73">
        <v>17549.571408168944</v>
      </c>
      <c r="AE26" s="73">
        <v>17697.533635727537</v>
      </c>
    </row>
    <row r="27" spans="1:35" s="69" customFormat="1" x14ac:dyDescent="0.3">
      <c r="A27" s="72" t="s">
        <v>1352</v>
      </c>
      <c r="B27" s="72" t="s">
        <v>1348</v>
      </c>
      <c r="C27" s="73">
        <v>2130.362995147701</v>
      </c>
      <c r="D27" s="73">
        <v>2600.362995147701</v>
      </c>
      <c r="E27" s="73">
        <v>2600.362995147701</v>
      </c>
      <c r="F27" s="73">
        <v>2600.362995147701</v>
      </c>
      <c r="G27" s="73">
        <v>3144.0237351477008</v>
      </c>
      <c r="H27" s="73">
        <v>3144.0237351477008</v>
      </c>
      <c r="I27" s="73">
        <v>3144.0237351477008</v>
      </c>
      <c r="J27" s="73">
        <v>3308.241822147701</v>
      </c>
      <c r="K27" s="73">
        <v>6626.8021951477003</v>
      </c>
      <c r="L27" s="73">
        <v>6626.8021951477003</v>
      </c>
      <c r="M27" s="73">
        <v>6626.8021951477003</v>
      </c>
      <c r="N27" s="73">
        <v>7216.6719951477007</v>
      </c>
      <c r="O27" s="73">
        <v>7435.2210951476909</v>
      </c>
      <c r="P27" s="73">
        <v>7435.2210951476909</v>
      </c>
      <c r="Q27" s="73">
        <v>7435.2210951476909</v>
      </c>
      <c r="R27" s="73">
        <v>7621.9482951477003</v>
      </c>
      <c r="S27" s="73">
        <v>10189.788565147699</v>
      </c>
      <c r="T27" s="73">
        <v>10664.885262095942</v>
      </c>
      <c r="U27" s="73">
        <v>11318.083562095942</v>
      </c>
      <c r="V27" s="73">
        <v>12889.901262095942</v>
      </c>
      <c r="W27" s="73">
        <v>14913.163462095943</v>
      </c>
      <c r="X27" s="73">
        <v>17685.001260570069</v>
      </c>
      <c r="Y27" s="73">
        <v>18079.023260570066</v>
      </c>
      <c r="Z27" s="73">
        <v>18079.023260570066</v>
      </c>
      <c r="AA27" s="73">
        <v>18079.023260570066</v>
      </c>
      <c r="AB27" s="73">
        <v>20119.037260570069</v>
      </c>
      <c r="AC27" s="73">
        <v>20119.037260570069</v>
      </c>
      <c r="AD27" s="73">
        <v>20069.037260570069</v>
      </c>
      <c r="AE27" s="73">
        <v>19447.47725538208</v>
      </c>
    </row>
    <row r="28" spans="1:35" s="69" customFormat="1" x14ac:dyDescent="0.3">
      <c r="A28" s="72" t="s">
        <v>1352</v>
      </c>
      <c r="B28" s="72" t="s">
        <v>1349</v>
      </c>
      <c r="C28" s="73">
        <v>0</v>
      </c>
      <c r="D28" s="73">
        <v>0</v>
      </c>
      <c r="E28" s="73">
        <v>0</v>
      </c>
      <c r="F28" s="73">
        <v>0</v>
      </c>
      <c r="G28" s="73">
        <v>0</v>
      </c>
      <c r="H28" s="73">
        <v>0</v>
      </c>
      <c r="I28" s="73">
        <v>0</v>
      </c>
      <c r="J28" s="73">
        <v>0</v>
      </c>
      <c r="K28" s="73">
        <v>0</v>
      </c>
      <c r="L28" s="73">
        <v>0</v>
      </c>
      <c r="M28" s="73">
        <v>0</v>
      </c>
      <c r="N28" s="73">
        <v>1.3591777000000001E-4</v>
      </c>
      <c r="O28" s="73">
        <v>1.3596642000000001E-4</v>
      </c>
      <c r="P28" s="73">
        <v>1.3597281999999999E-4</v>
      </c>
      <c r="Q28" s="73">
        <v>1.5765669999999999E-4</v>
      </c>
      <c r="R28" s="73">
        <v>1.5768406000000001E-4</v>
      </c>
      <c r="S28" s="73">
        <v>1.5808188E-4</v>
      </c>
      <c r="T28" s="73">
        <v>1.5811826999999901E-4</v>
      </c>
      <c r="U28" s="73">
        <v>884.5738734529001</v>
      </c>
      <c r="V28" s="73">
        <v>884.57387347610006</v>
      </c>
      <c r="W28" s="73">
        <v>1408.5798</v>
      </c>
      <c r="X28" s="73">
        <v>1408.5798</v>
      </c>
      <c r="Y28" s="73">
        <v>1408.5798</v>
      </c>
      <c r="Z28" s="73">
        <v>1707.91534</v>
      </c>
      <c r="AA28" s="73">
        <v>1707.91534</v>
      </c>
      <c r="AB28" s="73">
        <v>1707.91534</v>
      </c>
      <c r="AC28" s="73">
        <v>1707.91534</v>
      </c>
      <c r="AD28" s="73">
        <v>1707.91534</v>
      </c>
      <c r="AE28" s="73">
        <v>1707.9153000000001</v>
      </c>
    </row>
    <row r="29" spans="1:35" s="69" customFormat="1" x14ac:dyDescent="0.3">
      <c r="A29" s="72" t="s">
        <v>1352</v>
      </c>
      <c r="B29" s="72" t="s">
        <v>612</v>
      </c>
      <c r="C29" s="73">
        <v>240</v>
      </c>
      <c r="D29" s="73">
        <v>240</v>
      </c>
      <c r="E29" s="73">
        <v>240</v>
      </c>
      <c r="F29" s="73">
        <v>240</v>
      </c>
      <c r="G29" s="73">
        <v>2280</v>
      </c>
      <c r="H29" s="73">
        <v>2280</v>
      </c>
      <c r="I29" s="73">
        <v>2280</v>
      </c>
      <c r="J29" s="73">
        <v>2280</v>
      </c>
      <c r="K29" s="73">
        <v>4279.9998999999998</v>
      </c>
      <c r="L29" s="73">
        <v>4279.9998999999998</v>
      </c>
      <c r="M29" s="73">
        <v>4279.9998999999998</v>
      </c>
      <c r="N29" s="73">
        <v>4279.9998999999998</v>
      </c>
      <c r="O29" s="73">
        <v>4279.9998999999998</v>
      </c>
      <c r="P29" s="73">
        <v>4279.9998999999998</v>
      </c>
      <c r="Q29" s="73">
        <v>4279.9998999999998</v>
      </c>
      <c r="R29" s="73">
        <v>4279.9998999999998</v>
      </c>
      <c r="S29" s="73">
        <v>4279.9998999999998</v>
      </c>
      <c r="T29" s="73">
        <v>4279.9998999999998</v>
      </c>
      <c r="U29" s="73">
        <v>4297.2664000000004</v>
      </c>
      <c r="V29" s="73">
        <v>4297.2664000000004</v>
      </c>
      <c r="W29" s="73">
        <v>4880</v>
      </c>
      <c r="X29" s="73">
        <v>4880</v>
      </c>
      <c r="Y29" s="73">
        <v>4880</v>
      </c>
      <c r="Z29" s="73">
        <v>4880</v>
      </c>
      <c r="AA29" s="73">
        <v>4880</v>
      </c>
      <c r="AB29" s="73">
        <v>4880</v>
      </c>
      <c r="AC29" s="73">
        <v>4880</v>
      </c>
      <c r="AD29" s="73">
        <v>4880</v>
      </c>
      <c r="AE29" s="73">
        <v>4880</v>
      </c>
    </row>
    <row r="30" spans="1:35" s="69" customFormat="1" x14ac:dyDescent="0.3">
      <c r="A30" s="72" t="s">
        <v>1352</v>
      </c>
      <c r="B30" s="72" t="s">
        <v>1350</v>
      </c>
      <c r="C30" s="73">
        <v>33.809000492095876</v>
      </c>
      <c r="D30" s="73">
        <v>82.708997726440401</v>
      </c>
      <c r="E30" s="73">
        <v>156.7610015869133</v>
      </c>
      <c r="F30" s="73">
        <v>263.89000701904251</v>
      </c>
      <c r="G30" s="73">
        <v>405.04799652099609</v>
      </c>
      <c r="H30" s="73">
        <v>567.05899810790902</v>
      </c>
      <c r="I30" s="73">
        <v>769.63403320312409</v>
      </c>
      <c r="J30" s="73">
        <v>1010.102981567382</v>
      </c>
      <c r="K30" s="73">
        <v>1287.846038818356</v>
      </c>
      <c r="L30" s="73">
        <v>1513.001998901364</v>
      </c>
      <c r="M30" s="73">
        <v>1757.9950256347629</v>
      </c>
      <c r="N30" s="73">
        <v>2022.752929687492</v>
      </c>
      <c r="O30" s="73">
        <v>2303.8510437011641</v>
      </c>
      <c r="P30" s="73">
        <v>2570.3709106445258</v>
      </c>
      <c r="Q30" s="73">
        <v>2845.8051147460928</v>
      </c>
      <c r="R30" s="73">
        <v>2993.400024414062</v>
      </c>
      <c r="S30" s="73">
        <v>3149.60205078125</v>
      </c>
      <c r="T30" s="73">
        <v>3306.082000732416</v>
      </c>
      <c r="U30" s="73">
        <v>3472.6760864257813</v>
      </c>
      <c r="V30" s="73">
        <v>3642.4990844726508</v>
      </c>
      <c r="W30" s="73">
        <v>3815.6539916992128</v>
      </c>
      <c r="X30" s="73">
        <v>3993.2119750976508</v>
      </c>
      <c r="Y30" s="73">
        <v>4175.7440795898383</v>
      </c>
      <c r="Z30" s="73">
        <v>4364.7819213867133</v>
      </c>
      <c r="AA30" s="73">
        <v>4557.4061279296875</v>
      </c>
      <c r="AB30" s="73">
        <v>4750.507080078125</v>
      </c>
      <c r="AC30" s="73">
        <v>4944.2018432617178</v>
      </c>
      <c r="AD30" s="73">
        <v>5141.238037109375</v>
      </c>
      <c r="AE30" s="73">
        <v>5338.71484375</v>
      </c>
    </row>
    <row r="31" spans="1:35" s="69" customFormat="1" x14ac:dyDescent="0.3">
      <c r="A31" s="108" t="s">
        <v>1351</v>
      </c>
      <c r="B31" s="108"/>
      <c r="C31" s="74">
        <v>20306.265634689935</v>
      </c>
      <c r="D31" s="74">
        <v>20521.579614689934</v>
      </c>
      <c r="E31" s="74">
        <v>20375.228544689933</v>
      </c>
      <c r="F31" s="74">
        <v>21398.085479689933</v>
      </c>
      <c r="G31" s="74">
        <v>19840.516449689931</v>
      </c>
      <c r="H31" s="74">
        <v>20308.97025968993</v>
      </c>
      <c r="I31" s="74">
        <v>21164.317359689929</v>
      </c>
      <c r="J31" s="74">
        <v>21642.782046689932</v>
      </c>
      <c r="K31" s="74">
        <v>25327.12526468993</v>
      </c>
      <c r="L31" s="74">
        <v>25327.12526468993</v>
      </c>
      <c r="M31" s="74">
        <v>25327.12526468993</v>
      </c>
      <c r="N31" s="74">
        <v>26533.788028735158</v>
      </c>
      <c r="O31" s="74">
        <v>26752.33712879899</v>
      </c>
      <c r="P31" s="74">
        <v>26752.337128805382</v>
      </c>
      <c r="Q31" s="74">
        <v>26320.108198870916</v>
      </c>
      <c r="R31" s="74">
        <v>26460.335441760482</v>
      </c>
      <c r="S31" s="74">
        <v>29698.418311787158</v>
      </c>
      <c r="T31" s="74">
        <v>31071.035599545779</v>
      </c>
      <c r="U31" s="74">
        <v>31724.233899554092</v>
      </c>
      <c r="V31" s="74">
        <v>32935.551599560793</v>
      </c>
      <c r="W31" s="74">
        <v>35534.356821740075</v>
      </c>
      <c r="X31" s="74">
        <v>38116.193805147705</v>
      </c>
      <c r="Y31" s="74">
        <v>38727.345601790767</v>
      </c>
      <c r="Z31" s="74">
        <v>38492.412201790765</v>
      </c>
      <c r="AA31" s="74">
        <v>39213.694901790768</v>
      </c>
      <c r="AB31" s="74">
        <v>42311.042201773911</v>
      </c>
      <c r="AC31" s="74">
        <v>43387.992101809854</v>
      </c>
      <c r="AD31" s="74">
        <v>43471.240968739017</v>
      </c>
      <c r="AE31" s="74">
        <v>42997.643191109615</v>
      </c>
    </row>
    <row r="32" spans="1:35" s="69" customFormat="1" x14ac:dyDescent="0.3"/>
    <row r="33" spans="1:31" s="69" customFormat="1" x14ac:dyDescent="0.3">
      <c r="A33" s="68" t="s">
        <v>1233</v>
      </c>
      <c r="B33" s="68" t="s">
        <v>1315</v>
      </c>
      <c r="C33" s="68" t="s">
        <v>1316</v>
      </c>
      <c r="D33" s="68" t="s">
        <v>1317</v>
      </c>
      <c r="E33" s="68" t="s">
        <v>1318</v>
      </c>
      <c r="F33" s="68" t="s">
        <v>1319</v>
      </c>
      <c r="G33" s="68" t="s">
        <v>1320</v>
      </c>
      <c r="H33" s="68" t="s">
        <v>1321</v>
      </c>
      <c r="I33" s="68" t="s">
        <v>1322</v>
      </c>
      <c r="J33" s="68" t="s">
        <v>1323</v>
      </c>
      <c r="K33" s="68" t="s">
        <v>1324</v>
      </c>
      <c r="L33" s="68" t="s">
        <v>1325</v>
      </c>
      <c r="M33" s="68" t="s">
        <v>1326</v>
      </c>
      <c r="N33" s="68" t="s">
        <v>1327</v>
      </c>
      <c r="O33" s="68" t="s">
        <v>1328</v>
      </c>
      <c r="P33" s="68" t="s">
        <v>1329</v>
      </c>
      <c r="Q33" s="68" t="s">
        <v>1330</v>
      </c>
      <c r="R33" s="68" t="s">
        <v>1331</v>
      </c>
      <c r="S33" s="68" t="s">
        <v>1332</v>
      </c>
      <c r="T33" s="68" t="s">
        <v>1333</v>
      </c>
      <c r="U33" s="68" t="s">
        <v>1334</v>
      </c>
      <c r="V33" s="68" t="s">
        <v>1335</v>
      </c>
      <c r="W33" s="68" t="s">
        <v>1336</v>
      </c>
      <c r="X33" s="68" t="s">
        <v>1337</v>
      </c>
      <c r="Y33" s="68" t="s">
        <v>1338</v>
      </c>
      <c r="Z33" s="68" t="s">
        <v>1339</v>
      </c>
      <c r="AA33" s="68" t="s">
        <v>1340</v>
      </c>
      <c r="AB33" s="68" t="s">
        <v>1341</v>
      </c>
      <c r="AC33" s="68" t="s">
        <v>1342</v>
      </c>
      <c r="AD33" s="68" t="s">
        <v>1343</v>
      </c>
      <c r="AE33" s="68" t="s">
        <v>1344</v>
      </c>
    </row>
    <row r="34" spans="1:31" s="69" customFormat="1" x14ac:dyDescent="0.3">
      <c r="A34" s="72" t="s">
        <v>1353</v>
      </c>
      <c r="B34" s="72" t="s">
        <v>621</v>
      </c>
      <c r="C34" s="73">
        <v>8126</v>
      </c>
      <c r="D34" s="73">
        <v>8126</v>
      </c>
      <c r="E34" s="73">
        <v>8126</v>
      </c>
      <c r="F34" s="73">
        <v>4636.9815342288994</v>
      </c>
      <c r="G34" s="73">
        <v>4636.9815341202002</v>
      </c>
      <c r="H34" s="73">
        <v>4403.0626024990997</v>
      </c>
      <c r="I34" s="73">
        <v>4267.4332529005296</v>
      </c>
      <c r="J34" s="73">
        <v>4267.4327699999994</v>
      </c>
      <c r="K34" s="73">
        <v>4140.8579699999991</v>
      </c>
      <c r="L34" s="73">
        <v>4140.8579699999991</v>
      </c>
      <c r="M34" s="73">
        <v>4140.8579699999991</v>
      </c>
      <c r="N34" s="73">
        <v>4140.8579699999991</v>
      </c>
      <c r="O34" s="73">
        <v>3666.7058810599042</v>
      </c>
      <c r="P34" s="73">
        <v>3666.7058810640201</v>
      </c>
      <c r="Q34" s="73">
        <v>3666.7058810764902</v>
      </c>
      <c r="R34" s="73">
        <v>3295.2738756200947</v>
      </c>
      <c r="S34" s="73">
        <v>3295.2730810693201</v>
      </c>
      <c r="T34" s="73">
        <v>3295.2730810841999</v>
      </c>
      <c r="U34" s="73">
        <v>3295.2730810819698</v>
      </c>
      <c r="V34" s="73">
        <v>3295.2730510787096</v>
      </c>
      <c r="W34" s="73">
        <v>3184.1178110752189</v>
      </c>
      <c r="X34" s="73">
        <v>2440.1178110726587</v>
      </c>
      <c r="Y34" s="73">
        <v>1839.4354899999989</v>
      </c>
      <c r="Z34" s="73">
        <v>1580.8447299999989</v>
      </c>
      <c r="AA34" s="73">
        <v>1580.8447299999989</v>
      </c>
      <c r="AB34" s="73">
        <v>1580.8447299999989</v>
      </c>
      <c r="AC34" s="73">
        <v>1266.0001325793901</v>
      </c>
      <c r="AD34" s="73">
        <v>1266.0001325889</v>
      </c>
      <c r="AE34" s="73">
        <v>1266.00013258324</v>
      </c>
    </row>
    <row r="35" spans="1:31" s="69" customFormat="1" x14ac:dyDescent="0.3">
      <c r="A35" s="72" t="s">
        <v>1353</v>
      </c>
      <c r="B35" s="72" t="s">
        <v>622</v>
      </c>
      <c r="C35" s="73">
        <v>0</v>
      </c>
      <c r="D35" s="73">
        <v>0</v>
      </c>
      <c r="E35" s="73">
        <v>0</v>
      </c>
      <c r="F35" s="73">
        <v>0</v>
      </c>
      <c r="G35" s="73">
        <v>0</v>
      </c>
      <c r="H35" s="73">
        <v>0</v>
      </c>
      <c r="I35" s="73">
        <v>0</v>
      </c>
      <c r="J35" s="73">
        <v>0</v>
      </c>
      <c r="K35" s="73">
        <v>0</v>
      </c>
      <c r="L35" s="73">
        <v>0</v>
      </c>
      <c r="M35" s="73">
        <v>0</v>
      </c>
      <c r="N35" s="73">
        <v>0</v>
      </c>
      <c r="O35" s="73">
        <v>0</v>
      </c>
      <c r="P35" s="73">
        <v>0</v>
      </c>
      <c r="Q35" s="73">
        <v>0</v>
      </c>
      <c r="R35" s="73">
        <v>0</v>
      </c>
      <c r="S35" s="73">
        <v>0</v>
      </c>
      <c r="T35" s="73">
        <v>0</v>
      </c>
      <c r="U35" s="73">
        <v>0</v>
      </c>
      <c r="V35" s="73">
        <v>0</v>
      </c>
      <c r="W35" s="73">
        <v>0</v>
      </c>
      <c r="X35" s="73">
        <v>0</v>
      </c>
      <c r="Y35" s="73">
        <v>0</v>
      </c>
      <c r="Z35" s="73">
        <v>0</v>
      </c>
      <c r="AA35" s="73">
        <v>0</v>
      </c>
      <c r="AB35" s="73">
        <v>0</v>
      </c>
      <c r="AC35" s="73">
        <v>0</v>
      </c>
      <c r="AD35" s="73">
        <v>0</v>
      </c>
      <c r="AE35" s="73">
        <v>0</v>
      </c>
    </row>
    <row r="36" spans="1:31" s="69" customFormat="1" x14ac:dyDescent="0.3">
      <c r="A36" s="72" t="s">
        <v>1353</v>
      </c>
      <c r="B36" s="72" t="s">
        <v>360</v>
      </c>
      <c r="C36" s="73">
        <v>1512.8999938964839</v>
      </c>
      <c r="D36" s="73">
        <v>1512.8999938964839</v>
      </c>
      <c r="E36" s="73">
        <v>1512.8999938964839</v>
      </c>
      <c r="F36" s="73">
        <v>1512.8999938964839</v>
      </c>
      <c r="G36" s="73">
        <v>1512.8999938964839</v>
      </c>
      <c r="H36" s="73">
        <v>1512.8999938964839</v>
      </c>
      <c r="I36" s="73">
        <v>1512.8999938964839</v>
      </c>
      <c r="J36" s="73">
        <v>1512.8999938964839</v>
      </c>
      <c r="K36" s="73">
        <v>1512.8999938964839</v>
      </c>
      <c r="L36" s="73">
        <v>1512.8999938964839</v>
      </c>
      <c r="M36" s="73">
        <v>1512.8999938964839</v>
      </c>
      <c r="N36" s="73">
        <v>1512.8999938964839</v>
      </c>
      <c r="O36" s="73">
        <v>1512.8999938964839</v>
      </c>
      <c r="P36" s="73">
        <v>1512.8999938964839</v>
      </c>
      <c r="Q36" s="73">
        <v>1512.8999938964839</v>
      </c>
      <c r="R36" s="73">
        <v>1127.8999938964839</v>
      </c>
      <c r="S36" s="73">
        <v>1127.8999938964839</v>
      </c>
      <c r="T36" s="73">
        <v>1127.8999938964839</v>
      </c>
      <c r="U36" s="73">
        <v>984.5</v>
      </c>
      <c r="V36" s="73">
        <v>984.5</v>
      </c>
      <c r="W36" s="73">
        <v>984.5</v>
      </c>
      <c r="X36" s="73">
        <v>984.5</v>
      </c>
      <c r="Y36" s="73">
        <v>984.5</v>
      </c>
      <c r="Z36" s="73">
        <v>984.5</v>
      </c>
      <c r="AA36" s="73">
        <v>340</v>
      </c>
      <c r="AB36" s="73">
        <v>180</v>
      </c>
      <c r="AC36" s="73">
        <v>180</v>
      </c>
      <c r="AD36" s="73">
        <v>180</v>
      </c>
      <c r="AE36" s="73">
        <v>180</v>
      </c>
    </row>
    <row r="37" spans="1:31" s="69" customFormat="1" x14ac:dyDescent="0.3">
      <c r="A37" s="72" t="s">
        <v>1353</v>
      </c>
      <c r="B37" s="72" t="s">
        <v>1346</v>
      </c>
      <c r="C37" s="73">
        <v>84</v>
      </c>
      <c r="D37" s="73">
        <v>84</v>
      </c>
      <c r="E37" s="73">
        <v>84</v>
      </c>
      <c r="F37" s="73">
        <v>84</v>
      </c>
      <c r="G37" s="73">
        <v>84</v>
      </c>
      <c r="H37" s="73">
        <v>84</v>
      </c>
      <c r="I37" s="73">
        <v>84</v>
      </c>
      <c r="J37" s="73">
        <v>84</v>
      </c>
      <c r="K37" s="73">
        <v>84</v>
      </c>
      <c r="L37" s="73">
        <v>84</v>
      </c>
      <c r="M37" s="73">
        <v>84</v>
      </c>
      <c r="N37" s="73">
        <v>84</v>
      </c>
      <c r="O37" s="73">
        <v>84</v>
      </c>
      <c r="P37" s="73">
        <v>84</v>
      </c>
      <c r="Q37" s="73">
        <v>84</v>
      </c>
      <c r="R37" s="73">
        <v>84</v>
      </c>
      <c r="S37" s="73">
        <v>84</v>
      </c>
      <c r="T37" s="73">
        <v>84</v>
      </c>
      <c r="U37" s="73">
        <v>84</v>
      </c>
      <c r="V37" s="73">
        <v>84</v>
      </c>
      <c r="W37" s="73">
        <v>84</v>
      </c>
      <c r="X37" s="73">
        <v>84</v>
      </c>
      <c r="Y37" s="73">
        <v>84</v>
      </c>
      <c r="Z37" s="73">
        <v>84</v>
      </c>
      <c r="AA37" s="73">
        <v>84</v>
      </c>
      <c r="AB37" s="73">
        <v>0</v>
      </c>
      <c r="AC37" s="73">
        <v>0</v>
      </c>
      <c r="AD37" s="73">
        <v>0</v>
      </c>
      <c r="AE37" s="73">
        <v>0</v>
      </c>
    </row>
    <row r="38" spans="1:31" s="69" customFormat="1" x14ac:dyDescent="0.3">
      <c r="A38" s="72" t="s">
        <v>1353</v>
      </c>
      <c r="B38" s="72" t="s">
        <v>1347</v>
      </c>
      <c r="C38" s="73">
        <v>1910</v>
      </c>
      <c r="D38" s="73">
        <v>1910</v>
      </c>
      <c r="E38" s="73">
        <v>1910</v>
      </c>
      <c r="F38" s="73">
        <v>1910</v>
      </c>
      <c r="G38" s="73">
        <v>1910</v>
      </c>
      <c r="H38" s="73">
        <v>1910</v>
      </c>
      <c r="I38" s="73">
        <v>1910</v>
      </c>
      <c r="J38" s="73">
        <v>1910</v>
      </c>
      <c r="K38" s="73">
        <v>1910</v>
      </c>
      <c r="L38" s="73">
        <v>1910</v>
      </c>
      <c r="M38" s="73">
        <v>1910</v>
      </c>
      <c r="N38" s="73">
        <v>1910</v>
      </c>
      <c r="O38" s="73">
        <v>1618</v>
      </c>
      <c r="P38" s="73">
        <v>1501</v>
      </c>
      <c r="Q38" s="73">
        <v>1501</v>
      </c>
      <c r="R38" s="73">
        <v>1501</v>
      </c>
      <c r="S38" s="73">
        <v>1501</v>
      </c>
      <c r="T38" s="73">
        <v>1501</v>
      </c>
      <c r="U38" s="73">
        <v>2396.6260000000002</v>
      </c>
      <c r="V38" s="73">
        <v>2396.6260000000002</v>
      </c>
      <c r="W38" s="73">
        <v>2396.6260000000002</v>
      </c>
      <c r="X38" s="73">
        <v>2527.2094999999999</v>
      </c>
      <c r="Y38" s="73">
        <v>2527.2094999999999</v>
      </c>
      <c r="Z38" s="73">
        <v>2395.2094999999999</v>
      </c>
      <c r="AA38" s="73">
        <v>2395.2094999999999</v>
      </c>
      <c r="AB38" s="73">
        <v>4272.5706</v>
      </c>
      <c r="AC38" s="73">
        <v>4272.5706</v>
      </c>
      <c r="AD38" s="73">
        <v>5059.6904000000004</v>
      </c>
      <c r="AE38" s="73">
        <v>4540.6904000000004</v>
      </c>
    </row>
    <row r="39" spans="1:31" s="69" customFormat="1" x14ac:dyDescent="0.3">
      <c r="A39" s="72" t="s">
        <v>1353</v>
      </c>
      <c r="B39" s="72" t="s">
        <v>1271</v>
      </c>
      <c r="C39" s="73">
        <v>152.40000152587891</v>
      </c>
      <c r="D39" s="73">
        <v>152.40000152587891</v>
      </c>
      <c r="E39" s="73">
        <v>152.40000152587891</v>
      </c>
      <c r="F39" s="73">
        <v>152.40000152587891</v>
      </c>
      <c r="G39" s="73">
        <v>152.40000152587891</v>
      </c>
      <c r="H39" s="73">
        <v>152.40000152587891</v>
      </c>
      <c r="I39" s="73">
        <v>152.40000152587891</v>
      </c>
      <c r="J39" s="73">
        <v>152.40000152587891</v>
      </c>
      <c r="K39" s="73">
        <v>152.40000152587891</v>
      </c>
      <c r="L39" s="73">
        <v>152.40000152587891</v>
      </c>
      <c r="M39" s="73">
        <v>152.40000152587891</v>
      </c>
      <c r="N39" s="73">
        <v>152.40000152587891</v>
      </c>
      <c r="O39" s="73">
        <v>152.40000152587891</v>
      </c>
      <c r="P39" s="73">
        <v>152.40000152587891</v>
      </c>
      <c r="Q39" s="73">
        <v>152.40000152587891</v>
      </c>
      <c r="R39" s="73">
        <v>152.40000152587891</v>
      </c>
      <c r="S39" s="73">
        <v>66</v>
      </c>
      <c r="T39" s="73">
        <v>66</v>
      </c>
      <c r="U39" s="73">
        <v>66</v>
      </c>
      <c r="V39" s="73">
        <v>66</v>
      </c>
      <c r="W39" s="73">
        <v>66</v>
      </c>
      <c r="X39" s="73">
        <v>0</v>
      </c>
      <c r="Y39" s="73">
        <v>0</v>
      </c>
      <c r="Z39" s="73">
        <v>0</v>
      </c>
      <c r="AA39" s="73">
        <v>0</v>
      </c>
      <c r="AB39" s="73">
        <v>0</v>
      </c>
      <c r="AC39" s="73">
        <v>0</v>
      </c>
      <c r="AD39" s="73">
        <v>0</v>
      </c>
      <c r="AE39" s="73">
        <v>0</v>
      </c>
    </row>
    <row r="40" spans="1:31" s="69" customFormat="1" x14ac:dyDescent="0.3">
      <c r="A40" s="72" t="s">
        <v>1353</v>
      </c>
      <c r="B40" s="72" t="s">
        <v>626</v>
      </c>
      <c r="C40" s="73">
        <v>4376.6080207824689</v>
      </c>
      <c r="D40" s="73">
        <v>4876.6080207824689</v>
      </c>
      <c r="E40" s="73">
        <v>4876.6080207824689</v>
      </c>
      <c r="F40" s="73">
        <v>6097.8634207824689</v>
      </c>
      <c r="G40" s="73">
        <v>6149.9375007824692</v>
      </c>
      <c r="H40" s="73">
        <v>6149.9375007824692</v>
      </c>
      <c r="I40" s="73">
        <v>6149.9375007824692</v>
      </c>
      <c r="J40" s="73">
        <v>6997.8636229262975</v>
      </c>
      <c r="K40" s="73">
        <v>6997.863622931668</v>
      </c>
      <c r="L40" s="73">
        <v>6997.8635629342698</v>
      </c>
      <c r="M40" s="73">
        <v>7297.8635629360197</v>
      </c>
      <c r="N40" s="73">
        <v>7911.7451329379692</v>
      </c>
      <c r="O40" s="73">
        <v>9262.3035399955079</v>
      </c>
      <c r="P40" s="73">
        <v>9262.3035400062381</v>
      </c>
      <c r="Q40" s="73">
        <v>9396.3937000194255</v>
      </c>
      <c r="R40" s="73">
        <v>9642.9378501730116</v>
      </c>
      <c r="S40" s="73">
        <v>10495.011890526363</v>
      </c>
      <c r="T40" s="73">
        <v>10495.011890540354</v>
      </c>
      <c r="U40" s="73">
        <v>10495.011890543134</v>
      </c>
      <c r="V40" s="73">
        <v>10495.011890546502</v>
      </c>
      <c r="W40" s="73">
        <v>11145.27089055398</v>
      </c>
      <c r="X40" s="73">
        <v>12641.705990806799</v>
      </c>
      <c r="Y40" s="73">
        <v>12461.187985448618</v>
      </c>
      <c r="Z40" s="73">
        <v>12608.428770810939</v>
      </c>
      <c r="AA40" s="73">
        <v>13206.495670888895</v>
      </c>
      <c r="AB40" s="73">
        <v>14026.296308850578</v>
      </c>
      <c r="AC40" s="73">
        <v>14026.296308893689</v>
      </c>
      <c r="AD40" s="73">
        <v>14761.677408896079</v>
      </c>
      <c r="AE40" s="73">
        <v>16826.296308898462</v>
      </c>
    </row>
    <row r="41" spans="1:31" s="69" customFormat="1" x14ac:dyDescent="0.3">
      <c r="A41" s="72" t="s">
        <v>1353</v>
      </c>
      <c r="B41" s="72" t="s">
        <v>1348</v>
      </c>
      <c r="C41" s="73">
        <v>2017.6349983215291</v>
      </c>
      <c r="D41" s="73">
        <v>2827.6199989318811</v>
      </c>
      <c r="E41" s="73">
        <v>2827.6199989318811</v>
      </c>
      <c r="F41" s="73">
        <v>2827.6199989318811</v>
      </c>
      <c r="G41" s="73">
        <v>2827.6199989318811</v>
      </c>
      <c r="H41" s="73">
        <v>2827.6199989318811</v>
      </c>
      <c r="I41" s="73">
        <v>2827.6199989318811</v>
      </c>
      <c r="J41" s="73">
        <v>2827.6199989318811</v>
      </c>
      <c r="K41" s="73">
        <v>2827.6199989318811</v>
      </c>
      <c r="L41" s="73">
        <v>2827.6199989318811</v>
      </c>
      <c r="M41" s="73">
        <v>2887.4690815425711</v>
      </c>
      <c r="N41" s="73">
        <v>3327.6199300678413</v>
      </c>
      <c r="O41" s="73">
        <v>3639.8874889318813</v>
      </c>
      <c r="P41" s="73">
        <v>3639.8874889318813</v>
      </c>
      <c r="Q41" s="73">
        <v>3639.8874889318813</v>
      </c>
      <c r="R41" s="73">
        <v>3518.8874889318809</v>
      </c>
      <c r="S41" s="73">
        <v>5090.0138189318805</v>
      </c>
      <c r="T41" s="73">
        <v>5090.0138189318805</v>
      </c>
      <c r="U41" s="73">
        <v>5414.863918931881</v>
      </c>
      <c r="V41" s="73">
        <v>6232.4792189318805</v>
      </c>
      <c r="W41" s="73">
        <v>6988.4121481452912</v>
      </c>
      <c r="X41" s="73">
        <v>10329.700085398636</v>
      </c>
      <c r="Y41" s="73">
        <v>10162.700085430497</v>
      </c>
      <c r="Z41" s="73">
        <v>9961.600086984774</v>
      </c>
      <c r="AA41" s="73">
        <v>9897.3920868731475</v>
      </c>
      <c r="AB41" s="73">
        <v>11531.026621495359</v>
      </c>
      <c r="AC41" s="73">
        <v>11420.62661996948</v>
      </c>
      <c r="AD41" s="73">
        <v>10889.726618443601</v>
      </c>
      <c r="AE41" s="73">
        <v>11132.604417253417</v>
      </c>
    </row>
    <row r="42" spans="1:31" s="69" customFormat="1" x14ac:dyDescent="0.3">
      <c r="A42" s="72" t="s">
        <v>1353</v>
      </c>
      <c r="B42" s="72" t="s">
        <v>1349</v>
      </c>
      <c r="C42" s="73">
        <v>0</v>
      </c>
      <c r="D42" s="73">
        <v>20</v>
      </c>
      <c r="E42" s="73">
        <v>20</v>
      </c>
      <c r="F42" s="73">
        <v>20</v>
      </c>
      <c r="G42" s="73">
        <v>20</v>
      </c>
      <c r="H42" s="73">
        <v>20</v>
      </c>
      <c r="I42" s="73">
        <v>20</v>
      </c>
      <c r="J42" s="73">
        <v>20</v>
      </c>
      <c r="K42" s="73">
        <v>20</v>
      </c>
      <c r="L42" s="73">
        <v>20</v>
      </c>
      <c r="M42" s="73">
        <v>20</v>
      </c>
      <c r="N42" s="73">
        <v>463.79102</v>
      </c>
      <c r="O42" s="73">
        <v>612.78594999999996</v>
      </c>
      <c r="P42" s="73">
        <v>612.78594999999996</v>
      </c>
      <c r="Q42" s="73">
        <v>612.78594999999996</v>
      </c>
      <c r="R42" s="73">
        <v>612.78594999999996</v>
      </c>
      <c r="S42" s="73">
        <v>996.1105</v>
      </c>
      <c r="T42" s="73">
        <v>996.1105</v>
      </c>
      <c r="U42" s="73">
        <v>996.1105</v>
      </c>
      <c r="V42" s="73">
        <v>976.1105</v>
      </c>
      <c r="W42" s="73">
        <v>976.1105</v>
      </c>
      <c r="X42" s="73">
        <v>1165.9111</v>
      </c>
      <c r="Y42" s="73">
        <v>1165.9111</v>
      </c>
      <c r="Z42" s="73">
        <v>1165.9111</v>
      </c>
      <c r="AA42" s="73">
        <v>1165.9111</v>
      </c>
      <c r="AB42" s="73">
        <v>2520.9967999999999</v>
      </c>
      <c r="AC42" s="73">
        <v>2520.9967999999999</v>
      </c>
      <c r="AD42" s="73">
        <v>3412.0592999999999</v>
      </c>
      <c r="AE42" s="73">
        <v>3412.0592999999999</v>
      </c>
    </row>
    <row r="43" spans="1:31" s="69" customFormat="1" x14ac:dyDescent="0.3">
      <c r="A43" s="72" t="s">
        <v>1353</v>
      </c>
      <c r="B43" s="72" t="s">
        <v>612</v>
      </c>
      <c r="C43" s="73">
        <v>570</v>
      </c>
      <c r="D43" s="73">
        <v>570</v>
      </c>
      <c r="E43" s="73">
        <v>570</v>
      </c>
      <c r="F43" s="73">
        <v>570</v>
      </c>
      <c r="G43" s="73">
        <v>570</v>
      </c>
      <c r="H43" s="73">
        <v>570</v>
      </c>
      <c r="I43" s="73">
        <v>570</v>
      </c>
      <c r="J43" s="73">
        <v>570</v>
      </c>
      <c r="K43" s="73">
        <v>570</v>
      </c>
      <c r="L43" s="73">
        <v>570</v>
      </c>
      <c r="M43" s="73">
        <v>570</v>
      </c>
      <c r="N43" s="73">
        <v>831.10352</v>
      </c>
      <c r="O43" s="73">
        <v>1091.374</v>
      </c>
      <c r="P43" s="73">
        <v>1091.374</v>
      </c>
      <c r="Q43" s="73">
        <v>1091.374</v>
      </c>
      <c r="R43" s="73">
        <v>1091.374</v>
      </c>
      <c r="S43" s="73">
        <v>1860.8121000000001</v>
      </c>
      <c r="T43" s="73">
        <v>1860.8121000000001</v>
      </c>
      <c r="U43" s="73">
        <v>1860.8121000000001</v>
      </c>
      <c r="V43" s="73">
        <v>1860.8121000000001</v>
      </c>
      <c r="W43" s="73">
        <v>1860.8121000000001</v>
      </c>
      <c r="X43" s="73">
        <v>3403.5529999999999</v>
      </c>
      <c r="Y43" s="73">
        <v>3403.5529999999999</v>
      </c>
      <c r="Z43" s="73">
        <v>3403.5529999999999</v>
      </c>
      <c r="AA43" s="73">
        <v>3403.5529999999999</v>
      </c>
      <c r="AB43" s="73">
        <v>3403.5529999999999</v>
      </c>
      <c r="AC43" s="73">
        <v>3403.5529999999999</v>
      </c>
      <c r="AD43" s="73">
        <v>3670</v>
      </c>
      <c r="AE43" s="73">
        <v>3670</v>
      </c>
    </row>
    <row r="44" spans="1:31" s="69" customFormat="1" x14ac:dyDescent="0.3">
      <c r="A44" s="72" t="s">
        <v>1353</v>
      </c>
      <c r="B44" s="72" t="s">
        <v>1350</v>
      </c>
      <c r="C44" s="73">
        <v>18.792000293731611</v>
      </c>
      <c r="D44" s="73">
        <v>56.930000305175746</v>
      </c>
      <c r="E44" s="73">
        <v>116.31200408935541</v>
      </c>
      <c r="F44" s="73">
        <v>203.74100685119538</v>
      </c>
      <c r="G44" s="73">
        <v>316.67499160766528</v>
      </c>
      <c r="H44" s="73">
        <v>441.51198577880842</v>
      </c>
      <c r="I44" s="73">
        <v>598.09701538085881</v>
      </c>
      <c r="J44" s="73">
        <v>788.33800506591706</v>
      </c>
      <c r="K44" s="73">
        <v>1007.1959838867181</v>
      </c>
      <c r="L44" s="73">
        <v>1181.6699371337841</v>
      </c>
      <c r="M44" s="73">
        <v>1375.488037109372</v>
      </c>
      <c r="N44" s="73">
        <v>1581.046997070305</v>
      </c>
      <c r="O44" s="73">
        <v>1799.5640411376919</v>
      </c>
      <c r="P44" s="73">
        <v>2003.201034545895</v>
      </c>
      <c r="Q44" s="73">
        <v>2215.9790039062468</v>
      </c>
      <c r="R44" s="73">
        <v>2320.6339721679628</v>
      </c>
      <c r="S44" s="73">
        <v>2431.5501098632758</v>
      </c>
      <c r="T44" s="73">
        <v>2543.8589782714839</v>
      </c>
      <c r="U44" s="73">
        <v>2662.8169250488231</v>
      </c>
      <c r="V44" s="73">
        <v>2785.4378967285102</v>
      </c>
      <c r="W44" s="73">
        <v>2910.140014648432</v>
      </c>
      <c r="X44" s="73">
        <v>3039.4479064941352</v>
      </c>
      <c r="Y44" s="73">
        <v>3174.2980346679628</v>
      </c>
      <c r="Z44" s="73">
        <v>3316.8311157226563</v>
      </c>
      <c r="AA44" s="73">
        <v>3463.237915039057</v>
      </c>
      <c r="AB44" s="73">
        <v>3617.5489807128902</v>
      </c>
      <c r="AC44" s="73">
        <v>3775.544921874995</v>
      </c>
      <c r="AD44" s="73">
        <v>3934.3799438476508</v>
      </c>
      <c r="AE44" s="73">
        <v>4096.4850463867178</v>
      </c>
    </row>
    <row r="45" spans="1:31" s="69" customFormat="1" x14ac:dyDescent="0.3">
      <c r="A45" s="108" t="s">
        <v>1351</v>
      </c>
      <c r="B45" s="108"/>
      <c r="C45" s="74">
        <v>18179.54301452636</v>
      </c>
      <c r="D45" s="74">
        <v>19489.528015136715</v>
      </c>
      <c r="E45" s="74">
        <v>19489.528015136715</v>
      </c>
      <c r="F45" s="74">
        <v>17221.764949365614</v>
      </c>
      <c r="G45" s="74">
        <v>17273.839029256913</v>
      </c>
      <c r="H45" s="74">
        <v>17039.920097635812</v>
      </c>
      <c r="I45" s="74">
        <v>16904.290748037245</v>
      </c>
      <c r="J45" s="74">
        <v>17752.216387280539</v>
      </c>
      <c r="K45" s="74">
        <v>17625.641587285911</v>
      </c>
      <c r="L45" s="74">
        <v>17625.641527288513</v>
      </c>
      <c r="M45" s="74">
        <v>17985.490609900953</v>
      </c>
      <c r="N45" s="74">
        <v>19039.523028428172</v>
      </c>
      <c r="O45" s="74">
        <v>19936.196905409655</v>
      </c>
      <c r="P45" s="74">
        <v>19819.196905424502</v>
      </c>
      <c r="Q45" s="74">
        <v>19953.28706545016</v>
      </c>
      <c r="R45" s="74">
        <v>19322.399210147349</v>
      </c>
      <c r="S45" s="74">
        <v>21659.19878442405</v>
      </c>
      <c r="T45" s="74">
        <v>21659.198784452921</v>
      </c>
      <c r="U45" s="74">
        <v>22736.274890556986</v>
      </c>
      <c r="V45" s="74">
        <v>23553.89016055709</v>
      </c>
      <c r="W45" s="74">
        <v>24848.926849774492</v>
      </c>
      <c r="X45" s="74">
        <v>29007.233387278091</v>
      </c>
      <c r="Y45" s="74">
        <v>28059.033060879116</v>
      </c>
      <c r="Z45" s="74">
        <v>27614.583087795712</v>
      </c>
      <c r="AA45" s="74">
        <v>27503.941987762042</v>
      </c>
      <c r="AB45" s="74">
        <v>31590.738260345937</v>
      </c>
      <c r="AC45" s="74">
        <v>31165.493661442561</v>
      </c>
      <c r="AD45" s="74">
        <v>32157.094559928581</v>
      </c>
      <c r="AE45" s="74">
        <v>33945.591258735119</v>
      </c>
    </row>
    <row r="46" spans="1:31" s="69" customFormat="1" x14ac:dyDescent="0.3"/>
    <row r="47" spans="1:31" s="69" customFormat="1" x14ac:dyDescent="0.3">
      <c r="A47" s="68" t="s">
        <v>1233</v>
      </c>
      <c r="B47" s="68" t="s">
        <v>1315</v>
      </c>
      <c r="C47" s="68" t="s">
        <v>1316</v>
      </c>
      <c r="D47" s="68" t="s">
        <v>1317</v>
      </c>
      <c r="E47" s="68" t="s">
        <v>1318</v>
      </c>
      <c r="F47" s="68" t="s">
        <v>1319</v>
      </c>
      <c r="G47" s="68" t="s">
        <v>1320</v>
      </c>
      <c r="H47" s="68" t="s">
        <v>1321</v>
      </c>
      <c r="I47" s="68" t="s">
        <v>1322</v>
      </c>
      <c r="J47" s="68" t="s">
        <v>1323</v>
      </c>
      <c r="K47" s="68" t="s">
        <v>1324</v>
      </c>
      <c r="L47" s="68" t="s">
        <v>1325</v>
      </c>
      <c r="M47" s="68" t="s">
        <v>1326</v>
      </c>
      <c r="N47" s="68" t="s">
        <v>1327</v>
      </c>
      <c r="O47" s="68" t="s">
        <v>1328</v>
      </c>
      <c r="P47" s="68" t="s">
        <v>1329</v>
      </c>
      <c r="Q47" s="68" t="s">
        <v>1330</v>
      </c>
      <c r="R47" s="68" t="s">
        <v>1331</v>
      </c>
      <c r="S47" s="68" t="s">
        <v>1332</v>
      </c>
      <c r="T47" s="68" t="s">
        <v>1333</v>
      </c>
      <c r="U47" s="68" t="s">
        <v>1334</v>
      </c>
      <c r="V47" s="68" t="s">
        <v>1335</v>
      </c>
      <c r="W47" s="68" t="s">
        <v>1336</v>
      </c>
      <c r="X47" s="68" t="s">
        <v>1337</v>
      </c>
      <c r="Y47" s="68" t="s">
        <v>1338</v>
      </c>
      <c r="Z47" s="68" t="s">
        <v>1339</v>
      </c>
      <c r="AA47" s="68" t="s">
        <v>1340</v>
      </c>
      <c r="AB47" s="68" t="s">
        <v>1341</v>
      </c>
      <c r="AC47" s="68" t="s">
        <v>1342</v>
      </c>
      <c r="AD47" s="68" t="s">
        <v>1343</v>
      </c>
      <c r="AE47" s="68" t="s">
        <v>1344</v>
      </c>
    </row>
    <row r="48" spans="1:31" s="69" customFormat="1" x14ac:dyDescent="0.3">
      <c r="A48" s="72" t="s">
        <v>1354</v>
      </c>
      <c r="B48" s="72" t="s">
        <v>621</v>
      </c>
      <c r="C48" s="73">
        <v>0</v>
      </c>
      <c r="D48" s="73">
        <v>0</v>
      </c>
      <c r="E48" s="73">
        <v>0</v>
      </c>
      <c r="F48" s="73">
        <v>0</v>
      </c>
      <c r="G48" s="73">
        <v>0</v>
      </c>
      <c r="H48" s="73">
        <v>0</v>
      </c>
      <c r="I48" s="73">
        <v>0</v>
      </c>
      <c r="J48" s="73">
        <v>0</v>
      </c>
      <c r="K48" s="73">
        <v>0</v>
      </c>
      <c r="L48" s="73">
        <v>0</v>
      </c>
      <c r="M48" s="73">
        <v>0</v>
      </c>
      <c r="N48" s="73">
        <v>0</v>
      </c>
      <c r="O48" s="73">
        <v>0</v>
      </c>
      <c r="P48" s="73">
        <v>0</v>
      </c>
      <c r="Q48" s="73">
        <v>0</v>
      </c>
      <c r="R48" s="73">
        <v>0</v>
      </c>
      <c r="S48" s="73">
        <v>0</v>
      </c>
      <c r="T48" s="73">
        <v>0</v>
      </c>
      <c r="U48" s="73">
        <v>0</v>
      </c>
      <c r="V48" s="73">
        <v>0</v>
      </c>
      <c r="W48" s="73">
        <v>0</v>
      </c>
      <c r="X48" s="73">
        <v>0</v>
      </c>
      <c r="Y48" s="73">
        <v>0</v>
      </c>
      <c r="Z48" s="73">
        <v>0</v>
      </c>
      <c r="AA48" s="73">
        <v>0</v>
      </c>
      <c r="AB48" s="73">
        <v>0</v>
      </c>
      <c r="AC48" s="73">
        <v>0</v>
      </c>
      <c r="AD48" s="73">
        <v>0</v>
      </c>
      <c r="AE48" s="73">
        <v>0</v>
      </c>
    </row>
    <row r="49" spans="1:31" s="69" customFormat="1" x14ac:dyDescent="0.3">
      <c r="A49" s="72" t="s">
        <v>1354</v>
      </c>
      <c r="B49" s="72" t="s">
        <v>622</v>
      </c>
      <c r="C49" s="73">
        <v>4790</v>
      </c>
      <c r="D49" s="73">
        <v>4790</v>
      </c>
      <c r="E49" s="73">
        <v>4790</v>
      </c>
      <c r="F49" s="73">
        <v>2361.6968399999996</v>
      </c>
      <c r="G49" s="73">
        <v>2280.1657699999987</v>
      </c>
      <c r="H49" s="73">
        <v>1983.959909999998</v>
      </c>
      <c r="I49" s="73">
        <v>0</v>
      </c>
      <c r="J49" s="73">
        <v>0</v>
      </c>
      <c r="K49" s="73">
        <v>0</v>
      </c>
      <c r="L49" s="73">
        <v>0</v>
      </c>
      <c r="M49" s="73">
        <v>0</v>
      </c>
      <c r="N49" s="73">
        <v>0</v>
      </c>
      <c r="O49" s="73">
        <v>0</v>
      </c>
      <c r="P49" s="73">
        <v>0</v>
      </c>
      <c r="Q49" s="73">
        <v>0</v>
      </c>
      <c r="R49" s="73">
        <v>0</v>
      </c>
      <c r="S49" s="73">
        <v>0</v>
      </c>
      <c r="T49" s="73">
        <v>0</v>
      </c>
      <c r="U49" s="73">
        <v>0</v>
      </c>
      <c r="V49" s="73">
        <v>0</v>
      </c>
      <c r="W49" s="73">
        <v>0</v>
      </c>
      <c r="X49" s="73">
        <v>0</v>
      </c>
      <c r="Y49" s="73">
        <v>0</v>
      </c>
      <c r="Z49" s="73">
        <v>0</v>
      </c>
      <c r="AA49" s="73">
        <v>0</v>
      </c>
      <c r="AB49" s="73">
        <v>0</v>
      </c>
      <c r="AC49" s="73">
        <v>0</v>
      </c>
      <c r="AD49" s="73">
        <v>0</v>
      </c>
      <c r="AE49" s="73">
        <v>0</v>
      </c>
    </row>
    <row r="50" spans="1:31" s="69" customFormat="1" x14ac:dyDescent="0.3">
      <c r="A50" s="72" t="s">
        <v>1354</v>
      </c>
      <c r="B50" s="72" t="s">
        <v>360</v>
      </c>
      <c r="C50" s="73">
        <v>0</v>
      </c>
      <c r="D50" s="73">
        <v>0</v>
      </c>
      <c r="E50" s="73">
        <v>0</v>
      </c>
      <c r="F50" s="73">
        <v>0</v>
      </c>
      <c r="G50" s="73">
        <v>0</v>
      </c>
      <c r="H50" s="73">
        <v>0</v>
      </c>
      <c r="I50" s="73">
        <v>0</v>
      </c>
      <c r="J50" s="73">
        <v>0</v>
      </c>
      <c r="K50" s="73">
        <v>0</v>
      </c>
      <c r="L50" s="73">
        <v>0</v>
      </c>
      <c r="M50" s="73">
        <v>0</v>
      </c>
      <c r="N50" s="73">
        <v>0</v>
      </c>
      <c r="O50" s="73">
        <v>0</v>
      </c>
      <c r="P50" s="73">
        <v>0</v>
      </c>
      <c r="Q50" s="73">
        <v>0</v>
      </c>
      <c r="R50" s="73">
        <v>0</v>
      </c>
      <c r="S50" s="73">
        <v>0</v>
      </c>
      <c r="T50" s="73">
        <v>0</v>
      </c>
      <c r="U50" s="73">
        <v>0</v>
      </c>
      <c r="V50" s="73">
        <v>0</v>
      </c>
      <c r="W50" s="73">
        <v>0</v>
      </c>
      <c r="X50" s="73">
        <v>0</v>
      </c>
      <c r="Y50" s="73">
        <v>0</v>
      </c>
      <c r="Z50" s="73">
        <v>0</v>
      </c>
      <c r="AA50" s="73">
        <v>0</v>
      </c>
      <c r="AB50" s="73">
        <v>0</v>
      </c>
      <c r="AC50" s="73">
        <v>0</v>
      </c>
      <c r="AD50" s="73">
        <v>0</v>
      </c>
      <c r="AE50" s="73">
        <v>0</v>
      </c>
    </row>
    <row r="51" spans="1:31" s="69" customFormat="1" x14ac:dyDescent="0.3">
      <c r="A51" s="72" t="s">
        <v>1354</v>
      </c>
      <c r="B51" s="72" t="s">
        <v>1346</v>
      </c>
      <c r="C51" s="73">
        <v>500</v>
      </c>
      <c r="D51" s="73">
        <v>500</v>
      </c>
      <c r="E51" s="73">
        <v>500</v>
      </c>
      <c r="F51" s="73">
        <v>500</v>
      </c>
      <c r="G51" s="73">
        <v>500</v>
      </c>
      <c r="H51" s="73">
        <v>500</v>
      </c>
      <c r="I51" s="73">
        <v>500</v>
      </c>
      <c r="J51" s="73">
        <v>500</v>
      </c>
      <c r="K51" s="73">
        <v>500</v>
      </c>
      <c r="L51" s="73">
        <v>500</v>
      </c>
      <c r="M51" s="73">
        <v>500</v>
      </c>
      <c r="N51" s="73">
        <v>500</v>
      </c>
      <c r="O51" s="73">
        <v>500</v>
      </c>
      <c r="P51" s="73">
        <v>500</v>
      </c>
      <c r="Q51" s="73">
        <v>500</v>
      </c>
      <c r="R51" s="73">
        <v>500</v>
      </c>
      <c r="S51" s="73">
        <v>500</v>
      </c>
      <c r="T51" s="73">
        <v>500</v>
      </c>
      <c r="U51" s="73">
        <v>0</v>
      </c>
      <c r="V51" s="73">
        <v>0</v>
      </c>
      <c r="W51" s="73">
        <v>0</v>
      </c>
      <c r="X51" s="73">
        <v>0</v>
      </c>
      <c r="Y51" s="73">
        <v>0</v>
      </c>
      <c r="Z51" s="73">
        <v>0</v>
      </c>
      <c r="AA51" s="73">
        <v>0</v>
      </c>
      <c r="AB51" s="73">
        <v>0</v>
      </c>
      <c r="AC51" s="73">
        <v>0</v>
      </c>
      <c r="AD51" s="73">
        <v>0</v>
      </c>
      <c r="AE51" s="73">
        <v>0</v>
      </c>
    </row>
    <row r="52" spans="1:31" s="69" customFormat="1" x14ac:dyDescent="0.3">
      <c r="A52" s="72" t="s">
        <v>1354</v>
      </c>
      <c r="B52" s="72" t="s">
        <v>1347</v>
      </c>
      <c r="C52" s="73">
        <v>1900</v>
      </c>
      <c r="D52" s="73">
        <v>1900</v>
      </c>
      <c r="E52" s="73">
        <v>1900</v>
      </c>
      <c r="F52" s="73">
        <v>1900</v>
      </c>
      <c r="G52" s="73">
        <v>1900</v>
      </c>
      <c r="H52" s="73">
        <v>1900</v>
      </c>
      <c r="I52" s="73">
        <v>1900</v>
      </c>
      <c r="J52" s="73">
        <v>1900</v>
      </c>
      <c r="K52" s="73">
        <v>1900</v>
      </c>
      <c r="L52" s="73">
        <v>1900</v>
      </c>
      <c r="M52" s="73">
        <v>1900</v>
      </c>
      <c r="N52" s="73">
        <v>1900</v>
      </c>
      <c r="O52" s="73">
        <v>1730</v>
      </c>
      <c r="P52" s="73">
        <v>1730</v>
      </c>
      <c r="Q52" s="73">
        <v>1730</v>
      </c>
      <c r="R52" s="73">
        <v>1730</v>
      </c>
      <c r="S52" s="73">
        <v>1730</v>
      </c>
      <c r="T52" s="73">
        <v>1730</v>
      </c>
      <c r="U52" s="73">
        <v>1290</v>
      </c>
      <c r="V52" s="73">
        <v>1290</v>
      </c>
      <c r="W52" s="73">
        <v>2257.3323</v>
      </c>
      <c r="X52" s="73">
        <v>2163.3323</v>
      </c>
      <c r="Y52" s="73">
        <v>2533.3937000000001</v>
      </c>
      <c r="Z52" s="73">
        <v>3513.9259999999999</v>
      </c>
      <c r="AA52" s="73">
        <v>3513.9259999999999</v>
      </c>
      <c r="AB52" s="73">
        <v>3513.9259999999999</v>
      </c>
      <c r="AC52" s="73">
        <v>2929.9259999999999</v>
      </c>
      <c r="AD52" s="73">
        <v>2929.9259999999999</v>
      </c>
      <c r="AE52" s="73">
        <v>3841.7141061228799</v>
      </c>
    </row>
    <row r="53" spans="1:31" s="69" customFormat="1" x14ac:dyDescent="0.3">
      <c r="A53" s="72" t="s">
        <v>1354</v>
      </c>
      <c r="B53" s="72" t="s">
        <v>1271</v>
      </c>
      <c r="C53" s="73">
        <v>2219</v>
      </c>
      <c r="D53" s="73">
        <v>2219</v>
      </c>
      <c r="E53" s="73">
        <v>2219</v>
      </c>
      <c r="F53" s="73">
        <v>2219</v>
      </c>
      <c r="G53" s="73">
        <v>2219</v>
      </c>
      <c r="H53" s="73">
        <v>2219</v>
      </c>
      <c r="I53" s="73">
        <v>2219</v>
      </c>
      <c r="J53" s="73">
        <v>2219</v>
      </c>
      <c r="K53" s="73">
        <v>2219</v>
      </c>
      <c r="L53" s="73">
        <v>2219</v>
      </c>
      <c r="M53" s="73">
        <v>2219</v>
      </c>
      <c r="N53" s="73">
        <v>2219</v>
      </c>
      <c r="O53" s="73">
        <v>2219</v>
      </c>
      <c r="P53" s="73">
        <v>2219</v>
      </c>
      <c r="Q53" s="73">
        <v>2219</v>
      </c>
      <c r="R53" s="73">
        <v>2219</v>
      </c>
      <c r="S53" s="73">
        <v>2219</v>
      </c>
      <c r="T53" s="73">
        <v>2219</v>
      </c>
      <c r="U53" s="73">
        <v>2219</v>
      </c>
      <c r="V53" s="73">
        <v>2219</v>
      </c>
      <c r="W53" s="73">
        <v>2219</v>
      </c>
      <c r="X53" s="73">
        <v>2219</v>
      </c>
      <c r="Y53" s="73">
        <v>2219</v>
      </c>
      <c r="Z53" s="73">
        <v>2219</v>
      </c>
      <c r="AA53" s="73">
        <v>2219</v>
      </c>
      <c r="AB53" s="73">
        <v>2219</v>
      </c>
      <c r="AC53" s="73">
        <v>2219</v>
      </c>
      <c r="AD53" s="73">
        <v>2219</v>
      </c>
      <c r="AE53" s="73">
        <v>2219</v>
      </c>
    </row>
    <row r="54" spans="1:31" s="69" customFormat="1" x14ac:dyDescent="0.3">
      <c r="A54" s="72" t="s">
        <v>1354</v>
      </c>
      <c r="B54" s="72" t="s">
        <v>626</v>
      </c>
      <c r="C54" s="73">
        <v>3434.4399795532199</v>
      </c>
      <c r="D54" s="73">
        <v>4322.199974060055</v>
      </c>
      <c r="E54" s="73">
        <v>4322.199974060055</v>
      </c>
      <c r="F54" s="73">
        <v>5172.2007124485053</v>
      </c>
      <c r="G54" s="73">
        <v>5172.2007124494949</v>
      </c>
      <c r="H54" s="73">
        <v>5424.9113324513546</v>
      </c>
      <c r="I54" s="73">
        <v>7036.4377124525254</v>
      </c>
      <c r="J54" s="73">
        <v>7586.4376524532236</v>
      </c>
      <c r="K54" s="73">
        <v>7586.4376524540949</v>
      </c>
      <c r="L54" s="73">
        <v>7586.4376524559539</v>
      </c>
      <c r="M54" s="73">
        <v>7596.0621004645145</v>
      </c>
      <c r="N54" s="73">
        <v>7996.0613630600546</v>
      </c>
      <c r="O54" s="73">
        <v>8469.1301630600556</v>
      </c>
      <c r="P54" s="73">
        <v>9529.3243630600537</v>
      </c>
      <c r="Q54" s="73">
        <v>9529.3243630600537</v>
      </c>
      <c r="R54" s="73">
        <v>9529.3243630600537</v>
      </c>
      <c r="S54" s="73">
        <v>12009.315426111812</v>
      </c>
      <c r="T54" s="73">
        <v>11923.992247111812</v>
      </c>
      <c r="U54" s="73">
        <v>11887.691113552431</v>
      </c>
      <c r="V54" s="73">
        <v>11599.392779152349</v>
      </c>
      <c r="W54" s="73">
        <v>11820.088721689448</v>
      </c>
      <c r="X54" s="73">
        <v>12330.427232452388</v>
      </c>
      <c r="Y54" s="73">
        <v>12006.62722940063</v>
      </c>
      <c r="Z54" s="73">
        <v>11694.62722940063</v>
      </c>
      <c r="AA54" s="73">
        <v>11220.489978790281</v>
      </c>
      <c r="AB54" s="73">
        <v>11220.489978790281</v>
      </c>
      <c r="AC54" s="73">
        <v>10980.489978790281</v>
      </c>
      <c r="AD54" s="73">
        <v>10951.789978027342</v>
      </c>
      <c r="AE54" s="73">
        <v>10224.099998474121</v>
      </c>
    </row>
    <row r="55" spans="1:31" s="69" customFormat="1" x14ac:dyDescent="0.3">
      <c r="A55" s="72" t="s">
        <v>1354</v>
      </c>
      <c r="B55" s="72" t="s">
        <v>1348</v>
      </c>
      <c r="C55" s="73">
        <v>1098.972995758056</v>
      </c>
      <c r="D55" s="73">
        <v>1098.972995758056</v>
      </c>
      <c r="E55" s="73">
        <v>1098.972995758056</v>
      </c>
      <c r="F55" s="73">
        <v>1098.972995758056</v>
      </c>
      <c r="G55" s="73">
        <v>1098.972995758056</v>
      </c>
      <c r="H55" s="73">
        <v>1098.972995758056</v>
      </c>
      <c r="I55" s="73">
        <v>1255.565385758056</v>
      </c>
      <c r="J55" s="73">
        <v>1255.565385758056</v>
      </c>
      <c r="K55" s="73">
        <v>1255.565385758056</v>
      </c>
      <c r="L55" s="73">
        <v>1269.2273257580559</v>
      </c>
      <c r="M55" s="73">
        <v>1794.6845957580558</v>
      </c>
      <c r="N55" s="73">
        <v>3478.9729957580557</v>
      </c>
      <c r="O55" s="73">
        <v>3478.9729957580557</v>
      </c>
      <c r="P55" s="73">
        <v>3478.9729957580557</v>
      </c>
      <c r="Q55" s="73">
        <v>3478.9729957580557</v>
      </c>
      <c r="R55" s="73">
        <v>3478.9729957580557</v>
      </c>
      <c r="S55" s="73">
        <v>3478.9729957580557</v>
      </c>
      <c r="T55" s="73">
        <v>3478.9729957580557</v>
      </c>
      <c r="U55" s="73">
        <v>3778.9711957580557</v>
      </c>
      <c r="V55" s="73">
        <v>3778.9711957580557</v>
      </c>
      <c r="W55" s="73">
        <v>4464.4668957580561</v>
      </c>
      <c r="X55" s="73">
        <v>4464.4668957580561</v>
      </c>
      <c r="Y55" s="73">
        <v>4464.4668957580561</v>
      </c>
      <c r="Z55" s="73">
        <v>4356.9468991149897</v>
      </c>
      <c r="AA55" s="73">
        <v>4325.8438984741206</v>
      </c>
      <c r="AB55" s="73">
        <v>6007.1766984741207</v>
      </c>
      <c r="AC55" s="73">
        <v>6007.1766984741207</v>
      </c>
      <c r="AD55" s="73">
        <v>5855.2766969482418</v>
      </c>
      <c r="AE55" s="73">
        <v>6676.2780000000002</v>
      </c>
    </row>
    <row r="56" spans="1:31" s="69" customFormat="1" x14ac:dyDescent="0.3">
      <c r="A56" s="72" t="s">
        <v>1354</v>
      </c>
      <c r="B56" s="72" t="s">
        <v>1349</v>
      </c>
      <c r="C56" s="73">
        <v>55.329999923705998</v>
      </c>
      <c r="D56" s="73">
        <v>375.329999923706</v>
      </c>
      <c r="E56" s="73">
        <v>375.329999923706</v>
      </c>
      <c r="F56" s="73">
        <v>375.329999923706</v>
      </c>
      <c r="G56" s="73">
        <v>375.329999923706</v>
      </c>
      <c r="H56" s="73">
        <v>375.329999923706</v>
      </c>
      <c r="I56" s="73">
        <v>375.329999923706</v>
      </c>
      <c r="J56" s="73">
        <v>375.329999923706</v>
      </c>
      <c r="K56" s="73">
        <v>375.329999923706</v>
      </c>
      <c r="L56" s="73">
        <v>375.329999923706</v>
      </c>
      <c r="M56" s="73">
        <v>375.329999923706</v>
      </c>
      <c r="N56" s="73">
        <v>375.33048776784602</v>
      </c>
      <c r="O56" s="73">
        <v>320.00048789260001</v>
      </c>
      <c r="P56" s="73">
        <v>320.0004878986</v>
      </c>
      <c r="Q56" s="73">
        <v>320.00048800278</v>
      </c>
      <c r="R56" s="73">
        <v>320.00048803480001</v>
      </c>
      <c r="S56" s="73">
        <v>320.00048876746001</v>
      </c>
      <c r="T56" s="73">
        <v>320.00048880744998</v>
      </c>
      <c r="U56" s="73">
        <v>320.00048896496003</v>
      </c>
      <c r="V56" s="73">
        <v>320.00048899910001</v>
      </c>
      <c r="W56" s="73">
        <v>300.00048635823998</v>
      </c>
      <c r="X56" s="73">
        <v>4.8492254999999898E-4</v>
      </c>
      <c r="Y56" s="73">
        <v>4.8492456000000001E-4</v>
      </c>
      <c r="Z56" s="73">
        <v>4.8331067000000001E-4</v>
      </c>
      <c r="AA56" s="73">
        <v>4.7944142999999898E-4</v>
      </c>
      <c r="AB56" s="73">
        <v>4.7884596E-4</v>
      </c>
      <c r="AC56" s="73">
        <v>4.76911549999999E-4</v>
      </c>
      <c r="AD56" s="73">
        <v>4.7414954E-4</v>
      </c>
      <c r="AE56" s="73">
        <v>4.9546535999999905E-4</v>
      </c>
    </row>
    <row r="57" spans="1:31" s="69" customFormat="1" x14ac:dyDescent="0.3">
      <c r="A57" s="72" t="s">
        <v>1354</v>
      </c>
      <c r="B57" s="72" t="s">
        <v>612</v>
      </c>
      <c r="C57" s="73">
        <v>0</v>
      </c>
      <c r="D57" s="73">
        <v>0</v>
      </c>
      <c r="E57" s="73">
        <v>0</v>
      </c>
      <c r="F57" s="73">
        <v>0</v>
      </c>
      <c r="G57" s="73">
        <v>0</v>
      </c>
      <c r="H57" s="73">
        <v>0</v>
      </c>
      <c r="I57" s="73">
        <v>0</v>
      </c>
      <c r="J57" s="73">
        <v>0</v>
      </c>
      <c r="K57" s="73">
        <v>0</v>
      </c>
      <c r="L57" s="73">
        <v>0</v>
      </c>
      <c r="M57" s="73">
        <v>0</v>
      </c>
      <c r="N57" s="73">
        <v>193.44215</v>
      </c>
      <c r="O57" s="73">
        <v>193.44215</v>
      </c>
      <c r="P57" s="73">
        <v>193.44215</v>
      </c>
      <c r="Q57" s="73">
        <v>290.74993999999998</v>
      </c>
      <c r="R57" s="73">
        <v>290.74993999999998</v>
      </c>
      <c r="S57" s="73">
        <v>722.90719999999999</v>
      </c>
      <c r="T57" s="73">
        <v>722.90719999999999</v>
      </c>
      <c r="U57" s="73">
        <v>722.90719999999999</v>
      </c>
      <c r="V57" s="73">
        <v>722.90719999999999</v>
      </c>
      <c r="W57" s="73">
        <v>1496.4421</v>
      </c>
      <c r="X57" s="73">
        <v>1496.4421</v>
      </c>
      <c r="Y57" s="73">
        <v>1496.4421</v>
      </c>
      <c r="Z57" s="73">
        <v>1538.8262999999999</v>
      </c>
      <c r="AA57" s="73">
        <v>1538.8262999999999</v>
      </c>
      <c r="AB57" s="73">
        <v>1538.8262999999999</v>
      </c>
      <c r="AC57" s="73">
        <v>1538.8262999999999</v>
      </c>
      <c r="AD57" s="73">
        <v>1538.8262999999999</v>
      </c>
      <c r="AE57" s="73">
        <v>1538.8262999999999</v>
      </c>
    </row>
    <row r="58" spans="1:31" s="69" customFormat="1" x14ac:dyDescent="0.3">
      <c r="A58" s="72" t="s">
        <v>1354</v>
      </c>
      <c r="B58" s="72" t="s">
        <v>1350</v>
      </c>
      <c r="C58" s="73">
        <v>21.324999809265112</v>
      </c>
      <c r="D58" s="73">
        <v>39.332999229431003</v>
      </c>
      <c r="E58" s="73">
        <v>124.65300178527829</v>
      </c>
      <c r="F58" s="73">
        <v>240.5120048522939</v>
      </c>
      <c r="G58" s="73">
        <v>387.46300506591774</v>
      </c>
      <c r="H58" s="73">
        <v>568.47399139404206</v>
      </c>
      <c r="I58" s="73">
        <v>786.96098327636605</v>
      </c>
      <c r="J58" s="73">
        <v>1024.835983276367</v>
      </c>
      <c r="K58" s="73">
        <v>1297.2010192871039</v>
      </c>
      <c r="L58" s="73">
        <v>1508.376068115231</v>
      </c>
      <c r="M58" s="73">
        <v>1741.757995605466</v>
      </c>
      <c r="N58" s="73">
        <v>1990.8499450683539</v>
      </c>
      <c r="O58" s="73">
        <v>2255.0250549316352</v>
      </c>
      <c r="P58" s="73">
        <v>2511.4719543456981</v>
      </c>
      <c r="Q58" s="73">
        <v>2773.6560668945313</v>
      </c>
      <c r="R58" s="73">
        <v>2913.0490112304678</v>
      </c>
      <c r="S58" s="73">
        <v>3058.5720520019481</v>
      </c>
      <c r="T58" s="73">
        <v>3207.325073242187</v>
      </c>
      <c r="U58" s="73">
        <v>3364.1940307617178</v>
      </c>
      <c r="V58" s="73">
        <v>3523.5459594726508</v>
      </c>
      <c r="W58" s="73">
        <v>3687.8629760742178</v>
      </c>
      <c r="X58" s="73">
        <v>3855.463012695307</v>
      </c>
      <c r="Y58" s="73">
        <v>4029.3500366210928</v>
      </c>
      <c r="Z58" s="73">
        <v>4209.115112304682</v>
      </c>
      <c r="AA58" s="73">
        <v>4396.3960571289063</v>
      </c>
      <c r="AB58" s="73">
        <v>4589.93505859375</v>
      </c>
      <c r="AC58" s="73">
        <v>4789.6218872070313</v>
      </c>
      <c r="AD58" s="73">
        <v>4990.3800048828125</v>
      </c>
      <c r="AE58" s="73">
        <v>5195.4019775390625</v>
      </c>
    </row>
    <row r="59" spans="1:31" s="69" customFormat="1" x14ac:dyDescent="0.3">
      <c r="A59" s="108" t="s">
        <v>1351</v>
      </c>
      <c r="B59" s="108"/>
      <c r="C59" s="74">
        <v>13942.412975311276</v>
      </c>
      <c r="D59" s="74">
        <v>14830.172969818112</v>
      </c>
      <c r="E59" s="74">
        <v>14830.172969818112</v>
      </c>
      <c r="F59" s="74">
        <v>13251.870548206562</v>
      </c>
      <c r="G59" s="74">
        <v>13170.33947820755</v>
      </c>
      <c r="H59" s="74">
        <v>13126.844238209409</v>
      </c>
      <c r="I59" s="74">
        <v>12911.003098210582</v>
      </c>
      <c r="J59" s="74">
        <v>13461.00303821128</v>
      </c>
      <c r="K59" s="74">
        <v>13461.003038212151</v>
      </c>
      <c r="L59" s="74">
        <v>13474.66497821401</v>
      </c>
      <c r="M59" s="74">
        <v>14009.74669622257</v>
      </c>
      <c r="N59" s="74">
        <v>16094.034358818109</v>
      </c>
      <c r="O59" s="74">
        <v>16397.10315881811</v>
      </c>
      <c r="P59" s="74">
        <v>17457.297358818108</v>
      </c>
      <c r="Q59" s="74">
        <v>17457.297358818108</v>
      </c>
      <c r="R59" s="74">
        <v>17457.297358818108</v>
      </c>
      <c r="S59" s="74">
        <v>19937.288421869867</v>
      </c>
      <c r="T59" s="74">
        <v>19851.965242869868</v>
      </c>
      <c r="U59" s="74">
        <v>19175.662309310486</v>
      </c>
      <c r="V59" s="74">
        <v>18887.363974910404</v>
      </c>
      <c r="W59" s="74">
        <v>20760.887917447504</v>
      </c>
      <c r="X59" s="74">
        <v>21177.226428210444</v>
      </c>
      <c r="Y59" s="74">
        <v>21223.487825158685</v>
      </c>
      <c r="Z59" s="74">
        <v>21784.500128515618</v>
      </c>
      <c r="AA59" s="74">
        <v>21279.259877264405</v>
      </c>
      <c r="AB59" s="74">
        <v>22960.592677264402</v>
      </c>
      <c r="AC59" s="74">
        <v>22136.592677264402</v>
      </c>
      <c r="AD59" s="74">
        <v>21955.992674975583</v>
      </c>
      <c r="AE59" s="74">
        <v>22961.092104597003</v>
      </c>
    </row>
    <row r="60" spans="1:31" s="69" customFormat="1" x14ac:dyDescent="0.3"/>
    <row r="61" spans="1:31" s="69" customFormat="1" x14ac:dyDescent="0.3">
      <c r="A61" s="68" t="s">
        <v>1233</v>
      </c>
      <c r="B61" s="68" t="s">
        <v>1315</v>
      </c>
      <c r="C61" s="68" t="s">
        <v>1316</v>
      </c>
      <c r="D61" s="68" t="s">
        <v>1317</v>
      </c>
      <c r="E61" s="68" t="s">
        <v>1318</v>
      </c>
      <c r="F61" s="68" t="s">
        <v>1319</v>
      </c>
      <c r="G61" s="68" t="s">
        <v>1320</v>
      </c>
      <c r="H61" s="68" t="s">
        <v>1321</v>
      </c>
      <c r="I61" s="68" t="s">
        <v>1322</v>
      </c>
      <c r="J61" s="68" t="s">
        <v>1323</v>
      </c>
      <c r="K61" s="68" t="s">
        <v>1324</v>
      </c>
      <c r="L61" s="68" t="s">
        <v>1325</v>
      </c>
      <c r="M61" s="68" t="s">
        <v>1326</v>
      </c>
      <c r="N61" s="68" t="s">
        <v>1327</v>
      </c>
      <c r="O61" s="68" t="s">
        <v>1328</v>
      </c>
      <c r="P61" s="68" t="s">
        <v>1329</v>
      </c>
      <c r="Q61" s="68" t="s">
        <v>1330</v>
      </c>
      <c r="R61" s="68" t="s">
        <v>1331</v>
      </c>
      <c r="S61" s="68" t="s">
        <v>1332</v>
      </c>
      <c r="T61" s="68" t="s">
        <v>1333</v>
      </c>
      <c r="U61" s="68" t="s">
        <v>1334</v>
      </c>
      <c r="V61" s="68" t="s">
        <v>1335</v>
      </c>
      <c r="W61" s="68" t="s">
        <v>1336</v>
      </c>
      <c r="X61" s="68" t="s">
        <v>1337</v>
      </c>
      <c r="Y61" s="68" t="s">
        <v>1338</v>
      </c>
      <c r="Z61" s="68" t="s">
        <v>1339</v>
      </c>
      <c r="AA61" s="68" t="s">
        <v>1340</v>
      </c>
      <c r="AB61" s="68" t="s">
        <v>1341</v>
      </c>
      <c r="AC61" s="68" t="s">
        <v>1342</v>
      </c>
      <c r="AD61" s="68" t="s">
        <v>1343</v>
      </c>
      <c r="AE61" s="68" t="s">
        <v>1344</v>
      </c>
    </row>
    <row r="62" spans="1:31" s="69" customFormat="1" x14ac:dyDescent="0.3">
      <c r="A62" s="72" t="s">
        <v>1355</v>
      </c>
      <c r="B62" s="72" t="s">
        <v>621</v>
      </c>
      <c r="C62" s="73">
        <v>0</v>
      </c>
      <c r="D62" s="73">
        <v>0</v>
      </c>
      <c r="E62" s="73">
        <v>0</v>
      </c>
      <c r="F62" s="73">
        <v>0</v>
      </c>
      <c r="G62" s="73">
        <v>0</v>
      </c>
      <c r="H62" s="73">
        <v>0</v>
      </c>
      <c r="I62" s="73">
        <v>0</v>
      </c>
      <c r="J62" s="73">
        <v>0</v>
      </c>
      <c r="K62" s="73">
        <v>0</v>
      </c>
      <c r="L62" s="73">
        <v>0</v>
      </c>
      <c r="M62" s="73">
        <v>0</v>
      </c>
      <c r="N62" s="73">
        <v>0</v>
      </c>
      <c r="O62" s="73">
        <v>0</v>
      </c>
      <c r="P62" s="73">
        <v>0</v>
      </c>
      <c r="Q62" s="73">
        <v>0</v>
      </c>
      <c r="R62" s="73">
        <v>0</v>
      </c>
      <c r="S62" s="73">
        <v>0</v>
      </c>
      <c r="T62" s="73">
        <v>0</v>
      </c>
      <c r="U62" s="73">
        <v>0</v>
      </c>
      <c r="V62" s="73">
        <v>0</v>
      </c>
      <c r="W62" s="73">
        <v>0</v>
      </c>
      <c r="X62" s="73">
        <v>0</v>
      </c>
      <c r="Y62" s="73">
        <v>0</v>
      </c>
      <c r="Z62" s="73">
        <v>0</v>
      </c>
      <c r="AA62" s="73">
        <v>0</v>
      </c>
      <c r="AB62" s="73">
        <v>0</v>
      </c>
      <c r="AC62" s="73">
        <v>0</v>
      </c>
      <c r="AD62" s="73">
        <v>0</v>
      </c>
      <c r="AE62" s="73">
        <v>0</v>
      </c>
    </row>
    <row r="63" spans="1:31" s="69" customFormat="1" x14ac:dyDescent="0.3">
      <c r="A63" s="72" t="s">
        <v>1355</v>
      </c>
      <c r="B63" s="72" t="s">
        <v>622</v>
      </c>
      <c r="C63" s="73">
        <v>0</v>
      </c>
      <c r="D63" s="73">
        <v>0</v>
      </c>
      <c r="E63" s="73">
        <v>0</v>
      </c>
      <c r="F63" s="73">
        <v>0</v>
      </c>
      <c r="G63" s="73">
        <v>0</v>
      </c>
      <c r="H63" s="73">
        <v>0</v>
      </c>
      <c r="I63" s="73">
        <v>0</v>
      </c>
      <c r="J63" s="73">
        <v>0</v>
      </c>
      <c r="K63" s="73">
        <v>0</v>
      </c>
      <c r="L63" s="73">
        <v>0</v>
      </c>
      <c r="M63" s="73">
        <v>0</v>
      </c>
      <c r="N63" s="73">
        <v>0</v>
      </c>
      <c r="O63" s="73">
        <v>0</v>
      </c>
      <c r="P63" s="73">
        <v>0</v>
      </c>
      <c r="Q63" s="73">
        <v>0</v>
      </c>
      <c r="R63" s="73">
        <v>0</v>
      </c>
      <c r="S63" s="73">
        <v>0</v>
      </c>
      <c r="T63" s="73">
        <v>0</v>
      </c>
      <c r="U63" s="73">
        <v>0</v>
      </c>
      <c r="V63" s="73">
        <v>0</v>
      </c>
      <c r="W63" s="73">
        <v>0</v>
      </c>
      <c r="X63" s="73">
        <v>0</v>
      </c>
      <c r="Y63" s="73">
        <v>0</v>
      </c>
      <c r="Z63" s="73">
        <v>0</v>
      </c>
      <c r="AA63" s="73">
        <v>0</v>
      </c>
      <c r="AB63" s="73">
        <v>0</v>
      </c>
      <c r="AC63" s="73">
        <v>0</v>
      </c>
      <c r="AD63" s="73">
        <v>0</v>
      </c>
      <c r="AE63" s="73">
        <v>0</v>
      </c>
    </row>
    <row r="64" spans="1:31" s="69" customFormat="1" x14ac:dyDescent="0.3">
      <c r="A64" s="72" t="s">
        <v>1355</v>
      </c>
      <c r="B64" s="72" t="s">
        <v>360</v>
      </c>
      <c r="C64" s="73">
        <v>709</v>
      </c>
      <c r="D64" s="73">
        <v>709</v>
      </c>
      <c r="E64" s="73">
        <v>529</v>
      </c>
      <c r="F64" s="73">
        <v>529</v>
      </c>
      <c r="G64" s="73">
        <v>529</v>
      </c>
      <c r="H64" s="73">
        <v>529</v>
      </c>
      <c r="I64" s="73">
        <v>529</v>
      </c>
      <c r="J64" s="73">
        <v>529</v>
      </c>
      <c r="K64" s="73">
        <v>529</v>
      </c>
      <c r="L64" s="73">
        <v>529</v>
      </c>
      <c r="M64" s="73">
        <v>529</v>
      </c>
      <c r="N64" s="73">
        <v>529</v>
      </c>
      <c r="O64" s="73">
        <v>529</v>
      </c>
      <c r="P64" s="73">
        <v>529</v>
      </c>
      <c r="Q64" s="73">
        <v>529</v>
      </c>
      <c r="R64" s="73">
        <v>529</v>
      </c>
      <c r="S64" s="73">
        <v>0</v>
      </c>
      <c r="T64" s="73">
        <v>0</v>
      </c>
      <c r="U64" s="73">
        <v>0</v>
      </c>
      <c r="V64" s="73">
        <v>0</v>
      </c>
      <c r="W64" s="73">
        <v>0</v>
      </c>
      <c r="X64" s="73">
        <v>0</v>
      </c>
      <c r="Y64" s="73">
        <v>0</v>
      </c>
      <c r="Z64" s="73">
        <v>0</v>
      </c>
      <c r="AA64" s="73">
        <v>0</v>
      </c>
      <c r="AB64" s="73">
        <v>0</v>
      </c>
      <c r="AC64" s="73">
        <v>0</v>
      </c>
      <c r="AD64" s="73">
        <v>0</v>
      </c>
      <c r="AE64" s="73">
        <v>0</v>
      </c>
    </row>
    <row r="65" spans="1:31" s="69" customFormat="1" x14ac:dyDescent="0.3">
      <c r="A65" s="72" t="s">
        <v>1355</v>
      </c>
      <c r="B65" s="72" t="s">
        <v>1346</v>
      </c>
      <c r="C65" s="73">
        <v>800</v>
      </c>
      <c r="D65" s="73">
        <v>800</v>
      </c>
      <c r="E65" s="73">
        <v>800</v>
      </c>
      <c r="F65" s="73">
        <v>800</v>
      </c>
      <c r="G65" s="73">
        <v>800</v>
      </c>
      <c r="H65" s="73">
        <v>800</v>
      </c>
      <c r="I65" s="73">
        <v>800</v>
      </c>
      <c r="J65" s="73">
        <v>800</v>
      </c>
      <c r="K65" s="73">
        <v>800</v>
      </c>
      <c r="L65" s="73">
        <v>800</v>
      </c>
      <c r="M65" s="73">
        <v>800</v>
      </c>
      <c r="N65" s="73">
        <v>800</v>
      </c>
      <c r="O65" s="73">
        <v>800</v>
      </c>
      <c r="P65" s="73">
        <v>800</v>
      </c>
      <c r="Q65" s="73">
        <v>0</v>
      </c>
      <c r="R65" s="73">
        <v>0</v>
      </c>
      <c r="S65" s="73">
        <v>0</v>
      </c>
      <c r="T65" s="73">
        <v>0</v>
      </c>
      <c r="U65" s="73">
        <v>0</v>
      </c>
      <c r="V65" s="73">
        <v>0</v>
      </c>
      <c r="W65" s="73">
        <v>0</v>
      </c>
      <c r="X65" s="73">
        <v>0</v>
      </c>
      <c r="Y65" s="73">
        <v>0</v>
      </c>
      <c r="Z65" s="73">
        <v>0</v>
      </c>
      <c r="AA65" s="73">
        <v>0</v>
      </c>
      <c r="AB65" s="73">
        <v>0</v>
      </c>
      <c r="AC65" s="73">
        <v>0</v>
      </c>
      <c r="AD65" s="73">
        <v>0</v>
      </c>
      <c r="AE65" s="73">
        <v>0</v>
      </c>
    </row>
    <row r="66" spans="1:31" s="69" customFormat="1" x14ac:dyDescent="0.3">
      <c r="A66" s="72" t="s">
        <v>1355</v>
      </c>
      <c r="B66" s="72" t="s">
        <v>1347</v>
      </c>
      <c r="C66" s="73">
        <v>1437.1399917602528</v>
      </c>
      <c r="D66" s="73">
        <v>1437.1399917602528</v>
      </c>
      <c r="E66" s="73">
        <v>1437.1399917602528</v>
      </c>
      <c r="F66" s="73">
        <v>1437.1399917602528</v>
      </c>
      <c r="G66" s="73">
        <v>1437.1399917602528</v>
      </c>
      <c r="H66" s="73">
        <v>1437.1399917602528</v>
      </c>
      <c r="I66" s="73">
        <v>1437.1399917602528</v>
      </c>
      <c r="J66" s="73">
        <v>1437.1399917602528</v>
      </c>
      <c r="K66" s="73">
        <v>1437.1399917602528</v>
      </c>
      <c r="L66" s="73">
        <v>1054.639991760253</v>
      </c>
      <c r="M66" s="73">
        <v>1054.639991760253</v>
      </c>
      <c r="N66" s="73">
        <v>785.29999542236283</v>
      </c>
      <c r="O66" s="73">
        <v>785.29999542236283</v>
      </c>
      <c r="P66" s="73">
        <v>785.29999542236283</v>
      </c>
      <c r="Q66" s="73">
        <v>705.29999542236283</v>
      </c>
      <c r="R66" s="73">
        <v>705.29999542236283</v>
      </c>
      <c r="S66" s="73">
        <v>799.54674542236285</v>
      </c>
      <c r="T66" s="73">
        <v>799.54674542236285</v>
      </c>
      <c r="U66" s="73">
        <v>799.54674542236285</v>
      </c>
      <c r="V66" s="73">
        <v>799.54674542236285</v>
      </c>
      <c r="W66" s="73">
        <v>1114.5841154223629</v>
      </c>
      <c r="X66" s="73">
        <v>1114.5841154223629</v>
      </c>
      <c r="Y66" s="73">
        <v>1381.9465454223628</v>
      </c>
      <c r="Z66" s="73">
        <v>1043.946545422363</v>
      </c>
      <c r="AA66" s="73">
        <v>1043.946545422363</v>
      </c>
      <c r="AB66" s="73">
        <v>1043.946545422363</v>
      </c>
      <c r="AC66" s="73">
        <v>1043.946545422363</v>
      </c>
      <c r="AD66" s="73">
        <v>1043.946545422363</v>
      </c>
      <c r="AE66" s="73">
        <v>1043.946545422363</v>
      </c>
    </row>
    <row r="67" spans="1:31" s="69" customFormat="1" x14ac:dyDescent="0.3">
      <c r="A67" s="72" t="s">
        <v>1355</v>
      </c>
      <c r="B67" s="72" t="s">
        <v>1271</v>
      </c>
      <c r="C67" s="73">
        <v>0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O67" s="73">
        <v>0</v>
      </c>
      <c r="P67" s="73">
        <v>0</v>
      </c>
      <c r="Q67" s="73">
        <v>0</v>
      </c>
      <c r="R67" s="73">
        <v>0</v>
      </c>
      <c r="S67" s="73">
        <v>0</v>
      </c>
      <c r="T67" s="73">
        <v>0</v>
      </c>
      <c r="U67" s="73">
        <v>0</v>
      </c>
      <c r="V67" s="73">
        <v>0</v>
      </c>
      <c r="W67" s="73">
        <v>0</v>
      </c>
      <c r="X67" s="73">
        <v>0</v>
      </c>
      <c r="Y67" s="73">
        <v>0</v>
      </c>
      <c r="Z67" s="73">
        <v>0</v>
      </c>
      <c r="AA67" s="73">
        <v>0</v>
      </c>
      <c r="AB67" s="73">
        <v>0</v>
      </c>
      <c r="AC67" s="73">
        <v>0</v>
      </c>
      <c r="AD67" s="73">
        <v>0</v>
      </c>
      <c r="AE67" s="73">
        <v>0</v>
      </c>
    </row>
    <row r="68" spans="1:31" s="69" customFormat="1" x14ac:dyDescent="0.3">
      <c r="A68" s="72" t="s">
        <v>1355</v>
      </c>
      <c r="B68" s="72" t="s">
        <v>626</v>
      </c>
      <c r="C68" s="73">
        <v>2233.4479490026811</v>
      </c>
      <c r="D68" s="73">
        <v>2529.84795052856</v>
      </c>
      <c r="E68" s="73">
        <v>2622.7746005285603</v>
      </c>
      <c r="F68" s="73">
        <v>3404.7099960529999</v>
      </c>
      <c r="G68" s="73">
        <v>3404.7099960538399</v>
      </c>
      <c r="H68" s="73">
        <v>3404.70999605518</v>
      </c>
      <c r="I68" s="73">
        <v>3396.3337330566101</v>
      </c>
      <c r="J68" s="73">
        <v>3976.0906360597201</v>
      </c>
      <c r="K68" s="73">
        <v>3885.3406360628301</v>
      </c>
      <c r="L68" s="73">
        <v>3773.3406360726103</v>
      </c>
      <c r="M68" s="73">
        <v>3773.3406360874301</v>
      </c>
      <c r="N68" s="73">
        <v>4686.4710072351709</v>
      </c>
      <c r="O68" s="73">
        <v>4587.7710103047075</v>
      </c>
      <c r="P68" s="73">
        <v>4587.7710103166582</v>
      </c>
      <c r="Q68" s="73">
        <v>4500.5072918602791</v>
      </c>
      <c r="R68" s="73">
        <v>4315.7072906274307</v>
      </c>
      <c r="S68" s="73">
        <v>4335.9503907548778</v>
      </c>
      <c r="T68" s="73">
        <v>4376.9507610656783</v>
      </c>
      <c r="U68" s="73">
        <v>4202.4217556012427</v>
      </c>
      <c r="V68" s="73">
        <v>4163.4217556471731</v>
      </c>
      <c r="W68" s="73">
        <v>4665.2025959616485</v>
      </c>
      <c r="X68" s="73">
        <v>4743.5662991228037</v>
      </c>
      <c r="Y68" s="73">
        <v>5176.9420354677923</v>
      </c>
      <c r="Z68" s="73">
        <v>5202.5536111364918</v>
      </c>
      <c r="AA68" s="73">
        <v>4881.1063668281049</v>
      </c>
      <c r="AB68" s="73">
        <v>6223.6275669882252</v>
      </c>
      <c r="AC68" s="73">
        <v>6223.6275670320656</v>
      </c>
      <c r="AD68" s="73">
        <v>6223.6275670725554</v>
      </c>
      <c r="AE68" s="73">
        <v>6342.8659670974348</v>
      </c>
    </row>
    <row r="69" spans="1:31" s="69" customFormat="1" x14ac:dyDescent="0.3">
      <c r="A69" s="72" t="s">
        <v>1355</v>
      </c>
      <c r="B69" s="72" t="s">
        <v>1348</v>
      </c>
      <c r="C69" s="73">
        <v>353</v>
      </c>
      <c r="D69" s="73">
        <v>432.19999694824207</v>
      </c>
      <c r="E69" s="73">
        <v>432.19999694824207</v>
      </c>
      <c r="F69" s="73">
        <v>432.19999694824207</v>
      </c>
      <c r="G69" s="73">
        <v>432.19999694824207</v>
      </c>
      <c r="H69" s="73">
        <v>432.19999694824207</v>
      </c>
      <c r="I69" s="73">
        <v>432.19999694824207</v>
      </c>
      <c r="J69" s="73">
        <v>432.19999694824207</v>
      </c>
      <c r="K69" s="73">
        <v>432.19999694824207</v>
      </c>
      <c r="L69" s="73">
        <v>432.19999694824207</v>
      </c>
      <c r="M69" s="73">
        <v>504.80945694824209</v>
      </c>
      <c r="N69" s="73">
        <v>504.80945694824209</v>
      </c>
      <c r="O69" s="73">
        <v>504.80945694824209</v>
      </c>
      <c r="P69" s="73">
        <v>504.80945694824209</v>
      </c>
      <c r="Q69" s="73">
        <v>504.80945694824209</v>
      </c>
      <c r="R69" s="73">
        <v>504.80945694824209</v>
      </c>
      <c r="S69" s="73">
        <v>955.2292569482421</v>
      </c>
      <c r="T69" s="73">
        <v>955.2292569482421</v>
      </c>
      <c r="U69" s="73">
        <v>1504.809396948242</v>
      </c>
      <c r="V69" s="73">
        <v>1504.809396948242</v>
      </c>
      <c r="W69" s="73">
        <v>1504.809396948242</v>
      </c>
      <c r="X69" s="73">
        <v>1504.809396948242</v>
      </c>
      <c r="Y69" s="73">
        <v>1715.8059569482421</v>
      </c>
      <c r="Z69" s="73">
        <v>1605.8059569482421</v>
      </c>
      <c r="AA69" s="73">
        <v>1605.8059569482421</v>
      </c>
      <c r="AB69" s="73">
        <v>1605.8059569482421</v>
      </c>
      <c r="AC69" s="73">
        <v>1605.8059569482421</v>
      </c>
      <c r="AD69" s="73">
        <v>1605.8059569482421</v>
      </c>
      <c r="AE69" s="73">
        <v>1604.581736948242</v>
      </c>
    </row>
    <row r="70" spans="1:31" s="69" customFormat="1" x14ac:dyDescent="0.3">
      <c r="A70" s="72" t="s">
        <v>1355</v>
      </c>
      <c r="B70" s="72" t="s">
        <v>1349</v>
      </c>
      <c r="C70" s="73">
        <v>205</v>
      </c>
      <c r="D70" s="73">
        <v>205</v>
      </c>
      <c r="E70" s="73">
        <v>205</v>
      </c>
      <c r="F70" s="73">
        <v>205</v>
      </c>
      <c r="G70" s="73">
        <v>205</v>
      </c>
      <c r="H70" s="73">
        <v>205</v>
      </c>
      <c r="I70" s="73">
        <v>205</v>
      </c>
      <c r="J70" s="73">
        <v>205</v>
      </c>
      <c r="K70" s="73">
        <v>205</v>
      </c>
      <c r="L70" s="73">
        <v>175</v>
      </c>
      <c r="M70" s="73">
        <v>175</v>
      </c>
      <c r="N70" s="73">
        <v>251.59704599999992</v>
      </c>
      <c r="O70" s="73">
        <v>251.59704599999992</v>
      </c>
      <c r="P70" s="73">
        <v>226.59704599999992</v>
      </c>
      <c r="Q70" s="73">
        <v>516.85289999999998</v>
      </c>
      <c r="R70" s="73">
        <v>516.85289999999998</v>
      </c>
      <c r="S70" s="73">
        <v>602.29340000000002</v>
      </c>
      <c r="T70" s="73">
        <v>602.29340000000002</v>
      </c>
      <c r="U70" s="73">
        <v>673.43690000000004</v>
      </c>
      <c r="V70" s="73">
        <v>673.43690000000004</v>
      </c>
      <c r="W70" s="73">
        <v>736.32839999999999</v>
      </c>
      <c r="X70" s="73">
        <v>736.32839999999999</v>
      </c>
      <c r="Y70" s="73">
        <v>736.32839999999999</v>
      </c>
      <c r="Z70" s="73">
        <v>736.32839999999999</v>
      </c>
      <c r="AA70" s="73">
        <v>736.32839999999999</v>
      </c>
      <c r="AB70" s="73">
        <v>736.32839999999999</v>
      </c>
      <c r="AC70" s="73">
        <v>736.32839999999999</v>
      </c>
      <c r="AD70" s="73">
        <v>736.32839999999999</v>
      </c>
      <c r="AE70" s="73">
        <v>736.32839999999999</v>
      </c>
    </row>
    <row r="71" spans="1:31" s="69" customFormat="1" x14ac:dyDescent="0.3">
      <c r="A71" s="72" t="s">
        <v>1355</v>
      </c>
      <c r="B71" s="72" t="s">
        <v>612</v>
      </c>
      <c r="C71" s="73">
        <v>0</v>
      </c>
      <c r="D71" s="73">
        <v>0</v>
      </c>
      <c r="E71" s="73">
        <v>0</v>
      </c>
      <c r="F71" s="73">
        <v>0</v>
      </c>
      <c r="G71" s="73">
        <v>0</v>
      </c>
      <c r="H71" s="73">
        <v>0</v>
      </c>
      <c r="I71" s="73">
        <v>0</v>
      </c>
      <c r="J71" s="73">
        <v>0</v>
      </c>
      <c r="K71" s="73">
        <v>0</v>
      </c>
      <c r="L71" s="73">
        <v>0</v>
      </c>
      <c r="M71" s="73">
        <v>0</v>
      </c>
      <c r="N71" s="73">
        <v>0</v>
      </c>
      <c r="O71" s="73">
        <v>0</v>
      </c>
      <c r="P71" s="73">
        <v>0</v>
      </c>
      <c r="Q71" s="73">
        <v>0</v>
      </c>
      <c r="R71" s="73">
        <v>0</v>
      </c>
      <c r="S71" s="73">
        <v>0</v>
      </c>
      <c r="T71" s="73">
        <v>0</v>
      </c>
      <c r="U71" s="73">
        <v>0</v>
      </c>
      <c r="V71" s="73">
        <v>0</v>
      </c>
      <c r="W71" s="73">
        <v>0</v>
      </c>
      <c r="X71" s="73">
        <v>0</v>
      </c>
      <c r="Y71" s="73">
        <v>0</v>
      </c>
      <c r="Z71" s="73">
        <v>0</v>
      </c>
      <c r="AA71" s="73">
        <v>0</v>
      </c>
      <c r="AB71" s="73">
        <v>0</v>
      </c>
      <c r="AC71" s="73">
        <v>0</v>
      </c>
      <c r="AD71" s="73">
        <v>0</v>
      </c>
      <c r="AE71" s="73">
        <v>0</v>
      </c>
    </row>
    <row r="72" spans="1:31" s="69" customFormat="1" x14ac:dyDescent="0.3">
      <c r="A72" s="72" t="s">
        <v>1355</v>
      </c>
      <c r="B72" s="72" t="s">
        <v>1350</v>
      </c>
      <c r="C72" s="73">
        <v>19.108000516891451</v>
      </c>
      <c r="D72" s="73">
        <v>37.433001041412268</v>
      </c>
      <c r="E72" s="73">
        <v>64.041998863220101</v>
      </c>
      <c r="F72" s="73">
        <v>100.9389972686767</v>
      </c>
      <c r="G72" s="73">
        <v>139.00600242614701</v>
      </c>
      <c r="H72" s="73">
        <v>181.2900047302239</v>
      </c>
      <c r="I72" s="73">
        <v>233.20699691772381</v>
      </c>
      <c r="J72" s="73">
        <v>295.74800109863247</v>
      </c>
      <c r="K72" s="73">
        <v>367.72499084472639</v>
      </c>
      <c r="L72" s="73">
        <v>418.77000427246037</v>
      </c>
      <c r="M72" s="73">
        <v>476.5399932861323</v>
      </c>
      <c r="N72" s="73">
        <v>537.83000946044876</v>
      </c>
      <c r="O72" s="73">
        <v>602.48300170898392</v>
      </c>
      <c r="P72" s="73">
        <v>656.358985900878</v>
      </c>
      <c r="Q72" s="73">
        <v>712.61397552490098</v>
      </c>
      <c r="R72" s="73">
        <v>743.76597595214798</v>
      </c>
      <c r="S72" s="73">
        <v>776.57901000976506</v>
      </c>
      <c r="T72" s="73">
        <v>809.53199768066293</v>
      </c>
      <c r="U72" s="73">
        <v>844.20101928710903</v>
      </c>
      <c r="V72" s="73">
        <v>879.81898498535099</v>
      </c>
      <c r="W72" s="73">
        <v>916.08302307128906</v>
      </c>
      <c r="X72" s="73">
        <v>953.68797302246003</v>
      </c>
      <c r="Y72" s="73">
        <v>992.26100158691304</v>
      </c>
      <c r="Z72" s="73">
        <v>1032.718978881835</v>
      </c>
      <c r="AA72" s="73">
        <v>1074.201995849608</v>
      </c>
      <c r="AB72" s="73">
        <v>1117.7970275878902</v>
      </c>
      <c r="AC72" s="73">
        <v>1162.580978393554</v>
      </c>
      <c r="AD72" s="73">
        <v>1208.344024658202</v>
      </c>
      <c r="AE72" s="73">
        <v>1254.282028198234</v>
      </c>
    </row>
    <row r="73" spans="1:31" s="69" customFormat="1" x14ac:dyDescent="0.3">
      <c r="A73" s="108" t="s">
        <v>1351</v>
      </c>
      <c r="B73" s="108"/>
      <c r="C73" s="74">
        <v>5532.5879407629345</v>
      </c>
      <c r="D73" s="74">
        <v>5908.1879392370556</v>
      </c>
      <c r="E73" s="74">
        <v>5821.114589237055</v>
      </c>
      <c r="F73" s="74">
        <v>6603.0499847614956</v>
      </c>
      <c r="G73" s="74">
        <v>6603.049984762335</v>
      </c>
      <c r="H73" s="74">
        <v>6603.0499847636747</v>
      </c>
      <c r="I73" s="74">
        <v>6594.6737217651053</v>
      </c>
      <c r="J73" s="74">
        <v>7174.4306247682152</v>
      </c>
      <c r="K73" s="74">
        <v>7083.6806247713248</v>
      </c>
      <c r="L73" s="74">
        <v>6589.1806247811055</v>
      </c>
      <c r="M73" s="74">
        <v>6661.7900847959245</v>
      </c>
      <c r="N73" s="74">
        <v>7305.5804596057751</v>
      </c>
      <c r="O73" s="74">
        <v>7206.8804626753117</v>
      </c>
      <c r="P73" s="74">
        <v>7206.8804626872625</v>
      </c>
      <c r="Q73" s="74">
        <v>6239.6167442308833</v>
      </c>
      <c r="R73" s="74">
        <v>6054.8167429980349</v>
      </c>
      <c r="S73" s="74">
        <v>6090.7263931254829</v>
      </c>
      <c r="T73" s="74">
        <v>6131.7267634362834</v>
      </c>
      <c r="U73" s="74">
        <v>6506.7778979718478</v>
      </c>
      <c r="V73" s="74">
        <v>6467.7778980177773</v>
      </c>
      <c r="W73" s="74">
        <v>7284.5961083322527</v>
      </c>
      <c r="X73" s="74">
        <v>7362.9598114934088</v>
      </c>
      <c r="Y73" s="74">
        <v>8274.6945378383971</v>
      </c>
      <c r="Z73" s="74">
        <v>7852.3061135070966</v>
      </c>
      <c r="AA73" s="74">
        <v>7530.8588691987097</v>
      </c>
      <c r="AB73" s="74">
        <v>8873.380069358831</v>
      </c>
      <c r="AC73" s="74">
        <v>8873.3800694026704</v>
      </c>
      <c r="AD73" s="74">
        <v>8873.3800694431593</v>
      </c>
      <c r="AE73" s="74">
        <v>8991.3942494680396</v>
      </c>
    </row>
    <row r="74" spans="1:31" s="69" customFormat="1" x14ac:dyDescent="0.3"/>
    <row r="75" spans="1:31" s="69" customFormat="1" x14ac:dyDescent="0.3">
      <c r="A75" s="68" t="s">
        <v>1233</v>
      </c>
      <c r="B75" s="68" t="s">
        <v>1315</v>
      </c>
      <c r="C75" s="68" t="s">
        <v>1316</v>
      </c>
      <c r="D75" s="68" t="s">
        <v>1317</v>
      </c>
      <c r="E75" s="68" t="s">
        <v>1318</v>
      </c>
      <c r="F75" s="68" t="s">
        <v>1319</v>
      </c>
      <c r="G75" s="68" t="s">
        <v>1320</v>
      </c>
      <c r="H75" s="68" t="s">
        <v>1321</v>
      </c>
      <c r="I75" s="68" t="s">
        <v>1322</v>
      </c>
      <c r="J75" s="68" t="s">
        <v>1323</v>
      </c>
      <c r="K75" s="68" t="s">
        <v>1324</v>
      </c>
      <c r="L75" s="68" t="s">
        <v>1325</v>
      </c>
      <c r="M75" s="68" t="s">
        <v>1326</v>
      </c>
      <c r="N75" s="68" t="s">
        <v>1327</v>
      </c>
      <c r="O75" s="68" t="s">
        <v>1328</v>
      </c>
      <c r="P75" s="68" t="s">
        <v>1329</v>
      </c>
      <c r="Q75" s="68" t="s">
        <v>1330</v>
      </c>
      <c r="R75" s="68" t="s">
        <v>1331</v>
      </c>
      <c r="S75" s="68" t="s">
        <v>1332</v>
      </c>
      <c r="T75" s="68" t="s">
        <v>1333</v>
      </c>
      <c r="U75" s="68" t="s">
        <v>1334</v>
      </c>
      <c r="V75" s="68" t="s">
        <v>1335</v>
      </c>
      <c r="W75" s="68" t="s">
        <v>1336</v>
      </c>
      <c r="X75" s="68" t="s">
        <v>1337</v>
      </c>
      <c r="Y75" s="68" t="s">
        <v>1338</v>
      </c>
      <c r="Z75" s="68" t="s">
        <v>1339</v>
      </c>
      <c r="AA75" s="68" t="s">
        <v>1340</v>
      </c>
      <c r="AB75" s="68" t="s">
        <v>1341</v>
      </c>
      <c r="AC75" s="68" t="s">
        <v>1342</v>
      </c>
      <c r="AD75" s="68" t="s">
        <v>1343</v>
      </c>
      <c r="AE75" s="68" t="s">
        <v>1344</v>
      </c>
    </row>
    <row r="76" spans="1:31" s="69" customFormat="1" x14ac:dyDescent="0.3">
      <c r="A76" s="72" t="s">
        <v>1356</v>
      </c>
      <c r="B76" s="72" t="s">
        <v>621</v>
      </c>
      <c r="C76" s="73">
        <v>0</v>
      </c>
      <c r="D76" s="73">
        <v>0</v>
      </c>
      <c r="E76" s="73">
        <v>0</v>
      </c>
      <c r="F76" s="73">
        <v>0</v>
      </c>
      <c r="G76" s="73">
        <v>0</v>
      </c>
      <c r="H76" s="73">
        <v>0</v>
      </c>
      <c r="I76" s="73">
        <v>0</v>
      </c>
      <c r="J76" s="73">
        <v>0</v>
      </c>
      <c r="K76" s="73">
        <v>0</v>
      </c>
      <c r="L76" s="73">
        <v>0</v>
      </c>
      <c r="M76" s="73">
        <v>0</v>
      </c>
      <c r="N76" s="73">
        <v>0</v>
      </c>
      <c r="O76" s="73">
        <v>0</v>
      </c>
      <c r="P76" s="73">
        <v>0</v>
      </c>
      <c r="Q76" s="73">
        <v>0</v>
      </c>
      <c r="R76" s="73">
        <v>0</v>
      </c>
      <c r="S76" s="73">
        <v>0</v>
      </c>
      <c r="T76" s="73">
        <v>0</v>
      </c>
      <c r="U76" s="73">
        <v>0</v>
      </c>
      <c r="V76" s="73">
        <v>0</v>
      </c>
      <c r="W76" s="73">
        <v>0</v>
      </c>
      <c r="X76" s="73">
        <v>0</v>
      </c>
      <c r="Y76" s="73">
        <v>0</v>
      </c>
      <c r="Z76" s="73">
        <v>0</v>
      </c>
      <c r="AA76" s="73">
        <v>0</v>
      </c>
      <c r="AB76" s="73">
        <v>0</v>
      </c>
      <c r="AC76" s="73">
        <v>0</v>
      </c>
      <c r="AD76" s="73">
        <v>0</v>
      </c>
      <c r="AE76" s="73">
        <v>0</v>
      </c>
    </row>
    <row r="77" spans="1:31" s="69" customFormat="1" x14ac:dyDescent="0.3">
      <c r="A77" s="72" t="s">
        <v>1356</v>
      </c>
      <c r="B77" s="72" t="s">
        <v>622</v>
      </c>
      <c r="C77" s="73">
        <v>0</v>
      </c>
      <c r="D77" s="73">
        <v>0</v>
      </c>
      <c r="E77" s="73">
        <v>0</v>
      </c>
      <c r="F77" s="73">
        <v>0</v>
      </c>
      <c r="G77" s="73">
        <v>0</v>
      </c>
      <c r="H77" s="73">
        <v>0</v>
      </c>
      <c r="I77" s="73">
        <v>0</v>
      </c>
      <c r="J77" s="73">
        <v>0</v>
      </c>
      <c r="K77" s="73">
        <v>0</v>
      </c>
      <c r="L77" s="73">
        <v>0</v>
      </c>
      <c r="M77" s="73">
        <v>0</v>
      </c>
      <c r="N77" s="73">
        <v>0</v>
      </c>
      <c r="O77" s="73">
        <v>0</v>
      </c>
      <c r="P77" s="73">
        <v>0</v>
      </c>
      <c r="Q77" s="73">
        <v>0</v>
      </c>
      <c r="R77" s="73">
        <v>0</v>
      </c>
      <c r="S77" s="73">
        <v>0</v>
      </c>
      <c r="T77" s="73">
        <v>0</v>
      </c>
      <c r="U77" s="73">
        <v>0</v>
      </c>
      <c r="V77" s="73">
        <v>0</v>
      </c>
      <c r="W77" s="73">
        <v>0</v>
      </c>
      <c r="X77" s="73">
        <v>0</v>
      </c>
      <c r="Y77" s="73">
        <v>0</v>
      </c>
      <c r="Z77" s="73">
        <v>0</v>
      </c>
      <c r="AA77" s="73">
        <v>0</v>
      </c>
      <c r="AB77" s="73">
        <v>0</v>
      </c>
      <c r="AC77" s="73">
        <v>0</v>
      </c>
      <c r="AD77" s="73">
        <v>0</v>
      </c>
      <c r="AE77" s="73">
        <v>0</v>
      </c>
    </row>
    <row r="78" spans="1:31" s="69" customFormat="1" x14ac:dyDescent="0.3">
      <c r="A78" s="72" t="s">
        <v>1356</v>
      </c>
      <c r="B78" s="72" t="s">
        <v>360</v>
      </c>
      <c r="C78" s="73">
        <v>208</v>
      </c>
      <c r="D78" s="73">
        <v>208</v>
      </c>
      <c r="E78" s="73">
        <v>208</v>
      </c>
      <c r="F78" s="73">
        <v>208</v>
      </c>
      <c r="G78" s="73">
        <v>208</v>
      </c>
      <c r="H78" s="73">
        <v>208</v>
      </c>
      <c r="I78" s="73">
        <v>208</v>
      </c>
      <c r="J78" s="73">
        <v>208</v>
      </c>
      <c r="K78" s="73">
        <v>208</v>
      </c>
      <c r="L78" s="73">
        <v>208</v>
      </c>
      <c r="M78" s="73">
        <v>208</v>
      </c>
      <c r="N78" s="73">
        <v>208</v>
      </c>
      <c r="O78" s="73">
        <v>208</v>
      </c>
      <c r="P78" s="73">
        <v>208</v>
      </c>
      <c r="Q78" s="73">
        <v>208</v>
      </c>
      <c r="R78" s="73">
        <v>208</v>
      </c>
      <c r="S78" s="73">
        <v>208</v>
      </c>
      <c r="T78" s="73">
        <v>208</v>
      </c>
      <c r="U78" s="73">
        <v>208</v>
      </c>
      <c r="V78" s="73">
        <v>208</v>
      </c>
      <c r="W78" s="73">
        <v>208</v>
      </c>
      <c r="X78" s="73">
        <v>208</v>
      </c>
      <c r="Y78" s="73">
        <v>208</v>
      </c>
      <c r="Z78" s="73">
        <v>208</v>
      </c>
      <c r="AA78" s="73">
        <v>208</v>
      </c>
      <c r="AB78" s="73">
        <v>208</v>
      </c>
      <c r="AC78" s="73">
        <v>208</v>
      </c>
      <c r="AD78" s="73">
        <v>208</v>
      </c>
      <c r="AE78" s="73">
        <v>208</v>
      </c>
    </row>
    <row r="79" spans="1:31" s="69" customFormat="1" x14ac:dyDescent="0.3">
      <c r="A79" s="72" t="s">
        <v>1356</v>
      </c>
      <c r="B79" s="72" t="s">
        <v>1346</v>
      </c>
      <c r="C79" s="73">
        <v>0</v>
      </c>
      <c r="D79" s="73">
        <v>0</v>
      </c>
      <c r="E79" s="73">
        <v>0</v>
      </c>
      <c r="F79" s="73">
        <v>0</v>
      </c>
      <c r="G79" s="73">
        <v>0</v>
      </c>
      <c r="H79" s="73">
        <v>0</v>
      </c>
      <c r="I79" s="73">
        <v>0</v>
      </c>
      <c r="J79" s="73">
        <v>0</v>
      </c>
      <c r="K79" s="73">
        <v>0</v>
      </c>
      <c r="L79" s="73">
        <v>0</v>
      </c>
      <c r="M79" s="73">
        <v>0</v>
      </c>
      <c r="N79" s="73">
        <v>0</v>
      </c>
      <c r="O79" s="73">
        <v>0</v>
      </c>
      <c r="P79" s="73">
        <v>0</v>
      </c>
      <c r="Q79" s="73">
        <v>0</v>
      </c>
      <c r="R79" s="73">
        <v>0</v>
      </c>
      <c r="S79" s="73">
        <v>0</v>
      </c>
      <c r="T79" s="73">
        <v>0</v>
      </c>
      <c r="U79" s="73">
        <v>0</v>
      </c>
      <c r="V79" s="73">
        <v>0</v>
      </c>
      <c r="W79" s="73">
        <v>0</v>
      </c>
      <c r="X79" s="73">
        <v>0</v>
      </c>
      <c r="Y79" s="73">
        <v>0</v>
      </c>
      <c r="Z79" s="73">
        <v>0</v>
      </c>
      <c r="AA79" s="73">
        <v>0</v>
      </c>
      <c r="AB79" s="73">
        <v>0</v>
      </c>
      <c r="AC79" s="73">
        <v>0</v>
      </c>
      <c r="AD79" s="73">
        <v>0</v>
      </c>
      <c r="AE79" s="73">
        <v>0</v>
      </c>
    </row>
    <row r="80" spans="1:31" s="69" customFormat="1" x14ac:dyDescent="0.3">
      <c r="A80" s="72" t="s">
        <v>1356</v>
      </c>
      <c r="B80" s="72" t="s">
        <v>1347</v>
      </c>
      <c r="C80" s="73">
        <v>178</v>
      </c>
      <c r="D80" s="73">
        <v>178</v>
      </c>
      <c r="E80" s="73">
        <v>178</v>
      </c>
      <c r="F80" s="73">
        <v>178</v>
      </c>
      <c r="G80" s="73">
        <v>178</v>
      </c>
      <c r="H80" s="73">
        <v>178</v>
      </c>
      <c r="I80" s="73">
        <v>178</v>
      </c>
      <c r="J80" s="73">
        <v>178</v>
      </c>
      <c r="K80" s="73">
        <v>178</v>
      </c>
      <c r="L80" s="73">
        <v>178</v>
      </c>
      <c r="M80" s="73">
        <v>178</v>
      </c>
      <c r="N80" s="73">
        <v>178</v>
      </c>
      <c r="O80" s="73">
        <v>178</v>
      </c>
      <c r="P80" s="73">
        <v>178</v>
      </c>
      <c r="Q80" s="73">
        <v>178</v>
      </c>
      <c r="R80" s="73">
        <v>178</v>
      </c>
      <c r="S80" s="73">
        <v>178</v>
      </c>
      <c r="T80" s="73">
        <v>178</v>
      </c>
      <c r="U80" s="73">
        <v>178</v>
      </c>
      <c r="V80" s="73">
        <v>58</v>
      </c>
      <c r="W80" s="73">
        <v>58</v>
      </c>
      <c r="X80" s="73">
        <v>58</v>
      </c>
      <c r="Y80" s="73">
        <v>58</v>
      </c>
      <c r="Z80" s="73">
        <v>58</v>
      </c>
      <c r="AA80" s="73">
        <v>58</v>
      </c>
      <c r="AB80" s="73">
        <v>58</v>
      </c>
      <c r="AC80" s="73">
        <v>58</v>
      </c>
      <c r="AD80" s="73">
        <v>58</v>
      </c>
      <c r="AE80" s="73">
        <v>58</v>
      </c>
    </row>
    <row r="81" spans="1:35" s="69" customFormat="1" x14ac:dyDescent="0.3">
      <c r="A81" s="72" t="s">
        <v>1356</v>
      </c>
      <c r="B81" s="72" t="s">
        <v>1271</v>
      </c>
      <c r="C81" s="73">
        <v>2408.8999938964839</v>
      </c>
      <c r="D81" s="73">
        <v>2408.8999938964839</v>
      </c>
      <c r="E81" s="73">
        <v>2408.8999938964839</v>
      </c>
      <c r="F81" s="73">
        <v>2408.8999938964839</v>
      </c>
      <c r="G81" s="73">
        <v>2408.8999938964839</v>
      </c>
      <c r="H81" s="73">
        <v>2408.8999938964839</v>
      </c>
      <c r="I81" s="73">
        <v>2658.8999938964839</v>
      </c>
      <c r="J81" s="73">
        <v>2658.8999938964839</v>
      </c>
      <c r="K81" s="73">
        <v>2658.8999938964839</v>
      </c>
      <c r="L81" s="73">
        <v>2658.8999938964839</v>
      </c>
      <c r="M81" s="73">
        <v>2658.8999938964839</v>
      </c>
      <c r="N81" s="73">
        <v>2658.8999938964839</v>
      </c>
      <c r="O81" s="73">
        <v>2658.8999938964839</v>
      </c>
      <c r="P81" s="73">
        <v>2658.8999938964839</v>
      </c>
      <c r="Q81" s="73">
        <v>2658.8999938964839</v>
      </c>
      <c r="R81" s="73">
        <v>2658.8999938964839</v>
      </c>
      <c r="S81" s="73">
        <v>2658.8999938964839</v>
      </c>
      <c r="T81" s="73">
        <v>2658.8999938964839</v>
      </c>
      <c r="U81" s="73">
        <v>2658.8999938964839</v>
      </c>
      <c r="V81" s="73">
        <v>2658.8999938964839</v>
      </c>
      <c r="W81" s="73">
        <v>2658.8999938964839</v>
      </c>
      <c r="X81" s="73">
        <v>2658.8999938964839</v>
      </c>
      <c r="Y81" s="73">
        <v>2658.8999938964839</v>
      </c>
      <c r="Z81" s="73">
        <v>2658.8999938964839</v>
      </c>
      <c r="AA81" s="73">
        <v>2658.8999938964839</v>
      </c>
      <c r="AB81" s="73">
        <v>2658.8999938964839</v>
      </c>
      <c r="AC81" s="73">
        <v>2658.8999938964839</v>
      </c>
      <c r="AD81" s="73">
        <v>2658.8999938964839</v>
      </c>
      <c r="AE81" s="73">
        <v>2658.8999938964839</v>
      </c>
    </row>
    <row r="82" spans="1:35" s="69" customFormat="1" x14ac:dyDescent="0.3">
      <c r="A82" s="72" t="s">
        <v>1356</v>
      </c>
      <c r="B82" s="72" t="s">
        <v>626</v>
      </c>
      <c r="C82" s="73">
        <v>959.1292055895351</v>
      </c>
      <c r="D82" s="73">
        <v>959.12920560741509</v>
      </c>
      <c r="E82" s="73">
        <v>1283.311222370605</v>
      </c>
      <c r="F82" s="73">
        <v>1283.311222370605</v>
      </c>
      <c r="G82" s="73">
        <v>1283.311222370605</v>
      </c>
      <c r="H82" s="73">
        <v>1283.311222370605</v>
      </c>
      <c r="I82" s="73">
        <v>1785.809892370605</v>
      </c>
      <c r="J82" s="73">
        <v>1785.809892370605</v>
      </c>
      <c r="K82" s="73">
        <v>2543.1029523706047</v>
      </c>
      <c r="L82" s="73">
        <v>2658.5456223706051</v>
      </c>
      <c r="M82" s="73">
        <v>2658.5456823706049</v>
      </c>
      <c r="N82" s="73">
        <v>2817.7501383792851</v>
      </c>
      <c r="O82" s="73">
        <v>2817.7501384349348</v>
      </c>
      <c r="P82" s="73">
        <v>2817.7501384565148</v>
      </c>
      <c r="Q82" s="73">
        <v>2817.7501384629149</v>
      </c>
      <c r="R82" s="73">
        <v>2817.750138486635</v>
      </c>
      <c r="S82" s="73">
        <v>2817.7510242825551</v>
      </c>
      <c r="T82" s="73">
        <v>3046.3064927263354</v>
      </c>
      <c r="U82" s="73">
        <v>3046.3064927580053</v>
      </c>
      <c r="V82" s="73">
        <v>3075.6412337781348</v>
      </c>
      <c r="W82" s="73">
        <v>3087.9939889489747</v>
      </c>
      <c r="X82" s="73">
        <v>3117.4361926759352</v>
      </c>
      <c r="Y82" s="73">
        <v>3117.4361927773352</v>
      </c>
      <c r="Z82" s="73">
        <v>2969.0361988885011</v>
      </c>
      <c r="AA82" s="73">
        <v>2969.0361989278513</v>
      </c>
      <c r="AB82" s="73">
        <v>3411.8206639515211</v>
      </c>
      <c r="AC82" s="73">
        <v>3411.820663987171</v>
      </c>
      <c r="AD82" s="73">
        <v>3552.5354740210714</v>
      </c>
      <c r="AE82" s="73">
        <v>3552.5354740377811</v>
      </c>
    </row>
    <row r="83" spans="1:35" s="69" customFormat="1" x14ac:dyDescent="0.3">
      <c r="A83" s="72" t="s">
        <v>1356</v>
      </c>
      <c r="B83" s="72" t="s">
        <v>1348</v>
      </c>
      <c r="C83" s="73">
        <v>0</v>
      </c>
      <c r="D83" s="73">
        <v>0</v>
      </c>
      <c r="E83" s="73">
        <v>0</v>
      </c>
      <c r="F83" s="73">
        <v>0</v>
      </c>
      <c r="G83" s="73">
        <v>0</v>
      </c>
      <c r="H83" s="73">
        <v>0</v>
      </c>
      <c r="I83" s="73">
        <v>0</v>
      </c>
      <c r="J83" s="73">
        <v>0</v>
      </c>
      <c r="K83" s="73">
        <v>0</v>
      </c>
      <c r="L83" s="73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  <c r="R83" s="73">
        <v>0</v>
      </c>
      <c r="S83" s="73">
        <v>0</v>
      </c>
      <c r="T83" s="73">
        <v>0</v>
      </c>
      <c r="U83" s="73">
        <v>0</v>
      </c>
      <c r="V83" s="73">
        <v>0</v>
      </c>
      <c r="W83" s="73">
        <v>0</v>
      </c>
      <c r="X83" s="73">
        <v>0</v>
      </c>
      <c r="Y83" s="73">
        <v>0</v>
      </c>
      <c r="Z83" s="73">
        <v>0</v>
      </c>
      <c r="AA83" s="73">
        <v>0</v>
      </c>
      <c r="AB83" s="73">
        <v>0</v>
      </c>
      <c r="AC83" s="73">
        <v>0</v>
      </c>
      <c r="AD83" s="73">
        <v>0</v>
      </c>
      <c r="AE83" s="73">
        <v>0</v>
      </c>
    </row>
    <row r="84" spans="1:35" s="69" customFormat="1" x14ac:dyDescent="0.3">
      <c r="A84" s="72" t="s">
        <v>1356</v>
      </c>
      <c r="B84" s="72" t="s">
        <v>1349</v>
      </c>
      <c r="C84" s="73">
        <v>0</v>
      </c>
      <c r="D84" s="73">
        <v>0</v>
      </c>
      <c r="E84" s="73">
        <v>0</v>
      </c>
      <c r="F84" s="73">
        <v>0</v>
      </c>
      <c r="G84" s="73">
        <v>0</v>
      </c>
      <c r="H84" s="73">
        <v>0</v>
      </c>
      <c r="I84" s="73">
        <v>0</v>
      </c>
      <c r="J84" s="73">
        <v>0</v>
      </c>
      <c r="K84" s="73">
        <v>0</v>
      </c>
      <c r="L84" s="73">
        <v>0</v>
      </c>
      <c r="M84" s="73">
        <v>0</v>
      </c>
      <c r="N84" s="73">
        <v>0</v>
      </c>
      <c r="O84" s="73">
        <v>0</v>
      </c>
      <c r="P84" s="73">
        <v>0</v>
      </c>
      <c r="Q84" s="73">
        <v>0</v>
      </c>
      <c r="R84" s="73">
        <v>0</v>
      </c>
      <c r="S84" s="73">
        <v>0</v>
      </c>
      <c r="T84" s="73">
        <v>0</v>
      </c>
      <c r="U84" s="73">
        <v>0</v>
      </c>
      <c r="V84" s="73">
        <v>0</v>
      </c>
      <c r="W84" s="73">
        <v>0</v>
      </c>
      <c r="X84" s="73">
        <v>0</v>
      </c>
      <c r="Y84" s="73">
        <v>0</v>
      </c>
      <c r="Z84" s="73">
        <v>0</v>
      </c>
      <c r="AA84" s="73">
        <v>0</v>
      </c>
      <c r="AB84" s="73">
        <v>0</v>
      </c>
      <c r="AC84" s="73">
        <v>0</v>
      </c>
      <c r="AD84" s="73">
        <v>0</v>
      </c>
      <c r="AE84" s="73">
        <v>0</v>
      </c>
    </row>
    <row r="85" spans="1:35" s="69" customFormat="1" x14ac:dyDescent="0.3">
      <c r="A85" s="72" t="s">
        <v>1356</v>
      </c>
      <c r="B85" s="72" t="s">
        <v>612</v>
      </c>
      <c r="C85" s="73">
        <v>0</v>
      </c>
      <c r="D85" s="73">
        <v>0</v>
      </c>
      <c r="E85" s="73">
        <v>0</v>
      </c>
      <c r="F85" s="73">
        <v>0</v>
      </c>
      <c r="G85" s="73">
        <v>0</v>
      </c>
      <c r="H85" s="73">
        <v>0</v>
      </c>
      <c r="I85" s="73">
        <v>0</v>
      </c>
      <c r="J85" s="73">
        <v>0</v>
      </c>
      <c r="K85" s="73">
        <v>2.5090705048899999</v>
      </c>
      <c r="L85" s="73">
        <v>135.70949502960002</v>
      </c>
      <c r="M85" s="73">
        <v>172.1067951389</v>
      </c>
      <c r="N85" s="73">
        <v>741.92742570649989</v>
      </c>
      <c r="O85" s="73">
        <v>741.92742571563997</v>
      </c>
      <c r="P85" s="73">
        <v>741.92742571724</v>
      </c>
      <c r="Q85" s="73">
        <v>741.92742572147995</v>
      </c>
      <c r="R85" s="73">
        <v>741.92742573215992</v>
      </c>
      <c r="S85" s="73">
        <v>818.60937574044999</v>
      </c>
      <c r="T85" s="73">
        <v>818.60937575356002</v>
      </c>
      <c r="U85" s="73">
        <v>826.11582579188996</v>
      </c>
      <c r="V85" s="73">
        <v>826.11582579882997</v>
      </c>
      <c r="W85" s="73">
        <v>876.30852583338003</v>
      </c>
      <c r="X85" s="73">
        <v>876.30852587888</v>
      </c>
      <c r="Y85" s="73">
        <v>876.30852587985999</v>
      </c>
      <c r="Z85" s="73">
        <v>876.30852588157995</v>
      </c>
      <c r="AA85" s="73">
        <v>876.30852590315999</v>
      </c>
      <c r="AB85" s="73">
        <v>876.30852605491998</v>
      </c>
      <c r="AC85" s="73">
        <v>876.30852606029998</v>
      </c>
      <c r="AD85" s="73">
        <v>876.30852609609997</v>
      </c>
      <c r="AE85" s="73">
        <v>876.30852610561999</v>
      </c>
      <c r="AF85" s="71"/>
      <c r="AG85" s="71"/>
      <c r="AH85" s="71"/>
      <c r="AI85" s="71"/>
    </row>
    <row r="86" spans="1:35" s="69" customFormat="1" x14ac:dyDescent="0.3">
      <c r="A86" s="72" t="s">
        <v>1356</v>
      </c>
      <c r="B86" s="72" t="s">
        <v>1350</v>
      </c>
      <c r="C86" s="73">
        <v>2.531000047922126</v>
      </c>
      <c r="D86" s="73">
        <v>5.8989998698234514</v>
      </c>
      <c r="E86" s="73">
        <v>10.95600008964537</v>
      </c>
      <c r="F86" s="73">
        <v>18.307000398635768</v>
      </c>
      <c r="G86" s="73">
        <v>27.271999120712248</v>
      </c>
      <c r="H86" s="73">
        <v>37.668000698089529</v>
      </c>
      <c r="I86" s="73">
        <v>50.497000694274853</v>
      </c>
      <c r="J86" s="73">
        <v>65.411998748779297</v>
      </c>
      <c r="K86" s="73">
        <v>82.598003387451101</v>
      </c>
      <c r="L86" s="73">
        <v>96.729002952575598</v>
      </c>
      <c r="M86" s="73">
        <v>112.11099720001209</v>
      </c>
      <c r="N86" s="73">
        <v>128.7480001449583</v>
      </c>
      <c r="O86" s="73">
        <v>146.674007415771</v>
      </c>
      <c r="P86" s="73">
        <v>164.1120033264157</v>
      </c>
      <c r="Q86" s="73">
        <v>182.07299804687452</v>
      </c>
      <c r="R86" s="73">
        <v>191.79999732971089</v>
      </c>
      <c r="S86" s="73">
        <v>202.03400230407689</v>
      </c>
      <c r="T86" s="73">
        <v>212.35599899291938</v>
      </c>
      <c r="U86" s="73">
        <v>223.17800712585358</v>
      </c>
      <c r="V86" s="73">
        <v>234.19300270080521</v>
      </c>
      <c r="W86" s="73">
        <v>245.49399948120112</v>
      </c>
      <c r="X86" s="73">
        <v>256.95800399780211</v>
      </c>
      <c r="Y86" s="73">
        <v>268.73600196838322</v>
      </c>
      <c r="Z86" s="73">
        <v>280.62199401855423</v>
      </c>
      <c r="AA86" s="73">
        <v>292.61600875854447</v>
      </c>
      <c r="AB86" s="73">
        <v>304.57599258422778</v>
      </c>
      <c r="AC86" s="73">
        <v>316.62600326538069</v>
      </c>
      <c r="AD86" s="73">
        <v>328.75601196289063</v>
      </c>
      <c r="AE86" s="73">
        <v>340.86399841308514</v>
      </c>
      <c r="AF86" s="71"/>
      <c r="AG86" s="71"/>
      <c r="AH86" s="71"/>
      <c r="AI86" s="71"/>
    </row>
    <row r="87" spans="1:35" s="69" customFormat="1" x14ac:dyDescent="0.3">
      <c r="A87" s="108" t="s">
        <v>1351</v>
      </c>
      <c r="B87" s="108"/>
      <c r="C87" s="74">
        <v>3754.029199486019</v>
      </c>
      <c r="D87" s="74">
        <v>3754.0291995038988</v>
      </c>
      <c r="E87" s="74">
        <v>4078.2112162670892</v>
      </c>
      <c r="F87" s="74">
        <v>4078.2112162670892</v>
      </c>
      <c r="G87" s="74">
        <v>4078.2112162670892</v>
      </c>
      <c r="H87" s="74">
        <v>4078.2112162670892</v>
      </c>
      <c r="I87" s="74">
        <v>4830.7098862670891</v>
      </c>
      <c r="J87" s="74">
        <v>4830.7098862670891</v>
      </c>
      <c r="K87" s="74">
        <v>5588.0029462670882</v>
      </c>
      <c r="L87" s="74">
        <v>5703.4456162670886</v>
      </c>
      <c r="M87" s="74">
        <v>5703.4456762670889</v>
      </c>
      <c r="N87" s="74">
        <v>5862.6501322757686</v>
      </c>
      <c r="O87" s="74">
        <v>5862.6501323314187</v>
      </c>
      <c r="P87" s="74">
        <v>5862.6501323529992</v>
      </c>
      <c r="Q87" s="74">
        <v>5862.6501323593984</v>
      </c>
      <c r="R87" s="74">
        <v>5862.6501323831189</v>
      </c>
      <c r="S87" s="74">
        <v>5862.6510181790391</v>
      </c>
      <c r="T87" s="74">
        <v>6091.2064866228193</v>
      </c>
      <c r="U87" s="74">
        <v>6091.2064866544897</v>
      </c>
      <c r="V87" s="74">
        <v>6000.5412276746192</v>
      </c>
      <c r="W87" s="74">
        <v>6012.8939828454586</v>
      </c>
      <c r="X87" s="74">
        <v>6042.3361865724191</v>
      </c>
      <c r="Y87" s="74">
        <v>6042.3361866738196</v>
      </c>
      <c r="Z87" s="74">
        <v>5893.936192784985</v>
      </c>
      <c r="AA87" s="74">
        <v>5893.9361928243352</v>
      </c>
      <c r="AB87" s="74">
        <v>6336.7206578480054</v>
      </c>
      <c r="AC87" s="74">
        <v>6336.7206578836549</v>
      </c>
      <c r="AD87" s="74">
        <v>6477.4354679175558</v>
      </c>
      <c r="AE87" s="74">
        <v>6477.435467934265</v>
      </c>
      <c r="AF87" s="71"/>
      <c r="AG87" s="71"/>
      <c r="AH87" s="71"/>
      <c r="AI87" s="71"/>
    </row>
    <row r="88" spans="1:35" s="69" customFormat="1" collapsed="1" x14ac:dyDescent="0.3">
      <c r="A88" s="71"/>
      <c r="B88" s="71"/>
      <c r="C88" s="71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  <c r="AH88" s="71"/>
      <c r="AI88" s="71"/>
    </row>
    <row r="89" spans="1:35" s="69" customFormat="1" x14ac:dyDescent="0.3">
      <c r="A89" s="71"/>
      <c r="B89" s="71"/>
      <c r="C89" s="71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  <c r="AH89" s="71"/>
      <c r="AI89" s="71"/>
    </row>
    <row r="90" spans="1:35" s="69" customFormat="1" x14ac:dyDescent="0.3">
      <c r="A90" s="70" t="s">
        <v>1357</v>
      </c>
      <c r="B90" s="71"/>
      <c r="C90" s="71"/>
      <c r="D90" s="71"/>
      <c r="E90" s="71"/>
      <c r="F90" s="71"/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</row>
    <row r="91" spans="1:35" s="69" customFormat="1" x14ac:dyDescent="0.3">
      <c r="A91" s="68" t="s">
        <v>1233</v>
      </c>
      <c r="B91" s="68" t="s">
        <v>1315</v>
      </c>
      <c r="C91" s="68" t="s">
        <v>1316</v>
      </c>
      <c r="D91" s="68" t="s">
        <v>1317</v>
      </c>
      <c r="E91" s="68" t="s">
        <v>1318</v>
      </c>
      <c r="F91" s="68" t="s">
        <v>1319</v>
      </c>
      <c r="G91" s="68" t="s">
        <v>1320</v>
      </c>
      <c r="H91" s="68" t="s">
        <v>1321</v>
      </c>
      <c r="I91" s="68" t="s">
        <v>1322</v>
      </c>
      <c r="J91" s="68" t="s">
        <v>1323</v>
      </c>
      <c r="K91" s="68" t="s">
        <v>1324</v>
      </c>
      <c r="L91" s="68" t="s">
        <v>1325</v>
      </c>
      <c r="M91" s="68" t="s">
        <v>1326</v>
      </c>
      <c r="N91" s="68" t="s">
        <v>1327</v>
      </c>
      <c r="O91" s="68" t="s">
        <v>1328</v>
      </c>
      <c r="P91" s="68" t="s">
        <v>1329</v>
      </c>
      <c r="Q91" s="68" t="s">
        <v>1330</v>
      </c>
      <c r="R91" s="68" t="s">
        <v>1331</v>
      </c>
      <c r="S91" s="68" t="s">
        <v>1332</v>
      </c>
      <c r="T91" s="68" t="s">
        <v>1333</v>
      </c>
      <c r="U91" s="68" t="s">
        <v>1334</v>
      </c>
      <c r="V91" s="68" t="s">
        <v>1335</v>
      </c>
      <c r="W91" s="68" t="s">
        <v>1336</v>
      </c>
      <c r="X91" s="68" t="s">
        <v>1337</v>
      </c>
      <c r="Y91" s="68" t="s">
        <v>1338</v>
      </c>
      <c r="Z91" s="68" t="s">
        <v>1339</v>
      </c>
      <c r="AA91" s="68" t="s">
        <v>1340</v>
      </c>
      <c r="AB91" s="68" t="s">
        <v>1341</v>
      </c>
      <c r="AC91" s="68" t="s">
        <v>1342</v>
      </c>
      <c r="AD91" s="68" t="s">
        <v>1343</v>
      </c>
      <c r="AE91" s="68" t="s">
        <v>1344</v>
      </c>
      <c r="AF91" s="71"/>
      <c r="AG91" s="71"/>
      <c r="AH91" s="71"/>
      <c r="AI91" s="71"/>
    </row>
    <row r="92" spans="1:35" s="69" customFormat="1" x14ac:dyDescent="0.3">
      <c r="A92" s="72" t="s">
        <v>1345</v>
      </c>
      <c r="B92" s="72" t="s">
        <v>1358</v>
      </c>
      <c r="C92" s="73">
        <v>260.329999923706</v>
      </c>
      <c r="D92" s="73">
        <v>600.32999992370605</v>
      </c>
      <c r="E92" s="73">
        <v>600.32999992370605</v>
      </c>
      <c r="F92" s="73">
        <v>600.32999992370605</v>
      </c>
      <c r="G92" s="73">
        <v>600.32999992370605</v>
      </c>
      <c r="H92" s="73">
        <v>600.32999992370605</v>
      </c>
      <c r="I92" s="73">
        <v>600.32999992370605</v>
      </c>
      <c r="J92" s="73">
        <v>600.32999992370605</v>
      </c>
      <c r="K92" s="73">
        <v>600.32999992370605</v>
      </c>
      <c r="L92" s="73">
        <v>570.32999992370605</v>
      </c>
      <c r="M92" s="73">
        <v>570.32999992370605</v>
      </c>
      <c r="N92" s="73">
        <v>1090.718689685616</v>
      </c>
      <c r="O92" s="73">
        <v>1184.3836198590197</v>
      </c>
      <c r="P92" s="73">
        <v>1159.3836198714198</v>
      </c>
      <c r="Q92" s="73">
        <v>1449.63949565948</v>
      </c>
      <c r="R92" s="73">
        <v>1449.63949571886</v>
      </c>
      <c r="S92" s="73">
        <v>1918.40454684934</v>
      </c>
      <c r="T92" s="73">
        <v>1918.4045469257198</v>
      </c>
      <c r="U92" s="73">
        <v>2874.1217624178603</v>
      </c>
      <c r="V92" s="73">
        <v>2854.1217624752003</v>
      </c>
      <c r="W92" s="73">
        <v>3421.0191863582399</v>
      </c>
      <c r="X92" s="73">
        <v>3310.8197849225498</v>
      </c>
      <c r="Y92" s="73">
        <v>3310.8197849245598</v>
      </c>
      <c r="Z92" s="73">
        <v>3610.1553233106697</v>
      </c>
      <c r="AA92" s="73">
        <v>3610.1553194414296</v>
      </c>
      <c r="AB92" s="73">
        <v>4965.2410188459608</v>
      </c>
      <c r="AC92" s="73">
        <v>4965.241016911551</v>
      </c>
      <c r="AD92" s="73">
        <v>5856.3035141495411</v>
      </c>
      <c r="AE92" s="73">
        <v>5856.3034954653594</v>
      </c>
      <c r="AF92" s="71"/>
      <c r="AG92" s="71"/>
      <c r="AH92" s="71"/>
      <c r="AI92" s="71"/>
    </row>
    <row r="93" spans="1:35" collapsed="1" x14ac:dyDescent="0.3">
      <c r="A93" s="72" t="s">
        <v>1345</v>
      </c>
      <c r="B93" s="72" t="s">
        <v>1359</v>
      </c>
      <c r="C93" s="73">
        <v>1330</v>
      </c>
      <c r="D93" s="73">
        <v>1330</v>
      </c>
      <c r="E93" s="73">
        <v>1330</v>
      </c>
      <c r="F93" s="73">
        <v>1330</v>
      </c>
      <c r="G93" s="73">
        <v>3370</v>
      </c>
      <c r="H93" s="73">
        <v>3370</v>
      </c>
      <c r="I93" s="73">
        <v>3370</v>
      </c>
      <c r="J93" s="73">
        <v>3370</v>
      </c>
      <c r="K93" s="73">
        <v>5372.5089705048895</v>
      </c>
      <c r="L93" s="73">
        <v>5505.7093950296003</v>
      </c>
      <c r="M93" s="73">
        <v>5542.1066951389002</v>
      </c>
      <c r="N93" s="73">
        <v>6566.4729957064992</v>
      </c>
      <c r="O93" s="73">
        <v>6826.7434757156398</v>
      </c>
      <c r="P93" s="73">
        <v>6826.7434757172396</v>
      </c>
      <c r="Q93" s="73">
        <v>6924.0512657214795</v>
      </c>
      <c r="R93" s="73">
        <v>6924.0512657321597</v>
      </c>
      <c r="S93" s="73">
        <v>8202.3285757404501</v>
      </c>
      <c r="T93" s="73">
        <v>8202.3285757535596</v>
      </c>
      <c r="U93" s="73">
        <v>8227.1015257918898</v>
      </c>
      <c r="V93" s="73">
        <v>8227.1015257988292</v>
      </c>
      <c r="W93" s="73">
        <v>9633.5627258333789</v>
      </c>
      <c r="X93" s="73">
        <v>11176.30362587888</v>
      </c>
      <c r="Y93" s="73">
        <v>11176.30362587986</v>
      </c>
      <c r="Z93" s="73">
        <v>11218.687825881581</v>
      </c>
      <c r="AA93" s="73">
        <v>11218.68782590316</v>
      </c>
      <c r="AB93" s="73">
        <v>11218.68782605492</v>
      </c>
      <c r="AC93" s="73">
        <v>11218.687826060301</v>
      </c>
      <c r="AD93" s="73">
        <v>11485.1348260961</v>
      </c>
      <c r="AE93" s="73">
        <v>11485.134826105621</v>
      </c>
    </row>
    <row r="94" spans="1:35" x14ac:dyDescent="0.3">
      <c r="A94" s="72" t="s">
        <v>1345</v>
      </c>
      <c r="B94" s="72" t="s">
        <v>1360</v>
      </c>
      <c r="C94" s="73">
        <v>95.565001159906174</v>
      </c>
      <c r="D94" s="73">
        <v>222.30399817228289</v>
      </c>
      <c r="E94" s="73">
        <v>472.72400641441254</v>
      </c>
      <c r="F94" s="73">
        <v>827.38901638984419</v>
      </c>
      <c r="G94" s="73">
        <v>1275.4639947414385</v>
      </c>
      <c r="H94" s="73">
        <v>1796.002980709073</v>
      </c>
      <c r="I94" s="73">
        <v>2438.3960294723474</v>
      </c>
      <c r="J94" s="73">
        <v>3184.4369697570778</v>
      </c>
      <c r="K94" s="73">
        <v>4042.5660362243557</v>
      </c>
      <c r="L94" s="73">
        <v>4718.5470113754145</v>
      </c>
      <c r="M94" s="73">
        <v>5463.8920488357453</v>
      </c>
      <c r="N94" s="73">
        <v>6261.2278814315578</v>
      </c>
      <c r="O94" s="73">
        <v>7107.5971488952464</v>
      </c>
      <c r="P94" s="73">
        <v>7905.5148887634123</v>
      </c>
      <c r="Q94" s="73">
        <v>8730.1271591186469</v>
      </c>
      <c r="R94" s="73">
        <v>9162.6489810943513</v>
      </c>
      <c r="S94" s="73">
        <v>9618.3372249603162</v>
      </c>
      <c r="T94" s="73">
        <v>10079.154048919669</v>
      </c>
      <c r="U94" s="73">
        <v>10567.066068649285</v>
      </c>
      <c r="V94" s="73">
        <v>11065.494928359969</v>
      </c>
      <c r="W94" s="73">
        <v>11575.234004974354</v>
      </c>
      <c r="X94" s="73">
        <v>12098.768871307355</v>
      </c>
      <c r="Y94" s="73">
        <v>12640.389154434191</v>
      </c>
      <c r="Z94" s="73">
        <v>13204.069122314442</v>
      </c>
      <c r="AA94" s="73">
        <v>13783.858104705803</v>
      </c>
      <c r="AB94" s="73">
        <v>14380.364139556885</v>
      </c>
      <c r="AC94" s="73">
        <v>14988.57563400268</v>
      </c>
      <c r="AD94" s="73">
        <v>15603.09802246093</v>
      </c>
      <c r="AE94" s="73">
        <v>16225.747894287102</v>
      </c>
    </row>
    <row r="95" spans="1:35" collapsed="1" x14ac:dyDescent="0.3"/>
    <row r="96" spans="1:35" x14ac:dyDescent="0.3">
      <c r="A96" s="68" t="s">
        <v>1233</v>
      </c>
      <c r="B96" s="68" t="s">
        <v>1315</v>
      </c>
      <c r="C96" s="68" t="s">
        <v>1316</v>
      </c>
      <c r="D96" s="68" t="s">
        <v>1317</v>
      </c>
      <c r="E96" s="68" t="s">
        <v>1318</v>
      </c>
      <c r="F96" s="68" t="s">
        <v>1319</v>
      </c>
      <c r="G96" s="68" t="s">
        <v>1320</v>
      </c>
      <c r="H96" s="68" t="s">
        <v>1321</v>
      </c>
      <c r="I96" s="68" t="s">
        <v>1322</v>
      </c>
      <c r="J96" s="68" t="s">
        <v>1323</v>
      </c>
      <c r="K96" s="68" t="s">
        <v>1324</v>
      </c>
      <c r="L96" s="68" t="s">
        <v>1325</v>
      </c>
      <c r="M96" s="68" t="s">
        <v>1326</v>
      </c>
      <c r="N96" s="68" t="s">
        <v>1327</v>
      </c>
      <c r="O96" s="68" t="s">
        <v>1328</v>
      </c>
      <c r="P96" s="68" t="s">
        <v>1329</v>
      </c>
      <c r="Q96" s="68" t="s">
        <v>1330</v>
      </c>
      <c r="R96" s="68" t="s">
        <v>1331</v>
      </c>
      <c r="S96" s="68" t="s">
        <v>1332</v>
      </c>
      <c r="T96" s="68" t="s">
        <v>1333</v>
      </c>
      <c r="U96" s="68" t="s">
        <v>1334</v>
      </c>
      <c r="V96" s="68" t="s">
        <v>1335</v>
      </c>
      <c r="W96" s="68" t="s">
        <v>1336</v>
      </c>
      <c r="X96" s="68" t="s">
        <v>1337</v>
      </c>
      <c r="Y96" s="68" t="s">
        <v>1338</v>
      </c>
      <c r="Z96" s="68" t="s">
        <v>1339</v>
      </c>
      <c r="AA96" s="68" t="s">
        <v>1340</v>
      </c>
      <c r="AB96" s="68" t="s">
        <v>1341</v>
      </c>
      <c r="AC96" s="68" t="s">
        <v>1342</v>
      </c>
      <c r="AD96" s="68" t="s">
        <v>1343</v>
      </c>
      <c r="AE96" s="68" t="s">
        <v>1344</v>
      </c>
    </row>
    <row r="97" spans="1:31" x14ac:dyDescent="0.3">
      <c r="A97" s="72" t="s">
        <v>1352</v>
      </c>
      <c r="B97" s="72" t="s">
        <v>1358</v>
      </c>
      <c r="C97" s="73">
        <v>0</v>
      </c>
      <c r="D97" s="73">
        <v>0</v>
      </c>
      <c r="E97" s="73">
        <v>0</v>
      </c>
      <c r="F97" s="73">
        <v>0</v>
      </c>
      <c r="G97" s="73">
        <v>0</v>
      </c>
      <c r="H97" s="73">
        <v>0</v>
      </c>
      <c r="I97" s="73">
        <v>0</v>
      </c>
      <c r="J97" s="73">
        <v>0</v>
      </c>
      <c r="K97" s="73">
        <v>0</v>
      </c>
      <c r="L97" s="73">
        <v>0</v>
      </c>
      <c r="M97" s="73">
        <v>0</v>
      </c>
      <c r="N97" s="73">
        <v>1.3591777000000001E-4</v>
      </c>
      <c r="O97" s="73">
        <v>1.3596642000000001E-4</v>
      </c>
      <c r="P97" s="73">
        <v>1.3597281999999999E-4</v>
      </c>
      <c r="Q97" s="73">
        <v>1.5765669999999999E-4</v>
      </c>
      <c r="R97" s="73">
        <v>1.5768406000000001E-4</v>
      </c>
      <c r="S97" s="73">
        <v>1.5808188E-4</v>
      </c>
      <c r="T97" s="73">
        <v>1.5811826999999901E-4</v>
      </c>
      <c r="U97" s="73">
        <v>884.5738734529001</v>
      </c>
      <c r="V97" s="73">
        <v>884.57387347610006</v>
      </c>
      <c r="W97" s="73">
        <v>1408.5798</v>
      </c>
      <c r="X97" s="73">
        <v>1408.5798</v>
      </c>
      <c r="Y97" s="73">
        <v>1408.5798</v>
      </c>
      <c r="Z97" s="73">
        <v>1707.91534</v>
      </c>
      <c r="AA97" s="73">
        <v>1707.91534</v>
      </c>
      <c r="AB97" s="73">
        <v>1707.91534</v>
      </c>
      <c r="AC97" s="73">
        <v>1707.91534</v>
      </c>
      <c r="AD97" s="73">
        <v>1707.91534</v>
      </c>
      <c r="AE97" s="73">
        <v>1707.9153000000001</v>
      </c>
    </row>
    <row r="98" spans="1:31" x14ac:dyDescent="0.3">
      <c r="A98" s="72" t="s">
        <v>1352</v>
      </c>
      <c r="B98" s="72" t="s">
        <v>1359</v>
      </c>
      <c r="C98" s="73">
        <v>840</v>
      </c>
      <c r="D98" s="73">
        <v>840</v>
      </c>
      <c r="E98" s="73">
        <v>840</v>
      </c>
      <c r="F98" s="73">
        <v>840</v>
      </c>
      <c r="G98" s="73">
        <v>2880</v>
      </c>
      <c r="H98" s="73">
        <v>2880</v>
      </c>
      <c r="I98" s="73">
        <v>2880</v>
      </c>
      <c r="J98" s="73">
        <v>2880</v>
      </c>
      <c r="K98" s="73">
        <v>4879.9998999999998</v>
      </c>
      <c r="L98" s="73">
        <v>4879.9998999999998</v>
      </c>
      <c r="M98" s="73">
        <v>4879.9998999999998</v>
      </c>
      <c r="N98" s="73">
        <v>4879.9998999999998</v>
      </c>
      <c r="O98" s="73">
        <v>4879.9998999999998</v>
      </c>
      <c r="P98" s="73">
        <v>4879.9998999999998</v>
      </c>
      <c r="Q98" s="73">
        <v>4879.9998999999998</v>
      </c>
      <c r="R98" s="73">
        <v>4879.9998999999998</v>
      </c>
      <c r="S98" s="73">
        <v>4879.9998999999998</v>
      </c>
      <c r="T98" s="73">
        <v>4879.9998999999998</v>
      </c>
      <c r="U98" s="73">
        <v>4897.2664000000004</v>
      </c>
      <c r="V98" s="73">
        <v>4897.2664000000004</v>
      </c>
      <c r="W98" s="73">
        <v>5480</v>
      </c>
      <c r="X98" s="73">
        <v>5480</v>
      </c>
      <c r="Y98" s="73">
        <v>5480</v>
      </c>
      <c r="Z98" s="73">
        <v>5480</v>
      </c>
      <c r="AA98" s="73">
        <v>5480</v>
      </c>
      <c r="AB98" s="73">
        <v>5480</v>
      </c>
      <c r="AC98" s="73">
        <v>5480</v>
      </c>
      <c r="AD98" s="73">
        <v>5480</v>
      </c>
      <c r="AE98" s="73">
        <v>5480</v>
      </c>
    </row>
    <row r="99" spans="1:31" x14ac:dyDescent="0.3">
      <c r="A99" s="72" t="s">
        <v>1352</v>
      </c>
      <c r="B99" s="72" t="s">
        <v>1360</v>
      </c>
      <c r="C99" s="73">
        <v>33.809000492095876</v>
      </c>
      <c r="D99" s="73">
        <v>82.708997726440401</v>
      </c>
      <c r="E99" s="73">
        <v>156.7610015869133</v>
      </c>
      <c r="F99" s="73">
        <v>263.89000701904251</v>
      </c>
      <c r="G99" s="73">
        <v>405.04799652099609</v>
      </c>
      <c r="H99" s="73">
        <v>567.05899810790902</v>
      </c>
      <c r="I99" s="73">
        <v>769.63403320312409</v>
      </c>
      <c r="J99" s="73">
        <v>1010.102981567382</v>
      </c>
      <c r="K99" s="73">
        <v>1287.846038818356</v>
      </c>
      <c r="L99" s="73">
        <v>1513.001998901364</v>
      </c>
      <c r="M99" s="73">
        <v>1757.9950256347629</v>
      </c>
      <c r="N99" s="73">
        <v>2022.752929687492</v>
      </c>
      <c r="O99" s="73">
        <v>2303.8510437011641</v>
      </c>
      <c r="P99" s="73">
        <v>2570.3709106445258</v>
      </c>
      <c r="Q99" s="73">
        <v>2845.8051147460928</v>
      </c>
      <c r="R99" s="73">
        <v>2993.400024414062</v>
      </c>
      <c r="S99" s="73">
        <v>3149.60205078125</v>
      </c>
      <c r="T99" s="73">
        <v>3306.082000732416</v>
      </c>
      <c r="U99" s="73">
        <v>3472.6760864257813</v>
      </c>
      <c r="V99" s="73">
        <v>3642.4990844726508</v>
      </c>
      <c r="W99" s="73">
        <v>3815.6539916992128</v>
      </c>
      <c r="X99" s="73">
        <v>3993.2119750976508</v>
      </c>
      <c r="Y99" s="73">
        <v>4175.7440795898383</v>
      </c>
      <c r="Z99" s="73">
        <v>4364.7819213867133</v>
      </c>
      <c r="AA99" s="73">
        <v>4557.4061279296875</v>
      </c>
      <c r="AB99" s="73">
        <v>4750.507080078125</v>
      </c>
      <c r="AC99" s="73">
        <v>4944.2018432617178</v>
      </c>
      <c r="AD99" s="73">
        <v>5141.238037109375</v>
      </c>
      <c r="AE99" s="73">
        <v>5338.71484375</v>
      </c>
    </row>
    <row r="101" spans="1:31" x14ac:dyDescent="0.3">
      <c r="A101" s="68" t="s">
        <v>1233</v>
      </c>
      <c r="B101" s="68" t="s">
        <v>1315</v>
      </c>
      <c r="C101" s="68" t="s">
        <v>1316</v>
      </c>
      <c r="D101" s="68" t="s">
        <v>1317</v>
      </c>
      <c r="E101" s="68" t="s">
        <v>1318</v>
      </c>
      <c r="F101" s="68" t="s">
        <v>1319</v>
      </c>
      <c r="G101" s="68" t="s">
        <v>1320</v>
      </c>
      <c r="H101" s="68" t="s">
        <v>1321</v>
      </c>
      <c r="I101" s="68" t="s">
        <v>1322</v>
      </c>
      <c r="J101" s="68" t="s">
        <v>1323</v>
      </c>
      <c r="K101" s="68" t="s">
        <v>1324</v>
      </c>
      <c r="L101" s="68" t="s">
        <v>1325</v>
      </c>
      <c r="M101" s="68" t="s">
        <v>1326</v>
      </c>
      <c r="N101" s="68" t="s">
        <v>1327</v>
      </c>
      <c r="O101" s="68" t="s">
        <v>1328</v>
      </c>
      <c r="P101" s="68" t="s">
        <v>1329</v>
      </c>
      <c r="Q101" s="68" t="s">
        <v>1330</v>
      </c>
      <c r="R101" s="68" t="s">
        <v>1331</v>
      </c>
      <c r="S101" s="68" t="s">
        <v>1332</v>
      </c>
      <c r="T101" s="68" t="s">
        <v>1333</v>
      </c>
      <c r="U101" s="68" t="s">
        <v>1334</v>
      </c>
      <c r="V101" s="68" t="s">
        <v>1335</v>
      </c>
      <c r="W101" s="68" t="s">
        <v>1336</v>
      </c>
      <c r="X101" s="68" t="s">
        <v>1337</v>
      </c>
      <c r="Y101" s="68" t="s">
        <v>1338</v>
      </c>
      <c r="Z101" s="68" t="s">
        <v>1339</v>
      </c>
      <c r="AA101" s="68" t="s">
        <v>1340</v>
      </c>
      <c r="AB101" s="68" t="s">
        <v>1341</v>
      </c>
      <c r="AC101" s="68" t="s">
        <v>1342</v>
      </c>
      <c r="AD101" s="68" t="s">
        <v>1343</v>
      </c>
      <c r="AE101" s="68" t="s">
        <v>1344</v>
      </c>
    </row>
    <row r="102" spans="1:31" x14ac:dyDescent="0.3">
      <c r="A102" s="72" t="s">
        <v>1353</v>
      </c>
      <c r="B102" s="72" t="s">
        <v>1358</v>
      </c>
      <c r="C102" s="73">
        <v>0</v>
      </c>
      <c r="D102" s="73">
        <v>20</v>
      </c>
      <c r="E102" s="73">
        <v>20</v>
      </c>
      <c r="F102" s="73">
        <v>20</v>
      </c>
      <c r="G102" s="73">
        <v>20</v>
      </c>
      <c r="H102" s="73">
        <v>20</v>
      </c>
      <c r="I102" s="73">
        <v>20</v>
      </c>
      <c r="J102" s="73">
        <v>20</v>
      </c>
      <c r="K102" s="73">
        <v>20</v>
      </c>
      <c r="L102" s="73">
        <v>20</v>
      </c>
      <c r="M102" s="73">
        <v>20</v>
      </c>
      <c r="N102" s="73">
        <v>463.79102</v>
      </c>
      <c r="O102" s="73">
        <v>612.78594999999996</v>
      </c>
      <c r="P102" s="73">
        <v>612.78594999999996</v>
      </c>
      <c r="Q102" s="73">
        <v>612.78594999999996</v>
      </c>
      <c r="R102" s="73">
        <v>612.78594999999996</v>
      </c>
      <c r="S102" s="73">
        <v>996.1105</v>
      </c>
      <c r="T102" s="73">
        <v>996.1105</v>
      </c>
      <c r="U102" s="73">
        <v>996.1105</v>
      </c>
      <c r="V102" s="73">
        <v>976.1105</v>
      </c>
      <c r="W102" s="73">
        <v>976.1105</v>
      </c>
      <c r="X102" s="73">
        <v>1165.9111</v>
      </c>
      <c r="Y102" s="73">
        <v>1165.9111</v>
      </c>
      <c r="Z102" s="73">
        <v>1165.9111</v>
      </c>
      <c r="AA102" s="73">
        <v>1165.9111</v>
      </c>
      <c r="AB102" s="73">
        <v>2520.9967999999999</v>
      </c>
      <c r="AC102" s="73">
        <v>2520.9967999999999</v>
      </c>
      <c r="AD102" s="73">
        <v>3412.0592999999999</v>
      </c>
      <c r="AE102" s="73">
        <v>3412.0592999999999</v>
      </c>
    </row>
    <row r="103" spans="1:31" x14ac:dyDescent="0.3">
      <c r="A103" s="72" t="s">
        <v>1353</v>
      </c>
      <c r="B103" s="72" t="s">
        <v>1359</v>
      </c>
      <c r="C103" s="73">
        <v>490</v>
      </c>
      <c r="D103" s="73">
        <v>490</v>
      </c>
      <c r="E103" s="73">
        <v>490</v>
      </c>
      <c r="F103" s="73">
        <v>490</v>
      </c>
      <c r="G103" s="73">
        <v>490</v>
      </c>
      <c r="H103" s="73">
        <v>490</v>
      </c>
      <c r="I103" s="73">
        <v>490</v>
      </c>
      <c r="J103" s="73">
        <v>490</v>
      </c>
      <c r="K103" s="73">
        <v>490</v>
      </c>
      <c r="L103" s="73">
        <v>490</v>
      </c>
      <c r="M103" s="73">
        <v>490</v>
      </c>
      <c r="N103" s="73">
        <v>751.10352</v>
      </c>
      <c r="O103" s="73">
        <v>1011.374</v>
      </c>
      <c r="P103" s="73">
        <v>1011.374</v>
      </c>
      <c r="Q103" s="73">
        <v>1011.374</v>
      </c>
      <c r="R103" s="73">
        <v>1011.374</v>
      </c>
      <c r="S103" s="73">
        <v>1780.8121000000001</v>
      </c>
      <c r="T103" s="73">
        <v>1780.8121000000001</v>
      </c>
      <c r="U103" s="73">
        <v>1780.8121000000001</v>
      </c>
      <c r="V103" s="73">
        <v>1780.8121000000001</v>
      </c>
      <c r="W103" s="73">
        <v>1780.8121000000001</v>
      </c>
      <c r="X103" s="73">
        <v>3323.5529999999999</v>
      </c>
      <c r="Y103" s="73">
        <v>3323.5529999999999</v>
      </c>
      <c r="Z103" s="73">
        <v>3323.5529999999999</v>
      </c>
      <c r="AA103" s="73">
        <v>3323.5529999999999</v>
      </c>
      <c r="AB103" s="73">
        <v>3323.5529999999999</v>
      </c>
      <c r="AC103" s="73">
        <v>3323.5529999999999</v>
      </c>
      <c r="AD103" s="73">
        <v>3590</v>
      </c>
      <c r="AE103" s="73">
        <v>3590</v>
      </c>
    </row>
    <row r="104" spans="1:31" x14ac:dyDescent="0.3">
      <c r="A104" s="72" t="s">
        <v>1353</v>
      </c>
      <c r="B104" s="72" t="s">
        <v>1360</v>
      </c>
      <c r="C104" s="73">
        <v>18.792000293731611</v>
      </c>
      <c r="D104" s="73">
        <v>56.930000305175746</v>
      </c>
      <c r="E104" s="73">
        <v>116.31200408935541</v>
      </c>
      <c r="F104" s="73">
        <v>203.74100685119538</v>
      </c>
      <c r="G104" s="73">
        <v>316.67499160766528</v>
      </c>
      <c r="H104" s="73">
        <v>441.51198577880842</v>
      </c>
      <c r="I104" s="73">
        <v>598.09701538085881</v>
      </c>
      <c r="J104" s="73">
        <v>788.33800506591706</v>
      </c>
      <c r="K104" s="73">
        <v>1007.1959838867181</v>
      </c>
      <c r="L104" s="73">
        <v>1181.6699371337841</v>
      </c>
      <c r="M104" s="73">
        <v>1375.488037109372</v>
      </c>
      <c r="N104" s="73">
        <v>1581.046997070305</v>
      </c>
      <c r="O104" s="73">
        <v>1799.5640411376919</v>
      </c>
      <c r="P104" s="73">
        <v>2003.201034545895</v>
      </c>
      <c r="Q104" s="73">
        <v>2215.9790039062468</v>
      </c>
      <c r="R104" s="73">
        <v>2320.6339721679628</v>
      </c>
      <c r="S104" s="73">
        <v>2431.5501098632758</v>
      </c>
      <c r="T104" s="73">
        <v>2543.8589782714839</v>
      </c>
      <c r="U104" s="73">
        <v>2662.8169250488231</v>
      </c>
      <c r="V104" s="73">
        <v>2785.4378967285102</v>
      </c>
      <c r="W104" s="73">
        <v>2910.140014648432</v>
      </c>
      <c r="X104" s="73">
        <v>3039.4479064941352</v>
      </c>
      <c r="Y104" s="73">
        <v>3174.2980346679628</v>
      </c>
      <c r="Z104" s="73">
        <v>3316.8311157226563</v>
      </c>
      <c r="AA104" s="73">
        <v>3463.237915039057</v>
      </c>
      <c r="AB104" s="73">
        <v>3617.5489807128902</v>
      </c>
      <c r="AC104" s="73">
        <v>3775.544921874995</v>
      </c>
      <c r="AD104" s="73">
        <v>3934.3799438476508</v>
      </c>
      <c r="AE104" s="73">
        <v>4096.4850463867178</v>
      </c>
    </row>
    <row r="106" spans="1:31" x14ac:dyDescent="0.3">
      <c r="A106" s="68" t="s">
        <v>1233</v>
      </c>
      <c r="B106" s="68" t="s">
        <v>1315</v>
      </c>
      <c r="C106" s="68" t="s">
        <v>1316</v>
      </c>
      <c r="D106" s="68" t="s">
        <v>1317</v>
      </c>
      <c r="E106" s="68" t="s">
        <v>1318</v>
      </c>
      <c r="F106" s="68" t="s">
        <v>1319</v>
      </c>
      <c r="G106" s="68" t="s">
        <v>1320</v>
      </c>
      <c r="H106" s="68" t="s">
        <v>1321</v>
      </c>
      <c r="I106" s="68" t="s">
        <v>1322</v>
      </c>
      <c r="J106" s="68" t="s">
        <v>1323</v>
      </c>
      <c r="K106" s="68" t="s">
        <v>1324</v>
      </c>
      <c r="L106" s="68" t="s">
        <v>1325</v>
      </c>
      <c r="M106" s="68" t="s">
        <v>1326</v>
      </c>
      <c r="N106" s="68" t="s">
        <v>1327</v>
      </c>
      <c r="O106" s="68" t="s">
        <v>1328</v>
      </c>
      <c r="P106" s="68" t="s">
        <v>1329</v>
      </c>
      <c r="Q106" s="68" t="s">
        <v>1330</v>
      </c>
      <c r="R106" s="68" t="s">
        <v>1331</v>
      </c>
      <c r="S106" s="68" t="s">
        <v>1332</v>
      </c>
      <c r="T106" s="68" t="s">
        <v>1333</v>
      </c>
      <c r="U106" s="68" t="s">
        <v>1334</v>
      </c>
      <c r="V106" s="68" t="s">
        <v>1335</v>
      </c>
      <c r="W106" s="68" t="s">
        <v>1336</v>
      </c>
      <c r="X106" s="68" t="s">
        <v>1337</v>
      </c>
      <c r="Y106" s="68" t="s">
        <v>1338</v>
      </c>
      <c r="Z106" s="68" t="s">
        <v>1339</v>
      </c>
      <c r="AA106" s="68" t="s">
        <v>1340</v>
      </c>
      <c r="AB106" s="68" t="s">
        <v>1341</v>
      </c>
      <c r="AC106" s="68" t="s">
        <v>1342</v>
      </c>
      <c r="AD106" s="68" t="s">
        <v>1343</v>
      </c>
      <c r="AE106" s="68" t="s">
        <v>1344</v>
      </c>
    </row>
    <row r="107" spans="1:31" x14ac:dyDescent="0.3">
      <c r="A107" s="72" t="s">
        <v>1354</v>
      </c>
      <c r="B107" s="72" t="s">
        <v>1358</v>
      </c>
      <c r="C107" s="73">
        <v>55.329999923705998</v>
      </c>
      <c r="D107" s="73">
        <v>375.329999923706</v>
      </c>
      <c r="E107" s="73">
        <v>375.329999923706</v>
      </c>
      <c r="F107" s="73">
        <v>375.329999923706</v>
      </c>
      <c r="G107" s="73">
        <v>375.329999923706</v>
      </c>
      <c r="H107" s="73">
        <v>375.329999923706</v>
      </c>
      <c r="I107" s="73">
        <v>375.329999923706</v>
      </c>
      <c r="J107" s="73">
        <v>375.329999923706</v>
      </c>
      <c r="K107" s="73">
        <v>375.329999923706</v>
      </c>
      <c r="L107" s="73">
        <v>375.329999923706</v>
      </c>
      <c r="M107" s="73">
        <v>375.329999923706</v>
      </c>
      <c r="N107" s="73">
        <v>375.33048776784602</v>
      </c>
      <c r="O107" s="73">
        <v>320.00048789260001</v>
      </c>
      <c r="P107" s="73">
        <v>320.0004878986</v>
      </c>
      <c r="Q107" s="73">
        <v>320.00048800278</v>
      </c>
      <c r="R107" s="73">
        <v>320.00048803480001</v>
      </c>
      <c r="S107" s="73">
        <v>320.00048876746001</v>
      </c>
      <c r="T107" s="73">
        <v>320.00048880744998</v>
      </c>
      <c r="U107" s="73">
        <v>320.00048896496003</v>
      </c>
      <c r="V107" s="73">
        <v>320.00048899910001</v>
      </c>
      <c r="W107" s="73">
        <v>300.00048635823998</v>
      </c>
      <c r="X107" s="73">
        <v>4.8492254999999898E-4</v>
      </c>
      <c r="Y107" s="73">
        <v>4.8492456000000001E-4</v>
      </c>
      <c r="Z107" s="73">
        <v>4.8331067000000001E-4</v>
      </c>
      <c r="AA107" s="73">
        <v>4.7944142999999898E-4</v>
      </c>
      <c r="AB107" s="73">
        <v>4.7884596E-4</v>
      </c>
      <c r="AC107" s="73">
        <v>4.76911549999999E-4</v>
      </c>
      <c r="AD107" s="73">
        <v>4.7414954E-4</v>
      </c>
      <c r="AE107" s="73">
        <v>4.9546535999999905E-4</v>
      </c>
    </row>
    <row r="108" spans="1:31" x14ac:dyDescent="0.3">
      <c r="A108" s="72" t="s">
        <v>1354</v>
      </c>
      <c r="B108" s="72" t="s">
        <v>1359</v>
      </c>
      <c r="C108" s="73">
        <v>0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193.44215</v>
      </c>
      <c r="O108" s="73">
        <v>193.44215</v>
      </c>
      <c r="P108" s="73">
        <v>193.44215</v>
      </c>
      <c r="Q108" s="73">
        <v>290.74993999999998</v>
      </c>
      <c r="R108" s="73">
        <v>290.74993999999998</v>
      </c>
      <c r="S108" s="73">
        <v>722.90719999999999</v>
      </c>
      <c r="T108" s="73">
        <v>722.90719999999999</v>
      </c>
      <c r="U108" s="73">
        <v>722.90719999999999</v>
      </c>
      <c r="V108" s="73">
        <v>722.90719999999999</v>
      </c>
      <c r="W108" s="73">
        <v>1496.4421</v>
      </c>
      <c r="X108" s="73">
        <v>1496.4421</v>
      </c>
      <c r="Y108" s="73">
        <v>1496.4421</v>
      </c>
      <c r="Z108" s="73">
        <v>1538.8262999999999</v>
      </c>
      <c r="AA108" s="73">
        <v>1538.8262999999999</v>
      </c>
      <c r="AB108" s="73">
        <v>1538.8262999999999</v>
      </c>
      <c r="AC108" s="73">
        <v>1538.8262999999999</v>
      </c>
      <c r="AD108" s="73">
        <v>1538.8262999999999</v>
      </c>
      <c r="AE108" s="73">
        <v>1538.8262999999999</v>
      </c>
    </row>
    <row r="109" spans="1:31" x14ac:dyDescent="0.3">
      <c r="A109" s="72" t="s">
        <v>1354</v>
      </c>
      <c r="B109" s="72" t="s">
        <v>1360</v>
      </c>
      <c r="C109" s="73">
        <v>21.324999809265112</v>
      </c>
      <c r="D109" s="73">
        <v>39.332999229431003</v>
      </c>
      <c r="E109" s="73">
        <v>124.65300178527829</v>
      </c>
      <c r="F109" s="73">
        <v>240.5120048522939</v>
      </c>
      <c r="G109" s="73">
        <v>387.46300506591774</v>
      </c>
      <c r="H109" s="73">
        <v>568.47399139404206</v>
      </c>
      <c r="I109" s="73">
        <v>786.96098327636605</v>
      </c>
      <c r="J109" s="73">
        <v>1024.835983276367</v>
      </c>
      <c r="K109" s="73">
        <v>1297.2010192871039</v>
      </c>
      <c r="L109" s="73">
        <v>1508.376068115231</v>
      </c>
      <c r="M109" s="73">
        <v>1741.757995605466</v>
      </c>
      <c r="N109" s="73">
        <v>1990.8499450683539</v>
      </c>
      <c r="O109" s="73">
        <v>2255.0250549316352</v>
      </c>
      <c r="P109" s="73">
        <v>2511.4719543456981</v>
      </c>
      <c r="Q109" s="73">
        <v>2773.6560668945313</v>
      </c>
      <c r="R109" s="73">
        <v>2913.0490112304678</v>
      </c>
      <c r="S109" s="73">
        <v>3058.5720520019481</v>
      </c>
      <c r="T109" s="73">
        <v>3207.325073242187</v>
      </c>
      <c r="U109" s="73">
        <v>3364.1940307617178</v>
      </c>
      <c r="V109" s="73">
        <v>3523.5459594726508</v>
      </c>
      <c r="W109" s="73">
        <v>3687.8629760742178</v>
      </c>
      <c r="X109" s="73">
        <v>3855.463012695307</v>
      </c>
      <c r="Y109" s="73">
        <v>4029.3500366210928</v>
      </c>
      <c r="Z109" s="73">
        <v>4209.115112304682</v>
      </c>
      <c r="AA109" s="73">
        <v>4396.3960571289063</v>
      </c>
      <c r="AB109" s="73">
        <v>4589.93505859375</v>
      </c>
      <c r="AC109" s="73">
        <v>4789.6218872070313</v>
      </c>
      <c r="AD109" s="73">
        <v>4990.3800048828125</v>
      </c>
      <c r="AE109" s="73">
        <v>5195.4019775390625</v>
      </c>
    </row>
    <row r="111" spans="1:31" x14ac:dyDescent="0.3">
      <c r="A111" s="68" t="s">
        <v>1233</v>
      </c>
      <c r="B111" s="68" t="s">
        <v>1315</v>
      </c>
      <c r="C111" s="68" t="s">
        <v>1316</v>
      </c>
      <c r="D111" s="68" t="s">
        <v>1317</v>
      </c>
      <c r="E111" s="68" t="s">
        <v>1318</v>
      </c>
      <c r="F111" s="68" t="s">
        <v>1319</v>
      </c>
      <c r="G111" s="68" t="s">
        <v>1320</v>
      </c>
      <c r="H111" s="68" t="s">
        <v>1321</v>
      </c>
      <c r="I111" s="68" t="s">
        <v>1322</v>
      </c>
      <c r="J111" s="68" t="s">
        <v>1323</v>
      </c>
      <c r="K111" s="68" t="s">
        <v>1324</v>
      </c>
      <c r="L111" s="68" t="s">
        <v>1325</v>
      </c>
      <c r="M111" s="68" t="s">
        <v>1326</v>
      </c>
      <c r="N111" s="68" t="s">
        <v>1327</v>
      </c>
      <c r="O111" s="68" t="s">
        <v>1328</v>
      </c>
      <c r="P111" s="68" t="s">
        <v>1329</v>
      </c>
      <c r="Q111" s="68" t="s">
        <v>1330</v>
      </c>
      <c r="R111" s="68" t="s">
        <v>1331</v>
      </c>
      <c r="S111" s="68" t="s">
        <v>1332</v>
      </c>
      <c r="T111" s="68" t="s">
        <v>1333</v>
      </c>
      <c r="U111" s="68" t="s">
        <v>1334</v>
      </c>
      <c r="V111" s="68" t="s">
        <v>1335</v>
      </c>
      <c r="W111" s="68" t="s">
        <v>1336</v>
      </c>
      <c r="X111" s="68" t="s">
        <v>1337</v>
      </c>
      <c r="Y111" s="68" t="s">
        <v>1338</v>
      </c>
      <c r="Z111" s="68" t="s">
        <v>1339</v>
      </c>
      <c r="AA111" s="68" t="s">
        <v>1340</v>
      </c>
      <c r="AB111" s="68" t="s">
        <v>1341</v>
      </c>
      <c r="AC111" s="68" t="s">
        <v>1342</v>
      </c>
      <c r="AD111" s="68" t="s">
        <v>1343</v>
      </c>
      <c r="AE111" s="68" t="s">
        <v>1344</v>
      </c>
    </row>
    <row r="112" spans="1:31" x14ac:dyDescent="0.3">
      <c r="A112" s="72" t="s">
        <v>1355</v>
      </c>
      <c r="B112" s="72" t="s">
        <v>1358</v>
      </c>
      <c r="C112" s="73">
        <v>205</v>
      </c>
      <c r="D112" s="73">
        <v>205</v>
      </c>
      <c r="E112" s="73">
        <v>205</v>
      </c>
      <c r="F112" s="73">
        <v>205</v>
      </c>
      <c r="G112" s="73">
        <v>205</v>
      </c>
      <c r="H112" s="73">
        <v>205</v>
      </c>
      <c r="I112" s="73">
        <v>205</v>
      </c>
      <c r="J112" s="73">
        <v>205</v>
      </c>
      <c r="K112" s="73">
        <v>205</v>
      </c>
      <c r="L112" s="73">
        <v>175</v>
      </c>
      <c r="M112" s="73">
        <v>175</v>
      </c>
      <c r="N112" s="73">
        <v>251.59704599999992</v>
      </c>
      <c r="O112" s="73">
        <v>251.59704599999992</v>
      </c>
      <c r="P112" s="73">
        <v>226.59704599999992</v>
      </c>
      <c r="Q112" s="73">
        <v>516.85289999999998</v>
      </c>
      <c r="R112" s="73">
        <v>516.85289999999998</v>
      </c>
      <c r="S112" s="73">
        <v>602.29340000000002</v>
      </c>
      <c r="T112" s="73">
        <v>602.29340000000002</v>
      </c>
      <c r="U112" s="73">
        <v>673.43690000000004</v>
      </c>
      <c r="V112" s="73">
        <v>673.43690000000004</v>
      </c>
      <c r="W112" s="73">
        <v>736.32839999999999</v>
      </c>
      <c r="X112" s="73">
        <v>736.32839999999999</v>
      </c>
      <c r="Y112" s="73">
        <v>736.32839999999999</v>
      </c>
      <c r="Z112" s="73">
        <v>736.32839999999999</v>
      </c>
      <c r="AA112" s="73">
        <v>736.32839999999999</v>
      </c>
      <c r="AB112" s="73">
        <v>736.32839999999999</v>
      </c>
      <c r="AC112" s="73">
        <v>736.32839999999999</v>
      </c>
      <c r="AD112" s="73">
        <v>736.32839999999999</v>
      </c>
      <c r="AE112" s="73">
        <v>736.32839999999999</v>
      </c>
    </row>
    <row r="113" spans="1:31" x14ac:dyDescent="0.3">
      <c r="A113" s="72" t="s">
        <v>1355</v>
      </c>
      <c r="B113" s="72" t="s">
        <v>1359</v>
      </c>
      <c r="C113" s="73">
        <v>0</v>
      </c>
      <c r="D113" s="73">
        <v>0</v>
      </c>
      <c r="E113" s="73">
        <v>0</v>
      </c>
      <c r="F113" s="73">
        <v>0</v>
      </c>
      <c r="G113" s="73">
        <v>0</v>
      </c>
      <c r="H113" s="73">
        <v>0</v>
      </c>
      <c r="I113" s="73">
        <v>0</v>
      </c>
      <c r="J113" s="73">
        <v>0</v>
      </c>
      <c r="K113" s="73">
        <v>0</v>
      </c>
      <c r="L113" s="73">
        <v>0</v>
      </c>
      <c r="M113" s="73">
        <v>0</v>
      </c>
      <c r="N113" s="73">
        <v>0</v>
      </c>
      <c r="O113" s="73">
        <v>0</v>
      </c>
      <c r="P113" s="73">
        <v>0</v>
      </c>
      <c r="Q113" s="73">
        <v>0</v>
      </c>
      <c r="R113" s="73">
        <v>0</v>
      </c>
      <c r="S113" s="73">
        <v>0</v>
      </c>
      <c r="T113" s="73">
        <v>0</v>
      </c>
      <c r="U113" s="73">
        <v>0</v>
      </c>
      <c r="V113" s="73">
        <v>0</v>
      </c>
      <c r="W113" s="73">
        <v>0</v>
      </c>
      <c r="X113" s="73">
        <v>0</v>
      </c>
      <c r="Y113" s="73">
        <v>0</v>
      </c>
      <c r="Z113" s="73">
        <v>0</v>
      </c>
      <c r="AA113" s="73">
        <v>0</v>
      </c>
      <c r="AB113" s="73">
        <v>0</v>
      </c>
      <c r="AC113" s="73">
        <v>0</v>
      </c>
      <c r="AD113" s="73">
        <v>0</v>
      </c>
      <c r="AE113" s="73">
        <v>0</v>
      </c>
    </row>
    <row r="114" spans="1:31" x14ac:dyDescent="0.3">
      <c r="A114" s="72" t="s">
        <v>1355</v>
      </c>
      <c r="B114" s="72" t="s">
        <v>1360</v>
      </c>
      <c r="C114" s="73">
        <v>19.108000516891451</v>
      </c>
      <c r="D114" s="73">
        <v>37.433001041412268</v>
      </c>
      <c r="E114" s="73">
        <v>64.041998863220101</v>
      </c>
      <c r="F114" s="73">
        <v>100.9389972686767</v>
      </c>
      <c r="G114" s="73">
        <v>139.00600242614701</v>
      </c>
      <c r="H114" s="73">
        <v>181.2900047302239</v>
      </c>
      <c r="I114" s="73">
        <v>233.20699691772381</v>
      </c>
      <c r="J114" s="73">
        <v>295.74800109863247</v>
      </c>
      <c r="K114" s="73">
        <v>367.72499084472639</v>
      </c>
      <c r="L114" s="73">
        <v>418.77000427246037</v>
      </c>
      <c r="M114" s="73">
        <v>476.5399932861323</v>
      </c>
      <c r="N114" s="73">
        <v>537.83000946044876</v>
      </c>
      <c r="O114" s="73">
        <v>602.48300170898392</v>
      </c>
      <c r="P114" s="73">
        <v>656.358985900878</v>
      </c>
      <c r="Q114" s="73">
        <v>712.61397552490098</v>
      </c>
      <c r="R114" s="73">
        <v>743.76597595214798</v>
      </c>
      <c r="S114" s="73">
        <v>776.57901000976506</v>
      </c>
      <c r="T114" s="73">
        <v>809.53199768066293</v>
      </c>
      <c r="U114" s="73">
        <v>844.20101928710903</v>
      </c>
      <c r="V114" s="73">
        <v>879.81898498535099</v>
      </c>
      <c r="W114" s="73">
        <v>916.08302307128906</v>
      </c>
      <c r="X114" s="73">
        <v>953.68797302246003</v>
      </c>
      <c r="Y114" s="73">
        <v>992.26100158691304</v>
      </c>
      <c r="Z114" s="73">
        <v>1032.718978881835</v>
      </c>
      <c r="AA114" s="73">
        <v>1074.201995849608</v>
      </c>
      <c r="AB114" s="73">
        <v>1117.7970275878902</v>
      </c>
      <c r="AC114" s="73">
        <v>1162.580978393554</v>
      </c>
      <c r="AD114" s="73">
        <v>1208.344024658202</v>
      </c>
      <c r="AE114" s="73">
        <v>1254.282028198234</v>
      </c>
    </row>
    <row r="116" spans="1:31" x14ac:dyDescent="0.3">
      <c r="A116" s="68" t="s">
        <v>1233</v>
      </c>
      <c r="B116" s="68" t="s">
        <v>1315</v>
      </c>
      <c r="C116" s="68" t="s">
        <v>1316</v>
      </c>
      <c r="D116" s="68" t="s">
        <v>1317</v>
      </c>
      <c r="E116" s="68" t="s">
        <v>1318</v>
      </c>
      <c r="F116" s="68" t="s">
        <v>1319</v>
      </c>
      <c r="G116" s="68" t="s">
        <v>1320</v>
      </c>
      <c r="H116" s="68" t="s">
        <v>1321</v>
      </c>
      <c r="I116" s="68" t="s">
        <v>1322</v>
      </c>
      <c r="J116" s="68" t="s">
        <v>1323</v>
      </c>
      <c r="K116" s="68" t="s">
        <v>1324</v>
      </c>
      <c r="L116" s="68" t="s">
        <v>1325</v>
      </c>
      <c r="M116" s="68" t="s">
        <v>1326</v>
      </c>
      <c r="N116" s="68" t="s">
        <v>1327</v>
      </c>
      <c r="O116" s="68" t="s">
        <v>1328</v>
      </c>
      <c r="P116" s="68" t="s">
        <v>1329</v>
      </c>
      <c r="Q116" s="68" t="s">
        <v>1330</v>
      </c>
      <c r="R116" s="68" t="s">
        <v>1331</v>
      </c>
      <c r="S116" s="68" t="s">
        <v>1332</v>
      </c>
      <c r="T116" s="68" t="s">
        <v>1333</v>
      </c>
      <c r="U116" s="68" t="s">
        <v>1334</v>
      </c>
      <c r="V116" s="68" t="s">
        <v>1335</v>
      </c>
      <c r="W116" s="68" t="s">
        <v>1336</v>
      </c>
      <c r="X116" s="68" t="s">
        <v>1337</v>
      </c>
      <c r="Y116" s="68" t="s">
        <v>1338</v>
      </c>
      <c r="Z116" s="68" t="s">
        <v>1339</v>
      </c>
      <c r="AA116" s="68" t="s">
        <v>1340</v>
      </c>
      <c r="AB116" s="68" t="s">
        <v>1341</v>
      </c>
      <c r="AC116" s="68" t="s">
        <v>1342</v>
      </c>
      <c r="AD116" s="68" t="s">
        <v>1343</v>
      </c>
      <c r="AE116" s="68" t="s">
        <v>1344</v>
      </c>
    </row>
    <row r="117" spans="1:31" x14ac:dyDescent="0.3">
      <c r="A117" s="72" t="s">
        <v>1356</v>
      </c>
      <c r="B117" s="72" t="s">
        <v>1358</v>
      </c>
      <c r="C117" s="73">
        <v>0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O117" s="73">
        <v>0</v>
      </c>
      <c r="P117" s="73">
        <v>0</v>
      </c>
      <c r="Q117" s="73">
        <v>0</v>
      </c>
      <c r="R117" s="73">
        <v>0</v>
      </c>
      <c r="S117" s="73">
        <v>0</v>
      </c>
      <c r="T117" s="73">
        <v>0</v>
      </c>
      <c r="U117" s="73">
        <v>0</v>
      </c>
      <c r="V117" s="73">
        <v>0</v>
      </c>
      <c r="W117" s="73">
        <v>0</v>
      </c>
      <c r="X117" s="73">
        <v>0</v>
      </c>
      <c r="Y117" s="73">
        <v>0</v>
      </c>
      <c r="Z117" s="73">
        <v>0</v>
      </c>
      <c r="AA117" s="73">
        <v>0</v>
      </c>
      <c r="AB117" s="73">
        <v>0</v>
      </c>
      <c r="AC117" s="73">
        <v>0</v>
      </c>
      <c r="AD117" s="73">
        <v>0</v>
      </c>
      <c r="AE117" s="73">
        <v>0</v>
      </c>
    </row>
    <row r="118" spans="1:31" x14ac:dyDescent="0.3">
      <c r="A118" s="72" t="s">
        <v>1356</v>
      </c>
      <c r="B118" s="72" t="s">
        <v>1359</v>
      </c>
      <c r="C118" s="73">
        <v>0</v>
      </c>
      <c r="D118" s="73">
        <v>0</v>
      </c>
      <c r="E118" s="73">
        <v>0</v>
      </c>
      <c r="F118" s="73">
        <v>0</v>
      </c>
      <c r="G118" s="73">
        <v>0</v>
      </c>
      <c r="H118" s="73">
        <v>0</v>
      </c>
      <c r="I118" s="73">
        <v>0</v>
      </c>
      <c r="J118" s="73">
        <v>0</v>
      </c>
      <c r="K118" s="73">
        <v>2.5090705048899999</v>
      </c>
      <c r="L118" s="73">
        <v>135.70949502960002</v>
      </c>
      <c r="M118" s="73">
        <v>172.1067951389</v>
      </c>
      <c r="N118" s="73">
        <v>741.92742570649989</v>
      </c>
      <c r="O118" s="73">
        <v>741.92742571563997</v>
      </c>
      <c r="P118" s="73">
        <v>741.92742571724</v>
      </c>
      <c r="Q118" s="73">
        <v>741.92742572147995</v>
      </c>
      <c r="R118" s="73">
        <v>741.92742573215992</v>
      </c>
      <c r="S118" s="73">
        <v>818.60937574044999</v>
      </c>
      <c r="T118" s="73">
        <v>818.60937575356002</v>
      </c>
      <c r="U118" s="73">
        <v>826.11582579188996</v>
      </c>
      <c r="V118" s="73">
        <v>826.11582579882997</v>
      </c>
      <c r="W118" s="73">
        <v>876.30852583338003</v>
      </c>
      <c r="X118" s="73">
        <v>876.30852587888</v>
      </c>
      <c r="Y118" s="73">
        <v>876.30852587985999</v>
      </c>
      <c r="Z118" s="73">
        <v>876.30852588157995</v>
      </c>
      <c r="AA118" s="73">
        <v>876.30852590315999</v>
      </c>
      <c r="AB118" s="73">
        <v>876.30852605491998</v>
      </c>
      <c r="AC118" s="73">
        <v>876.30852606029998</v>
      </c>
      <c r="AD118" s="73">
        <v>876.30852609609997</v>
      </c>
      <c r="AE118" s="73">
        <v>876.30852610561999</v>
      </c>
    </row>
    <row r="119" spans="1:31" x14ac:dyDescent="0.3">
      <c r="A119" s="72" t="s">
        <v>1356</v>
      </c>
      <c r="B119" s="72" t="s">
        <v>1360</v>
      </c>
      <c r="C119" s="73">
        <v>2.531000047922126</v>
      </c>
      <c r="D119" s="73">
        <v>5.8989998698234514</v>
      </c>
      <c r="E119" s="73">
        <v>10.95600008964537</v>
      </c>
      <c r="F119" s="73">
        <v>18.307000398635768</v>
      </c>
      <c r="G119" s="73">
        <v>27.271999120712248</v>
      </c>
      <c r="H119" s="73">
        <v>37.668000698089529</v>
      </c>
      <c r="I119" s="73">
        <v>50.497000694274853</v>
      </c>
      <c r="J119" s="73">
        <v>65.411998748779297</v>
      </c>
      <c r="K119" s="73">
        <v>82.598003387451101</v>
      </c>
      <c r="L119" s="73">
        <v>96.729002952575598</v>
      </c>
      <c r="M119" s="73">
        <v>112.11099720001209</v>
      </c>
      <c r="N119" s="73">
        <v>128.7480001449583</v>
      </c>
      <c r="O119" s="73">
        <v>146.674007415771</v>
      </c>
      <c r="P119" s="73">
        <v>164.1120033264157</v>
      </c>
      <c r="Q119" s="73">
        <v>182.07299804687452</v>
      </c>
      <c r="R119" s="73">
        <v>191.79999732971089</v>
      </c>
      <c r="S119" s="73">
        <v>202.03400230407689</v>
      </c>
      <c r="T119" s="73">
        <v>212.35599899291938</v>
      </c>
      <c r="U119" s="73">
        <v>223.17800712585358</v>
      </c>
      <c r="V119" s="73">
        <v>234.19300270080521</v>
      </c>
      <c r="W119" s="73">
        <v>245.49399948120112</v>
      </c>
      <c r="X119" s="73">
        <v>256.95800399780211</v>
      </c>
      <c r="Y119" s="73">
        <v>268.73600196838322</v>
      </c>
      <c r="Z119" s="73">
        <v>280.62199401855423</v>
      </c>
      <c r="AA119" s="73">
        <v>292.61600875854447</v>
      </c>
      <c r="AB119" s="73">
        <v>304.57599258422778</v>
      </c>
      <c r="AC119" s="73">
        <v>316.62600326538069</v>
      </c>
      <c r="AD119" s="73">
        <v>328.75601196289063</v>
      </c>
      <c r="AE119" s="73">
        <v>340.86399841308514</v>
      </c>
    </row>
    <row r="122" spans="1:31" x14ac:dyDescent="0.3">
      <c r="A122" s="75" t="s">
        <v>1361</v>
      </c>
    </row>
    <row r="123" spans="1:31" x14ac:dyDescent="0.3">
      <c r="A123" s="68" t="s">
        <v>1233</v>
      </c>
      <c r="B123" s="68" t="s">
        <v>1315</v>
      </c>
      <c r="C123" s="68" t="s">
        <v>1316</v>
      </c>
      <c r="D123" s="68" t="s">
        <v>1317</v>
      </c>
      <c r="E123" s="68" t="s">
        <v>1318</v>
      </c>
      <c r="F123" s="68" t="s">
        <v>1319</v>
      </c>
      <c r="G123" s="68" t="s">
        <v>1320</v>
      </c>
      <c r="H123" s="68" t="s">
        <v>1321</v>
      </c>
      <c r="I123" s="68" t="s">
        <v>1322</v>
      </c>
      <c r="J123" s="68" t="s">
        <v>1323</v>
      </c>
      <c r="K123" s="68" t="s">
        <v>1324</v>
      </c>
      <c r="L123" s="68" t="s">
        <v>1325</v>
      </c>
      <c r="M123" s="68" t="s">
        <v>1326</v>
      </c>
      <c r="N123" s="68" t="s">
        <v>1327</v>
      </c>
      <c r="O123" s="68" t="s">
        <v>1328</v>
      </c>
      <c r="P123" s="68" t="s">
        <v>1329</v>
      </c>
      <c r="Q123" s="68" t="s">
        <v>1330</v>
      </c>
      <c r="R123" s="68" t="s">
        <v>1331</v>
      </c>
      <c r="S123" s="68" t="s">
        <v>1332</v>
      </c>
      <c r="T123" s="68" t="s">
        <v>1333</v>
      </c>
      <c r="U123" s="68" t="s">
        <v>1334</v>
      </c>
      <c r="V123" s="68" t="s">
        <v>1335</v>
      </c>
      <c r="W123" s="68" t="s">
        <v>1336</v>
      </c>
      <c r="X123" s="68" t="s">
        <v>1337</v>
      </c>
      <c r="Y123" s="68" t="s">
        <v>1338</v>
      </c>
      <c r="Z123" s="68" t="s">
        <v>1339</v>
      </c>
      <c r="AA123" s="68" t="s">
        <v>1340</v>
      </c>
      <c r="AB123" s="68" t="s">
        <v>1341</v>
      </c>
      <c r="AC123" s="68" t="s">
        <v>1342</v>
      </c>
      <c r="AD123" s="68" t="s">
        <v>1343</v>
      </c>
      <c r="AE123" s="68" t="s">
        <v>1344</v>
      </c>
    </row>
    <row r="124" spans="1:31" x14ac:dyDescent="0.3">
      <c r="A124" s="72" t="s">
        <v>1345</v>
      </c>
      <c r="B124" s="72" t="s">
        <v>1362</v>
      </c>
      <c r="C124" s="73">
        <v>14317.73557949064</v>
      </c>
      <c r="D124" s="73">
        <v>16038.031738281245</v>
      </c>
      <c r="E124" s="73">
        <v>18141.66250038147</v>
      </c>
      <c r="F124" s="73">
        <v>20467.162845611565</v>
      </c>
      <c r="G124" s="73">
        <v>22742.462699890129</v>
      </c>
      <c r="H124" s="73">
        <v>24794.136241912842</v>
      </c>
      <c r="I124" s="73">
        <v>27203.264793395989</v>
      </c>
      <c r="J124" s="73">
        <v>29404.585037231431</v>
      </c>
      <c r="K124" s="73">
        <v>31633.684417724588</v>
      </c>
      <c r="L124" s="73">
        <v>33722.422073364258</v>
      </c>
      <c r="M124" s="73">
        <v>35881.735794067376</v>
      </c>
      <c r="N124" s="73">
        <v>38229.617347717271</v>
      </c>
      <c r="O124" s="73">
        <v>40526.807868957505</v>
      </c>
      <c r="P124" s="73">
        <v>42201.454330444321</v>
      </c>
      <c r="Q124" s="73">
        <v>43959.248107910142</v>
      </c>
      <c r="R124" s="73">
        <v>45343.557586669915</v>
      </c>
      <c r="S124" s="73">
        <v>47243.382507324204</v>
      </c>
      <c r="T124" s="73">
        <v>48591.002059936516</v>
      </c>
      <c r="U124" s="73">
        <v>50017.107940673828</v>
      </c>
      <c r="V124" s="73">
        <v>51711.974105834954</v>
      </c>
      <c r="W124" s="73">
        <v>53139.024307250962</v>
      </c>
      <c r="X124" s="73">
        <v>54708.855667114243</v>
      </c>
      <c r="Y124" s="73">
        <v>56320.096862792961</v>
      </c>
      <c r="Z124" s="73">
        <v>57968.833374023438</v>
      </c>
      <c r="AA124" s="73">
        <v>59644.967987060547</v>
      </c>
      <c r="AB124" s="73">
        <v>61342.158584594727</v>
      </c>
      <c r="AC124" s="73">
        <v>63040.189727783189</v>
      </c>
      <c r="AD124" s="73">
        <v>64716.189086914055</v>
      </c>
      <c r="AE124" s="73">
        <v>66373.636596679688</v>
      </c>
    </row>
    <row r="125" spans="1:31" collapsed="1" x14ac:dyDescent="0.3">
      <c r="A125" s="72" t="s">
        <v>1345</v>
      </c>
      <c r="B125" s="72" t="s">
        <v>1363</v>
      </c>
      <c r="C125" s="73">
        <v>579.5</v>
      </c>
      <c r="D125" s="73">
        <v>1031.2</v>
      </c>
      <c r="E125" s="73">
        <v>1768.4</v>
      </c>
      <c r="F125" s="73">
        <v>2546.2999999999997</v>
      </c>
      <c r="G125" s="73">
        <v>3286.9</v>
      </c>
      <c r="H125" s="73">
        <v>3921.6</v>
      </c>
      <c r="I125" s="73">
        <v>4557.8000000000011</v>
      </c>
      <c r="J125" s="73">
        <v>5129.8</v>
      </c>
      <c r="K125" s="73">
        <v>5641.2</v>
      </c>
      <c r="L125" s="73">
        <v>6325.9</v>
      </c>
      <c r="M125" s="73">
        <v>7040.2999999999993</v>
      </c>
      <c r="N125" s="73">
        <v>7755.7999999999993</v>
      </c>
      <c r="O125" s="73">
        <v>8465.7000000000007</v>
      </c>
      <c r="P125" s="73">
        <v>9049.4000000000015</v>
      </c>
      <c r="Q125" s="73">
        <v>9600.4</v>
      </c>
      <c r="R125" s="73">
        <v>9649.8000000000011</v>
      </c>
      <c r="S125" s="73">
        <v>9702.8000000000011</v>
      </c>
      <c r="T125" s="73">
        <v>9740.4</v>
      </c>
      <c r="U125" s="73">
        <v>9784.1</v>
      </c>
      <c r="V125" s="73">
        <v>9817.1</v>
      </c>
      <c r="W125" s="73">
        <v>9839.6</v>
      </c>
      <c r="X125" s="73">
        <v>9854</v>
      </c>
      <c r="Y125" s="73">
        <v>9863.4000000000015</v>
      </c>
      <c r="Z125" s="73">
        <v>9870</v>
      </c>
      <c r="AA125" s="73">
        <v>9868.2999999999993</v>
      </c>
      <c r="AB125" s="73">
        <v>9858.5</v>
      </c>
      <c r="AC125" s="73">
        <v>9836.4</v>
      </c>
      <c r="AD125" s="73">
        <v>9798.5999999999985</v>
      </c>
      <c r="AE125" s="73">
        <v>9747.0000000000036</v>
      </c>
    </row>
    <row r="126" spans="1:31" collapsed="1" x14ac:dyDescent="0.3">
      <c r="A126" s="72" t="s">
        <v>1345</v>
      </c>
      <c r="B126" s="72" t="s">
        <v>1364</v>
      </c>
      <c r="C126" s="73">
        <v>579.5</v>
      </c>
      <c r="D126" s="73">
        <v>1031.2</v>
      </c>
      <c r="E126" s="73">
        <v>1768.4</v>
      </c>
      <c r="F126" s="73">
        <v>2546.2999999999997</v>
      </c>
      <c r="G126" s="73">
        <v>3286.9</v>
      </c>
      <c r="H126" s="73">
        <v>3921.6</v>
      </c>
      <c r="I126" s="73">
        <v>4557.8000000000011</v>
      </c>
      <c r="J126" s="73">
        <v>5129.8</v>
      </c>
      <c r="K126" s="73">
        <v>5641.2</v>
      </c>
      <c r="L126" s="73">
        <v>6325.9</v>
      </c>
      <c r="M126" s="73">
        <v>7040.2999999999993</v>
      </c>
      <c r="N126" s="73">
        <v>7755.7999999999993</v>
      </c>
      <c r="O126" s="73">
        <v>8465.7000000000007</v>
      </c>
      <c r="P126" s="73">
        <v>9049.4000000000015</v>
      </c>
      <c r="Q126" s="73">
        <v>9600.4</v>
      </c>
      <c r="R126" s="73">
        <v>9649.8000000000011</v>
      </c>
      <c r="S126" s="73">
        <v>9702.8000000000011</v>
      </c>
      <c r="T126" s="73">
        <v>9740.4</v>
      </c>
      <c r="U126" s="73">
        <v>9784.1</v>
      </c>
      <c r="V126" s="73">
        <v>9817.1</v>
      </c>
      <c r="W126" s="73">
        <v>9839.6</v>
      </c>
      <c r="X126" s="73">
        <v>9854</v>
      </c>
      <c r="Y126" s="73">
        <v>9863.4000000000015</v>
      </c>
      <c r="Z126" s="73">
        <v>9870</v>
      </c>
      <c r="AA126" s="73">
        <v>9868.2999999999993</v>
      </c>
      <c r="AB126" s="73">
        <v>9858.5</v>
      </c>
      <c r="AC126" s="73">
        <v>9836.4</v>
      </c>
      <c r="AD126" s="73">
        <v>9798.5999999999985</v>
      </c>
      <c r="AE126" s="73">
        <v>9747.0000000000036</v>
      </c>
    </row>
    <row r="128" spans="1:31" x14ac:dyDescent="0.3">
      <c r="A128" s="68" t="s">
        <v>1233</v>
      </c>
      <c r="B128" s="68" t="s">
        <v>1315</v>
      </c>
      <c r="C128" s="68" t="s">
        <v>1316</v>
      </c>
      <c r="D128" s="68" t="s">
        <v>1317</v>
      </c>
      <c r="E128" s="68" t="s">
        <v>1318</v>
      </c>
      <c r="F128" s="68" t="s">
        <v>1319</v>
      </c>
      <c r="G128" s="68" t="s">
        <v>1320</v>
      </c>
      <c r="H128" s="68" t="s">
        <v>1321</v>
      </c>
      <c r="I128" s="68" t="s">
        <v>1322</v>
      </c>
      <c r="J128" s="68" t="s">
        <v>1323</v>
      </c>
      <c r="K128" s="68" t="s">
        <v>1324</v>
      </c>
      <c r="L128" s="68" t="s">
        <v>1325</v>
      </c>
      <c r="M128" s="68" t="s">
        <v>1326</v>
      </c>
      <c r="N128" s="68" t="s">
        <v>1327</v>
      </c>
      <c r="O128" s="68" t="s">
        <v>1328</v>
      </c>
      <c r="P128" s="68" t="s">
        <v>1329</v>
      </c>
      <c r="Q128" s="68" t="s">
        <v>1330</v>
      </c>
      <c r="R128" s="68" t="s">
        <v>1331</v>
      </c>
      <c r="S128" s="68" t="s">
        <v>1332</v>
      </c>
      <c r="T128" s="68" t="s">
        <v>1333</v>
      </c>
      <c r="U128" s="68" t="s">
        <v>1334</v>
      </c>
      <c r="V128" s="68" t="s">
        <v>1335</v>
      </c>
      <c r="W128" s="68" t="s">
        <v>1336</v>
      </c>
      <c r="X128" s="68" t="s">
        <v>1337</v>
      </c>
      <c r="Y128" s="68" t="s">
        <v>1338</v>
      </c>
      <c r="Z128" s="68" t="s">
        <v>1339</v>
      </c>
      <c r="AA128" s="68" t="s">
        <v>1340</v>
      </c>
      <c r="AB128" s="68" t="s">
        <v>1341</v>
      </c>
      <c r="AC128" s="68" t="s">
        <v>1342</v>
      </c>
      <c r="AD128" s="68" t="s">
        <v>1343</v>
      </c>
      <c r="AE128" s="68" t="s">
        <v>1344</v>
      </c>
    </row>
    <row r="129" spans="1:31" x14ac:dyDescent="0.3">
      <c r="A129" s="72" t="s">
        <v>1352</v>
      </c>
      <c r="B129" s="72" t="s">
        <v>1362</v>
      </c>
      <c r="C129" s="73">
        <v>4241.3829040527289</v>
      </c>
      <c r="D129" s="73">
        <v>4711.3319396972647</v>
      </c>
      <c r="E129" s="73">
        <v>5343.9404907226563</v>
      </c>
      <c r="F129" s="73">
        <v>6062.9208984375</v>
      </c>
      <c r="G129" s="73">
        <v>6807.4859619140625</v>
      </c>
      <c r="H129" s="73">
        <v>7463.93701171875</v>
      </c>
      <c r="I129" s="73">
        <v>8257.1661376953107</v>
      </c>
      <c r="J129" s="73">
        <v>9003.6689453125</v>
      </c>
      <c r="K129" s="73">
        <v>9768.92822265625</v>
      </c>
      <c r="L129" s="73">
        <v>10504.7978515625</v>
      </c>
      <c r="M129" s="73">
        <v>11253.5546875</v>
      </c>
      <c r="N129" s="73">
        <v>12077.626098632811</v>
      </c>
      <c r="O129" s="73">
        <v>12885.68591308593</v>
      </c>
      <c r="P129" s="73">
        <v>13472.84814453125</v>
      </c>
      <c r="Q129" s="73">
        <v>14095.52270507812</v>
      </c>
      <c r="R129" s="73">
        <v>14591.8154296875</v>
      </c>
      <c r="S129" s="73">
        <v>15270.205078125</v>
      </c>
      <c r="T129" s="73">
        <v>15752.2724609375</v>
      </c>
      <c r="U129" s="73">
        <v>16264.2509765625</v>
      </c>
      <c r="V129" s="73">
        <v>16864</v>
      </c>
      <c r="W129" s="73">
        <v>17367.352294921871</v>
      </c>
      <c r="X129" s="73">
        <v>17918.0751953125</v>
      </c>
      <c r="Y129" s="73">
        <v>18480.28564453125</v>
      </c>
      <c r="Z129" s="73">
        <v>19049.06884765625</v>
      </c>
      <c r="AA129" s="73">
        <v>19615.707275390621</v>
      </c>
      <c r="AB129" s="73">
        <v>20164.0634765625</v>
      </c>
      <c r="AC129" s="73">
        <v>20698.415283203121</v>
      </c>
      <c r="AD129" s="73">
        <v>21227.725830078121</v>
      </c>
      <c r="AE129" s="73">
        <v>21742.505615234371</v>
      </c>
    </row>
    <row r="130" spans="1:31" x14ac:dyDescent="0.3">
      <c r="A130" s="72" t="s">
        <v>1352</v>
      </c>
      <c r="B130" s="72" t="s">
        <v>1363</v>
      </c>
      <c r="C130" s="73">
        <v>203.5</v>
      </c>
      <c r="D130" s="73">
        <v>385.90000000000003</v>
      </c>
      <c r="E130" s="73">
        <v>585</v>
      </c>
      <c r="F130" s="73">
        <v>808.6</v>
      </c>
      <c r="G130" s="73">
        <v>1038.8</v>
      </c>
      <c r="H130" s="73">
        <v>1231.3000000000002</v>
      </c>
      <c r="I130" s="73">
        <v>1430.2000000000003</v>
      </c>
      <c r="J130" s="73">
        <v>1617.7000000000003</v>
      </c>
      <c r="K130" s="73">
        <v>1786.0000000000002</v>
      </c>
      <c r="L130" s="73">
        <v>2016.8000000000002</v>
      </c>
      <c r="M130" s="73">
        <v>2252.5</v>
      </c>
      <c r="N130" s="73">
        <v>2492.1999999999998</v>
      </c>
      <c r="O130" s="73">
        <v>2729.7000000000003</v>
      </c>
      <c r="P130" s="73">
        <v>2928.2000000000003</v>
      </c>
      <c r="Q130" s="73">
        <v>3115.2</v>
      </c>
      <c r="R130" s="73">
        <v>3140.2000000000003</v>
      </c>
      <c r="S130" s="73">
        <v>3166.7000000000003</v>
      </c>
      <c r="T130" s="73">
        <v>3186.2999999999997</v>
      </c>
      <c r="U130" s="73">
        <v>3208.5</v>
      </c>
      <c r="V130" s="73">
        <v>3226.3</v>
      </c>
      <c r="W130" s="73">
        <v>3239.8</v>
      </c>
      <c r="X130" s="73">
        <v>3250</v>
      </c>
      <c r="Y130" s="73">
        <v>3257.1000000000004</v>
      </c>
      <c r="Z130" s="73">
        <v>3262.3999999999996</v>
      </c>
      <c r="AA130" s="73">
        <v>3263.8</v>
      </c>
      <c r="AB130" s="73">
        <v>3259</v>
      </c>
      <c r="AC130" s="73">
        <v>3248.0999999999995</v>
      </c>
      <c r="AD130" s="73">
        <v>3233.5999999999995</v>
      </c>
      <c r="AE130" s="73">
        <v>3213.2</v>
      </c>
    </row>
    <row r="131" spans="1:31" x14ac:dyDescent="0.3">
      <c r="A131" s="72" t="s">
        <v>1352</v>
      </c>
      <c r="B131" s="72" t="s">
        <v>1364</v>
      </c>
      <c r="C131" s="73">
        <v>203.5</v>
      </c>
      <c r="D131" s="73">
        <v>385.90000000000003</v>
      </c>
      <c r="E131" s="73">
        <v>585</v>
      </c>
      <c r="F131" s="73">
        <v>808.6</v>
      </c>
      <c r="G131" s="73">
        <v>1038.8</v>
      </c>
      <c r="H131" s="73">
        <v>1231.3000000000002</v>
      </c>
      <c r="I131" s="73">
        <v>1430.2000000000003</v>
      </c>
      <c r="J131" s="73">
        <v>1617.7000000000003</v>
      </c>
      <c r="K131" s="73">
        <v>1786.0000000000002</v>
      </c>
      <c r="L131" s="73">
        <v>2016.8000000000002</v>
      </c>
      <c r="M131" s="73">
        <v>2252.5</v>
      </c>
      <c r="N131" s="73">
        <v>2492.1999999999998</v>
      </c>
      <c r="O131" s="73">
        <v>2729.7000000000003</v>
      </c>
      <c r="P131" s="73">
        <v>2928.2000000000003</v>
      </c>
      <c r="Q131" s="73">
        <v>3115.2</v>
      </c>
      <c r="R131" s="73">
        <v>3140.2000000000003</v>
      </c>
      <c r="S131" s="73">
        <v>3166.7000000000003</v>
      </c>
      <c r="T131" s="73">
        <v>3186.2999999999997</v>
      </c>
      <c r="U131" s="73">
        <v>3208.5</v>
      </c>
      <c r="V131" s="73">
        <v>3226.3</v>
      </c>
      <c r="W131" s="73">
        <v>3239.8</v>
      </c>
      <c r="X131" s="73">
        <v>3250</v>
      </c>
      <c r="Y131" s="73">
        <v>3257.1000000000004</v>
      </c>
      <c r="Z131" s="73">
        <v>3262.3999999999996</v>
      </c>
      <c r="AA131" s="73">
        <v>3263.8</v>
      </c>
      <c r="AB131" s="73">
        <v>3259</v>
      </c>
      <c r="AC131" s="73">
        <v>3248.0999999999995</v>
      </c>
      <c r="AD131" s="73">
        <v>3233.5999999999995</v>
      </c>
      <c r="AE131" s="73">
        <v>3213.2</v>
      </c>
    </row>
    <row r="133" spans="1:31" x14ac:dyDescent="0.3">
      <c r="A133" s="68" t="s">
        <v>1233</v>
      </c>
      <c r="B133" s="68" t="s">
        <v>1315</v>
      </c>
      <c r="C133" s="68" t="s">
        <v>1316</v>
      </c>
      <c r="D133" s="68" t="s">
        <v>1317</v>
      </c>
      <c r="E133" s="68" t="s">
        <v>1318</v>
      </c>
      <c r="F133" s="68" t="s">
        <v>1319</v>
      </c>
      <c r="G133" s="68" t="s">
        <v>1320</v>
      </c>
      <c r="H133" s="68" t="s">
        <v>1321</v>
      </c>
      <c r="I133" s="68" t="s">
        <v>1322</v>
      </c>
      <c r="J133" s="68" t="s">
        <v>1323</v>
      </c>
      <c r="K133" s="68" t="s">
        <v>1324</v>
      </c>
      <c r="L133" s="68" t="s">
        <v>1325</v>
      </c>
      <c r="M133" s="68" t="s">
        <v>1326</v>
      </c>
      <c r="N133" s="68" t="s">
        <v>1327</v>
      </c>
      <c r="O133" s="68" t="s">
        <v>1328</v>
      </c>
      <c r="P133" s="68" t="s">
        <v>1329</v>
      </c>
      <c r="Q133" s="68" t="s">
        <v>1330</v>
      </c>
      <c r="R133" s="68" t="s">
        <v>1331</v>
      </c>
      <c r="S133" s="68" t="s">
        <v>1332</v>
      </c>
      <c r="T133" s="68" t="s">
        <v>1333</v>
      </c>
      <c r="U133" s="68" t="s">
        <v>1334</v>
      </c>
      <c r="V133" s="68" t="s">
        <v>1335</v>
      </c>
      <c r="W133" s="68" t="s">
        <v>1336</v>
      </c>
      <c r="X133" s="68" t="s">
        <v>1337</v>
      </c>
      <c r="Y133" s="68" t="s">
        <v>1338</v>
      </c>
      <c r="Z133" s="68" t="s">
        <v>1339</v>
      </c>
      <c r="AA133" s="68" t="s">
        <v>1340</v>
      </c>
      <c r="AB133" s="68" t="s">
        <v>1341</v>
      </c>
      <c r="AC133" s="68" t="s">
        <v>1342</v>
      </c>
      <c r="AD133" s="68" t="s">
        <v>1343</v>
      </c>
      <c r="AE133" s="68" t="s">
        <v>1344</v>
      </c>
    </row>
    <row r="134" spans="1:31" x14ac:dyDescent="0.3">
      <c r="A134" s="72" t="s">
        <v>1353</v>
      </c>
      <c r="B134" s="72" t="s">
        <v>1362</v>
      </c>
      <c r="C134" s="73">
        <v>4265.7440490722647</v>
      </c>
      <c r="D134" s="73">
        <v>4680.951629638671</v>
      </c>
      <c r="E134" s="73">
        <v>5183.1304321289063</v>
      </c>
      <c r="F134" s="73">
        <v>5787.557373046875</v>
      </c>
      <c r="G134" s="73">
        <v>6389.47265625</v>
      </c>
      <c r="H134" s="73">
        <v>6895.2298583984375</v>
      </c>
      <c r="I134" s="73">
        <v>7516.7694091796875</v>
      </c>
      <c r="J134" s="73">
        <v>8113.26904296875</v>
      </c>
      <c r="K134" s="73">
        <v>8718.3391113281195</v>
      </c>
      <c r="L134" s="73">
        <v>9285.158203125</v>
      </c>
      <c r="M134" s="73">
        <v>9878.2021484375</v>
      </c>
      <c r="N134" s="73">
        <v>10523.746215820311</v>
      </c>
      <c r="O134" s="73">
        <v>11158.63232421875</v>
      </c>
      <c r="P134" s="73">
        <v>11620.78198242187</v>
      </c>
      <c r="Q134" s="73">
        <v>12106.79614257812</v>
      </c>
      <c r="R134" s="73">
        <v>12479.32067871093</v>
      </c>
      <c r="S134" s="73">
        <v>13012.87097167968</v>
      </c>
      <c r="T134" s="73">
        <v>13376.08813476562</v>
      </c>
      <c r="U134" s="73">
        <v>13757.3876953125</v>
      </c>
      <c r="V134" s="73">
        <v>14223.6259765625</v>
      </c>
      <c r="W134" s="73">
        <v>14602.67431640625</v>
      </c>
      <c r="X134" s="73">
        <v>15026.61889648437</v>
      </c>
      <c r="Y134" s="73">
        <v>15462.798828125</v>
      </c>
      <c r="Z134" s="73">
        <v>15914.64794921875</v>
      </c>
      <c r="AA134" s="73">
        <v>16374.3203125</v>
      </c>
      <c r="AB134" s="73">
        <v>16853.6875</v>
      </c>
      <c r="AC134" s="73">
        <v>17335.372314453121</v>
      </c>
      <c r="AD134" s="73">
        <v>17808.1953125</v>
      </c>
      <c r="AE134" s="73">
        <v>18279.0087890625</v>
      </c>
    </row>
    <row r="135" spans="1:31" x14ac:dyDescent="0.3">
      <c r="A135" s="72" t="s">
        <v>1353</v>
      </c>
      <c r="B135" s="72" t="s">
        <v>1363</v>
      </c>
      <c r="C135" s="73">
        <v>113.00000000000001</v>
      </c>
      <c r="D135" s="73">
        <v>269.20000000000005</v>
      </c>
      <c r="E135" s="73">
        <v>441.49999999999994</v>
      </c>
      <c r="F135" s="73">
        <v>636.29999999999995</v>
      </c>
      <c r="G135" s="73">
        <v>828.89999999999986</v>
      </c>
      <c r="H135" s="73">
        <v>979.8</v>
      </c>
      <c r="I135" s="73">
        <v>1137.4000000000001</v>
      </c>
      <c r="J135" s="73">
        <v>1294.8</v>
      </c>
      <c r="K135" s="73">
        <v>1435.3999999999999</v>
      </c>
      <c r="L135" s="73">
        <v>1617.8999999999999</v>
      </c>
      <c r="M135" s="73">
        <v>1809.9</v>
      </c>
      <c r="N135" s="73">
        <v>1999.5</v>
      </c>
      <c r="O135" s="73">
        <v>2187.6</v>
      </c>
      <c r="P135" s="73">
        <v>2339.4000000000005</v>
      </c>
      <c r="Q135" s="73">
        <v>2485.6999999999998</v>
      </c>
      <c r="R135" s="73">
        <v>2493.2999999999997</v>
      </c>
      <c r="S135" s="73">
        <v>2502.5000000000005</v>
      </c>
      <c r="T135" s="73">
        <v>2508.4999999999995</v>
      </c>
      <c r="U135" s="73">
        <v>2516.1999999999998</v>
      </c>
      <c r="V135" s="73">
        <v>2522.2999999999997</v>
      </c>
      <c r="W135" s="73">
        <v>2525.2999999999997</v>
      </c>
      <c r="X135" s="73">
        <v>2527.4999999999995</v>
      </c>
      <c r="Y135" s="73">
        <v>2529.3000000000002</v>
      </c>
      <c r="Z135" s="73">
        <v>2532.0999999999995</v>
      </c>
      <c r="AA135" s="73">
        <v>2532.5</v>
      </c>
      <c r="AB135" s="73">
        <v>2533.3999999999996</v>
      </c>
      <c r="AC135" s="73">
        <v>2531.3000000000002</v>
      </c>
      <c r="AD135" s="73">
        <v>2524.1</v>
      </c>
      <c r="AE135" s="73">
        <v>2514.1000000000004</v>
      </c>
    </row>
    <row r="136" spans="1:31" x14ac:dyDescent="0.3">
      <c r="A136" s="72" t="s">
        <v>1353</v>
      </c>
      <c r="B136" s="72" t="s">
        <v>1364</v>
      </c>
      <c r="C136" s="73">
        <v>113.00000000000001</v>
      </c>
      <c r="D136" s="73">
        <v>269.20000000000005</v>
      </c>
      <c r="E136" s="73">
        <v>441.49999999999994</v>
      </c>
      <c r="F136" s="73">
        <v>636.29999999999995</v>
      </c>
      <c r="G136" s="73">
        <v>828.89999999999986</v>
      </c>
      <c r="H136" s="73">
        <v>979.8</v>
      </c>
      <c r="I136" s="73">
        <v>1137.4000000000001</v>
      </c>
      <c r="J136" s="73">
        <v>1294.8</v>
      </c>
      <c r="K136" s="73">
        <v>1435.3999999999999</v>
      </c>
      <c r="L136" s="73">
        <v>1617.8999999999999</v>
      </c>
      <c r="M136" s="73">
        <v>1809.9</v>
      </c>
      <c r="N136" s="73">
        <v>1999.5</v>
      </c>
      <c r="O136" s="73">
        <v>2187.6</v>
      </c>
      <c r="P136" s="73">
        <v>2339.4000000000005</v>
      </c>
      <c r="Q136" s="73">
        <v>2485.6999999999998</v>
      </c>
      <c r="R136" s="73">
        <v>2493.2999999999997</v>
      </c>
      <c r="S136" s="73">
        <v>2502.5000000000005</v>
      </c>
      <c r="T136" s="73">
        <v>2508.4999999999995</v>
      </c>
      <c r="U136" s="73">
        <v>2516.1999999999998</v>
      </c>
      <c r="V136" s="73">
        <v>2522.2999999999997</v>
      </c>
      <c r="W136" s="73">
        <v>2525.2999999999997</v>
      </c>
      <c r="X136" s="73">
        <v>2527.4999999999995</v>
      </c>
      <c r="Y136" s="73">
        <v>2529.3000000000002</v>
      </c>
      <c r="Z136" s="73">
        <v>2532.0999999999995</v>
      </c>
      <c r="AA136" s="73">
        <v>2532.5</v>
      </c>
      <c r="AB136" s="73">
        <v>2533.3999999999996</v>
      </c>
      <c r="AC136" s="73">
        <v>2531.3000000000002</v>
      </c>
      <c r="AD136" s="73">
        <v>2524.1</v>
      </c>
      <c r="AE136" s="73">
        <v>2514.1000000000004</v>
      </c>
    </row>
    <row r="138" spans="1:31" x14ac:dyDescent="0.3">
      <c r="A138" s="68" t="s">
        <v>1233</v>
      </c>
      <c r="B138" s="68" t="s">
        <v>1315</v>
      </c>
      <c r="C138" s="68" t="s">
        <v>1316</v>
      </c>
      <c r="D138" s="68" t="s">
        <v>1317</v>
      </c>
      <c r="E138" s="68" t="s">
        <v>1318</v>
      </c>
      <c r="F138" s="68" t="s">
        <v>1319</v>
      </c>
      <c r="G138" s="68" t="s">
        <v>1320</v>
      </c>
      <c r="H138" s="68" t="s">
        <v>1321</v>
      </c>
      <c r="I138" s="68" t="s">
        <v>1322</v>
      </c>
      <c r="J138" s="68" t="s">
        <v>1323</v>
      </c>
      <c r="K138" s="68" t="s">
        <v>1324</v>
      </c>
      <c r="L138" s="68" t="s">
        <v>1325</v>
      </c>
      <c r="M138" s="68" t="s">
        <v>1326</v>
      </c>
      <c r="N138" s="68" t="s">
        <v>1327</v>
      </c>
      <c r="O138" s="68" t="s">
        <v>1328</v>
      </c>
      <c r="P138" s="68" t="s">
        <v>1329</v>
      </c>
      <c r="Q138" s="68" t="s">
        <v>1330</v>
      </c>
      <c r="R138" s="68" t="s">
        <v>1331</v>
      </c>
      <c r="S138" s="68" t="s">
        <v>1332</v>
      </c>
      <c r="T138" s="68" t="s">
        <v>1333</v>
      </c>
      <c r="U138" s="68" t="s">
        <v>1334</v>
      </c>
      <c r="V138" s="68" t="s">
        <v>1335</v>
      </c>
      <c r="W138" s="68" t="s">
        <v>1336</v>
      </c>
      <c r="X138" s="68" t="s">
        <v>1337</v>
      </c>
      <c r="Y138" s="68" t="s">
        <v>1338</v>
      </c>
      <c r="Z138" s="68" t="s">
        <v>1339</v>
      </c>
      <c r="AA138" s="68" t="s">
        <v>1340</v>
      </c>
      <c r="AB138" s="68" t="s">
        <v>1341</v>
      </c>
      <c r="AC138" s="68" t="s">
        <v>1342</v>
      </c>
      <c r="AD138" s="68" t="s">
        <v>1343</v>
      </c>
      <c r="AE138" s="68" t="s">
        <v>1344</v>
      </c>
    </row>
    <row r="139" spans="1:31" x14ac:dyDescent="0.3">
      <c r="A139" s="72" t="s">
        <v>1354</v>
      </c>
      <c r="B139" s="72" t="s">
        <v>1362</v>
      </c>
      <c r="C139" s="73">
        <v>3672.012664794916</v>
      </c>
      <c r="D139" s="73">
        <v>4323.9168395996094</v>
      </c>
      <c r="E139" s="73">
        <v>5053.76904296875</v>
      </c>
      <c r="F139" s="73">
        <v>5790.9588012695313</v>
      </c>
      <c r="G139" s="73">
        <v>6520.7273559570313</v>
      </c>
      <c r="H139" s="73">
        <v>7238.115234375</v>
      </c>
      <c r="I139" s="73">
        <v>8018.1380615234302</v>
      </c>
      <c r="J139" s="73">
        <v>8676.4749755859302</v>
      </c>
      <c r="K139" s="73">
        <v>9331.2351074218695</v>
      </c>
      <c r="L139" s="73">
        <v>9932.0548095703107</v>
      </c>
      <c r="M139" s="73">
        <v>10554.23461914062</v>
      </c>
      <c r="N139" s="73">
        <v>11213.85388183593</v>
      </c>
      <c r="O139" s="73">
        <v>11851.77001953125</v>
      </c>
      <c r="P139" s="73">
        <v>12333.98999023437</v>
      </c>
      <c r="Q139" s="73">
        <v>12826.341796875</v>
      </c>
      <c r="R139" s="73">
        <v>13223.294921875</v>
      </c>
      <c r="S139" s="73">
        <v>13731.87353515625</v>
      </c>
      <c r="T139" s="73">
        <v>14116.36279296875</v>
      </c>
      <c r="U139" s="73">
        <v>14523.55419921875</v>
      </c>
      <c r="V139" s="73">
        <v>14994.72485351562</v>
      </c>
      <c r="W139" s="73">
        <v>15411.98168945312</v>
      </c>
      <c r="X139" s="73">
        <v>15862.20581054687</v>
      </c>
      <c r="Y139" s="73">
        <v>16328.1181640625</v>
      </c>
      <c r="Z139" s="73">
        <v>16804.285888671871</v>
      </c>
      <c r="AA139" s="73">
        <v>17301.05908203125</v>
      </c>
      <c r="AB139" s="73">
        <v>17811.241455078121</v>
      </c>
      <c r="AC139" s="73">
        <v>18331.921142578121</v>
      </c>
      <c r="AD139" s="73">
        <v>18845.3173828125</v>
      </c>
      <c r="AE139" s="73">
        <v>19361.50830078125</v>
      </c>
    </row>
    <row r="140" spans="1:31" x14ac:dyDescent="0.3">
      <c r="A140" s="72" t="s">
        <v>1354</v>
      </c>
      <c r="B140" s="72" t="s">
        <v>1363</v>
      </c>
      <c r="C140" s="73">
        <v>127.89999999999999</v>
      </c>
      <c r="D140" s="73">
        <v>169.89999999999998</v>
      </c>
      <c r="E140" s="73">
        <v>458.59999999999997</v>
      </c>
      <c r="F140" s="73">
        <v>733.5</v>
      </c>
      <c r="G140" s="73">
        <v>991.5</v>
      </c>
      <c r="H140" s="73">
        <v>1234.7</v>
      </c>
      <c r="I140" s="73">
        <v>1463.3000000000002</v>
      </c>
      <c r="J140" s="73">
        <v>1639.3</v>
      </c>
      <c r="K140" s="73">
        <v>1795.4999999999998</v>
      </c>
      <c r="L140" s="73">
        <v>2004.5</v>
      </c>
      <c r="M140" s="73">
        <v>2224</v>
      </c>
      <c r="N140" s="73">
        <v>2443.1</v>
      </c>
      <c r="O140" s="73">
        <v>2661.2</v>
      </c>
      <c r="P140" s="73">
        <v>2848.7</v>
      </c>
      <c r="Q140" s="73">
        <v>3022.4000000000005</v>
      </c>
      <c r="R140" s="73">
        <v>3038.1000000000004</v>
      </c>
      <c r="S140" s="73">
        <v>3053.6</v>
      </c>
      <c r="T140" s="73">
        <v>3065.3999999999996</v>
      </c>
      <c r="U140" s="73">
        <v>3078.7</v>
      </c>
      <c r="V140" s="73">
        <v>3087.8999999999996</v>
      </c>
      <c r="W140" s="73">
        <v>3094.9999999999995</v>
      </c>
      <c r="X140" s="73">
        <v>3098.7</v>
      </c>
      <c r="Y140" s="73">
        <v>3101.4</v>
      </c>
      <c r="Z140" s="73">
        <v>3102.2999999999993</v>
      </c>
      <c r="AA140" s="73">
        <v>3102.2000000000007</v>
      </c>
      <c r="AB140" s="73">
        <v>3100.1000000000004</v>
      </c>
      <c r="AC140" s="73">
        <v>3095.5999999999995</v>
      </c>
      <c r="AD140" s="73">
        <v>3085.2000000000007</v>
      </c>
      <c r="AE140" s="73">
        <v>3071.3000000000011</v>
      </c>
    </row>
    <row r="141" spans="1:31" x14ac:dyDescent="0.3">
      <c r="A141" s="72" t="s">
        <v>1354</v>
      </c>
      <c r="B141" s="72" t="s">
        <v>1364</v>
      </c>
      <c r="C141" s="73">
        <v>127.89999999999999</v>
      </c>
      <c r="D141" s="73">
        <v>169.89999999999998</v>
      </c>
      <c r="E141" s="73">
        <v>458.59999999999997</v>
      </c>
      <c r="F141" s="73">
        <v>733.5</v>
      </c>
      <c r="G141" s="73">
        <v>991.5</v>
      </c>
      <c r="H141" s="73">
        <v>1234.7</v>
      </c>
      <c r="I141" s="73">
        <v>1463.3000000000002</v>
      </c>
      <c r="J141" s="73">
        <v>1639.3</v>
      </c>
      <c r="K141" s="73">
        <v>1795.4999999999998</v>
      </c>
      <c r="L141" s="73">
        <v>2004.5</v>
      </c>
      <c r="M141" s="73">
        <v>2224</v>
      </c>
      <c r="N141" s="73">
        <v>2443.1</v>
      </c>
      <c r="O141" s="73">
        <v>2661.2</v>
      </c>
      <c r="P141" s="73">
        <v>2848.7</v>
      </c>
      <c r="Q141" s="73">
        <v>3022.4000000000005</v>
      </c>
      <c r="R141" s="73">
        <v>3038.1000000000004</v>
      </c>
      <c r="S141" s="73">
        <v>3053.6</v>
      </c>
      <c r="T141" s="73">
        <v>3065.3999999999996</v>
      </c>
      <c r="U141" s="73">
        <v>3078.7</v>
      </c>
      <c r="V141" s="73">
        <v>3087.8999999999996</v>
      </c>
      <c r="W141" s="73">
        <v>3094.9999999999995</v>
      </c>
      <c r="X141" s="73">
        <v>3098.7</v>
      </c>
      <c r="Y141" s="73">
        <v>3101.4</v>
      </c>
      <c r="Z141" s="73">
        <v>3102.2999999999993</v>
      </c>
      <c r="AA141" s="73">
        <v>3102.2000000000007</v>
      </c>
      <c r="AB141" s="73">
        <v>3100.1000000000004</v>
      </c>
      <c r="AC141" s="73">
        <v>3095.5999999999995</v>
      </c>
      <c r="AD141" s="73">
        <v>3085.2000000000007</v>
      </c>
      <c r="AE141" s="73">
        <v>3071.3000000000011</v>
      </c>
    </row>
    <row r="143" spans="1:31" x14ac:dyDescent="0.3">
      <c r="A143" s="68" t="s">
        <v>1233</v>
      </c>
      <c r="B143" s="68" t="s">
        <v>1315</v>
      </c>
      <c r="C143" s="68" t="s">
        <v>1316</v>
      </c>
      <c r="D143" s="68" t="s">
        <v>1317</v>
      </c>
      <c r="E143" s="68" t="s">
        <v>1318</v>
      </c>
      <c r="F143" s="68" t="s">
        <v>1319</v>
      </c>
      <c r="G143" s="68" t="s">
        <v>1320</v>
      </c>
      <c r="H143" s="68" t="s">
        <v>1321</v>
      </c>
      <c r="I143" s="68" t="s">
        <v>1322</v>
      </c>
      <c r="J143" s="68" t="s">
        <v>1323</v>
      </c>
      <c r="K143" s="68" t="s">
        <v>1324</v>
      </c>
      <c r="L143" s="68" t="s">
        <v>1325</v>
      </c>
      <c r="M143" s="68" t="s">
        <v>1326</v>
      </c>
      <c r="N143" s="68" t="s">
        <v>1327</v>
      </c>
      <c r="O143" s="68" t="s">
        <v>1328</v>
      </c>
      <c r="P143" s="68" t="s">
        <v>1329</v>
      </c>
      <c r="Q143" s="68" t="s">
        <v>1330</v>
      </c>
      <c r="R143" s="68" t="s">
        <v>1331</v>
      </c>
      <c r="S143" s="68" t="s">
        <v>1332</v>
      </c>
      <c r="T143" s="68" t="s">
        <v>1333</v>
      </c>
      <c r="U143" s="68" t="s">
        <v>1334</v>
      </c>
      <c r="V143" s="68" t="s">
        <v>1335</v>
      </c>
      <c r="W143" s="68" t="s">
        <v>1336</v>
      </c>
      <c r="X143" s="68" t="s">
        <v>1337</v>
      </c>
      <c r="Y143" s="68" t="s">
        <v>1338</v>
      </c>
      <c r="Z143" s="68" t="s">
        <v>1339</v>
      </c>
      <c r="AA143" s="68" t="s">
        <v>1340</v>
      </c>
      <c r="AB143" s="68" t="s">
        <v>1341</v>
      </c>
      <c r="AC143" s="68" t="s">
        <v>1342</v>
      </c>
      <c r="AD143" s="68" t="s">
        <v>1343</v>
      </c>
      <c r="AE143" s="68" t="s">
        <v>1344</v>
      </c>
    </row>
    <row r="144" spans="1:31" x14ac:dyDescent="0.3">
      <c r="A144" s="72" t="s">
        <v>1355</v>
      </c>
      <c r="B144" s="72" t="s">
        <v>1362</v>
      </c>
      <c r="C144" s="73">
        <v>1913.520553588859</v>
      </c>
      <c r="D144" s="73">
        <v>2069.2839965820281</v>
      </c>
      <c r="E144" s="73">
        <v>2265.9701538085928</v>
      </c>
      <c r="F144" s="73">
        <v>2481.5299682617128</v>
      </c>
      <c r="G144" s="73">
        <v>2637.3888244628852</v>
      </c>
      <c r="H144" s="73">
        <v>2773.986053466796</v>
      </c>
      <c r="I144" s="73">
        <v>2939.550750732421</v>
      </c>
      <c r="J144" s="73">
        <v>3101.8463745117128</v>
      </c>
      <c r="K144" s="73">
        <v>3268.0303649902289</v>
      </c>
      <c r="L144" s="73">
        <v>3414.8693237304678</v>
      </c>
      <c r="M144" s="73">
        <v>3571.648559570312</v>
      </c>
      <c r="N144" s="73">
        <v>3741.8128051757813</v>
      </c>
      <c r="O144" s="73">
        <v>3908.65209960937</v>
      </c>
      <c r="P144" s="73">
        <v>4020.199584960937</v>
      </c>
      <c r="Q144" s="73">
        <v>4138.7557983398428</v>
      </c>
      <c r="R144" s="73">
        <v>4231.3834228515625</v>
      </c>
      <c r="S144" s="73">
        <v>4360.8052368164008</v>
      </c>
      <c r="T144" s="73">
        <v>4451.8955688476563</v>
      </c>
      <c r="U144" s="73">
        <v>4549.1459350585928</v>
      </c>
      <c r="V144" s="73">
        <v>4665.1983642578125</v>
      </c>
      <c r="W144" s="73">
        <v>4763.3251953124945</v>
      </c>
      <c r="X144" s="73">
        <v>4872.7831420898428</v>
      </c>
      <c r="Y144" s="73">
        <v>4984.3777465820258</v>
      </c>
      <c r="Z144" s="73">
        <v>5100.9013671875</v>
      </c>
      <c r="AA144" s="73">
        <v>5220.0137939453125</v>
      </c>
      <c r="AB144" s="73">
        <v>5346.0237426757813</v>
      </c>
      <c r="AC144" s="73">
        <v>5474.4638671875</v>
      </c>
      <c r="AD144" s="73">
        <v>5603.2781982421802</v>
      </c>
      <c r="AE144" s="73">
        <v>5728.2808837890598</v>
      </c>
    </row>
    <row r="145" spans="1:31" x14ac:dyDescent="0.3">
      <c r="A145" s="72" t="s">
        <v>1355</v>
      </c>
      <c r="B145" s="72" t="s">
        <v>1363</v>
      </c>
      <c r="C145" s="73">
        <v>119.5</v>
      </c>
      <c r="D145" s="73">
        <v>178</v>
      </c>
      <c r="E145" s="73">
        <v>241.39999999999998</v>
      </c>
      <c r="F145" s="73">
        <v>310.29999999999995</v>
      </c>
      <c r="G145" s="73">
        <v>355.9</v>
      </c>
      <c r="H145" s="73">
        <v>391.7</v>
      </c>
      <c r="I145" s="73">
        <v>430.3</v>
      </c>
      <c r="J145" s="73">
        <v>470.00000000000006</v>
      </c>
      <c r="K145" s="73">
        <v>506.09999999999997</v>
      </c>
      <c r="L145" s="73">
        <v>553.70000000000005</v>
      </c>
      <c r="M145" s="73">
        <v>605.90000000000009</v>
      </c>
      <c r="N145" s="73">
        <v>657.7</v>
      </c>
      <c r="O145" s="73">
        <v>708.5</v>
      </c>
      <c r="P145" s="73">
        <v>741.00000000000011</v>
      </c>
      <c r="Q145" s="73">
        <v>772.4</v>
      </c>
      <c r="R145" s="73">
        <v>771.60000000000014</v>
      </c>
      <c r="S145" s="73">
        <v>771.4</v>
      </c>
      <c r="T145" s="73">
        <v>770.09999999999991</v>
      </c>
      <c r="U145" s="73">
        <v>769.09999999999991</v>
      </c>
      <c r="V145" s="73">
        <v>767.7</v>
      </c>
      <c r="W145" s="73">
        <v>765.6</v>
      </c>
      <c r="X145" s="73">
        <v>763.3</v>
      </c>
      <c r="Y145" s="73">
        <v>760.5</v>
      </c>
      <c r="Z145" s="73">
        <v>758</v>
      </c>
      <c r="AA145" s="73">
        <v>754.8</v>
      </c>
      <c r="AB145" s="73">
        <v>751.7</v>
      </c>
      <c r="AC145" s="73">
        <v>748.10000000000014</v>
      </c>
      <c r="AD145" s="73">
        <v>743.8</v>
      </c>
      <c r="AE145" s="73">
        <v>738.2</v>
      </c>
    </row>
    <row r="146" spans="1:31" x14ac:dyDescent="0.3">
      <c r="A146" s="72" t="s">
        <v>1355</v>
      </c>
      <c r="B146" s="72" t="s">
        <v>1364</v>
      </c>
      <c r="C146" s="73">
        <v>119.5</v>
      </c>
      <c r="D146" s="73">
        <v>178</v>
      </c>
      <c r="E146" s="73">
        <v>241.39999999999998</v>
      </c>
      <c r="F146" s="73">
        <v>310.29999999999995</v>
      </c>
      <c r="G146" s="73">
        <v>355.9</v>
      </c>
      <c r="H146" s="73">
        <v>391.7</v>
      </c>
      <c r="I146" s="73">
        <v>430.3</v>
      </c>
      <c r="J146" s="73">
        <v>470.00000000000006</v>
      </c>
      <c r="K146" s="73">
        <v>506.09999999999997</v>
      </c>
      <c r="L146" s="73">
        <v>553.70000000000005</v>
      </c>
      <c r="M146" s="73">
        <v>605.90000000000009</v>
      </c>
      <c r="N146" s="73">
        <v>657.7</v>
      </c>
      <c r="O146" s="73">
        <v>708.5</v>
      </c>
      <c r="P146" s="73">
        <v>741.00000000000011</v>
      </c>
      <c r="Q146" s="73">
        <v>772.4</v>
      </c>
      <c r="R146" s="73">
        <v>771.60000000000014</v>
      </c>
      <c r="S146" s="73">
        <v>771.4</v>
      </c>
      <c r="T146" s="73">
        <v>770.09999999999991</v>
      </c>
      <c r="U146" s="73">
        <v>769.09999999999991</v>
      </c>
      <c r="V146" s="73">
        <v>767.7</v>
      </c>
      <c r="W146" s="73">
        <v>765.6</v>
      </c>
      <c r="X146" s="73">
        <v>763.3</v>
      </c>
      <c r="Y146" s="73">
        <v>760.5</v>
      </c>
      <c r="Z146" s="73">
        <v>758</v>
      </c>
      <c r="AA146" s="73">
        <v>754.8</v>
      </c>
      <c r="AB146" s="73">
        <v>751.7</v>
      </c>
      <c r="AC146" s="73">
        <v>748.10000000000014</v>
      </c>
      <c r="AD146" s="73">
        <v>743.8</v>
      </c>
      <c r="AE146" s="73">
        <v>738.2</v>
      </c>
    </row>
    <row r="148" spans="1:31" x14ac:dyDescent="0.3">
      <c r="A148" s="68" t="s">
        <v>1233</v>
      </c>
      <c r="B148" s="68" t="s">
        <v>1315</v>
      </c>
      <c r="C148" s="68" t="s">
        <v>1316</v>
      </c>
      <c r="D148" s="68" t="s">
        <v>1317</v>
      </c>
      <c r="E148" s="68" t="s">
        <v>1318</v>
      </c>
      <c r="F148" s="68" t="s">
        <v>1319</v>
      </c>
      <c r="G148" s="68" t="s">
        <v>1320</v>
      </c>
      <c r="H148" s="68" t="s">
        <v>1321</v>
      </c>
      <c r="I148" s="68" t="s">
        <v>1322</v>
      </c>
      <c r="J148" s="68" t="s">
        <v>1323</v>
      </c>
      <c r="K148" s="68" t="s">
        <v>1324</v>
      </c>
      <c r="L148" s="68" t="s">
        <v>1325</v>
      </c>
      <c r="M148" s="68" t="s">
        <v>1326</v>
      </c>
      <c r="N148" s="68" t="s">
        <v>1327</v>
      </c>
      <c r="O148" s="68" t="s">
        <v>1328</v>
      </c>
      <c r="P148" s="68" t="s">
        <v>1329</v>
      </c>
      <c r="Q148" s="68" t="s">
        <v>1330</v>
      </c>
      <c r="R148" s="68" t="s">
        <v>1331</v>
      </c>
      <c r="S148" s="68" t="s">
        <v>1332</v>
      </c>
      <c r="T148" s="68" t="s">
        <v>1333</v>
      </c>
      <c r="U148" s="68" t="s">
        <v>1334</v>
      </c>
      <c r="V148" s="68" t="s">
        <v>1335</v>
      </c>
      <c r="W148" s="68" t="s">
        <v>1336</v>
      </c>
      <c r="X148" s="68" t="s">
        <v>1337</v>
      </c>
      <c r="Y148" s="68" t="s">
        <v>1338</v>
      </c>
      <c r="Z148" s="68" t="s">
        <v>1339</v>
      </c>
      <c r="AA148" s="68" t="s">
        <v>1340</v>
      </c>
      <c r="AB148" s="68" t="s">
        <v>1341</v>
      </c>
      <c r="AC148" s="68" t="s">
        <v>1342</v>
      </c>
      <c r="AD148" s="68" t="s">
        <v>1343</v>
      </c>
      <c r="AE148" s="68" t="s">
        <v>1344</v>
      </c>
    </row>
    <row r="149" spans="1:31" x14ac:dyDescent="0.3">
      <c r="A149" s="72" t="s">
        <v>1356</v>
      </c>
      <c r="B149" s="72" t="s">
        <v>1362</v>
      </c>
      <c r="C149" s="73">
        <v>225.07540798187213</v>
      </c>
      <c r="D149" s="73">
        <v>252.54733276367128</v>
      </c>
      <c r="E149" s="73">
        <v>294.85238075256325</v>
      </c>
      <c r="F149" s="73">
        <v>344.1958045959463</v>
      </c>
      <c r="G149" s="73">
        <v>387.38790130615143</v>
      </c>
      <c r="H149" s="73">
        <v>422.86808395385714</v>
      </c>
      <c r="I149" s="73">
        <v>471.64043426513581</v>
      </c>
      <c r="J149" s="73">
        <v>509.32569885253889</v>
      </c>
      <c r="K149" s="73">
        <v>547.15161132812432</v>
      </c>
      <c r="L149" s="73">
        <v>585.54188537597565</v>
      </c>
      <c r="M149" s="73">
        <v>624.0957794189444</v>
      </c>
      <c r="N149" s="73">
        <v>672.57834625244095</v>
      </c>
      <c r="O149" s="73">
        <v>722.06751251220601</v>
      </c>
      <c r="P149" s="73">
        <v>753.63462829589707</v>
      </c>
      <c r="Q149" s="73">
        <v>791.83166503906091</v>
      </c>
      <c r="R149" s="73">
        <v>817.74313354492108</v>
      </c>
      <c r="S149" s="73">
        <v>867.62768554687409</v>
      </c>
      <c r="T149" s="73">
        <v>894.38310241699196</v>
      </c>
      <c r="U149" s="73">
        <v>922.76913452148403</v>
      </c>
      <c r="V149" s="73">
        <v>964.42491149902298</v>
      </c>
      <c r="W149" s="73">
        <v>993.69081115722599</v>
      </c>
      <c r="X149" s="73">
        <v>1029.1726226806629</v>
      </c>
      <c r="Y149" s="73">
        <v>1064.5164794921859</v>
      </c>
      <c r="Z149" s="73">
        <v>1099.929321289062</v>
      </c>
      <c r="AA149" s="73">
        <v>1133.8675231933589</v>
      </c>
      <c r="AB149" s="73">
        <v>1167.1424102783201</v>
      </c>
      <c r="AC149" s="73">
        <v>1200.017120361327</v>
      </c>
      <c r="AD149" s="73">
        <v>1231.6723632812491</v>
      </c>
      <c r="AE149" s="73">
        <v>1262.3330078124991</v>
      </c>
    </row>
    <row r="150" spans="1:31" x14ac:dyDescent="0.3">
      <c r="A150" s="72" t="s">
        <v>1356</v>
      </c>
      <c r="B150" s="72" t="s">
        <v>1363</v>
      </c>
      <c r="C150" s="73">
        <v>15.600000000000001</v>
      </c>
      <c r="D150" s="73">
        <v>28.200000000000003</v>
      </c>
      <c r="E150" s="73">
        <v>41.9</v>
      </c>
      <c r="F150" s="73">
        <v>57.600000000000009</v>
      </c>
      <c r="G150" s="73">
        <v>71.8</v>
      </c>
      <c r="H150" s="73">
        <v>84.1</v>
      </c>
      <c r="I150" s="73">
        <v>96.6</v>
      </c>
      <c r="J150" s="73">
        <v>108</v>
      </c>
      <c r="K150" s="73">
        <v>118.20000000000002</v>
      </c>
      <c r="L150" s="73">
        <v>133</v>
      </c>
      <c r="M150" s="73">
        <v>148.00000000000003</v>
      </c>
      <c r="N150" s="73">
        <v>163.30000000000001</v>
      </c>
      <c r="O150" s="73">
        <v>178.7</v>
      </c>
      <c r="P150" s="73">
        <v>192.1</v>
      </c>
      <c r="Q150" s="73">
        <v>204.70000000000002</v>
      </c>
      <c r="R150" s="73">
        <v>206.59999999999997</v>
      </c>
      <c r="S150" s="73">
        <v>208.60000000000002</v>
      </c>
      <c r="T150" s="73">
        <v>210.1</v>
      </c>
      <c r="U150" s="73">
        <v>211.60000000000002</v>
      </c>
      <c r="V150" s="73">
        <v>212.90000000000003</v>
      </c>
      <c r="W150" s="73">
        <v>213.89999999999998</v>
      </c>
      <c r="X150" s="73">
        <v>214.5</v>
      </c>
      <c r="Y150" s="73">
        <v>215.10000000000002</v>
      </c>
      <c r="Z150" s="73">
        <v>215.2</v>
      </c>
      <c r="AA150" s="73">
        <v>215</v>
      </c>
      <c r="AB150" s="73">
        <v>214.29999999999995</v>
      </c>
      <c r="AC150" s="73">
        <v>213.29999999999995</v>
      </c>
      <c r="AD150" s="73">
        <v>211.90000000000003</v>
      </c>
      <c r="AE150" s="73">
        <v>210.20000000000005</v>
      </c>
    </row>
    <row r="151" spans="1:31" x14ac:dyDescent="0.3">
      <c r="A151" s="72" t="s">
        <v>1356</v>
      </c>
      <c r="B151" s="72" t="s">
        <v>1364</v>
      </c>
      <c r="C151" s="73">
        <v>15.600000000000001</v>
      </c>
      <c r="D151" s="73">
        <v>28.200000000000003</v>
      </c>
      <c r="E151" s="73">
        <v>41.9</v>
      </c>
      <c r="F151" s="73">
        <v>57.600000000000009</v>
      </c>
      <c r="G151" s="73">
        <v>71.8</v>
      </c>
      <c r="H151" s="73">
        <v>84.1</v>
      </c>
      <c r="I151" s="73">
        <v>96.6</v>
      </c>
      <c r="J151" s="73">
        <v>108</v>
      </c>
      <c r="K151" s="73">
        <v>118.20000000000002</v>
      </c>
      <c r="L151" s="73">
        <v>133</v>
      </c>
      <c r="M151" s="73">
        <v>148.00000000000003</v>
      </c>
      <c r="N151" s="73">
        <v>163.30000000000001</v>
      </c>
      <c r="O151" s="73">
        <v>178.7</v>
      </c>
      <c r="P151" s="73">
        <v>192.1</v>
      </c>
      <c r="Q151" s="73">
        <v>204.70000000000002</v>
      </c>
      <c r="R151" s="73">
        <v>206.59999999999997</v>
      </c>
      <c r="S151" s="73">
        <v>208.60000000000002</v>
      </c>
      <c r="T151" s="73">
        <v>210.1</v>
      </c>
      <c r="U151" s="73">
        <v>211.60000000000002</v>
      </c>
      <c r="V151" s="73">
        <v>212.90000000000003</v>
      </c>
      <c r="W151" s="73">
        <v>213.89999999999998</v>
      </c>
      <c r="X151" s="73">
        <v>214.5</v>
      </c>
      <c r="Y151" s="73">
        <v>215.10000000000002</v>
      </c>
      <c r="Z151" s="73">
        <v>215.2</v>
      </c>
      <c r="AA151" s="73">
        <v>215</v>
      </c>
      <c r="AB151" s="73">
        <v>214.29999999999995</v>
      </c>
      <c r="AC151" s="73">
        <v>213.29999999999995</v>
      </c>
      <c r="AD151" s="73">
        <v>211.90000000000003</v>
      </c>
      <c r="AE151" s="73">
        <v>210.20000000000005</v>
      </c>
    </row>
  </sheetData>
  <sheetProtection algorithmName="SHA-512" hashValue="hFGsIggq7MXj5FKTJ106+IV1fWAEv3aJU+YB00KVH1EnnvipPUenrHk8+Dh8S7Y6Gq3tbEQWwWFlRwcwLsX7vw==" saltValue="pWmQyd/o4r0IrMMeQowIWw==" spinCount="100000" sheet="1" objects="1" scenarios="1"/>
  <mergeCells count="6">
    <mergeCell ref="A87:B87"/>
    <mergeCell ref="A17:B17"/>
    <mergeCell ref="A31:B31"/>
    <mergeCell ref="A45:B45"/>
    <mergeCell ref="A59:B59"/>
    <mergeCell ref="A73:B7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3AE20-BDEC-4B40-9898-33A2AD64B580}">
  <sheetPr>
    <tabColor rgb="FFFFC000"/>
  </sheetPr>
  <dimension ref="A1:AI151"/>
  <sheetViews>
    <sheetView workbookViewId="0">
      <selection activeCell="G6" sqref="G6"/>
    </sheetView>
  </sheetViews>
  <sheetFormatPr defaultColWidth="9.109375" defaultRowHeight="14.4" x14ac:dyDescent="0.3"/>
  <cols>
    <col min="1" max="1" width="16" style="71" customWidth="1"/>
    <col min="2" max="2" width="30.5546875" style="71" customWidth="1"/>
    <col min="3" max="32" width="9.44140625" style="71" customWidth="1"/>
    <col min="33" max="33" width="11.5546875" style="71" bestFit="1" customWidth="1"/>
    <col min="34" max="16384" width="9.109375" style="71"/>
  </cols>
  <sheetData>
    <row r="1" spans="1:35" s="69" customFormat="1" ht="23.25" customHeight="1" x14ac:dyDescent="0.3">
      <c r="A1" s="67" t="s">
        <v>1312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</row>
    <row r="2" spans="1:35" s="69" customFormat="1" x14ac:dyDescent="0.3">
      <c r="A2" s="69" t="s">
        <v>1313</v>
      </c>
    </row>
    <row r="3" spans="1:35" s="69" customFormat="1" x14ac:dyDescent="0.3"/>
    <row r="4" spans="1:35" x14ac:dyDescent="0.3">
      <c r="A4" s="70" t="s">
        <v>1314</v>
      </c>
      <c r="B4" s="70"/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</row>
    <row r="5" spans="1:35" x14ac:dyDescent="0.3">
      <c r="A5" s="68" t="s">
        <v>1233</v>
      </c>
      <c r="B5" s="68" t="s">
        <v>1315</v>
      </c>
      <c r="C5" s="68" t="s">
        <v>1316</v>
      </c>
      <c r="D5" s="68" t="s">
        <v>1317</v>
      </c>
      <c r="E5" s="68" t="s">
        <v>1318</v>
      </c>
      <c r="F5" s="68" t="s">
        <v>1319</v>
      </c>
      <c r="G5" s="68" t="s">
        <v>1320</v>
      </c>
      <c r="H5" s="68" t="s">
        <v>1321</v>
      </c>
      <c r="I5" s="68" t="s">
        <v>1322</v>
      </c>
      <c r="J5" s="68" t="s">
        <v>1323</v>
      </c>
      <c r="K5" s="68" t="s">
        <v>1324</v>
      </c>
      <c r="L5" s="68" t="s">
        <v>1325</v>
      </c>
      <c r="M5" s="68" t="s">
        <v>1326</v>
      </c>
      <c r="N5" s="68" t="s">
        <v>1327</v>
      </c>
      <c r="O5" s="68" t="s">
        <v>1328</v>
      </c>
      <c r="P5" s="68" t="s">
        <v>1329</v>
      </c>
      <c r="Q5" s="68" t="s">
        <v>1330</v>
      </c>
      <c r="R5" s="68" t="s">
        <v>1331</v>
      </c>
      <c r="S5" s="68" t="s">
        <v>1332</v>
      </c>
      <c r="T5" s="68" t="s">
        <v>1333</v>
      </c>
      <c r="U5" s="68" t="s">
        <v>1334</v>
      </c>
      <c r="V5" s="68" t="s">
        <v>1335</v>
      </c>
      <c r="W5" s="68" t="s">
        <v>1336</v>
      </c>
      <c r="X5" s="68" t="s">
        <v>1337</v>
      </c>
      <c r="Y5" s="68" t="s">
        <v>1338</v>
      </c>
      <c r="Z5" s="68" t="s">
        <v>1339</v>
      </c>
      <c r="AA5" s="68" t="s">
        <v>1340</v>
      </c>
      <c r="AB5" s="68" t="s">
        <v>1341</v>
      </c>
      <c r="AC5" s="68" t="s">
        <v>1342</v>
      </c>
      <c r="AD5" s="68" t="s">
        <v>1343</v>
      </c>
      <c r="AE5" s="68" t="s">
        <v>1344</v>
      </c>
    </row>
    <row r="6" spans="1:35" x14ac:dyDescent="0.3">
      <c r="A6" s="72" t="s">
        <v>1345</v>
      </c>
      <c r="B6" s="72" t="s">
        <v>621</v>
      </c>
      <c r="C6" s="73">
        <v>18366</v>
      </c>
      <c r="D6" s="73">
        <v>17891</v>
      </c>
      <c r="E6" s="73">
        <v>16416</v>
      </c>
      <c r="F6" s="73">
        <v>11978.418936504098</v>
      </c>
      <c r="G6" s="73">
        <v>9838.242946131526</v>
      </c>
      <c r="H6" s="73">
        <v>9477.5216978720746</v>
      </c>
      <c r="I6" s="73">
        <v>9354.3796438924292</v>
      </c>
      <c r="J6" s="73">
        <v>9354.3796439153703</v>
      </c>
      <c r="K6" s="73">
        <v>8075.1144781419453</v>
      </c>
      <c r="L6" s="73">
        <v>8075.1144481299652</v>
      </c>
      <c r="M6" s="73">
        <v>8040.7716122674601</v>
      </c>
      <c r="N6" s="73">
        <v>5915.1143397516698</v>
      </c>
      <c r="O6" s="73">
        <v>5384.06375643723</v>
      </c>
      <c r="P6" s="73">
        <v>5384.0637563947794</v>
      </c>
      <c r="Q6" s="73">
        <v>4901.9038068478003</v>
      </c>
      <c r="R6" s="73">
        <v>4584.6441069249695</v>
      </c>
      <c r="S6" s="73">
        <v>4516.0007266247303</v>
      </c>
      <c r="T6" s="73">
        <v>4516.0007266582597</v>
      </c>
      <c r="U6" s="73">
        <v>4516.0007266988996</v>
      </c>
      <c r="V6" s="73">
        <v>4516.0006666807003</v>
      </c>
      <c r="W6" s="73">
        <v>3697.5079266284997</v>
      </c>
      <c r="X6" s="73">
        <v>2263.5079266559301</v>
      </c>
      <c r="Y6" s="73">
        <v>1755.2890600000001</v>
      </c>
      <c r="Z6" s="73">
        <v>1533.5072</v>
      </c>
      <c r="AA6" s="73">
        <v>1533.5072</v>
      </c>
      <c r="AB6" s="73">
        <v>1533.5072</v>
      </c>
      <c r="AC6" s="73">
        <v>1265.9999700000001</v>
      </c>
      <c r="AD6" s="73">
        <v>1265.9999700000001</v>
      </c>
      <c r="AE6" s="73">
        <v>1265.9999700000001</v>
      </c>
    </row>
    <row r="7" spans="1:35" x14ac:dyDescent="0.3">
      <c r="A7" s="72" t="s">
        <v>1345</v>
      </c>
      <c r="B7" s="72" t="s">
        <v>622</v>
      </c>
      <c r="C7" s="73">
        <v>4790</v>
      </c>
      <c r="D7" s="73">
        <v>4790</v>
      </c>
      <c r="E7" s="73">
        <v>4790</v>
      </c>
      <c r="F7" s="73">
        <v>2275.8078699999987</v>
      </c>
      <c r="G7" s="73">
        <v>2197.651319999999</v>
      </c>
      <c r="H7" s="73">
        <v>1876.848719999999</v>
      </c>
      <c r="I7" s="73">
        <v>0</v>
      </c>
      <c r="J7" s="73">
        <v>0</v>
      </c>
      <c r="K7" s="73">
        <v>0</v>
      </c>
      <c r="L7" s="73">
        <v>0</v>
      </c>
      <c r="M7" s="73">
        <v>0</v>
      </c>
      <c r="N7" s="73">
        <v>0</v>
      </c>
      <c r="O7" s="73">
        <v>0</v>
      </c>
      <c r="P7" s="73">
        <v>0</v>
      </c>
      <c r="Q7" s="73">
        <v>0</v>
      </c>
      <c r="R7" s="73">
        <v>0</v>
      </c>
      <c r="S7" s="73">
        <v>0</v>
      </c>
      <c r="T7" s="73">
        <v>0</v>
      </c>
      <c r="U7" s="73">
        <v>0</v>
      </c>
      <c r="V7" s="73">
        <v>0</v>
      </c>
      <c r="W7" s="73">
        <v>0</v>
      </c>
      <c r="X7" s="73">
        <v>0</v>
      </c>
      <c r="Y7" s="73">
        <v>0</v>
      </c>
      <c r="Z7" s="73">
        <v>0</v>
      </c>
      <c r="AA7" s="73">
        <v>0</v>
      </c>
      <c r="AB7" s="73">
        <v>0</v>
      </c>
      <c r="AC7" s="73">
        <v>0</v>
      </c>
      <c r="AD7" s="73">
        <v>0</v>
      </c>
      <c r="AE7" s="73">
        <v>0</v>
      </c>
    </row>
    <row r="8" spans="1:35" x14ac:dyDescent="0.3">
      <c r="A8" s="72" t="s">
        <v>1345</v>
      </c>
      <c r="B8" s="72" t="s">
        <v>360</v>
      </c>
      <c r="C8" s="73">
        <v>3054.8999938964839</v>
      </c>
      <c r="D8" s="73">
        <v>3054.8999938964839</v>
      </c>
      <c r="E8" s="73">
        <v>2874.8999938964839</v>
      </c>
      <c r="F8" s="73">
        <v>2874.8999938964839</v>
      </c>
      <c r="G8" s="73">
        <v>2874.8999938964839</v>
      </c>
      <c r="H8" s="73">
        <v>2874.8999938964839</v>
      </c>
      <c r="I8" s="73">
        <v>2874.8999938964839</v>
      </c>
      <c r="J8" s="73">
        <v>2874.8999938964839</v>
      </c>
      <c r="K8" s="73">
        <v>2874.8999938964839</v>
      </c>
      <c r="L8" s="73">
        <v>2874.8999938964839</v>
      </c>
      <c r="M8" s="73">
        <v>2874.8999938964839</v>
      </c>
      <c r="N8" s="73">
        <v>2874.8999938964839</v>
      </c>
      <c r="O8" s="73">
        <v>2874.8999938964839</v>
      </c>
      <c r="P8" s="73">
        <v>2874.8999938964839</v>
      </c>
      <c r="Q8" s="73">
        <v>2874.8999938964839</v>
      </c>
      <c r="R8" s="73">
        <v>2489.8999938964839</v>
      </c>
      <c r="S8" s="73">
        <v>1960.8999938964839</v>
      </c>
      <c r="T8" s="73">
        <v>1960.8999938964839</v>
      </c>
      <c r="U8" s="73">
        <v>1817.5</v>
      </c>
      <c r="V8" s="73">
        <v>1817.5</v>
      </c>
      <c r="W8" s="73">
        <v>1817.5</v>
      </c>
      <c r="X8" s="73">
        <v>1817.5</v>
      </c>
      <c r="Y8" s="73">
        <v>1377.5</v>
      </c>
      <c r="Z8" s="73">
        <v>1192.5</v>
      </c>
      <c r="AA8" s="73">
        <v>548</v>
      </c>
      <c r="AB8" s="73">
        <v>388</v>
      </c>
      <c r="AC8" s="73">
        <v>388</v>
      </c>
      <c r="AD8" s="73">
        <v>388</v>
      </c>
      <c r="AE8" s="73">
        <v>388</v>
      </c>
    </row>
    <row r="9" spans="1:35" x14ac:dyDescent="0.3">
      <c r="A9" s="72" t="s">
        <v>1345</v>
      </c>
      <c r="B9" s="72" t="s">
        <v>1346</v>
      </c>
      <c r="C9" s="73">
        <v>1384</v>
      </c>
      <c r="D9" s="73">
        <v>1384</v>
      </c>
      <c r="E9" s="73">
        <v>1384</v>
      </c>
      <c r="F9" s="73">
        <v>1384</v>
      </c>
      <c r="G9" s="73">
        <v>1384</v>
      </c>
      <c r="H9" s="73">
        <v>1384</v>
      </c>
      <c r="I9" s="73">
        <v>1384</v>
      </c>
      <c r="J9" s="73">
        <v>1384</v>
      </c>
      <c r="K9" s="73">
        <v>1384</v>
      </c>
      <c r="L9" s="73">
        <v>1384</v>
      </c>
      <c r="M9" s="73">
        <v>1384</v>
      </c>
      <c r="N9" s="73">
        <v>1384</v>
      </c>
      <c r="O9" s="73">
        <v>1384</v>
      </c>
      <c r="P9" s="73">
        <v>1384</v>
      </c>
      <c r="Q9" s="73">
        <v>584</v>
      </c>
      <c r="R9" s="73">
        <v>584</v>
      </c>
      <c r="S9" s="73">
        <v>584</v>
      </c>
      <c r="T9" s="73">
        <v>584</v>
      </c>
      <c r="U9" s="73">
        <v>84</v>
      </c>
      <c r="V9" s="73">
        <v>84</v>
      </c>
      <c r="W9" s="73">
        <v>84</v>
      </c>
      <c r="X9" s="73">
        <v>84</v>
      </c>
      <c r="Y9" s="73">
        <v>84</v>
      </c>
      <c r="Z9" s="73">
        <v>84</v>
      </c>
      <c r="AA9" s="73">
        <v>84</v>
      </c>
      <c r="AB9" s="73">
        <v>0</v>
      </c>
      <c r="AC9" s="73">
        <v>0</v>
      </c>
      <c r="AD9" s="73">
        <v>0</v>
      </c>
      <c r="AE9" s="73">
        <v>0</v>
      </c>
    </row>
    <row r="10" spans="1:35" x14ac:dyDescent="0.3">
      <c r="A10" s="72" t="s">
        <v>1345</v>
      </c>
      <c r="B10" s="72" t="s">
        <v>1347</v>
      </c>
      <c r="C10" s="73">
        <v>6863.139991760253</v>
      </c>
      <c r="D10" s="73">
        <v>6863.139991760253</v>
      </c>
      <c r="E10" s="73">
        <v>6863.139991760253</v>
      </c>
      <c r="F10" s="73">
        <v>6863.139991760253</v>
      </c>
      <c r="G10" s="73">
        <v>6863.139991760253</v>
      </c>
      <c r="H10" s="73">
        <v>6863.139991760253</v>
      </c>
      <c r="I10" s="73">
        <v>6863.139991760253</v>
      </c>
      <c r="J10" s="73">
        <v>6863.139991760253</v>
      </c>
      <c r="K10" s="73">
        <v>6863.139991760253</v>
      </c>
      <c r="L10" s="73">
        <v>6480.639991760253</v>
      </c>
      <c r="M10" s="73">
        <v>6480.639991760253</v>
      </c>
      <c r="N10" s="73">
        <v>6211.2999954223633</v>
      </c>
      <c r="O10" s="73">
        <v>5749.2999954223633</v>
      </c>
      <c r="P10" s="73">
        <v>5632.2999954223633</v>
      </c>
      <c r="Q10" s="73">
        <v>5502.2999954223633</v>
      </c>
      <c r="R10" s="73">
        <v>5502.2999954223633</v>
      </c>
      <c r="S10" s="73">
        <v>6949.6645841596619</v>
      </c>
      <c r="T10" s="73">
        <v>6949.6645841651916</v>
      </c>
      <c r="U10" s="73">
        <v>7491.0273841890812</v>
      </c>
      <c r="V10" s="73">
        <v>7371.0273842138813</v>
      </c>
      <c r="W10" s="73">
        <v>8851.9887254223613</v>
      </c>
      <c r="X10" s="73">
        <v>8832.9744254223624</v>
      </c>
      <c r="Y10" s="73">
        <v>10485.911945422364</v>
      </c>
      <c r="Z10" s="73">
        <v>10691.415545422364</v>
      </c>
      <c r="AA10" s="73">
        <v>10691.415545422364</v>
      </c>
      <c r="AB10" s="73">
        <v>12558.665645422363</v>
      </c>
      <c r="AC10" s="73">
        <v>11974.665645422363</v>
      </c>
      <c r="AD10" s="73">
        <v>12688.724045422363</v>
      </c>
      <c r="AE10" s="73">
        <v>13283.454745671612</v>
      </c>
    </row>
    <row r="11" spans="1:35" x14ac:dyDescent="0.3">
      <c r="A11" s="72" t="s">
        <v>1345</v>
      </c>
      <c r="B11" s="72" t="s">
        <v>1271</v>
      </c>
      <c r="C11" s="73">
        <v>7365.2999954223633</v>
      </c>
      <c r="D11" s="73">
        <v>7365.2999954223633</v>
      </c>
      <c r="E11" s="73">
        <v>7365.2999954223633</v>
      </c>
      <c r="F11" s="73">
        <v>7365.2999954223633</v>
      </c>
      <c r="G11" s="73">
        <v>7365.2999954223633</v>
      </c>
      <c r="H11" s="73">
        <v>7365.2999954223633</v>
      </c>
      <c r="I11" s="73">
        <v>7615.2999954223633</v>
      </c>
      <c r="J11" s="73">
        <v>7615.2999954223633</v>
      </c>
      <c r="K11" s="73">
        <v>7615.2999954223633</v>
      </c>
      <c r="L11" s="73">
        <v>7615.2999954223633</v>
      </c>
      <c r="M11" s="73">
        <v>7615.2999954223633</v>
      </c>
      <c r="N11" s="73">
        <v>7615.2999954223633</v>
      </c>
      <c r="O11" s="73">
        <v>7615.2999954223633</v>
      </c>
      <c r="P11" s="73">
        <v>7615.2999954223633</v>
      </c>
      <c r="Q11" s="73">
        <v>7615.2999954223633</v>
      </c>
      <c r="R11" s="73">
        <v>7615.2999954223633</v>
      </c>
      <c r="S11" s="73">
        <v>7528.8999938964844</v>
      </c>
      <c r="T11" s="73">
        <v>7528.8999938964844</v>
      </c>
      <c r="U11" s="73">
        <v>7528.8999938964844</v>
      </c>
      <c r="V11" s="73">
        <v>7528.8999938964844</v>
      </c>
      <c r="W11" s="73">
        <v>7528.8999938964844</v>
      </c>
      <c r="X11" s="73">
        <v>7462.8999938964844</v>
      </c>
      <c r="Y11" s="73">
        <v>7462.8999938964844</v>
      </c>
      <c r="Z11" s="73">
        <v>7462.8999938964844</v>
      </c>
      <c r="AA11" s="73">
        <v>7462.8999938964844</v>
      </c>
      <c r="AB11" s="73">
        <v>7462.8999938964844</v>
      </c>
      <c r="AC11" s="73">
        <v>7462.8999938964844</v>
      </c>
      <c r="AD11" s="73">
        <v>7462.8999938964844</v>
      </c>
      <c r="AE11" s="73">
        <v>7462.8999938964844</v>
      </c>
    </row>
    <row r="12" spans="1:35" x14ac:dyDescent="0.3">
      <c r="A12" s="72" t="s">
        <v>1345</v>
      </c>
      <c r="B12" s="72" t="s">
        <v>626</v>
      </c>
      <c r="C12" s="73">
        <v>14583.758051251207</v>
      </c>
      <c r="D12" s="73">
        <v>16488.232027283921</v>
      </c>
      <c r="E12" s="73">
        <v>18281.175217283922</v>
      </c>
      <c r="F12" s="73">
        <v>23329.84378531804</v>
      </c>
      <c r="G12" s="73">
        <v>23380.059285318854</v>
      </c>
      <c r="H12" s="73">
        <v>24093.04182531987</v>
      </c>
      <c r="I12" s="73">
        <v>27125.4619353206</v>
      </c>
      <c r="J12" s="73">
        <v>29430.04121560659</v>
      </c>
      <c r="K12" s="73">
        <v>31165.690115614041</v>
      </c>
      <c r="L12" s="73">
        <v>31100.011445624554</v>
      </c>
      <c r="M12" s="73">
        <v>31971.855965641123</v>
      </c>
      <c r="N12" s="73">
        <v>36485.435390472434</v>
      </c>
      <c r="O12" s="73">
        <v>38493.797533612749</v>
      </c>
      <c r="P12" s="73">
        <v>38903.055393639122</v>
      </c>
      <c r="Q12" s="73">
        <v>39202.843370304559</v>
      </c>
      <c r="R12" s="73">
        <v>39295.110742644574</v>
      </c>
      <c r="S12" s="73">
        <v>42907.855395816136</v>
      </c>
      <c r="T12" s="73">
        <v>43568.949088172129</v>
      </c>
      <c r="U12" s="73">
        <v>43321.790840985639</v>
      </c>
      <c r="V12" s="73">
        <v>43089.417891614678</v>
      </c>
      <c r="W12" s="73">
        <v>45801.025096662728</v>
      </c>
      <c r="X12" s="73">
        <v>47903.20852388339</v>
      </c>
      <c r="Y12" s="73">
        <v>47671.253611530839</v>
      </c>
      <c r="Z12" s="73">
        <v>47321.934418808305</v>
      </c>
      <c r="AA12" s="73">
        <v>47993.062113729029</v>
      </c>
      <c r="AB12" s="73">
        <v>51660.344660557785</v>
      </c>
      <c r="AC12" s="73">
        <v>52351.882560628452</v>
      </c>
      <c r="AD12" s="73">
        <v>53099.95375990215</v>
      </c>
      <c r="AE12" s="73">
        <v>54781.685437935666</v>
      </c>
    </row>
    <row r="13" spans="1:35" x14ac:dyDescent="0.3">
      <c r="A13" s="72" t="s">
        <v>1345</v>
      </c>
      <c r="B13" s="72" t="s">
        <v>1348</v>
      </c>
      <c r="C13" s="73">
        <v>5599.9709892272858</v>
      </c>
      <c r="D13" s="73">
        <v>6959.1559867858805</v>
      </c>
      <c r="E13" s="73">
        <v>6959.1559867858805</v>
      </c>
      <c r="F13" s="73">
        <v>6959.1559867858805</v>
      </c>
      <c r="G13" s="73">
        <v>7426.5871067858798</v>
      </c>
      <c r="H13" s="73">
        <v>7426.5871067858798</v>
      </c>
      <c r="I13" s="73">
        <v>7648.7145467858791</v>
      </c>
      <c r="J13" s="73">
        <v>7907.592716785879</v>
      </c>
      <c r="K13" s="73">
        <v>11124.756836785878</v>
      </c>
      <c r="L13" s="73">
        <v>11477.541264002748</v>
      </c>
      <c r="M13" s="73">
        <v>11835.517648494779</v>
      </c>
      <c r="N13" s="73">
        <v>14735.339165069941</v>
      </c>
      <c r="O13" s="73">
        <v>15208.385946785882</v>
      </c>
      <c r="P13" s="73">
        <v>15208.385946785882</v>
      </c>
      <c r="Q13" s="73">
        <v>15208.385946785882</v>
      </c>
      <c r="R13" s="73">
        <v>15087.385946785882</v>
      </c>
      <c r="S13" s="73">
        <v>19952.088576785878</v>
      </c>
      <c r="T13" s="73">
        <v>20323.937573734122</v>
      </c>
      <c r="U13" s="73">
        <v>21606.26747581605</v>
      </c>
      <c r="V13" s="73">
        <v>24376.645385942786</v>
      </c>
      <c r="W13" s="73">
        <v>26960.001105871605</v>
      </c>
      <c r="X13" s="73">
        <v>32793.612040396525</v>
      </c>
      <c r="Y13" s="73">
        <v>34411.570570039301</v>
      </c>
      <c r="Z13" s="73">
        <v>33992.950574922113</v>
      </c>
      <c r="AA13" s="73">
        <v>34123.546074098143</v>
      </c>
      <c r="AB13" s="73">
        <v>39921.526427487792</v>
      </c>
      <c r="AC13" s="73">
        <v>39811.126425961913</v>
      </c>
      <c r="AD13" s="73">
        <v>39078.326422910155</v>
      </c>
      <c r="AE13" s="73">
        <v>39278.97907958374</v>
      </c>
      <c r="AF13" s="69"/>
      <c r="AG13" s="69"/>
      <c r="AH13" s="69"/>
      <c r="AI13" s="69"/>
    </row>
    <row r="14" spans="1:35" x14ac:dyDescent="0.3">
      <c r="A14" s="72" t="s">
        <v>1345</v>
      </c>
      <c r="B14" s="72" t="s">
        <v>1349</v>
      </c>
      <c r="C14" s="73">
        <v>260.329999923706</v>
      </c>
      <c r="D14" s="73">
        <v>600.32999992370605</v>
      </c>
      <c r="E14" s="73">
        <v>600.32999992370605</v>
      </c>
      <c r="F14" s="73">
        <v>600.32999992370605</v>
      </c>
      <c r="G14" s="73">
        <v>600.32999992370605</v>
      </c>
      <c r="H14" s="73">
        <v>600.32999992370605</v>
      </c>
      <c r="I14" s="73">
        <v>600.32999992370605</v>
      </c>
      <c r="J14" s="73">
        <v>600.32999992370605</v>
      </c>
      <c r="K14" s="73">
        <v>600.32999992370605</v>
      </c>
      <c r="L14" s="73">
        <v>570.32999992370605</v>
      </c>
      <c r="M14" s="73">
        <v>570.32999992370605</v>
      </c>
      <c r="N14" s="73">
        <v>888.90220387793602</v>
      </c>
      <c r="O14" s="73">
        <v>1138.4512040601799</v>
      </c>
      <c r="P14" s="73">
        <v>1113.4512040774898</v>
      </c>
      <c r="Q14" s="73">
        <v>1368.52744876939</v>
      </c>
      <c r="R14" s="73">
        <v>1368.52744883841</v>
      </c>
      <c r="S14" s="73">
        <v>1852.3638697765489</v>
      </c>
      <c r="T14" s="73">
        <v>1852.363869865479</v>
      </c>
      <c r="U14" s="73">
        <v>2530.5635193727694</v>
      </c>
      <c r="V14" s="73">
        <v>2510.5635194669294</v>
      </c>
      <c r="W14" s="73">
        <v>3081.5883372520002</v>
      </c>
      <c r="X14" s="73">
        <v>2980.1424957199602</v>
      </c>
      <c r="Y14" s="73">
        <v>2980.1424957376598</v>
      </c>
      <c r="Z14" s="73">
        <v>3617.5554244884001</v>
      </c>
      <c r="AA14" s="73">
        <v>3617.5554208570597</v>
      </c>
      <c r="AB14" s="73">
        <v>4978.1789935031302</v>
      </c>
      <c r="AC14" s="73">
        <v>4978.1789513724389</v>
      </c>
      <c r="AD14" s="73">
        <v>5886.9231485720984</v>
      </c>
      <c r="AE14" s="73">
        <v>5886.9231249572995</v>
      </c>
      <c r="AF14" s="69"/>
      <c r="AG14" s="69"/>
      <c r="AH14" s="69"/>
      <c r="AI14" s="69"/>
    </row>
    <row r="15" spans="1:35" x14ac:dyDescent="0.3">
      <c r="A15" s="72" t="s">
        <v>1345</v>
      </c>
      <c r="B15" s="72" t="s">
        <v>612</v>
      </c>
      <c r="C15" s="73">
        <v>810</v>
      </c>
      <c r="D15" s="73">
        <v>810</v>
      </c>
      <c r="E15" s="73">
        <v>810</v>
      </c>
      <c r="F15" s="73">
        <v>810</v>
      </c>
      <c r="G15" s="73">
        <v>2850</v>
      </c>
      <c r="H15" s="73">
        <v>2850</v>
      </c>
      <c r="I15" s="73">
        <v>2850</v>
      </c>
      <c r="J15" s="73">
        <v>2850</v>
      </c>
      <c r="K15" s="73">
        <v>4849.9998999999998</v>
      </c>
      <c r="L15" s="73">
        <v>4849.9998999999998</v>
      </c>
      <c r="M15" s="73">
        <v>4849.9998999999998</v>
      </c>
      <c r="N15" s="73">
        <v>6108.8561799999998</v>
      </c>
      <c r="O15" s="73">
        <v>6373.9301999999998</v>
      </c>
      <c r="P15" s="73">
        <v>6373.9301999999998</v>
      </c>
      <c r="Q15" s="73">
        <v>6683.8920999999991</v>
      </c>
      <c r="R15" s="73">
        <v>6683.8920999999991</v>
      </c>
      <c r="S15" s="73">
        <v>7699.3882999999996</v>
      </c>
      <c r="T15" s="73">
        <v>7699.3882999999996</v>
      </c>
      <c r="U15" s="73">
        <v>7699.3882999999996</v>
      </c>
      <c r="V15" s="73">
        <v>7699.3882999999996</v>
      </c>
      <c r="W15" s="73">
        <v>8939.8162000000011</v>
      </c>
      <c r="X15" s="73">
        <v>10399.2376</v>
      </c>
      <c r="Y15" s="73">
        <v>10399.2376</v>
      </c>
      <c r="Z15" s="73">
        <v>10613.499</v>
      </c>
      <c r="AA15" s="73">
        <v>10613.499</v>
      </c>
      <c r="AB15" s="73">
        <v>10613.499</v>
      </c>
      <c r="AC15" s="73">
        <v>10613.499</v>
      </c>
      <c r="AD15" s="73">
        <v>10870.434999999999</v>
      </c>
      <c r="AE15" s="73">
        <v>10870.434999999999</v>
      </c>
      <c r="AF15" s="69"/>
      <c r="AG15" s="69"/>
      <c r="AH15" s="69"/>
      <c r="AI15" s="69"/>
    </row>
    <row r="16" spans="1:35" x14ac:dyDescent="0.3">
      <c r="A16" s="72" t="s">
        <v>1345</v>
      </c>
      <c r="B16" s="72" t="s">
        <v>1350</v>
      </c>
      <c r="C16" s="73">
        <v>95.565001159906174</v>
      </c>
      <c r="D16" s="73">
        <v>222.30399817228289</v>
      </c>
      <c r="E16" s="73">
        <v>472.72400641441254</v>
      </c>
      <c r="F16" s="73">
        <v>827.38901638984419</v>
      </c>
      <c r="G16" s="73">
        <v>1275.4639947414385</v>
      </c>
      <c r="H16" s="73">
        <v>1796.002980709073</v>
      </c>
      <c r="I16" s="73">
        <v>2438.3960294723474</v>
      </c>
      <c r="J16" s="73">
        <v>3184.4369697570778</v>
      </c>
      <c r="K16" s="73">
        <v>4042.5660362243557</v>
      </c>
      <c r="L16" s="73">
        <v>4718.5470113754145</v>
      </c>
      <c r="M16" s="73">
        <v>5463.8920488357453</v>
      </c>
      <c r="N16" s="73">
        <v>6261.2278814315578</v>
      </c>
      <c r="O16" s="73">
        <v>7107.5971488952464</v>
      </c>
      <c r="P16" s="73">
        <v>7905.5148887634123</v>
      </c>
      <c r="Q16" s="73">
        <v>8730.1271591186469</v>
      </c>
      <c r="R16" s="73">
        <v>9162.6489810943513</v>
      </c>
      <c r="S16" s="73">
        <v>9618.3372249603162</v>
      </c>
      <c r="T16" s="73">
        <v>10079.154048919669</v>
      </c>
      <c r="U16" s="73">
        <v>10567.066068649285</v>
      </c>
      <c r="V16" s="73">
        <v>11065.494928359969</v>
      </c>
      <c r="W16" s="73">
        <v>11575.234004974354</v>
      </c>
      <c r="X16" s="73">
        <v>12098.768871307355</v>
      </c>
      <c r="Y16" s="73">
        <v>12640.389154434191</v>
      </c>
      <c r="Z16" s="73">
        <v>13204.069122314442</v>
      </c>
      <c r="AA16" s="73">
        <v>13783.858104705803</v>
      </c>
      <c r="AB16" s="73">
        <v>14380.364139556885</v>
      </c>
      <c r="AC16" s="73">
        <v>14988.57563400268</v>
      </c>
      <c r="AD16" s="73">
        <v>15603.09802246093</v>
      </c>
      <c r="AE16" s="73">
        <v>16225.747894287102</v>
      </c>
      <c r="AF16" s="69"/>
      <c r="AG16" s="69"/>
      <c r="AH16" s="69"/>
      <c r="AI16" s="69"/>
    </row>
    <row r="17" spans="1:35" x14ac:dyDescent="0.3">
      <c r="A17" s="108" t="s">
        <v>1351</v>
      </c>
      <c r="B17" s="108"/>
      <c r="C17" s="74">
        <v>62007.069021557596</v>
      </c>
      <c r="D17" s="74">
        <v>64795.727995148904</v>
      </c>
      <c r="E17" s="74">
        <v>64933.671185148902</v>
      </c>
      <c r="F17" s="74">
        <v>63030.566559687119</v>
      </c>
      <c r="G17" s="74">
        <v>61329.880639315365</v>
      </c>
      <c r="H17" s="74">
        <v>61361.339331056923</v>
      </c>
      <c r="I17" s="74">
        <v>62865.896107078006</v>
      </c>
      <c r="J17" s="74">
        <v>65429.353557386945</v>
      </c>
      <c r="K17" s="74">
        <v>69102.901411620958</v>
      </c>
      <c r="L17" s="74">
        <v>69007.507138836372</v>
      </c>
      <c r="M17" s="74">
        <v>70202.985207482459</v>
      </c>
      <c r="N17" s="74">
        <v>75221.388880035258</v>
      </c>
      <c r="O17" s="74">
        <v>76709.747221577069</v>
      </c>
      <c r="P17" s="74">
        <v>77002.005081561001</v>
      </c>
      <c r="Q17" s="74">
        <v>75889.633108679453</v>
      </c>
      <c r="R17" s="74">
        <v>75158.640781096634</v>
      </c>
      <c r="S17" s="74">
        <v>84399.409271179378</v>
      </c>
      <c r="T17" s="74">
        <v>85432.351960522676</v>
      </c>
      <c r="U17" s="74">
        <v>86365.48642158616</v>
      </c>
      <c r="V17" s="74">
        <v>88783.491322348535</v>
      </c>
      <c r="W17" s="74">
        <v>94740.922848481685</v>
      </c>
      <c r="X17" s="74">
        <v>101157.70291025468</v>
      </c>
      <c r="Y17" s="74">
        <v>103248.425180889</v>
      </c>
      <c r="Z17" s="74">
        <v>102279.20773304926</v>
      </c>
      <c r="AA17" s="74">
        <v>102436.43092714602</v>
      </c>
      <c r="AB17" s="74">
        <v>113524.94392736442</v>
      </c>
      <c r="AC17" s="74">
        <v>113254.57459590922</v>
      </c>
      <c r="AD17" s="74">
        <v>113983.90419213116</v>
      </c>
      <c r="AE17" s="74">
        <v>116461.0192270875</v>
      </c>
      <c r="AF17" s="69"/>
      <c r="AG17" s="69"/>
      <c r="AH17" s="69"/>
      <c r="AI17" s="69"/>
    </row>
    <row r="18" spans="1:35" x14ac:dyDescent="0.3">
      <c r="AF18" s="69"/>
      <c r="AG18" s="69"/>
      <c r="AH18" s="69"/>
      <c r="AI18" s="69"/>
    </row>
    <row r="19" spans="1:35" x14ac:dyDescent="0.3">
      <c r="A19" s="68" t="s">
        <v>1233</v>
      </c>
      <c r="B19" s="68" t="s">
        <v>1315</v>
      </c>
      <c r="C19" s="68" t="s">
        <v>1316</v>
      </c>
      <c r="D19" s="68" t="s">
        <v>1317</v>
      </c>
      <c r="E19" s="68" t="s">
        <v>1318</v>
      </c>
      <c r="F19" s="68" t="s">
        <v>1319</v>
      </c>
      <c r="G19" s="68" t="s">
        <v>1320</v>
      </c>
      <c r="H19" s="68" t="s">
        <v>1321</v>
      </c>
      <c r="I19" s="68" t="s">
        <v>1322</v>
      </c>
      <c r="J19" s="68" t="s">
        <v>1323</v>
      </c>
      <c r="K19" s="68" t="s">
        <v>1324</v>
      </c>
      <c r="L19" s="68" t="s">
        <v>1325</v>
      </c>
      <c r="M19" s="68" t="s">
        <v>1326</v>
      </c>
      <c r="N19" s="68" t="s">
        <v>1327</v>
      </c>
      <c r="O19" s="68" t="s">
        <v>1328</v>
      </c>
      <c r="P19" s="68" t="s">
        <v>1329</v>
      </c>
      <c r="Q19" s="68" t="s">
        <v>1330</v>
      </c>
      <c r="R19" s="68" t="s">
        <v>1331</v>
      </c>
      <c r="S19" s="68" t="s">
        <v>1332</v>
      </c>
      <c r="T19" s="68" t="s">
        <v>1333</v>
      </c>
      <c r="U19" s="68" t="s">
        <v>1334</v>
      </c>
      <c r="V19" s="68" t="s">
        <v>1335</v>
      </c>
      <c r="W19" s="68" t="s">
        <v>1336</v>
      </c>
      <c r="X19" s="68" t="s">
        <v>1337</v>
      </c>
      <c r="Y19" s="68" t="s">
        <v>1338</v>
      </c>
      <c r="Z19" s="68" t="s">
        <v>1339</v>
      </c>
      <c r="AA19" s="68" t="s">
        <v>1340</v>
      </c>
      <c r="AB19" s="68" t="s">
        <v>1341</v>
      </c>
      <c r="AC19" s="68" t="s">
        <v>1342</v>
      </c>
      <c r="AD19" s="68" t="s">
        <v>1343</v>
      </c>
      <c r="AE19" s="68" t="s">
        <v>1344</v>
      </c>
      <c r="AF19" s="69"/>
      <c r="AG19" s="69"/>
      <c r="AH19" s="69"/>
      <c r="AI19" s="69"/>
    </row>
    <row r="20" spans="1:35" x14ac:dyDescent="0.3">
      <c r="A20" s="72" t="s">
        <v>1352</v>
      </c>
      <c r="B20" s="72" t="s">
        <v>621</v>
      </c>
      <c r="C20" s="73">
        <v>10240</v>
      </c>
      <c r="D20" s="73">
        <v>9765</v>
      </c>
      <c r="E20" s="73">
        <v>8290</v>
      </c>
      <c r="F20" s="73">
        <v>7359.3821442040999</v>
      </c>
      <c r="G20" s="73">
        <v>5219.2061538315265</v>
      </c>
      <c r="H20" s="73">
        <v>5072.4765938720748</v>
      </c>
      <c r="I20" s="73">
        <v>5072.4765938924293</v>
      </c>
      <c r="J20" s="73">
        <v>5072.4765939153694</v>
      </c>
      <c r="K20" s="73">
        <v>3992.1600581419452</v>
      </c>
      <c r="L20" s="73">
        <v>3992.1600581299649</v>
      </c>
      <c r="M20" s="73">
        <v>3957.8172222674602</v>
      </c>
      <c r="N20" s="73">
        <v>1832.15994975167</v>
      </c>
      <c r="O20" s="73">
        <v>1832.1599497115299</v>
      </c>
      <c r="P20" s="73">
        <v>1832.15994971438</v>
      </c>
      <c r="Q20" s="73">
        <v>1350</v>
      </c>
      <c r="R20" s="73">
        <v>1350</v>
      </c>
      <c r="S20" s="73">
        <v>1350</v>
      </c>
      <c r="T20" s="73">
        <v>1350</v>
      </c>
      <c r="U20" s="73">
        <v>1350</v>
      </c>
      <c r="V20" s="73">
        <v>1350</v>
      </c>
      <c r="W20" s="73">
        <v>690</v>
      </c>
      <c r="X20" s="73">
        <v>0</v>
      </c>
      <c r="Y20" s="73">
        <v>0</v>
      </c>
      <c r="Z20" s="73">
        <v>0</v>
      </c>
      <c r="AA20" s="73">
        <v>0</v>
      </c>
      <c r="AB20" s="73">
        <v>0</v>
      </c>
      <c r="AC20" s="73">
        <v>0</v>
      </c>
      <c r="AD20" s="73">
        <v>0</v>
      </c>
      <c r="AE20" s="73">
        <v>0</v>
      </c>
      <c r="AF20" s="69"/>
      <c r="AG20" s="69"/>
      <c r="AH20" s="69"/>
      <c r="AI20" s="69"/>
    </row>
    <row r="21" spans="1:35" s="69" customFormat="1" x14ac:dyDescent="0.3">
      <c r="A21" s="72" t="s">
        <v>1352</v>
      </c>
      <c r="B21" s="72" t="s">
        <v>622</v>
      </c>
      <c r="C21" s="73">
        <v>0</v>
      </c>
      <c r="D21" s="73">
        <v>0</v>
      </c>
      <c r="E21" s="73">
        <v>0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>
        <v>0</v>
      </c>
      <c r="L21" s="73">
        <v>0</v>
      </c>
      <c r="M21" s="73">
        <v>0</v>
      </c>
      <c r="N21" s="73">
        <v>0</v>
      </c>
      <c r="O21" s="73">
        <v>0</v>
      </c>
      <c r="P21" s="73">
        <v>0</v>
      </c>
      <c r="Q21" s="73">
        <v>0</v>
      </c>
      <c r="R21" s="73">
        <v>0</v>
      </c>
      <c r="S21" s="73">
        <v>0</v>
      </c>
      <c r="T21" s="73">
        <v>0</v>
      </c>
      <c r="U21" s="73">
        <v>0</v>
      </c>
      <c r="V21" s="73">
        <v>0</v>
      </c>
      <c r="W21" s="73">
        <v>0</v>
      </c>
      <c r="X21" s="73">
        <v>0</v>
      </c>
      <c r="Y21" s="73">
        <v>0</v>
      </c>
      <c r="Z21" s="73">
        <v>0</v>
      </c>
      <c r="AA21" s="73">
        <v>0</v>
      </c>
      <c r="AB21" s="73">
        <v>0</v>
      </c>
      <c r="AC21" s="73">
        <v>0</v>
      </c>
      <c r="AD21" s="73">
        <v>0</v>
      </c>
      <c r="AE21" s="73">
        <v>0</v>
      </c>
    </row>
    <row r="22" spans="1:35" s="69" customFormat="1" x14ac:dyDescent="0.3">
      <c r="A22" s="72" t="s">
        <v>1352</v>
      </c>
      <c r="B22" s="72" t="s">
        <v>360</v>
      </c>
      <c r="C22" s="73">
        <v>625</v>
      </c>
      <c r="D22" s="73">
        <v>625</v>
      </c>
      <c r="E22" s="73">
        <v>625</v>
      </c>
      <c r="F22" s="73">
        <v>625</v>
      </c>
      <c r="G22" s="73">
        <v>625</v>
      </c>
      <c r="H22" s="73">
        <v>625</v>
      </c>
      <c r="I22" s="73">
        <v>625</v>
      </c>
      <c r="J22" s="73">
        <v>625</v>
      </c>
      <c r="K22" s="73">
        <v>625</v>
      </c>
      <c r="L22" s="73">
        <v>625</v>
      </c>
      <c r="M22" s="73">
        <v>625</v>
      </c>
      <c r="N22" s="73">
        <v>625</v>
      </c>
      <c r="O22" s="73">
        <v>625</v>
      </c>
      <c r="P22" s="73">
        <v>625</v>
      </c>
      <c r="Q22" s="73">
        <v>625</v>
      </c>
      <c r="R22" s="73">
        <v>625</v>
      </c>
      <c r="S22" s="73">
        <v>625</v>
      </c>
      <c r="T22" s="73">
        <v>625</v>
      </c>
      <c r="U22" s="73">
        <v>625</v>
      </c>
      <c r="V22" s="73">
        <v>625</v>
      </c>
      <c r="W22" s="73">
        <v>625</v>
      </c>
      <c r="X22" s="73">
        <v>625</v>
      </c>
      <c r="Y22" s="73">
        <v>185</v>
      </c>
      <c r="Z22" s="73">
        <v>0</v>
      </c>
      <c r="AA22" s="73">
        <v>0</v>
      </c>
      <c r="AB22" s="73">
        <v>0</v>
      </c>
      <c r="AC22" s="73">
        <v>0</v>
      </c>
      <c r="AD22" s="73">
        <v>0</v>
      </c>
      <c r="AE22" s="73">
        <v>0</v>
      </c>
    </row>
    <row r="23" spans="1:35" s="69" customFormat="1" x14ac:dyDescent="0.3">
      <c r="A23" s="72" t="s">
        <v>1352</v>
      </c>
      <c r="B23" s="72" t="s">
        <v>1346</v>
      </c>
      <c r="C23" s="73">
        <v>0</v>
      </c>
      <c r="D23" s="73">
        <v>0</v>
      </c>
      <c r="E23" s="73">
        <v>0</v>
      </c>
      <c r="F23" s="73">
        <v>0</v>
      </c>
      <c r="G23" s="73">
        <v>0</v>
      </c>
      <c r="H23" s="73">
        <v>0</v>
      </c>
      <c r="I23" s="73">
        <v>0</v>
      </c>
      <c r="J23" s="73">
        <v>0</v>
      </c>
      <c r="K23" s="73">
        <v>0</v>
      </c>
      <c r="L23" s="73">
        <v>0</v>
      </c>
      <c r="M23" s="73">
        <v>0</v>
      </c>
      <c r="N23" s="73">
        <v>0</v>
      </c>
      <c r="O23" s="73">
        <v>0</v>
      </c>
      <c r="P23" s="73">
        <v>0</v>
      </c>
      <c r="Q23" s="73">
        <v>0</v>
      </c>
      <c r="R23" s="73">
        <v>0</v>
      </c>
      <c r="S23" s="73">
        <v>0</v>
      </c>
      <c r="T23" s="73">
        <v>0</v>
      </c>
      <c r="U23" s="73">
        <v>0</v>
      </c>
      <c r="V23" s="73">
        <v>0</v>
      </c>
      <c r="W23" s="73">
        <v>0</v>
      </c>
      <c r="X23" s="73">
        <v>0</v>
      </c>
      <c r="Y23" s="73">
        <v>0</v>
      </c>
      <c r="Z23" s="73">
        <v>0</v>
      </c>
      <c r="AA23" s="73">
        <v>0</v>
      </c>
      <c r="AB23" s="73">
        <v>0</v>
      </c>
      <c r="AC23" s="73">
        <v>0</v>
      </c>
      <c r="AD23" s="73">
        <v>0</v>
      </c>
      <c r="AE23" s="73">
        <v>0</v>
      </c>
    </row>
    <row r="24" spans="1:35" s="69" customFormat="1" x14ac:dyDescent="0.3">
      <c r="A24" s="72" t="s">
        <v>1352</v>
      </c>
      <c r="B24" s="72" t="s">
        <v>1347</v>
      </c>
      <c r="C24" s="73">
        <v>1438</v>
      </c>
      <c r="D24" s="73">
        <v>1438</v>
      </c>
      <c r="E24" s="73">
        <v>1438</v>
      </c>
      <c r="F24" s="73">
        <v>1438</v>
      </c>
      <c r="G24" s="73">
        <v>1438</v>
      </c>
      <c r="H24" s="73">
        <v>1438</v>
      </c>
      <c r="I24" s="73">
        <v>1438</v>
      </c>
      <c r="J24" s="73">
        <v>1438</v>
      </c>
      <c r="K24" s="73">
        <v>1438</v>
      </c>
      <c r="L24" s="73">
        <v>1438</v>
      </c>
      <c r="M24" s="73">
        <v>1438</v>
      </c>
      <c r="N24" s="73">
        <v>1438</v>
      </c>
      <c r="O24" s="73">
        <v>1438</v>
      </c>
      <c r="P24" s="73">
        <v>1438</v>
      </c>
      <c r="Q24" s="73">
        <v>1388</v>
      </c>
      <c r="R24" s="73">
        <v>1388</v>
      </c>
      <c r="S24" s="73">
        <v>2440.6513999999997</v>
      </c>
      <c r="T24" s="73">
        <v>2440.6513999999997</v>
      </c>
      <c r="U24" s="73">
        <v>2440.6513999999997</v>
      </c>
      <c r="V24" s="73">
        <v>2440.6513999999997</v>
      </c>
      <c r="W24" s="73">
        <v>2440.6513999999997</v>
      </c>
      <c r="X24" s="73">
        <v>2440.6513999999997</v>
      </c>
      <c r="Y24" s="73">
        <v>3284.1346000000003</v>
      </c>
      <c r="Z24" s="73">
        <v>3286.0164</v>
      </c>
      <c r="AA24" s="73">
        <v>3286.0164</v>
      </c>
      <c r="AB24" s="73">
        <v>3286.0164</v>
      </c>
      <c r="AC24" s="73">
        <v>3286.0164</v>
      </c>
      <c r="AD24" s="73">
        <v>3286.0164</v>
      </c>
      <c r="AE24" s="73">
        <v>3286.0164</v>
      </c>
    </row>
    <row r="25" spans="1:35" s="69" customFormat="1" x14ac:dyDescent="0.3">
      <c r="A25" s="72" t="s">
        <v>1352</v>
      </c>
      <c r="B25" s="72" t="s">
        <v>1271</v>
      </c>
      <c r="C25" s="73">
        <v>2585</v>
      </c>
      <c r="D25" s="73">
        <v>2585</v>
      </c>
      <c r="E25" s="73">
        <v>2585</v>
      </c>
      <c r="F25" s="73">
        <v>2585</v>
      </c>
      <c r="G25" s="73">
        <v>2585</v>
      </c>
      <c r="H25" s="73">
        <v>2585</v>
      </c>
      <c r="I25" s="73">
        <v>2585</v>
      </c>
      <c r="J25" s="73">
        <v>2585</v>
      </c>
      <c r="K25" s="73">
        <v>2585</v>
      </c>
      <c r="L25" s="73">
        <v>2585</v>
      </c>
      <c r="M25" s="73">
        <v>2585</v>
      </c>
      <c r="N25" s="73">
        <v>2585</v>
      </c>
      <c r="O25" s="73">
        <v>2585</v>
      </c>
      <c r="P25" s="73">
        <v>2585</v>
      </c>
      <c r="Q25" s="73">
        <v>2585</v>
      </c>
      <c r="R25" s="73">
        <v>2585</v>
      </c>
      <c r="S25" s="73">
        <v>2585</v>
      </c>
      <c r="T25" s="73">
        <v>2585</v>
      </c>
      <c r="U25" s="73">
        <v>2585</v>
      </c>
      <c r="V25" s="73">
        <v>2585</v>
      </c>
      <c r="W25" s="73">
        <v>2585</v>
      </c>
      <c r="X25" s="73">
        <v>2585</v>
      </c>
      <c r="Y25" s="73">
        <v>2585</v>
      </c>
      <c r="Z25" s="73">
        <v>2585</v>
      </c>
      <c r="AA25" s="73">
        <v>2585</v>
      </c>
      <c r="AB25" s="73">
        <v>2585</v>
      </c>
      <c r="AC25" s="73">
        <v>2585</v>
      </c>
      <c r="AD25" s="73">
        <v>2585</v>
      </c>
      <c r="AE25" s="73">
        <v>2585</v>
      </c>
    </row>
    <row r="26" spans="1:35" s="69" customFormat="1" x14ac:dyDescent="0.3">
      <c r="A26" s="72" t="s">
        <v>1352</v>
      </c>
      <c r="B26" s="72" t="s">
        <v>626</v>
      </c>
      <c r="C26" s="73">
        <v>3520.7299695422325</v>
      </c>
      <c r="D26" s="73">
        <v>3741.0439495422324</v>
      </c>
      <c r="E26" s="73">
        <v>5141.6089895422319</v>
      </c>
      <c r="F26" s="73">
        <v>7007.770419542233</v>
      </c>
      <c r="G26" s="73">
        <v>7007.770419542233</v>
      </c>
      <c r="H26" s="73">
        <v>7387.3067995422325</v>
      </c>
      <c r="I26" s="73">
        <v>8215.5118995422326</v>
      </c>
      <c r="J26" s="73">
        <v>8487.6859995422328</v>
      </c>
      <c r="K26" s="73">
        <v>10314.084899542233</v>
      </c>
      <c r="L26" s="73">
        <v>10314.084899542233</v>
      </c>
      <c r="M26" s="73">
        <v>10314.084899542233</v>
      </c>
      <c r="N26" s="73">
        <v>12920.732933141233</v>
      </c>
      <c r="O26" s="73">
        <v>12920.732933216234</v>
      </c>
      <c r="P26" s="73">
        <v>12920.732933232834</v>
      </c>
      <c r="Q26" s="73">
        <v>12920.732933370233</v>
      </c>
      <c r="R26" s="73">
        <v>12890.601548698643</v>
      </c>
      <c r="S26" s="73">
        <v>12620.601548731283</v>
      </c>
      <c r="T26" s="73">
        <v>13518.121798071614</v>
      </c>
      <c r="U26" s="73">
        <v>13518.121798083634</v>
      </c>
      <c r="V26" s="73">
        <v>13157.621798095995</v>
      </c>
      <c r="W26" s="73">
        <v>14392.951752856034</v>
      </c>
      <c r="X26" s="73">
        <v>14892.949944577633</v>
      </c>
      <c r="Y26" s="73">
        <v>14597.969941220701</v>
      </c>
      <c r="Z26" s="73">
        <v>14597.969941220701</v>
      </c>
      <c r="AA26" s="73">
        <v>15750.1130412207</v>
      </c>
      <c r="AB26" s="73">
        <v>17136.443538168947</v>
      </c>
      <c r="AC26" s="73">
        <v>18067.981438168943</v>
      </c>
      <c r="AD26" s="73">
        <v>18067.981438168943</v>
      </c>
      <c r="AE26" s="73">
        <v>18328.230635727537</v>
      </c>
    </row>
    <row r="27" spans="1:35" s="69" customFormat="1" x14ac:dyDescent="0.3">
      <c r="A27" s="72" t="s">
        <v>1352</v>
      </c>
      <c r="B27" s="72" t="s">
        <v>1348</v>
      </c>
      <c r="C27" s="73">
        <v>2130.362995147701</v>
      </c>
      <c r="D27" s="73">
        <v>2600.362995147701</v>
      </c>
      <c r="E27" s="73">
        <v>2600.362995147701</v>
      </c>
      <c r="F27" s="73">
        <v>2600.362995147701</v>
      </c>
      <c r="G27" s="73">
        <v>3067.7941151477012</v>
      </c>
      <c r="H27" s="73">
        <v>3067.7941151477012</v>
      </c>
      <c r="I27" s="73">
        <v>3067.7941151477012</v>
      </c>
      <c r="J27" s="73">
        <v>3326.6722851477011</v>
      </c>
      <c r="K27" s="73">
        <v>6543.836405147701</v>
      </c>
      <c r="L27" s="73">
        <v>6543.836405147701</v>
      </c>
      <c r="M27" s="73">
        <v>6543.836405147701</v>
      </c>
      <c r="N27" s="73">
        <v>7396.5467451477016</v>
      </c>
      <c r="O27" s="73">
        <v>7419.1829451477015</v>
      </c>
      <c r="P27" s="73">
        <v>7419.1829451477015</v>
      </c>
      <c r="Q27" s="73">
        <v>7419.1829451477015</v>
      </c>
      <c r="R27" s="73">
        <v>7419.1829451477015</v>
      </c>
      <c r="S27" s="73">
        <v>10068.402545147699</v>
      </c>
      <c r="T27" s="73">
        <v>10440.251542095943</v>
      </c>
      <c r="U27" s="73">
        <v>11073.467242095943</v>
      </c>
      <c r="V27" s="73">
        <v>12919.857452095943</v>
      </c>
      <c r="W27" s="73">
        <v>14270.683292095942</v>
      </c>
      <c r="X27" s="73">
        <v>17042.132940570067</v>
      </c>
      <c r="Y27" s="73">
        <v>18050.141940570065</v>
      </c>
      <c r="Z27" s="73">
        <v>18050.141940570065</v>
      </c>
      <c r="AA27" s="73">
        <v>18050.141940570065</v>
      </c>
      <c r="AB27" s="73">
        <v>19830.860740570068</v>
      </c>
      <c r="AC27" s="73">
        <v>19830.860740570068</v>
      </c>
      <c r="AD27" s="73">
        <v>19780.860740570068</v>
      </c>
      <c r="AE27" s="73">
        <v>19159.300735382079</v>
      </c>
    </row>
    <row r="28" spans="1:35" s="69" customFormat="1" x14ac:dyDescent="0.3">
      <c r="A28" s="72" t="s">
        <v>1352</v>
      </c>
      <c r="B28" s="72" t="s">
        <v>1349</v>
      </c>
      <c r="C28" s="73">
        <v>0</v>
      </c>
      <c r="D28" s="73">
        <v>0</v>
      </c>
      <c r="E28" s="73">
        <v>0</v>
      </c>
      <c r="F28" s="73">
        <v>0</v>
      </c>
      <c r="G28" s="73">
        <v>0</v>
      </c>
      <c r="H28" s="73">
        <v>0</v>
      </c>
      <c r="I28" s="73">
        <v>0</v>
      </c>
      <c r="J28" s="73">
        <v>0</v>
      </c>
      <c r="K28" s="73">
        <v>0</v>
      </c>
      <c r="L28" s="73">
        <v>0</v>
      </c>
      <c r="M28" s="73">
        <v>0</v>
      </c>
      <c r="N28" s="73">
        <v>1.346884E-4</v>
      </c>
      <c r="O28" s="73">
        <v>1.3474202999999999E-4</v>
      </c>
      <c r="P28" s="73">
        <v>1.3474993E-4</v>
      </c>
      <c r="Q28" s="73">
        <v>1.7930182000000001E-4</v>
      </c>
      <c r="R28" s="73">
        <v>1.7933177999999999E-4</v>
      </c>
      <c r="S28" s="73">
        <v>1.7985506999999899E-4</v>
      </c>
      <c r="T28" s="73">
        <v>1.7989473000000001E-4</v>
      </c>
      <c r="U28" s="73">
        <v>678.19982927364003</v>
      </c>
      <c r="V28" s="73">
        <v>678.19982930700996</v>
      </c>
      <c r="W28" s="73">
        <v>1004.55103</v>
      </c>
      <c r="X28" s="73">
        <v>1004.55103</v>
      </c>
      <c r="Y28" s="73">
        <v>1004.55103</v>
      </c>
      <c r="Z28" s="73">
        <v>1641.96396</v>
      </c>
      <c r="AA28" s="73">
        <v>1641.96396</v>
      </c>
      <c r="AB28" s="73">
        <v>1641.96396</v>
      </c>
      <c r="AC28" s="73">
        <v>1641.96396</v>
      </c>
      <c r="AD28" s="73">
        <v>1641.96396</v>
      </c>
      <c r="AE28" s="73">
        <v>1641.9638599999998</v>
      </c>
    </row>
    <row r="29" spans="1:35" s="69" customFormat="1" x14ac:dyDescent="0.3">
      <c r="A29" s="72" t="s">
        <v>1352</v>
      </c>
      <c r="B29" s="72" t="s">
        <v>612</v>
      </c>
      <c r="C29" s="73">
        <v>240</v>
      </c>
      <c r="D29" s="73">
        <v>240</v>
      </c>
      <c r="E29" s="73">
        <v>240</v>
      </c>
      <c r="F29" s="73">
        <v>240</v>
      </c>
      <c r="G29" s="73">
        <v>2280</v>
      </c>
      <c r="H29" s="73">
        <v>2280</v>
      </c>
      <c r="I29" s="73">
        <v>2280</v>
      </c>
      <c r="J29" s="73">
        <v>2280</v>
      </c>
      <c r="K29" s="73">
        <v>4279.9998999999998</v>
      </c>
      <c r="L29" s="73">
        <v>4279.9998999999998</v>
      </c>
      <c r="M29" s="73">
        <v>4279.9998999999998</v>
      </c>
      <c r="N29" s="73">
        <v>4279.9998999999998</v>
      </c>
      <c r="O29" s="73">
        <v>4279.9998999999998</v>
      </c>
      <c r="P29" s="73">
        <v>4279.9998999999998</v>
      </c>
      <c r="Q29" s="73">
        <v>4279.9998999999998</v>
      </c>
      <c r="R29" s="73">
        <v>4279.9998999999998</v>
      </c>
      <c r="S29" s="73">
        <v>4279.9998999999998</v>
      </c>
      <c r="T29" s="73">
        <v>4279.9998999999998</v>
      </c>
      <c r="U29" s="73">
        <v>4279.9998999999998</v>
      </c>
      <c r="V29" s="73">
        <v>4279.9998999999998</v>
      </c>
      <c r="W29" s="73">
        <v>4880</v>
      </c>
      <c r="X29" s="73">
        <v>4880</v>
      </c>
      <c r="Y29" s="73">
        <v>4880</v>
      </c>
      <c r="Z29" s="73">
        <v>4880</v>
      </c>
      <c r="AA29" s="73">
        <v>4880</v>
      </c>
      <c r="AB29" s="73">
        <v>4880</v>
      </c>
      <c r="AC29" s="73">
        <v>4880</v>
      </c>
      <c r="AD29" s="73">
        <v>4880</v>
      </c>
      <c r="AE29" s="73">
        <v>4880</v>
      </c>
    </row>
    <row r="30" spans="1:35" s="69" customFormat="1" x14ac:dyDescent="0.3">
      <c r="A30" s="72" t="s">
        <v>1352</v>
      </c>
      <c r="B30" s="72" t="s">
        <v>1350</v>
      </c>
      <c r="C30" s="73">
        <v>33.809000492095876</v>
      </c>
      <c r="D30" s="73">
        <v>82.708997726440401</v>
      </c>
      <c r="E30" s="73">
        <v>156.7610015869133</v>
      </c>
      <c r="F30" s="73">
        <v>263.89000701904251</v>
      </c>
      <c r="G30" s="73">
        <v>405.04799652099609</v>
      </c>
      <c r="H30" s="73">
        <v>567.05899810790902</v>
      </c>
      <c r="I30" s="73">
        <v>769.63403320312409</v>
      </c>
      <c r="J30" s="73">
        <v>1010.102981567382</v>
      </c>
      <c r="K30" s="73">
        <v>1287.846038818356</v>
      </c>
      <c r="L30" s="73">
        <v>1513.001998901364</v>
      </c>
      <c r="M30" s="73">
        <v>1757.9950256347629</v>
      </c>
      <c r="N30" s="73">
        <v>2022.752929687492</v>
      </c>
      <c r="O30" s="73">
        <v>2303.8510437011641</v>
      </c>
      <c r="P30" s="73">
        <v>2570.3709106445258</v>
      </c>
      <c r="Q30" s="73">
        <v>2845.8051147460928</v>
      </c>
      <c r="R30" s="73">
        <v>2993.400024414062</v>
      </c>
      <c r="S30" s="73">
        <v>3149.60205078125</v>
      </c>
      <c r="T30" s="73">
        <v>3306.082000732416</v>
      </c>
      <c r="U30" s="73">
        <v>3472.6760864257813</v>
      </c>
      <c r="V30" s="73">
        <v>3642.4990844726508</v>
      </c>
      <c r="W30" s="73">
        <v>3815.6539916992128</v>
      </c>
      <c r="X30" s="73">
        <v>3993.2119750976508</v>
      </c>
      <c r="Y30" s="73">
        <v>4175.7440795898383</v>
      </c>
      <c r="Z30" s="73">
        <v>4364.7819213867133</v>
      </c>
      <c r="AA30" s="73">
        <v>4557.4061279296875</v>
      </c>
      <c r="AB30" s="73">
        <v>4750.507080078125</v>
      </c>
      <c r="AC30" s="73">
        <v>4944.2018432617178</v>
      </c>
      <c r="AD30" s="73">
        <v>5141.238037109375</v>
      </c>
      <c r="AE30" s="73">
        <v>5338.71484375</v>
      </c>
    </row>
    <row r="31" spans="1:35" s="69" customFormat="1" x14ac:dyDescent="0.3">
      <c r="A31" s="108" t="s">
        <v>1351</v>
      </c>
      <c r="B31" s="108"/>
      <c r="C31" s="74">
        <v>20539.092964689935</v>
      </c>
      <c r="D31" s="74">
        <v>20754.406944689934</v>
      </c>
      <c r="E31" s="74">
        <v>20679.971984689935</v>
      </c>
      <c r="F31" s="74">
        <v>21615.515558894036</v>
      </c>
      <c r="G31" s="74">
        <v>19942.770688521461</v>
      </c>
      <c r="H31" s="74">
        <v>20175.577508562008</v>
      </c>
      <c r="I31" s="74">
        <v>21003.782608582365</v>
      </c>
      <c r="J31" s="74">
        <v>21534.834878605303</v>
      </c>
      <c r="K31" s="74">
        <v>25498.081362831876</v>
      </c>
      <c r="L31" s="74">
        <v>25498.081362819899</v>
      </c>
      <c r="M31" s="74">
        <v>25463.738526957393</v>
      </c>
      <c r="N31" s="74">
        <v>26797.439628040604</v>
      </c>
      <c r="O31" s="74">
        <v>26820.075828075467</v>
      </c>
      <c r="P31" s="74">
        <v>26820.075828094916</v>
      </c>
      <c r="Q31" s="74">
        <v>26287.915878517935</v>
      </c>
      <c r="R31" s="74">
        <v>26257.784493846346</v>
      </c>
      <c r="S31" s="74">
        <v>29689.655493878981</v>
      </c>
      <c r="T31" s="74">
        <v>30959.024740167555</v>
      </c>
      <c r="U31" s="74">
        <v>31592.240440179576</v>
      </c>
      <c r="V31" s="74">
        <v>33078.130650191939</v>
      </c>
      <c r="W31" s="74">
        <v>35004.286444951977</v>
      </c>
      <c r="X31" s="74">
        <v>37585.734285147701</v>
      </c>
      <c r="Y31" s="74">
        <v>38702.246481790768</v>
      </c>
      <c r="Z31" s="74">
        <v>38519.128281790763</v>
      </c>
      <c r="AA31" s="74">
        <v>39671.271381790764</v>
      </c>
      <c r="AB31" s="74">
        <v>42838.320678739015</v>
      </c>
      <c r="AC31" s="74">
        <v>43769.858578739011</v>
      </c>
      <c r="AD31" s="74">
        <v>43719.858578739011</v>
      </c>
      <c r="AE31" s="74">
        <v>43358.547771109617</v>
      </c>
    </row>
    <row r="32" spans="1:35" s="69" customFormat="1" x14ac:dyDescent="0.3"/>
    <row r="33" spans="1:31" s="69" customFormat="1" x14ac:dyDescent="0.3">
      <c r="A33" s="68" t="s">
        <v>1233</v>
      </c>
      <c r="B33" s="68" t="s">
        <v>1315</v>
      </c>
      <c r="C33" s="68" t="s">
        <v>1316</v>
      </c>
      <c r="D33" s="68" t="s">
        <v>1317</v>
      </c>
      <c r="E33" s="68" t="s">
        <v>1318</v>
      </c>
      <c r="F33" s="68" t="s">
        <v>1319</v>
      </c>
      <c r="G33" s="68" t="s">
        <v>1320</v>
      </c>
      <c r="H33" s="68" t="s">
        <v>1321</v>
      </c>
      <c r="I33" s="68" t="s">
        <v>1322</v>
      </c>
      <c r="J33" s="68" t="s">
        <v>1323</v>
      </c>
      <c r="K33" s="68" t="s">
        <v>1324</v>
      </c>
      <c r="L33" s="68" t="s">
        <v>1325</v>
      </c>
      <c r="M33" s="68" t="s">
        <v>1326</v>
      </c>
      <c r="N33" s="68" t="s">
        <v>1327</v>
      </c>
      <c r="O33" s="68" t="s">
        <v>1328</v>
      </c>
      <c r="P33" s="68" t="s">
        <v>1329</v>
      </c>
      <c r="Q33" s="68" t="s">
        <v>1330</v>
      </c>
      <c r="R33" s="68" t="s">
        <v>1331</v>
      </c>
      <c r="S33" s="68" t="s">
        <v>1332</v>
      </c>
      <c r="T33" s="68" t="s">
        <v>1333</v>
      </c>
      <c r="U33" s="68" t="s">
        <v>1334</v>
      </c>
      <c r="V33" s="68" t="s">
        <v>1335</v>
      </c>
      <c r="W33" s="68" t="s">
        <v>1336</v>
      </c>
      <c r="X33" s="68" t="s">
        <v>1337</v>
      </c>
      <c r="Y33" s="68" t="s">
        <v>1338</v>
      </c>
      <c r="Z33" s="68" t="s">
        <v>1339</v>
      </c>
      <c r="AA33" s="68" t="s">
        <v>1340</v>
      </c>
      <c r="AB33" s="68" t="s">
        <v>1341</v>
      </c>
      <c r="AC33" s="68" t="s">
        <v>1342</v>
      </c>
      <c r="AD33" s="68" t="s">
        <v>1343</v>
      </c>
      <c r="AE33" s="68" t="s">
        <v>1344</v>
      </c>
    </row>
    <row r="34" spans="1:31" s="69" customFormat="1" x14ac:dyDescent="0.3">
      <c r="A34" s="72" t="s">
        <v>1353</v>
      </c>
      <c r="B34" s="72" t="s">
        <v>621</v>
      </c>
      <c r="C34" s="73">
        <v>8126</v>
      </c>
      <c r="D34" s="73">
        <v>8126</v>
      </c>
      <c r="E34" s="73">
        <v>8126</v>
      </c>
      <c r="F34" s="73">
        <v>4619.0367922999994</v>
      </c>
      <c r="G34" s="73">
        <v>4619.0367922999994</v>
      </c>
      <c r="H34" s="73">
        <v>4405.0451039999989</v>
      </c>
      <c r="I34" s="73">
        <v>4281.9030499999999</v>
      </c>
      <c r="J34" s="73">
        <v>4281.9030499999999</v>
      </c>
      <c r="K34" s="73">
        <v>4082.95442</v>
      </c>
      <c r="L34" s="73">
        <v>4082.9543899999999</v>
      </c>
      <c r="M34" s="73">
        <v>4082.9543899999999</v>
      </c>
      <c r="N34" s="73">
        <v>4082.9543899999999</v>
      </c>
      <c r="O34" s="73">
        <v>3551.9038067256997</v>
      </c>
      <c r="P34" s="73">
        <v>3551.9038066803996</v>
      </c>
      <c r="Q34" s="73">
        <v>3551.9038068477998</v>
      </c>
      <c r="R34" s="73">
        <v>3234.6441069249695</v>
      </c>
      <c r="S34" s="73">
        <v>3166.0007266247299</v>
      </c>
      <c r="T34" s="73">
        <v>3166.0007266582597</v>
      </c>
      <c r="U34" s="73">
        <v>3166.0007266988996</v>
      </c>
      <c r="V34" s="73">
        <v>3166.0006666806999</v>
      </c>
      <c r="W34" s="73">
        <v>3007.5079266284997</v>
      </c>
      <c r="X34" s="73">
        <v>2263.5079266559301</v>
      </c>
      <c r="Y34" s="73">
        <v>1755.2890600000001</v>
      </c>
      <c r="Z34" s="73">
        <v>1533.5072</v>
      </c>
      <c r="AA34" s="73">
        <v>1533.5072</v>
      </c>
      <c r="AB34" s="73">
        <v>1533.5072</v>
      </c>
      <c r="AC34" s="73">
        <v>1265.9999700000001</v>
      </c>
      <c r="AD34" s="73">
        <v>1265.9999700000001</v>
      </c>
      <c r="AE34" s="73">
        <v>1265.9999700000001</v>
      </c>
    </row>
    <row r="35" spans="1:31" s="69" customFormat="1" x14ac:dyDescent="0.3">
      <c r="A35" s="72" t="s">
        <v>1353</v>
      </c>
      <c r="B35" s="72" t="s">
        <v>622</v>
      </c>
      <c r="C35" s="73">
        <v>0</v>
      </c>
      <c r="D35" s="73">
        <v>0</v>
      </c>
      <c r="E35" s="73">
        <v>0</v>
      </c>
      <c r="F35" s="73">
        <v>0</v>
      </c>
      <c r="G35" s="73">
        <v>0</v>
      </c>
      <c r="H35" s="73">
        <v>0</v>
      </c>
      <c r="I35" s="73">
        <v>0</v>
      </c>
      <c r="J35" s="73">
        <v>0</v>
      </c>
      <c r="K35" s="73">
        <v>0</v>
      </c>
      <c r="L35" s="73">
        <v>0</v>
      </c>
      <c r="M35" s="73">
        <v>0</v>
      </c>
      <c r="N35" s="73">
        <v>0</v>
      </c>
      <c r="O35" s="73">
        <v>0</v>
      </c>
      <c r="P35" s="73">
        <v>0</v>
      </c>
      <c r="Q35" s="73">
        <v>0</v>
      </c>
      <c r="R35" s="73">
        <v>0</v>
      </c>
      <c r="S35" s="73">
        <v>0</v>
      </c>
      <c r="T35" s="73">
        <v>0</v>
      </c>
      <c r="U35" s="73">
        <v>0</v>
      </c>
      <c r="V35" s="73">
        <v>0</v>
      </c>
      <c r="W35" s="73">
        <v>0</v>
      </c>
      <c r="X35" s="73">
        <v>0</v>
      </c>
      <c r="Y35" s="73">
        <v>0</v>
      </c>
      <c r="Z35" s="73">
        <v>0</v>
      </c>
      <c r="AA35" s="73">
        <v>0</v>
      </c>
      <c r="AB35" s="73">
        <v>0</v>
      </c>
      <c r="AC35" s="73">
        <v>0</v>
      </c>
      <c r="AD35" s="73">
        <v>0</v>
      </c>
      <c r="AE35" s="73">
        <v>0</v>
      </c>
    </row>
    <row r="36" spans="1:31" s="69" customFormat="1" x14ac:dyDescent="0.3">
      <c r="A36" s="72" t="s">
        <v>1353</v>
      </c>
      <c r="B36" s="72" t="s">
        <v>360</v>
      </c>
      <c r="C36" s="73">
        <v>1512.8999938964839</v>
      </c>
      <c r="D36" s="73">
        <v>1512.8999938964839</v>
      </c>
      <c r="E36" s="73">
        <v>1512.8999938964839</v>
      </c>
      <c r="F36" s="73">
        <v>1512.8999938964839</v>
      </c>
      <c r="G36" s="73">
        <v>1512.8999938964839</v>
      </c>
      <c r="H36" s="73">
        <v>1512.8999938964839</v>
      </c>
      <c r="I36" s="73">
        <v>1512.8999938964839</v>
      </c>
      <c r="J36" s="73">
        <v>1512.8999938964839</v>
      </c>
      <c r="K36" s="73">
        <v>1512.8999938964839</v>
      </c>
      <c r="L36" s="73">
        <v>1512.8999938964839</v>
      </c>
      <c r="M36" s="73">
        <v>1512.8999938964839</v>
      </c>
      <c r="N36" s="73">
        <v>1512.8999938964839</v>
      </c>
      <c r="O36" s="73">
        <v>1512.8999938964839</v>
      </c>
      <c r="P36" s="73">
        <v>1512.8999938964839</v>
      </c>
      <c r="Q36" s="73">
        <v>1512.8999938964839</v>
      </c>
      <c r="R36" s="73">
        <v>1127.8999938964839</v>
      </c>
      <c r="S36" s="73">
        <v>1127.8999938964839</v>
      </c>
      <c r="T36" s="73">
        <v>1127.8999938964839</v>
      </c>
      <c r="U36" s="73">
        <v>984.5</v>
      </c>
      <c r="V36" s="73">
        <v>984.5</v>
      </c>
      <c r="W36" s="73">
        <v>984.5</v>
      </c>
      <c r="X36" s="73">
        <v>984.5</v>
      </c>
      <c r="Y36" s="73">
        <v>984.5</v>
      </c>
      <c r="Z36" s="73">
        <v>984.5</v>
      </c>
      <c r="AA36" s="73">
        <v>340</v>
      </c>
      <c r="AB36" s="73">
        <v>180</v>
      </c>
      <c r="AC36" s="73">
        <v>180</v>
      </c>
      <c r="AD36" s="73">
        <v>180</v>
      </c>
      <c r="AE36" s="73">
        <v>180</v>
      </c>
    </row>
    <row r="37" spans="1:31" s="69" customFormat="1" x14ac:dyDescent="0.3">
      <c r="A37" s="72" t="s">
        <v>1353</v>
      </c>
      <c r="B37" s="72" t="s">
        <v>1346</v>
      </c>
      <c r="C37" s="73">
        <v>84</v>
      </c>
      <c r="D37" s="73">
        <v>84</v>
      </c>
      <c r="E37" s="73">
        <v>84</v>
      </c>
      <c r="F37" s="73">
        <v>84</v>
      </c>
      <c r="G37" s="73">
        <v>84</v>
      </c>
      <c r="H37" s="73">
        <v>84</v>
      </c>
      <c r="I37" s="73">
        <v>84</v>
      </c>
      <c r="J37" s="73">
        <v>84</v>
      </c>
      <c r="K37" s="73">
        <v>84</v>
      </c>
      <c r="L37" s="73">
        <v>84</v>
      </c>
      <c r="M37" s="73">
        <v>84</v>
      </c>
      <c r="N37" s="73">
        <v>84</v>
      </c>
      <c r="O37" s="73">
        <v>84</v>
      </c>
      <c r="P37" s="73">
        <v>84</v>
      </c>
      <c r="Q37" s="73">
        <v>84</v>
      </c>
      <c r="R37" s="73">
        <v>84</v>
      </c>
      <c r="S37" s="73">
        <v>84</v>
      </c>
      <c r="T37" s="73">
        <v>84</v>
      </c>
      <c r="U37" s="73">
        <v>84</v>
      </c>
      <c r="V37" s="73">
        <v>84</v>
      </c>
      <c r="W37" s="73">
        <v>84</v>
      </c>
      <c r="X37" s="73">
        <v>84</v>
      </c>
      <c r="Y37" s="73">
        <v>84</v>
      </c>
      <c r="Z37" s="73">
        <v>84</v>
      </c>
      <c r="AA37" s="73">
        <v>84</v>
      </c>
      <c r="AB37" s="73">
        <v>0</v>
      </c>
      <c r="AC37" s="73">
        <v>0</v>
      </c>
      <c r="AD37" s="73">
        <v>0</v>
      </c>
      <c r="AE37" s="73">
        <v>0</v>
      </c>
    </row>
    <row r="38" spans="1:31" s="69" customFormat="1" x14ac:dyDescent="0.3">
      <c r="A38" s="72" t="s">
        <v>1353</v>
      </c>
      <c r="B38" s="72" t="s">
        <v>1347</v>
      </c>
      <c r="C38" s="73">
        <v>1910</v>
      </c>
      <c r="D38" s="73">
        <v>1910</v>
      </c>
      <c r="E38" s="73">
        <v>1910</v>
      </c>
      <c r="F38" s="73">
        <v>1910</v>
      </c>
      <c r="G38" s="73">
        <v>1910</v>
      </c>
      <c r="H38" s="73">
        <v>1910</v>
      </c>
      <c r="I38" s="73">
        <v>1910</v>
      </c>
      <c r="J38" s="73">
        <v>1910</v>
      </c>
      <c r="K38" s="73">
        <v>1910</v>
      </c>
      <c r="L38" s="73">
        <v>1910</v>
      </c>
      <c r="M38" s="73">
        <v>1910</v>
      </c>
      <c r="N38" s="73">
        <v>1910</v>
      </c>
      <c r="O38" s="73">
        <v>1618</v>
      </c>
      <c r="P38" s="73">
        <v>1501</v>
      </c>
      <c r="Q38" s="73">
        <v>1501</v>
      </c>
      <c r="R38" s="73">
        <v>1501</v>
      </c>
      <c r="S38" s="73">
        <v>1501</v>
      </c>
      <c r="T38" s="73">
        <v>1501</v>
      </c>
      <c r="U38" s="73">
        <v>2482.3627999999999</v>
      </c>
      <c r="V38" s="73">
        <v>2482.3627999999999</v>
      </c>
      <c r="W38" s="73">
        <v>2482.3627999999999</v>
      </c>
      <c r="X38" s="73">
        <v>2557.3485000000001</v>
      </c>
      <c r="Y38" s="73">
        <v>2557.3485000000001</v>
      </c>
      <c r="Z38" s="73">
        <v>2425.3485000000001</v>
      </c>
      <c r="AA38" s="73">
        <v>2425.3485000000001</v>
      </c>
      <c r="AB38" s="73">
        <v>4292.5985999999994</v>
      </c>
      <c r="AC38" s="73">
        <v>4292.5985999999994</v>
      </c>
      <c r="AD38" s="73">
        <v>5006.6570000000002</v>
      </c>
      <c r="AE38" s="73">
        <v>4487.6570000000002</v>
      </c>
    </row>
    <row r="39" spans="1:31" s="69" customFormat="1" x14ac:dyDescent="0.3">
      <c r="A39" s="72" t="s">
        <v>1353</v>
      </c>
      <c r="B39" s="72" t="s">
        <v>1271</v>
      </c>
      <c r="C39" s="73">
        <v>152.40000152587891</v>
      </c>
      <c r="D39" s="73">
        <v>152.40000152587891</v>
      </c>
      <c r="E39" s="73">
        <v>152.40000152587891</v>
      </c>
      <c r="F39" s="73">
        <v>152.40000152587891</v>
      </c>
      <c r="G39" s="73">
        <v>152.40000152587891</v>
      </c>
      <c r="H39" s="73">
        <v>152.40000152587891</v>
      </c>
      <c r="I39" s="73">
        <v>152.40000152587891</v>
      </c>
      <c r="J39" s="73">
        <v>152.40000152587891</v>
      </c>
      <c r="K39" s="73">
        <v>152.40000152587891</v>
      </c>
      <c r="L39" s="73">
        <v>152.40000152587891</v>
      </c>
      <c r="M39" s="73">
        <v>152.40000152587891</v>
      </c>
      <c r="N39" s="73">
        <v>152.40000152587891</v>
      </c>
      <c r="O39" s="73">
        <v>152.40000152587891</v>
      </c>
      <c r="P39" s="73">
        <v>152.40000152587891</v>
      </c>
      <c r="Q39" s="73">
        <v>152.40000152587891</v>
      </c>
      <c r="R39" s="73">
        <v>152.40000152587891</v>
      </c>
      <c r="S39" s="73">
        <v>66</v>
      </c>
      <c r="T39" s="73">
        <v>66</v>
      </c>
      <c r="U39" s="73">
        <v>66</v>
      </c>
      <c r="V39" s="73">
        <v>66</v>
      </c>
      <c r="W39" s="73">
        <v>66</v>
      </c>
      <c r="X39" s="73">
        <v>0</v>
      </c>
      <c r="Y39" s="73">
        <v>0</v>
      </c>
      <c r="Z39" s="73">
        <v>0</v>
      </c>
      <c r="AA39" s="73">
        <v>0</v>
      </c>
      <c r="AB39" s="73">
        <v>0</v>
      </c>
      <c r="AC39" s="73">
        <v>0</v>
      </c>
      <c r="AD39" s="73">
        <v>0</v>
      </c>
      <c r="AE39" s="73">
        <v>0</v>
      </c>
    </row>
    <row r="40" spans="1:31" s="69" customFormat="1" x14ac:dyDescent="0.3">
      <c r="A40" s="72" t="s">
        <v>1353</v>
      </c>
      <c r="B40" s="72" t="s">
        <v>626</v>
      </c>
      <c r="C40" s="73">
        <v>4376.6080207824689</v>
      </c>
      <c r="D40" s="73">
        <v>4876.6080207824689</v>
      </c>
      <c r="E40" s="73">
        <v>4876.6080207824689</v>
      </c>
      <c r="F40" s="73">
        <v>6238.413890782469</v>
      </c>
      <c r="G40" s="73">
        <v>6288.6293907824693</v>
      </c>
      <c r="H40" s="73">
        <v>6288.6293907824693</v>
      </c>
      <c r="I40" s="73">
        <v>6288.6293907824693</v>
      </c>
      <c r="J40" s="73">
        <v>7138.4140410677392</v>
      </c>
      <c r="K40" s="73">
        <v>7138.4140410738892</v>
      </c>
      <c r="L40" s="73">
        <v>7138.4140410763193</v>
      </c>
      <c r="M40" s="73">
        <v>7438.4140410778691</v>
      </c>
      <c r="N40" s="73">
        <v>8050.7889410794987</v>
      </c>
      <c r="O40" s="73">
        <v>9225.8444310804989</v>
      </c>
      <c r="P40" s="73">
        <v>9225.8444310811592</v>
      </c>
      <c r="Q40" s="73">
        <v>9486.0177710817188</v>
      </c>
      <c r="R40" s="73">
        <v>9650.6485710828383</v>
      </c>
      <c r="S40" s="73">
        <v>10500.864071126789</v>
      </c>
      <c r="T40" s="73">
        <v>10500.864071127398</v>
      </c>
      <c r="U40" s="73">
        <v>10500.864071127939</v>
      </c>
      <c r="V40" s="73">
        <v>10500.86407112837</v>
      </c>
      <c r="W40" s="73">
        <v>11333.689371128909</v>
      </c>
      <c r="X40" s="73">
        <v>12763.33687584928</v>
      </c>
      <c r="Y40" s="73">
        <v>12582.818870493837</v>
      </c>
      <c r="Z40" s="73">
        <v>12693.8994558593</v>
      </c>
      <c r="AA40" s="73">
        <v>13113.808855930936</v>
      </c>
      <c r="AB40" s="73">
        <v>14037.77770577621</v>
      </c>
      <c r="AC40" s="73">
        <v>14037.7777058182</v>
      </c>
      <c r="AD40" s="73">
        <v>14814.548905821575</v>
      </c>
      <c r="AE40" s="73">
        <v>16837.777705824195</v>
      </c>
    </row>
    <row r="41" spans="1:31" s="69" customFormat="1" x14ac:dyDescent="0.3">
      <c r="A41" s="72" t="s">
        <v>1353</v>
      </c>
      <c r="B41" s="72" t="s">
        <v>1348</v>
      </c>
      <c r="C41" s="73">
        <v>2017.6349983215291</v>
      </c>
      <c r="D41" s="73">
        <v>2827.6199989318811</v>
      </c>
      <c r="E41" s="73">
        <v>2827.6199989318811</v>
      </c>
      <c r="F41" s="73">
        <v>2827.6199989318811</v>
      </c>
      <c r="G41" s="73">
        <v>2827.6199989318811</v>
      </c>
      <c r="H41" s="73">
        <v>2827.6199989318811</v>
      </c>
      <c r="I41" s="73">
        <v>2827.6199989318811</v>
      </c>
      <c r="J41" s="73">
        <v>2827.6199989318811</v>
      </c>
      <c r="K41" s="73">
        <v>2827.6199989318811</v>
      </c>
      <c r="L41" s="73">
        <v>2827.6199989318811</v>
      </c>
      <c r="M41" s="73">
        <v>2929.398970640781</v>
      </c>
      <c r="N41" s="73">
        <v>3327.6200072159413</v>
      </c>
      <c r="O41" s="73">
        <v>3778.0305889318811</v>
      </c>
      <c r="P41" s="73">
        <v>3778.0305889318811</v>
      </c>
      <c r="Q41" s="73">
        <v>3778.0305889318811</v>
      </c>
      <c r="R41" s="73">
        <v>3657.0305889318806</v>
      </c>
      <c r="S41" s="73">
        <v>5292.6440489318811</v>
      </c>
      <c r="T41" s="73">
        <v>5292.6440489318811</v>
      </c>
      <c r="U41" s="73">
        <v>5622.8210489318808</v>
      </c>
      <c r="V41" s="73">
        <v>6445.6154489318815</v>
      </c>
      <c r="W41" s="73">
        <v>7278.1449917990612</v>
      </c>
      <c r="X41" s="73">
        <v>10340.306276762936</v>
      </c>
      <c r="Y41" s="73">
        <v>10173.306276762936</v>
      </c>
      <c r="Z41" s="73">
        <v>9972.2062782888152</v>
      </c>
      <c r="AA41" s="73">
        <v>9907.9982781057097</v>
      </c>
      <c r="AB41" s="73">
        <v>11651.474451495358</v>
      </c>
      <c r="AC41" s="73">
        <v>11541.074449969481</v>
      </c>
      <c r="AD41" s="73">
        <v>11010.174448443602</v>
      </c>
      <c r="AE41" s="73">
        <v>11159.406447253419</v>
      </c>
    </row>
    <row r="42" spans="1:31" s="69" customFormat="1" x14ac:dyDescent="0.3">
      <c r="A42" s="72" t="s">
        <v>1353</v>
      </c>
      <c r="B42" s="72" t="s">
        <v>1349</v>
      </c>
      <c r="C42" s="73">
        <v>0</v>
      </c>
      <c r="D42" s="73">
        <v>20</v>
      </c>
      <c r="E42" s="73">
        <v>20</v>
      </c>
      <c r="F42" s="73">
        <v>20</v>
      </c>
      <c r="G42" s="73">
        <v>20</v>
      </c>
      <c r="H42" s="73">
        <v>20</v>
      </c>
      <c r="I42" s="73">
        <v>20</v>
      </c>
      <c r="J42" s="73">
        <v>20</v>
      </c>
      <c r="K42" s="73">
        <v>20</v>
      </c>
      <c r="L42" s="73">
        <v>20</v>
      </c>
      <c r="M42" s="73">
        <v>20</v>
      </c>
      <c r="N42" s="73">
        <v>260.55119999999999</v>
      </c>
      <c r="O42" s="73">
        <v>565.43020000000001</v>
      </c>
      <c r="P42" s="73">
        <v>565.43020000000001</v>
      </c>
      <c r="Q42" s="73">
        <v>565.43020000000001</v>
      </c>
      <c r="R42" s="73">
        <v>565.43020000000001</v>
      </c>
      <c r="S42" s="73">
        <v>1017.9070400000001</v>
      </c>
      <c r="T42" s="73">
        <v>1017.9070400000001</v>
      </c>
      <c r="U42" s="73">
        <v>1017.9070400000001</v>
      </c>
      <c r="V42" s="73">
        <v>997.90704000000005</v>
      </c>
      <c r="W42" s="73">
        <v>997.90704000000005</v>
      </c>
      <c r="X42" s="73">
        <v>1196.4612</v>
      </c>
      <c r="Y42" s="73">
        <v>1196.4612</v>
      </c>
      <c r="Z42" s="73">
        <v>1196.4612</v>
      </c>
      <c r="AA42" s="73">
        <v>1196.4612</v>
      </c>
      <c r="AB42" s="73">
        <v>2557.0846999999999</v>
      </c>
      <c r="AC42" s="73">
        <v>2557.0846999999999</v>
      </c>
      <c r="AD42" s="73">
        <v>3465.8289</v>
      </c>
      <c r="AE42" s="73">
        <v>3465.8289</v>
      </c>
    </row>
    <row r="43" spans="1:31" s="69" customFormat="1" x14ac:dyDescent="0.3">
      <c r="A43" s="72" t="s">
        <v>1353</v>
      </c>
      <c r="B43" s="72" t="s">
        <v>612</v>
      </c>
      <c r="C43" s="73">
        <v>570</v>
      </c>
      <c r="D43" s="73">
        <v>570</v>
      </c>
      <c r="E43" s="73">
        <v>570</v>
      </c>
      <c r="F43" s="73">
        <v>570</v>
      </c>
      <c r="G43" s="73">
        <v>570</v>
      </c>
      <c r="H43" s="73">
        <v>570</v>
      </c>
      <c r="I43" s="73">
        <v>570</v>
      </c>
      <c r="J43" s="73">
        <v>570</v>
      </c>
      <c r="K43" s="73">
        <v>570</v>
      </c>
      <c r="L43" s="73">
        <v>570</v>
      </c>
      <c r="M43" s="73">
        <v>570</v>
      </c>
      <c r="N43" s="73">
        <v>930.00998000000004</v>
      </c>
      <c r="O43" s="73">
        <v>1195.0839999999998</v>
      </c>
      <c r="P43" s="73">
        <v>1195.0839999999998</v>
      </c>
      <c r="Q43" s="73">
        <v>1195.0839999999998</v>
      </c>
      <c r="R43" s="73">
        <v>1195.0839999999998</v>
      </c>
      <c r="S43" s="73">
        <v>1953.6425999999999</v>
      </c>
      <c r="T43" s="73">
        <v>1953.6425999999999</v>
      </c>
      <c r="U43" s="73">
        <v>1953.6425999999999</v>
      </c>
      <c r="V43" s="73">
        <v>1953.6425999999999</v>
      </c>
      <c r="W43" s="73">
        <v>1953.6425999999999</v>
      </c>
      <c r="X43" s="73">
        <v>3413.0639999999999</v>
      </c>
      <c r="Y43" s="73">
        <v>3413.0639999999999</v>
      </c>
      <c r="Z43" s="73">
        <v>3413.0639999999999</v>
      </c>
      <c r="AA43" s="73">
        <v>3413.0639999999999</v>
      </c>
      <c r="AB43" s="73">
        <v>3413.0639999999999</v>
      </c>
      <c r="AC43" s="73">
        <v>3413.0639999999999</v>
      </c>
      <c r="AD43" s="73">
        <v>3670</v>
      </c>
      <c r="AE43" s="73">
        <v>3670</v>
      </c>
    </row>
    <row r="44" spans="1:31" s="69" customFormat="1" x14ac:dyDescent="0.3">
      <c r="A44" s="72" t="s">
        <v>1353</v>
      </c>
      <c r="B44" s="72" t="s">
        <v>1350</v>
      </c>
      <c r="C44" s="73">
        <v>18.792000293731611</v>
      </c>
      <c r="D44" s="73">
        <v>56.930000305175746</v>
      </c>
      <c r="E44" s="73">
        <v>116.31200408935541</v>
      </c>
      <c r="F44" s="73">
        <v>203.74100685119538</v>
      </c>
      <c r="G44" s="73">
        <v>316.67499160766528</v>
      </c>
      <c r="H44" s="73">
        <v>441.51198577880842</v>
      </c>
      <c r="I44" s="73">
        <v>598.09701538085881</v>
      </c>
      <c r="J44" s="73">
        <v>788.33800506591706</v>
      </c>
      <c r="K44" s="73">
        <v>1007.1959838867181</v>
      </c>
      <c r="L44" s="73">
        <v>1181.6699371337841</v>
      </c>
      <c r="M44" s="73">
        <v>1375.488037109372</v>
      </c>
      <c r="N44" s="73">
        <v>1581.046997070305</v>
      </c>
      <c r="O44" s="73">
        <v>1799.5640411376919</v>
      </c>
      <c r="P44" s="73">
        <v>2003.201034545895</v>
      </c>
      <c r="Q44" s="73">
        <v>2215.9790039062468</v>
      </c>
      <c r="R44" s="73">
        <v>2320.6339721679628</v>
      </c>
      <c r="S44" s="73">
        <v>2431.5501098632758</v>
      </c>
      <c r="T44" s="73">
        <v>2543.8589782714839</v>
      </c>
      <c r="U44" s="73">
        <v>2662.8169250488231</v>
      </c>
      <c r="V44" s="73">
        <v>2785.4378967285102</v>
      </c>
      <c r="W44" s="73">
        <v>2910.140014648432</v>
      </c>
      <c r="X44" s="73">
        <v>3039.4479064941352</v>
      </c>
      <c r="Y44" s="73">
        <v>3174.2980346679628</v>
      </c>
      <c r="Z44" s="73">
        <v>3316.8311157226563</v>
      </c>
      <c r="AA44" s="73">
        <v>3463.237915039057</v>
      </c>
      <c r="AB44" s="73">
        <v>3617.5489807128902</v>
      </c>
      <c r="AC44" s="73">
        <v>3775.544921874995</v>
      </c>
      <c r="AD44" s="73">
        <v>3934.3799438476508</v>
      </c>
      <c r="AE44" s="73">
        <v>4096.4850463867178</v>
      </c>
    </row>
    <row r="45" spans="1:31" s="69" customFormat="1" x14ac:dyDescent="0.3">
      <c r="A45" s="108" t="s">
        <v>1351</v>
      </c>
      <c r="B45" s="108"/>
      <c r="C45" s="74">
        <v>18179.54301452636</v>
      </c>
      <c r="D45" s="74">
        <v>19489.528015136715</v>
      </c>
      <c r="E45" s="74">
        <v>19489.528015136715</v>
      </c>
      <c r="F45" s="74">
        <v>17344.370677436713</v>
      </c>
      <c r="G45" s="74">
        <v>17394.586177436715</v>
      </c>
      <c r="H45" s="74">
        <v>17180.594489136711</v>
      </c>
      <c r="I45" s="74">
        <v>17057.452435136714</v>
      </c>
      <c r="J45" s="74">
        <v>17907.237085421984</v>
      </c>
      <c r="K45" s="74">
        <v>17708.288455428134</v>
      </c>
      <c r="L45" s="74">
        <v>17708.288425430561</v>
      </c>
      <c r="M45" s="74">
        <v>18110.067397141014</v>
      </c>
      <c r="N45" s="74">
        <v>19120.663333717803</v>
      </c>
      <c r="O45" s="74">
        <v>19923.078822160442</v>
      </c>
      <c r="P45" s="74">
        <v>19806.078822115804</v>
      </c>
      <c r="Q45" s="74">
        <v>20066.252162283763</v>
      </c>
      <c r="R45" s="74">
        <v>19407.623262362053</v>
      </c>
      <c r="S45" s="74">
        <v>21738.408840579883</v>
      </c>
      <c r="T45" s="74">
        <v>21738.408840614025</v>
      </c>
      <c r="U45" s="74">
        <v>22906.548646758718</v>
      </c>
      <c r="V45" s="74">
        <v>23729.34298674095</v>
      </c>
      <c r="W45" s="74">
        <v>25236.205089556468</v>
      </c>
      <c r="X45" s="74">
        <v>28992.999579268144</v>
      </c>
      <c r="Y45" s="74">
        <v>28137.26270725677</v>
      </c>
      <c r="Z45" s="74">
        <v>27693.461434148114</v>
      </c>
      <c r="AA45" s="74">
        <v>27404.662834036644</v>
      </c>
      <c r="AB45" s="74">
        <v>31695.357957271568</v>
      </c>
      <c r="AC45" s="74">
        <v>31317.450725787679</v>
      </c>
      <c r="AD45" s="74">
        <v>32277.380324265177</v>
      </c>
      <c r="AE45" s="74">
        <v>33930.841123077611</v>
      </c>
    </row>
    <row r="46" spans="1:31" s="69" customFormat="1" x14ac:dyDescent="0.3"/>
    <row r="47" spans="1:31" s="69" customFormat="1" x14ac:dyDescent="0.3">
      <c r="A47" s="68" t="s">
        <v>1233</v>
      </c>
      <c r="B47" s="68" t="s">
        <v>1315</v>
      </c>
      <c r="C47" s="68" t="s">
        <v>1316</v>
      </c>
      <c r="D47" s="68" t="s">
        <v>1317</v>
      </c>
      <c r="E47" s="68" t="s">
        <v>1318</v>
      </c>
      <c r="F47" s="68" t="s">
        <v>1319</v>
      </c>
      <c r="G47" s="68" t="s">
        <v>1320</v>
      </c>
      <c r="H47" s="68" t="s">
        <v>1321</v>
      </c>
      <c r="I47" s="68" t="s">
        <v>1322</v>
      </c>
      <c r="J47" s="68" t="s">
        <v>1323</v>
      </c>
      <c r="K47" s="68" t="s">
        <v>1324</v>
      </c>
      <c r="L47" s="68" t="s">
        <v>1325</v>
      </c>
      <c r="M47" s="68" t="s">
        <v>1326</v>
      </c>
      <c r="N47" s="68" t="s">
        <v>1327</v>
      </c>
      <c r="O47" s="68" t="s">
        <v>1328</v>
      </c>
      <c r="P47" s="68" t="s">
        <v>1329</v>
      </c>
      <c r="Q47" s="68" t="s">
        <v>1330</v>
      </c>
      <c r="R47" s="68" t="s">
        <v>1331</v>
      </c>
      <c r="S47" s="68" t="s">
        <v>1332</v>
      </c>
      <c r="T47" s="68" t="s">
        <v>1333</v>
      </c>
      <c r="U47" s="68" t="s">
        <v>1334</v>
      </c>
      <c r="V47" s="68" t="s">
        <v>1335</v>
      </c>
      <c r="W47" s="68" t="s">
        <v>1336</v>
      </c>
      <c r="X47" s="68" t="s">
        <v>1337</v>
      </c>
      <c r="Y47" s="68" t="s">
        <v>1338</v>
      </c>
      <c r="Z47" s="68" t="s">
        <v>1339</v>
      </c>
      <c r="AA47" s="68" t="s">
        <v>1340</v>
      </c>
      <c r="AB47" s="68" t="s">
        <v>1341</v>
      </c>
      <c r="AC47" s="68" t="s">
        <v>1342</v>
      </c>
      <c r="AD47" s="68" t="s">
        <v>1343</v>
      </c>
      <c r="AE47" s="68" t="s">
        <v>1344</v>
      </c>
    </row>
    <row r="48" spans="1:31" s="69" customFormat="1" x14ac:dyDescent="0.3">
      <c r="A48" s="72" t="s">
        <v>1354</v>
      </c>
      <c r="B48" s="72" t="s">
        <v>621</v>
      </c>
      <c r="C48" s="73">
        <v>0</v>
      </c>
      <c r="D48" s="73">
        <v>0</v>
      </c>
      <c r="E48" s="73">
        <v>0</v>
      </c>
      <c r="F48" s="73">
        <v>0</v>
      </c>
      <c r="G48" s="73">
        <v>0</v>
      </c>
      <c r="H48" s="73">
        <v>0</v>
      </c>
      <c r="I48" s="73">
        <v>0</v>
      </c>
      <c r="J48" s="73">
        <v>0</v>
      </c>
      <c r="K48" s="73">
        <v>0</v>
      </c>
      <c r="L48" s="73">
        <v>0</v>
      </c>
      <c r="M48" s="73">
        <v>0</v>
      </c>
      <c r="N48" s="73">
        <v>0</v>
      </c>
      <c r="O48" s="73">
        <v>0</v>
      </c>
      <c r="P48" s="73">
        <v>0</v>
      </c>
      <c r="Q48" s="73">
        <v>0</v>
      </c>
      <c r="R48" s="73">
        <v>0</v>
      </c>
      <c r="S48" s="73">
        <v>0</v>
      </c>
      <c r="T48" s="73">
        <v>0</v>
      </c>
      <c r="U48" s="73">
        <v>0</v>
      </c>
      <c r="V48" s="73">
        <v>0</v>
      </c>
      <c r="W48" s="73">
        <v>0</v>
      </c>
      <c r="X48" s="73">
        <v>0</v>
      </c>
      <c r="Y48" s="73">
        <v>0</v>
      </c>
      <c r="Z48" s="73">
        <v>0</v>
      </c>
      <c r="AA48" s="73">
        <v>0</v>
      </c>
      <c r="AB48" s="73">
        <v>0</v>
      </c>
      <c r="AC48" s="73">
        <v>0</v>
      </c>
      <c r="AD48" s="73">
        <v>0</v>
      </c>
      <c r="AE48" s="73">
        <v>0</v>
      </c>
    </row>
    <row r="49" spans="1:31" s="69" customFormat="1" x14ac:dyDescent="0.3">
      <c r="A49" s="72" t="s">
        <v>1354</v>
      </c>
      <c r="B49" s="72" t="s">
        <v>622</v>
      </c>
      <c r="C49" s="73">
        <v>4790</v>
      </c>
      <c r="D49" s="73">
        <v>4790</v>
      </c>
      <c r="E49" s="73">
        <v>4790</v>
      </c>
      <c r="F49" s="73">
        <v>2275.8078699999987</v>
      </c>
      <c r="G49" s="73">
        <v>2197.651319999999</v>
      </c>
      <c r="H49" s="73">
        <v>1876.848719999999</v>
      </c>
      <c r="I49" s="73">
        <v>0</v>
      </c>
      <c r="J49" s="73">
        <v>0</v>
      </c>
      <c r="K49" s="73">
        <v>0</v>
      </c>
      <c r="L49" s="73">
        <v>0</v>
      </c>
      <c r="M49" s="73">
        <v>0</v>
      </c>
      <c r="N49" s="73">
        <v>0</v>
      </c>
      <c r="O49" s="73">
        <v>0</v>
      </c>
      <c r="P49" s="73">
        <v>0</v>
      </c>
      <c r="Q49" s="73">
        <v>0</v>
      </c>
      <c r="R49" s="73">
        <v>0</v>
      </c>
      <c r="S49" s="73">
        <v>0</v>
      </c>
      <c r="T49" s="73">
        <v>0</v>
      </c>
      <c r="U49" s="73">
        <v>0</v>
      </c>
      <c r="V49" s="73">
        <v>0</v>
      </c>
      <c r="W49" s="73">
        <v>0</v>
      </c>
      <c r="X49" s="73">
        <v>0</v>
      </c>
      <c r="Y49" s="73">
        <v>0</v>
      </c>
      <c r="Z49" s="73">
        <v>0</v>
      </c>
      <c r="AA49" s="73">
        <v>0</v>
      </c>
      <c r="AB49" s="73">
        <v>0</v>
      </c>
      <c r="AC49" s="73">
        <v>0</v>
      </c>
      <c r="AD49" s="73">
        <v>0</v>
      </c>
      <c r="AE49" s="73">
        <v>0</v>
      </c>
    </row>
    <row r="50" spans="1:31" s="69" customFormat="1" x14ac:dyDescent="0.3">
      <c r="A50" s="72" t="s">
        <v>1354</v>
      </c>
      <c r="B50" s="72" t="s">
        <v>360</v>
      </c>
      <c r="C50" s="73">
        <v>0</v>
      </c>
      <c r="D50" s="73">
        <v>0</v>
      </c>
      <c r="E50" s="73">
        <v>0</v>
      </c>
      <c r="F50" s="73">
        <v>0</v>
      </c>
      <c r="G50" s="73">
        <v>0</v>
      </c>
      <c r="H50" s="73">
        <v>0</v>
      </c>
      <c r="I50" s="73">
        <v>0</v>
      </c>
      <c r="J50" s="73">
        <v>0</v>
      </c>
      <c r="K50" s="73">
        <v>0</v>
      </c>
      <c r="L50" s="73">
        <v>0</v>
      </c>
      <c r="M50" s="73">
        <v>0</v>
      </c>
      <c r="N50" s="73">
        <v>0</v>
      </c>
      <c r="O50" s="73">
        <v>0</v>
      </c>
      <c r="P50" s="73">
        <v>0</v>
      </c>
      <c r="Q50" s="73">
        <v>0</v>
      </c>
      <c r="R50" s="73">
        <v>0</v>
      </c>
      <c r="S50" s="73">
        <v>0</v>
      </c>
      <c r="T50" s="73">
        <v>0</v>
      </c>
      <c r="U50" s="73">
        <v>0</v>
      </c>
      <c r="V50" s="73">
        <v>0</v>
      </c>
      <c r="W50" s="73">
        <v>0</v>
      </c>
      <c r="X50" s="73">
        <v>0</v>
      </c>
      <c r="Y50" s="73">
        <v>0</v>
      </c>
      <c r="Z50" s="73">
        <v>0</v>
      </c>
      <c r="AA50" s="73">
        <v>0</v>
      </c>
      <c r="AB50" s="73">
        <v>0</v>
      </c>
      <c r="AC50" s="73">
        <v>0</v>
      </c>
      <c r="AD50" s="73">
        <v>0</v>
      </c>
      <c r="AE50" s="73">
        <v>0</v>
      </c>
    </row>
    <row r="51" spans="1:31" s="69" customFormat="1" x14ac:dyDescent="0.3">
      <c r="A51" s="72" t="s">
        <v>1354</v>
      </c>
      <c r="B51" s="72" t="s">
        <v>1346</v>
      </c>
      <c r="C51" s="73">
        <v>500</v>
      </c>
      <c r="D51" s="73">
        <v>500</v>
      </c>
      <c r="E51" s="73">
        <v>500</v>
      </c>
      <c r="F51" s="73">
        <v>500</v>
      </c>
      <c r="G51" s="73">
        <v>500</v>
      </c>
      <c r="H51" s="73">
        <v>500</v>
      </c>
      <c r="I51" s="73">
        <v>500</v>
      </c>
      <c r="J51" s="73">
        <v>500</v>
      </c>
      <c r="K51" s="73">
        <v>500</v>
      </c>
      <c r="L51" s="73">
        <v>500</v>
      </c>
      <c r="M51" s="73">
        <v>500</v>
      </c>
      <c r="N51" s="73">
        <v>500</v>
      </c>
      <c r="O51" s="73">
        <v>500</v>
      </c>
      <c r="P51" s="73">
        <v>500</v>
      </c>
      <c r="Q51" s="73">
        <v>500</v>
      </c>
      <c r="R51" s="73">
        <v>500</v>
      </c>
      <c r="S51" s="73">
        <v>500</v>
      </c>
      <c r="T51" s="73">
        <v>500</v>
      </c>
      <c r="U51" s="73">
        <v>0</v>
      </c>
      <c r="V51" s="73">
        <v>0</v>
      </c>
      <c r="W51" s="73">
        <v>0</v>
      </c>
      <c r="X51" s="73">
        <v>0</v>
      </c>
      <c r="Y51" s="73">
        <v>0</v>
      </c>
      <c r="Z51" s="73">
        <v>0</v>
      </c>
      <c r="AA51" s="73">
        <v>0</v>
      </c>
      <c r="AB51" s="73">
        <v>0</v>
      </c>
      <c r="AC51" s="73">
        <v>0</v>
      </c>
      <c r="AD51" s="73">
        <v>0</v>
      </c>
      <c r="AE51" s="73">
        <v>0</v>
      </c>
    </row>
    <row r="52" spans="1:31" s="69" customFormat="1" x14ac:dyDescent="0.3">
      <c r="A52" s="72" t="s">
        <v>1354</v>
      </c>
      <c r="B52" s="72" t="s">
        <v>1347</v>
      </c>
      <c r="C52" s="73">
        <v>1900</v>
      </c>
      <c r="D52" s="73">
        <v>1900</v>
      </c>
      <c r="E52" s="73">
        <v>1900</v>
      </c>
      <c r="F52" s="73">
        <v>1900</v>
      </c>
      <c r="G52" s="73">
        <v>1900</v>
      </c>
      <c r="H52" s="73">
        <v>1900</v>
      </c>
      <c r="I52" s="73">
        <v>1900</v>
      </c>
      <c r="J52" s="73">
        <v>1900</v>
      </c>
      <c r="K52" s="73">
        <v>1900</v>
      </c>
      <c r="L52" s="73">
        <v>1900</v>
      </c>
      <c r="M52" s="73">
        <v>1900</v>
      </c>
      <c r="N52" s="73">
        <v>1900</v>
      </c>
      <c r="O52" s="73">
        <v>1730</v>
      </c>
      <c r="P52" s="73">
        <v>1730</v>
      </c>
      <c r="Q52" s="73">
        <v>1730</v>
      </c>
      <c r="R52" s="73">
        <v>1730</v>
      </c>
      <c r="S52" s="73">
        <v>1730.0002087373</v>
      </c>
      <c r="T52" s="73">
        <v>1730.00020874283</v>
      </c>
      <c r="U52" s="73">
        <v>1290.0002087667201</v>
      </c>
      <c r="V52" s="73">
        <v>1290.00020879152</v>
      </c>
      <c r="W52" s="73">
        <v>2745.4948999999997</v>
      </c>
      <c r="X52" s="73">
        <v>2651.4948999999997</v>
      </c>
      <c r="Y52" s="73">
        <v>3213.4502000000002</v>
      </c>
      <c r="Z52" s="73">
        <v>3887.0720000000001</v>
      </c>
      <c r="AA52" s="73">
        <v>3887.0720000000001</v>
      </c>
      <c r="AB52" s="73">
        <v>3887.0720000000001</v>
      </c>
      <c r="AC52" s="73">
        <v>3303.0720000000001</v>
      </c>
      <c r="AD52" s="73">
        <v>3303.0720000000001</v>
      </c>
      <c r="AE52" s="73">
        <v>4416.8027002492499</v>
      </c>
    </row>
    <row r="53" spans="1:31" s="69" customFormat="1" x14ac:dyDescent="0.3">
      <c r="A53" s="72" t="s">
        <v>1354</v>
      </c>
      <c r="B53" s="72" t="s">
        <v>1271</v>
      </c>
      <c r="C53" s="73">
        <v>2219</v>
      </c>
      <c r="D53" s="73">
        <v>2219</v>
      </c>
      <c r="E53" s="73">
        <v>2219</v>
      </c>
      <c r="F53" s="73">
        <v>2219</v>
      </c>
      <c r="G53" s="73">
        <v>2219</v>
      </c>
      <c r="H53" s="73">
        <v>2219</v>
      </c>
      <c r="I53" s="73">
        <v>2219</v>
      </c>
      <c r="J53" s="73">
        <v>2219</v>
      </c>
      <c r="K53" s="73">
        <v>2219</v>
      </c>
      <c r="L53" s="73">
        <v>2219</v>
      </c>
      <c r="M53" s="73">
        <v>2219</v>
      </c>
      <c r="N53" s="73">
        <v>2219</v>
      </c>
      <c r="O53" s="73">
        <v>2219</v>
      </c>
      <c r="P53" s="73">
        <v>2219</v>
      </c>
      <c r="Q53" s="73">
        <v>2219</v>
      </c>
      <c r="R53" s="73">
        <v>2219</v>
      </c>
      <c r="S53" s="73">
        <v>2219</v>
      </c>
      <c r="T53" s="73">
        <v>2219</v>
      </c>
      <c r="U53" s="73">
        <v>2219</v>
      </c>
      <c r="V53" s="73">
        <v>2219</v>
      </c>
      <c r="W53" s="73">
        <v>2219</v>
      </c>
      <c r="X53" s="73">
        <v>2219</v>
      </c>
      <c r="Y53" s="73">
        <v>2219</v>
      </c>
      <c r="Z53" s="73">
        <v>2219</v>
      </c>
      <c r="AA53" s="73">
        <v>2219</v>
      </c>
      <c r="AB53" s="73">
        <v>2219</v>
      </c>
      <c r="AC53" s="73">
        <v>2219</v>
      </c>
      <c r="AD53" s="73">
        <v>2219</v>
      </c>
      <c r="AE53" s="73">
        <v>2219</v>
      </c>
    </row>
    <row r="54" spans="1:31" s="69" customFormat="1" x14ac:dyDescent="0.3">
      <c r="A54" s="72" t="s">
        <v>1354</v>
      </c>
      <c r="B54" s="72" t="s">
        <v>626</v>
      </c>
      <c r="C54" s="73">
        <v>3434.4399795532199</v>
      </c>
      <c r="D54" s="73">
        <v>4322.199974060055</v>
      </c>
      <c r="E54" s="73">
        <v>4322.199974060055</v>
      </c>
      <c r="F54" s="73">
        <v>5400.309064060054</v>
      </c>
      <c r="G54" s="73">
        <v>5400.309064060054</v>
      </c>
      <c r="H54" s="73">
        <v>5733.7552240600526</v>
      </c>
      <c r="I54" s="73">
        <v>7599.1122640600543</v>
      </c>
      <c r="J54" s="73">
        <v>8041.9507940600542</v>
      </c>
      <c r="K54" s="73">
        <v>8041.9507940600542</v>
      </c>
      <c r="L54" s="73">
        <v>8041.9507940600542</v>
      </c>
      <c r="M54" s="73">
        <v>8541.9507940600542</v>
      </c>
      <c r="N54" s="73">
        <v>8713.8417040600543</v>
      </c>
      <c r="O54" s="73">
        <v>9645.8483540600537</v>
      </c>
      <c r="P54" s="73">
        <v>9912.5385040600559</v>
      </c>
      <c r="Q54" s="73">
        <v>9912.5385040600559</v>
      </c>
      <c r="R54" s="73">
        <v>9912.5385040600559</v>
      </c>
      <c r="S54" s="73">
        <v>12802.499977111813</v>
      </c>
      <c r="T54" s="73">
        <v>12382.499977111813</v>
      </c>
      <c r="U54" s="73">
        <v>12190.499977111813</v>
      </c>
      <c r="V54" s="73">
        <v>12202.199861689449</v>
      </c>
      <c r="W54" s="73">
        <v>12301.526551689451</v>
      </c>
      <c r="X54" s="73">
        <v>12474.064282452389</v>
      </c>
      <c r="Y54" s="73">
        <v>12150.264279400631</v>
      </c>
      <c r="Z54" s="73">
        <v>11838.264279400631</v>
      </c>
      <c r="AA54" s="73">
        <v>11220.489978790281</v>
      </c>
      <c r="AB54" s="73">
        <v>11220.489978790281</v>
      </c>
      <c r="AC54" s="73">
        <v>10980.489978790281</v>
      </c>
      <c r="AD54" s="73">
        <v>10951.789978027342</v>
      </c>
      <c r="AE54" s="73">
        <v>10224.099998474121</v>
      </c>
    </row>
    <row r="55" spans="1:31" s="69" customFormat="1" x14ac:dyDescent="0.3">
      <c r="A55" s="72" t="s">
        <v>1354</v>
      </c>
      <c r="B55" s="72" t="s">
        <v>1348</v>
      </c>
      <c r="C55" s="73">
        <v>1098.972995758056</v>
      </c>
      <c r="D55" s="73">
        <v>1098.972995758056</v>
      </c>
      <c r="E55" s="73">
        <v>1098.972995758056</v>
      </c>
      <c r="F55" s="73">
        <v>1098.972995758056</v>
      </c>
      <c r="G55" s="73">
        <v>1098.972995758056</v>
      </c>
      <c r="H55" s="73">
        <v>1098.972995758056</v>
      </c>
      <c r="I55" s="73">
        <v>1321.100435758055</v>
      </c>
      <c r="J55" s="73">
        <v>1321.100435758055</v>
      </c>
      <c r="K55" s="73">
        <v>1321.100435758055</v>
      </c>
      <c r="L55" s="73">
        <v>1673.8846957580558</v>
      </c>
      <c r="M55" s="73">
        <v>1830.0828557580548</v>
      </c>
      <c r="N55" s="73">
        <v>3478.9729957580557</v>
      </c>
      <c r="O55" s="73">
        <v>3478.9729957580557</v>
      </c>
      <c r="P55" s="73">
        <v>3478.9729957580557</v>
      </c>
      <c r="Q55" s="73">
        <v>3478.9729957580557</v>
      </c>
      <c r="R55" s="73">
        <v>3478.9729957580557</v>
      </c>
      <c r="S55" s="73">
        <v>3478.9729957580557</v>
      </c>
      <c r="T55" s="73">
        <v>3478.9729957580557</v>
      </c>
      <c r="U55" s="73">
        <v>3478.9731278399859</v>
      </c>
      <c r="V55" s="73">
        <v>3478.9731279667158</v>
      </c>
      <c r="W55" s="73">
        <v>3878.9734650283563</v>
      </c>
      <c r="X55" s="73">
        <v>3878.9734661152761</v>
      </c>
      <c r="Y55" s="73">
        <v>4312.765215758056</v>
      </c>
      <c r="Z55" s="73">
        <v>4205.2452191149896</v>
      </c>
      <c r="AA55" s="73">
        <v>4400.0487184741205</v>
      </c>
      <c r="AB55" s="73">
        <v>6673.8340984741208</v>
      </c>
      <c r="AC55" s="73">
        <v>6673.8340984741208</v>
      </c>
      <c r="AD55" s="73">
        <v>6521.9340969482419</v>
      </c>
      <c r="AE55" s="73">
        <v>7211</v>
      </c>
    </row>
    <row r="56" spans="1:31" s="69" customFormat="1" x14ac:dyDescent="0.3">
      <c r="A56" s="72" t="s">
        <v>1354</v>
      </c>
      <c r="B56" s="72" t="s">
        <v>1349</v>
      </c>
      <c r="C56" s="73">
        <v>55.329999923705998</v>
      </c>
      <c r="D56" s="73">
        <v>375.329999923706</v>
      </c>
      <c r="E56" s="73">
        <v>375.329999923706</v>
      </c>
      <c r="F56" s="73">
        <v>375.329999923706</v>
      </c>
      <c r="G56" s="73">
        <v>375.329999923706</v>
      </c>
      <c r="H56" s="73">
        <v>375.329999923706</v>
      </c>
      <c r="I56" s="73">
        <v>375.329999923706</v>
      </c>
      <c r="J56" s="73">
        <v>375.329999923706</v>
      </c>
      <c r="K56" s="73">
        <v>375.329999923706</v>
      </c>
      <c r="L56" s="73">
        <v>375.329999923706</v>
      </c>
      <c r="M56" s="73">
        <v>375.329999923706</v>
      </c>
      <c r="N56" s="73">
        <v>375.33046918953602</v>
      </c>
      <c r="O56" s="73">
        <v>320.00046931815001</v>
      </c>
      <c r="P56" s="73">
        <v>320.00046932755998</v>
      </c>
      <c r="Q56" s="73">
        <v>320.00046946756999</v>
      </c>
      <c r="R56" s="73">
        <v>320.00046950663</v>
      </c>
      <c r="S56" s="73">
        <v>320.00046992147998</v>
      </c>
      <c r="T56" s="73">
        <v>320.00046997074998</v>
      </c>
      <c r="U56" s="73">
        <v>320.00047009912998</v>
      </c>
      <c r="V56" s="73">
        <v>320.00047015991998</v>
      </c>
      <c r="W56" s="73">
        <v>300.00046725200002</v>
      </c>
      <c r="X56" s="73">
        <v>4.6571995999999998E-4</v>
      </c>
      <c r="Y56" s="73">
        <v>4.6573765999999902E-4</v>
      </c>
      <c r="Z56" s="73">
        <v>4.6448839999999899E-4</v>
      </c>
      <c r="AA56" s="73">
        <v>4.6085705999999999E-4</v>
      </c>
      <c r="AB56" s="73">
        <v>5.3350312999999997E-4</v>
      </c>
      <c r="AC56" s="73">
        <v>5.3137243999999998E-4</v>
      </c>
      <c r="AD56" s="73">
        <v>5.2857209999999997E-4</v>
      </c>
      <c r="AE56" s="73">
        <v>6.0495730000000004E-4</v>
      </c>
    </row>
    <row r="57" spans="1:31" s="69" customFormat="1" x14ac:dyDescent="0.3">
      <c r="A57" s="72" t="s">
        <v>1354</v>
      </c>
      <c r="B57" s="72" t="s">
        <v>612</v>
      </c>
      <c r="C57" s="73">
        <v>0</v>
      </c>
      <c r="D57" s="73">
        <v>0</v>
      </c>
      <c r="E57" s="73">
        <v>0</v>
      </c>
      <c r="F57" s="73">
        <v>0</v>
      </c>
      <c r="G57" s="73">
        <v>0</v>
      </c>
      <c r="H57" s="73">
        <v>0</v>
      </c>
      <c r="I57" s="73">
        <v>0</v>
      </c>
      <c r="J57" s="73">
        <v>0</v>
      </c>
      <c r="K57" s="73">
        <v>0</v>
      </c>
      <c r="L57" s="73">
        <v>0</v>
      </c>
      <c r="M57" s="73">
        <v>0</v>
      </c>
      <c r="N57" s="73">
        <v>898.84630000000004</v>
      </c>
      <c r="O57" s="73">
        <v>898.84630000000004</v>
      </c>
      <c r="P57" s="73">
        <v>898.84630000000004</v>
      </c>
      <c r="Q57" s="73">
        <v>1208.8081999999999</v>
      </c>
      <c r="R57" s="73">
        <v>1208.8081999999999</v>
      </c>
      <c r="S57" s="73">
        <v>1465.7457999999999</v>
      </c>
      <c r="T57" s="73">
        <v>1465.7457999999999</v>
      </c>
      <c r="U57" s="73">
        <v>1465.7457999999999</v>
      </c>
      <c r="V57" s="73">
        <v>1465.7457999999999</v>
      </c>
      <c r="W57" s="73">
        <v>2106.1736000000001</v>
      </c>
      <c r="X57" s="73">
        <v>2106.1736000000001</v>
      </c>
      <c r="Y57" s="73">
        <v>2106.1736000000001</v>
      </c>
      <c r="Z57" s="73">
        <v>2320.4349999999999</v>
      </c>
      <c r="AA57" s="73">
        <v>2320.4349999999999</v>
      </c>
      <c r="AB57" s="73">
        <v>2320.4349999999999</v>
      </c>
      <c r="AC57" s="73">
        <v>2320.4349999999999</v>
      </c>
      <c r="AD57" s="73">
        <v>2320.4349999999999</v>
      </c>
      <c r="AE57" s="73">
        <v>2320.4349999999999</v>
      </c>
    </row>
    <row r="58" spans="1:31" s="69" customFormat="1" x14ac:dyDescent="0.3">
      <c r="A58" s="72" t="s">
        <v>1354</v>
      </c>
      <c r="B58" s="72" t="s">
        <v>1350</v>
      </c>
      <c r="C58" s="73">
        <v>21.324999809265112</v>
      </c>
      <c r="D58" s="73">
        <v>39.332999229431003</v>
      </c>
      <c r="E58" s="73">
        <v>124.65300178527829</v>
      </c>
      <c r="F58" s="73">
        <v>240.5120048522939</v>
      </c>
      <c r="G58" s="73">
        <v>387.46300506591774</v>
      </c>
      <c r="H58" s="73">
        <v>568.47399139404206</v>
      </c>
      <c r="I58" s="73">
        <v>786.96098327636605</v>
      </c>
      <c r="J58" s="73">
        <v>1024.835983276367</v>
      </c>
      <c r="K58" s="73">
        <v>1297.2010192871039</v>
      </c>
      <c r="L58" s="73">
        <v>1508.376068115231</v>
      </c>
      <c r="M58" s="73">
        <v>1741.757995605466</v>
      </c>
      <c r="N58" s="73">
        <v>1990.8499450683539</v>
      </c>
      <c r="O58" s="73">
        <v>2255.0250549316352</v>
      </c>
      <c r="P58" s="73">
        <v>2511.4719543456981</v>
      </c>
      <c r="Q58" s="73">
        <v>2773.6560668945313</v>
      </c>
      <c r="R58" s="73">
        <v>2913.0490112304678</v>
      </c>
      <c r="S58" s="73">
        <v>3058.5720520019481</v>
      </c>
      <c r="T58" s="73">
        <v>3207.325073242187</v>
      </c>
      <c r="U58" s="73">
        <v>3364.1940307617178</v>
      </c>
      <c r="V58" s="73">
        <v>3523.5459594726508</v>
      </c>
      <c r="W58" s="73">
        <v>3687.8629760742178</v>
      </c>
      <c r="X58" s="73">
        <v>3855.463012695307</v>
      </c>
      <c r="Y58" s="73">
        <v>4029.3500366210928</v>
      </c>
      <c r="Z58" s="73">
        <v>4209.115112304682</v>
      </c>
      <c r="AA58" s="73">
        <v>4396.3960571289063</v>
      </c>
      <c r="AB58" s="73">
        <v>4589.93505859375</v>
      </c>
      <c r="AC58" s="73">
        <v>4789.6218872070313</v>
      </c>
      <c r="AD58" s="73">
        <v>4990.3800048828125</v>
      </c>
      <c r="AE58" s="73">
        <v>5195.4019775390625</v>
      </c>
    </row>
    <row r="59" spans="1:31" s="69" customFormat="1" x14ac:dyDescent="0.3">
      <c r="A59" s="108" t="s">
        <v>1351</v>
      </c>
      <c r="B59" s="108"/>
      <c r="C59" s="74">
        <v>13942.412975311276</v>
      </c>
      <c r="D59" s="74">
        <v>14830.172969818112</v>
      </c>
      <c r="E59" s="74">
        <v>14830.172969818112</v>
      </c>
      <c r="F59" s="74">
        <v>13394.08992981811</v>
      </c>
      <c r="G59" s="74">
        <v>13315.933379818111</v>
      </c>
      <c r="H59" s="74">
        <v>13328.576939818107</v>
      </c>
      <c r="I59" s="74">
        <v>13539.21269981811</v>
      </c>
      <c r="J59" s="74">
        <v>13982.051229818109</v>
      </c>
      <c r="K59" s="74">
        <v>13982.051229818109</v>
      </c>
      <c r="L59" s="74">
        <v>14334.83548981811</v>
      </c>
      <c r="M59" s="74">
        <v>14991.03364981811</v>
      </c>
      <c r="N59" s="74">
        <v>16811.814699818111</v>
      </c>
      <c r="O59" s="74">
        <v>17573.82134981811</v>
      </c>
      <c r="P59" s="74">
        <v>17840.511499818112</v>
      </c>
      <c r="Q59" s="74">
        <v>17840.511499818112</v>
      </c>
      <c r="R59" s="74">
        <v>17840.511499818112</v>
      </c>
      <c r="S59" s="74">
        <v>20730.473181607169</v>
      </c>
      <c r="T59" s="74">
        <v>20310.473181612699</v>
      </c>
      <c r="U59" s="74">
        <v>19178.473313718518</v>
      </c>
      <c r="V59" s="74">
        <v>19190.173198447686</v>
      </c>
      <c r="W59" s="74">
        <v>21144.994916717806</v>
      </c>
      <c r="X59" s="74">
        <v>21223.532648567663</v>
      </c>
      <c r="Y59" s="74">
        <v>21895.479695158687</v>
      </c>
      <c r="Z59" s="74">
        <v>22149.581498515621</v>
      </c>
      <c r="AA59" s="74">
        <v>21726.610697264405</v>
      </c>
      <c r="AB59" s="74">
        <v>24000.396077264406</v>
      </c>
      <c r="AC59" s="74">
        <v>23176.396077264406</v>
      </c>
      <c r="AD59" s="74">
        <v>22995.796074975588</v>
      </c>
      <c r="AE59" s="74">
        <v>24070.90269872337</v>
      </c>
    </row>
    <row r="60" spans="1:31" s="69" customFormat="1" x14ac:dyDescent="0.3"/>
    <row r="61" spans="1:31" s="69" customFormat="1" x14ac:dyDescent="0.3">
      <c r="A61" s="68" t="s">
        <v>1233</v>
      </c>
      <c r="B61" s="68" t="s">
        <v>1315</v>
      </c>
      <c r="C61" s="68" t="s">
        <v>1316</v>
      </c>
      <c r="D61" s="68" t="s">
        <v>1317</v>
      </c>
      <c r="E61" s="68" t="s">
        <v>1318</v>
      </c>
      <c r="F61" s="68" t="s">
        <v>1319</v>
      </c>
      <c r="G61" s="68" t="s">
        <v>1320</v>
      </c>
      <c r="H61" s="68" t="s">
        <v>1321</v>
      </c>
      <c r="I61" s="68" t="s">
        <v>1322</v>
      </c>
      <c r="J61" s="68" t="s">
        <v>1323</v>
      </c>
      <c r="K61" s="68" t="s">
        <v>1324</v>
      </c>
      <c r="L61" s="68" t="s">
        <v>1325</v>
      </c>
      <c r="M61" s="68" t="s">
        <v>1326</v>
      </c>
      <c r="N61" s="68" t="s">
        <v>1327</v>
      </c>
      <c r="O61" s="68" t="s">
        <v>1328</v>
      </c>
      <c r="P61" s="68" t="s">
        <v>1329</v>
      </c>
      <c r="Q61" s="68" t="s">
        <v>1330</v>
      </c>
      <c r="R61" s="68" t="s">
        <v>1331</v>
      </c>
      <c r="S61" s="68" t="s">
        <v>1332</v>
      </c>
      <c r="T61" s="68" t="s">
        <v>1333</v>
      </c>
      <c r="U61" s="68" t="s">
        <v>1334</v>
      </c>
      <c r="V61" s="68" t="s">
        <v>1335</v>
      </c>
      <c r="W61" s="68" t="s">
        <v>1336</v>
      </c>
      <c r="X61" s="68" t="s">
        <v>1337</v>
      </c>
      <c r="Y61" s="68" t="s">
        <v>1338</v>
      </c>
      <c r="Z61" s="68" t="s">
        <v>1339</v>
      </c>
      <c r="AA61" s="68" t="s">
        <v>1340</v>
      </c>
      <c r="AB61" s="68" t="s">
        <v>1341</v>
      </c>
      <c r="AC61" s="68" t="s">
        <v>1342</v>
      </c>
      <c r="AD61" s="68" t="s">
        <v>1343</v>
      </c>
      <c r="AE61" s="68" t="s">
        <v>1344</v>
      </c>
    </row>
    <row r="62" spans="1:31" s="69" customFormat="1" x14ac:dyDescent="0.3">
      <c r="A62" s="72" t="s">
        <v>1355</v>
      </c>
      <c r="B62" s="72" t="s">
        <v>621</v>
      </c>
      <c r="C62" s="73">
        <v>0</v>
      </c>
      <c r="D62" s="73">
        <v>0</v>
      </c>
      <c r="E62" s="73">
        <v>0</v>
      </c>
      <c r="F62" s="73">
        <v>0</v>
      </c>
      <c r="G62" s="73">
        <v>0</v>
      </c>
      <c r="H62" s="73">
        <v>0</v>
      </c>
      <c r="I62" s="73">
        <v>0</v>
      </c>
      <c r="J62" s="73">
        <v>0</v>
      </c>
      <c r="K62" s="73">
        <v>0</v>
      </c>
      <c r="L62" s="73">
        <v>0</v>
      </c>
      <c r="M62" s="73">
        <v>0</v>
      </c>
      <c r="N62" s="73">
        <v>0</v>
      </c>
      <c r="O62" s="73">
        <v>0</v>
      </c>
      <c r="P62" s="73">
        <v>0</v>
      </c>
      <c r="Q62" s="73">
        <v>0</v>
      </c>
      <c r="R62" s="73">
        <v>0</v>
      </c>
      <c r="S62" s="73">
        <v>0</v>
      </c>
      <c r="T62" s="73">
        <v>0</v>
      </c>
      <c r="U62" s="73">
        <v>0</v>
      </c>
      <c r="V62" s="73">
        <v>0</v>
      </c>
      <c r="W62" s="73">
        <v>0</v>
      </c>
      <c r="X62" s="73">
        <v>0</v>
      </c>
      <c r="Y62" s="73">
        <v>0</v>
      </c>
      <c r="Z62" s="73">
        <v>0</v>
      </c>
      <c r="AA62" s="73">
        <v>0</v>
      </c>
      <c r="AB62" s="73">
        <v>0</v>
      </c>
      <c r="AC62" s="73">
        <v>0</v>
      </c>
      <c r="AD62" s="73">
        <v>0</v>
      </c>
      <c r="AE62" s="73">
        <v>0</v>
      </c>
    </row>
    <row r="63" spans="1:31" s="69" customFormat="1" x14ac:dyDescent="0.3">
      <c r="A63" s="72" t="s">
        <v>1355</v>
      </c>
      <c r="B63" s="72" t="s">
        <v>622</v>
      </c>
      <c r="C63" s="73">
        <v>0</v>
      </c>
      <c r="D63" s="73">
        <v>0</v>
      </c>
      <c r="E63" s="73">
        <v>0</v>
      </c>
      <c r="F63" s="73">
        <v>0</v>
      </c>
      <c r="G63" s="73">
        <v>0</v>
      </c>
      <c r="H63" s="73">
        <v>0</v>
      </c>
      <c r="I63" s="73">
        <v>0</v>
      </c>
      <c r="J63" s="73">
        <v>0</v>
      </c>
      <c r="K63" s="73">
        <v>0</v>
      </c>
      <c r="L63" s="73">
        <v>0</v>
      </c>
      <c r="M63" s="73">
        <v>0</v>
      </c>
      <c r="N63" s="73">
        <v>0</v>
      </c>
      <c r="O63" s="73">
        <v>0</v>
      </c>
      <c r="P63" s="73">
        <v>0</v>
      </c>
      <c r="Q63" s="73">
        <v>0</v>
      </c>
      <c r="R63" s="73">
        <v>0</v>
      </c>
      <c r="S63" s="73">
        <v>0</v>
      </c>
      <c r="T63" s="73">
        <v>0</v>
      </c>
      <c r="U63" s="73">
        <v>0</v>
      </c>
      <c r="V63" s="73">
        <v>0</v>
      </c>
      <c r="W63" s="73">
        <v>0</v>
      </c>
      <c r="X63" s="73">
        <v>0</v>
      </c>
      <c r="Y63" s="73">
        <v>0</v>
      </c>
      <c r="Z63" s="73">
        <v>0</v>
      </c>
      <c r="AA63" s="73">
        <v>0</v>
      </c>
      <c r="AB63" s="73">
        <v>0</v>
      </c>
      <c r="AC63" s="73">
        <v>0</v>
      </c>
      <c r="AD63" s="73">
        <v>0</v>
      </c>
      <c r="AE63" s="73">
        <v>0</v>
      </c>
    </row>
    <row r="64" spans="1:31" s="69" customFormat="1" x14ac:dyDescent="0.3">
      <c r="A64" s="72" t="s">
        <v>1355</v>
      </c>
      <c r="B64" s="72" t="s">
        <v>360</v>
      </c>
      <c r="C64" s="73">
        <v>709</v>
      </c>
      <c r="D64" s="73">
        <v>709</v>
      </c>
      <c r="E64" s="73">
        <v>529</v>
      </c>
      <c r="F64" s="73">
        <v>529</v>
      </c>
      <c r="G64" s="73">
        <v>529</v>
      </c>
      <c r="H64" s="73">
        <v>529</v>
      </c>
      <c r="I64" s="73">
        <v>529</v>
      </c>
      <c r="J64" s="73">
        <v>529</v>
      </c>
      <c r="K64" s="73">
        <v>529</v>
      </c>
      <c r="L64" s="73">
        <v>529</v>
      </c>
      <c r="M64" s="73">
        <v>529</v>
      </c>
      <c r="N64" s="73">
        <v>529</v>
      </c>
      <c r="O64" s="73">
        <v>529</v>
      </c>
      <c r="P64" s="73">
        <v>529</v>
      </c>
      <c r="Q64" s="73">
        <v>529</v>
      </c>
      <c r="R64" s="73">
        <v>529</v>
      </c>
      <c r="S64" s="73">
        <v>0</v>
      </c>
      <c r="T64" s="73">
        <v>0</v>
      </c>
      <c r="U64" s="73">
        <v>0</v>
      </c>
      <c r="V64" s="73">
        <v>0</v>
      </c>
      <c r="W64" s="73">
        <v>0</v>
      </c>
      <c r="X64" s="73">
        <v>0</v>
      </c>
      <c r="Y64" s="73">
        <v>0</v>
      </c>
      <c r="Z64" s="73">
        <v>0</v>
      </c>
      <c r="AA64" s="73">
        <v>0</v>
      </c>
      <c r="AB64" s="73">
        <v>0</v>
      </c>
      <c r="AC64" s="73">
        <v>0</v>
      </c>
      <c r="AD64" s="73">
        <v>0</v>
      </c>
      <c r="AE64" s="73">
        <v>0</v>
      </c>
    </row>
    <row r="65" spans="1:31" s="69" customFormat="1" x14ac:dyDescent="0.3">
      <c r="A65" s="72" t="s">
        <v>1355</v>
      </c>
      <c r="B65" s="72" t="s">
        <v>1346</v>
      </c>
      <c r="C65" s="73">
        <v>800</v>
      </c>
      <c r="D65" s="73">
        <v>800</v>
      </c>
      <c r="E65" s="73">
        <v>800</v>
      </c>
      <c r="F65" s="73">
        <v>800</v>
      </c>
      <c r="G65" s="73">
        <v>800</v>
      </c>
      <c r="H65" s="73">
        <v>800</v>
      </c>
      <c r="I65" s="73">
        <v>800</v>
      </c>
      <c r="J65" s="73">
        <v>800</v>
      </c>
      <c r="K65" s="73">
        <v>800</v>
      </c>
      <c r="L65" s="73">
        <v>800</v>
      </c>
      <c r="M65" s="73">
        <v>800</v>
      </c>
      <c r="N65" s="73">
        <v>800</v>
      </c>
      <c r="O65" s="73">
        <v>800</v>
      </c>
      <c r="P65" s="73">
        <v>800</v>
      </c>
      <c r="Q65" s="73">
        <v>0</v>
      </c>
      <c r="R65" s="73">
        <v>0</v>
      </c>
      <c r="S65" s="73">
        <v>0</v>
      </c>
      <c r="T65" s="73">
        <v>0</v>
      </c>
      <c r="U65" s="73">
        <v>0</v>
      </c>
      <c r="V65" s="73">
        <v>0</v>
      </c>
      <c r="W65" s="73">
        <v>0</v>
      </c>
      <c r="X65" s="73">
        <v>0</v>
      </c>
      <c r="Y65" s="73">
        <v>0</v>
      </c>
      <c r="Z65" s="73">
        <v>0</v>
      </c>
      <c r="AA65" s="73">
        <v>0</v>
      </c>
      <c r="AB65" s="73">
        <v>0</v>
      </c>
      <c r="AC65" s="73">
        <v>0</v>
      </c>
      <c r="AD65" s="73">
        <v>0</v>
      </c>
      <c r="AE65" s="73">
        <v>0</v>
      </c>
    </row>
    <row r="66" spans="1:31" s="69" customFormat="1" x14ac:dyDescent="0.3">
      <c r="A66" s="72" t="s">
        <v>1355</v>
      </c>
      <c r="B66" s="72" t="s">
        <v>1347</v>
      </c>
      <c r="C66" s="73">
        <v>1437.1399917602528</v>
      </c>
      <c r="D66" s="73">
        <v>1437.1399917602528</v>
      </c>
      <c r="E66" s="73">
        <v>1437.1399917602528</v>
      </c>
      <c r="F66" s="73">
        <v>1437.1399917602528</v>
      </c>
      <c r="G66" s="73">
        <v>1437.1399917602528</v>
      </c>
      <c r="H66" s="73">
        <v>1437.1399917602528</v>
      </c>
      <c r="I66" s="73">
        <v>1437.1399917602528</v>
      </c>
      <c r="J66" s="73">
        <v>1437.1399917602528</v>
      </c>
      <c r="K66" s="73">
        <v>1437.1399917602528</v>
      </c>
      <c r="L66" s="73">
        <v>1054.639991760253</v>
      </c>
      <c r="M66" s="73">
        <v>1054.639991760253</v>
      </c>
      <c r="N66" s="73">
        <v>785.29999542236283</v>
      </c>
      <c r="O66" s="73">
        <v>785.29999542236283</v>
      </c>
      <c r="P66" s="73">
        <v>785.29999542236283</v>
      </c>
      <c r="Q66" s="73">
        <v>705.29999542236283</v>
      </c>
      <c r="R66" s="73">
        <v>705.29999542236283</v>
      </c>
      <c r="S66" s="73">
        <v>1100.0129754223617</v>
      </c>
      <c r="T66" s="73">
        <v>1100.0129754223617</v>
      </c>
      <c r="U66" s="73">
        <v>1100.0129754223617</v>
      </c>
      <c r="V66" s="73">
        <v>1100.0129754223617</v>
      </c>
      <c r="W66" s="73">
        <v>1125.4796254223629</v>
      </c>
      <c r="X66" s="73">
        <v>1125.4796254223629</v>
      </c>
      <c r="Y66" s="73">
        <v>1372.9786454223627</v>
      </c>
      <c r="Z66" s="73">
        <v>1034.9786454223629</v>
      </c>
      <c r="AA66" s="73">
        <v>1034.9786454223629</v>
      </c>
      <c r="AB66" s="73">
        <v>1034.9786454223629</v>
      </c>
      <c r="AC66" s="73">
        <v>1034.9786454223629</v>
      </c>
      <c r="AD66" s="73">
        <v>1034.9786454223629</v>
      </c>
      <c r="AE66" s="73">
        <v>1034.9786454223629</v>
      </c>
    </row>
    <row r="67" spans="1:31" s="69" customFormat="1" x14ac:dyDescent="0.3">
      <c r="A67" s="72" t="s">
        <v>1355</v>
      </c>
      <c r="B67" s="72" t="s">
        <v>1271</v>
      </c>
      <c r="C67" s="73">
        <v>0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O67" s="73">
        <v>0</v>
      </c>
      <c r="P67" s="73">
        <v>0</v>
      </c>
      <c r="Q67" s="73">
        <v>0</v>
      </c>
      <c r="R67" s="73">
        <v>0</v>
      </c>
      <c r="S67" s="73">
        <v>0</v>
      </c>
      <c r="T67" s="73">
        <v>0</v>
      </c>
      <c r="U67" s="73">
        <v>0</v>
      </c>
      <c r="V67" s="73">
        <v>0</v>
      </c>
      <c r="W67" s="73">
        <v>0</v>
      </c>
      <c r="X67" s="73">
        <v>0</v>
      </c>
      <c r="Y67" s="73">
        <v>0</v>
      </c>
      <c r="Z67" s="73">
        <v>0</v>
      </c>
      <c r="AA67" s="73">
        <v>0</v>
      </c>
      <c r="AB67" s="73">
        <v>0</v>
      </c>
      <c r="AC67" s="73">
        <v>0</v>
      </c>
      <c r="AD67" s="73">
        <v>0</v>
      </c>
      <c r="AE67" s="73">
        <v>0</v>
      </c>
    </row>
    <row r="68" spans="1:31" s="69" customFormat="1" x14ac:dyDescent="0.3">
      <c r="A68" s="72" t="s">
        <v>1355</v>
      </c>
      <c r="B68" s="72" t="s">
        <v>626</v>
      </c>
      <c r="C68" s="73">
        <v>2264.4410890026811</v>
      </c>
      <c r="D68" s="73">
        <v>2560.84109052856</v>
      </c>
      <c r="E68" s="73">
        <v>2662.1178405285591</v>
      </c>
      <c r="F68" s="73">
        <v>3404.71001856268</v>
      </c>
      <c r="G68" s="73">
        <v>3404.7100185634899</v>
      </c>
      <c r="H68" s="73">
        <v>3404.7100185645099</v>
      </c>
      <c r="I68" s="73">
        <v>3402.6227685652398</v>
      </c>
      <c r="J68" s="73">
        <v>4033.82488856596</v>
      </c>
      <c r="K68" s="73">
        <v>3943.0748885672597</v>
      </c>
      <c r="L68" s="73">
        <v>3856.90967857534</v>
      </c>
      <c r="M68" s="73">
        <v>3856.9096785903598</v>
      </c>
      <c r="N68" s="73">
        <v>4695.0134898210399</v>
      </c>
      <c r="O68" s="73">
        <v>4596.3134928853578</v>
      </c>
      <c r="P68" s="73">
        <v>4596.3134928944773</v>
      </c>
      <c r="Q68" s="73">
        <v>4493.3603694219428</v>
      </c>
      <c r="R68" s="73">
        <v>4308.5603664324271</v>
      </c>
      <c r="S68" s="73">
        <v>4308.5603664756518</v>
      </c>
      <c r="T68" s="73">
        <v>4349.5606666406957</v>
      </c>
      <c r="U68" s="73">
        <v>4146.666888291651</v>
      </c>
      <c r="V68" s="73">
        <v>4115.3586883302569</v>
      </c>
      <c r="W68" s="73">
        <v>4659.4839486177316</v>
      </c>
      <c r="X68" s="73">
        <v>4659.4839486334822</v>
      </c>
      <c r="Y68" s="73">
        <v>5226.827048045061</v>
      </c>
      <c r="Z68" s="73">
        <v>5226.8272638535509</v>
      </c>
      <c r="AA68" s="73">
        <v>4943.6767593129853</v>
      </c>
      <c r="AB68" s="73">
        <v>6300.6599593482242</v>
      </c>
      <c r="AC68" s="73">
        <v>6300.6599593769042</v>
      </c>
      <c r="AD68" s="73">
        <v>6300.6599594101644</v>
      </c>
      <c r="AE68" s="73">
        <v>6426.6036194356939</v>
      </c>
    </row>
    <row r="69" spans="1:31" s="69" customFormat="1" x14ac:dyDescent="0.3">
      <c r="A69" s="72" t="s">
        <v>1355</v>
      </c>
      <c r="B69" s="72" t="s">
        <v>1348</v>
      </c>
      <c r="C69" s="73">
        <v>353</v>
      </c>
      <c r="D69" s="73">
        <v>432.19999694824207</v>
      </c>
      <c r="E69" s="73">
        <v>432.19999694824207</v>
      </c>
      <c r="F69" s="73">
        <v>432.19999694824207</v>
      </c>
      <c r="G69" s="73">
        <v>432.19999694824207</v>
      </c>
      <c r="H69" s="73">
        <v>432.19999694824207</v>
      </c>
      <c r="I69" s="73">
        <v>432.19999694824207</v>
      </c>
      <c r="J69" s="73">
        <v>432.19999694824207</v>
      </c>
      <c r="K69" s="73">
        <v>432.19999694824207</v>
      </c>
      <c r="L69" s="73">
        <v>432.20016416511208</v>
      </c>
      <c r="M69" s="73">
        <v>532.19941694824206</v>
      </c>
      <c r="N69" s="73">
        <v>532.19941694824206</v>
      </c>
      <c r="O69" s="73">
        <v>532.19941694824206</v>
      </c>
      <c r="P69" s="73">
        <v>532.19941694824206</v>
      </c>
      <c r="Q69" s="73">
        <v>532.19941694824206</v>
      </c>
      <c r="R69" s="73">
        <v>532.19941694824206</v>
      </c>
      <c r="S69" s="73">
        <v>1112.0689869482421</v>
      </c>
      <c r="T69" s="73">
        <v>1112.0689869482421</v>
      </c>
      <c r="U69" s="73">
        <v>1431.0060569482421</v>
      </c>
      <c r="V69" s="73">
        <v>1532.1993569482422</v>
      </c>
      <c r="W69" s="73">
        <v>1532.1993569482422</v>
      </c>
      <c r="X69" s="73">
        <v>1532.1993569482422</v>
      </c>
      <c r="Y69" s="73">
        <v>1875.357136948242</v>
      </c>
      <c r="Z69" s="73">
        <v>1765.357136948242</v>
      </c>
      <c r="AA69" s="73">
        <v>1765.357136948242</v>
      </c>
      <c r="AB69" s="73">
        <v>1765.357136948242</v>
      </c>
      <c r="AC69" s="73">
        <v>1765.357136948242</v>
      </c>
      <c r="AD69" s="73">
        <v>1765.357136948242</v>
      </c>
      <c r="AE69" s="73">
        <v>1749.2718969482421</v>
      </c>
    </row>
    <row r="70" spans="1:31" s="69" customFormat="1" x14ac:dyDescent="0.3">
      <c r="A70" s="72" t="s">
        <v>1355</v>
      </c>
      <c r="B70" s="72" t="s">
        <v>1349</v>
      </c>
      <c r="C70" s="73">
        <v>205</v>
      </c>
      <c r="D70" s="73">
        <v>205</v>
      </c>
      <c r="E70" s="73">
        <v>205</v>
      </c>
      <c r="F70" s="73">
        <v>205</v>
      </c>
      <c r="G70" s="73">
        <v>205</v>
      </c>
      <c r="H70" s="73">
        <v>205</v>
      </c>
      <c r="I70" s="73">
        <v>205</v>
      </c>
      <c r="J70" s="73">
        <v>205</v>
      </c>
      <c r="K70" s="73">
        <v>205</v>
      </c>
      <c r="L70" s="73">
        <v>175</v>
      </c>
      <c r="M70" s="73">
        <v>175</v>
      </c>
      <c r="N70" s="73">
        <v>253.0204</v>
      </c>
      <c r="O70" s="73">
        <v>253.0204</v>
      </c>
      <c r="P70" s="73">
        <v>228.0204</v>
      </c>
      <c r="Q70" s="73">
        <v>483.09660000000002</v>
      </c>
      <c r="R70" s="73">
        <v>483.09660000000002</v>
      </c>
      <c r="S70" s="73">
        <v>514.45617999999899</v>
      </c>
      <c r="T70" s="73">
        <v>514.45617999999899</v>
      </c>
      <c r="U70" s="73">
        <v>514.45617999999899</v>
      </c>
      <c r="V70" s="73">
        <v>514.45617999999899</v>
      </c>
      <c r="W70" s="73">
        <v>779.12980000000005</v>
      </c>
      <c r="X70" s="73">
        <v>779.12980000000005</v>
      </c>
      <c r="Y70" s="73">
        <v>779.12980000000005</v>
      </c>
      <c r="Z70" s="73">
        <v>779.12980000000005</v>
      </c>
      <c r="AA70" s="73">
        <v>779.12980000000005</v>
      </c>
      <c r="AB70" s="73">
        <v>779.12980000000005</v>
      </c>
      <c r="AC70" s="73">
        <v>779.12975999999901</v>
      </c>
      <c r="AD70" s="73">
        <v>779.12975999999901</v>
      </c>
      <c r="AE70" s="73">
        <v>779.12975999999901</v>
      </c>
    </row>
    <row r="71" spans="1:31" s="69" customFormat="1" x14ac:dyDescent="0.3">
      <c r="A71" s="72" t="s">
        <v>1355</v>
      </c>
      <c r="B71" s="72" t="s">
        <v>612</v>
      </c>
      <c r="C71" s="73">
        <v>0</v>
      </c>
      <c r="D71" s="73">
        <v>0</v>
      </c>
      <c r="E71" s="73">
        <v>0</v>
      </c>
      <c r="F71" s="73">
        <v>0</v>
      </c>
      <c r="G71" s="73">
        <v>0</v>
      </c>
      <c r="H71" s="73">
        <v>0</v>
      </c>
      <c r="I71" s="73">
        <v>0</v>
      </c>
      <c r="J71" s="73">
        <v>0</v>
      </c>
      <c r="K71" s="73">
        <v>0</v>
      </c>
      <c r="L71" s="73">
        <v>0</v>
      </c>
      <c r="M71" s="73">
        <v>0</v>
      </c>
      <c r="N71" s="73">
        <v>0</v>
      </c>
      <c r="O71" s="73">
        <v>0</v>
      </c>
      <c r="P71" s="73">
        <v>0</v>
      </c>
      <c r="Q71" s="73">
        <v>0</v>
      </c>
      <c r="R71" s="73">
        <v>0</v>
      </c>
      <c r="S71" s="73">
        <v>0</v>
      </c>
      <c r="T71" s="73">
        <v>0</v>
      </c>
      <c r="U71" s="73">
        <v>0</v>
      </c>
      <c r="V71" s="73">
        <v>0</v>
      </c>
      <c r="W71" s="73">
        <v>0</v>
      </c>
      <c r="X71" s="73">
        <v>0</v>
      </c>
      <c r="Y71" s="73">
        <v>0</v>
      </c>
      <c r="Z71" s="73">
        <v>0</v>
      </c>
      <c r="AA71" s="73">
        <v>0</v>
      </c>
      <c r="AB71" s="73">
        <v>0</v>
      </c>
      <c r="AC71" s="73">
        <v>0</v>
      </c>
      <c r="AD71" s="73">
        <v>0</v>
      </c>
      <c r="AE71" s="73">
        <v>0</v>
      </c>
    </row>
    <row r="72" spans="1:31" s="69" customFormat="1" x14ac:dyDescent="0.3">
      <c r="A72" s="72" t="s">
        <v>1355</v>
      </c>
      <c r="B72" s="72" t="s">
        <v>1350</v>
      </c>
      <c r="C72" s="73">
        <v>19.108000516891451</v>
      </c>
      <c r="D72" s="73">
        <v>37.433001041412268</v>
      </c>
      <c r="E72" s="73">
        <v>64.041998863220101</v>
      </c>
      <c r="F72" s="73">
        <v>100.9389972686767</v>
      </c>
      <c r="G72" s="73">
        <v>139.00600242614701</v>
      </c>
      <c r="H72" s="73">
        <v>181.2900047302239</v>
      </c>
      <c r="I72" s="73">
        <v>233.20699691772381</v>
      </c>
      <c r="J72" s="73">
        <v>295.74800109863247</v>
      </c>
      <c r="K72" s="73">
        <v>367.72499084472639</v>
      </c>
      <c r="L72" s="73">
        <v>418.77000427246037</v>
      </c>
      <c r="M72" s="73">
        <v>476.5399932861323</v>
      </c>
      <c r="N72" s="73">
        <v>537.83000946044876</v>
      </c>
      <c r="O72" s="73">
        <v>602.48300170898392</v>
      </c>
      <c r="P72" s="73">
        <v>656.358985900878</v>
      </c>
      <c r="Q72" s="73">
        <v>712.61397552490098</v>
      </c>
      <c r="R72" s="73">
        <v>743.76597595214798</v>
      </c>
      <c r="S72" s="73">
        <v>776.57901000976506</v>
      </c>
      <c r="T72" s="73">
        <v>809.53199768066293</v>
      </c>
      <c r="U72" s="73">
        <v>844.20101928710903</v>
      </c>
      <c r="V72" s="73">
        <v>879.81898498535099</v>
      </c>
      <c r="W72" s="73">
        <v>916.08302307128906</v>
      </c>
      <c r="X72" s="73">
        <v>953.68797302246003</v>
      </c>
      <c r="Y72" s="73">
        <v>992.26100158691304</v>
      </c>
      <c r="Z72" s="73">
        <v>1032.718978881835</v>
      </c>
      <c r="AA72" s="73">
        <v>1074.201995849608</v>
      </c>
      <c r="AB72" s="73">
        <v>1117.7970275878902</v>
      </c>
      <c r="AC72" s="73">
        <v>1162.580978393554</v>
      </c>
      <c r="AD72" s="73">
        <v>1208.344024658202</v>
      </c>
      <c r="AE72" s="73">
        <v>1254.282028198234</v>
      </c>
    </row>
    <row r="73" spans="1:31" s="69" customFormat="1" x14ac:dyDescent="0.3">
      <c r="A73" s="108" t="s">
        <v>1351</v>
      </c>
      <c r="B73" s="108"/>
      <c r="C73" s="74">
        <v>5563.5810807629341</v>
      </c>
      <c r="D73" s="74">
        <v>5939.1810792370552</v>
      </c>
      <c r="E73" s="74">
        <v>5860.4578292370543</v>
      </c>
      <c r="F73" s="74">
        <v>6603.0500072711748</v>
      </c>
      <c r="G73" s="74">
        <v>6603.0500072719851</v>
      </c>
      <c r="H73" s="74">
        <v>6603.0500072730047</v>
      </c>
      <c r="I73" s="74">
        <v>6600.9627572737354</v>
      </c>
      <c r="J73" s="74">
        <v>7232.1648772744556</v>
      </c>
      <c r="K73" s="74">
        <v>7141.4148772757544</v>
      </c>
      <c r="L73" s="74">
        <v>6672.7498345007052</v>
      </c>
      <c r="M73" s="74">
        <v>6772.7490872988546</v>
      </c>
      <c r="N73" s="74">
        <v>7341.5129021916455</v>
      </c>
      <c r="O73" s="74">
        <v>7242.8129052559634</v>
      </c>
      <c r="P73" s="74">
        <v>7242.812905265082</v>
      </c>
      <c r="Q73" s="74">
        <v>6259.8597817925474</v>
      </c>
      <c r="R73" s="74">
        <v>6075.0597788030318</v>
      </c>
      <c r="S73" s="74">
        <v>6520.6423288462556</v>
      </c>
      <c r="T73" s="74">
        <v>6561.6426290112995</v>
      </c>
      <c r="U73" s="74">
        <v>6677.6859206622548</v>
      </c>
      <c r="V73" s="74">
        <v>6747.5710207008606</v>
      </c>
      <c r="W73" s="74">
        <v>7317.1629309883365</v>
      </c>
      <c r="X73" s="74">
        <v>7317.1629310040871</v>
      </c>
      <c r="Y73" s="74">
        <v>8475.1628304156657</v>
      </c>
      <c r="Z73" s="74">
        <v>8027.1630462241556</v>
      </c>
      <c r="AA73" s="74">
        <v>7744.0125416835908</v>
      </c>
      <c r="AB73" s="74">
        <v>9100.9957417188289</v>
      </c>
      <c r="AC73" s="74">
        <v>9100.9957417475089</v>
      </c>
      <c r="AD73" s="74">
        <v>9100.9957417807691</v>
      </c>
      <c r="AE73" s="74">
        <v>9210.8541618062991</v>
      </c>
    </row>
    <row r="74" spans="1:31" s="69" customFormat="1" x14ac:dyDescent="0.3"/>
    <row r="75" spans="1:31" s="69" customFormat="1" x14ac:dyDescent="0.3">
      <c r="A75" s="68" t="s">
        <v>1233</v>
      </c>
      <c r="B75" s="68" t="s">
        <v>1315</v>
      </c>
      <c r="C75" s="68" t="s">
        <v>1316</v>
      </c>
      <c r="D75" s="68" t="s">
        <v>1317</v>
      </c>
      <c r="E75" s="68" t="s">
        <v>1318</v>
      </c>
      <c r="F75" s="68" t="s">
        <v>1319</v>
      </c>
      <c r="G75" s="68" t="s">
        <v>1320</v>
      </c>
      <c r="H75" s="68" t="s">
        <v>1321</v>
      </c>
      <c r="I75" s="68" t="s">
        <v>1322</v>
      </c>
      <c r="J75" s="68" t="s">
        <v>1323</v>
      </c>
      <c r="K75" s="68" t="s">
        <v>1324</v>
      </c>
      <c r="L75" s="68" t="s">
        <v>1325</v>
      </c>
      <c r="M75" s="68" t="s">
        <v>1326</v>
      </c>
      <c r="N75" s="68" t="s">
        <v>1327</v>
      </c>
      <c r="O75" s="68" t="s">
        <v>1328</v>
      </c>
      <c r="P75" s="68" t="s">
        <v>1329</v>
      </c>
      <c r="Q75" s="68" t="s">
        <v>1330</v>
      </c>
      <c r="R75" s="68" t="s">
        <v>1331</v>
      </c>
      <c r="S75" s="68" t="s">
        <v>1332</v>
      </c>
      <c r="T75" s="68" t="s">
        <v>1333</v>
      </c>
      <c r="U75" s="68" t="s">
        <v>1334</v>
      </c>
      <c r="V75" s="68" t="s">
        <v>1335</v>
      </c>
      <c r="W75" s="68" t="s">
        <v>1336</v>
      </c>
      <c r="X75" s="68" t="s">
        <v>1337</v>
      </c>
      <c r="Y75" s="68" t="s">
        <v>1338</v>
      </c>
      <c r="Z75" s="68" t="s">
        <v>1339</v>
      </c>
      <c r="AA75" s="68" t="s">
        <v>1340</v>
      </c>
      <c r="AB75" s="68" t="s">
        <v>1341</v>
      </c>
      <c r="AC75" s="68" t="s">
        <v>1342</v>
      </c>
      <c r="AD75" s="68" t="s">
        <v>1343</v>
      </c>
      <c r="AE75" s="68" t="s">
        <v>1344</v>
      </c>
    </row>
    <row r="76" spans="1:31" s="69" customFormat="1" x14ac:dyDescent="0.3">
      <c r="A76" s="72" t="s">
        <v>1356</v>
      </c>
      <c r="B76" s="72" t="s">
        <v>621</v>
      </c>
      <c r="C76" s="73">
        <v>0</v>
      </c>
      <c r="D76" s="73">
        <v>0</v>
      </c>
      <c r="E76" s="73">
        <v>0</v>
      </c>
      <c r="F76" s="73">
        <v>0</v>
      </c>
      <c r="G76" s="73">
        <v>0</v>
      </c>
      <c r="H76" s="73">
        <v>0</v>
      </c>
      <c r="I76" s="73">
        <v>0</v>
      </c>
      <c r="J76" s="73">
        <v>0</v>
      </c>
      <c r="K76" s="73">
        <v>0</v>
      </c>
      <c r="L76" s="73">
        <v>0</v>
      </c>
      <c r="M76" s="73">
        <v>0</v>
      </c>
      <c r="N76" s="73">
        <v>0</v>
      </c>
      <c r="O76" s="73">
        <v>0</v>
      </c>
      <c r="P76" s="73">
        <v>0</v>
      </c>
      <c r="Q76" s="73">
        <v>0</v>
      </c>
      <c r="R76" s="73">
        <v>0</v>
      </c>
      <c r="S76" s="73">
        <v>0</v>
      </c>
      <c r="T76" s="73">
        <v>0</v>
      </c>
      <c r="U76" s="73">
        <v>0</v>
      </c>
      <c r="V76" s="73">
        <v>0</v>
      </c>
      <c r="W76" s="73">
        <v>0</v>
      </c>
      <c r="X76" s="73">
        <v>0</v>
      </c>
      <c r="Y76" s="73">
        <v>0</v>
      </c>
      <c r="Z76" s="73">
        <v>0</v>
      </c>
      <c r="AA76" s="73">
        <v>0</v>
      </c>
      <c r="AB76" s="73">
        <v>0</v>
      </c>
      <c r="AC76" s="73">
        <v>0</v>
      </c>
      <c r="AD76" s="73">
        <v>0</v>
      </c>
      <c r="AE76" s="73">
        <v>0</v>
      </c>
    </row>
    <row r="77" spans="1:31" s="69" customFormat="1" x14ac:dyDescent="0.3">
      <c r="A77" s="72" t="s">
        <v>1356</v>
      </c>
      <c r="B77" s="72" t="s">
        <v>622</v>
      </c>
      <c r="C77" s="73">
        <v>0</v>
      </c>
      <c r="D77" s="73">
        <v>0</v>
      </c>
      <c r="E77" s="73">
        <v>0</v>
      </c>
      <c r="F77" s="73">
        <v>0</v>
      </c>
      <c r="G77" s="73">
        <v>0</v>
      </c>
      <c r="H77" s="73">
        <v>0</v>
      </c>
      <c r="I77" s="73">
        <v>0</v>
      </c>
      <c r="J77" s="73">
        <v>0</v>
      </c>
      <c r="K77" s="73">
        <v>0</v>
      </c>
      <c r="L77" s="73">
        <v>0</v>
      </c>
      <c r="M77" s="73">
        <v>0</v>
      </c>
      <c r="N77" s="73">
        <v>0</v>
      </c>
      <c r="O77" s="73">
        <v>0</v>
      </c>
      <c r="P77" s="73">
        <v>0</v>
      </c>
      <c r="Q77" s="73">
        <v>0</v>
      </c>
      <c r="R77" s="73">
        <v>0</v>
      </c>
      <c r="S77" s="73">
        <v>0</v>
      </c>
      <c r="T77" s="73">
        <v>0</v>
      </c>
      <c r="U77" s="73">
        <v>0</v>
      </c>
      <c r="V77" s="73">
        <v>0</v>
      </c>
      <c r="W77" s="73">
        <v>0</v>
      </c>
      <c r="X77" s="73">
        <v>0</v>
      </c>
      <c r="Y77" s="73">
        <v>0</v>
      </c>
      <c r="Z77" s="73">
        <v>0</v>
      </c>
      <c r="AA77" s="73">
        <v>0</v>
      </c>
      <c r="AB77" s="73">
        <v>0</v>
      </c>
      <c r="AC77" s="73">
        <v>0</v>
      </c>
      <c r="AD77" s="73">
        <v>0</v>
      </c>
      <c r="AE77" s="73">
        <v>0</v>
      </c>
    </row>
    <row r="78" spans="1:31" s="69" customFormat="1" x14ac:dyDescent="0.3">
      <c r="A78" s="72" t="s">
        <v>1356</v>
      </c>
      <c r="B78" s="72" t="s">
        <v>360</v>
      </c>
      <c r="C78" s="73">
        <v>208</v>
      </c>
      <c r="D78" s="73">
        <v>208</v>
      </c>
      <c r="E78" s="73">
        <v>208</v>
      </c>
      <c r="F78" s="73">
        <v>208</v>
      </c>
      <c r="G78" s="73">
        <v>208</v>
      </c>
      <c r="H78" s="73">
        <v>208</v>
      </c>
      <c r="I78" s="73">
        <v>208</v>
      </c>
      <c r="J78" s="73">
        <v>208</v>
      </c>
      <c r="K78" s="73">
        <v>208</v>
      </c>
      <c r="L78" s="73">
        <v>208</v>
      </c>
      <c r="M78" s="73">
        <v>208</v>
      </c>
      <c r="N78" s="73">
        <v>208</v>
      </c>
      <c r="O78" s="73">
        <v>208</v>
      </c>
      <c r="P78" s="73">
        <v>208</v>
      </c>
      <c r="Q78" s="73">
        <v>208</v>
      </c>
      <c r="R78" s="73">
        <v>208</v>
      </c>
      <c r="S78" s="73">
        <v>208</v>
      </c>
      <c r="T78" s="73">
        <v>208</v>
      </c>
      <c r="U78" s="73">
        <v>208</v>
      </c>
      <c r="V78" s="73">
        <v>208</v>
      </c>
      <c r="W78" s="73">
        <v>208</v>
      </c>
      <c r="X78" s="73">
        <v>208</v>
      </c>
      <c r="Y78" s="73">
        <v>208</v>
      </c>
      <c r="Z78" s="73">
        <v>208</v>
      </c>
      <c r="AA78" s="73">
        <v>208</v>
      </c>
      <c r="AB78" s="73">
        <v>208</v>
      </c>
      <c r="AC78" s="73">
        <v>208</v>
      </c>
      <c r="AD78" s="73">
        <v>208</v>
      </c>
      <c r="AE78" s="73">
        <v>208</v>
      </c>
    </row>
    <row r="79" spans="1:31" s="69" customFormat="1" x14ac:dyDescent="0.3">
      <c r="A79" s="72" t="s">
        <v>1356</v>
      </c>
      <c r="B79" s="72" t="s">
        <v>1346</v>
      </c>
      <c r="C79" s="73">
        <v>0</v>
      </c>
      <c r="D79" s="73">
        <v>0</v>
      </c>
      <c r="E79" s="73">
        <v>0</v>
      </c>
      <c r="F79" s="73">
        <v>0</v>
      </c>
      <c r="G79" s="73">
        <v>0</v>
      </c>
      <c r="H79" s="73">
        <v>0</v>
      </c>
      <c r="I79" s="73">
        <v>0</v>
      </c>
      <c r="J79" s="73">
        <v>0</v>
      </c>
      <c r="K79" s="73">
        <v>0</v>
      </c>
      <c r="L79" s="73">
        <v>0</v>
      </c>
      <c r="M79" s="73">
        <v>0</v>
      </c>
      <c r="N79" s="73">
        <v>0</v>
      </c>
      <c r="O79" s="73">
        <v>0</v>
      </c>
      <c r="P79" s="73">
        <v>0</v>
      </c>
      <c r="Q79" s="73">
        <v>0</v>
      </c>
      <c r="R79" s="73">
        <v>0</v>
      </c>
      <c r="S79" s="73">
        <v>0</v>
      </c>
      <c r="T79" s="73">
        <v>0</v>
      </c>
      <c r="U79" s="73">
        <v>0</v>
      </c>
      <c r="V79" s="73">
        <v>0</v>
      </c>
      <c r="W79" s="73">
        <v>0</v>
      </c>
      <c r="X79" s="73">
        <v>0</v>
      </c>
      <c r="Y79" s="73">
        <v>0</v>
      </c>
      <c r="Z79" s="73">
        <v>0</v>
      </c>
      <c r="AA79" s="73">
        <v>0</v>
      </c>
      <c r="AB79" s="73">
        <v>0</v>
      </c>
      <c r="AC79" s="73">
        <v>0</v>
      </c>
      <c r="AD79" s="73">
        <v>0</v>
      </c>
      <c r="AE79" s="73">
        <v>0</v>
      </c>
    </row>
    <row r="80" spans="1:31" s="69" customFormat="1" x14ac:dyDescent="0.3">
      <c r="A80" s="72" t="s">
        <v>1356</v>
      </c>
      <c r="B80" s="72" t="s">
        <v>1347</v>
      </c>
      <c r="C80" s="73">
        <v>178</v>
      </c>
      <c r="D80" s="73">
        <v>178</v>
      </c>
      <c r="E80" s="73">
        <v>178</v>
      </c>
      <c r="F80" s="73">
        <v>178</v>
      </c>
      <c r="G80" s="73">
        <v>178</v>
      </c>
      <c r="H80" s="73">
        <v>178</v>
      </c>
      <c r="I80" s="73">
        <v>178</v>
      </c>
      <c r="J80" s="73">
        <v>178</v>
      </c>
      <c r="K80" s="73">
        <v>178</v>
      </c>
      <c r="L80" s="73">
        <v>178</v>
      </c>
      <c r="M80" s="73">
        <v>178</v>
      </c>
      <c r="N80" s="73">
        <v>178</v>
      </c>
      <c r="O80" s="73">
        <v>178</v>
      </c>
      <c r="P80" s="73">
        <v>178</v>
      </c>
      <c r="Q80" s="73">
        <v>178</v>
      </c>
      <c r="R80" s="73">
        <v>178</v>
      </c>
      <c r="S80" s="73">
        <v>178</v>
      </c>
      <c r="T80" s="73">
        <v>178</v>
      </c>
      <c r="U80" s="73">
        <v>178</v>
      </c>
      <c r="V80" s="73">
        <v>58</v>
      </c>
      <c r="W80" s="73">
        <v>58</v>
      </c>
      <c r="X80" s="73">
        <v>58</v>
      </c>
      <c r="Y80" s="73">
        <v>58</v>
      </c>
      <c r="Z80" s="73">
        <v>58</v>
      </c>
      <c r="AA80" s="73">
        <v>58</v>
      </c>
      <c r="AB80" s="73">
        <v>58</v>
      </c>
      <c r="AC80" s="73">
        <v>58</v>
      </c>
      <c r="AD80" s="73">
        <v>58</v>
      </c>
      <c r="AE80" s="73">
        <v>58</v>
      </c>
    </row>
    <row r="81" spans="1:35" s="69" customFormat="1" x14ac:dyDescent="0.3">
      <c r="A81" s="72" t="s">
        <v>1356</v>
      </c>
      <c r="B81" s="72" t="s">
        <v>1271</v>
      </c>
      <c r="C81" s="73">
        <v>2408.8999938964839</v>
      </c>
      <c r="D81" s="73">
        <v>2408.8999938964839</v>
      </c>
      <c r="E81" s="73">
        <v>2408.8999938964839</v>
      </c>
      <c r="F81" s="73">
        <v>2408.8999938964839</v>
      </c>
      <c r="G81" s="73">
        <v>2408.8999938964839</v>
      </c>
      <c r="H81" s="73">
        <v>2408.8999938964839</v>
      </c>
      <c r="I81" s="73">
        <v>2658.8999938964839</v>
      </c>
      <c r="J81" s="73">
        <v>2658.8999938964839</v>
      </c>
      <c r="K81" s="73">
        <v>2658.8999938964839</v>
      </c>
      <c r="L81" s="73">
        <v>2658.8999938964839</v>
      </c>
      <c r="M81" s="73">
        <v>2658.8999938964839</v>
      </c>
      <c r="N81" s="73">
        <v>2658.8999938964839</v>
      </c>
      <c r="O81" s="73">
        <v>2658.8999938964839</v>
      </c>
      <c r="P81" s="73">
        <v>2658.8999938964839</v>
      </c>
      <c r="Q81" s="73">
        <v>2658.8999938964839</v>
      </c>
      <c r="R81" s="73">
        <v>2658.8999938964839</v>
      </c>
      <c r="S81" s="73">
        <v>2658.8999938964839</v>
      </c>
      <c r="T81" s="73">
        <v>2658.8999938964839</v>
      </c>
      <c r="U81" s="73">
        <v>2658.8999938964839</v>
      </c>
      <c r="V81" s="73">
        <v>2658.8999938964839</v>
      </c>
      <c r="W81" s="73">
        <v>2658.8999938964839</v>
      </c>
      <c r="X81" s="73">
        <v>2658.8999938964839</v>
      </c>
      <c r="Y81" s="73">
        <v>2658.8999938964839</v>
      </c>
      <c r="Z81" s="73">
        <v>2658.8999938964839</v>
      </c>
      <c r="AA81" s="73">
        <v>2658.8999938964839</v>
      </c>
      <c r="AB81" s="73">
        <v>2658.8999938964839</v>
      </c>
      <c r="AC81" s="73">
        <v>2658.8999938964839</v>
      </c>
      <c r="AD81" s="73">
        <v>2658.8999938964839</v>
      </c>
      <c r="AE81" s="73">
        <v>2658.8999938964839</v>
      </c>
    </row>
    <row r="82" spans="1:35" s="69" customFormat="1" x14ac:dyDescent="0.3">
      <c r="A82" s="72" t="s">
        <v>1356</v>
      </c>
      <c r="B82" s="72" t="s">
        <v>626</v>
      </c>
      <c r="C82" s="73">
        <v>987.538992370605</v>
      </c>
      <c r="D82" s="73">
        <v>987.538992370605</v>
      </c>
      <c r="E82" s="73">
        <v>1278.640392370605</v>
      </c>
      <c r="F82" s="73">
        <v>1278.640392370605</v>
      </c>
      <c r="G82" s="73">
        <v>1278.640392370605</v>
      </c>
      <c r="H82" s="73">
        <v>1278.640392370605</v>
      </c>
      <c r="I82" s="73">
        <v>1619.5856123706051</v>
      </c>
      <c r="J82" s="73">
        <v>1728.1654923706051</v>
      </c>
      <c r="K82" s="73">
        <v>1728.1654923706051</v>
      </c>
      <c r="L82" s="73">
        <v>1748.652032370605</v>
      </c>
      <c r="M82" s="73">
        <v>1820.4965523706039</v>
      </c>
      <c r="N82" s="73">
        <v>2105.0583223706049</v>
      </c>
      <c r="O82" s="73">
        <v>2105.0583223706049</v>
      </c>
      <c r="P82" s="73">
        <v>2247.6260323706047</v>
      </c>
      <c r="Q82" s="73">
        <v>2390.193792370605</v>
      </c>
      <c r="R82" s="73">
        <v>2532.7617523706049</v>
      </c>
      <c r="S82" s="73">
        <v>2675.329432370605</v>
      </c>
      <c r="T82" s="73">
        <v>2817.9025752206039</v>
      </c>
      <c r="U82" s="73">
        <v>2965.638106370604</v>
      </c>
      <c r="V82" s="73">
        <v>3113.3734723706052</v>
      </c>
      <c r="W82" s="73">
        <v>3113.3734723706052</v>
      </c>
      <c r="X82" s="73">
        <v>3113.3734723706052</v>
      </c>
      <c r="Y82" s="73">
        <v>3113.3734723706052</v>
      </c>
      <c r="Z82" s="73">
        <v>2964.9734784741213</v>
      </c>
      <c r="AA82" s="73">
        <v>2964.9734784741213</v>
      </c>
      <c r="AB82" s="73">
        <v>2964.9734784741213</v>
      </c>
      <c r="AC82" s="73">
        <v>2964.9734784741213</v>
      </c>
      <c r="AD82" s="73">
        <v>2964.9734784741213</v>
      </c>
      <c r="AE82" s="73">
        <v>2964.9734784741213</v>
      </c>
    </row>
    <row r="83" spans="1:35" s="69" customFormat="1" x14ac:dyDescent="0.3">
      <c r="A83" s="72" t="s">
        <v>1356</v>
      </c>
      <c r="B83" s="72" t="s">
        <v>1348</v>
      </c>
      <c r="C83" s="73">
        <v>0</v>
      </c>
      <c r="D83" s="73">
        <v>0</v>
      </c>
      <c r="E83" s="73">
        <v>0</v>
      </c>
      <c r="F83" s="73">
        <v>0</v>
      </c>
      <c r="G83" s="73">
        <v>0</v>
      </c>
      <c r="H83" s="73">
        <v>0</v>
      </c>
      <c r="I83" s="73">
        <v>0</v>
      </c>
      <c r="J83" s="73">
        <v>0</v>
      </c>
      <c r="K83" s="73">
        <v>0</v>
      </c>
      <c r="L83" s="73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  <c r="R83" s="73">
        <v>0</v>
      </c>
      <c r="S83" s="73">
        <v>0</v>
      </c>
      <c r="T83" s="73">
        <v>0</v>
      </c>
      <c r="U83" s="73">
        <v>0</v>
      </c>
      <c r="V83" s="73">
        <v>0</v>
      </c>
      <c r="W83" s="73">
        <v>0</v>
      </c>
      <c r="X83" s="73">
        <v>0</v>
      </c>
      <c r="Y83" s="73">
        <v>0</v>
      </c>
      <c r="Z83" s="73">
        <v>0</v>
      </c>
      <c r="AA83" s="73">
        <v>0</v>
      </c>
      <c r="AB83" s="73">
        <v>0</v>
      </c>
      <c r="AC83" s="73">
        <v>0</v>
      </c>
      <c r="AD83" s="73">
        <v>0</v>
      </c>
      <c r="AE83" s="73">
        <v>0</v>
      </c>
    </row>
    <row r="84" spans="1:35" s="69" customFormat="1" x14ac:dyDescent="0.3">
      <c r="A84" s="72" t="s">
        <v>1356</v>
      </c>
      <c r="B84" s="72" t="s">
        <v>1349</v>
      </c>
      <c r="C84" s="73">
        <v>0</v>
      </c>
      <c r="D84" s="73">
        <v>0</v>
      </c>
      <c r="E84" s="73">
        <v>0</v>
      </c>
      <c r="F84" s="73">
        <v>0</v>
      </c>
      <c r="G84" s="73">
        <v>0</v>
      </c>
      <c r="H84" s="73">
        <v>0</v>
      </c>
      <c r="I84" s="73">
        <v>0</v>
      </c>
      <c r="J84" s="73">
        <v>0</v>
      </c>
      <c r="K84" s="73">
        <v>0</v>
      </c>
      <c r="L84" s="73">
        <v>0</v>
      </c>
      <c r="M84" s="73">
        <v>0</v>
      </c>
      <c r="N84" s="73">
        <v>0</v>
      </c>
      <c r="O84" s="73">
        <v>0</v>
      </c>
      <c r="P84" s="73">
        <v>0</v>
      </c>
      <c r="Q84" s="73">
        <v>0</v>
      </c>
      <c r="R84" s="73">
        <v>0</v>
      </c>
      <c r="S84" s="73">
        <v>0</v>
      </c>
      <c r="T84" s="73">
        <v>0</v>
      </c>
      <c r="U84" s="73">
        <v>0</v>
      </c>
      <c r="V84" s="73">
        <v>0</v>
      </c>
      <c r="W84" s="73">
        <v>0</v>
      </c>
      <c r="X84" s="73">
        <v>0</v>
      </c>
      <c r="Y84" s="73">
        <v>0</v>
      </c>
      <c r="Z84" s="73">
        <v>0</v>
      </c>
      <c r="AA84" s="73">
        <v>0</v>
      </c>
      <c r="AB84" s="73">
        <v>0</v>
      </c>
      <c r="AC84" s="73">
        <v>0</v>
      </c>
      <c r="AD84" s="73">
        <v>0</v>
      </c>
      <c r="AE84" s="73">
        <v>0</v>
      </c>
    </row>
    <row r="85" spans="1:35" s="69" customFormat="1" x14ac:dyDescent="0.3">
      <c r="A85" s="72" t="s">
        <v>1356</v>
      </c>
      <c r="B85" s="72" t="s">
        <v>612</v>
      </c>
      <c r="C85" s="73">
        <v>0</v>
      </c>
      <c r="D85" s="73">
        <v>0</v>
      </c>
      <c r="E85" s="73">
        <v>0</v>
      </c>
      <c r="F85" s="73">
        <v>0</v>
      </c>
      <c r="G85" s="73">
        <v>0</v>
      </c>
      <c r="H85" s="73">
        <v>0</v>
      </c>
      <c r="I85" s="73">
        <v>0</v>
      </c>
      <c r="J85" s="73">
        <v>0</v>
      </c>
      <c r="K85" s="73">
        <v>0</v>
      </c>
      <c r="L85" s="73">
        <v>0</v>
      </c>
      <c r="M85" s="73">
        <v>0</v>
      </c>
      <c r="N85" s="73">
        <v>0</v>
      </c>
      <c r="O85" s="73">
        <v>0</v>
      </c>
      <c r="P85" s="73">
        <v>0</v>
      </c>
      <c r="Q85" s="73">
        <v>0</v>
      </c>
      <c r="R85" s="73">
        <v>0</v>
      </c>
      <c r="S85" s="73">
        <v>0</v>
      </c>
      <c r="T85" s="73">
        <v>0</v>
      </c>
      <c r="U85" s="73">
        <v>0</v>
      </c>
      <c r="V85" s="73">
        <v>0</v>
      </c>
      <c r="W85" s="73">
        <v>0</v>
      </c>
      <c r="X85" s="73">
        <v>0</v>
      </c>
      <c r="Y85" s="73">
        <v>0</v>
      </c>
      <c r="Z85" s="73">
        <v>0</v>
      </c>
      <c r="AA85" s="73">
        <v>0</v>
      </c>
      <c r="AB85" s="73">
        <v>0</v>
      </c>
      <c r="AC85" s="73">
        <v>0</v>
      </c>
      <c r="AD85" s="73">
        <v>0</v>
      </c>
      <c r="AE85" s="73">
        <v>0</v>
      </c>
      <c r="AF85" s="71"/>
      <c r="AG85" s="71"/>
      <c r="AH85" s="71"/>
      <c r="AI85" s="71"/>
    </row>
    <row r="86" spans="1:35" s="69" customFormat="1" x14ac:dyDescent="0.3">
      <c r="A86" s="72" t="s">
        <v>1356</v>
      </c>
      <c r="B86" s="72" t="s">
        <v>1350</v>
      </c>
      <c r="C86" s="73">
        <v>2.531000047922126</v>
      </c>
      <c r="D86" s="73">
        <v>5.8989998698234514</v>
      </c>
      <c r="E86" s="73">
        <v>10.95600008964537</v>
      </c>
      <c r="F86" s="73">
        <v>18.307000398635768</v>
      </c>
      <c r="G86" s="73">
        <v>27.271999120712248</v>
      </c>
      <c r="H86" s="73">
        <v>37.668000698089529</v>
      </c>
      <c r="I86" s="73">
        <v>50.497000694274853</v>
      </c>
      <c r="J86" s="73">
        <v>65.411998748779297</v>
      </c>
      <c r="K86" s="73">
        <v>82.598003387451101</v>
      </c>
      <c r="L86" s="73">
        <v>96.729002952575598</v>
      </c>
      <c r="M86" s="73">
        <v>112.11099720001209</v>
      </c>
      <c r="N86" s="73">
        <v>128.7480001449583</v>
      </c>
      <c r="O86" s="73">
        <v>146.674007415771</v>
      </c>
      <c r="P86" s="73">
        <v>164.1120033264157</v>
      </c>
      <c r="Q86" s="73">
        <v>182.07299804687452</v>
      </c>
      <c r="R86" s="73">
        <v>191.79999732971089</v>
      </c>
      <c r="S86" s="73">
        <v>202.03400230407689</v>
      </c>
      <c r="T86" s="73">
        <v>212.35599899291938</v>
      </c>
      <c r="U86" s="73">
        <v>223.17800712585358</v>
      </c>
      <c r="V86" s="73">
        <v>234.19300270080521</v>
      </c>
      <c r="W86" s="73">
        <v>245.49399948120112</v>
      </c>
      <c r="X86" s="73">
        <v>256.95800399780211</v>
      </c>
      <c r="Y86" s="73">
        <v>268.73600196838322</v>
      </c>
      <c r="Z86" s="73">
        <v>280.62199401855423</v>
      </c>
      <c r="AA86" s="73">
        <v>292.61600875854447</v>
      </c>
      <c r="AB86" s="73">
        <v>304.57599258422778</v>
      </c>
      <c r="AC86" s="73">
        <v>316.62600326538069</v>
      </c>
      <c r="AD86" s="73">
        <v>328.75601196289063</v>
      </c>
      <c r="AE86" s="73">
        <v>340.86399841308514</v>
      </c>
      <c r="AF86" s="71"/>
      <c r="AG86" s="71"/>
      <c r="AH86" s="71"/>
      <c r="AI86" s="71"/>
    </row>
    <row r="87" spans="1:35" s="69" customFormat="1" x14ac:dyDescent="0.3">
      <c r="A87" s="108" t="s">
        <v>1351</v>
      </c>
      <c r="B87" s="108"/>
      <c r="C87" s="74">
        <v>3782.4389862670887</v>
      </c>
      <c r="D87" s="74">
        <v>3782.4389862670887</v>
      </c>
      <c r="E87" s="74">
        <v>4073.5403862670892</v>
      </c>
      <c r="F87" s="74">
        <v>4073.5403862670892</v>
      </c>
      <c r="G87" s="74">
        <v>4073.5403862670892</v>
      </c>
      <c r="H87" s="74">
        <v>4073.5403862670892</v>
      </c>
      <c r="I87" s="74">
        <v>4664.4856062670888</v>
      </c>
      <c r="J87" s="74">
        <v>4773.065486267089</v>
      </c>
      <c r="K87" s="74">
        <v>4773.065486267089</v>
      </c>
      <c r="L87" s="74">
        <v>4793.5520262670889</v>
      </c>
      <c r="M87" s="74">
        <v>4865.3965462670876</v>
      </c>
      <c r="N87" s="74">
        <v>5149.9583162670888</v>
      </c>
      <c r="O87" s="74">
        <v>5149.9583162670888</v>
      </c>
      <c r="P87" s="74">
        <v>5292.526026267089</v>
      </c>
      <c r="Q87" s="74">
        <v>5435.0937862670889</v>
      </c>
      <c r="R87" s="74">
        <v>5577.6617462670893</v>
      </c>
      <c r="S87" s="74">
        <v>5720.2294262670894</v>
      </c>
      <c r="T87" s="74">
        <v>5862.8025691170878</v>
      </c>
      <c r="U87" s="74">
        <v>6010.5381002670874</v>
      </c>
      <c r="V87" s="74">
        <v>6038.2734662670891</v>
      </c>
      <c r="W87" s="74">
        <v>6038.2734662670891</v>
      </c>
      <c r="X87" s="74">
        <v>6038.2734662670891</v>
      </c>
      <c r="Y87" s="74">
        <v>6038.2734662670891</v>
      </c>
      <c r="Z87" s="74">
        <v>5889.8734723706057</v>
      </c>
      <c r="AA87" s="74">
        <v>5889.8734723706057</v>
      </c>
      <c r="AB87" s="74">
        <v>5889.8734723706057</v>
      </c>
      <c r="AC87" s="74">
        <v>5889.8734723706057</v>
      </c>
      <c r="AD87" s="74">
        <v>5889.8734723706057</v>
      </c>
      <c r="AE87" s="74">
        <v>5889.8734723706057</v>
      </c>
      <c r="AF87" s="71"/>
      <c r="AG87" s="71"/>
      <c r="AH87" s="71"/>
      <c r="AI87" s="71"/>
    </row>
    <row r="88" spans="1:35" s="69" customFormat="1" collapsed="1" x14ac:dyDescent="0.3">
      <c r="A88" s="71"/>
      <c r="B88" s="71"/>
      <c r="C88" s="71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  <c r="AH88" s="71"/>
      <c r="AI88" s="71"/>
    </row>
    <row r="89" spans="1:35" s="69" customFormat="1" x14ac:dyDescent="0.3">
      <c r="A89" s="71"/>
      <c r="B89" s="71"/>
      <c r="C89" s="71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  <c r="AH89" s="71"/>
      <c r="AI89" s="71"/>
    </row>
    <row r="90" spans="1:35" s="69" customFormat="1" x14ac:dyDescent="0.3">
      <c r="A90" s="70" t="s">
        <v>1357</v>
      </c>
      <c r="B90" s="71"/>
      <c r="C90" s="71"/>
      <c r="D90" s="71"/>
      <c r="E90" s="71"/>
      <c r="F90" s="71"/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</row>
    <row r="91" spans="1:35" s="69" customFormat="1" x14ac:dyDescent="0.3">
      <c r="A91" s="68" t="s">
        <v>1233</v>
      </c>
      <c r="B91" s="68" t="s">
        <v>1315</v>
      </c>
      <c r="C91" s="68" t="s">
        <v>1316</v>
      </c>
      <c r="D91" s="68" t="s">
        <v>1317</v>
      </c>
      <c r="E91" s="68" t="s">
        <v>1318</v>
      </c>
      <c r="F91" s="68" t="s">
        <v>1319</v>
      </c>
      <c r="G91" s="68" t="s">
        <v>1320</v>
      </c>
      <c r="H91" s="68" t="s">
        <v>1321</v>
      </c>
      <c r="I91" s="68" t="s">
        <v>1322</v>
      </c>
      <c r="J91" s="68" t="s">
        <v>1323</v>
      </c>
      <c r="K91" s="68" t="s">
        <v>1324</v>
      </c>
      <c r="L91" s="68" t="s">
        <v>1325</v>
      </c>
      <c r="M91" s="68" t="s">
        <v>1326</v>
      </c>
      <c r="N91" s="68" t="s">
        <v>1327</v>
      </c>
      <c r="O91" s="68" t="s">
        <v>1328</v>
      </c>
      <c r="P91" s="68" t="s">
        <v>1329</v>
      </c>
      <c r="Q91" s="68" t="s">
        <v>1330</v>
      </c>
      <c r="R91" s="68" t="s">
        <v>1331</v>
      </c>
      <c r="S91" s="68" t="s">
        <v>1332</v>
      </c>
      <c r="T91" s="68" t="s">
        <v>1333</v>
      </c>
      <c r="U91" s="68" t="s">
        <v>1334</v>
      </c>
      <c r="V91" s="68" t="s">
        <v>1335</v>
      </c>
      <c r="W91" s="68" t="s">
        <v>1336</v>
      </c>
      <c r="X91" s="68" t="s">
        <v>1337</v>
      </c>
      <c r="Y91" s="68" t="s">
        <v>1338</v>
      </c>
      <c r="Z91" s="68" t="s">
        <v>1339</v>
      </c>
      <c r="AA91" s="68" t="s">
        <v>1340</v>
      </c>
      <c r="AB91" s="68" t="s">
        <v>1341</v>
      </c>
      <c r="AC91" s="68" t="s">
        <v>1342</v>
      </c>
      <c r="AD91" s="68" t="s">
        <v>1343</v>
      </c>
      <c r="AE91" s="68" t="s">
        <v>1344</v>
      </c>
      <c r="AF91" s="71"/>
      <c r="AG91" s="71"/>
      <c r="AH91" s="71"/>
      <c r="AI91" s="71"/>
    </row>
    <row r="92" spans="1:35" s="69" customFormat="1" x14ac:dyDescent="0.3">
      <c r="A92" s="72" t="s">
        <v>1345</v>
      </c>
      <c r="B92" s="72" t="s">
        <v>1358</v>
      </c>
      <c r="C92" s="73">
        <v>260.329999923706</v>
      </c>
      <c r="D92" s="73">
        <v>600.32999992370605</v>
      </c>
      <c r="E92" s="73">
        <v>600.32999992370605</v>
      </c>
      <c r="F92" s="73">
        <v>600.32999992370605</v>
      </c>
      <c r="G92" s="73">
        <v>600.32999992370605</v>
      </c>
      <c r="H92" s="73">
        <v>600.32999992370605</v>
      </c>
      <c r="I92" s="73">
        <v>600.32999992370605</v>
      </c>
      <c r="J92" s="73">
        <v>600.32999992370605</v>
      </c>
      <c r="K92" s="73">
        <v>600.32999992370605</v>
      </c>
      <c r="L92" s="73">
        <v>570.32999992370605</v>
      </c>
      <c r="M92" s="73">
        <v>570.32999992370605</v>
      </c>
      <c r="N92" s="73">
        <v>888.90220387793602</v>
      </c>
      <c r="O92" s="73">
        <v>1138.4512040601799</v>
      </c>
      <c r="P92" s="73">
        <v>1113.4512040774898</v>
      </c>
      <c r="Q92" s="73">
        <v>1368.52744876939</v>
      </c>
      <c r="R92" s="73">
        <v>1368.52744883841</v>
      </c>
      <c r="S92" s="73">
        <v>1852.3638697765489</v>
      </c>
      <c r="T92" s="73">
        <v>1852.363869865479</v>
      </c>
      <c r="U92" s="73">
        <v>2530.5635193727694</v>
      </c>
      <c r="V92" s="73">
        <v>2510.5635194669294</v>
      </c>
      <c r="W92" s="73">
        <v>3081.5883372520002</v>
      </c>
      <c r="X92" s="73">
        <v>2980.1424957199602</v>
      </c>
      <c r="Y92" s="73">
        <v>2980.1424957376598</v>
      </c>
      <c r="Z92" s="73">
        <v>3617.5554244884001</v>
      </c>
      <c r="AA92" s="73">
        <v>3617.5554208570597</v>
      </c>
      <c r="AB92" s="73">
        <v>4978.1789935031302</v>
      </c>
      <c r="AC92" s="73">
        <v>4978.1789513724389</v>
      </c>
      <c r="AD92" s="73">
        <v>5886.9231485720984</v>
      </c>
      <c r="AE92" s="73">
        <v>5886.9231249572995</v>
      </c>
      <c r="AF92" s="71"/>
      <c r="AG92" s="71"/>
      <c r="AH92" s="71"/>
      <c r="AI92" s="71"/>
    </row>
    <row r="93" spans="1:35" collapsed="1" x14ac:dyDescent="0.3">
      <c r="A93" s="72" t="s">
        <v>1345</v>
      </c>
      <c r="B93" s="72" t="s">
        <v>1359</v>
      </c>
      <c r="C93" s="73">
        <v>1330</v>
      </c>
      <c r="D93" s="73">
        <v>1330</v>
      </c>
      <c r="E93" s="73">
        <v>1330</v>
      </c>
      <c r="F93" s="73">
        <v>1330</v>
      </c>
      <c r="G93" s="73">
        <v>3370</v>
      </c>
      <c r="H93" s="73">
        <v>3370</v>
      </c>
      <c r="I93" s="73">
        <v>3370</v>
      </c>
      <c r="J93" s="73">
        <v>3370</v>
      </c>
      <c r="K93" s="73">
        <v>5369.9998999999998</v>
      </c>
      <c r="L93" s="73">
        <v>5369.9998999999998</v>
      </c>
      <c r="M93" s="73">
        <v>5369.9998999999998</v>
      </c>
      <c r="N93" s="73">
        <v>6628.8561799999998</v>
      </c>
      <c r="O93" s="73">
        <v>6893.9301999999998</v>
      </c>
      <c r="P93" s="73">
        <v>6893.9301999999998</v>
      </c>
      <c r="Q93" s="73">
        <v>7203.8920999999991</v>
      </c>
      <c r="R93" s="73">
        <v>7203.8920999999991</v>
      </c>
      <c r="S93" s="73">
        <v>8219.3883000000005</v>
      </c>
      <c r="T93" s="73">
        <v>8219.3883000000005</v>
      </c>
      <c r="U93" s="73">
        <v>8219.3883000000005</v>
      </c>
      <c r="V93" s="73">
        <v>8219.3883000000005</v>
      </c>
      <c r="W93" s="73">
        <v>9459.8162000000011</v>
      </c>
      <c r="X93" s="73">
        <v>10919.2376</v>
      </c>
      <c r="Y93" s="73">
        <v>10919.2376</v>
      </c>
      <c r="Z93" s="73">
        <v>11133.499</v>
      </c>
      <c r="AA93" s="73">
        <v>11133.499</v>
      </c>
      <c r="AB93" s="73">
        <v>11133.499</v>
      </c>
      <c r="AC93" s="73">
        <v>11133.499</v>
      </c>
      <c r="AD93" s="73">
        <v>11390.434999999999</v>
      </c>
      <c r="AE93" s="73">
        <v>11390.434999999999</v>
      </c>
    </row>
    <row r="94" spans="1:35" x14ac:dyDescent="0.3">
      <c r="A94" s="72" t="s">
        <v>1345</v>
      </c>
      <c r="B94" s="72" t="s">
        <v>1360</v>
      </c>
      <c r="C94" s="73">
        <v>95.565001159906174</v>
      </c>
      <c r="D94" s="73">
        <v>222.30399817228289</v>
      </c>
      <c r="E94" s="73">
        <v>472.72400641441254</v>
      </c>
      <c r="F94" s="73">
        <v>827.38901638984419</v>
      </c>
      <c r="G94" s="73">
        <v>1275.4639947414385</v>
      </c>
      <c r="H94" s="73">
        <v>1796.002980709073</v>
      </c>
      <c r="I94" s="73">
        <v>2438.3960294723474</v>
      </c>
      <c r="J94" s="73">
        <v>3184.4369697570778</v>
      </c>
      <c r="K94" s="73">
        <v>4042.5660362243557</v>
      </c>
      <c r="L94" s="73">
        <v>4718.5470113754145</v>
      </c>
      <c r="M94" s="73">
        <v>5463.8920488357453</v>
      </c>
      <c r="N94" s="73">
        <v>6261.2278814315578</v>
      </c>
      <c r="O94" s="73">
        <v>7107.5971488952464</v>
      </c>
      <c r="P94" s="73">
        <v>7905.5148887634123</v>
      </c>
      <c r="Q94" s="73">
        <v>8730.1271591186469</v>
      </c>
      <c r="R94" s="73">
        <v>9162.6489810943513</v>
      </c>
      <c r="S94" s="73">
        <v>9618.3372249603162</v>
      </c>
      <c r="T94" s="73">
        <v>10079.154048919669</v>
      </c>
      <c r="U94" s="73">
        <v>10567.066068649285</v>
      </c>
      <c r="V94" s="73">
        <v>11065.494928359969</v>
      </c>
      <c r="W94" s="73">
        <v>11575.234004974354</v>
      </c>
      <c r="X94" s="73">
        <v>12098.768871307355</v>
      </c>
      <c r="Y94" s="73">
        <v>12640.389154434191</v>
      </c>
      <c r="Z94" s="73">
        <v>13204.069122314442</v>
      </c>
      <c r="AA94" s="73">
        <v>13783.858104705803</v>
      </c>
      <c r="AB94" s="73">
        <v>14380.364139556885</v>
      </c>
      <c r="AC94" s="73">
        <v>14988.57563400268</v>
      </c>
      <c r="AD94" s="73">
        <v>15603.09802246093</v>
      </c>
      <c r="AE94" s="73">
        <v>16225.747894287102</v>
      </c>
    </row>
    <row r="95" spans="1:35" collapsed="1" x14ac:dyDescent="0.3"/>
    <row r="96" spans="1:35" x14ac:dyDescent="0.3">
      <c r="A96" s="68" t="s">
        <v>1233</v>
      </c>
      <c r="B96" s="68" t="s">
        <v>1315</v>
      </c>
      <c r="C96" s="68" t="s">
        <v>1316</v>
      </c>
      <c r="D96" s="68" t="s">
        <v>1317</v>
      </c>
      <c r="E96" s="68" t="s">
        <v>1318</v>
      </c>
      <c r="F96" s="68" t="s">
        <v>1319</v>
      </c>
      <c r="G96" s="68" t="s">
        <v>1320</v>
      </c>
      <c r="H96" s="68" t="s">
        <v>1321</v>
      </c>
      <c r="I96" s="68" t="s">
        <v>1322</v>
      </c>
      <c r="J96" s="68" t="s">
        <v>1323</v>
      </c>
      <c r="K96" s="68" t="s">
        <v>1324</v>
      </c>
      <c r="L96" s="68" t="s">
        <v>1325</v>
      </c>
      <c r="M96" s="68" t="s">
        <v>1326</v>
      </c>
      <c r="N96" s="68" t="s">
        <v>1327</v>
      </c>
      <c r="O96" s="68" t="s">
        <v>1328</v>
      </c>
      <c r="P96" s="68" t="s">
        <v>1329</v>
      </c>
      <c r="Q96" s="68" t="s">
        <v>1330</v>
      </c>
      <c r="R96" s="68" t="s">
        <v>1331</v>
      </c>
      <c r="S96" s="68" t="s">
        <v>1332</v>
      </c>
      <c r="T96" s="68" t="s">
        <v>1333</v>
      </c>
      <c r="U96" s="68" t="s">
        <v>1334</v>
      </c>
      <c r="V96" s="68" t="s">
        <v>1335</v>
      </c>
      <c r="W96" s="68" t="s">
        <v>1336</v>
      </c>
      <c r="X96" s="68" t="s">
        <v>1337</v>
      </c>
      <c r="Y96" s="68" t="s">
        <v>1338</v>
      </c>
      <c r="Z96" s="68" t="s">
        <v>1339</v>
      </c>
      <c r="AA96" s="68" t="s">
        <v>1340</v>
      </c>
      <c r="AB96" s="68" t="s">
        <v>1341</v>
      </c>
      <c r="AC96" s="68" t="s">
        <v>1342</v>
      </c>
      <c r="AD96" s="68" t="s">
        <v>1343</v>
      </c>
      <c r="AE96" s="68" t="s">
        <v>1344</v>
      </c>
    </row>
    <row r="97" spans="1:31" x14ac:dyDescent="0.3">
      <c r="A97" s="72" t="s">
        <v>1352</v>
      </c>
      <c r="B97" s="72" t="s">
        <v>1358</v>
      </c>
      <c r="C97" s="73">
        <v>0</v>
      </c>
      <c r="D97" s="73">
        <v>0</v>
      </c>
      <c r="E97" s="73">
        <v>0</v>
      </c>
      <c r="F97" s="73">
        <v>0</v>
      </c>
      <c r="G97" s="73">
        <v>0</v>
      </c>
      <c r="H97" s="73">
        <v>0</v>
      </c>
      <c r="I97" s="73">
        <v>0</v>
      </c>
      <c r="J97" s="73">
        <v>0</v>
      </c>
      <c r="K97" s="73">
        <v>0</v>
      </c>
      <c r="L97" s="73">
        <v>0</v>
      </c>
      <c r="M97" s="73">
        <v>0</v>
      </c>
      <c r="N97" s="73">
        <v>1.346884E-4</v>
      </c>
      <c r="O97" s="73">
        <v>1.3474202999999999E-4</v>
      </c>
      <c r="P97" s="73">
        <v>1.3474993E-4</v>
      </c>
      <c r="Q97" s="73">
        <v>1.7930182000000001E-4</v>
      </c>
      <c r="R97" s="73">
        <v>1.7933177999999999E-4</v>
      </c>
      <c r="S97" s="73">
        <v>1.7985506999999899E-4</v>
      </c>
      <c r="T97" s="73">
        <v>1.7989473000000001E-4</v>
      </c>
      <c r="U97" s="73">
        <v>678.19982927364003</v>
      </c>
      <c r="V97" s="73">
        <v>678.19982930700996</v>
      </c>
      <c r="W97" s="73">
        <v>1004.55103</v>
      </c>
      <c r="X97" s="73">
        <v>1004.55103</v>
      </c>
      <c r="Y97" s="73">
        <v>1004.55103</v>
      </c>
      <c r="Z97" s="73">
        <v>1641.96396</v>
      </c>
      <c r="AA97" s="73">
        <v>1641.96396</v>
      </c>
      <c r="AB97" s="73">
        <v>1641.96396</v>
      </c>
      <c r="AC97" s="73">
        <v>1641.96396</v>
      </c>
      <c r="AD97" s="73">
        <v>1641.96396</v>
      </c>
      <c r="AE97" s="73">
        <v>1641.9638599999998</v>
      </c>
    </row>
    <row r="98" spans="1:31" x14ac:dyDescent="0.3">
      <c r="A98" s="72" t="s">
        <v>1352</v>
      </c>
      <c r="B98" s="72" t="s">
        <v>1359</v>
      </c>
      <c r="C98" s="73">
        <v>840</v>
      </c>
      <c r="D98" s="73">
        <v>840</v>
      </c>
      <c r="E98" s="73">
        <v>840</v>
      </c>
      <c r="F98" s="73">
        <v>840</v>
      </c>
      <c r="G98" s="73">
        <v>2880</v>
      </c>
      <c r="H98" s="73">
        <v>2880</v>
      </c>
      <c r="I98" s="73">
        <v>2880</v>
      </c>
      <c r="J98" s="73">
        <v>2880</v>
      </c>
      <c r="K98" s="73">
        <v>4879.9998999999998</v>
      </c>
      <c r="L98" s="73">
        <v>4879.9998999999998</v>
      </c>
      <c r="M98" s="73">
        <v>4879.9998999999998</v>
      </c>
      <c r="N98" s="73">
        <v>4879.9998999999998</v>
      </c>
      <c r="O98" s="73">
        <v>4879.9998999999998</v>
      </c>
      <c r="P98" s="73">
        <v>4879.9998999999998</v>
      </c>
      <c r="Q98" s="73">
        <v>4879.9998999999998</v>
      </c>
      <c r="R98" s="73">
        <v>4879.9998999999998</v>
      </c>
      <c r="S98" s="73">
        <v>4879.9998999999998</v>
      </c>
      <c r="T98" s="73">
        <v>4879.9998999999998</v>
      </c>
      <c r="U98" s="73">
        <v>4879.9998999999998</v>
      </c>
      <c r="V98" s="73">
        <v>4879.9998999999998</v>
      </c>
      <c r="W98" s="73">
        <v>5480</v>
      </c>
      <c r="X98" s="73">
        <v>5480</v>
      </c>
      <c r="Y98" s="73">
        <v>5480</v>
      </c>
      <c r="Z98" s="73">
        <v>5480</v>
      </c>
      <c r="AA98" s="73">
        <v>5480</v>
      </c>
      <c r="AB98" s="73">
        <v>5480</v>
      </c>
      <c r="AC98" s="73">
        <v>5480</v>
      </c>
      <c r="AD98" s="73">
        <v>5480</v>
      </c>
      <c r="AE98" s="73">
        <v>5480</v>
      </c>
    </row>
    <row r="99" spans="1:31" x14ac:dyDescent="0.3">
      <c r="A99" s="72" t="s">
        <v>1352</v>
      </c>
      <c r="B99" s="72" t="s">
        <v>1360</v>
      </c>
      <c r="C99" s="73">
        <v>33.809000492095876</v>
      </c>
      <c r="D99" s="73">
        <v>82.708997726440401</v>
      </c>
      <c r="E99" s="73">
        <v>156.7610015869133</v>
      </c>
      <c r="F99" s="73">
        <v>263.89000701904251</v>
      </c>
      <c r="G99" s="73">
        <v>405.04799652099609</v>
      </c>
      <c r="H99" s="73">
        <v>567.05899810790902</v>
      </c>
      <c r="I99" s="73">
        <v>769.63403320312409</v>
      </c>
      <c r="J99" s="73">
        <v>1010.102981567382</v>
      </c>
      <c r="K99" s="73">
        <v>1287.846038818356</v>
      </c>
      <c r="L99" s="73">
        <v>1513.001998901364</v>
      </c>
      <c r="M99" s="73">
        <v>1757.9950256347629</v>
      </c>
      <c r="N99" s="73">
        <v>2022.752929687492</v>
      </c>
      <c r="O99" s="73">
        <v>2303.8510437011641</v>
      </c>
      <c r="P99" s="73">
        <v>2570.3709106445258</v>
      </c>
      <c r="Q99" s="73">
        <v>2845.8051147460928</v>
      </c>
      <c r="R99" s="73">
        <v>2993.400024414062</v>
      </c>
      <c r="S99" s="73">
        <v>3149.60205078125</v>
      </c>
      <c r="T99" s="73">
        <v>3306.082000732416</v>
      </c>
      <c r="U99" s="73">
        <v>3472.6760864257813</v>
      </c>
      <c r="V99" s="73">
        <v>3642.4990844726508</v>
      </c>
      <c r="W99" s="73">
        <v>3815.6539916992128</v>
      </c>
      <c r="X99" s="73">
        <v>3993.2119750976508</v>
      </c>
      <c r="Y99" s="73">
        <v>4175.7440795898383</v>
      </c>
      <c r="Z99" s="73">
        <v>4364.7819213867133</v>
      </c>
      <c r="AA99" s="73">
        <v>4557.4061279296875</v>
      </c>
      <c r="AB99" s="73">
        <v>4750.507080078125</v>
      </c>
      <c r="AC99" s="73">
        <v>4944.2018432617178</v>
      </c>
      <c r="AD99" s="73">
        <v>5141.238037109375</v>
      </c>
      <c r="AE99" s="73">
        <v>5338.71484375</v>
      </c>
    </row>
    <row r="101" spans="1:31" x14ac:dyDescent="0.3">
      <c r="A101" s="68" t="s">
        <v>1233</v>
      </c>
      <c r="B101" s="68" t="s">
        <v>1315</v>
      </c>
      <c r="C101" s="68" t="s">
        <v>1316</v>
      </c>
      <c r="D101" s="68" t="s">
        <v>1317</v>
      </c>
      <c r="E101" s="68" t="s">
        <v>1318</v>
      </c>
      <c r="F101" s="68" t="s">
        <v>1319</v>
      </c>
      <c r="G101" s="68" t="s">
        <v>1320</v>
      </c>
      <c r="H101" s="68" t="s">
        <v>1321</v>
      </c>
      <c r="I101" s="68" t="s">
        <v>1322</v>
      </c>
      <c r="J101" s="68" t="s">
        <v>1323</v>
      </c>
      <c r="K101" s="68" t="s">
        <v>1324</v>
      </c>
      <c r="L101" s="68" t="s">
        <v>1325</v>
      </c>
      <c r="M101" s="68" t="s">
        <v>1326</v>
      </c>
      <c r="N101" s="68" t="s">
        <v>1327</v>
      </c>
      <c r="O101" s="68" t="s">
        <v>1328</v>
      </c>
      <c r="P101" s="68" t="s">
        <v>1329</v>
      </c>
      <c r="Q101" s="68" t="s">
        <v>1330</v>
      </c>
      <c r="R101" s="68" t="s">
        <v>1331</v>
      </c>
      <c r="S101" s="68" t="s">
        <v>1332</v>
      </c>
      <c r="T101" s="68" t="s">
        <v>1333</v>
      </c>
      <c r="U101" s="68" t="s">
        <v>1334</v>
      </c>
      <c r="V101" s="68" t="s">
        <v>1335</v>
      </c>
      <c r="W101" s="68" t="s">
        <v>1336</v>
      </c>
      <c r="X101" s="68" t="s">
        <v>1337</v>
      </c>
      <c r="Y101" s="68" t="s">
        <v>1338</v>
      </c>
      <c r="Z101" s="68" t="s">
        <v>1339</v>
      </c>
      <c r="AA101" s="68" t="s">
        <v>1340</v>
      </c>
      <c r="AB101" s="68" t="s">
        <v>1341</v>
      </c>
      <c r="AC101" s="68" t="s">
        <v>1342</v>
      </c>
      <c r="AD101" s="68" t="s">
        <v>1343</v>
      </c>
      <c r="AE101" s="68" t="s">
        <v>1344</v>
      </c>
    </row>
    <row r="102" spans="1:31" x14ac:dyDescent="0.3">
      <c r="A102" s="72" t="s">
        <v>1353</v>
      </c>
      <c r="B102" s="72" t="s">
        <v>1358</v>
      </c>
      <c r="C102" s="73">
        <v>0</v>
      </c>
      <c r="D102" s="73">
        <v>20</v>
      </c>
      <c r="E102" s="73">
        <v>20</v>
      </c>
      <c r="F102" s="73">
        <v>20</v>
      </c>
      <c r="G102" s="73">
        <v>20</v>
      </c>
      <c r="H102" s="73">
        <v>20</v>
      </c>
      <c r="I102" s="73">
        <v>20</v>
      </c>
      <c r="J102" s="73">
        <v>20</v>
      </c>
      <c r="K102" s="73">
        <v>20</v>
      </c>
      <c r="L102" s="73">
        <v>20</v>
      </c>
      <c r="M102" s="73">
        <v>20</v>
      </c>
      <c r="N102" s="73">
        <v>260.55119999999999</v>
      </c>
      <c r="O102" s="73">
        <v>565.43020000000001</v>
      </c>
      <c r="P102" s="73">
        <v>565.43020000000001</v>
      </c>
      <c r="Q102" s="73">
        <v>565.43020000000001</v>
      </c>
      <c r="R102" s="73">
        <v>565.43020000000001</v>
      </c>
      <c r="S102" s="73">
        <v>1017.9070400000001</v>
      </c>
      <c r="T102" s="73">
        <v>1017.9070400000001</v>
      </c>
      <c r="U102" s="73">
        <v>1017.9070400000001</v>
      </c>
      <c r="V102" s="73">
        <v>997.90704000000005</v>
      </c>
      <c r="W102" s="73">
        <v>997.90704000000005</v>
      </c>
      <c r="X102" s="73">
        <v>1196.4612</v>
      </c>
      <c r="Y102" s="73">
        <v>1196.4612</v>
      </c>
      <c r="Z102" s="73">
        <v>1196.4612</v>
      </c>
      <c r="AA102" s="73">
        <v>1196.4612</v>
      </c>
      <c r="AB102" s="73">
        <v>2557.0846999999999</v>
      </c>
      <c r="AC102" s="73">
        <v>2557.0846999999999</v>
      </c>
      <c r="AD102" s="73">
        <v>3465.8289</v>
      </c>
      <c r="AE102" s="73">
        <v>3465.8289</v>
      </c>
    </row>
    <row r="103" spans="1:31" x14ac:dyDescent="0.3">
      <c r="A103" s="72" t="s">
        <v>1353</v>
      </c>
      <c r="B103" s="72" t="s">
        <v>1359</v>
      </c>
      <c r="C103" s="73">
        <v>490</v>
      </c>
      <c r="D103" s="73">
        <v>490</v>
      </c>
      <c r="E103" s="73">
        <v>490</v>
      </c>
      <c r="F103" s="73">
        <v>490</v>
      </c>
      <c r="G103" s="73">
        <v>490</v>
      </c>
      <c r="H103" s="73">
        <v>490</v>
      </c>
      <c r="I103" s="73">
        <v>490</v>
      </c>
      <c r="J103" s="73">
        <v>490</v>
      </c>
      <c r="K103" s="73">
        <v>490</v>
      </c>
      <c r="L103" s="73">
        <v>490</v>
      </c>
      <c r="M103" s="73">
        <v>490</v>
      </c>
      <c r="N103" s="73">
        <v>850.00998000000004</v>
      </c>
      <c r="O103" s="73">
        <v>1115.0839999999998</v>
      </c>
      <c r="P103" s="73">
        <v>1115.0839999999998</v>
      </c>
      <c r="Q103" s="73">
        <v>1115.0839999999998</v>
      </c>
      <c r="R103" s="73">
        <v>1115.0839999999998</v>
      </c>
      <c r="S103" s="73">
        <v>1873.6425999999999</v>
      </c>
      <c r="T103" s="73">
        <v>1873.6425999999999</v>
      </c>
      <c r="U103" s="73">
        <v>1873.6425999999999</v>
      </c>
      <c r="V103" s="73">
        <v>1873.6425999999999</v>
      </c>
      <c r="W103" s="73">
        <v>1873.6425999999999</v>
      </c>
      <c r="X103" s="73">
        <v>3333.0639999999999</v>
      </c>
      <c r="Y103" s="73">
        <v>3333.0639999999999</v>
      </c>
      <c r="Z103" s="73">
        <v>3333.0639999999999</v>
      </c>
      <c r="AA103" s="73">
        <v>3333.0639999999999</v>
      </c>
      <c r="AB103" s="73">
        <v>3333.0639999999999</v>
      </c>
      <c r="AC103" s="73">
        <v>3333.0639999999999</v>
      </c>
      <c r="AD103" s="73">
        <v>3590</v>
      </c>
      <c r="AE103" s="73">
        <v>3590</v>
      </c>
    </row>
    <row r="104" spans="1:31" x14ac:dyDescent="0.3">
      <c r="A104" s="72" t="s">
        <v>1353</v>
      </c>
      <c r="B104" s="72" t="s">
        <v>1360</v>
      </c>
      <c r="C104" s="73">
        <v>18.792000293731611</v>
      </c>
      <c r="D104" s="73">
        <v>56.930000305175746</v>
      </c>
      <c r="E104" s="73">
        <v>116.31200408935541</v>
      </c>
      <c r="F104" s="73">
        <v>203.74100685119538</v>
      </c>
      <c r="G104" s="73">
        <v>316.67499160766528</v>
      </c>
      <c r="H104" s="73">
        <v>441.51198577880842</v>
      </c>
      <c r="I104" s="73">
        <v>598.09701538085881</v>
      </c>
      <c r="J104" s="73">
        <v>788.33800506591706</v>
      </c>
      <c r="K104" s="73">
        <v>1007.1959838867181</v>
      </c>
      <c r="L104" s="73">
        <v>1181.6699371337841</v>
      </c>
      <c r="M104" s="73">
        <v>1375.488037109372</v>
      </c>
      <c r="N104" s="73">
        <v>1581.046997070305</v>
      </c>
      <c r="O104" s="73">
        <v>1799.5640411376919</v>
      </c>
      <c r="P104" s="73">
        <v>2003.201034545895</v>
      </c>
      <c r="Q104" s="73">
        <v>2215.9790039062468</v>
      </c>
      <c r="R104" s="73">
        <v>2320.6339721679628</v>
      </c>
      <c r="S104" s="73">
        <v>2431.5501098632758</v>
      </c>
      <c r="T104" s="73">
        <v>2543.8589782714839</v>
      </c>
      <c r="U104" s="73">
        <v>2662.8169250488231</v>
      </c>
      <c r="V104" s="73">
        <v>2785.4378967285102</v>
      </c>
      <c r="W104" s="73">
        <v>2910.140014648432</v>
      </c>
      <c r="X104" s="73">
        <v>3039.4479064941352</v>
      </c>
      <c r="Y104" s="73">
        <v>3174.2980346679628</v>
      </c>
      <c r="Z104" s="73">
        <v>3316.8311157226563</v>
      </c>
      <c r="AA104" s="73">
        <v>3463.237915039057</v>
      </c>
      <c r="AB104" s="73">
        <v>3617.5489807128902</v>
      </c>
      <c r="AC104" s="73">
        <v>3775.544921874995</v>
      </c>
      <c r="AD104" s="73">
        <v>3934.3799438476508</v>
      </c>
      <c r="AE104" s="73">
        <v>4096.4850463867178</v>
      </c>
    </row>
    <row r="106" spans="1:31" x14ac:dyDescent="0.3">
      <c r="A106" s="68" t="s">
        <v>1233</v>
      </c>
      <c r="B106" s="68" t="s">
        <v>1315</v>
      </c>
      <c r="C106" s="68" t="s">
        <v>1316</v>
      </c>
      <c r="D106" s="68" t="s">
        <v>1317</v>
      </c>
      <c r="E106" s="68" t="s">
        <v>1318</v>
      </c>
      <c r="F106" s="68" t="s">
        <v>1319</v>
      </c>
      <c r="G106" s="68" t="s">
        <v>1320</v>
      </c>
      <c r="H106" s="68" t="s">
        <v>1321</v>
      </c>
      <c r="I106" s="68" t="s">
        <v>1322</v>
      </c>
      <c r="J106" s="68" t="s">
        <v>1323</v>
      </c>
      <c r="K106" s="68" t="s">
        <v>1324</v>
      </c>
      <c r="L106" s="68" t="s">
        <v>1325</v>
      </c>
      <c r="M106" s="68" t="s">
        <v>1326</v>
      </c>
      <c r="N106" s="68" t="s">
        <v>1327</v>
      </c>
      <c r="O106" s="68" t="s">
        <v>1328</v>
      </c>
      <c r="P106" s="68" t="s">
        <v>1329</v>
      </c>
      <c r="Q106" s="68" t="s">
        <v>1330</v>
      </c>
      <c r="R106" s="68" t="s">
        <v>1331</v>
      </c>
      <c r="S106" s="68" t="s">
        <v>1332</v>
      </c>
      <c r="T106" s="68" t="s">
        <v>1333</v>
      </c>
      <c r="U106" s="68" t="s">
        <v>1334</v>
      </c>
      <c r="V106" s="68" t="s">
        <v>1335</v>
      </c>
      <c r="W106" s="68" t="s">
        <v>1336</v>
      </c>
      <c r="X106" s="68" t="s">
        <v>1337</v>
      </c>
      <c r="Y106" s="68" t="s">
        <v>1338</v>
      </c>
      <c r="Z106" s="68" t="s">
        <v>1339</v>
      </c>
      <c r="AA106" s="68" t="s">
        <v>1340</v>
      </c>
      <c r="AB106" s="68" t="s">
        <v>1341</v>
      </c>
      <c r="AC106" s="68" t="s">
        <v>1342</v>
      </c>
      <c r="AD106" s="68" t="s">
        <v>1343</v>
      </c>
      <c r="AE106" s="68" t="s">
        <v>1344</v>
      </c>
    </row>
    <row r="107" spans="1:31" x14ac:dyDescent="0.3">
      <c r="A107" s="72" t="s">
        <v>1354</v>
      </c>
      <c r="B107" s="72" t="s">
        <v>1358</v>
      </c>
      <c r="C107" s="73">
        <v>55.329999923705998</v>
      </c>
      <c r="D107" s="73">
        <v>375.329999923706</v>
      </c>
      <c r="E107" s="73">
        <v>375.329999923706</v>
      </c>
      <c r="F107" s="73">
        <v>375.329999923706</v>
      </c>
      <c r="G107" s="73">
        <v>375.329999923706</v>
      </c>
      <c r="H107" s="73">
        <v>375.329999923706</v>
      </c>
      <c r="I107" s="73">
        <v>375.329999923706</v>
      </c>
      <c r="J107" s="73">
        <v>375.329999923706</v>
      </c>
      <c r="K107" s="73">
        <v>375.329999923706</v>
      </c>
      <c r="L107" s="73">
        <v>375.329999923706</v>
      </c>
      <c r="M107" s="73">
        <v>375.329999923706</v>
      </c>
      <c r="N107" s="73">
        <v>375.33046918953602</v>
      </c>
      <c r="O107" s="73">
        <v>320.00046931815001</v>
      </c>
      <c r="P107" s="73">
        <v>320.00046932755998</v>
      </c>
      <c r="Q107" s="73">
        <v>320.00046946756999</v>
      </c>
      <c r="R107" s="73">
        <v>320.00046950663</v>
      </c>
      <c r="S107" s="73">
        <v>320.00046992147998</v>
      </c>
      <c r="T107" s="73">
        <v>320.00046997074998</v>
      </c>
      <c r="U107" s="73">
        <v>320.00047009912998</v>
      </c>
      <c r="V107" s="73">
        <v>320.00047015991998</v>
      </c>
      <c r="W107" s="73">
        <v>300.00046725200002</v>
      </c>
      <c r="X107" s="73">
        <v>4.6571995999999998E-4</v>
      </c>
      <c r="Y107" s="73">
        <v>4.6573765999999902E-4</v>
      </c>
      <c r="Z107" s="73">
        <v>4.6448839999999899E-4</v>
      </c>
      <c r="AA107" s="73">
        <v>4.6085705999999999E-4</v>
      </c>
      <c r="AB107" s="73">
        <v>5.3350312999999997E-4</v>
      </c>
      <c r="AC107" s="73">
        <v>5.3137243999999998E-4</v>
      </c>
      <c r="AD107" s="73">
        <v>5.2857209999999997E-4</v>
      </c>
      <c r="AE107" s="73">
        <v>6.0495730000000004E-4</v>
      </c>
    </row>
    <row r="108" spans="1:31" x14ac:dyDescent="0.3">
      <c r="A108" s="72" t="s">
        <v>1354</v>
      </c>
      <c r="B108" s="72" t="s">
        <v>1359</v>
      </c>
      <c r="C108" s="73">
        <v>0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898.84630000000004</v>
      </c>
      <c r="O108" s="73">
        <v>898.84630000000004</v>
      </c>
      <c r="P108" s="73">
        <v>898.84630000000004</v>
      </c>
      <c r="Q108" s="73">
        <v>1208.8081999999999</v>
      </c>
      <c r="R108" s="73">
        <v>1208.8081999999999</v>
      </c>
      <c r="S108" s="73">
        <v>1465.7457999999999</v>
      </c>
      <c r="T108" s="73">
        <v>1465.7457999999999</v>
      </c>
      <c r="U108" s="73">
        <v>1465.7457999999999</v>
      </c>
      <c r="V108" s="73">
        <v>1465.7457999999999</v>
      </c>
      <c r="W108" s="73">
        <v>2106.1736000000001</v>
      </c>
      <c r="X108" s="73">
        <v>2106.1736000000001</v>
      </c>
      <c r="Y108" s="73">
        <v>2106.1736000000001</v>
      </c>
      <c r="Z108" s="73">
        <v>2320.4349999999999</v>
      </c>
      <c r="AA108" s="73">
        <v>2320.4349999999999</v>
      </c>
      <c r="AB108" s="73">
        <v>2320.4349999999999</v>
      </c>
      <c r="AC108" s="73">
        <v>2320.4349999999999</v>
      </c>
      <c r="AD108" s="73">
        <v>2320.4349999999999</v>
      </c>
      <c r="AE108" s="73">
        <v>2320.4349999999999</v>
      </c>
    </row>
    <row r="109" spans="1:31" x14ac:dyDescent="0.3">
      <c r="A109" s="72" t="s">
        <v>1354</v>
      </c>
      <c r="B109" s="72" t="s">
        <v>1360</v>
      </c>
      <c r="C109" s="73">
        <v>21.324999809265112</v>
      </c>
      <c r="D109" s="73">
        <v>39.332999229431003</v>
      </c>
      <c r="E109" s="73">
        <v>124.65300178527829</v>
      </c>
      <c r="F109" s="73">
        <v>240.5120048522939</v>
      </c>
      <c r="G109" s="73">
        <v>387.46300506591774</v>
      </c>
      <c r="H109" s="73">
        <v>568.47399139404206</v>
      </c>
      <c r="I109" s="73">
        <v>786.96098327636605</v>
      </c>
      <c r="J109" s="73">
        <v>1024.835983276367</v>
      </c>
      <c r="K109" s="73">
        <v>1297.2010192871039</v>
      </c>
      <c r="L109" s="73">
        <v>1508.376068115231</v>
      </c>
      <c r="M109" s="73">
        <v>1741.757995605466</v>
      </c>
      <c r="N109" s="73">
        <v>1990.8499450683539</v>
      </c>
      <c r="O109" s="73">
        <v>2255.0250549316352</v>
      </c>
      <c r="P109" s="73">
        <v>2511.4719543456981</v>
      </c>
      <c r="Q109" s="73">
        <v>2773.6560668945313</v>
      </c>
      <c r="R109" s="73">
        <v>2913.0490112304678</v>
      </c>
      <c r="S109" s="73">
        <v>3058.5720520019481</v>
      </c>
      <c r="T109" s="73">
        <v>3207.325073242187</v>
      </c>
      <c r="U109" s="73">
        <v>3364.1940307617178</v>
      </c>
      <c r="V109" s="73">
        <v>3523.5459594726508</v>
      </c>
      <c r="W109" s="73">
        <v>3687.8629760742178</v>
      </c>
      <c r="X109" s="73">
        <v>3855.463012695307</v>
      </c>
      <c r="Y109" s="73">
        <v>4029.3500366210928</v>
      </c>
      <c r="Z109" s="73">
        <v>4209.115112304682</v>
      </c>
      <c r="AA109" s="73">
        <v>4396.3960571289063</v>
      </c>
      <c r="AB109" s="73">
        <v>4589.93505859375</v>
      </c>
      <c r="AC109" s="73">
        <v>4789.6218872070313</v>
      </c>
      <c r="AD109" s="73">
        <v>4990.3800048828125</v>
      </c>
      <c r="AE109" s="73">
        <v>5195.4019775390625</v>
      </c>
    </row>
    <row r="111" spans="1:31" x14ac:dyDescent="0.3">
      <c r="A111" s="68" t="s">
        <v>1233</v>
      </c>
      <c r="B111" s="68" t="s">
        <v>1315</v>
      </c>
      <c r="C111" s="68" t="s">
        <v>1316</v>
      </c>
      <c r="D111" s="68" t="s">
        <v>1317</v>
      </c>
      <c r="E111" s="68" t="s">
        <v>1318</v>
      </c>
      <c r="F111" s="68" t="s">
        <v>1319</v>
      </c>
      <c r="G111" s="68" t="s">
        <v>1320</v>
      </c>
      <c r="H111" s="68" t="s">
        <v>1321</v>
      </c>
      <c r="I111" s="68" t="s">
        <v>1322</v>
      </c>
      <c r="J111" s="68" t="s">
        <v>1323</v>
      </c>
      <c r="K111" s="68" t="s">
        <v>1324</v>
      </c>
      <c r="L111" s="68" t="s">
        <v>1325</v>
      </c>
      <c r="M111" s="68" t="s">
        <v>1326</v>
      </c>
      <c r="N111" s="68" t="s">
        <v>1327</v>
      </c>
      <c r="O111" s="68" t="s">
        <v>1328</v>
      </c>
      <c r="P111" s="68" t="s">
        <v>1329</v>
      </c>
      <c r="Q111" s="68" t="s">
        <v>1330</v>
      </c>
      <c r="R111" s="68" t="s">
        <v>1331</v>
      </c>
      <c r="S111" s="68" t="s">
        <v>1332</v>
      </c>
      <c r="T111" s="68" t="s">
        <v>1333</v>
      </c>
      <c r="U111" s="68" t="s">
        <v>1334</v>
      </c>
      <c r="V111" s="68" t="s">
        <v>1335</v>
      </c>
      <c r="W111" s="68" t="s">
        <v>1336</v>
      </c>
      <c r="X111" s="68" t="s">
        <v>1337</v>
      </c>
      <c r="Y111" s="68" t="s">
        <v>1338</v>
      </c>
      <c r="Z111" s="68" t="s">
        <v>1339</v>
      </c>
      <c r="AA111" s="68" t="s">
        <v>1340</v>
      </c>
      <c r="AB111" s="68" t="s">
        <v>1341</v>
      </c>
      <c r="AC111" s="68" t="s">
        <v>1342</v>
      </c>
      <c r="AD111" s="68" t="s">
        <v>1343</v>
      </c>
      <c r="AE111" s="68" t="s">
        <v>1344</v>
      </c>
    </row>
    <row r="112" spans="1:31" x14ac:dyDescent="0.3">
      <c r="A112" s="72" t="s">
        <v>1355</v>
      </c>
      <c r="B112" s="72" t="s">
        <v>1358</v>
      </c>
      <c r="C112" s="73">
        <v>205</v>
      </c>
      <c r="D112" s="73">
        <v>205</v>
      </c>
      <c r="E112" s="73">
        <v>205</v>
      </c>
      <c r="F112" s="73">
        <v>205</v>
      </c>
      <c r="G112" s="73">
        <v>205</v>
      </c>
      <c r="H112" s="73">
        <v>205</v>
      </c>
      <c r="I112" s="73">
        <v>205</v>
      </c>
      <c r="J112" s="73">
        <v>205</v>
      </c>
      <c r="K112" s="73">
        <v>205</v>
      </c>
      <c r="L112" s="73">
        <v>175</v>
      </c>
      <c r="M112" s="73">
        <v>175</v>
      </c>
      <c r="N112" s="73">
        <v>253.0204</v>
      </c>
      <c r="O112" s="73">
        <v>253.0204</v>
      </c>
      <c r="P112" s="73">
        <v>228.0204</v>
      </c>
      <c r="Q112" s="73">
        <v>483.09660000000002</v>
      </c>
      <c r="R112" s="73">
        <v>483.09660000000002</v>
      </c>
      <c r="S112" s="73">
        <v>514.45617999999899</v>
      </c>
      <c r="T112" s="73">
        <v>514.45617999999899</v>
      </c>
      <c r="U112" s="73">
        <v>514.45617999999899</v>
      </c>
      <c r="V112" s="73">
        <v>514.45617999999899</v>
      </c>
      <c r="W112" s="73">
        <v>779.12980000000005</v>
      </c>
      <c r="X112" s="73">
        <v>779.12980000000005</v>
      </c>
      <c r="Y112" s="73">
        <v>779.12980000000005</v>
      </c>
      <c r="Z112" s="73">
        <v>779.12980000000005</v>
      </c>
      <c r="AA112" s="73">
        <v>779.12980000000005</v>
      </c>
      <c r="AB112" s="73">
        <v>779.12980000000005</v>
      </c>
      <c r="AC112" s="73">
        <v>779.12975999999901</v>
      </c>
      <c r="AD112" s="73">
        <v>779.12975999999901</v>
      </c>
      <c r="AE112" s="73">
        <v>779.12975999999901</v>
      </c>
    </row>
    <row r="113" spans="1:31" x14ac:dyDescent="0.3">
      <c r="A113" s="72" t="s">
        <v>1355</v>
      </c>
      <c r="B113" s="72" t="s">
        <v>1359</v>
      </c>
      <c r="C113" s="73">
        <v>0</v>
      </c>
      <c r="D113" s="73">
        <v>0</v>
      </c>
      <c r="E113" s="73">
        <v>0</v>
      </c>
      <c r="F113" s="73">
        <v>0</v>
      </c>
      <c r="G113" s="73">
        <v>0</v>
      </c>
      <c r="H113" s="73">
        <v>0</v>
      </c>
      <c r="I113" s="73">
        <v>0</v>
      </c>
      <c r="J113" s="73">
        <v>0</v>
      </c>
      <c r="K113" s="73">
        <v>0</v>
      </c>
      <c r="L113" s="73">
        <v>0</v>
      </c>
      <c r="M113" s="73">
        <v>0</v>
      </c>
      <c r="N113" s="73">
        <v>0</v>
      </c>
      <c r="O113" s="73">
        <v>0</v>
      </c>
      <c r="P113" s="73">
        <v>0</v>
      </c>
      <c r="Q113" s="73">
        <v>0</v>
      </c>
      <c r="R113" s="73">
        <v>0</v>
      </c>
      <c r="S113" s="73">
        <v>0</v>
      </c>
      <c r="T113" s="73">
        <v>0</v>
      </c>
      <c r="U113" s="73">
        <v>0</v>
      </c>
      <c r="V113" s="73">
        <v>0</v>
      </c>
      <c r="W113" s="73">
        <v>0</v>
      </c>
      <c r="X113" s="73">
        <v>0</v>
      </c>
      <c r="Y113" s="73">
        <v>0</v>
      </c>
      <c r="Z113" s="73">
        <v>0</v>
      </c>
      <c r="AA113" s="73">
        <v>0</v>
      </c>
      <c r="AB113" s="73">
        <v>0</v>
      </c>
      <c r="AC113" s="73">
        <v>0</v>
      </c>
      <c r="AD113" s="73">
        <v>0</v>
      </c>
      <c r="AE113" s="73">
        <v>0</v>
      </c>
    </row>
    <row r="114" spans="1:31" x14ac:dyDescent="0.3">
      <c r="A114" s="72" t="s">
        <v>1355</v>
      </c>
      <c r="B114" s="72" t="s">
        <v>1360</v>
      </c>
      <c r="C114" s="73">
        <v>19.108000516891451</v>
      </c>
      <c r="D114" s="73">
        <v>37.433001041412268</v>
      </c>
      <c r="E114" s="73">
        <v>64.041998863220101</v>
      </c>
      <c r="F114" s="73">
        <v>100.9389972686767</v>
      </c>
      <c r="G114" s="73">
        <v>139.00600242614701</v>
      </c>
      <c r="H114" s="73">
        <v>181.2900047302239</v>
      </c>
      <c r="I114" s="73">
        <v>233.20699691772381</v>
      </c>
      <c r="J114" s="73">
        <v>295.74800109863247</v>
      </c>
      <c r="K114" s="73">
        <v>367.72499084472639</v>
      </c>
      <c r="L114" s="73">
        <v>418.77000427246037</v>
      </c>
      <c r="M114" s="73">
        <v>476.5399932861323</v>
      </c>
      <c r="N114" s="73">
        <v>537.83000946044876</v>
      </c>
      <c r="O114" s="73">
        <v>602.48300170898392</v>
      </c>
      <c r="P114" s="73">
        <v>656.358985900878</v>
      </c>
      <c r="Q114" s="73">
        <v>712.61397552490098</v>
      </c>
      <c r="R114" s="73">
        <v>743.76597595214798</v>
      </c>
      <c r="S114" s="73">
        <v>776.57901000976506</v>
      </c>
      <c r="T114" s="73">
        <v>809.53199768066293</v>
      </c>
      <c r="U114" s="73">
        <v>844.20101928710903</v>
      </c>
      <c r="V114" s="73">
        <v>879.81898498535099</v>
      </c>
      <c r="W114" s="73">
        <v>916.08302307128906</v>
      </c>
      <c r="X114" s="73">
        <v>953.68797302246003</v>
      </c>
      <c r="Y114" s="73">
        <v>992.26100158691304</v>
      </c>
      <c r="Z114" s="73">
        <v>1032.718978881835</v>
      </c>
      <c r="AA114" s="73">
        <v>1074.201995849608</v>
      </c>
      <c r="AB114" s="73">
        <v>1117.7970275878902</v>
      </c>
      <c r="AC114" s="73">
        <v>1162.580978393554</v>
      </c>
      <c r="AD114" s="73">
        <v>1208.344024658202</v>
      </c>
      <c r="AE114" s="73">
        <v>1254.282028198234</v>
      </c>
    </row>
    <row r="116" spans="1:31" x14ac:dyDescent="0.3">
      <c r="A116" s="68" t="s">
        <v>1233</v>
      </c>
      <c r="B116" s="68" t="s">
        <v>1315</v>
      </c>
      <c r="C116" s="68" t="s">
        <v>1316</v>
      </c>
      <c r="D116" s="68" t="s">
        <v>1317</v>
      </c>
      <c r="E116" s="68" t="s">
        <v>1318</v>
      </c>
      <c r="F116" s="68" t="s">
        <v>1319</v>
      </c>
      <c r="G116" s="68" t="s">
        <v>1320</v>
      </c>
      <c r="H116" s="68" t="s">
        <v>1321</v>
      </c>
      <c r="I116" s="68" t="s">
        <v>1322</v>
      </c>
      <c r="J116" s="68" t="s">
        <v>1323</v>
      </c>
      <c r="K116" s="68" t="s">
        <v>1324</v>
      </c>
      <c r="L116" s="68" t="s">
        <v>1325</v>
      </c>
      <c r="M116" s="68" t="s">
        <v>1326</v>
      </c>
      <c r="N116" s="68" t="s">
        <v>1327</v>
      </c>
      <c r="O116" s="68" t="s">
        <v>1328</v>
      </c>
      <c r="P116" s="68" t="s">
        <v>1329</v>
      </c>
      <c r="Q116" s="68" t="s">
        <v>1330</v>
      </c>
      <c r="R116" s="68" t="s">
        <v>1331</v>
      </c>
      <c r="S116" s="68" t="s">
        <v>1332</v>
      </c>
      <c r="T116" s="68" t="s">
        <v>1333</v>
      </c>
      <c r="U116" s="68" t="s">
        <v>1334</v>
      </c>
      <c r="V116" s="68" t="s">
        <v>1335</v>
      </c>
      <c r="W116" s="68" t="s">
        <v>1336</v>
      </c>
      <c r="X116" s="68" t="s">
        <v>1337</v>
      </c>
      <c r="Y116" s="68" t="s">
        <v>1338</v>
      </c>
      <c r="Z116" s="68" t="s">
        <v>1339</v>
      </c>
      <c r="AA116" s="68" t="s">
        <v>1340</v>
      </c>
      <c r="AB116" s="68" t="s">
        <v>1341</v>
      </c>
      <c r="AC116" s="68" t="s">
        <v>1342</v>
      </c>
      <c r="AD116" s="68" t="s">
        <v>1343</v>
      </c>
      <c r="AE116" s="68" t="s">
        <v>1344</v>
      </c>
    </row>
    <row r="117" spans="1:31" x14ac:dyDescent="0.3">
      <c r="A117" s="72" t="s">
        <v>1356</v>
      </c>
      <c r="B117" s="72" t="s">
        <v>1358</v>
      </c>
      <c r="C117" s="73">
        <v>0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O117" s="73">
        <v>0</v>
      </c>
      <c r="P117" s="73">
        <v>0</v>
      </c>
      <c r="Q117" s="73">
        <v>0</v>
      </c>
      <c r="R117" s="73">
        <v>0</v>
      </c>
      <c r="S117" s="73">
        <v>0</v>
      </c>
      <c r="T117" s="73">
        <v>0</v>
      </c>
      <c r="U117" s="73">
        <v>0</v>
      </c>
      <c r="V117" s="73">
        <v>0</v>
      </c>
      <c r="W117" s="73">
        <v>0</v>
      </c>
      <c r="X117" s="73">
        <v>0</v>
      </c>
      <c r="Y117" s="73">
        <v>0</v>
      </c>
      <c r="Z117" s="73">
        <v>0</v>
      </c>
      <c r="AA117" s="73">
        <v>0</v>
      </c>
      <c r="AB117" s="73">
        <v>0</v>
      </c>
      <c r="AC117" s="73">
        <v>0</v>
      </c>
      <c r="AD117" s="73">
        <v>0</v>
      </c>
      <c r="AE117" s="73">
        <v>0</v>
      </c>
    </row>
    <row r="118" spans="1:31" x14ac:dyDescent="0.3">
      <c r="A118" s="72" t="s">
        <v>1356</v>
      </c>
      <c r="B118" s="72" t="s">
        <v>1359</v>
      </c>
      <c r="C118" s="73">
        <v>0</v>
      </c>
      <c r="D118" s="73">
        <v>0</v>
      </c>
      <c r="E118" s="73">
        <v>0</v>
      </c>
      <c r="F118" s="73">
        <v>0</v>
      </c>
      <c r="G118" s="73">
        <v>0</v>
      </c>
      <c r="H118" s="73">
        <v>0</v>
      </c>
      <c r="I118" s="73">
        <v>0</v>
      </c>
      <c r="J118" s="73">
        <v>0</v>
      </c>
      <c r="K118" s="73">
        <v>0</v>
      </c>
      <c r="L118" s="73">
        <v>0</v>
      </c>
      <c r="M118" s="73">
        <v>0</v>
      </c>
      <c r="N118" s="73">
        <v>0</v>
      </c>
      <c r="O118" s="73">
        <v>0</v>
      </c>
      <c r="P118" s="73">
        <v>0</v>
      </c>
      <c r="Q118" s="73">
        <v>0</v>
      </c>
      <c r="R118" s="73">
        <v>0</v>
      </c>
      <c r="S118" s="73">
        <v>0</v>
      </c>
      <c r="T118" s="73">
        <v>0</v>
      </c>
      <c r="U118" s="73">
        <v>0</v>
      </c>
      <c r="V118" s="73">
        <v>0</v>
      </c>
      <c r="W118" s="73">
        <v>0</v>
      </c>
      <c r="X118" s="73">
        <v>0</v>
      </c>
      <c r="Y118" s="73">
        <v>0</v>
      </c>
      <c r="Z118" s="73">
        <v>0</v>
      </c>
      <c r="AA118" s="73">
        <v>0</v>
      </c>
      <c r="AB118" s="73">
        <v>0</v>
      </c>
      <c r="AC118" s="73">
        <v>0</v>
      </c>
      <c r="AD118" s="73">
        <v>0</v>
      </c>
      <c r="AE118" s="73">
        <v>0</v>
      </c>
    </row>
    <row r="119" spans="1:31" x14ac:dyDescent="0.3">
      <c r="A119" s="72" t="s">
        <v>1356</v>
      </c>
      <c r="B119" s="72" t="s">
        <v>1360</v>
      </c>
      <c r="C119" s="73">
        <v>2.531000047922126</v>
      </c>
      <c r="D119" s="73">
        <v>5.8989998698234514</v>
      </c>
      <c r="E119" s="73">
        <v>10.95600008964537</v>
      </c>
      <c r="F119" s="73">
        <v>18.307000398635768</v>
      </c>
      <c r="G119" s="73">
        <v>27.271999120712248</v>
      </c>
      <c r="H119" s="73">
        <v>37.668000698089529</v>
      </c>
      <c r="I119" s="73">
        <v>50.497000694274853</v>
      </c>
      <c r="J119" s="73">
        <v>65.411998748779297</v>
      </c>
      <c r="K119" s="73">
        <v>82.598003387451101</v>
      </c>
      <c r="L119" s="73">
        <v>96.729002952575598</v>
      </c>
      <c r="M119" s="73">
        <v>112.11099720001209</v>
      </c>
      <c r="N119" s="73">
        <v>128.7480001449583</v>
      </c>
      <c r="O119" s="73">
        <v>146.674007415771</v>
      </c>
      <c r="P119" s="73">
        <v>164.1120033264157</v>
      </c>
      <c r="Q119" s="73">
        <v>182.07299804687452</v>
      </c>
      <c r="R119" s="73">
        <v>191.79999732971089</v>
      </c>
      <c r="S119" s="73">
        <v>202.03400230407689</v>
      </c>
      <c r="T119" s="73">
        <v>212.35599899291938</v>
      </c>
      <c r="U119" s="73">
        <v>223.17800712585358</v>
      </c>
      <c r="V119" s="73">
        <v>234.19300270080521</v>
      </c>
      <c r="W119" s="73">
        <v>245.49399948120112</v>
      </c>
      <c r="X119" s="73">
        <v>256.95800399780211</v>
      </c>
      <c r="Y119" s="73">
        <v>268.73600196838322</v>
      </c>
      <c r="Z119" s="73">
        <v>280.62199401855423</v>
      </c>
      <c r="AA119" s="73">
        <v>292.61600875854447</v>
      </c>
      <c r="AB119" s="73">
        <v>304.57599258422778</v>
      </c>
      <c r="AC119" s="73">
        <v>316.62600326538069</v>
      </c>
      <c r="AD119" s="73">
        <v>328.75601196289063</v>
      </c>
      <c r="AE119" s="73">
        <v>340.86399841308514</v>
      </c>
    </row>
    <row r="122" spans="1:31" x14ac:dyDescent="0.3">
      <c r="A122" s="75" t="s">
        <v>1361</v>
      </c>
    </row>
    <row r="123" spans="1:31" x14ac:dyDescent="0.3">
      <c r="A123" s="68" t="s">
        <v>1233</v>
      </c>
      <c r="B123" s="68" t="s">
        <v>1315</v>
      </c>
      <c r="C123" s="68" t="s">
        <v>1316</v>
      </c>
      <c r="D123" s="68" t="s">
        <v>1317</v>
      </c>
      <c r="E123" s="68" t="s">
        <v>1318</v>
      </c>
      <c r="F123" s="68" t="s">
        <v>1319</v>
      </c>
      <c r="G123" s="68" t="s">
        <v>1320</v>
      </c>
      <c r="H123" s="68" t="s">
        <v>1321</v>
      </c>
      <c r="I123" s="68" t="s">
        <v>1322</v>
      </c>
      <c r="J123" s="68" t="s">
        <v>1323</v>
      </c>
      <c r="K123" s="68" t="s">
        <v>1324</v>
      </c>
      <c r="L123" s="68" t="s">
        <v>1325</v>
      </c>
      <c r="M123" s="68" t="s">
        <v>1326</v>
      </c>
      <c r="N123" s="68" t="s">
        <v>1327</v>
      </c>
      <c r="O123" s="68" t="s">
        <v>1328</v>
      </c>
      <c r="P123" s="68" t="s">
        <v>1329</v>
      </c>
      <c r="Q123" s="68" t="s">
        <v>1330</v>
      </c>
      <c r="R123" s="68" t="s">
        <v>1331</v>
      </c>
      <c r="S123" s="68" t="s">
        <v>1332</v>
      </c>
      <c r="T123" s="68" t="s">
        <v>1333</v>
      </c>
      <c r="U123" s="68" t="s">
        <v>1334</v>
      </c>
      <c r="V123" s="68" t="s">
        <v>1335</v>
      </c>
      <c r="W123" s="68" t="s">
        <v>1336</v>
      </c>
      <c r="X123" s="68" t="s">
        <v>1337</v>
      </c>
      <c r="Y123" s="68" t="s">
        <v>1338</v>
      </c>
      <c r="Z123" s="68" t="s">
        <v>1339</v>
      </c>
      <c r="AA123" s="68" t="s">
        <v>1340</v>
      </c>
      <c r="AB123" s="68" t="s">
        <v>1341</v>
      </c>
      <c r="AC123" s="68" t="s">
        <v>1342</v>
      </c>
      <c r="AD123" s="68" t="s">
        <v>1343</v>
      </c>
      <c r="AE123" s="68" t="s">
        <v>1344</v>
      </c>
    </row>
    <row r="124" spans="1:31" x14ac:dyDescent="0.3">
      <c r="A124" s="72" t="s">
        <v>1345</v>
      </c>
      <c r="B124" s="72" t="s">
        <v>1362</v>
      </c>
      <c r="C124" s="73">
        <v>14317.73557949064</v>
      </c>
      <c r="D124" s="73">
        <v>16038.031738281245</v>
      </c>
      <c r="E124" s="73">
        <v>18141.66250038147</v>
      </c>
      <c r="F124" s="73">
        <v>20467.162845611565</v>
      </c>
      <c r="G124" s="73">
        <v>22742.462699890129</v>
      </c>
      <c r="H124" s="73">
        <v>24794.136241912842</v>
      </c>
      <c r="I124" s="73">
        <v>27203.264793395989</v>
      </c>
      <c r="J124" s="73">
        <v>29404.585037231431</v>
      </c>
      <c r="K124" s="73">
        <v>31633.684417724588</v>
      </c>
      <c r="L124" s="73">
        <v>33722.422073364258</v>
      </c>
      <c r="M124" s="73">
        <v>35881.735794067376</v>
      </c>
      <c r="N124" s="73">
        <v>38229.617347717271</v>
      </c>
      <c r="O124" s="73">
        <v>40526.807868957505</v>
      </c>
      <c r="P124" s="73">
        <v>42201.454330444321</v>
      </c>
      <c r="Q124" s="73">
        <v>43959.248107910142</v>
      </c>
      <c r="R124" s="73">
        <v>45343.557586669915</v>
      </c>
      <c r="S124" s="73">
        <v>47243.382507324204</v>
      </c>
      <c r="T124" s="73">
        <v>48591.002059936516</v>
      </c>
      <c r="U124" s="73">
        <v>50017.107940673828</v>
      </c>
      <c r="V124" s="73">
        <v>51711.974105834954</v>
      </c>
      <c r="W124" s="73">
        <v>53139.024307250962</v>
      </c>
      <c r="X124" s="73">
        <v>54708.855667114243</v>
      </c>
      <c r="Y124" s="73">
        <v>56320.096862792961</v>
      </c>
      <c r="Z124" s="73">
        <v>57968.833374023438</v>
      </c>
      <c r="AA124" s="73">
        <v>59644.967987060547</v>
      </c>
      <c r="AB124" s="73">
        <v>61342.158584594727</v>
      </c>
      <c r="AC124" s="73">
        <v>63040.189727783189</v>
      </c>
      <c r="AD124" s="73">
        <v>64716.189086914055</v>
      </c>
      <c r="AE124" s="73">
        <v>66373.636596679688</v>
      </c>
    </row>
    <row r="125" spans="1:31" collapsed="1" x14ac:dyDescent="0.3">
      <c r="A125" s="72" t="s">
        <v>1345</v>
      </c>
      <c r="B125" s="72" t="s">
        <v>1363</v>
      </c>
      <c r="C125" s="73">
        <v>579.5</v>
      </c>
      <c r="D125" s="73">
        <v>1031.2</v>
      </c>
      <c r="E125" s="73">
        <v>1768.4</v>
      </c>
      <c r="F125" s="73">
        <v>2546.2999999999997</v>
      </c>
      <c r="G125" s="73">
        <v>3286.9</v>
      </c>
      <c r="H125" s="73">
        <v>3921.6</v>
      </c>
      <c r="I125" s="73">
        <v>4557.8000000000011</v>
      </c>
      <c r="J125" s="73">
        <v>5129.8</v>
      </c>
      <c r="K125" s="73">
        <v>5641.2</v>
      </c>
      <c r="L125" s="73">
        <v>6325.9</v>
      </c>
      <c r="M125" s="73">
        <v>7040.2999999999993</v>
      </c>
      <c r="N125" s="73">
        <v>7755.7999999999993</v>
      </c>
      <c r="O125" s="73">
        <v>8465.7000000000007</v>
      </c>
      <c r="P125" s="73">
        <v>9049.4000000000015</v>
      </c>
      <c r="Q125" s="73">
        <v>9600.4</v>
      </c>
      <c r="R125" s="73">
        <v>9649.8000000000011</v>
      </c>
      <c r="S125" s="73">
        <v>9702.8000000000011</v>
      </c>
      <c r="T125" s="73">
        <v>9740.4</v>
      </c>
      <c r="U125" s="73">
        <v>9784.1</v>
      </c>
      <c r="V125" s="73">
        <v>9817.1</v>
      </c>
      <c r="W125" s="73">
        <v>9839.6</v>
      </c>
      <c r="X125" s="73">
        <v>9854</v>
      </c>
      <c r="Y125" s="73">
        <v>9863.4000000000015</v>
      </c>
      <c r="Z125" s="73">
        <v>9870</v>
      </c>
      <c r="AA125" s="73">
        <v>9868.2999999999993</v>
      </c>
      <c r="AB125" s="73">
        <v>9858.5</v>
      </c>
      <c r="AC125" s="73">
        <v>9836.4</v>
      </c>
      <c r="AD125" s="73">
        <v>9798.5999999999985</v>
      </c>
      <c r="AE125" s="73">
        <v>9747.0000000000036</v>
      </c>
    </row>
    <row r="126" spans="1:31" collapsed="1" x14ac:dyDescent="0.3">
      <c r="A126" s="72" t="s">
        <v>1345</v>
      </c>
      <c r="B126" s="72" t="s">
        <v>1364</v>
      </c>
      <c r="C126" s="73">
        <v>579.5</v>
      </c>
      <c r="D126" s="73">
        <v>1031.2</v>
      </c>
      <c r="E126" s="73">
        <v>1768.4</v>
      </c>
      <c r="F126" s="73">
        <v>2546.2999999999997</v>
      </c>
      <c r="G126" s="73">
        <v>3286.9</v>
      </c>
      <c r="H126" s="73">
        <v>3921.6</v>
      </c>
      <c r="I126" s="73">
        <v>4557.8000000000011</v>
      </c>
      <c r="J126" s="73">
        <v>5129.8</v>
      </c>
      <c r="K126" s="73">
        <v>5641.2</v>
      </c>
      <c r="L126" s="73">
        <v>6325.9</v>
      </c>
      <c r="M126" s="73">
        <v>7040.2999999999993</v>
      </c>
      <c r="N126" s="73">
        <v>7755.7999999999993</v>
      </c>
      <c r="O126" s="73">
        <v>8465.7000000000007</v>
      </c>
      <c r="P126" s="73">
        <v>9049.4000000000015</v>
      </c>
      <c r="Q126" s="73">
        <v>9600.4</v>
      </c>
      <c r="R126" s="73">
        <v>9649.8000000000011</v>
      </c>
      <c r="S126" s="73">
        <v>9702.8000000000011</v>
      </c>
      <c r="T126" s="73">
        <v>9740.4</v>
      </c>
      <c r="U126" s="73">
        <v>9784.1</v>
      </c>
      <c r="V126" s="73">
        <v>9817.1</v>
      </c>
      <c r="W126" s="73">
        <v>9839.6</v>
      </c>
      <c r="X126" s="73">
        <v>9854</v>
      </c>
      <c r="Y126" s="73">
        <v>9863.4000000000015</v>
      </c>
      <c r="Z126" s="73">
        <v>9870</v>
      </c>
      <c r="AA126" s="73">
        <v>9868.2999999999993</v>
      </c>
      <c r="AB126" s="73">
        <v>9858.5</v>
      </c>
      <c r="AC126" s="73">
        <v>9836.4</v>
      </c>
      <c r="AD126" s="73">
        <v>9798.5999999999985</v>
      </c>
      <c r="AE126" s="73">
        <v>9747.0000000000036</v>
      </c>
    </row>
    <row r="128" spans="1:31" x14ac:dyDescent="0.3">
      <c r="A128" s="68" t="s">
        <v>1233</v>
      </c>
      <c r="B128" s="68" t="s">
        <v>1315</v>
      </c>
      <c r="C128" s="68" t="s">
        <v>1316</v>
      </c>
      <c r="D128" s="68" t="s">
        <v>1317</v>
      </c>
      <c r="E128" s="68" t="s">
        <v>1318</v>
      </c>
      <c r="F128" s="68" t="s">
        <v>1319</v>
      </c>
      <c r="G128" s="68" t="s">
        <v>1320</v>
      </c>
      <c r="H128" s="68" t="s">
        <v>1321</v>
      </c>
      <c r="I128" s="68" t="s">
        <v>1322</v>
      </c>
      <c r="J128" s="68" t="s">
        <v>1323</v>
      </c>
      <c r="K128" s="68" t="s">
        <v>1324</v>
      </c>
      <c r="L128" s="68" t="s">
        <v>1325</v>
      </c>
      <c r="M128" s="68" t="s">
        <v>1326</v>
      </c>
      <c r="N128" s="68" t="s">
        <v>1327</v>
      </c>
      <c r="O128" s="68" t="s">
        <v>1328</v>
      </c>
      <c r="P128" s="68" t="s">
        <v>1329</v>
      </c>
      <c r="Q128" s="68" t="s">
        <v>1330</v>
      </c>
      <c r="R128" s="68" t="s">
        <v>1331</v>
      </c>
      <c r="S128" s="68" t="s">
        <v>1332</v>
      </c>
      <c r="T128" s="68" t="s">
        <v>1333</v>
      </c>
      <c r="U128" s="68" t="s">
        <v>1334</v>
      </c>
      <c r="V128" s="68" t="s">
        <v>1335</v>
      </c>
      <c r="W128" s="68" t="s">
        <v>1336</v>
      </c>
      <c r="X128" s="68" t="s">
        <v>1337</v>
      </c>
      <c r="Y128" s="68" t="s">
        <v>1338</v>
      </c>
      <c r="Z128" s="68" t="s">
        <v>1339</v>
      </c>
      <c r="AA128" s="68" t="s">
        <v>1340</v>
      </c>
      <c r="AB128" s="68" t="s">
        <v>1341</v>
      </c>
      <c r="AC128" s="68" t="s">
        <v>1342</v>
      </c>
      <c r="AD128" s="68" t="s">
        <v>1343</v>
      </c>
      <c r="AE128" s="68" t="s">
        <v>1344</v>
      </c>
    </row>
    <row r="129" spans="1:31" x14ac:dyDescent="0.3">
      <c r="A129" s="72" t="s">
        <v>1352</v>
      </c>
      <c r="B129" s="72" t="s">
        <v>1362</v>
      </c>
      <c r="C129" s="73">
        <v>4241.3829040527289</v>
      </c>
      <c r="D129" s="73">
        <v>4711.3319396972647</v>
      </c>
      <c r="E129" s="73">
        <v>5343.9404907226563</v>
      </c>
      <c r="F129" s="73">
        <v>6062.9208984375</v>
      </c>
      <c r="G129" s="73">
        <v>6807.4859619140625</v>
      </c>
      <c r="H129" s="73">
        <v>7463.93701171875</v>
      </c>
      <c r="I129" s="73">
        <v>8257.1661376953107</v>
      </c>
      <c r="J129" s="73">
        <v>9003.6689453125</v>
      </c>
      <c r="K129" s="73">
        <v>9768.92822265625</v>
      </c>
      <c r="L129" s="73">
        <v>10504.7978515625</v>
      </c>
      <c r="M129" s="73">
        <v>11253.5546875</v>
      </c>
      <c r="N129" s="73">
        <v>12077.626098632811</v>
      </c>
      <c r="O129" s="73">
        <v>12885.68591308593</v>
      </c>
      <c r="P129" s="73">
        <v>13472.84814453125</v>
      </c>
      <c r="Q129" s="73">
        <v>14095.52270507812</v>
      </c>
      <c r="R129" s="73">
        <v>14591.8154296875</v>
      </c>
      <c r="S129" s="73">
        <v>15270.205078125</v>
      </c>
      <c r="T129" s="73">
        <v>15752.2724609375</v>
      </c>
      <c r="U129" s="73">
        <v>16264.2509765625</v>
      </c>
      <c r="V129" s="73">
        <v>16864</v>
      </c>
      <c r="W129" s="73">
        <v>17367.352294921871</v>
      </c>
      <c r="X129" s="73">
        <v>17918.0751953125</v>
      </c>
      <c r="Y129" s="73">
        <v>18480.28564453125</v>
      </c>
      <c r="Z129" s="73">
        <v>19049.06884765625</v>
      </c>
      <c r="AA129" s="73">
        <v>19615.707275390621</v>
      </c>
      <c r="AB129" s="73">
        <v>20164.0634765625</v>
      </c>
      <c r="AC129" s="73">
        <v>20698.415283203121</v>
      </c>
      <c r="AD129" s="73">
        <v>21227.725830078121</v>
      </c>
      <c r="AE129" s="73">
        <v>21742.505615234371</v>
      </c>
    </row>
    <row r="130" spans="1:31" x14ac:dyDescent="0.3">
      <c r="A130" s="72" t="s">
        <v>1352</v>
      </c>
      <c r="B130" s="72" t="s">
        <v>1363</v>
      </c>
      <c r="C130" s="73">
        <v>203.5</v>
      </c>
      <c r="D130" s="73">
        <v>385.90000000000003</v>
      </c>
      <c r="E130" s="73">
        <v>585</v>
      </c>
      <c r="F130" s="73">
        <v>808.6</v>
      </c>
      <c r="G130" s="73">
        <v>1038.8</v>
      </c>
      <c r="H130" s="73">
        <v>1231.3000000000002</v>
      </c>
      <c r="I130" s="73">
        <v>1430.2000000000003</v>
      </c>
      <c r="J130" s="73">
        <v>1617.7000000000003</v>
      </c>
      <c r="K130" s="73">
        <v>1786.0000000000002</v>
      </c>
      <c r="L130" s="73">
        <v>2016.8000000000002</v>
      </c>
      <c r="M130" s="73">
        <v>2252.5</v>
      </c>
      <c r="N130" s="73">
        <v>2492.1999999999998</v>
      </c>
      <c r="O130" s="73">
        <v>2729.7000000000003</v>
      </c>
      <c r="P130" s="73">
        <v>2928.2000000000003</v>
      </c>
      <c r="Q130" s="73">
        <v>3115.2</v>
      </c>
      <c r="R130" s="73">
        <v>3140.2000000000003</v>
      </c>
      <c r="S130" s="73">
        <v>3166.7000000000003</v>
      </c>
      <c r="T130" s="73">
        <v>3186.2999999999997</v>
      </c>
      <c r="U130" s="73">
        <v>3208.5</v>
      </c>
      <c r="V130" s="73">
        <v>3226.3</v>
      </c>
      <c r="W130" s="73">
        <v>3239.8</v>
      </c>
      <c r="X130" s="73">
        <v>3250</v>
      </c>
      <c r="Y130" s="73">
        <v>3257.1000000000004</v>
      </c>
      <c r="Z130" s="73">
        <v>3262.3999999999996</v>
      </c>
      <c r="AA130" s="73">
        <v>3263.8</v>
      </c>
      <c r="AB130" s="73">
        <v>3259</v>
      </c>
      <c r="AC130" s="73">
        <v>3248.0999999999995</v>
      </c>
      <c r="AD130" s="73">
        <v>3233.5999999999995</v>
      </c>
      <c r="AE130" s="73">
        <v>3213.2</v>
      </c>
    </row>
    <row r="131" spans="1:31" x14ac:dyDescent="0.3">
      <c r="A131" s="72" t="s">
        <v>1352</v>
      </c>
      <c r="B131" s="72" t="s">
        <v>1364</v>
      </c>
      <c r="C131" s="73">
        <v>203.5</v>
      </c>
      <c r="D131" s="73">
        <v>385.90000000000003</v>
      </c>
      <c r="E131" s="73">
        <v>585</v>
      </c>
      <c r="F131" s="73">
        <v>808.6</v>
      </c>
      <c r="G131" s="73">
        <v>1038.8</v>
      </c>
      <c r="H131" s="73">
        <v>1231.3000000000002</v>
      </c>
      <c r="I131" s="73">
        <v>1430.2000000000003</v>
      </c>
      <c r="J131" s="73">
        <v>1617.7000000000003</v>
      </c>
      <c r="K131" s="73">
        <v>1786.0000000000002</v>
      </c>
      <c r="L131" s="73">
        <v>2016.8000000000002</v>
      </c>
      <c r="M131" s="73">
        <v>2252.5</v>
      </c>
      <c r="N131" s="73">
        <v>2492.1999999999998</v>
      </c>
      <c r="O131" s="73">
        <v>2729.7000000000003</v>
      </c>
      <c r="P131" s="73">
        <v>2928.2000000000003</v>
      </c>
      <c r="Q131" s="73">
        <v>3115.2</v>
      </c>
      <c r="R131" s="73">
        <v>3140.2000000000003</v>
      </c>
      <c r="S131" s="73">
        <v>3166.7000000000003</v>
      </c>
      <c r="T131" s="73">
        <v>3186.2999999999997</v>
      </c>
      <c r="U131" s="73">
        <v>3208.5</v>
      </c>
      <c r="V131" s="73">
        <v>3226.3</v>
      </c>
      <c r="W131" s="73">
        <v>3239.8</v>
      </c>
      <c r="X131" s="73">
        <v>3250</v>
      </c>
      <c r="Y131" s="73">
        <v>3257.1000000000004</v>
      </c>
      <c r="Z131" s="73">
        <v>3262.3999999999996</v>
      </c>
      <c r="AA131" s="73">
        <v>3263.8</v>
      </c>
      <c r="AB131" s="73">
        <v>3259</v>
      </c>
      <c r="AC131" s="73">
        <v>3248.0999999999995</v>
      </c>
      <c r="AD131" s="73">
        <v>3233.5999999999995</v>
      </c>
      <c r="AE131" s="73">
        <v>3213.2</v>
      </c>
    </row>
    <row r="133" spans="1:31" x14ac:dyDescent="0.3">
      <c r="A133" s="68" t="s">
        <v>1233</v>
      </c>
      <c r="B133" s="68" t="s">
        <v>1315</v>
      </c>
      <c r="C133" s="68" t="s">
        <v>1316</v>
      </c>
      <c r="D133" s="68" t="s">
        <v>1317</v>
      </c>
      <c r="E133" s="68" t="s">
        <v>1318</v>
      </c>
      <c r="F133" s="68" t="s">
        <v>1319</v>
      </c>
      <c r="G133" s="68" t="s">
        <v>1320</v>
      </c>
      <c r="H133" s="68" t="s">
        <v>1321</v>
      </c>
      <c r="I133" s="68" t="s">
        <v>1322</v>
      </c>
      <c r="J133" s="68" t="s">
        <v>1323</v>
      </c>
      <c r="K133" s="68" t="s">
        <v>1324</v>
      </c>
      <c r="L133" s="68" t="s">
        <v>1325</v>
      </c>
      <c r="M133" s="68" t="s">
        <v>1326</v>
      </c>
      <c r="N133" s="68" t="s">
        <v>1327</v>
      </c>
      <c r="O133" s="68" t="s">
        <v>1328</v>
      </c>
      <c r="P133" s="68" t="s">
        <v>1329</v>
      </c>
      <c r="Q133" s="68" t="s">
        <v>1330</v>
      </c>
      <c r="R133" s="68" t="s">
        <v>1331</v>
      </c>
      <c r="S133" s="68" t="s">
        <v>1332</v>
      </c>
      <c r="T133" s="68" t="s">
        <v>1333</v>
      </c>
      <c r="U133" s="68" t="s">
        <v>1334</v>
      </c>
      <c r="V133" s="68" t="s">
        <v>1335</v>
      </c>
      <c r="W133" s="68" t="s">
        <v>1336</v>
      </c>
      <c r="X133" s="68" t="s">
        <v>1337</v>
      </c>
      <c r="Y133" s="68" t="s">
        <v>1338</v>
      </c>
      <c r="Z133" s="68" t="s">
        <v>1339</v>
      </c>
      <c r="AA133" s="68" t="s">
        <v>1340</v>
      </c>
      <c r="AB133" s="68" t="s">
        <v>1341</v>
      </c>
      <c r="AC133" s="68" t="s">
        <v>1342</v>
      </c>
      <c r="AD133" s="68" t="s">
        <v>1343</v>
      </c>
      <c r="AE133" s="68" t="s">
        <v>1344</v>
      </c>
    </row>
    <row r="134" spans="1:31" x14ac:dyDescent="0.3">
      <c r="A134" s="72" t="s">
        <v>1353</v>
      </c>
      <c r="B134" s="72" t="s">
        <v>1362</v>
      </c>
      <c r="C134" s="73">
        <v>4265.7440490722647</v>
      </c>
      <c r="D134" s="73">
        <v>4680.951629638671</v>
      </c>
      <c r="E134" s="73">
        <v>5183.1304321289063</v>
      </c>
      <c r="F134" s="73">
        <v>5787.557373046875</v>
      </c>
      <c r="G134" s="73">
        <v>6389.47265625</v>
      </c>
      <c r="H134" s="73">
        <v>6895.2298583984375</v>
      </c>
      <c r="I134" s="73">
        <v>7516.7694091796875</v>
      </c>
      <c r="J134" s="73">
        <v>8113.26904296875</v>
      </c>
      <c r="K134" s="73">
        <v>8718.3391113281195</v>
      </c>
      <c r="L134" s="73">
        <v>9285.158203125</v>
      </c>
      <c r="M134" s="73">
        <v>9878.2021484375</v>
      </c>
      <c r="N134" s="73">
        <v>10523.746215820311</v>
      </c>
      <c r="O134" s="73">
        <v>11158.63232421875</v>
      </c>
      <c r="P134" s="73">
        <v>11620.78198242187</v>
      </c>
      <c r="Q134" s="73">
        <v>12106.79614257812</v>
      </c>
      <c r="R134" s="73">
        <v>12479.32067871093</v>
      </c>
      <c r="S134" s="73">
        <v>13012.87097167968</v>
      </c>
      <c r="T134" s="73">
        <v>13376.08813476562</v>
      </c>
      <c r="U134" s="73">
        <v>13757.3876953125</v>
      </c>
      <c r="V134" s="73">
        <v>14223.6259765625</v>
      </c>
      <c r="W134" s="73">
        <v>14602.67431640625</v>
      </c>
      <c r="X134" s="73">
        <v>15026.61889648437</v>
      </c>
      <c r="Y134" s="73">
        <v>15462.798828125</v>
      </c>
      <c r="Z134" s="73">
        <v>15914.64794921875</v>
      </c>
      <c r="AA134" s="73">
        <v>16374.3203125</v>
      </c>
      <c r="AB134" s="73">
        <v>16853.6875</v>
      </c>
      <c r="AC134" s="73">
        <v>17335.372314453121</v>
      </c>
      <c r="AD134" s="73">
        <v>17808.1953125</v>
      </c>
      <c r="AE134" s="73">
        <v>18279.0087890625</v>
      </c>
    </row>
    <row r="135" spans="1:31" x14ac:dyDescent="0.3">
      <c r="A135" s="72" t="s">
        <v>1353</v>
      </c>
      <c r="B135" s="72" t="s">
        <v>1363</v>
      </c>
      <c r="C135" s="73">
        <v>113.00000000000001</v>
      </c>
      <c r="D135" s="73">
        <v>269.20000000000005</v>
      </c>
      <c r="E135" s="73">
        <v>441.49999999999994</v>
      </c>
      <c r="F135" s="73">
        <v>636.29999999999995</v>
      </c>
      <c r="G135" s="73">
        <v>828.89999999999986</v>
      </c>
      <c r="H135" s="73">
        <v>979.8</v>
      </c>
      <c r="I135" s="73">
        <v>1137.4000000000001</v>
      </c>
      <c r="J135" s="73">
        <v>1294.8</v>
      </c>
      <c r="K135" s="73">
        <v>1435.3999999999999</v>
      </c>
      <c r="L135" s="73">
        <v>1617.8999999999999</v>
      </c>
      <c r="M135" s="73">
        <v>1809.9</v>
      </c>
      <c r="N135" s="73">
        <v>1999.5</v>
      </c>
      <c r="O135" s="73">
        <v>2187.6</v>
      </c>
      <c r="P135" s="73">
        <v>2339.4000000000005</v>
      </c>
      <c r="Q135" s="73">
        <v>2485.6999999999998</v>
      </c>
      <c r="R135" s="73">
        <v>2493.2999999999997</v>
      </c>
      <c r="S135" s="73">
        <v>2502.5000000000005</v>
      </c>
      <c r="T135" s="73">
        <v>2508.4999999999995</v>
      </c>
      <c r="U135" s="73">
        <v>2516.1999999999998</v>
      </c>
      <c r="V135" s="73">
        <v>2522.2999999999997</v>
      </c>
      <c r="W135" s="73">
        <v>2525.2999999999997</v>
      </c>
      <c r="X135" s="73">
        <v>2527.4999999999995</v>
      </c>
      <c r="Y135" s="73">
        <v>2529.3000000000002</v>
      </c>
      <c r="Z135" s="73">
        <v>2532.0999999999995</v>
      </c>
      <c r="AA135" s="73">
        <v>2532.5</v>
      </c>
      <c r="AB135" s="73">
        <v>2533.3999999999996</v>
      </c>
      <c r="AC135" s="73">
        <v>2531.3000000000002</v>
      </c>
      <c r="AD135" s="73">
        <v>2524.1</v>
      </c>
      <c r="AE135" s="73">
        <v>2514.1000000000004</v>
      </c>
    </row>
    <row r="136" spans="1:31" x14ac:dyDescent="0.3">
      <c r="A136" s="72" t="s">
        <v>1353</v>
      </c>
      <c r="B136" s="72" t="s">
        <v>1364</v>
      </c>
      <c r="C136" s="73">
        <v>113.00000000000001</v>
      </c>
      <c r="D136" s="73">
        <v>269.20000000000005</v>
      </c>
      <c r="E136" s="73">
        <v>441.49999999999994</v>
      </c>
      <c r="F136" s="73">
        <v>636.29999999999995</v>
      </c>
      <c r="G136" s="73">
        <v>828.89999999999986</v>
      </c>
      <c r="H136" s="73">
        <v>979.8</v>
      </c>
      <c r="I136" s="73">
        <v>1137.4000000000001</v>
      </c>
      <c r="J136" s="73">
        <v>1294.8</v>
      </c>
      <c r="K136" s="73">
        <v>1435.3999999999999</v>
      </c>
      <c r="L136" s="73">
        <v>1617.8999999999999</v>
      </c>
      <c r="M136" s="73">
        <v>1809.9</v>
      </c>
      <c r="N136" s="73">
        <v>1999.5</v>
      </c>
      <c r="O136" s="73">
        <v>2187.6</v>
      </c>
      <c r="P136" s="73">
        <v>2339.4000000000005</v>
      </c>
      <c r="Q136" s="73">
        <v>2485.6999999999998</v>
      </c>
      <c r="R136" s="73">
        <v>2493.2999999999997</v>
      </c>
      <c r="S136" s="73">
        <v>2502.5000000000005</v>
      </c>
      <c r="T136" s="73">
        <v>2508.4999999999995</v>
      </c>
      <c r="U136" s="73">
        <v>2516.1999999999998</v>
      </c>
      <c r="V136" s="73">
        <v>2522.2999999999997</v>
      </c>
      <c r="W136" s="73">
        <v>2525.2999999999997</v>
      </c>
      <c r="X136" s="73">
        <v>2527.4999999999995</v>
      </c>
      <c r="Y136" s="73">
        <v>2529.3000000000002</v>
      </c>
      <c r="Z136" s="73">
        <v>2532.0999999999995</v>
      </c>
      <c r="AA136" s="73">
        <v>2532.5</v>
      </c>
      <c r="AB136" s="73">
        <v>2533.3999999999996</v>
      </c>
      <c r="AC136" s="73">
        <v>2531.3000000000002</v>
      </c>
      <c r="AD136" s="73">
        <v>2524.1</v>
      </c>
      <c r="AE136" s="73">
        <v>2514.1000000000004</v>
      </c>
    </row>
    <row r="138" spans="1:31" x14ac:dyDescent="0.3">
      <c r="A138" s="68" t="s">
        <v>1233</v>
      </c>
      <c r="B138" s="68" t="s">
        <v>1315</v>
      </c>
      <c r="C138" s="68" t="s">
        <v>1316</v>
      </c>
      <c r="D138" s="68" t="s">
        <v>1317</v>
      </c>
      <c r="E138" s="68" t="s">
        <v>1318</v>
      </c>
      <c r="F138" s="68" t="s">
        <v>1319</v>
      </c>
      <c r="G138" s="68" t="s">
        <v>1320</v>
      </c>
      <c r="H138" s="68" t="s">
        <v>1321</v>
      </c>
      <c r="I138" s="68" t="s">
        <v>1322</v>
      </c>
      <c r="J138" s="68" t="s">
        <v>1323</v>
      </c>
      <c r="K138" s="68" t="s">
        <v>1324</v>
      </c>
      <c r="L138" s="68" t="s">
        <v>1325</v>
      </c>
      <c r="M138" s="68" t="s">
        <v>1326</v>
      </c>
      <c r="N138" s="68" t="s">
        <v>1327</v>
      </c>
      <c r="O138" s="68" t="s">
        <v>1328</v>
      </c>
      <c r="P138" s="68" t="s">
        <v>1329</v>
      </c>
      <c r="Q138" s="68" t="s">
        <v>1330</v>
      </c>
      <c r="R138" s="68" t="s">
        <v>1331</v>
      </c>
      <c r="S138" s="68" t="s">
        <v>1332</v>
      </c>
      <c r="T138" s="68" t="s">
        <v>1333</v>
      </c>
      <c r="U138" s="68" t="s">
        <v>1334</v>
      </c>
      <c r="V138" s="68" t="s">
        <v>1335</v>
      </c>
      <c r="W138" s="68" t="s">
        <v>1336</v>
      </c>
      <c r="X138" s="68" t="s">
        <v>1337</v>
      </c>
      <c r="Y138" s="68" t="s">
        <v>1338</v>
      </c>
      <c r="Z138" s="68" t="s">
        <v>1339</v>
      </c>
      <c r="AA138" s="68" t="s">
        <v>1340</v>
      </c>
      <c r="AB138" s="68" t="s">
        <v>1341</v>
      </c>
      <c r="AC138" s="68" t="s">
        <v>1342</v>
      </c>
      <c r="AD138" s="68" t="s">
        <v>1343</v>
      </c>
      <c r="AE138" s="68" t="s">
        <v>1344</v>
      </c>
    </row>
    <row r="139" spans="1:31" x14ac:dyDescent="0.3">
      <c r="A139" s="72" t="s">
        <v>1354</v>
      </c>
      <c r="B139" s="72" t="s">
        <v>1362</v>
      </c>
      <c r="C139" s="73">
        <v>3672.012664794916</v>
      </c>
      <c r="D139" s="73">
        <v>4323.9168395996094</v>
      </c>
      <c r="E139" s="73">
        <v>5053.76904296875</v>
      </c>
      <c r="F139" s="73">
        <v>5790.9588012695313</v>
      </c>
      <c r="G139" s="73">
        <v>6520.7273559570313</v>
      </c>
      <c r="H139" s="73">
        <v>7238.115234375</v>
      </c>
      <c r="I139" s="73">
        <v>8018.1380615234302</v>
      </c>
      <c r="J139" s="73">
        <v>8676.4749755859302</v>
      </c>
      <c r="K139" s="73">
        <v>9331.2351074218695</v>
      </c>
      <c r="L139" s="73">
        <v>9932.0548095703107</v>
      </c>
      <c r="M139" s="73">
        <v>10554.23461914062</v>
      </c>
      <c r="N139" s="73">
        <v>11213.85388183593</v>
      </c>
      <c r="O139" s="73">
        <v>11851.77001953125</v>
      </c>
      <c r="P139" s="73">
        <v>12333.98999023437</v>
      </c>
      <c r="Q139" s="73">
        <v>12826.341796875</v>
      </c>
      <c r="R139" s="73">
        <v>13223.294921875</v>
      </c>
      <c r="S139" s="73">
        <v>13731.87353515625</v>
      </c>
      <c r="T139" s="73">
        <v>14116.36279296875</v>
      </c>
      <c r="U139" s="73">
        <v>14523.55419921875</v>
      </c>
      <c r="V139" s="73">
        <v>14994.72485351562</v>
      </c>
      <c r="W139" s="73">
        <v>15411.98168945312</v>
      </c>
      <c r="X139" s="73">
        <v>15862.20581054687</v>
      </c>
      <c r="Y139" s="73">
        <v>16328.1181640625</v>
      </c>
      <c r="Z139" s="73">
        <v>16804.285888671871</v>
      </c>
      <c r="AA139" s="73">
        <v>17301.05908203125</v>
      </c>
      <c r="AB139" s="73">
        <v>17811.241455078121</v>
      </c>
      <c r="AC139" s="73">
        <v>18331.921142578121</v>
      </c>
      <c r="AD139" s="73">
        <v>18845.3173828125</v>
      </c>
      <c r="AE139" s="73">
        <v>19361.50830078125</v>
      </c>
    </row>
    <row r="140" spans="1:31" x14ac:dyDescent="0.3">
      <c r="A140" s="72" t="s">
        <v>1354</v>
      </c>
      <c r="B140" s="72" t="s">
        <v>1363</v>
      </c>
      <c r="C140" s="73">
        <v>127.89999999999999</v>
      </c>
      <c r="D140" s="73">
        <v>169.89999999999998</v>
      </c>
      <c r="E140" s="73">
        <v>458.59999999999997</v>
      </c>
      <c r="F140" s="73">
        <v>733.5</v>
      </c>
      <c r="G140" s="73">
        <v>991.5</v>
      </c>
      <c r="H140" s="73">
        <v>1234.7</v>
      </c>
      <c r="I140" s="73">
        <v>1463.3000000000002</v>
      </c>
      <c r="J140" s="73">
        <v>1639.3</v>
      </c>
      <c r="K140" s="73">
        <v>1795.4999999999998</v>
      </c>
      <c r="L140" s="73">
        <v>2004.5</v>
      </c>
      <c r="M140" s="73">
        <v>2224</v>
      </c>
      <c r="N140" s="73">
        <v>2443.1</v>
      </c>
      <c r="O140" s="73">
        <v>2661.2</v>
      </c>
      <c r="P140" s="73">
        <v>2848.7</v>
      </c>
      <c r="Q140" s="73">
        <v>3022.4000000000005</v>
      </c>
      <c r="R140" s="73">
        <v>3038.1000000000004</v>
      </c>
      <c r="S140" s="73">
        <v>3053.6</v>
      </c>
      <c r="T140" s="73">
        <v>3065.3999999999996</v>
      </c>
      <c r="U140" s="73">
        <v>3078.7</v>
      </c>
      <c r="V140" s="73">
        <v>3087.8999999999996</v>
      </c>
      <c r="W140" s="73">
        <v>3094.9999999999995</v>
      </c>
      <c r="X140" s="73">
        <v>3098.7</v>
      </c>
      <c r="Y140" s="73">
        <v>3101.4</v>
      </c>
      <c r="Z140" s="73">
        <v>3102.2999999999993</v>
      </c>
      <c r="AA140" s="73">
        <v>3102.2000000000007</v>
      </c>
      <c r="AB140" s="73">
        <v>3100.1000000000004</v>
      </c>
      <c r="AC140" s="73">
        <v>3095.5999999999995</v>
      </c>
      <c r="AD140" s="73">
        <v>3085.2000000000007</v>
      </c>
      <c r="AE140" s="73">
        <v>3071.3000000000011</v>
      </c>
    </row>
    <row r="141" spans="1:31" x14ac:dyDescent="0.3">
      <c r="A141" s="72" t="s">
        <v>1354</v>
      </c>
      <c r="B141" s="72" t="s">
        <v>1364</v>
      </c>
      <c r="C141" s="73">
        <v>127.89999999999999</v>
      </c>
      <c r="D141" s="73">
        <v>169.89999999999998</v>
      </c>
      <c r="E141" s="73">
        <v>458.59999999999997</v>
      </c>
      <c r="F141" s="73">
        <v>733.5</v>
      </c>
      <c r="G141" s="73">
        <v>991.5</v>
      </c>
      <c r="H141" s="73">
        <v>1234.7</v>
      </c>
      <c r="I141" s="73">
        <v>1463.3000000000002</v>
      </c>
      <c r="J141" s="73">
        <v>1639.3</v>
      </c>
      <c r="K141" s="73">
        <v>1795.4999999999998</v>
      </c>
      <c r="L141" s="73">
        <v>2004.5</v>
      </c>
      <c r="M141" s="73">
        <v>2224</v>
      </c>
      <c r="N141" s="73">
        <v>2443.1</v>
      </c>
      <c r="O141" s="73">
        <v>2661.2</v>
      </c>
      <c r="P141" s="73">
        <v>2848.7</v>
      </c>
      <c r="Q141" s="73">
        <v>3022.4000000000005</v>
      </c>
      <c r="R141" s="73">
        <v>3038.1000000000004</v>
      </c>
      <c r="S141" s="73">
        <v>3053.6</v>
      </c>
      <c r="T141" s="73">
        <v>3065.3999999999996</v>
      </c>
      <c r="U141" s="73">
        <v>3078.7</v>
      </c>
      <c r="V141" s="73">
        <v>3087.8999999999996</v>
      </c>
      <c r="W141" s="73">
        <v>3094.9999999999995</v>
      </c>
      <c r="X141" s="73">
        <v>3098.7</v>
      </c>
      <c r="Y141" s="73">
        <v>3101.4</v>
      </c>
      <c r="Z141" s="73">
        <v>3102.2999999999993</v>
      </c>
      <c r="AA141" s="73">
        <v>3102.2000000000007</v>
      </c>
      <c r="AB141" s="73">
        <v>3100.1000000000004</v>
      </c>
      <c r="AC141" s="73">
        <v>3095.5999999999995</v>
      </c>
      <c r="AD141" s="73">
        <v>3085.2000000000007</v>
      </c>
      <c r="AE141" s="73">
        <v>3071.3000000000011</v>
      </c>
    </row>
    <row r="143" spans="1:31" x14ac:dyDescent="0.3">
      <c r="A143" s="68" t="s">
        <v>1233</v>
      </c>
      <c r="B143" s="68" t="s">
        <v>1315</v>
      </c>
      <c r="C143" s="68" t="s">
        <v>1316</v>
      </c>
      <c r="D143" s="68" t="s">
        <v>1317</v>
      </c>
      <c r="E143" s="68" t="s">
        <v>1318</v>
      </c>
      <c r="F143" s="68" t="s">
        <v>1319</v>
      </c>
      <c r="G143" s="68" t="s">
        <v>1320</v>
      </c>
      <c r="H143" s="68" t="s">
        <v>1321</v>
      </c>
      <c r="I143" s="68" t="s">
        <v>1322</v>
      </c>
      <c r="J143" s="68" t="s">
        <v>1323</v>
      </c>
      <c r="K143" s="68" t="s">
        <v>1324</v>
      </c>
      <c r="L143" s="68" t="s">
        <v>1325</v>
      </c>
      <c r="M143" s="68" t="s">
        <v>1326</v>
      </c>
      <c r="N143" s="68" t="s">
        <v>1327</v>
      </c>
      <c r="O143" s="68" t="s">
        <v>1328</v>
      </c>
      <c r="P143" s="68" t="s">
        <v>1329</v>
      </c>
      <c r="Q143" s="68" t="s">
        <v>1330</v>
      </c>
      <c r="R143" s="68" t="s">
        <v>1331</v>
      </c>
      <c r="S143" s="68" t="s">
        <v>1332</v>
      </c>
      <c r="T143" s="68" t="s">
        <v>1333</v>
      </c>
      <c r="U143" s="68" t="s">
        <v>1334</v>
      </c>
      <c r="V143" s="68" t="s">
        <v>1335</v>
      </c>
      <c r="W143" s="68" t="s">
        <v>1336</v>
      </c>
      <c r="X143" s="68" t="s">
        <v>1337</v>
      </c>
      <c r="Y143" s="68" t="s">
        <v>1338</v>
      </c>
      <c r="Z143" s="68" t="s">
        <v>1339</v>
      </c>
      <c r="AA143" s="68" t="s">
        <v>1340</v>
      </c>
      <c r="AB143" s="68" t="s">
        <v>1341</v>
      </c>
      <c r="AC143" s="68" t="s">
        <v>1342</v>
      </c>
      <c r="AD143" s="68" t="s">
        <v>1343</v>
      </c>
      <c r="AE143" s="68" t="s">
        <v>1344</v>
      </c>
    </row>
    <row r="144" spans="1:31" x14ac:dyDescent="0.3">
      <c r="A144" s="72" t="s">
        <v>1355</v>
      </c>
      <c r="B144" s="72" t="s">
        <v>1362</v>
      </c>
      <c r="C144" s="73">
        <v>1913.520553588859</v>
      </c>
      <c r="D144" s="73">
        <v>2069.2839965820281</v>
      </c>
      <c r="E144" s="73">
        <v>2265.9701538085928</v>
      </c>
      <c r="F144" s="73">
        <v>2481.5299682617128</v>
      </c>
      <c r="G144" s="73">
        <v>2637.3888244628852</v>
      </c>
      <c r="H144" s="73">
        <v>2773.986053466796</v>
      </c>
      <c r="I144" s="73">
        <v>2939.550750732421</v>
      </c>
      <c r="J144" s="73">
        <v>3101.8463745117128</v>
      </c>
      <c r="K144" s="73">
        <v>3268.0303649902289</v>
      </c>
      <c r="L144" s="73">
        <v>3414.8693237304678</v>
      </c>
      <c r="M144" s="73">
        <v>3571.648559570312</v>
      </c>
      <c r="N144" s="73">
        <v>3741.8128051757813</v>
      </c>
      <c r="O144" s="73">
        <v>3908.65209960937</v>
      </c>
      <c r="P144" s="73">
        <v>4020.199584960937</v>
      </c>
      <c r="Q144" s="73">
        <v>4138.7557983398428</v>
      </c>
      <c r="R144" s="73">
        <v>4231.3834228515625</v>
      </c>
      <c r="S144" s="73">
        <v>4360.8052368164008</v>
      </c>
      <c r="T144" s="73">
        <v>4451.8955688476563</v>
      </c>
      <c r="U144" s="73">
        <v>4549.1459350585928</v>
      </c>
      <c r="V144" s="73">
        <v>4665.1983642578125</v>
      </c>
      <c r="W144" s="73">
        <v>4763.3251953124945</v>
      </c>
      <c r="X144" s="73">
        <v>4872.7831420898428</v>
      </c>
      <c r="Y144" s="73">
        <v>4984.3777465820258</v>
      </c>
      <c r="Z144" s="73">
        <v>5100.9013671875</v>
      </c>
      <c r="AA144" s="73">
        <v>5220.0137939453125</v>
      </c>
      <c r="AB144" s="73">
        <v>5346.0237426757813</v>
      </c>
      <c r="AC144" s="73">
        <v>5474.4638671875</v>
      </c>
      <c r="AD144" s="73">
        <v>5603.2781982421802</v>
      </c>
      <c r="AE144" s="73">
        <v>5728.2808837890598</v>
      </c>
    </row>
    <row r="145" spans="1:31" x14ac:dyDescent="0.3">
      <c r="A145" s="72" t="s">
        <v>1355</v>
      </c>
      <c r="B145" s="72" t="s">
        <v>1363</v>
      </c>
      <c r="C145" s="73">
        <v>119.5</v>
      </c>
      <c r="D145" s="73">
        <v>178</v>
      </c>
      <c r="E145" s="73">
        <v>241.39999999999998</v>
      </c>
      <c r="F145" s="73">
        <v>310.29999999999995</v>
      </c>
      <c r="G145" s="73">
        <v>355.9</v>
      </c>
      <c r="H145" s="73">
        <v>391.7</v>
      </c>
      <c r="I145" s="73">
        <v>430.3</v>
      </c>
      <c r="J145" s="73">
        <v>470.00000000000006</v>
      </c>
      <c r="K145" s="73">
        <v>506.09999999999997</v>
      </c>
      <c r="L145" s="73">
        <v>553.70000000000005</v>
      </c>
      <c r="M145" s="73">
        <v>605.90000000000009</v>
      </c>
      <c r="N145" s="73">
        <v>657.7</v>
      </c>
      <c r="O145" s="73">
        <v>708.5</v>
      </c>
      <c r="P145" s="73">
        <v>741.00000000000011</v>
      </c>
      <c r="Q145" s="73">
        <v>772.4</v>
      </c>
      <c r="R145" s="73">
        <v>771.60000000000014</v>
      </c>
      <c r="S145" s="73">
        <v>771.4</v>
      </c>
      <c r="T145" s="73">
        <v>770.09999999999991</v>
      </c>
      <c r="U145" s="73">
        <v>769.09999999999991</v>
      </c>
      <c r="V145" s="73">
        <v>767.7</v>
      </c>
      <c r="W145" s="73">
        <v>765.6</v>
      </c>
      <c r="X145" s="73">
        <v>763.3</v>
      </c>
      <c r="Y145" s="73">
        <v>760.5</v>
      </c>
      <c r="Z145" s="73">
        <v>758</v>
      </c>
      <c r="AA145" s="73">
        <v>754.8</v>
      </c>
      <c r="AB145" s="73">
        <v>751.7</v>
      </c>
      <c r="AC145" s="73">
        <v>748.10000000000014</v>
      </c>
      <c r="AD145" s="73">
        <v>743.8</v>
      </c>
      <c r="AE145" s="73">
        <v>738.2</v>
      </c>
    </row>
    <row r="146" spans="1:31" x14ac:dyDescent="0.3">
      <c r="A146" s="72" t="s">
        <v>1355</v>
      </c>
      <c r="B146" s="72" t="s">
        <v>1364</v>
      </c>
      <c r="C146" s="73">
        <v>119.5</v>
      </c>
      <c r="D146" s="73">
        <v>178</v>
      </c>
      <c r="E146" s="73">
        <v>241.39999999999998</v>
      </c>
      <c r="F146" s="73">
        <v>310.29999999999995</v>
      </c>
      <c r="G146" s="73">
        <v>355.9</v>
      </c>
      <c r="H146" s="73">
        <v>391.7</v>
      </c>
      <c r="I146" s="73">
        <v>430.3</v>
      </c>
      <c r="J146" s="73">
        <v>470.00000000000006</v>
      </c>
      <c r="K146" s="73">
        <v>506.09999999999997</v>
      </c>
      <c r="L146" s="73">
        <v>553.70000000000005</v>
      </c>
      <c r="M146" s="73">
        <v>605.90000000000009</v>
      </c>
      <c r="N146" s="73">
        <v>657.7</v>
      </c>
      <c r="O146" s="73">
        <v>708.5</v>
      </c>
      <c r="P146" s="73">
        <v>741.00000000000011</v>
      </c>
      <c r="Q146" s="73">
        <v>772.4</v>
      </c>
      <c r="R146" s="73">
        <v>771.60000000000014</v>
      </c>
      <c r="S146" s="73">
        <v>771.4</v>
      </c>
      <c r="T146" s="73">
        <v>770.09999999999991</v>
      </c>
      <c r="U146" s="73">
        <v>769.09999999999991</v>
      </c>
      <c r="V146" s="73">
        <v>767.7</v>
      </c>
      <c r="W146" s="73">
        <v>765.6</v>
      </c>
      <c r="X146" s="73">
        <v>763.3</v>
      </c>
      <c r="Y146" s="73">
        <v>760.5</v>
      </c>
      <c r="Z146" s="73">
        <v>758</v>
      </c>
      <c r="AA146" s="73">
        <v>754.8</v>
      </c>
      <c r="AB146" s="73">
        <v>751.7</v>
      </c>
      <c r="AC146" s="73">
        <v>748.10000000000014</v>
      </c>
      <c r="AD146" s="73">
        <v>743.8</v>
      </c>
      <c r="AE146" s="73">
        <v>738.2</v>
      </c>
    </row>
    <row r="148" spans="1:31" x14ac:dyDescent="0.3">
      <c r="A148" s="68" t="s">
        <v>1233</v>
      </c>
      <c r="B148" s="68" t="s">
        <v>1315</v>
      </c>
      <c r="C148" s="68" t="s">
        <v>1316</v>
      </c>
      <c r="D148" s="68" t="s">
        <v>1317</v>
      </c>
      <c r="E148" s="68" t="s">
        <v>1318</v>
      </c>
      <c r="F148" s="68" t="s">
        <v>1319</v>
      </c>
      <c r="G148" s="68" t="s">
        <v>1320</v>
      </c>
      <c r="H148" s="68" t="s">
        <v>1321</v>
      </c>
      <c r="I148" s="68" t="s">
        <v>1322</v>
      </c>
      <c r="J148" s="68" t="s">
        <v>1323</v>
      </c>
      <c r="K148" s="68" t="s">
        <v>1324</v>
      </c>
      <c r="L148" s="68" t="s">
        <v>1325</v>
      </c>
      <c r="M148" s="68" t="s">
        <v>1326</v>
      </c>
      <c r="N148" s="68" t="s">
        <v>1327</v>
      </c>
      <c r="O148" s="68" t="s">
        <v>1328</v>
      </c>
      <c r="P148" s="68" t="s">
        <v>1329</v>
      </c>
      <c r="Q148" s="68" t="s">
        <v>1330</v>
      </c>
      <c r="R148" s="68" t="s">
        <v>1331</v>
      </c>
      <c r="S148" s="68" t="s">
        <v>1332</v>
      </c>
      <c r="T148" s="68" t="s">
        <v>1333</v>
      </c>
      <c r="U148" s="68" t="s">
        <v>1334</v>
      </c>
      <c r="V148" s="68" t="s">
        <v>1335</v>
      </c>
      <c r="W148" s="68" t="s">
        <v>1336</v>
      </c>
      <c r="X148" s="68" t="s">
        <v>1337</v>
      </c>
      <c r="Y148" s="68" t="s">
        <v>1338</v>
      </c>
      <c r="Z148" s="68" t="s">
        <v>1339</v>
      </c>
      <c r="AA148" s="68" t="s">
        <v>1340</v>
      </c>
      <c r="AB148" s="68" t="s">
        <v>1341</v>
      </c>
      <c r="AC148" s="68" t="s">
        <v>1342</v>
      </c>
      <c r="AD148" s="68" t="s">
        <v>1343</v>
      </c>
      <c r="AE148" s="68" t="s">
        <v>1344</v>
      </c>
    </row>
    <row r="149" spans="1:31" x14ac:dyDescent="0.3">
      <c r="A149" s="72" t="s">
        <v>1356</v>
      </c>
      <c r="B149" s="72" t="s">
        <v>1362</v>
      </c>
      <c r="C149" s="73">
        <v>225.07540798187213</v>
      </c>
      <c r="D149" s="73">
        <v>252.54733276367128</v>
      </c>
      <c r="E149" s="73">
        <v>294.85238075256325</v>
      </c>
      <c r="F149" s="73">
        <v>344.1958045959463</v>
      </c>
      <c r="G149" s="73">
        <v>387.38790130615143</v>
      </c>
      <c r="H149" s="73">
        <v>422.86808395385714</v>
      </c>
      <c r="I149" s="73">
        <v>471.64043426513581</v>
      </c>
      <c r="J149" s="73">
        <v>509.32569885253889</v>
      </c>
      <c r="K149" s="73">
        <v>547.15161132812432</v>
      </c>
      <c r="L149" s="73">
        <v>585.54188537597565</v>
      </c>
      <c r="M149" s="73">
        <v>624.0957794189444</v>
      </c>
      <c r="N149" s="73">
        <v>672.57834625244095</v>
      </c>
      <c r="O149" s="73">
        <v>722.06751251220601</v>
      </c>
      <c r="P149" s="73">
        <v>753.63462829589707</v>
      </c>
      <c r="Q149" s="73">
        <v>791.83166503906091</v>
      </c>
      <c r="R149" s="73">
        <v>817.74313354492108</v>
      </c>
      <c r="S149" s="73">
        <v>867.62768554687409</v>
      </c>
      <c r="T149" s="73">
        <v>894.38310241699196</v>
      </c>
      <c r="U149" s="73">
        <v>922.76913452148403</v>
      </c>
      <c r="V149" s="73">
        <v>964.42491149902298</v>
      </c>
      <c r="W149" s="73">
        <v>993.69081115722599</v>
      </c>
      <c r="X149" s="73">
        <v>1029.1726226806629</v>
      </c>
      <c r="Y149" s="73">
        <v>1064.5164794921859</v>
      </c>
      <c r="Z149" s="73">
        <v>1099.929321289062</v>
      </c>
      <c r="AA149" s="73">
        <v>1133.8675231933589</v>
      </c>
      <c r="AB149" s="73">
        <v>1167.1424102783201</v>
      </c>
      <c r="AC149" s="73">
        <v>1200.017120361327</v>
      </c>
      <c r="AD149" s="73">
        <v>1231.6723632812491</v>
      </c>
      <c r="AE149" s="73">
        <v>1262.3330078124991</v>
      </c>
    </row>
    <row r="150" spans="1:31" x14ac:dyDescent="0.3">
      <c r="A150" s="72" t="s">
        <v>1356</v>
      </c>
      <c r="B150" s="72" t="s">
        <v>1363</v>
      </c>
      <c r="C150" s="73">
        <v>15.600000000000001</v>
      </c>
      <c r="D150" s="73">
        <v>28.200000000000003</v>
      </c>
      <c r="E150" s="73">
        <v>41.9</v>
      </c>
      <c r="F150" s="73">
        <v>57.600000000000009</v>
      </c>
      <c r="G150" s="73">
        <v>71.8</v>
      </c>
      <c r="H150" s="73">
        <v>84.1</v>
      </c>
      <c r="I150" s="73">
        <v>96.6</v>
      </c>
      <c r="J150" s="73">
        <v>108</v>
      </c>
      <c r="K150" s="73">
        <v>118.20000000000002</v>
      </c>
      <c r="L150" s="73">
        <v>133</v>
      </c>
      <c r="M150" s="73">
        <v>148.00000000000003</v>
      </c>
      <c r="N150" s="73">
        <v>163.30000000000001</v>
      </c>
      <c r="O150" s="73">
        <v>178.7</v>
      </c>
      <c r="P150" s="73">
        <v>192.1</v>
      </c>
      <c r="Q150" s="73">
        <v>204.70000000000002</v>
      </c>
      <c r="R150" s="73">
        <v>206.59999999999997</v>
      </c>
      <c r="S150" s="73">
        <v>208.60000000000002</v>
      </c>
      <c r="T150" s="73">
        <v>210.1</v>
      </c>
      <c r="U150" s="73">
        <v>211.60000000000002</v>
      </c>
      <c r="V150" s="73">
        <v>212.90000000000003</v>
      </c>
      <c r="W150" s="73">
        <v>213.89999999999998</v>
      </c>
      <c r="X150" s="73">
        <v>214.5</v>
      </c>
      <c r="Y150" s="73">
        <v>215.10000000000002</v>
      </c>
      <c r="Z150" s="73">
        <v>215.2</v>
      </c>
      <c r="AA150" s="73">
        <v>215</v>
      </c>
      <c r="AB150" s="73">
        <v>214.29999999999995</v>
      </c>
      <c r="AC150" s="73">
        <v>213.29999999999995</v>
      </c>
      <c r="AD150" s="73">
        <v>211.90000000000003</v>
      </c>
      <c r="AE150" s="73">
        <v>210.20000000000005</v>
      </c>
    </row>
    <row r="151" spans="1:31" x14ac:dyDescent="0.3">
      <c r="A151" s="72" t="s">
        <v>1356</v>
      </c>
      <c r="B151" s="72" t="s">
        <v>1364</v>
      </c>
      <c r="C151" s="73">
        <v>15.600000000000001</v>
      </c>
      <c r="D151" s="73">
        <v>28.200000000000003</v>
      </c>
      <c r="E151" s="73">
        <v>41.9</v>
      </c>
      <c r="F151" s="73">
        <v>57.600000000000009</v>
      </c>
      <c r="G151" s="73">
        <v>71.8</v>
      </c>
      <c r="H151" s="73">
        <v>84.1</v>
      </c>
      <c r="I151" s="73">
        <v>96.6</v>
      </c>
      <c r="J151" s="73">
        <v>108</v>
      </c>
      <c r="K151" s="73">
        <v>118.20000000000002</v>
      </c>
      <c r="L151" s="73">
        <v>133</v>
      </c>
      <c r="M151" s="73">
        <v>148.00000000000003</v>
      </c>
      <c r="N151" s="73">
        <v>163.30000000000001</v>
      </c>
      <c r="O151" s="73">
        <v>178.7</v>
      </c>
      <c r="P151" s="73">
        <v>192.1</v>
      </c>
      <c r="Q151" s="73">
        <v>204.70000000000002</v>
      </c>
      <c r="R151" s="73">
        <v>206.59999999999997</v>
      </c>
      <c r="S151" s="73">
        <v>208.60000000000002</v>
      </c>
      <c r="T151" s="73">
        <v>210.1</v>
      </c>
      <c r="U151" s="73">
        <v>211.60000000000002</v>
      </c>
      <c r="V151" s="73">
        <v>212.90000000000003</v>
      </c>
      <c r="W151" s="73">
        <v>213.89999999999998</v>
      </c>
      <c r="X151" s="73">
        <v>214.5</v>
      </c>
      <c r="Y151" s="73">
        <v>215.10000000000002</v>
      </c>
      <c r="Z151" s="73">
        <v>215.2</v>
      </c>
      <c r="AA151" s="73">
        <v>215</v>
      </c>
      <c r="AB151" s="73">
        <v>214.29999999999995</v>
      </c>
      <c r="AC151" s="73">
        <v>213.29999999999995</v>
      </c>
      <c r="AD151" s="73">
        <v>211.90000000000003</v>
      </c>
      <c r="AE151" s="73">
        <v>210.20000000000005</v>
      </c>
    </row>
  </sheetData>
  <mergeCells count="6">
    <mergeCell ref="A87:B87"/>
    <mergeCell ref="A17:B17"/>
    <mergeCell ref="A31:B31"/>
    <mergeCell ref="A45:B45"/>
    <mergeCell ref="A59:B59"/>
    <mergeCell ref="A73:B7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FB76C-294D-4E61-8701-2CF055D81D5B}">
  <sheetPr>
    <tabColor rgb="FFFFC000"/>
  </sheetPr>
  <dimension ref="A1:AI151"/>
  <sheetViews>
    <sheetView workbookViewId="0">
      <selection activeCell="M23" sqref="M23"/>
    </sheetView>
  </sheetViews>
  <sheetFormatPr defaultColWidth="9.109375" defaultRowHeight="14.4" x14ac:dyDescent="0.3"/>
  <cols>
    <col min="1" max="1" width="16" style="71" customWidth="1"/>
    <col min="2" max="2" width="30.5546875" style="71" customWidth="1"/>
    <col min="3" max="32" width="9.44140625" style="71" customWidth="1"/>
    <col min="33" max="33" width="11.5546875" style="71" bestFit="1" customWidth="1"/>
    <col min="34" max="16384" width="9.109375" style="71"/>
  </cols>
  <sheetData>
    <row r="1" spans="1:35" s="69" customFormat="1" ht="23.25" customHeight="1" x14ac:dyDescent="0.3">
      <c r="A1" s="67" t="s">
        <v>1312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</row>
    <row r="2" spans="1:35" s="69" customFormat="1" x14ac:dyDescent="0.3">
      <c r="A2" s="69" t="s">
        <v>1313</v>
      </c>
    </row>
    <row r="3" spans="1:35" s="69" customFormat="1" x14ac:dyDescent="0.3"/>
    <row r="4" spans="1:35" x14ac:dyDescent="0.3">
      <c r="A4" s="70" t="s">
        <v>1314</v>
      </c>
      <c r="B4" s="70"/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</row>
    <row r="5" spans="1:35" x14ac:dyDescent="0.3">
      <c r="A5" s="68" t="s">
        <v>1233</v>
      </c>
      <c r="B5" s="68" t="s">
        <v>1315</v>
      </c>
      <c r="C5" s="68" t="s">
        <v>1316</v>
      </c>
      <c r="D5" s="68" t="s">
        <v>1317</v>
      </c>
      <c r="E5" s="68" t="s">
        <v>1318</v>
      </c>
      <c r="F5" s="68" t="s">
        <v>1319</v>
      </c>
      <c r="G5" s="68" t="s">
        <v>1320</v>
      </c>
      <c r="H5" s="68" t="s">
        <v>1321</v>
      </c>
      <c r="I5" s="68" t="s">
        <v>1322</v>
      </c>
      <c r="J5" s="68" t="s">
        <v>1323</v>
      </c>
      <c r="K5" s="68" t="s">
        <v>1324</v>
      </c>
      <c r="L5" s="68" t="s">
        <v>1325</v>
      </c>
      <c r="M5" s="68" t="s">
        <v>1326</v>
      </c>
      <c r="N5" s="68" t="s">
        <v>1327</v>
      </c>
      <c r="O5" s="68" t="s">
        <v>1328</v>
      </c>
      <c r="P5" s="68" t="s">
        <v>1329</v>
      </c>
      <c r="Q5" s="68" t="s">
        <v>1330</v>
      </c>
      <c r="R5" s="68" t="s">
        <v>1331</v>
      </c>
      <c r="S5" s="68" t="s">
        <v>1332</v>
      </c>
      <c r="T5" s="68" t="s">
        <v>1333</v>
      </c>
      <c r="U5" s="68" t="s">
        <v>1334</v>
      </c>
      <c r="V5" s="68" t="s">
        <v>1335</v>
      </c>
      <c r="W5" s="68" t="s">
        <v>1336</v>
      </c>
      <c r="X5" s="68" t="s">
        <v>1337</v>
      </c>
      <c r="Y5" s="68" t="s">
        <v>1338</v>
      </c>
      <c r="Z5" s="68" t="s">
        <v>1339</v>
      </c>
      <c r="AA5" s="68" t="s">
        <v>1340</v>
      </c>
      <c r="AB5" s="68" t="s">
        <v>1341</v>
      </c>
      <c r="AC5" s="68" t="s">
        <v>1342</v>
      </c>
      <c r="AD5" s="68" t="s">
        <v>1343</v>
      </c>
      <c r="AE5" s="68" t="s">
        <v>1344</v>
      </c>
    </row>
    <row r="6" spans="1:35" x14ac:dyDescent="0.3">
      <c r="A6" s="72" t="s">
        <v>1345</v>
      </c>
      <c r="B6" s="72" t="s">
        <v>621</v>
      </c>
      <c r="C6" s="73">
        <v>18366</v>
      </c>
      <c r="D6" s="73">
        <v>17891</v>
      </c>
      <c r="E6" s="73">
        <v>16416</v>
      </c>
      <c r="F6" s="73">
        <v>12010.352482720999</v>
      </c>
      <c r="G6" s="73">
        <v>9906.2052274899997</v>
      </c>
      <c r="H6" s="73">
        <v>9647.882163364251</v>
      </c>
      <c r="I6" s="73">
        <v>9510.6258430355792</v>
      </c>
      <c r="J6" s="73">
        <v>9510.6247872515396</v>
      </c>
      <c r="K6" s="73">
        <v>7971.6928099791694</v>
      </c>
      <c r="L6" s="73">
        <v>7971.6928099715296</v>
      </c>
      <c r="M6" s="73">
        <v>7971.6928104325798</v>
      </c>
      <c r="N6" s="73">
        <v>5869.5267351367893</v>
      </c>
      <c r="O6" s="73">
        <v>5374.7041810852297</v>
      </c>
      <c r="P6" s="73">
        <v>5374.7041812531697</v>
      </c>
      <c r="Q6" s="73">
        <v>4992.1959759331803</v>
      </c>
      <c r="R6" s="73">
        <v>4621.4452581960604</v>
      </c>
      <c r="S6" s="73">
        <v>4621.4436559421001</v>
      </c>
      <c r="T6" s="73">
        <v>4621.4436559320202</v>
      </c>
      <c r="U6" s="73">
        <v>4621.4436559347505</v>
      </c>
      <c r="V6" s="73">
        <v>4621.443565937021</v>
      </c>
      <c r="W6" s="73">
        <v>3843.2877759253201</v>
      </c>
      <c r="X6" s="73">
        <v>2409.28777592407</v>
      </c>
      <c r="Y6" s="73">
        <v>1815.4399799999999</v>
      </c>
      <c r="Z6" s="73">
        <v>1573.84412</v>
      </c>
      <c r="AA6" s="73">
        <v>1573.84412</v>
      </c>
      <c r="AB6" s="73">
        <v>1573.84412</v>
      </c>
      <c r="AC6" s="73">
        <v>1266.0002147881</v>
      </c>
      <c r="AD6" s="73">
        <v>1266.0002148143999</v>
      </c>
      <c r="AE6" s="73">
        <v>1266.00021480032</v>
      </c>
    </row>
    <row r="7" spans="1:35" x14ac:dyDescent="0.3">
      <c r="A7" s="72" t="s">
        <v>1345</v>
      </c>
      <c r="B7" s="72" t="s">
        <v>622</v>
      </c>
      <c r="C7" s="73">
        <v>4790</v>
      </c>
      <c r="D7" s="73">
        <v>4790</v>
      </c>
      <c r="E7" s="73">
        <v>4790</v>
      </c>
      <c r="F7" s="73">
        <v>2344.4972699999998</v>
      </c>
      <c r="G7" s="73">
        <v>2262.4241199999992</v>
      </c>
      <c r="H7" s="73">
        <v>1957.3382299999992</v>
      </c>
      <c r="I7" s="73">
        <v>0</v>
      </c>
      <c r="J7" s="73">
        <v>0</v>
      </c>
      <c r="K7" s="73">
        <v>0</v>
      </c>
      <c r="L7" s="73">
        <v>0</v>
      </c>
      <c r="M7" s="73">
        <v>0</v>
      </c>
      <c r="N7" s="73">
        <v>0</v>
      </c>
      <c r="O7" s="73">
        <v>0</v>
      </c>
      <c r="P7" s="73">
        <v>0</v>
      </c>
      <c r="Q7" s="73">
        <v>0</v>
      </c>
      <c r="R7" s="73">
        <v>0</v>
      </c>
      <c r="S7" s="73">
        <v>0</v>
      </c>
      <c r="T7" s="73">
        <v>0</v>
      </c>
      <c r="U7" s="73">
        <v>0</v>
      </c>
      <c r="V7" s="73">
        <v>0</v>
      </c>
      <c r="W7" s="73">
        <v>0</v>
      </c>
      <c r="X7" s="73">
        <v>0</v>
      </c>
      <c r="Y7" s="73">
        <v>0</v>
      </c>
      <c r="Z7" s="73">
        <v>0</v>
      </c>
      <c r="AA7" s="73">
        <v>0</v>
      </c>
      <c r="AB7" s="73">
        <v>0</v>
      </c>
      <c r="AC7" s="73">
        <v>0</v>
      </c>
      <c r="AD7" s="73">
        <v>0</v>
      </c>
      <c r="AE7" s="73">
        <v>0</v>
      </c>
    </row>
    <row r="8" spans="1:35" x14ac:dyDescent="0.3">
      <c r="A8" s="72" t="s">
        <v>1345</v>
      </c>
      <c r="B8" s="72" t="s">
        <v>360</v>
      </c>
      <c r="C8" s="73">
        <v>3054.8999938964839</v>
      </c>
      <c r="D8" s="73">
        <v>3054.8999938964839</v>
      </c>
      <c r="E8" s="73">
        <v>2874.8999938964839</v>
      </c>
      <c r="F8" s="73">
        <v>2874.8999938964839</v>
      </c>
      <c r="G8" s="73">
        <v>2874.8999938964839</v>
      </c>
      <c r="H8" s="73">
        <v>2874.8999938964839</v>
      </c>
      <c r="I8" s="73">
        <v>2874.8999938964839</v>
      </c>
      <c r="J8" s="73">
        <v>2874.8999938964839</v>
      </c>
      <c r="K8" s="73">
        <v>2874.8999938964839</v>
      </c>
      <c r="L8" s="73">
        <v>2874.8999938964839</v>
      </c>
      <c r="M8" s="73">
        <v>2874.8999938964839</v>
      </c>
      <c r="N8" s="73">
        <v>2874.8999938964839</v>
      </c>
      <c r="O8" s="73">
        <v>2874.8999938964839</v>
      </c>
      <c r="P8" s="73">
        <v>2874.8999938964839</v>
      </c>
      <c r="Q8" s="73">
        <v>2874.8999938964839</v>
      </c>
      <c r="R8" s="73">
        <v>2489.8999938964839</v>
      </c>
      <c r="S8" s="73">
        <v>1960.8999938964839</v>
      </c>
      <c r="T8" s="73">
        <v>1960.8999938964839</v>
      </c>
      <c r="U8" s="73">
        <v>1817.5</v>
      </c>
      <c r="V8" s="73">
        <v>1817.5</v>
      </c>
      <c r="W8" s="73">
        <v>1817.5</v>
      </c>
      <c r="X8" s="73">
        <v>1817.5</v>
      </c>
      <c r="Y8" s="73">
        <v>1377.5</v>
      </c>
      <c r="Z8" s="73">
        <v>1192.5</v>
      </c>
      <c r="AA8" s="73">
        <v>548</v>
      </c>
      <c r="AB8" s="73">
        <v>388</v>
      </c>
      <c r="AC8" s="73">
        <v>388</v>
      </c>
      <c r="AD8" s="73">
        <v>388</v>
      </c>
      <c r="AE8" s="73">
        <v>388</v>
      </c>
    </row>
    <row r="9" spans="1:35" x14ac:dyDescent="0.3">
      <c r="A9" s="72" t="s">
        <v>1345</v>
      </c>
      <c r="B9" s="72" t="s">
        <v>1346</v>
      </c>
      <c r="C9" s="73">
        <v>1384</v>
      </c>
      <c r="D9" s="73">
        <v>1384</v>
      </c>
      <c r="E9" s="73">
        <v>1384</v>
      </c>
      <c r="F9" s="73">
        <v>1384</v>
      </c>
      <c r="G9" s="73">
        <v>1384</v>
      </c>
      <c r="H9" s="73">
        <v>1384</v>
      </c>
      <c r="I9" s="73">
        <v>1384</v>
      </c>
      <c r="J9" s="73">
        <v>1384</v>
      </c>
      <c r="K9" s="73">
        <v>1384</v>
      </c>
      <c r="L9" s="73">
        <v>1384</v>
      </c>
      <c r="M9" s="73">
        <v>1384</v>
      </c>
      <c r="N9" s="73">
        <v>1384</v>
      </c>
      <c r="O9" s="73">
        <v>1384</v>
      </c>
      <c r="P9" s="73">
        <v>1384</v>
      </c>
      <c r="Q9" s="73">
        <v>584</v>
      </c>
      <c r="R9" s="73">
        <v>584</v>
      </c>
      <c r="S9" s="73">
        <v>584</v>
      </c>
      <c r="T9" s="73">
        <v>584</v>
      </c>
      <c r="U9" s="73">
        <v>84</v>
      </c>
      <c r="V9" s="73">
        <v>84</v>
      </c>
      <c r="W9" s="73">
        <v>84</v>
      </c>
      <c r="X9" s="73">
        <v>84</v>
      </c>
      <c r="Y9" s="73">
        <v>84</v>
      </c>
      <c r="Z9" s="73">
        <v>84</v>
      </c>
      <c r="AA9" s="73">
        <v>84</v>
      </c>
      <c r="AB9" s="73">
        <v>0</v>
      </c>
      <c r="AC9" s="73">
        <v>0</v>
      </c>
      <c r="AD9" s="73">
        <v>0</v>
      </c>
      <c r="AE9" s="73">
        <v>0</v>
      </c>
    </row>
    <row r="10" spans="1:35" x14ac:dyDescent="0.3">
      <c r="A10" s="72" t="s">
        <v>1345</v>
      </c>
      <c r="B10" s="72" t="s">
        <v>1347</v>
      </c>
      <c r="C10" s="73">
        <v>6863.139991760253</v>
      </c>
      <c r="D10" s="73">
        <v>6863.139991760253</v>
      </c>
      <c r="E10" s="73">
        <v>6863.139991760253</v>
      </c>
      <c r="F10" s="73">
        <v>6863.139991760253</v>
      </c>
      <c r="G10" s="73">
        <v>6863.139991760253</v>
      </c>
      <c r="H10" s="73">
        <v>6863.139991760253</v>
      </c>
      <c r="I10" s="73">
        <v>6863.139991760253</v>
      </c>
      <c r="J10" s="73">
        <v>6863.139991760253</v>
      </c>
      <c r="K10" s="73">
        <v>6863.139991760253</v>
      </c>
      <c r="L10" s="73">
        <v>6480.639991760253</v>
      </c>
      <c r="M10" s="73">
        <v>6480.639991760253</v>
      </c>
      <c r="N10" s="73">
        <v>6211.2999954223633</v>
      </c>
      <c r="O10" s="73">
        <v>5749.2999954223633</v>
      </c>
      <c r="P10" s="73">
        <v>5632.2999954223633</v>
      </c>
      <c r="Q10" s="73">
        <v>5502.2999954223633</v>
      </c>
      <c r="R10" s="73">
        <v>5502.2999954223633</v>
      </c>
      <c r="S10" s="73">
        <v>6627.1952320997116</v>
      </c>
      <c r="T10" s="73">
        <v>6627.1952321107019</v>
      </c>
      <c r="U10" s="73">
        <v>7106.0862821726314</v>
      </c>
      <c r="V10" s="73">
        <v>6986.086282200502</v>
      </c>
      <c r="W10" s="73">
        <v>8407.1624654223633</v>
      </c>
      <c r="X10" s="73">
        <v>8447.7697154223642</v>
      </c>
      <c r="Y10" s="73">
        <v>10011.749155422362</v>
      </c>
      <c r="Z10" s="73">
        <v>10387.008855422362</v>
      </c>
      <c r="AA10" s="73">
        <v>10387.008855422362</v>
      </c>
      <c r="AB10" s="73">
        <v>12244.065955422362</v>
      </c>
      <c r="AC10" s="73">
        <v>11660.065955422362</v>
      </c>
      <c r="AD10" s="73">
        <v>12432.162175483027</v>
      </c>
      <c r="AE10" s="73">
        <v>12882.430077107418</v>
      </c>
    </row>
    <row r="11" spans="1:35" x14ac:dyDescent="0.3">
      <c r="A11" s="72" t="s">
        <v>1345</v>
      </c>
      <c r="B11" s="72" t="s">
        <v>1271</v>
      </c>
      <c r="C11" s="73">
        <v>7365.2999954223633</v>
      </c>
      <c r="D11" s="73">
        <v>7365.2999954223633</v>
      </c>
      <c r="E11" s="73">
        <v>7365.2999954223633</v>
      </c>
      <c r="F11" s="73">
        <v>7365.2999954223633</v>
      </c>
      <c r="G11" s="73">
        <v>7365.2999954223633</v>
      </c>
      <c r="H11" s="73">
        <v>7365.2999954223633</v>
      </c>
      <c r="I11" s="73">
        <v>7615.2999954223633</v>
      </c>
      <c r="J11" s="73">
        <v>7615.2999954223633</v>
      </c>
      <c r="K11" s="73">
        <v>7615.2999954223633</v>
      </c>
      <c r="L11" s="73">
        <v>7615.2999954223633</v>
      </c>
      <c r="M11" s="73">
        <v>7615.2999954223633</v>
      </c>
      <c r="N11" s="73">
        <v>7615.2999954223633</v>
      </c>
      <c r="O11" s="73">
        <v>7615.2999954223633</v>
      </c>
      <c r="P11" s="73">
        <v>7615.2999954223633</v>
      </c>
      <c r="Q11" s="73">
        <v>7615.2999954223633</v>
      </c>
      <c r="R11" s="73">
        <v>7615.2999954223633</v>
      </c>
      <c r="S11" s="73">
        <v>7528.8999938964844</v>
      </c>
      <c r="T11" s="73">
        <v>7528.8999938964844</v>
      </c>
      <c r="U11" s="73">
        <v>7528.8999938964844</v>
      </c>
      <c r="V11" s="73">
        <v>7528.8999938964844</v>
      </c>
      <c r="W11" s="73">
        <v>7528.8999938964844</v>
      </c>
      <c r="X11" s="73">
        <v>7462.8999938964844</v>
      </c>
      <c r="Y11" s="73">
        <v>7462.8999938964844</v>
      </c>
      <c r="Z11" s="73">
        <v>7462.8999938964844</v>
      </c>
      <c r="AA11" s="73">
        <v>7462.8999938964844</v>
      </c>
      <c r="AB11" s="73">
        <v>7462.8999938964844</v>
      </c>
      <c r="AC11" s="73">
        <v>7462.8999938964844</v>
      </c>
      <c r="AD11" s="73">
        <v>7462.8999938964844</v>
      </c>
      <c r="AE11" s="73">
        <v>7462.8999938964844</v>
      </c>
    </row>
    <row r="12" spans="1:35" x14ac:dyDescent="0.3">
      <c r="A12" s="72" t="s">
        <v>1345</v>
      </c>
      <c r="B12" s="72" t="s">
        <v>626</v>
      </c>
      <c r="C12" s="73">
        <v>14364.252474902547</v>
      </c>
      <c r="D12" s="73">
        <v>16268.72651094781</v>
      </c>
      <c r="E12" s="73">
        <v>17984.857157283921</v>
      </c>
      <c r="F12" s="73">
        <v>22814.81422931152</v>
      </c>
      <c r="G12" s="73">
        <v>22865.786749313622</v>
      </c>
      <c r="H12" s="73">
        <v>23663.111369316921</v>
      </c>
      <c r="I12" s="73">
        <v>26603.054639320319</v>
      </c>
      <c r="J12" s="73">
        <v>28807.75700314367</v>
      </c>
      <c r="K12" s="73">
        <v>31368.479347154091</v>
      </c>
      <c r="L12" s="73">
        <v>31256.479451136947</v>
      </c>
      <c r="M12" s="73">
        <v>31719.766772897947</v>
      </c>
      <c r="N12" s="73">
        <v>36478.836069247518</v>
      </c>
      <c r="O12" s="73">
        <v>38254.922908459834</v>
      </c>
      <c r="P12" s="73">
        <v>39163.290108621011</v>
      </c>
      <c r="Q12" s="73">
        <v>39225.237552286366</v>
      </c>
      <c r="R12" s="73">
        <v>39294.890427827304</v>
      </c>
      <c r="S12" s="73">
        <v>42621.35963989795</v>
      </c>
      <c r="T12" s="73">
        <v>43482.437119185553</v>
      </c>
      <c r="U12" s="73">
        <v>43229.848245405636</v>
      </c>
      <c r="V12" s="73">
        <v>42695.559465786297</v>
      </c>
      <c r="W12" s="73">
        <v>45368.927867010323</v>
      </c>
      <c r="X12" s="73">
        <v>47800.903977575901</v>
      </c>
      <c r="Y12" s="73">
        <v>47434.984635800996</v>
      </c>
      <c r="Z12" s="73">
        <v>47078.466861603643</v>
      </c>
      <c r="AA12" s="73">
        <v>47535.353158340091</v>
      </c>
      <c r="AB12" s="73">
        <v>51021.476788654167</v>
      </c>
      <c r="AC12" s="73">
        <v>51952.280489114615</v>
      </c>
      <c r="AD12" s="73">
        <v>52763.519879688232</v>
      </c>
      <c r="AE12" s="73">
        <v>54355.939733419655</v>
      </c>
    </row>
    <row r="13" spans="1:35" x14ac:dyDescent="0.3">
      <c r="A13" s="72" t="s">
        <v>1345</v>
      </c>
      <c r="B13" s="72" t="s">
        <v>1348</v>
      </c>
      <c r="C13" s="73">
        <v>5599.9709892272858</v>
      </c>
      <c r="D13" s="73">
        <v>6959.1559867858805</v>
      </c>
      <c r="E13" s="73">
        <v>6959.1559867858805</v>
      </c>
      <c r="F13" s="73">
        <v>6959.1559867858805</v>
      </c>
      <c r="G13" s="73">
        <v>7470.0147167858804</v>
      </c>
      <c r="H13" s="73">
        <v>7470.0147167858804</v>
      </c>
      <c r="I13" s="73">
        <v>7674.1405214583801</v>
      </c>
      <c r="J13" s="73">
        <v>7925.8332139817594</v>
      </c>
      <c r="K13" s="73">
        <v>11152.108908129618</v>
      </c>
      <c r="L13" s="73">
        <v>11152.10914239484</v>
      </c>
      <c r="M13" s="73">
        <v>11723.698683506969</v>
      </c>
      <c r="N13" s="73">
        <v>14529.451909477799</v>
      </c>
      <c r="O13" s="73">
        <v>15176.983727342271</v>
      </c>
      <c r="P13" s="73">
        <v>15176.983727456676</v>
      </c>
      <c r="Q13" s="73">
        <v>15176.983727498007</v>
      </c>
      <c r="R13" s="73">
        <v>15193.262525185277</v>
      </c>
      <c r="S13" s="73">
        <v>19760.777219173833</v>
      </c>
      <c r="T13" s="73">
        <v>20375.807116504675</v>
      </c>
      <c r="U13" s="73">
        <v>22027.758886550819</v>
      </c>
      <c r="V13" s="73">
        <v>24317.098954503392</v>
      </c>
      <c r="W13" s="73">
        <v>27698.621945937612</v>
      </c>
      <c r="X13" s="73">
        <v>33878.433266109729</v>
      </c>
      <c r="Y13" s="73">
        <v>34283.351852262094</v>
      </c>
      <c r="Z13" s="73">
        <v>33864.73185722471</v>
      </c>
      <c r="AA13" s="73">
        <v>33769.42085660516</v>
      </c>
      <c r="AB13" s="73">
        <v>39631.708856090685</v>
      </c>
      <c r="AC13" s="73">
        <v>39521.308854632407</v>
      </c>
      <c r="AD13" s="73">
        <v>38788.50885181818</v>
      </c>
      <c r="AE13" s="73">
        <v>39383.18102928593</v>
      </c>
      <c r="AF13" s="69"/>
      <c r="AG13" s="69"/>
      <c r="AH13" s="69"/>
      <c r="AI13" s="69"/>
    </row>
    <row r="14" spans="1:35" x14ac:dyDescent="0.3">
      <c r="A14" s="72" t="s">
        <v>1345</v>
      </c>
      <c r="B14" s="72" t="s">
        <v>1349</v>
      </c>
      <c r="C14" s="73">
        <v>260.329999923706</v>
      </c>
      <c r="D14" s="73">
        <v>600.32999992370605</v>
      </c>
      <c r="E14" s="73">
        <v>600.32999992370605</v>
      </c>
      <c r="F14" s="73">
        <v>600.32999992370605</v>
      </c>
      <c r="G14" s="73">
        <v>600.32999992370605</v>
      </c>
      <c r="H14" s="73">
        <v>600.32999992370605</v>
      </c>
      <c r="I14" s="73">
        <v>600.32999992370605</v>
      </c>
      <c r="J14" s="73">
        <v>600.33014857626597</v>
      </c>
      <c r="K14" s="73">
        <v>600.33035812842604</v>
      </c>
      <c r="L14" s="73">
        <v>570.33035830507606</v>
      </c>
      <c r="M14" s="73">
        <v>570.33035841333594</v>
      </c>
      <c r="N14" s="73">
        <v>1108.6496987791661</v>
      </c>
      <c r="O14" s="73">
        <v>1151.5168390552701</v>
      </c>
      <c r="P14" s="73">
        <v>1126.5168391013901</v>
      </c>
      <c r="Q14" s="73">
        <v>1443.5122727517</v>
      </c>
      <c r="R14" s="73">
        <v>1443.5122728940601</v>
      </c>
      <c r="S14" s="73">
        <v>1881.14156481182</v>
      </c>
      <c r="T14" s="73">
        <v>1881.14156500538</v>
      </c>
      <c r="U14" s="73">
        <v>2755.5466033113298</v>
      </c>
      <c r="V14" s="73">
        <v>2735.54660353599</v>
      </c>
      <c r="W14" s="73">
        <v>3359.1093093176801</v>
      </c>
      <c r="X14" s="73">
        <v>3239.1175020227097</v>
      </c>
      <c r="Y14" s="73">
        <v>3239.11750213801</v>
      </c>
      <c r="Z14" s="73">
        <v>3601.3792648988001</v>
      </c>
      <c r="AA14" s="73">
        <v>3601.3791997437502</v>
      </c>
      <c r="AB14" s="73">
        <v>4977.7145186081598</v>
      </c>
      <c r="AC14" s="73">
        <v>4977.71450692495</v>
      </c>
      <c r="AD14" s="73">
        <v>5854.1288235140801</v>
      </c>
      <c r="AE14" s="73">
        <v>5854.1287135057501</v>
      </c>
      <c r="AF14" s="69"/>
      <c r="AG14" s="69"/>
      <c r="AH14" s="69"/>
      <c r="AI14" s="69"/>
    </row>
    <row r="15" spans="1:35" x14ac:dyDescent="0.3">
      <c r="A15" s="72" t="s">
        <v>1345</v>
      </c>
      <c r="B15" s="72" t="s">
        <v>612</v>
      </c>
      <c r="C15" s="73">
        <v>810</v>
      </c>
      <c r="D15" s="73">
        <v>810</v>
      </c>
      <c r="E15" s="73">
        <v>810</v>
      </c>
      <c r="F15" s="73">
        <v>810</v>
      </c>
      <c r="G15" s="73">
        <v>2850</v>
      </c>
      <c r="H15" s="73">
        <v>2850</v>
      </c>
      <c r="I15" s="73">
        <v>2850</v>
      </c>
      <c r="J15" s="73">
        <v>2850</v>
      </c>
      <c r="K15" s="73">
        <v>4850.0000484587199</v>
      </c>
      <c r="L15" s="73">
        <v>4850.0090390507694</v>
      </c>
      <c r="M15" s="73">
        <v>4863.4315880131999</v>
      </c>
      <c r="N15" s="73">
        <v>6031.0091213239994</v>
      </c>
      <c r="O15" s="73">
        <v>6303.2817113522997</v>
      </c>
      <c r="P15" s="73">
        <v>6303.2817113568299</v>
      </c>
      <c r="Q15" s="73">
        <v>6380.778226640643</v>
      </c>
      <c r="R15" s="73">
        <v>6380.7782267567045</v>
      </c>
      <c r="S15" s="73">
        <v>7629.6258972061696</v>
      </c>
      <c r="T15" s="73">
        <v>7629.6258972849691</v>
      </c>
      <c r="U15" s="73">
        <v>7676.0916786216794</v>
      </c>
      <c r="V15" s="73">
        <v>7676.0916786895596</v>
      </c>
      <c r="W15" s="73">
        <v>9030.8834592364692</v>
      </c>
      <c r="X15" s="73">
        <v>10548.60265945719</v>
      </c>
      <c r="Y15" s="73">
        <v>10548.602659478649</v>
      </c>
      <c r="Z15" s="73">
        <v>10620.285274963035</v>
      </c>
      <c r="AA15" s="73">
        <v>10620.285275090939</v>
      </c>
      <c r="AB15" s="73">
        <v>10620.285275383858</v>
      </c>
      <c r="AC15" s="73">
        <v>10620.285275470709</v>
      </c>
      <c r="AD15" s="73">
        <v>10887.695678280505</v>
      </c>
      <c r="AE15" s="73">
        <v>10887.695678803286</v>
      </c>
      <c r="AF15" s="69"/>
      <c r="AG15" s="69"/>
      <c r="AH15" s="69"/>
      <c r="AI15" s="69"/>
    </row>
    <row r="16" spans="1:35" x14ac:dyDescent="0.3">
      <c r="A16" s="72" t="s">
        <v>1345</v>
      </c>
      <c r="B16" s="72" t="s">
        <v>1350</v>
      </c>
      <c r="C16" s="73">
        <v>95.565001159906174</v>
      </c>
      <c r="D16" s="73">
        <v>222.30399817228289</v>
      </c>
      <c r="E16" s="73">
        <v>472.72400641441254</v>
      </c>
      <c r="F16" s="73">
        <v>827.38901638984419</v>
      </c>
      <c r="G16" s="73">
        <v>1275.4639947414385</v>
      </c>
      <c r="H16" s="73">
        <v>1796.002980709073</v>
      </c>
      <c r="I16" s="73">
        <v>2438.3960294723474</v>
      </c>
      <c r="J16" s="73">
        <v>3184.4369697570778</v>
      </c>
      <c r="K16" s="73">
        <v>4042.5660362243557</v>
      </c>
      <c r="L16" s="73">
        <v>4718.5470113754145</v>
      </c>
      <c r="M16" s="73">
        <v>5463.8920488357453</v>
      </c>
      <c r="N16" s="73">
        <v>6261.2278814315578</v>
      </c>
      <c r="O16" s="73">
        <v>7107.5971488952464</v>
      </c>
      <c r="P16" s="73">
        <v>7905.5148887634123</v>
      </c>
      <c r="Q16" s="73">
        <v>8730.1271591186469</v>
      </c>
      <c r="R16" s="73">
        <v>9162.6489810943513</v>
      </c>
      <c r="S16" s="73">
        <v>9618.3372249603162</v>
      </c>
      <c r="T16" s="73">
        <v>10079.154048919669</v>
      </c>
      <c r="U16" s="73">
        <v>10567.066068649285</v>
      </c>
      <c r="V16" s="73">
        <v>11065.494928359969</v>
      </c>
      <c r="W16" s="73">
        <v>11575.234004974354</v>
      </c>
      <c r="X16" s="73">
        <v>12098.768871307355</v>
      </c>
      <c r="Y16" s="73">
        <v>12640.389154434191</v>
      </c>
      <c r="Z16" s="73">
        <v>13204.069122314442</v>
      </c>
      <c r="AA16" s="73">
        <v>13783.858104705803</v>
      </c>
      <c r="AB16" s="73">
        <v>14380.364139556885</v>
      </c>
      <c r="AC16" s="73">
        <v>14988.57563400268</v>
      </c>
      <c r="AD16" s="73">
        <v>15603.09802246093</v>
      </c>
      <c r="AE16" s="73">
        <v>16225.747894287102</v>
      </c>
      <c r="AF16" s="69"/>
      <c r="AG16" s="69"/>
      <c r="AH16" s="69"/>
      <c r="AI16" s="69"/>
    </row>
    <row r="17" spans="1:35" x14ac:dyDescent="0.3">
      <c r="A17" s="108" t="s">
        <v>1351</v>
      </c>
      <c r="B17" s="108"/>
      <c r="C17" s="74">
        <v>61787.563445208936</v>
      </c>
      <c r="D17" s="74">
        <v>64576.222478812793</v>
      </c>
      <c r="E17" s="74">
        <v>64637.353125148904</v>
      </c>
      <c r="F17" s="74">
        <v>62616.159949897505</v>
      </c>
      <c r="G17" s="74">
        <v>60991.770794668606</v>
      </c>
      <c r="H17" s="74">
        <v>61225.686460546152</v>
      </c>
      <c r="I17" s="74">
        <v>62525.160984893373</v>
      </c>
      <c r="J17" s="74">
        <v>64981.554985456067</v>
      </c>
      <c r="K17" s="74">
        <v>69229.621046341985</v>
      </c>
      <c r="L17" s="74">
        <v>68735.121384582424</v>
      </c>
      <c r="M17" s="74">
        <v>69769.998247916592</v>
      </c>
      <c r="N17" s="74">
        <v>74963.31469860331</v>
      </c>
      <c r="O17" s="74">
        <v>76430.110801628543</v>
      </c>
      <c r="P17" s="74">
        <v>77221.478002072065</v>
      </c>
      <c r="Q17" s="74">
        <v>75970.917240458759</v>
      </c>
      <c r="R17" s="74">
        <v>75301.098195949846</v>
      </c>
      <c r="S17" s="74">
        <v>83704.575734906568</v>
      </c>
      <c r="T17" s="74">
        <v>85180.683111525912</v>
      </c>
      <c r="U17" s="74">
        <v>86415.537063960321</v>
      </c>
      <c r="V17" s="74">
        <v>88050.588262323698</v>
      </c>
      <c r="W17" s="74">
        <v>94748.40004819211</v>
      </c>
      <c r="X17" s="74">
        <v>101900.79472892855</v>
      </c>
      <c r="Y17" s="74">
        <v>102469.92561738193</v>
      </c>
      <c r="Z17" s="74">
        <v>101643.45168814721</v>
      </c>
      <c r="AA17" s="74">
        <v>101360.52698426411</v>
      </c>
      <c r="AB17" s="74">
        <v>112321.9957140637</v>
      </c>
      <c r="AC17" s="74">
        <v>112250.55550785398</v>
      </c>
      <c r="AD17" s="74">
        <v>113101.09111570031</v>
      </c>
      <c r="AE17" s="74">
        <v>115738.45104850981</v>
      </c>
      <c r="AF17" s="69"/>
      <c r="AG17" s="69"/>
      <c r="AH17" s="69"/>
      <c r="AI17" s="69"/>
    </row>
    <row r="18" spans="1:35" x14ac:dyDescent="0.3">
      <c r="AF18" s="69"/>
      <c r="AG18" s="69"/>
      <c r="AH18" s="69"/>
      <c r="AI18" s="69"/>
    </row>
    <row r="19" spans="1:35" x14ac:dyDescent="0.3">
      <c r="A19" s="68" t="s">
        <v>1233</v>
      </c>
      <c r="B19" s="68" t="s">
        <v>1315</v>
      </c>
      <c r="C19" s="68" t="s">
        <v>1316</v>
      </c>
      <c r="D19" s="68" t="s">
        <v>1317</v>
      </c>
      <c r="E19" s="68" t="s">
        <v>1318</v>
      </c>
      <c r="F19" s="68" t="s">
        <v>1319</v>
      </c>
      <c r="G19" s="68" t="s">
        <v>1320</v>
      </c>
      <c r="H19" s="68" t="s">
        <v>1321</v>
      </c>
      <c r="I19" s="68" t="s">
        <v>1322</v>
      </c>
      <c r="J19" s="68" t="s">
        <v>1323</v>
      </c>
      <c r="K19" s="68" t="s">
        <v>1324</v>
      </c>
      <c r="L19" s="68" t="s">
        <v>1325</v>
      </c>
      <c r="M19" s="68" t="s">
        <v>1326</v>
      </c>
      <c r="N19" s="68" t="s">
        <v>1327</v>
      </c>
      <c r="O19" s="68" t="s">
        <v>1328</v>
      </c>
      <c r="P19" s="68" t="s">
        <v>1329</v>
      </c>
      <c r="Q19" s="68" t="s">
        <v>1330</v>
      </c>
      <c r="R19" s="68" t="s">
        <v>1331</v>
      </c>
      <c r="S19" s="68" t="s">
        <v>1332</v>
      </c>
      <c r="T19" s="68" t="s">
        <v>1333</v>
      </c>
      <c r="U19" s="68" t="s">
        <v>1334</v>
      </c>
      <c r="V19" s="68" t="s">
        <v>1335</v>
      </c>
      <c r="W19" s="68" t="s">
        <v>1336</v>
      </c>
      <c r="X19" s="68" t="s">
        <v>1337</v>
      </c>
      <c r="Y19" s="68" t="s">
        <v>1338</v>
      </c>
      <c r="Z19" s="68" t="s">
        <v>1339</v>
      </c>
      <c r="AA19" s="68" t="s">
        <v>1340</v>
      </c>
      <c r="AB19" s="68" t="s">
        <v>1341</v>
      </c>
      <c r="AC19" s="68" t="s">
        <v>1342</v>
      </c>
      <c r="AD19" s="68" t="s">
        <v>1343</v>
      </c>
      <c r="AE19" s="68" t="s">
        <v>1344</v>
      </c>
      <c r="AF19" s="69"/>
      <c r="AG19" s="69"/>
      <c r="AH19" s="69"/>
      <c r="AI19" s="69"/>
    </row>
    <row r="20" spans="1:35" x14ac:dyDescent="0.3">
      <c r="A20" s="72" t="s">
        <v>1352</v>
      </c>
      <c r="B20" s="72" t="s">
        <v>621</v>
      </c>
      <c r="C20" s="73">
        <v>10240</v>
      </c>
      <c r="D20" s="73">
        <v>9765</v>
      </c>
      <c r="E20" s="73">
        <v>8290</v>
      </c>
      <c r="F20" s="73">
        <v>7378.3440419999997</v>
      </c>
      <c r="G20" s="73">
        <v>5274.1967869744003</v>
      </c>
      <c r="H20" s="73">
        <v>5243.8725868910005</v>
      </c>
      <c r="I20" s="73">
        <v>5243.8725871391198</v>
      </c>
      <c r="J20" s="73">
        <v>5243.8725872515406</v>
      </c>
      <c r="K20" s="73">
        <v>3834.67427997917</v>
      </c>
      <c r="L20" s="73">
        <v>3834.6742799715303</v>
      </c>
      <c r="M20" s="73">
        <v>3834.67428043258</v>
      </c>
      <c r="N20" s="73">
        <v>1732.5082051367899</v>
      </c>
      <c r="O20" s="73">
        <v>1732.5082051684899</v>
      </c>
      <c r="P20" s="73">
        <v>1732.5082053251399</v>
      </c>
      <c r="Q20" s="73">
        <v>1350</v>
      </c>
      <c r="R20" s="73">
        <v>1350</v>
      </c>
      <c r="S20" s="73">
        <v>1350</v>
      </c>
      <c r="T20" s="73">
        <v>1350</v>
      </c>
      <c r="U20" s="73">
        <v>1350</v>
      </c>
      <c r="V20" s="73">
        <v>1350</v>
      </c>
      <c r="W20" s="73">
        <v>690</v>
      </c>
      <c r="X20" s="73">
        <v>0</v>
      </c>
      <c r="Y20" s="73">
        <v>0</v>
      </c>
      <c r="Z20" s="73">
        <v>0</v>
      </c>
      <c r="AA20" s="73">
        <v>0</v>
      </c>
      <c r="AB20" s="73">
        <v>0</v>
      </c>
      <c r="AC20" s="73">
        <v>0</v>
      </c>
      <c r="AD20" s="73">
        <v>0</v>
      </c>
      <c r="AE20" s="73">
        <v>0</v>
      </c>
      <c r="AF20" s="69"/>
      <c r="AG20" s="69"/>
      <c r="AH20" s="69"/>
      <c r="AI20" s="69"/>
    </row>
    <row r="21" spans="1:35" s="69" customFormat="1" x14ac:dyDescent="0.3">
      <c r="A21" s="72" t="s">
        <v>1352</v>
      </c>
      <c r="B21" s="72" t="s">
        <v>622</v>
      </c>
      <c r="C21" s="73">
        <v>0</v>
      </c>
      <c r="D21" s="73">
        <v>0</v>
      </c>
      <c r="E21" s="73">
        <v>0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>
        <v>0</v>
      </c>
      <c r="L21" s="73">
        <v>0</v>
      </c>
      <c r="M21" s="73">
        <v>0</v>
      </c>
      <c r="N21" s="73">
        <v>0</v>
      </c>
      <c r="O21" s="73">
        <v>0</v>
      </c>
      <c r="P21" s="73">
        <v>0</v>
      </c>
      <c r="Q21" s="73">
        <v>0</v>
      </c>
      <c r="R21" s="73">
        <v>0</v>
      </c>
      <c r="S21" s="73">
        <v>0</v>
      </c>
      <c r="T21" s="73">
        <v>0</v>
      </c>
      <c r="U21" s="73">
        <v>0</v>
      </c>
      <c r="V21" s="73">
        <v>0</v>
      </c>
      <c r="W21" s="73">
        <v>0</v>
      </c>
      <c r="X21" s="73">
        <v>0</v>
      </c>
      <c r="Y21" s="73">
        <v>0</v>
      </c>
      <c r="Z21" s="73">
        <v>0</v>
      </c>
      <c r="AA21" s="73">
        <v>0</v>
      </c>
      <c r="AB21" s="73">
        <v>0</v>
      </c>
      <c r="AC21" s="73">
        <v>0</v>
      </c>
      <c r="AD21" s="73">
        <v>0</v>
      </c>
      <c r="AE21" s="73">
        <v>0</v>
      </c>
    </row>
    <row r="22" spans="1:35" s="69" customFormat="1" x14ac:dyDescent="0.3">
      <c r="A22" s="72" t="s">
        <v>1352</v>
      </c>
      <c r="B22" s="72" t="s">
        <v>360</v>
      </c>
      <c r="C22" s="73">
        <v>625</v>
      </c>
      <c r="D22" s="73">
        <v>625</v>
      </c>
      <c r="E22" s="73">
        <v>625</v>
      </c>
      <c r="F22" s="73">
        <v>625</v>
      </c>
      <c r="G22" s="73">
        <v>625</v>
      </c>
      <c r="H22" s="73">
        <v>625</v>
      </c>
      <c r="I22" s="73">
        <v>625</v>
      </c>
      <c r="J22" s="73">
        <v>625</v>
      </c>
      <c r="K22" s="73">
        <v>625</v>
      </c>
      <c r="L22" s="73">
        <v>625</v>
      </c>
      <c r="M22" s="73">
        <v>625</v>
      </c>
      <c r="N22" s="73">
        <v>625</v>
      </c>
      <c r="O22" s="73">
        <v>625</v>
      </c>
      <c r="P22" s="73">
        <v>625</v>
      </c>
      <c r="Q22" s="73">
        <v>625</v>
      </c>
      <c r="R22" s="73">
        <v>625</v>
      </c>
      <c r="S22" s="73">
        <v>625</v>
      </c>
      <c r="T22" s="73">
        <v>625</v>
      </c>
      <c r="U22" s="73">
        <v>625</v>
      </c>
      <c r="V22" s="73">
        <v>625</v>
      </c>
      <c r="W22" s="73">
        <v>625</v>
      </c>
      <c r="X22" s="73">
        <v>625</v>
      </c>
      <c r="Y22" s="73">
        <v>185</v>
      </c>
      <c r="Z22" s="73">
        <v>0</v>
      </c>
      <c r="AA22" s="73">
        <v>0</v>
      </c>
      <c r="AB22" s="73">
        <v>0</v>
      </c>
      <c r="AC22" s="73">
        <v>0</v>
      </c>
      <c r="AD22" s="73">
        <v>0</v>
      </c>
      <c r="AE22" s="73">
        <v>0</v>
      </c>
    </row>
    <row r="23" spans="1:35" s="69" customFormat="1" x14ac:dyDescent="0.3">
      <c r="A23" s="72" t="s">
        <v>1352</v>
      </c>
      <c r="B23" s="72" t="s">
        <v>1346</v>
      </c>
      <c r="C23" s="73">
        <v>0</v>
      </c>
      <c r="D23" s="73">
        <v>0</v>
      </c>
      <c r="E23" s="73">
        <v>0</v>
      </c>
      <c r="F23" s="73">
        <v>0</v>
      </c>
      <c r="G23" s="73">
        <v>0</v>
      </c>
      <c r="H23" s="73">
        <v>0</v>
      </c>
      <c r="I23" s="73">
        <v>0</v>
      </c>
      <c r="J23" s="73">
        <v>0</v>
      </c>
      <c r="K23" s="73">
        <v>0</v>
      </c>
      <c r="L23" s="73">
        <v>0</v>
      </c>
      <c r="M23" s="73">
        <v>0</v>
      </c>
      <c r="N23" s="73">
        <v>0</v>
      </c>
      <c r="O23" s="73">
        <v>0</v>
      </c>
      <c r="P23" s="73">
        <v>0</v>
      </c>
      <c r="Q23" s="73">
        <v>0</v>
      </c>
      <c r="R23" s="73">
        <v>0</v>
      </c>
      <c r="S23" s="73">
        <v>0</v>
      </c>
      <c r="T23" s="73">
        <v>0</v>
      </c>
      <c r="U23" s="73">
        <v>0</v>
      </c>
      <c r="V23" s="73">
        <v>0</v>
      </c>
      <c r="W23" s="73">
        <v>0</v>
      </c>
      <c r="X23" s="73">
        <v>0</v>
      </c>
      <c r="Y23" s="73">
        <v>0</v>
      </c>
      <c r="Z23" s="73">
        <v>0</v>
      </c>
      <c r="AA23" s="73">
        <v>0</v>
      </c>
      <c r="AB23" s="73">
        <v>0</v>
      </c>
      <c r="AC23" s="73">
        <v>0</v>
      </c>
      <c r="AD23" s="73">
        <v>0</v>
      </c>
      <c r="AE23" s="73">
        <v>0</v>
      </c>
    </row>
    <row r="24" spans="1:35" s="69" customFormat="1" x14ac:dyDescent="0.3">
      <c r="A24" s="72" t="s">
        <v>1352</v>
      </c>
      <c r="B24" s="72" t="s">
        <v>1347</v>
      </c>
      <c r="C24" s="73">
        <v>1438</v>
      </c>
      <c r="D24" s="73">
        <v>1438</v>
      </c>
      <c r="E24" s="73">
        <v>1438</v>
      </c>
      <c r="F24" s="73">
        <v>1438</v>
      </c>
      <c r="G24" s="73">
        <v>1438</v>
      </c>
      <c r="H24" s="73">
        <v>1438</v>
      </c>
      <c r="I24" s="73">
        <v>1438</v>
      </c>
      <c r="J24" s="73">
        <v>1438</v>
      </c>
      <c r="K24" s="73">
        <v>1438</v>
      </c>
      <c r="L24" s="73">
        <v>1438</v>
      </c>
      <c r="M24" s="73">
        <v>1438</v>
      </c>
      <c r="N24" s="73">
        <v>1438</v>
      </c>
      <c r="O24" s="73">
        <v>1438</v>
      </c>
      <c r="P24" s="73">
        <v>1438</v>
      </c>
      <c r="Q24" s="73">
        <v>1388</v>
      </c>
      <c r="R24" s="73">
        <v>1388</v>
      </c>
      <c r="S24" s="73">
        <v>2272.6790999999998</v>
      </c>
      <c r="T24" s="73">
        <v>2272.6790999999998</v>
      </c>
      <c r="U24" s="73">
        <v>2272.6790999999998</v>
      </c>
      <c r="V24" s="73">
        <v>2272.6790999999998</v>
      </c>
      <c r="W24" s="73">
        <v>2272.6790999999998</v>
      </c>
      <c r="X24" s="73">
        <v>2272.6790999999998</v>
      </c>
      <c r="Y24" s="73">
        <v>3341.8753999999999</v>
      </c>
      <c r="Z24" s="73">
        <v>3261.6990000000001</v>
      </c>
      <c r="AA24" s="73">
        <v>3261.6990000000001</v>
      </c>
      <c r="AB24" s="73">
        <v>3261.6990000000001</v>
      </c>
      <c r="AC24" s="73">
        <v>3261.6990000000001</v>
      </c>
      <c r="AD24" s="73">
        <v>3261.6991114341099</v>
      </c>
      <c r="AE24" s="73">
        <v>3261.6991117469952</v>
      </c>
    </row>
    <row r="25" spans="1:35" s="69" customFormat="1" x14ac:dyDescent="0.3">
      <c r="A25" s="72" t="s">
        <v>1352</v>
      </c>
      <c r="B25" s="72" t="s">
        <v>1271</v>
      </c>
      <c r="C25" s="73">
        <v>2585</v>
      </c>
      <c r="D25" s="73">
        <v>2585</v>
      </c>
      <c r="E25" s="73">
        <v>2585</v>
      </c>
      <c r="F25" s="73">
        <v>2585</v>
      </c>
      <c r="G25" s="73">
        <v>2585</v>
      </c>
      <c r="H25" s="73">
        <v>2585</v>
      </c>
      <c r="I25" s="73">
        <v>2585</v>
      </c>
      <c r="J25" s="73">
        <v>2585</v>
      </c>
      <c r="K25" s="73">
        <v>2585</v>
      </c>
      <c r="L25" s="73">
        <v>2585</v>
      </c>
      <c r="M25" s="73">
        <v>2585</v>
      </c>
      <c r="N25" s="73">
        <v>2585</v>
      </c>
      <c r="O25" s="73">
        <v>2585</v>
      </c>
      <c r="P25" s="73">
        <v>2585</v>
      </c>
      <c r="Q25" s="73">
        <v>2585</v>
      </c>
      <c r="R25" s="73">
        <v>2585</v>
      </c>
      <c r="S25" s="73">
        <v>2585</v>
      </c>
      <c r="T25" s="73">
        <v>2585</v>
      </c>
      <c r="U25" s="73">
        <v>2585</v>
      </c>
      <c r="V25" s="73">
        <v>2585</v>
      </c>
      <c r="W25" s="73">
        <v>2585</v>
      </c>
      <c r="X25" s="73">
        <v>2585</v>
      </c>
      <c r="Y25" s="73">
        <v>2585</v>
      </c>
      <c r="Z25" s="73">
        <v>2585</v>
      </c>
      <c r="AA25" s="73">
        <v>2585</v>
      </c>
      <c r="AB25" s="73">
        <v>2585</v>
      </c>
      <c r="AC25" s="73">
        <v>2585</v>
      </c>
      <c r="AD25" s="73">
        <v>2585</v>
      </c>
      <c r="AE25" s="73">
        <v>2585</v>
      </c>
    </row>
    <row r="26" spans="1:35" s="69" customFormat="1" x14ac:dyDescent="0.3">
      <c r="A26" s="72" t="s">
        <v>1352</v>
      </c>
      <c r="B26" s="72" t="s">
        <v>626</v>
      </c>
      <c r="C26" s="73">
        <v>3329.7093995422329</v>
      </c>
      <c r="D26" s="73">
        <v>3550.0234395422317</v>
      </c>
      <c r="E26" s="73">
        <v>4891.611939542232</v>
      </c>
      <c r="F26" s="73">
        <v>6806.0034995422329</v>
      </c>
      <c r="G26" s="73">
        <v>6806.0034995422329</v>
      </c>
      <c r="H26" s="73">
        <v>7343.8791995422325</v>
      </c>
      <c r="I26" s="73">
        <v>8254.8371995422331</v>
      </c>
      <c r="J26" s="73">
        <v>8519.6301995422327</v>
      </c>
      <c r="K26" s="73">
        <v>10273.713999542233</v>
      </c>
      <c r="L26" s="73">
        <v>10273.713999542233</v>
      </c>
      <c r="M26" s="73">
        <v>10273.713999542233</v>
      </c>
      <c r="N26" s="73">
        <v>12937.05358693482</v>
      </c>
      <c r="O26" s="73">
        <v>12937.053587109349</v>
      </c>
      <c r="P26" s="73">
        <v>12937.053587130724</v>
      </c>
      <c r="Q26" s="73">
        <v>12937.053588432029</v>
      </c>
      <c r="R26" s="73">
        <v>12959.223153670302</v>
      </c>
      <c r="S26" s="73">
        <v>12689.223153785713</v>
      </c>
      <c r="T26" s="73">
        <v>13586.745957309324</v>
      </c>
      <c r="U26" s="73">
        <v>13586.745957367393</v>
      </c>
      <c r="V26" s="73">
        <v>13226.245957406054</v>
      </c>
      <c r="W26" s="73">
        <v>14392.953329071885</v>
      </c>
      <c r="X26" s="73">
        <v>14892.950262744625</v>
      </c>
      <c r="Y26" s="73">
        <v>14597.970259419102</v>
      </c>
      <c r="Z26" s="73">
        <v>14597.970259747131</v>
      </c>
      <c r="AA26" s="73">
        <v>15327.824330915782</v>
      </c>
      <c r="AB26" s="73">
        <v>16541.272654685872</v>
      </c>
      <c r="AC26" s="73">
        <v>17712.076354715235</v>
      </c>
      <c r="AD26" s="73">
        <v>17719.341920878513</v>
      </c>
      <c r="AE26" s="73">
        <v>17877.722353794947</v>
      </c>
    </row>
    <row r="27" spans="1:35" s="69" customFormat="1" x14ac:dyDescent="0.3">
      <c r="A27" s="72" t="s">
        <v>1352</v>
      </c>
      <c r="B27" s="72" t="s">
        <v>1348</v>
      </c>
      <c r="C27" s="73">
        <v>2130.362995147701</v>
      </c>
      <c r="D27" s="73">
        <v>2600.362995147701</v>
      </c>
      <c r="E27" s="73">
        <v>2600.362995147701</v>
      </c>
      <c r="F27" s="73">
        <v>2600.362995147701</v>
      </c>
      <c r="G27" s="73">
        <v>3111.2217251477009</v>
      </c>
      <c r="H27" s="73">
        <v>3111.2217251477009</v>
      </c>
      <c r="I27" s="73">
        <v>3111.2217251477009</v>
      </c>
      <c r="J27" s="73">
        <v>3362.9144175903612</v>
      </c>
      <c r="K27" s="73">
        <v>6589.1901117287998</v>
      </c>
      <c r="L27" s="73">
        <v>6589.1901117387806</v>
      </c>
      <c r="M27" s="73">
        <v>6589.1901117486213</v>
      </c>
      <c r="N27" s="73">
        <v>7200.0084627760916</v>
      </c>
      <c r="O27" s="73">
        <v>7499.0758627882406</v>
      </c>
      <c r="P27" s="73">
        <v>7499.0758628059812</v>
      </c>
      <c r="Q27" s="73">
        <v>7499.0758628179119</v>
      </c>
      <c r="R27" s="73">
        <v>7636.3545628337106</v>
      </c>
      <c r="S27" s="73">
        <v>9996.2852029182322</v>
      </c>
      <c r="T27" s="73">
        <v>10611.315099885305</v>
      </c>
      <c r="U27" s="73">
        <v>11285.246099912643</v>
      </c>
      <c r="V27" s="73">
        <v>12744.878109943165</v>
      </c>
      <c r="W27" s="73">
        <v>14794.251799989974</v>
      </c>
      <c r="X27" s="73">
        <v>17688.734698511798</v>
      </c>
      <c r="Y27" s="73">
        <v>18029.938098590719</v>
      </c>
      <c r="Z27" s="73">
        <v>18029.938098593888</v>
      </c>
      <c r="AA27" s="73">
        <v>18029.938098641229</v>
      </c>
      <c r="AB27" s="73">
        <v>20097.87409923329</v>
      </c>
      <c r="AC27" s="73">
        <v>20097.874099265049</v>
      </c>
      <c r="AD27" s="73">
        <v>20047.87409933145</v>
      </c>
      <c r="AE27" s="73">
        <v>19426.314094360452</v>
      </c>
    </row>
    <row r="28" spans="1:35" s="69" customFormat="1" x14ac:dyDescent="0.3">
      <c r="A28" s="72" t="s">
        <v>1352</v>
      </c>
      <c r="B28" s="72" t="s">
        <v>1349</v>
      </c>
      <c r="C28" s="73">
        <v>0</v>
      </c>
      <c r="D28" s="73">
        <v>0</v>
      </c>
      <c r="E28" s="73">
        <v>0</v>
      </c>
      <c r="F28" s="73">
        <v>0</v>
      </c>
      <c r="G28" s="73">
        <v>0</v>
      </c>
      <c r="H28" s="73">
        <v>0</v>
      </c>
      <c r="I28" s="73">
        <v>0</v>
      </c>
      <c r="J28" s="73">
        <v>0</v>
      </c>
      <c r="K28" s="73">
        <v>2.0939207999999901E-4</v>
      </c>
      <c r="L28" s="73">
        <v>2.0940202999999999E-4</v>
      </c>
      <c r="M28" s="73">
        <v>2.0940324999999999E-4</v>
      </c>
      <c r="N28" s="73">
        <v>5.4505695999999999E-4</v>
      </c>
      <c r="O28" s="73">
        <v>5.4517196999999992E-4</v>
      </c>
      <c r="P28" s="73">
        <v>5.4519148999999999E-4</v>
      </c>
      <c r="Q28" s="73">
        <v>6.2068529999999896E-4</v>
      </c>
      <c r="R28" s="73">
        <v>6.2075585999999999E-4</v>
      </c>
      <c r="S28" s="73">
        <v>6.2126672000000003E-4</v>
      </c>
      <c r="T28" s="73">
        <v>6.2137407999999996E-4</v>
      </c>
      <c r="U28" s="73">
        <v>833.86519274500006</v>
      </c>
      <c r="V28" s="73">
        <v>833.86519280620007</v>
      </c>
      <c r="W28" s="73">
        <v>1336.39093</v>
      </c>
      <c r="X28" s="73">
        <v>1336.39093</v>
      </c>
      <c r="Y28" s="73">
        <v>1336.39093</v>
      </c>
      <c r="Z28" s="73">
        <v>1698.6527000000001</v>
      </c>
      <c r="AA28" s="73">
        <v>1698.6527000000001</v>
      </c>
      <c r="AB28" s="73">
        <v>1698.6527000000001</v>
      </c>
      <c r="AC28" s="73">
        <v>1698.6527000000001</v>
      </c>
      <c r="AD28" s="73">
        <v>1698.6527000000001</v>
      </c>
      <c r="AE28" s="73">
        <v>1698.6525000000001</v>
      </c>
    </row>
    <row r="29" spans="1:35" s="69" customFormat="1" x14ac:dyDescent="0.3">
      <c r="A29" s="72" t="s">
        <v>1352</v>
      </c>
      <c r="B29" s="72" t="s">
        <v>612</v>
      </c>
      <c r="C29" s="73">
        <v>240</v>
      </c>
      <c r="D29" s="73">
        <v>240</v>
      </c>
      <c r="E29" s="73">
        <v>240</v>
      </c>
      <c r="F29" s="73">
        <v>240</v>
      </c>
      <c r="G29" s="73">
        <v>2280</v>
      </c>
      <c r="H29" s="73">
        <v>2280</v>
      </c>
      <c r="I29" s="73">
        <v>2280</v>
      </c>
      <c r="J29" s="73">
        <v>2280</v>
      </c>
      <c r="K29" s="73">
        <v>4279.9997999999996</v>
      </c>
      <c r="L29" s="73">
        <v>4279.9997999999996</v>
      </c>
      <c r="M29" s="73">
        <v>4279.9997999999996</v>
      </c>
      <c r="N29" s="73">
        <v>4279.9997999999996</v>
      </c>
      <c r="O29" s="73">
        <v>4279.9997999999996</v>
      </c>
      <c r="P29" s="73">
        <v>4279.9997999999996</v>
      </c>
      <c r="Q29" s="73">
        <v>4279.9999152705432</v>
      </c>
      <c r="R29" s="73">
        <v>4279.9999153437038</v>
      </c>
      <c r="S29" s="73">
        <v>4279.9999157602697</v>
      </c>
      <c r="T29" s="73">
        <v>4279.99991579779</v>
      </c>
      <c r="U29" s="73">
        <v>4311.1542369331301</v>
      </c>
      <c r="V29" s="73">
        <v>4311.1542369843901</v>
      </c>
      <c r="W29" s="73">
        <v>4880.0002373426496</v>
      </c>
      <c r="X29" s="73">
        <v>4880.0002374667401</v>
      </c>
      <c r="Y29" s="73">
        <v>4880.0002374852502</v>
      </c>
      <c r="Z29" s="73">
        <v>4880.0002376675302</v>
      </c>
      <c r="AA29" s="73">
        <v>4880.0002377141</v>
      </c>
      <c r="AB29" s="73">
        <v>4880.0002378243698</v>
      </c>
      <c r="AC29" s="73">
        <v>4880.0002378590298</v>
      </c>
      <c r="AD29" s="73">
        <v>4880.0002379551397</v>
      </c>
      <c r="AE29" s="73">
        <v>4880.00023804598</v>
      </c>
    </row>
    <row r="30" spans="1:35" s="69" customFormat="1" x14ac:dyDescent="0.3">
      <c r="A30" s="72" t="s">
        <v>1352</v>
      </c>
      <c r="B30" s="72" t="s">
        <v>1350</v>
      </c>
      <c r="C30" s="73">
        <v>33.809000492095876</v>
      </c>
      <c r="D30" s="73">
        <v>82.708997726440401</v>
      </c>
      <c r="E30" s="73">
        <v>156.7610015869133</v>
      </c>
      <c r="F30" s="73">
        <v>263.89000701904251</v>
      </c>
      <c r="G30" s="73">
        <v>405.04799652099609</v>
      </c>
      <c r="H30" s="73">
        <v>567.05899810790902</v>
      </c>
      <c r="I30" s="73">
        <v>769.63403320312409</v>
      </c>
      <c r="J30" s="73">
        <v>1010.102981567382</v>
      </c>
      <c r="K30" s="73">
        <v>1287.846038818356</v>
      </c>
      <c r="L30" s="73">
        <v>1513.001998901364</v>
      </c>
      <c r="M30" s="73">
        <v>1757.9950256347629</v>
      </c>
      <c r="N30" s="73">
        <v>2022.752929687492</v>
      </c>
      <c r="O30" s="73">
        <v>2303.8510437011641</v>
      </c>
      <c r="P30" s="73">
        <v>2570.3709106445258</v>
      </c>
      <c r="Q30" s="73">
        <v>2845.8051147460928</v>
      </c>
      <c r="R30" s="73">
        <v>2993.400024414062</v>
      </c>
      <c r="S30" s="73">
        <v>3149.60205078125</v>
      </c>
      <c r="T30" s="73">
        <v>3306.082000732416</v>
      </c>
      <c r="U30" s="73">
        <v>3472.6760864257813</v>
      </c>
      <c r="V30" s="73">
        <v>3642.4990844726508</v>
      </c>
      <c r="W30" s="73">
        <v>3815.6539916992128</v>
      </c>
      <c r="X30" s="73">
        <v>3993.2119750976508</v>
      </c>
      <c r="Y30" s="73">
        <v>4175.7440795898383</v>
      </c>
      <c r="Z30" s="73">
        <v>4364.7819213867133</v>
      </c>
      <c r="AA30" s="73">
        <v>4557.4061279296875</v>
      </c>
      <c r="AB30" s="73">
        <v>4750.507080078125</v>
      </c>
      <c r="AC30" s="73">
        <v>4944.2018432617178</v>
      </c>
      <c r="AD30" s="73">
        <v>5141.238037109375</v>
      </c>
      <c r="AE30" s="73">
        <v>5338.71484375</v>
      </c>
    </row>
    <row r="31" spans="1:35" s="69" customFormat="1" x14ac:dyDescent="0.3">
      <c r="A31" s="108" t="s">
        <v>1351</v>
      </c>
      <c r="B31" s="108"/>
      <c r="C31" s="74">
        <v>20348.072394689934</v>
      </c>
      <c r="D31" s="74">
        <v>20563.386434689932</v>
      </c>
      <c r="E31" s="74">
        <v>20429.974934689933</v>
      </c>
      <c r="F31" s="74">
        <v>21432.710536689934</v>
      </c>
      <c r="G31" s="74">
        <v>19839.422011664334</v>
      </c>
      <c r="H31" s="74">
        <v>20346.973511580934</v>
      </c>
      <c r="I31" s="74">
        <v>21257.931511829054</v>
      </c>
      <c r="J31" s="74">
        <v>21774.417204384135</v>
      </c>
      <c r="K31" s="74">
        <v>25345.578391250201</v>
      </c>
      <c r="L31" s="74">
        <v>25345.578391252544</v>
      </c>
      <c r="M31" s="74">
        <v>25345.578391723437</v>
      </c>
      <c r="N31" s="74">
        <v>26517.570254847702</v>
      </c>
      <c r="O31" s="74">
        <v>26816.637655066079</v>
      </c>
      <c r="P31" s="74">
        <v>26816.637655261846</v>
      </c>
      <c r="Q31" s="74">
        <v>26384.129451249937</v>
      </c>
      <c r="R31" s="74">
        <v>26543.577716504013</v>
      </c>
      <c r="S31" s="74">
        <v>29518.187456703945</v>
      </c>
      <c r="T31" s="74">
        <v>31030.740157194628</v>
      </c>
      <c r="U31" s="74">
        <v>31704.671157280034</v>
      </c>
      <c r="V31" s="74">
        <v>32803.803167349222</v>
      </c>
      <c r="W31" s="74">
        <v>35359.884229061856</v>
      </c>
      <c r="X31" s="74">
        <v>38064.36406125642</v>
      </c>
      <c r="Y31" s="74">
        <v>38739.78375800982</v>
      </c>
      <c r="Z31" s="74">
        <v>38474.607358341018</v>
      </c>
      <c r="AA31" s="74">
        <v>39204.461429557014</v>
      </c>
      <c r="AB31" s="74">
        <v>42485.845753919159</v>
      </c>
      <c r="AC31" s="74">
        <v>43656.649453980281</v>
      </c>
      <c r="AD31" s="74">
        <v>43613.915131644069</v>
      </c>
      <c r="AE31" s="74">
        <v>43150.735559902394</v>
      </c>
    </row>
    <row r="32" spans="1:35" s="69" customFormat="1" x14ac:dyDescent="0.3"/>
    <row r="33" spans="1:31" s="69" customFormat="1" x14ac:dyDescent="0.3">
      <c r="A33" s="68" t="s">
        <v>1233</v>
      </c>
      <c r="B33" s="68" t="s">
        <v>1315</v>
      </c>
      <c r="C33" s="68" t="s">
        <v>1316</v>
      </c>
      <c r="D33" s="68" t="s">
        <v>1317</v>
      </c>
      <c r="E33" s="68" t="s">
        <v>1318</v>
      </c>
      <c r="F33" s="68" t="s">
        <v>1319</v>
      </c>
      <c r="G33" s="68" t="s">
        <v>1320</v>
      </c>
      <c r="H33" s="68" t="s">
        <v>1321</v>
      </c>
      <c r="I33" s="68" t="s">
        <v>1322</v>
      </c>
      <c r="J33" s="68" t="s">
        <v>1323</v>
      </c>
      <c r="K33" s="68" t="s">
        <v>1324</v>
      </c>
      <c r="L33" s="68" t="s">
        <v>1325</v>
      </c>
      <c r="M33" s="68" t="s">
        <v>1326</v>
      </c>
      <c r="N33" s="68" t="s">
        <v>1327</v>
      </c>
      <c r="O33" s="68" t="s">
        <v>1328</v>
      </c>
      <c r="P33" s="68" t="s">
        <v>1329</v>
      </c>
      <c r="Q33" s="68" t="s">
        <v>1330</v>
      </c>
      <c r="R33" s="68" t="s">
        <v>1331</v>
      </c>
      <c r="S33" s="68" t="s">
        <v>1332</v>
      </c>
      <c r="T33" s="68" t="s">
        <v>1333</v>
      </c>
      <c r="U33" s="68" t="s">
        <v>1334</v>
      </c>
      <c r="V33" s="68" t="s">
        <v>1335</v>
      </c>
      <c r="W33" s="68" t="s">
        <v>1336</v>
      </c>
      <c r="X33" s="68" t="s">
        <v>1337</v>
      </c>
      <c r="Y33" s="68" t="s">
        <v>1338</v>
      </c>
      <c r="Z33" s="68" t="s">
        <v>1339</v>
      </c>
      <c r="AA33" s="68" t="s">
        <v>1340</v>
      </c>
      <c r="AB33" s="68" t="s">
        <v>1341</v>
      </c>
      <c r="AC33" s="68" t="s">
        <v>1342</v>
      </c>
      <c r="AD33" s="68" t="s">
        <v>1343</v>
      </c>
      <c r="AE33" s="68" t="s">
        <v>1344</v>
      </c>
    </row>
    <row r="34" spans="1:31" s="69" customFormat="1" x14ac:dyDescent="0.3">
      <c r="A34" s="72" t="s">
        <v>1353</v>
      </c>
      <c r="B34" s="72" t="s">
        <v>621</v>
      </c>
      <c r="C34" s="73">
        <v>8126</v>
      </c>
      <c r="D34" s="73">
        <v>8126</v>
      </c>
      <c r="E34" s="73">
        <v>8126</v>
      </c>
      <c r="F34" s="73">
        <v>4632.0084407209997</v>
      </c>
      <c r="G34" s="73">
        <v>4632.0084405155994</v>
      </c>
      <c r="H34" s="73">
        <v>4404.0095764732496</v>
      </c>
      <c r="I34" s="73">
        <v>4266.7532558964595</v>
      </c>
      <c r="J34" s="73">
        <v>4266.752199999999</v>
      </c>
      <c r="K34" s="73">
        <v>4137.0185299999994</v>
      </c>
      <c r="L34" s="73">
        <v>4137.0185299999994</v>
      </c>
      <c r="M34" s="73">
        <v>4137.0185299999994</v>
      </c>
      <c r="N34" s="73">
        <v>4137.0185299999994</v>
      </c>
      <c r="O34" s="73">
        <v>3642.1959759167403</v>
      </c>
      <c r="P34" s="73">
        <v>3642.1959759280303</v>
      </c>
      <c r="Q34" s="73">
        <v>3642.1959759331803</v>
      </c>
      <c r="R34" s="73">
        <v>3271.4452581960604</v>
      </c>
      <c r="S34" s="73">
        <v>3271.4436559421001</v>
      </c>
      <c r="T34" s="73">
        <v>3271.4436559320202</v>
      </c>
      <c r="U34" s="73">
        <v>3271.44365593475</v>
      </c>
      <c r="V34" s="73">
        <v>3271.4435659370206</v>
      </c>
      <c r="W34" s="73">
        <v>3153.2877759253201</v>
      </c>
      <c r="X34" s="73">
        <v>2409.28777592407</v>
      </c>
      <c r="Y34" s="73">
        <v>1815.4399799999999</v>
      </c>
      <c r="Z34" s="73">
        <v>1573.84412</v>
      </c>
      <c r="AA34" s="73">
        <v>1573.84412</v>
      </c>
      <c r="AB34" s="73">
        <v>1573.84412</v>
      </c>
      <c r="AC34" s="73">
        <v>1266.0002147881</v>
      </c>
      <c r="AD34" s="73">
        <v>1266.0002148143999</v>
      </c>
      <c r="AE34" s="73">
        <v>1266.00021480032</v>
      </c>
    </row>
    <row r="35" spans="1:31" s="69" customFormat="1" x14ac:dyDescent="0.3">
      <c r="A35" s="72" t="s">
        <v>1353</v>
      </c>
      <c r="B35" s="72" t="s">
        <v>622</v>
      </c>
      <c r="C35" s="73">
        <v>0</v>
      </c>
      <c r="D35" s="73">
        <v>0</v>
      </c>
      <c r="E35" s="73">
        <v>0</v>
      </c>
      <c r="F35" s="73">
        <v>0</v>
      </c>
      <c r="G35" s="73">
        <v>0</v>
      </c>
      <c r="H35" s="73">
        <v>0</v>
      </c>
      <c r="I35" s="73">
        <v>0</v>
      </c>
      <c r="J35" s="73">
        <v>0</v>
      </c>
      <c r="K35" s="73">
        <v>0</v>
      </c>
      <c r="L35" s="73">
        <v>0</v>
      </c>
      <c r="M35" s="73">
        <v>0</v>
      </c>
      <c r="N35" s="73">
        <v>0</v>
      </c>
      <c r="O35" s="73">
        <v>0</v>
      </c>
      <c r="P35" s="73">
        <v>0</v>
      </c>
      <c r="Q35" s="73">
        <v>0</v>
      </c>
      <c r="R35" s="73">
        <v>0</v>
      </c>
      <c r="S35" s="73">
        <v>0</v>
      </c>
      <c r="T35" s="73">
        <v>0</v>
      </c>
      <c r="U35" s="73">
        <v>0</v>
      </c>
      <c r="V35" s="73">
        <v>0</v>
      </c>
      <c r="W35" s="73">
        <v>0</v>
      </c>
      <c r="X35" s="73">
        <v>0</v>
      </c>
      <c r="Y35" s="73">
        <v>0</v>
      </c>
      <c r="Z35" s="73">
        <v>0</v>
      </c>
      <c r="AA35" s="73">
        <v>0</v>
      </c>
      <c r="AB35" s="73">
        <v>0</v>
      </c>
      <c r="AC35" s="73">
        <v>0</v>
      </c>
      <c r="AD35" s="73">
        <v>0</v>
      </c>
      <c r="AE35" s="73">
        <v>0</v>
      </c>
    </row>
    <row r="36" spans="1:31" s="69" customFormat="1" x14ac:dyDescent="0.3">
      <c r="A36" s="72" t="s">
        <v>1353</v>
      </c>
      <c r="B36" s="72" t="s">
        <v>360</v>
      </c>
      <c r="C36" s="73">
        <v>1512.8999938964839</v>
      </c>
      <c r="D36" s="73">
        <v>1512.8999938964839</v>
      </c>
      <c r="E36" s="73">
        <v>1512.8999938964839</v>
      </c>
      <c r="F36" s="73">
        <v>1512.8999938964839</v>
      </c>
      <c r="G36" s="73">
        <v>1512.8999938964839</v>
      </c>
      <c r="H36" s="73">
        <v>1512.8999938964839</v>
      </c>
      <c r="I36" s="73">
        <v>1512.8999938964839</v>
      </c>
      <c r="J36" s="73">
        <v>1512.8999938964839</v>
      </c>
      <c r="K36" s="73">
        <v>1512.8999938964839</v>
      </c>
      <c r="L36" s="73">
        <v>1512.8999938964839</v>
      </c>
      <c r="M36" s="73">
        <v>1512.8999938964839</v>
      </c>
      <c r="N36" s="73">
        <v>1512.8999938964839</v>
      </c>
      <c r="O36" s="73">
        <v>1512.8999938964839</v>
      </c>
      <c r="P36" s="73">
        <v>1512.8999938964839</v>
      </c>
      <c r="Q36" s="73">
        <v>1512.8999938964839</v>
      </c>
      <c r="R36" s="73">
        <v>1127.8999938964839</v>
      </c>
      <c r="S36" s="73">
        <v>1127.8999938964839</v>
      </c>
      <c r="T36" s="73">
        <v>1127.8999938964839</v>
      </c>
      <c r="U36" s="73">
        <v>984.5</v>
      </c>
      <c r="V36" s="73">
        <v>984.5</v>
      </c>
      <c r="W36" s="73">
        <v>984.5</v>
      </c>
      <c r="X36" s="73">
        <v>984.5</v>
      </c>
      <c r="Y36" s="73">
        <v>984.5</v>
      </c>
      <c r="Z36" s="73">
        <v>984.5</v>
      </c>
      <c r="AA36" s="73">
        <v>340</v>
      </c>
      <c r="AB36" s="73">
        <v>180</v>
      </c>
      <c r="AC36" s="73">
        <v>180</v>
      </c>
      <c r="AD36" s="73">
        <v>180</v>
      </c>
      <c r="AE36" s="73">
        <v>180</v>
      </c>
    </row>
    <row r="37" spans="1:31" s="69" customFormat="1" x14ac:dyDescent="0.3">
      <c r="A37" s="72" t="s">
        <v>1353</v>
      </c>
      <c r="B37" s="72" t="s">
        <v>1346</v>
      </c>
      <c r="C37" s="73">
        <v>84</v>
      </c>
      <c r="D37" s="73">
        <v>84</v>
      </c>
      <c r="E37" s="73">
        <v>84</v>
      </c>
      <c r="F37" s="73">
        <v>84</v>
      </c>
      <c r="G37" s="73">
        <v>84</v>
      </c>
      <c r="H37" s="73">
        <v>84</v>
      </c>
      <c r="I37" s="73">
        <v>84</v>
      </c>
      <c r="J37" s="73">
        <v>84</v>
      </c>
      <c r="K37" s="73">
        <v>84</v>
      </c>
      <c r="L37" s="73">
        <v>84</v>
      </c>
      <c r="M37" s="73">
        <v>84</v>
      </c>
      <c r="N37" s="73">
        <v>84</v>
      </c>
      <c r="O37" s="73">
        <v>84</v>
      </c>
      <c r="P37" s="73">
        <v>84</v>
      </c>
      <c r="Q37" s="73">
        <v>84</v>
      </c>
      <c r="R37" s="73">
        <v>84</v>
      </c>
      <c r="S37" s="73">
        <v>84</v>
      </c>
      <c r="T37" s="73">
        <v>84</v>
      </c>
      <c r="U37" s="73">
        <v>84</v>
      </c>
      <c r="V37" s="73">
        <v>84</v>
      </c>
      <c r="W37" s="73">
        <v>84</v>
      </c>
      <c r="X37" s="73">
        <v>84</v>
      </c>
      <c r="Y37" s="73">
        <v>84</v>
      </c>
      <c r="Z37" s="73">
        <v>84</v>
      </c>
      <c r="AA37" s="73">
        <v>84</v>
      </c>
      <c r="AB37" s="73">
        <v>0</v>
      </c>
      <c r="AC37" s="73">
        <v>0</v>
      </c>
      <c r="AD37" s="73">
        <v>0</v>
      </c>
      <c r="AE37" s="73">
        <v>0</v>
      </c>
    </row>
    <row r="38" spans="1:31" s="69" customFormat="1" x14ac:dyDescent="0.3">
      <c r="A38" s="72" t="s">
        <v>1353</v>
      </c>
      <c r="B38" s="72" t="s">
        <v>1347</v>
      </c>
      <c r="C38" s="73">
        <v>1910</v>
      </c>
      <c r="D38" s="73">
        <v>1910</v>
      </c>
      <c r="E38" s="73">
        <v>1910</v>
      </c>
      <c r="F38" s="73">
        <v>1910</v>
      </c>
      <c r="G38" s="73">
        <v>1910</v>
      </c>
      <c r="H38" s="73">
        <v>1910</v>
      </c>
      <c r="I38" s="73">
        <v>1910</v>
      </c>
      <c r="J38" s="73">
        <v>1910</v>
      </c>
      <c r="K38" s="73">
        <v>1910</v>
      </c>
      <c r="L38" s="73">
        <v>1910</v>
      </c>
      <c r="M38" s="73">
        <v>1910</v>
      </c>
      <c r="N38" s="73">
        <v>1910</v>
      </c>
      <c r="O38" s="73">
        <v>1618</v>
      </c>
      <c r="P38" s="73">
        <v>1501</v>
      </c>
      <c r="Q38" s="73">
        <v>1501</v>
      </c>
      <c r="R38" s="73">
        <v>1501</v>
      </c>
      <c r="S38" s="73">
        <v>1501</v>
      </c>
      <c r="T38" s="73">
        <v>1501</v>
      </c>
      <c r="U38" s="73">
        <v>2419.8910500000002</v>
      </c>
      <c r="V38" s="73">
        <v>2419.8910500000002</v>
      </c>
      <c r="W38" s="73">
        <v>2419.8910500000002</v>
      </c>
      <c r="X38" s="73">
        <v>2554.4983000000002</v>
      </c>
      <c r="Y38" s="73">
        <v>2554.4983000000002</v>
      </c>
      <c r="Z38" s="73">
        <v>2422.4983000000002</v>
      </c>
      <c r="AA38" s="73">
        <v>2422.4983000000002</v>
      </c>
      <c r="AB38" s="73">
        <v>4279.5554000000002</v>
      </c>
      <c r="AC38" s="73">
        <v>4279.5554000000002</v>
      </c>
      <c r="AD38" s="73">
        <v>5051.6513999999997</v>
      </c>
      <c r="AE38" s="73">
        <v>4532.6513999999997</v>
      </c>
    </row>
    <row r="39" spans="1:31" s="69" customFormat="1" x14ac:dyDescent="0.3">
      <c r="A39" s="72" t="s">
        <v>1353</v>
      </c>
      <c r="B39" s="72" t="s">
        <v>1271</v>
      </c>
      <c r="C39" s="73">
        <v>152.40000152587891</v>
      </c>
      <c r="D39" s="73">
        <v>152.40000152587891</v>
      </c>
      <c r="E39" s="73">
        <v>152.40000152587891</v>
      </c>
      <c r="F39" s="73">
        <v>152.40000152587891</v>
      </c>
      <c r="G39" s="73">
        <v>152.40000152587891</v>
      </c>
      <c r="H39" s="73">
        <v>152.40000152587891</v>
      </c>
      <c r="I39" s="73">
        <v>152.40000152587891</v>
      </c>
      <c r="J39" s="73">
        <v>152.40000152587891</v>
      </c>
      <c r="K39" s="73">
        <v>152.40000152587891</v>
      </c>
      <c r="L39" s="73">
        <v>152.40000152587891</v>
      </c>
      <c r="M39" s="73">
        <v>152.40000152587891</v>
      </c>
      <c r="N39" s="73">
        <v>152.40000152587891</v>
      </c>
      <c r="O39" s="73">
        <v>152.40000152587891</v>
      </c>
      <c r="P39" s="73">
        <v>152.40000152587891</v>
      </c>
      <c r="Q39" s="73">
        <v>152.40000152587891</v>
      </c>
      <c r="R39" s="73">
        <v>152.40000152587891</v>
      </c>
      <c r="S39" s="73">
        <v>66</v>
      </c>
      <c r="T39" s="73">
        <v>66</v>
      </c>
      <c r="U39" s="73">
        <v>66</v>
      </c>
      <c r="V39" s="73">
        <v>66</v>
      </c>
      <c r="W39" s="73">
        <v>66</v>
      </c>
      <c r="X39" s="73">
        <v>0</v>
      </c>
      <c r="Y39" s="73">
        <v>0</v>
      </c>
      <c r="Z39" s="73">
        <v>0</v>
      </c>
      <c r="AA39" s="73">
        <v>0</v>
      </c>
      <c r="AB39" s="73">
        <v>0</v>
      </c>
      <c r="AC39" s="73">
        <v>0</v>
      </c>
      <c r="AD39" s="73">
        <v>0</v>
      </c>
      <c r="AE39" s="73">
        <v>0</v>
      </c>
    </row>
    <row r="40" spans="1:31" s="69" customFormat="1" x14ac:dyDescent="0.3">
      <c r="A40" s="72" t="s">
        <v>1353</v>
      </c>
      <c r="B40" s="72" t="s">
        <v>626</v>
      </c>
      <c r="C40" s="73">
        <v>4376.6079607824695</v>
      </c>
      <c r="D40" s="73">
        <v>4876.6079607824695</v>
      </c>
      <c r="E40" s="73">
        <v>4876.6079607824695</v>
      </c>
      <c r="F40" s="73">
        <v>6120.2312807824692</v>
      </c>
      <c r="G40" s="73">
        <v>6171.2038007824685</v>
      </c>
      <c r="H40" s="73">
        <v>6171.2038007824685</v>
      </c>
      <c r="I40" s="73">
        <v>6171.2038007824685</v>
      </c>
      <c r="J40" s="73">
        <v>7020.2316906032174</v>
      </c>
      <c r="K40" s="73">
        <v>7020.2316906113374</v>
      </c>
      <c r="L40" s="73">
        <v>7020.2316906166379</v>
      </c>
      <c r="M40" s="73">
        <v>7320.2317506205382</v>
      </c>
      <c r="N40" s="73">
        <v>7918.8493506248979</v>
      </c>
      <c r="O40" s="73">
        <v>9257.682325917147</v>
      </c>
      <c r="P40" s="73">
        <v>9257.6823259407174</v>
      </c>
      <c r="Q40" s="73">
        <v>9436.4141859818283</v>
      </c>
      <c r="R40" s="73">
        <v>9654.4039863458675</v>
      </c>
      <c r="S40" s="73">
        <v>10505.37648721531</v>
      </c>
      <c r="T40" s="73">
        <v>10505.376487253458</v>
      </c>
      <c r="U40" s="73">
        <v>10505.37648726127</v>
      </c>
      <c r="V40" s="73">
        <v>10505.376487270867</v>
      </c>
      <c r="W40" s="73">
        <v>11177.253987289028</v>
      </c>
      <c r="X40" s="73">
        <v>12687.476287773919</v>
      </c>
      <c r="Y40" s="73">
        <v>12506.958282430656</v>
      </c>
      <c r="Z40" s="73">
        <v>12610.839867807901</v>
      </c>
      <c r="AA40" s="73">
        <v>13153.68476796404</v>
      </c>
      <c r="AB40" s="73">
        <v>14030.614063688419</v>
      </c>
      <c r="AC40" s="73">
        <v>14030.61406380862</v>
      </c>
      <c r="AD40" s="73">
        <v>14766.51167850104</v>
      </c>
      <c r="AE40" s="73">
        <v>16830.61387850696</v>
      </c>
    </row>
    <row r="41" spans="1:31" s="69" customFormat="1" x14ac:dyDescent="0.3">
      <c r="A41" s="72" t="s">
        <v>1353</v>
      </c>
      <c r="B41" s="72" t="s">
        <v>1348</v>
      </c>
      <c r="C41" s="73">
        <v>2017.6349983215291</v>
      </c>
      <c r="D41" s="73">
        <v>2827.6199989318811</v>
      </c>
      <c r="E41" s="73">
        <v>2827.6199989318811</v>
      </c>
      <c r="F41" s="73">
        <v>2827.6199989318811</v>
      </c>
      <c r="G41" s="73">
        <v>2827.6199989318811</v>
      </c>
      <c r="H41" s="73">
        <v>2827.6199989318811</v>
      </c>
      <c r="I41" s="73">
        <v>2827.6199989318811</v>
      </c>
      <c r="J41" s="73">
        <v>2827.6199989318811</v>
      </c>
      <c r="K41" s="73">
        <v>2827.6199989318811</v>
      </c>
      <c r="L41" s="73">
        <v>2827.6199989318811</v>
      </c>
      <c r="M41" s="73">
        <v>2889.1849640520509</v>
      </c>
      <c r="N41" s="73">
        <v>3327.619975618531</v>
      </c>
      <c r="O41" s="73">
        <v>3676.0842689318811</v>
      </c>
      <c r="P41" s="73">
        <v>3676.0842689318811</v>
      </c>
      <c r="Q41" s="73">
        <v>3676.0842689318811</v>
      </c>
      <c r="R41" s="73">
        <v>3555.0842689318806</v>
      </c>
      <c r="S41" s="73">
        <v>5154.4219689318807</v>
      </c>
      <c r="T41" s="73">
        <v>5154.4219689318807</v>
      </c>
      <c r="U41" s="73">
        <v>5452.6375689318811</v>
      </c>
      <c r="V41" s="73">
        <v>6270.4127268539305</v>
      </c>
      <c r="W41" s="73">
        <v>7044.3718982413402</v>
      </c>
      <c r="X41" s="73">
        <v>10329.700314891636</v>
      </c>
      <c r="Y41" s="73">
        <v>10162.700314955537</v>
      </c>
      <c r="Z41" s="73">
        <v>9961.6003165400543</v>
      </c>
      <c r="AA41" s="73">
        <v>9897.3923164969383</v>
      </c>
      <c r="AB41" s="73">
        <v>11527.521395343427</v>
      </c>
      <c r="AC41" s="73">
        <v>11417.12139383123</v>
      </c>
      <c r="AD41" s="73">
        <v>10886.221392349691</v>
      </c>
      <c r="AE41" s="73">
        <v>11129.756991198095</v>
      </c>
    </row>
    <row r="42" spans="1:31" s="69" customFormat="1" x14ac:dyDescent="0.3">
      <c r="A42" s="72" t="s">
        <v>1353</v>
      </c>
      <c r="B42" s="72" t="s">
        <v>1349</v>
      </c>
      <c r="C42" s="73">
        <v>0</v>
      </c>
      <c r="D42" s="73">
        <v>20</v>
      </c>
      <c r="E42" s="73">
        <v>20</v>
      </c>
      <c r="F42" s="73">
        <v>20</v>
      </c>
      <c r="G42" s="73">
        <v>20</v>
      </c>
      <c r="H42" s="73">
        <v>20</v>
      </c>
      <c r="I42" s="73">
        <v>20</v>
      </c>
      <c r="J42" s="73">
        <v>20.00014865256</v>
      </c>
      <c r="K42" s="73">
        <v>20.000148812639999</v>
      </c>
      <c r="L42" s="73">
        <v>20.00014897934</v>
      </c>
      <c r="M42" s="73">
        <v>20.000149086379999</v>
      </c>
      <c r="N42" s="73">
        <v>502.71442000000002</v>
      </c>
      <c r="O42" s="73">
        <v>600.91156000000001</v>
      </c>
      <c r="P42" s="73">
        <v>600.91156000000001</v>
      </c>
      <c r="Q42" s="73">
        <v>600.91156000000001</v>
      </c>
      <c r="R42" s="73">
        <v>600.91156000000001</v>
      </c>
      <c r="S42" s="73">
        <v>993.90980000000002</v>
      </c>
      <c r="T42" s="73">
        <v>993.90980000000002</v>
      </c>
      <c r="U42" s="73">
        <v>993.90980000000002</v>
      </c>
      <c r="V42" s="73">
        <v>973.90980000000002</v>
      </c>
      <c r="W42" s="73">
        <v>973.90980000000002</v>
      </c>
      <c r="X42" s="73">
        <v>1153.9179999999999</v>
      </c>
      <c r="Y42" s="73">
        <v>1153.9179999999999</v>
      </c>
      <c r="Z42" s="73">
        <v>1153.9179999999999</v>
      </c>
      <c r="AA42" s="73">
        <v>1153.9179999999999</v>
      </c>
      <c r="AB42" s="73">
        <v>2530.2532000000001</v>
      </c>
      <c r="AC42" s="73">
        <v>2530.2532000000001</v>
      </c>
      <c r="AD42" s="73">
        <v>3406.6675</v>
      </c>
      <c r="AE42" s="73">
        <v>3406.6675</v>
      </c>
    </row>
    <row r="43" spans="1:31" s="69" customFormat="1" x14ac:dyDescent="0.3">
      <c r="A43" s="72" t="s">
        <v>1353</v>
      </c>
      <c r="B43" s="72" t="s">
        <v>612</v>
      </c>
      <c r="C43" s="73">
        <v>570</v>
      </c>
      <c r="D43" s="73">
        <v>570</v>
      </c>
      <c r="E43" s="73">
        <v>570</v>
      </c>
      <c r="F43" s="73">
        <v>570</v>
      </c>
      <c r="G43" s="73">
        <v>570</v>
      </c>
      <c r="H43" s="73">
        <v>570</v>
      </c>
      <c r="I43" s="73">
        <v>570</v>
      </c>
      <c r="J43" s="73">
        <v>570</v>
      </c>
      <c r="K43" s="73">
        <v>570</v>
      </c>
      <c r="L43" s="73">
        <v>570</v>
      </c>
      <c r="M43" s="73">
        <v>570</v>
      </c>
      <c r="N43" s="73">
        <v>843.07927999999993</v>
      </c>
      <c r="O43" s="73">
        <v>1115.35187</v>
      </c>
      <c r="P43" s="73">
        <v>1115.35187</v>
      </c>
      <c r="Q43" s="73">
        <v>1115.35187</v>
      </c>
      <c r="R43" s="73">
        <v>1115.35187</v>
      </c>
      <c r="S43" s="73">
        <v>1884.8704</v>
      </c>
      <c r="T43" s="73">
        <v>1884.8704</v>
      </c>
      <c r="U43" s="73">
        <v>1884.8704</v>
      </c>
      <c r="V43" s="73">
        <v>1884.8704</v>
      </c>
      <c r="W43" s="73">
        <v>1884.8704</v>
      </c>
      <c r="X43" s="73">
        <v>3402.5895999999998</v>
      </c>
      <c r="Y43" s="73">
        <v>3402.5895999999998</v>
      </c>
      <c r="Z43" s="73">
        <v>3402.5895999999998</v>
      </c>
      <c r="AA43" s="73">
        <v>3402.5895999999998</v>
      </c>
      <c r="AB43" s="73">
        <v>3402.5895999999998</v>
      </c>
      <c r="AC43" s="73">
        <v>3402.5895999999998</v>
      </c>
      <c r="AD43" s="73">
        <v>3670</v>
      </c>
      <c r="AE43" s="73">
        <v>3670</v>
      </c>
    </row>
    <row r="44" spans="1:31" s="69" customFormat="1" x14ac:dyDescent="0.3">
      <c r="A44" s="72" t="s">
        <v>1353</v>
      </c>
      <c r="B44" s="72" t="s">
        <v>1350</v>
      </c>
      <c r="C44" s="73">
        <v>18.792000293731611</v>
      </c>
      <c r="D44" s="73">
        <v>56.930000305175746</v>
      </c>
      <c r="E44" s="73">
        <v>116.31200408935541</v>
      </c>
      <c r="F44" s="73">
        <v>203.74100685119538</v>
      </c>
      <c r="G44" s="73">
        <v>316.67499160766528</v>
      </c>
      <c r="H44" s="73">
        <v>441.51198577880842</v>
      </c>
      <c r="I44" s="73">
        <v>598.09701538085881</v>
      </c>
      <c r="J44" s="73">
        <v>788.33800506591706</v>
      </c>
      <c r="K44" s="73">
        <v>1007.1959838867181</v>
      </c>
      <c r="L44" s="73">
        <v>1181.6699371337841</v>
      </c>
      <c r="M44" s="73">
        <v>1375.488037109372</v>
      </c>
      <c r="N44" s="73">
        <v>1581.046997070305</v>
      </c>
      <c r="O44" s="73">
        <v>1799.5640411376919</v>
      </c>
      <c r="P44" s="73">
        <v>2003.201034545895</v>
      </c>
      <c r="Q44" s="73">
        <v>2215.9790039062468</v>
      </c>
      <c r="R44" s="73">
        <v>2320.6339721679628</v>
      </c>
      <c r="S44" s="73">
        <v>2431.5501098632758</v>
      </c>
      <c r="T44" s="73">
        <v>2543.8589782714839</v>
      </c>
      <c r="U44" s="73">
        <v>2662.8169250488231</v>
      </c>
      <c r="V44" s="73">
        <v>2785.4378967285102</v>
      </c>
      <c r="W44" s="73">
        <v>2910.140014648432</v>
      </c>
      <c r="X44" s="73">
        <v>3039.4479064941352</v>
      </c>
      <c r="Y44" s="73">
        <v>3174.2980346679628</v>
      </c>
      <c r="Z44" s="73">
        <v>3316.8311157226563</v>
      </c>
      <c r="AA44" s="73">
        <v>3463.237915039057</v>
      </c>
      <c r="AB44" s="73">
        <v>3617.5489807128902</v>
      </c>
      <c r="AC44" s="73">
        <v>3775.544921874995</v>
      </c>
      <c r="AD44" s="73">
        <v>3934.3799438476508</v>
      </c>
      <c r="AE44" s="73">
        <v>4096.4850463867178</v>
      </c>
    </row>
    <row r="45" spans="1:31" s="69" customFormat="1" x14ac:dyDescent="0.3">
      <c r="A45" s="108" t="s">
        <v>1351</v>
      </c>
      <c r="B45" s="108"/>
      <c r="C45" s="74">
        <v>18179.542954526361</v>
      </c>
      <c r="D45" s="74">
        <v>19489.527955136713</v>
      </c>
      <c r="E45" s="74">
        <v>19489.527955136713</v>
      </c>
      <c r="F45" s="74">
        <v>17239.159715857713</v>
      </c>
      <c r="G45" s="74">
        <v>17290.132235652312</v>
      </c>
      <c r="H45" s="74">
        <v>17062.133371609962</v>
      </c>
      <c r="I45" s="74">
        <v>16924.877051033174</v>
      </c>
      <c r="J45" s="74">
        <v>17773.903884957461</v>
      </c>
      <c r="K45" s="74">
        <v>17644.170214965583</v>
      </c>
      <c r="L45" s="74">
        <v>17644.17021497088</v>
      </c>
      <c r="M45" s="74">
        <v>18005.735240094953</v>
      </c>
      <c r="N45" s="74">
        <v>19042.787851665791</v>
      </c>
      <c r="O45" s="74">
        <v>19943.262566188132</v>
      </c>
      <c r="P45" s="74">
        <v>19826.262566222991</v>
      </c>
      <c r="Q45" s="74">
        <v>20004.994426269252</v>
      </c>
      <c r="R45" s="74">
        <v>19346.23350889617</v>
      </c>
      <c r="S45" s="74">
        <v>21710.142105985775</v>
      </c>
      <c r="T45" s="74">
        <v>21710.142106013842</v>
      </c>
      <c r="U45" s="74">
        <v>22783.848762127902</v>
      </c>
      <c r="V45" s="74">
        <v>23601.623830061821</v>
      </c>
      <c r="W45" s="74">
        <v>24929.30471145569</v>
      </c>
      <c r="X45" s="74">
        <v>29049.462678589625</v>
      </c>
      <c r="Y45" s="74">
        <v>28108.096877386197</v>
      </c>
      <c r="Z45" s="74">
        <v>27637.282604347954</v>
      </c>
      <c r="AA45" s="74">
        <v>27471.419504460977</v>
      </c>
      <c r="AB45" s="74">
        <v>31591.534979031843</v>
      </c>
      <c r="AC45" s="74">
        <v>31173.29107242795</v>
      </c>
      <c r="AD45" s="74">
        <v>32150.384685665129</v>
      </c>
      <c r="AE45" s="74">
        <v>33939.022484505374</v>
      </c>
    </row>
    <row r="46" spans="1:31" s="69" customFormat="1" x14ac:dyDescent="0.3"/>
    <row r="47" spans="1:31" s="69" customFormat="1" x14ac:dyDescent="0.3">
      <c r="A47" s="68" t="s">
        <v>1233</v>
      </c>
      <c r="B47" s="68" t="s">
        <v>1315</v>
      </c>
      <c r="C47" s="68" t="s">
        <v>1316</v>
      </c>
      <c r="D47" s="68" t="s">
        <v>1317</v>
      </c>
      <c r="E47" s="68" t="s">
        <v>1318</v>
      </c>
      <c r="F47" s="68" t="s">
        <v>1319</v>
      </c>
      <c r="G47" s="68" t="s">
        <v>1320</v>
      </c>
      <c r="H47" s="68" t="s">
        <v>1321</v>
      </c>
      <c r="I47" s="68" t="s">
        <v>1322</v>
      </c>
      <c r="J47" s="68" t="s">
        <v>1323</v>
      </c>
      <c r="K47" s="68" t="s">
        <v>1324</v>
      </c>
      <c r="L47" s="68" t="s">
        <v>1325</v>
      </c>
      <c r="M47" s="68" t="s">
        <v>1326</v>
      </c>
      <c r="N47" s="68" t="s">
        <v>1327</v>
      </c>
      <c r="O47" s="68" t="s">
        <v>1328</v>
      </c>
      <c r="P47" s="68" t="s">
        <v>1329</v>
      </c>
      <c r="Q47" s="68" t="s">
        <v>1330</v>
      </c>
      <c r="R47" s="68" t="s">
        <v>1331</v>
      </c>
      <c r="S47" s="68" t="s">
        <v>1332</v>
      </c>
      <c r="T47" s="68" t="s">
        <v>1333</v>
      </c>
      <c r="U47" s="68" t="s">
        <v>1334</v>
      </c>
      <c r="V47" s="68" t="s">
        <v>1335</v>
      </c>
      <c r="W47" s="68" t="s">
        <v>1336</v>
      </c>
      <c r="X47" s="68" t="s">
        <v>1337</v>
      </c>
      <c r="Y47" s="68" t="s">
        <v>1338</v>
      </c>
      <c r="Z47" s="68" t="s">
        <v>1339</v>
      </c>
      <c r="AA47" s="68" t="s">
        <v>1340</v>
      </c>
      <c r="AB47" s="68" t="s">
        <v>1341</v>
      </c>
      <c r="AC47" s="68" t="s">
        <v>1342</v>
      </c>
      <c r="AD47" s="68" t="s">
        <v>1343</v>
      </c>
      <c r="AE47" s="68" t="s">
        <v>1344</v>
      </c>
    </row>
    <row r="48" spans="1:31" s="69" customFormat="1" x14ac:dyDescent="0.3">
      <c r="A48" s="72" t="s">
        <v>1354</v>
      </c>
      <c r="B48" s="72" t="s">
        <v>621</v>
      </c>
      <c r="C48" s="73">
        <v>0</v>
      </c>
      <c r="D48" s="73">
        <v>0</v>
      </c>
      <c r="E48" s="73">
        <v>0</v>
      </c>
      <c r="F48" s="73">
        <v>0</v>
      </c>
      <c r="G48" s="73">
        <v>0</v>
      </c>
      <c r="H48" s="73">
        <v>0</v>
      </c>
      <c r="I48" s="73">
        <v>0</v>
      </c>
      <c r="J48" s="73">
        <v>0</v>
      </c>
      <c r="K48" s="73">
        <v>0</v>
      </c>
      <c r="L48" s="73">
        <v>0</v>
      </c>
      <c r="M48" s="73">
        <v>0</v>
      </c>
      <c r="N48" s="73">
        <v>0</v>
      </c>
      <c r="O48" s="73">
        <v>0</v>
      </c>
      <c r="P48" s="73">
        <v>0</v>
      </c>
      <c r="Q48" s="73">
        <v>0</v>
      </c>
      <c r="R48" s="73">
        <v>0</v>
      </c>
      <c r="S48" s="73">
        <v>0</v>
      </c>
      <c r="T48" s="73">
        <v>0</v>
      </c>
      <c r="U48" s="73">
        <v>0</v>
      </c>
      <c r="V48" s="73">
        <v>0</v>
      </c>
      <c r="W48" s="73">
        <v>0</v>
      </c>
      <c r="X48" s="73">
        <v>0</v>
      </c>
      <c r="Y48" s="73">
        <v>0</v>
      </c>
      <c r="Z48" s="73">
        <v>0</v>
      </c>
      <c r="AA48" s="73">
        <v>0</v>
      </c>
      <c r="AB48" s="73">
        <v>0</v>
      </c>
      <c r="AC48" s="73">
        <v>0</v>
      </c>
      <c r="AD48" s="73">
        <v>0</v>
      </c>
      <c r="AE48" s="73">
        <v>0</v>
      </c>
    </row>
    <row r="49" spans="1:31" s="69" customFormat="1" x14ac:dyDescent="0.3">
      <c r="A49" s="72" t="s">
        <v>1354</v>
      </c>
      <c r="B49" s="72" t="s">
        <v>622</v>
      </c>
      <c r="C49" s="73">
        <v>4790</v>
      </c>
      <c r="D49" s="73">
        <v>4790</v>
      </c>
      <c r="E49" s="73">
        <v>4790</v>
      </c>
      <c r="F49" s="73">
        <v>2344.4972699999998</v>
      </c>
      <c r="G49" s="73">
        <v>2262.4241199999992</v>
      </c>
      <c r="H49" s="73">
        <v>1957.3382299999992</v>
      </c>
      <c r="I49" s="73">
        <v>0</v>
      </c>
      <c r="J49" s="73">
        <v>0</v>
      </c>
      <c r="K49" s="73">
        <v>0</v>
      </c>
      <c r="L49" s="73">
        <v>0</v>
      </c>
      <c r="M49" s="73">
        <v>0</v>
      </c>
      <c r="N49" s="73">
        <v>0</v>
      </c>
      <c r="O49" s="73">
        <v>0</v>
      </c>
      <c r="P49" s="73">
        <v>0</v>
      </c>
      <c r="Q49" s="73">
        <v>0</v>
      </c>
      <c r="R49" s="73">
        <v>0</v>
      </c>
      <c r="S49" s="73">
        <v>0</v>
      </c>
      <c r="T49" s="73">
        <v>0</v>
      </c>
      <c r="U49" s="73">
        <v>0</v>
      </c>
      <c r="V49" s="73">
        <v>0</v>
      </c>
      <c r="W49" s="73">
        <v>0</v>
      </c>
      <c r="X49" s="73">
        <v>0</v>
      </c>
      <c r="Y49" s="73">
        <v>0</v>
      </c>
      <c r="Z49" s="73">
        <v>0</v>
      </c>
      <c r="AA49" s="73">
        <v>0</v>
      </c>
      <c r="AB49" s="73">
        <v>0</v>
      </c>
      <c r="AC49" s="73">
        <v>0</v>
      </c>
      <c r="AD49" s="73">
        <v>0</v>
      </c>
      <c r="AE49" s="73">
        <v>0</v>
      </c>
    </row>
    <row r="50" spans="1:31" s="69" customFormat="1" x14ac:dyDescent="0.3">
      <c r="A50" s="72" t="s">
        <v>1354</v>
      </c>
      <c r="B50" s="72" t="s">
        <v>360</v>
      </c>
      <c r="C50" s="73">
        <v>0</v>
      </c>
      <c r="D50" s="73">
        <v>0</v>
      </c>
      <c r="E50" s="73">
        <v>0</v>
      </c>
      <c r="F50" s="73">
        <v>0</v>
      </c>
      <c r="G50" s="73">
        <v>0</v>
      </c>
      <c r="H50" s="73">
        <v>0</v>
      </c>
      <c r="I50" s="73">
        <v>0</v>
      </c>
      <c r="J50" s="73">
        <v>0</v>
      </c>
      <c r="K50" s="73">
        <v>0</v>
      </c>
      <c r="L50" s="73">
        <v>0</v>
      </c>
      <c r="M50" s="73">
        <v>0</v>
      </c>
      <c r="N50" s="73">
        <v>0</v>
      </c>
      <c r="O50" s="73">
        <v>0</v>
      </c>
      <c r="P50" s="73">
        <v>0</v>
      </c>
      <c r="Q50" s="73">
        <v>0</v>
      </c>
      <c r="R50" s="73">
        <v>0</v>
      </c>
      <c r="S50" s="73">
        <v>0</v>
      </c>
      <c r="T50" s="73">
        <v>0</v>
      </c>
      <c r="U50" s="73">
        <v>0</v>
      </c>
      <c r="V50" s="73">
        <v>0</v>
      </c>
      <c r="W50" s="73">
        <v>0</v>
      </c>
      <c r="X50" s="73">
        <v>0</v>
      </c>
      <c r="Y50" s="73">
        <v>0</v>
      </c>
      <c r="Z50" s="73">
        <v>0</v>
      </c>
      <c r="AA50" s="73">
        <v>0</v>
      </c>
      <c r="AB50" s="73">
        <v>0</v>
      </c>
      <c r="AC50" s="73">
        <v>0</v>
      </c>
      <c r="AD50" s="73">
        <v>0</v>
      </c>
      <c r="AE50" s="73">
        <v>0</v>
      </c>
    </row>
    <row r="51" spans="1:31" s="69" customFormat="1" x14ac:dyDescent="0.3">
      <c r="A51" s="72" t="s">
        <v>1354</v>
      </c>
      <c r="B51" s="72" t="s">
        <v>1346</v>
      </c>
      <c r="C51" s="73">
        <v>500</v>
      </c>
      <c r="D51" s="73">
        <v>500</v>
      </c>
      <c r="E51" s="73">
        <v>500</v>
      </c>
      <c r="F51" s="73">
        <v>500</v>
      </c>
      <c r="G51" s="73">
        <v>500</v>
      </c>
      <c r="H51" s="73">
        <v>500</v>
      </c>
      <c r="I51" s="73">
        <v>500</v>
      </c>
      <c r="J51" s="73">
        <v>500</v>
      </c>
      <c r="K51" s="73">
        <v>500</v>
      </c>
      <c r="L51" s="73">
        <v>500</v>
      </c>
      <c r="M51" s="73">
        <v>500</v>
      </c>
      <c r="N51" s="73">
        <v>500</v>
      </c>
      <c r="O51" s="73">
        <v>500</v>
      </c>
      <c r="P51" s="73">
        <v>500</v>
      </c>
      <c r="Q51" s="73">
        <v>500</v>
      </c>
      <c r="R51" s="73">
        <v>500</v>
      </c>
      <c r="S51" s="73">
        <v>500</v>
      </c>
      <c r="T51" s="73">
        <v>500</v>
      </c>
      <c r="U51" s="73">
        <v>0</v>
      </c>
      <c r="V51" s="73">
        <v>0</v>
      </c>
      <c r="W51" s="73">
        <v>0</v>
      </c>
      <c r="X51" s="73">
        <v>0</v>
      </c>
      <c r="Y51" s="73">
        <v>0</v>
      </c>
      <c r="Z51" s="73">
        <v>0</v>
      </c>
      <c r="AA51" s="73">
        <v>0</v>
      </c>
      <c r="AB51" s="73">
        <v>0</v>
      </c>
      <c r="AC51" s="73">
        <v>0</v>
      </c>
      <c r="AD51" s="73">
        <v>0</v>
      </c>
      <c r="AE51" s="73">
        <v>0</v>
      </c>
    </row>
    <row r="52" spans="1:31" s="69" customFormat="1" x14ac:dyDescent="0.3">
      <c r="A52" s="72" t="s">
        <v>1354</v>
      </c>
      <c r="B52" s="72" t="s">
        <v>1347</v>
      </c>
      <c r="C52" s="73">
        <v>1900</v>
      </c>
      <c r="D52" s="73">
        <v>1900</v>
      </c>
      <c r="E52" s="73">
        <v>1900</v>
      </c>
      <c r="F52" s="73">
        <v>1900</v>
      </c>
      <c r="G52" s="73">
        <v>1900</v>
      </c>
      <c r="H52" s="73">
        <v>1900</v>
      </c>
      <c r="I52" s="73">
        <v>1900</v>
      </c>
      <c r="J52" s="73">
        <v>1900</v>
      </c>
      <c r="K52" s="73">
        <v>1900</v>
      </c>
      <c r="L52" s="73">
        <v>1900</v>
      </c>
      <c r="M52" s="73">
        <v>1900</v>
      </c>
      <c r="N52" s="73">
        <v>1900</v>
      </c>
      <c r="O52" s="73">
        <v>1730</v>
      </c>
      <c r="P52" s="73">
        <v>1730</v>
      </c>
      <c r="Q52" s="73">
        <v>1730</v>
      </c>
      <c r="R52" s="73">
        <v>1730</v>
      </c>
      <c r="S52" s="73">
        <v>1730.0001466773499</v>
      </c>
      <c r="T52" s="73">
        <v>1730.00014668834</v>
      </c>
      <c r="U52" s="73">
        <v>1290.00014675027</v>
      </c>
      <c r="V52" s="73">
        <v>1290.0001467781401</v>
      </c>
      <c r="W52" s="73">
        <v>2550.7130999999999</v>
      </c>
      <c r="X52" s="73">
        <v>2456.7130999999999</v>
      </c>
      <c r="Y52" s="73">
        <v>2676.2921999999999</v>
      </c>
      <c r="Z52" s="73">
        <v>3601.7283000000002</v>
      </c>
      <c r="AA52" s="73">
        <v>3601.7283000000002</v>
      </c>
      <c r="AB52" s="73">
        <v>3601.7283000000002</v>
      </c>
      <c r="AC52" s="73">
        <v>3017.7283000000002</v>
      </c>
      <c r="AD52" s="73">
        <v>3017.7284086265554</v>
      </c>
      <c r="AE52" s="73">
        <v>3986.9963099380602</v>
      </c>
    </row>
    <row r="53" spans="1:31" s="69" customFormat="1" x14ac:dyDescent="0.3">
      <c r="A53" s="72" t="s">
        <v>1354</v>
      </c>
      <c r="B53" s="72" t="s">
        <v>1271</v>
      </c>
      <c r="C53" s="73">
        <v>2219</v>
      </c>
      <c r="D53" s="73">
        <v>2219</v>
      </c>
      <c r="E53" s="73">
        <v>2219</v>
      </c>
      <c r="F53" s="73">
        <v>2219</v>
      </c>
      <c r="G53" s="73">
        <v>2219</v>
      </c>
      <c r="H53" s="73">
        <v>2219</v>
      </c>
      <c r="I53" s="73">
        <v>2219</v>
      </c>
      <c r="J53" s="73">
        <v>2219</v>
      </c>
      <c r="K53" s="73">
        <v>2219</v>
      </c>
      <c r="L53" s="73">
        <v>2219</v>
      </c>
      <c r="M53" s="73">
        <v>2219</v>
      </c>
      <c r="N53" s="73">
        <v>2219</v>
      </c>
      <c r="O53" s="73">
        <v>2219</v>
      </c>
      <c r="P53" s="73">
        <v>2219</v>
      </c>
      <c r="Q53" s="73">
        <v>2219</v>
      </c>
      <c r="R53" s="73">
        <v>2219</v>
      </c>
      <c r="S53" s="73">
        <v>2219</v>
      </c>
      <c r="T53" s="73">
        <v>2219</v>
      </c>
      <c r="U53" s="73">
        <v>2219</v>
      </c>
      <c r="V53" s="73">
        <v>2219</v>
      </c>
      <c r="W53" s="73">
        <v>2219</v>
      </c>
      <c r="X53" s="73">
        <v>2219</v>
      </c>
      <c r="Y53" s="73">
        <v>2219</v>
      </c>
      <c r="Z53" s="73">
        <v>2219</v>
      </c>
      <c r="AA53" s="73">
        <v>2219</v>
      </c>
      <c r="AB53" s="73">
        <v>2219</v>
      </c>
      <c r="AC53" s="73">
        <v>2219</v>
      </c>
      <c r="AD53" s="73">
        <v>2219</v>
      </c>
      <c r="AE53" s="73">
        <v>2219</v>
      </c>
    </row>
    <row r="54" spans="1:31" s="69" customFormat="1" x14ac:dyDescent="0.3">
      <c r="A54" s="72" t="s">
        <v>1354</v>
      </c>
      <c r="B54" s="72" t="s">
        <v>626</v>
      </c>
      <c r="C54" s="73">
        <v>3434.4399795532199</v>
      </c>
      <c r="D54" s="73">
        <v>4322.199974060055</v>
      </c>
      <c r="E54" s="73">
        <v>4322.199974060055</v>
      </c>
      <c r="F54" s="73">
        <v>5223.9396790600531</v>
      </c>
      <c r="G54" s="73">
        <v>5223.9396790600531</v>
      </c>
      <c r="H54" s="73">
        <v>5483.3885990600556</v>
      </c>
      <c r="I54" s="73">
        <v>7177.1185990600543</v>
      </c>
      <c r="J54" s="73">
        <v>7678.6184190600543</v>
      </c>
      <c r="K54" s="73">
        <v>7678.6184190600543</v>
      </c>
      <c r="L54" s="73">
        <v>7678.6184190600543</v>
      </c>
      <c r="M54" s="73">
        <v>7841.9056507297446</v>
      </c>
      <c r="N54" s="73">
        <v>8190.1660964054699</v>
      </c>
      <c r="O54" s="73">
        <v>8726.1199569617129</v>
      </c>
      <c r="P54" s="73">
        <v>9634.4871570142204</v>
      </c>
      <c r="Q54" s="73">
        <v>9634.4871570372052</v>
      </c>
      <c r="R54" s="73">
        <v>9634.4872594274129</v>
      </c>
      <c r="S54" s="73">
        <v>12307.767428922711</v>
      </c>
      <c r="T54" s="73">
        <v>12213.654149082104</v>
      </c>
      <c r="U54" s="73">
        <v>12032.480515463812</v>
      </c>
      <c r="V54" s="73">
        <v>11744.195223055449</v>
      </c>
      <c r="W54" s="73">
        <v>12021.63096168945</v>
      </c>
      <c r="X54" s="73">
        <v>12407.060682452389</v>
      </c>
      <c r="Y54" s="73">
        <v>12083.260679400631</v>
      </c>
      <c r="Z54" s="73">
        <v>11771.260679400631</v>
      </c>
      <c r="AA54" s="73">
        <v>11220.489978790281</v>
      </c>
      <c r="AB54" s="73">
        <v>11220.489978790281</v>
      </c>
      <c r="AC54" s="73">
        <v>10980.489978790281</v>
      </c>
      <c r="AD54" s="73">
        <v>10951.789978027342</v>
      </c>
      <c r="AE54" s="73">
        <v>10224.099998474121</v>
      </c>
    </row>
    <row r="55" spans="1:31" s="69" customFormat="1" x14ac:dyDescent="0.3">
      <c r="A55" s="72" t="s">
        <v>1354</v>
      </c>
      <c r="B55" s="72" t="s">
        <v>1348</v>
      </c>
      <c r="C55" s="73">
        <v>1098.972995758056</v>
      </c>
      <c r="D55" s="73">
        <v>1098.972995758056</v>
      </c>
      <c r="E55" s="73">
        <v>1098.972995758056</v>
      </c>
      <c r="F55" s="73">
        <v>1098.972995758056</v>
      </c>
      <c r="G55" s="73">
        <v>1098.972995758056</v>
      </c>
      <c r="H55" s="73">
        <v>1098.972995758056</v>
      </c>
      <c r="I55" s="73">
        <v>1303.0986657580549</v>
      </c>
      <c r="J55" s="73">
        <v>1303.0986657580549</v>
      </c>
      <c r="K55" s="73">
        <v>1303.0986657580549</v>
      </c>
      <c r="L55" s="73">
        <v>1303.098685758056</v>
      </c>
      <c r="M55" s="73">
        <v>1722.473235758056</v>
      </c>
      <c r="N55" s="73">
        <v>3478.9730991349361</v>
      </c>
      <c r="O55" s="73">
        <v>3478.9730991632259</v>
      </c>
      <c r="P55" s="73">
        <v>3478.9730991770111</v>
      </c>
      <c r="Q55" s="73">
        <v>3478.9730991897522</v>
      </c>
      <c r="R55" s="73">
        <v>3478.9730992436462</v>
      </c>
      <c r="S55" s="73">
        <v>3478.9732153754758</v>
      </c>
      <c r="T55" s="73">
        <v>3478.9732157392459</v>
      </c>
      <c r="U55" s="73">
        <v>3778.9579457580558</v>
      </c>
      <c r="V55" s="73">
        <v>3778.9579457580558</v>
      </c>
      <c r="W55" s="73">
        <v>4337.1480757580557</v>
      </c>
      <c r="X55" s="73">
        <v>4337.1480757580557</v>
      </c>
      <c r="Y55" s="73">
        <v>4337.1480757580557</v>
      </c>
      <c r="Z55" s="73">
        <v>4229.6280791149902</v>
      </c>
      <c r="AA55" s="73">
        <v>4198.5250784741211</v>
      </c>
      <c r="AB55" s="73">
        <v>6362.7479984741112</v>
      </c>
      <c r="AC55" s="73">
        <v>6362.7479984741112</v>
      </c>
      <c r="AD55" s="73">
        <v>6210.8479969482323</v>
      </c>
      <c r="AE55" s="73">
        <v>7211</v>
      </c>
    </row>
    <row r="56" spans="1:31" s="69" customFormat="1" x14ac:dyDescent="0.3">
      <c r="A56" s="72" t="s">
        <v>1354</v>
      </c>
      <c r="B56" s="72" t="s">
        <v>1349</v>
      </c>
      <c r="C56" s="73">
        <v>55.329999923705998</v>
      </c>
      <c r="D56" s="73">
        <v>375.329999923706</v>
      </c>
      <c r="E56" s="73">
        <v>375.329999923706</v>
      </c>
      <c r="F56" s="73">
        <v>375.329999923706</v>
      </c>
      <c r="G56" s="73">
        <v>375.329999923706</v>
      </c>
      <c r="H56" s="73">
        <v>375.329999923706</v>
      </c>
      <c r="I56" s="73">
        <v>375.329999923706</v>
      </c>
      <c r="J56" s="73">
        <v>375.329999923706</v>
      </c>
      <c r="K56" s="73">
        <v>375.329999923706</v>
      </c>
      <c r="L56" s="73">
        <v>375.329999923706</v>
      </c>
      <c r="M56" s="73">
        <v>375.329999923706</v>
      </c>
      <c r="N56" s="73">
        <v>375.33119172220597</v>
      </c>
      <c r="O56" s="73">
        <v>320.00119188330001</v>
      </c>
      <c r="P56" s="73">
        <v>320.0011919099</v>
      </c>
      <c r="Q56" s="73">
        <v>320.00119206639999</v>
      </c>
      <c r="R56" s="73">
        <v>320.0011921382</v>
      </c>
      <c r="S56" s="73">
        <v>320.00119354510002</v>
      </c>
      <c r="T56" s="73">
        <v>320.0011936313</v>
      </c>
      <c r="U56" s="73">
        <v>320.00119377660002</v>
      </c>
      <c r="V56" s="73">
        <v>320.00119384589999</v>
      </c>
      <c r="W56" s="73">
        <v>300.00118658180003</v>
      </c>
      <c r="X56" s="73">
        <v>1.1826151E-3</v>
      </c>
      <c r="Y56" s="73">
        <v>1.1826561999999899E-3</v>
      </c>
      <c r="Z56" s="73">
        <v>1.1777777999999999E-3</v>
      </c>
      <c r="AA56" s="73">
        <v>1.1678685E-3</v>
      </c>
      <c r="AB56" s="73">
        <v>1.2648410000000001E-3</v>
      </c>
      <c r="AC56" s="73">
        <v>1.2592612999999999E-3</v>
      </c>
      <c r="AD56" s="73">
        <v>1.2526263000000001E-3</v>
      </c>
      <c r="AE56" s="73">
        <v>1.2986043E-3</v>
      </c>
    </row>
    <row r="57" spans="1:31" s="69" customFormat="1" x14ac:dyDescent="0.3">
      <c r="A57" s="72" t="s">
        <v>1354</v>
      </c>
      <c r="B57" s="72" t="s">
        <v>612</v>
      </c>
      <c r="C57" s="73">
        <v>0</v>
      </c>
      <c r="D57" s="73">
        <v>0</v>
      </c>
      <c r="E57" s="73">
        <v>0</v>
      </c>
      <c r="F57" s="73">
        <v>0</v>
      </c>
      <c r="G57" s="73">
        <v>0</v>
      </c>
      <c r="H57" s="73">
        <v>0</v>
      </c>
      <c r="I57" s="73">
        <v>0</v>
      </c>
      <c r="J57" s="73">
        <v>0</v>
      </c>
      <c r="K57" s="73">
        <v>0</v>
      </c>
      <c r="L57" s="73">
        <v>0</v>
      </c>
      <c r="M57" s="73">
        <v>0</v>
      </c>
      <c r="N57" s="73">
        <v>510.3759</v>
      </c>
      <c r="O57" s="73">
        <v>510.3759</v>
      </c>
      <c r="P57" s="73">
        <v>510.3759</v>
      </c>
      <c r="Q57" s="73">
        <v>587.8723</v>
      </c>
      <c r="R57" s="73">
        <v>587.8723</v>
      </c>
      <c r="S57" s="73">
        <v>1028.2003999999999</v>
      </c>
      <c r="T57" s="73">
        <v>1028.2003999999999</v>
      </c>
      <c r="U57" s="73">
        <v>1028.2003999999999</v>
      </c>
      <c r="V57" s="73">
        <v>1028.2003999999999</v>
      </c>
      <c r="W57" s="73">
        <v>1770.3427999999999</v>
      </c>
      <c r="X57" s="73">
        <v>1770.3427999999999</v>
      </c>
      <c r="Y57" s="73">
        <v>1770.3427999999999</v>
      </c>
      <c r="Z57" s="73">
        <v>1842.0253</v>
      </c>
      <c r="AA57" s="73">
        <v>1842.0253</v>
      </c>
      <c r="AB57" s="73">
        <v>1842.0253</v>
      </c>
      <c r="AC57" s="73">
        <v>1842.0253</v>
      </c>
      <c r="AD57" s="73">
        <v>1842.0253</v>
      </c>
      <c r="AE57" s="73">
        <v>1842.0253</v>
      </c>
    </row>
    <row r="58" spans="1:31" s="69" customFormat="1" x14ac:dyDescent="0.3">
      <c r="A58" s="72" t="s">
        <v>1354</v>
      </c>
      <c r="B58" s="72" t="s">
        <v>1350</v>
      </c>
      <c r="C58" s="73">
        <v>21.324999809265112</v>
      </c>
      <c r="D58" s="73">
        <v>39.332999229431003</v>
      </c>
      <c r="E58" s="73">
        <v>124.65300178527829</v>
      </c>
      <c r="F58" s="73">
        <v>240.5120048522939</v>
      </c>
      <c r="G58" s="73">
        <v>387.46300506591774</v>
      </c>
      <c r="H58" s="73">
        <v>568.47399139404206</v>
      </c>
      <c r="I58" s="73">
        <v>786.96098327636605</v>
      </c>
      <c r="J58" s="73">
        <v>1024.835983276367</v>
      </c>
      <c r="K58" s="73">
        <v>1297.2010192871039</v>
      </c>
      <c r="L58" s="73">
        <v>1508.376068115231</v>
      </c>
      <c r="M58" s="73">
        <v>1741.757995605466</v>
      </c>
      <c r="N58" s="73">
        <v>1990.8499450683539</v>
      </c>
      <c r="O58" s="73">
        <v>2255.0250549316352</v>
      </c>
      <c r="P58" s="73">
        <v>2511.4719543456981</v>
      </c>
      <c r="Q58" s="73">
        <v>2773.6560668945313</v>
      </c>
      <c r="R58" s="73">
        <v>2913.0490112304678</v>
      </c>
      <c r="S58" s="73">
        <v>3058.5720520019481</v>
      </c>
      <c r="T58" s="73">
        <v>3207.325073242187</v>
      </c>
      <c r="U58" s="73">
        <v>3364.1940307617178</v>
      </c>
      <c r="V58" s="73">
        <v>3523.5459594726508</v>
      </c>
      <c r="W58" s="73">
        <v>3687.8629760742178</v>
      </c>
      <c r="X58" s="73">
        <v>3855.463012695307</v>
      </c>
      <c r="Y58" s="73">
        <v>4029.3500366210928</v>
      </c>
      <c r="Z58" s="73">
        <v>4209.115112304682</v>
      </c>
      <c r="AA58" s="73">
        <v>4396.3960571289063</v>
      </c>
      <c r="AB58" s="73">
        <v>4589.93505859375</v>
      </c>
      <c r="AC58" s="73">
        <v>4789.6218872070313</v>
      </c>
      <c r="AD58" s="73">
        <v>4990.3800048828125</v>
      </c>
      <c r="AE58" s="73">
        <v>5195.4019775390625</v>
      </c>
    </row>
    <row r="59" spans="1:31" s="69" customFormat="1" x14ac:dyDescent="0.3">
      <c r="A59" s="108" t="s">
        <v>1351</v>
      </c>
      <c r="B59" s="108"/>
      <c r="C59" s="74">
        <v>13942.412975311276</v>
      </c>
      <c r="D59" s="74">
        <v>14830.172969818112</v>
      </c>
      <c r="E59" s="74">
        <v>14830.172969818112</v>
      </c>
      <c r="F59" s="74">
        <v>13286.40994481811</v>
      </c>
      <c r="G59" s="74">
        <v>13204.336794818109</v>
      </c>
      <c r="H59" s="74">
        <v>13158.699824818112</v>
      </c>
      <c r="I59" s="74">
        <v>13099.217264818108</v>
      </c>
      <c r="J59" s="74">
        <v>13600.717084818109</v>
      </c>
      <c r="K59" s="74">
        <v>13600.717084818109</v>
      </c>
      <c r="L59" s="74">
        <v>13600.71710481811</v>
      </c>
      <c r="M59" s="74">
        <v>14183.378886487801</v>
      </c>
      <c r="N59" s="74">
        <v>16288.139195540407</v>
      </c>
      <c r="O59" s="74">
        <v>16654.093056124941</v>
      </c>
      <c r="P59" s="74">
        <v>17562.460256191232</v>
      </c>
      <c r="Q59" s="74">
        <v>17562.460256226957</v>
      </c>
      <c r="R59" s="74">
        <v>17562.460358671058</v>
      </c>
      <c r="S59" s="74">
        <v>20235.740790975535</v>
      </c>
      <c r="T59" s="74">
        <v>20141.627511509691</v>
      </c>
      <c r="U59" s="74">
        <v>19320.438607972137</v>
      </c>
      <c r="V59" s="74">
        <v>19032.153315591644</v>
      </c>
      <c r="W59" s="74">
        <v>21128.492137447509</v>
      </c>
      <c r="X59" s="74">
        <v>21419.921858210444</v>
      </c>
      <c r="Y59" s="74">
        <v>21315.700955158689</v>
      </c>
      <c r="Z59" s="74">
        <v>21821.617058515621</v>
      </c>
      <c r="AA59" s="74">
        <v>21239.743357264404</v>
      </c>
      <c r="AB59" s="74">
        <v>23403.966277264393</v>
      </c>
      <c r="AC59" s="74">
        <v>22579.966277264393</v>
      </c>
      <c r="AD59" s="74">
        <v>22399.36638360213</v>
      </c>
      <c r="AE59" s="74">
        <v>23641.096308412183</v>
      </c>
    </row>
    <row r="60" spans="1:31" s="69" customFormat="1" x14ac:dyDescent="0.3"/>
    <row r="61" spans="1:31" s="69" customFormat="1" x14ac:dyDescent="0.3">
      <c r="A61" s="68" t="s">
        <v>1233</v>
      </c>
      <c r="B61" s="68" t="s">
        <v>1315</v>
      </c>
      <c r="C61" s="68" t="s">
        <v>1316</v>
      </c>
      <c r="D61" s="68" t="s">
        <v>1317</v>
      </c>
      <c r="E61" s="68" t="s">
        <v>1318</v>
      </c>
      <c r="F61" s="68" t="s">
        <v>1319</v>
      </c>
      <c r="G61" s="68" t="s">
        <v>1320</v>
      </c>
      <c r="H61" s="68" t="s">
        <v>1321</v>
      </c>
      <c r="I61" s="68" t="s">
        <v>1322</v>
      </c>
      <c r="J61" s="68" t="s">
        <v>1323</v>
      </c>
      <c r="K61" s="68" t="s">
        <v>1324</v>
      </c>
      <c r="L61" s="68" t="s">
        <v>1325</v>
      </c>
      <c r="M61" s="68" t="s">
        <v>1326</v>
      </c>
      <c r="N61" s="68" t="s">
        <v>1327</v>
      </c>
      <c r="O61" s="68" t="s">
        <v>1328</v>
      </c>
      <c r="P61" s="68" t="s">
        <v>1329</v>
      </c>
      <c r="Q61" s="68" t="s">
        <v>1330</v>
      </c>
      <c r="R61" s="68" t="s">
        <v>1331</v>
      </c>
      <c r="S61" s="68" t="s">
        <v>1332</v>
      </c>
      <c r="T61" s="68" t="s">
        <v>1333</v>
      </c>
      <c r="U61" s="68" t="s">
        <v>1334</v>
      </c>
      <c r="V61" s="68" t="s">
        <v>1335</v>
      </c>
      <c r="W61" s="68" t="s">
        <v>1336</v>
      </c>
      <c r="X61" s="68" t="s">
        <v>1337</v>
      </c>
      <c r="Y61" s="68" t="s">
        <v>1338</v>
      </c>
      <c r="Z61" s="68" t="s">
        <v>1339</v>
      </c>
      <c r="AA61" s="68" t="s">
        <v>1340</v>
      </c>
      <c r="AB61" s="68" t="s">
        <v>1341</v>
      </c>
      <c r="AC61" s="68" t="s">
        <v>1342</v>
      </c>
      <c r="AD61" s="68" t="s">
        <v>1343</v>
      </c>
      <c r="AE61" s="68" t="s">
        <v>1344</v>
      </c>
    </row>
    <row r="62" spans="1:31" s="69" customFormat="1" x14ac:dyDescent="0.3">
      <c r="A62" s="72" t="s">
        <v>1355</v>
      </c>
      <c r="B62" s="72" t="s">
        <v>621</v>
      </c>
      <c r="C62" s="73">
        <v>0</v>
      </c>
      <c r="D62" s="73">
        <v>0</v>
      </c>
      <c r="E62" s="73">
        <v>0</v>
      </c>
      <c r="F62" s="73">
        <v>0</v>
      </c>
      <c r="G62" s="73">
        <v>0</v>
      </c>
      <c r="H62" s="73">
        <v>0</v>
      </c>
      <c r="I62" s="73">
        <v>0</v>
      </c>
      <c r="J62" s="73">
        <v>0</v>
      </c>
      <c r="K62" s="73">
        <v>0</v>
      </c>
      <c r="L62" s="73">
        <v>0</v>
      </c>
      <c r="M62" s="73">
        <v>0</v>
      </c>
      <c r="N62" s="73">
        <v>0</v>
      </c>
      <c r="O62" s="73">
        <v>0</v>
      </c>
      <c r="P62" s="73">
        <v>0</v>
      </c>
      <c r="Q62" s="73">
        <v>0</v>
      </c>
      <c r="R62" s="73">
        <v>0</v>
      </c>
      <c r="S62" s="73">
        <v>0</v>
      </c>
      <c r="T62" s="73">
        <v>0</v>
      </c>
      <c r="U62" s="73">
        <v>0</v>
      </c>
      <c r="V62" s="73">
        <v>0</v>
      </c>
      <c r="W62" s="73">
        <v>0</v>
      </c>
      <c r="X62" s="73">
        <v>0</v>
      </c>
      <c r="Y62" s="73">
        <v>0</v>
      </c>
      <c r="Z62" s="73">
        <v>0</v>
      </c>
      <c r="AA62" s="73">
        <v>0</v>
      </c>
      <c r="AB62" s="73">
        <v>0</v>
      </c>
      <c r="AC62" s="73">
        <v>0</v>
      </c>
      <c r="AD62" s="73">
        <v>0</v>
      </c>
      <c r="AE62" s="73">
        <v>0</v>
      </c>
    </row>
    <row r="63" spans="1:31" s="69" customFormat="1" x14ac:dyDescent="0.3">
      <c r="A63" s="72" t="s">
        <v>1355</v>
      </c>
      <c r="B63" s="72" t="s">
        <v>622</v>
      </c>
      <c r="C63" s="73">
        <v>0</v>
      </c>
      <c r="D63" s="73">
        <v>0</v>
      </c>
      <c r="E63" s="73">
        <v>0</v>
      </c>
      <c r="F63" s="73">
        <v>0</v>
      </c>
      <c r="G63" s="73">
        <v>0</v>
      </c>
      <c r="H63" s="73">
        <v>0</v>
      </c>
      <c r="I63" s="73">
        <v>0</v>
      </c>
      <c r="J63" s="73">
        <v>0</v>
      </c>
      <c r="K63" s="73">
        <v>0</v>
      </c>
      <c r="L63" s="73">
        <v>0</v>
      </c>
      <c r="M63" s="73">
        <v>0</v>
      </c>
      <c r="N63" s="73">
        <v>0</v>
      </c>
      <c r="O63" s="73">
        <v>0</v>
      </c>
      <c r="P63" s="73">
        <v>0</v>
      </c>
      <c r="Q63" s="73">
        <v>0</v>
      </c>
      <c r="R63" s="73">
        <v>0</v>
      </c>
      <c r="S63" s="73">
        <v>0</v>
      </c>
      <c r="T63" s="73">
        <v>0</v>
      </c>
      <c r="U63" s="73">
        <v>0</v>
      </c>
      <c r="V63" s="73">
        <v>0</v>
      </c>
      <c r="W63" s="73">
        <v>0</v>
      </c>
      <c r="X63" s="73">
        <v>0</v>
      </c>
      <c r="Y63" s="73">
        <v>0</v>
      </c>
      <c r="Z63" s="73">
        <v>0</v>
      </c>
      <c r="AA63" s="73">
        <v>0</v>
      </c>
      <c r="AB63" s="73">
        <v>0</v>
      </c>
      <c r="AC63" s="73">
        <v>0</v>
      </c>
      <c r="AD63" s="73">
        <v>0</v>
      </c>
      <c r="AE63" s="73">
        <v>0</v>
      </c>
    </row>
    <row r="64" spans="1:31" s="69" customFormat="1" x14ac:dyDescent="0.3">
      <c r="A64" s="72" t="s">
        <v>1355</v>
      </c>
      <c r="B64" s="72" t="s">
        <v>360</v>
      </c>
      <c r="C64" s="73">
        <v>709</v>
      </c>
      <c r="D64" s="73">
        <v>709</v>
      </c>
      <c r="E64" s="73">
        <v>529</v>
      </c>
      <c r="F64" s="73">
        <v>529</v>
      </c>
      <c r="G64" s="73">
        <v>529</v>
      </c>
      <c r="H64" s="73">
        <v>529</v>
      </c>
      <c r="I64" s="73">
        <v>529</v>
      </c>
      <c r="J64" s="73">
        <v>529</v>
      </c>
      <c r="K64" s="73">
        <v>529</v>
      </c>
      <c r="L64" s="73">
        <v>529</v>
      </c>
      <c r="M64" s="73">
        <v>529</v>
      </c>
      <c r="N64" s="73">
        <v>529</v>
      </c>
      <c r="O64" s="73">
        <v>529</v>
      </c>
      <c r="P64" s="73">
        <v>529</v>
      </c>
      <c r="Q64" s="73">
        <v>529</v>
      </c>
      <c r="R64" s="73">
        <v>529</v>
      </c>
      <c r="S64" s="73">
        <v>0</v>
      </c>
      <c r="T64" s="73">
        <v>0</v>
      </c>
      <c r="U64" s="73">
        <v>0</v>
      </c>
      <c r="V64" s="73">
        <v>0</v>
      </c>
      <c r="W64" s="73">
        <v>0</v>
      </c>
      <c r="X64" s="73">
        <v>0</v>
      </c>
      <c r="Y64" s="73">
        <v>0</v>
      </c>
      <c r="Z64" s="73">
        <v>0</v>
      </c>
      <c r="AA64" s="73">
        <v>0</v>
      </c>
      <c r="AB64" s="73">
        <v>0</v>
      </c>
      <c r="AC64" s="73">
        <v>0</v>
      </c>
      <c r="AD64" s="73">
        <v>0</v>
      </c>
      <c r="AE64" s="73">
        <v>0</v>
      </c>
    </row>
    <row r="65" spans="1:31" s="69" customFormat="1" x14ac:dyDescent="0.3">
      <c r="A65" s="72" t="s">
        <v>1355</v>
      </c>
      <c r="B65" s="72" t="s">
        <v>1346</v>
      </c>
      <c r="C65" s="73">
        <v>800</v>
      </c>
      <c r="D65" s="73">
        <v>800</v>
      </c>
      <c r="E65" s="73">
        <v>800</v>
      </c>
      <c r="F65" s="73">
        <v>800</v>
      </c>
      <c r="G65" s="73">
        <v>800</v>
      </c>
      <c r="H65" s="73">
        <v>800</v>
      </c>
      <c r="I65" s="73">
        <v>800</v>
      </c>
      <c r="J65" s="73">
        <v>800</v>
      </c>
      <c r="K65" s="73">
        <v>800</v>
      </c>
      <c r="L65" s="73">
        <v>800</v>
      </c>
      <c r="M65" s="73">
        <v>800</v>
      </c>
      <c r="N65" s="73">
        <v>800</v>
      </c>
      <c r="O65" s="73">
        <v>800</v>
      </c>
      <c r="P65" s="73">
        <v>800</v>
      </c>
      <c r="Q65" s="73">
        <v>0</v>
      </c>
      <c r="R65" s="73">
        <v>0</v>
      </c>
      <c r="S65" s="73">
        <v>0</v>
      </c>
      <c r="T65" s="73">
        <v>0</v>
      </c>
      <c r="U65" s="73">
        <v>0</v>
      </c>
      <c r="V65" s="73">
        <v>0</v>
      </c>
      <c r="W65" s="73">
        <v>0</v>
      </c>
      <c r="X65" s="73">
        <v>0</v>
      </c>
      <c r="Y65" s="73">
        <v>0</v>
      </c>
      <c r="Z65" s="73">
        <v>0</v>
      </c>
      <c r="AA65" s="73">
        <v>0</v>
      </c>
      <c r="AB65" s="73">
        <v>0</v>
      </c>
      <c r="AC65" s="73">
        <v>0</v>
      </c>
      <c r="AD65" s="73">
        <v>0</v>
      </c>
      <c r="AE65" s="73">
        <v>0</v>
      </c>
    </row>
    <row r="66" spans="1:31" s="69" customFormat="1" x14ac:dyDescent="0.3">
      <c r="A66" s="72" t="s">
        <v>1355</v>
      </c>
      <c r="B66" s="72" t="s">
        <v>1347</v>
      </c>
      <c r="C66" s="73">
        <v>1437.1399917602528</v>
      </c>
      <c r="D66" s="73">
        <v>1437.1399917602528</v>
      </c>
      <c r="E66" s="73">
        <v>1437.1399917602528</v>
      </c>
      <c r="F66" s="73">
        <v>1437.1399917602528</v>
      </c>
      <c r="G66" s="73">
        <v>1437.1399917602528</v>
      </c>
      <c r="H66" s="73">
        <v>1437.1399917602528</v>
      </c>
      <c r="I66" s="73">
        <v>1437.1399917602528</v>
      </c>
      <c r="J66" s="73">
        <v>1437.1399917602528</v>
      </c>
      <c r="K66" s="73">
        <v>1437.1399917602528</v>
      </c>
      <c r="L66" s="73">
        <v>1054.639991760253</v>
      </c>
      <c r="M66" s="73">
        <v>1054.639991760253</v>
      </c>
      <c r="N66" s="73">
        <v>785.29999542236283</v>
      </c>
      <c r="O66" s="73">
        <v>785.29999542236283</v>
      </c>
      <c r="P66" s="73">
        <v>785.29999542236283</v>
      </c>
      <c r="Q66" s="73">
        <v>705.29999542236283</v>
      </c>
      <c r="R66" s="73">
        <v>705.29999542236283</v>
      </c>
      <c r="S66" s="73">
        <v>945.51598542236184</v>
      </c>
      <c r="T66" s="73">
        <v>945.51598542236184</v>
      </c>
      <c r="U66" s="73">
        <v>945.51598542236184</v>
      </c>
      <c r="V66" s="73">
        <v>945.51598542236184</v>
      </c>
      <c r="W66" s="73">
        <v>1105.8792154223629</v>
      </c>
      <c r="X66" s="73">
        <v>1105.8792154223629</v>
      </c>
      <c r="Y66" s="73">
        <v>1381.0832554223618</v>
      </c>
      <c r="Z66" s="73">
        <v>1043.0832554223618</v>
      </c>
      <c r="AA66" s="73">
        <v>1043.0832554223618</v>
      </c>
      <c r="AB66" s="73">
        <v>1043.0832554223618</v>
      </c>
      <c r="AC66" s="73">
        <v>1043.0832554223618</v>
      </c>
      <c r="AD66" s="73">
        <v>1043.0832554223618</v>
      </c>
      <c r="AE66" s="73">
        <v>1043.0832554223618</v>
      </c>
    </row>
    <row r="67" spans="1:31" s="69" customFormat="1" x14ac:dyDescent="0.3">
      <c r="A67" s="72" t="s">
        <v>1355</v>
      </c>
      <c r="B67" s="72" t="s">
        <v>1271</v>
      </c>
      <c r="C67" s="73">
        <v>0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O67" s="73">
        <v>0</v>
      </c>
      <c r="P67" s="73">
        <v>0</v>
      </c>
      <c r="Q67" s="73">
        <v>0</v>
      </c>
      <c r="R67" s="73">
        <v>0</v>
      </c>
      <c r="S67" s="73">
        <v>0</v>
      </c>
      <c r="T67" s="73">
        <v>0</v>
      </c>
      <c r="U67" s="73">
        <v>0</v>
      </c>
      <c r="V67" s="73">
        <v>0</v>
      </c>
      <c r="W67" s="73">
        <v>0</v>
      </c>
      <c r="X67" s="73">
        <v>0</v>
      </c>
      <c r="Y67" s="73">
        <v>0</v>
      </c>
      <c r="Z67" s="73">
        <v>0</v>
      </c>
      <c r="AA67" s="73">
        <v>0</v>
      </c>
      <c r="AB67" s="73">
        <v>0</v>
      </c>
      <c r="AC67" s="73">
        <v>0</v>
      </c>
      <c r="AD67" s="73">
        <v>0</v>
      </c>
      <c r="AE67" s="73">
        <v>0</v>
      </c>
    </row>
    <row r="68" spans="1:31" s="69" customFormat="1" x14ac:dyDescent="0.3">
      <c r="A68" s="72" t="s">
        <v>1355</v>
      </c>
      <c r="B68" s="72" t="s">
        <v>626</v>
      </c>
      <c r="C68" s="73">
        <v>2238.8001450026813</v>
      </c>
      <c r="D68" s="73">
        <v>2535.2001465285603</v>
      </c>
      <c r="E68" s="73">
        <v>2634.5074305285602</v>
      </c>
      <c r="F68" s="73">
        <v>3404.7099175561602</v>
      </c>
      <c r="G68" s="73">
        <v>3404.7099175582603</v>
      </c>
      <c r="H68" s="73">
        <v>3404.7099175615604</v>
      </c>
      <c r="I68" s="73">
        <v>3406.7533975649599</v>
      </c>
      <c r="J68" s="73">
        <v>3996.1350515675599</v>
      </c>
      <c r="K68" s="73">
        <v>3905.38505556986</v>
      </c>
      <c r="L68" s="73">
        <v>3793.3851595474198</v>
      </c>
      <c r="M68" s="73">
        <v>3793.3851596348295</v>
      </c>
      <c r="N68" s="73">
        <v>4707.5752209333305</v>
      </c>
      <c r="O68" s="73">
        <v>4608.8752241044176</v>
      </c>
      <c r="P68" s="73">
        <v>4608.8752241621478</v>
      </c>
      <c r="Q68" s="73">
        <v>4492.0908064550977</v>
      </c>
      <c r="R68" s="73">
        <v>4307.2908039928134</v>
      </c>
      <c r="S68" s="73">
        <v>4317.9092855676136</v>
      </c>
      <c r="T68" s="73">
        <v>4358.910501114864</v>
      </c>
      <c r="U68" s="73">
        <v>4181.0905323679444</v>
      </c>
      <c r="V68" s="73">
        <v>4142.0905326034299</v>
      </c>
      <c r="W68" s="73">
        <v>4699.4383234390543</v>
      </c>
      <c r="X68" s="73">
        <v>4735.7654789192138</v>
      </c>
      <c r="Y68" s="73">
        <v>5169.1441487452012</v>
      </c>
      <c r="Z68" s="73">
        <v>5169.1447827253014</v>
      </c>
      <c r="AA68" s="73">
        <v>4904.1028086645701</v>
      </c>
      <c r="AB68" s="73">
        <v>6259.7499844379217</v>
      </c>
      <c r="AC68" s="73">
        <v>6259.749984672605</v>
      </c>
      <c r="AD68" s="73">
        <v>6259.7499850581898</v>
      </c>
      <c r="AE68" s="73">
        <v>6357.3771853828757</v>
      </c>
    </row>
    <row r="69" spans="1:31" s="69" customFormat="1" x14ac:dyDescent="0.3">
      <c r="A69" s="72" t="s">
        <v>1355</v>
      </c>
      <c r="B69" s="72" t="s">
        <v>1348</v>
      </c>
      <c r="C69" s="73">
        <v>353</v>
      </c>
      <c r="D69" s="73">
        <v>432.19999694824207</v>
      </c>
      <c r="E69" s="73">
        <v>432.19999694824207</v>
      </c>
      <c r="F69" s="73">
        <v>432.19999694824207</v>
      </c>
      <c r="G69" s="73">
        <v>432.19999694824207</v>
      </c>
      <c r="H69" s="73">
        <v>432.19999694824207</v>
      </c>
      <c r="I69" s="73">
        <v>432.20013162074207</v>
      </c>
      <c r="J69" s="73">
        <v>432.20013170146206</v>
      </c>
      <c r="K69" s="73">
        <v>432.20013171088209</v>
      </c>
      <c r="L69" s="73">
        <v>432.20034596612209</v>
      </c>
      <c r="M69" s="73">
        <v>522.85037194824213</v>
      </c>
      <c r="N69" s="73">
        <v>522.85037194824213</v>
      </c>
      <c r="O69" s="73">
        <v>522.85049645892207</v>
      </c>
      <c r="P69" s="73">
        <v>522.85049654180204</v>
      </c>
      <c r="Q69" s="73">
        <v>522.85049655846205</v>
      </c>
      <c r="R69" s="73">
        <v>522.85059417604202</v>
      </c>
      <c r="S69" s="73">
        <v>1131.096831948242</v>
      </c>
      <c r="T69" s="73">
        <v>1131.096831948242</v>
      </c>
      <c r="U69" s="73">
        <v>1510.9172719482419</v>
      </c>
      <c r="V69" s="73">
        <v>1522.8501719482422</v>
      </c>
      <c r="W69" s="73">
        <v>1522.8501719482422</v>
      </c>
      <c r="X69" s="73">
        <v>1522.8501769482423</v>
      </c>
      <c r="Y69" s="73">
        <v>1753.5653629577821</v>
      </c>
      <c r="Z69" s="73">
        <v>1643.5653629757771</v>
      </c>
      <c r="AA69" s="73">
        <v>1643.5653629928681</v>
      </c>
      <c r="AB69" s="73">
        <v>1643.5653630398563</v>
      </c>
      <c r="AC69" s="73">
        <v>1643.5653630620122</v>
      </c>
      <c r="AD69" s="73">
        <v>1643.5653631888022</v>
      </c>
      <c r="AE69" s="73">
        <v>1616.1099437273822</v>
      </c>
    </row>
    <row r="70" spans="1:31" s="69" customFormat="1" x14ac:dyDescent="0.3">
      <c r="A70" s="72" t="s">
        <v>1355</v>
      </c>
      <c r="B70" s="72" t="s">
        <v>1349</v>
      </c>
      <c r="C70" s="73">
        <v>205</v>
      </c>
      <c r="D70" s="73">
        <v>205</v>
      </c>
      <c r="E70" s="73">
        <v>205</v>
      </c>
      <c r="F70" s="73">
        <v>205</v>
      </c>
      <c r="G70" s="73">
        <v>205</v>
      </c>
      <c r="H70" s="73">
        <v>205</v>
      </c>
      <c r="I70" s="73">
        <v>205</v>
      </c>
      <c r="J70" s="73">
        <v>205</v>
      </c>
      <c r="K70" s="73">
        <v>205</v>
      </c>
      <c r="L70" s="73">
        <v>175</v>
      </c>
      <c r="M70" s="73">
        <v>175</v>
      </c>
      <c r="N70" s="73">
        <v>230.603542</v>
      </c>
      <c r="O70" s="73">
        <v>230.603542</v>
      </c>
      <c r="P70" s="73">
        <v>205.603542</v>
      </c>
      <c r="Q70" s="73">
        <v>522.59889999999996</v>
      </c>
      <c r="R70" s="73">
        <v>522.59889999999996</v>
      </c>
      <c r="S70" s="73">
        <v>567.22994999999992</v>
      </c>
      <c r="T70" s="73">
        <v>567.22994999999992</v>
      </c>
      <c r="U70" s="73">
        <v>607.77030000000002</v>
      </c>
      <c r="V70" s="73">
        <v>607.77030000000002</v>
      </c>
      <c r="W70" s="73">
        <v>748.80724999999995</v>
      </c>
      <c r="X70" s="73">
        <v>748.80724999999995</v>
      </c>
      <c r="Y70" s="73">
        <v>748.80724999999995</v>
      </c>
      <c r="Z70" s="73">
        <v>748.80724999999995</v>
      </c>
      <c r="AA70" s="73">
        <v>748.80719999999997</v>
      </c>
      <c r="AB70" s="73">
        <v>748.80719999999997</v>
      </c>
      <c r="AC70" s="73">
        <v>748.80719999999997</v>
      </c>
      <c r="AD70" s="73">
        <v>748.80719999999997</v>
      </c>
      <c r="AE70" s="73">
        <v>748.80719999999997</v>
      </c>
    </row>
    <row r="71" spans="1:31" s="69" customFormat="1" x14ac:dyDescent="0.3">
      <c r="A71" s="72" t="s">
        <v>1355</v>
      </c>
      <c r="B71" s="72" t="s">
        <v>612</v>
      </c>
      <c r="C71" s="73">
        <v>0</v>
      </c>
      <c r="D71" s="73">
        <v>0</v>
      </c>
      <c r="E71" s="73">
        <v>0</v>
      </c>
      <c r="F71" s="73">
        <v>0</v>
      </c>
      <c r="G71" s="73">
        <v>0</v>
      </c>
      <c r="H71" s="73">
        <v>0</v>
      </c>
      <c r="I71" s="73">
        <v>0</v>
      </c>
      <c r="J71" s="73">
        <v>0</v>
      </c>
      <c r="K71" s="73">
        <v>0</v>
      </c>
      <c r="L71" s="73">
        <v>0</v>
      </c>
      <c r="M71" s="73">
        <v>0</v>
      </c>
      <c r="N71" s="73">
        <v>0</v>
      </c>
      <c r="O71" s="73">
        <v>0</v>
      </c>
      <c r="P71" s="73">
        <v>0</v>
      </c>
      <c r="Q71" s="73">
        <v>0</v>
      </c>
      <c r="R71" s="73">
        <v>0</v>
      </c>
      <c r="S71" s="73">
        <v>0</v>
      </c>
      <c r="T71" s="73">
        <v>0</v>
      </c>
      <c r="U71" s="73">
        <v>0</v>
      </c>
      <c r="V71" s="73">
        <v>0</v>
      </c>
      <c r="W71" s="73">
        <v>0</v>
      </c>
      <c r="X71" s="73">
        <v>0</v>
      </c>
      <c r="Y71" s="73">
        <v>0</v>
      </c>
      <c r="Z71" s="73">
        <v>1.15297255E-4</v>
      </c>
      <c r="AA71" s="73">
        <v>1.15313439999999E-4</v>
      </c>
      <c r="AB71" s="73">
        <v>1.1534445E-4</v>
      </c>
      <c r="AC71" s="73">
        <v>1.1537518E-4</v>
      </c>
      <c r="AD71" s="73">
        <v>1.15402065E-4</v>
      </c>
      <c r="AE71" s="73">
        <v>1.15497365E-4</v>
      </c>
    </row>
    <row r="72" spans="1:31" s="69" customFormat="1" x14ac:dyDescent="0.3">
      <c r="A72" s="72" t="s">
        <v>1355</v>
      </c>
      <c r="B72" s="72" t="s">
        <v>1350</v>
      </c>
      <c r="C72" s="73">
        <v>19.108000516891451</v>
      </c>
      <c r="D72" s="73">
        <v>37.433001041412268</v>
      </c>
      <c r="E72" s="73">
        <v>64.041998863220101</v>
      </c>
      <c r="F72" s="73">
        <v>100.9389972686767</v>
      </c>
      <c r="G72" s="73">
        <v>139.00600242614701</v>
      </c>
      <c r="H72" s="73">
        <v>181.2900047302239</v>
      </c>
      <c r="I72" s="73">
        <v>233.20699691772381</v>
      </c>
      <c r="J72" s="73">
        <v>295.74800109863247</v>
      </c>
      <c r="K72" s="73">
        <v>367.72499084472639</v>
      </c>
      <c r="L72" s="73">
        <v>418.77000427246037</v>
      </c>
      <c r="M72" s="73">
        <v>476.5399932861323</v>
      </c>
      <c r="N72" s="73">
        <v>537.83000946044876</v>
      </c>
      <c r="O72" s="73">
        <v>602.48300170898392</v>
      </c>
      <c r="P72" s="73">
        <v>656.358985900878</v>
      </c>
      <c r="Q72" s="73">
        <v>712.61397552490098</v>
      </c>
      <c r="R72" s="73">
        <v>743.76597595214798</v>
      </c>
      <c r="S72" s="73">
        <v>776.57901000976506</v>
      </c>
      <c r="T72" s="73">
        <v>809.53199768066293</v>
      </c>
      <c r="U72" s="73">
        <v>844.20101928710903</v>
      </c>
      <c r="V72" s="73">
        <v>879.81898498535099</v>
      </c>
      <c r="W72" s="73">
        <v>916.08302307128906</v>
      </c>
      <c r="X72" s="73">
        <v>953.68797302246003</v>
      </c>
      <c r="Y72" s="73">
        <v>992.26100158691304</v>
      </c>
      <c r="Z72" s="73">
        <v>1032.718978881835</v>
      </c>
      <c r="AA72" s="73">
        <v>1074.201995849608</v>
      </c>
      <c r="AB72" s="73">
        <v>1117.7970275878902</v>
      </c>
      <c r="AC72" s="73">
        <v>1162.580978393554</v>
      </c>
      <c r="AD72" s="73">
        <v>1208.344024658202</v>
      </c>
      <c r="AE72" s="73">
        <v>1254.282028198234</v>
      </c>
    </row>
    <row r="73" spans="1:31" s="69" customFormat="1" x14ac:dyDescent="0.3">
      <c r="A73" s="108" t="s">
        <v>1351</v>
      </c>
      <c r="B73" s="108"/>
      <c r="C73" s="74">
        <v>5537.9401367629343</v>
      </c>
      <c r="D73" s="74">
        <v>5913.5401352370554</v>
      </c>
      <c r="E73" s="74">
        <v>5832.8474192370559</v>
      </c>
      <c r="F73" s="74">
        <v>6603.0499062646559</v>
      </c>
      <c r="G73" s="74">
        <v>6603.049906266755</v>
      </c>
      <c r="H73" s="74">
        <v>6603.0499062700555</v>
      </c>
      <c r="I73" s="74">
        <v>6605.0935209459549</v>
      </c>
      <c r="J73" s="74">
        <v>7194.4751750292744</v>
      </c>
      <c r="K73" s="74">
        <v>7103.7251790409955</v>
      </c>
      <c r="L73" s="74">
        <v>6609.2254972737946</v>
      </c>
      <c r="M73" s="74">
        <v>6699.8755233433249</v>
      </c>
      <c r="N73" s="74">
        <v>7344.7255883039352</v>
      </c>
      <c r="O73" s="74">
        <v>7246.0257159857019</v>
      </c>
      <c r="P73" s="74">
        <v>7246.0257161263135</v>
      </c>
      <c r="Q73" s="74">
        <v>6249.2412984359216</v>
      </c>
      <c r="R73" s="74">
        <v>6064.4413935912189</v>
      </c>
      <c r="S73" s="74">
        <v>6394.5221029382174</v>
      </c>
      <c r="T73" s="74">
        <v>6435.5233184854678</v>
      </c>
      <c r="U73" s="74">
        <v>6637.5237897385487</v>
      </c>
      <c r="V73" s="74">
        <v>6610.4566899740339</v>
      </c>
      <c r="W73" s="74">
        <v>7328.1677108096592</v>
      </c>
      <c r="X73" s="74">
        <v>7364.4948712898185</v>
      </c>
      <c r="Y73" s="74">
        <v>8303.7927671253456</v>
      </c>
      <c r="Z73" s="74">
        <v>7855.7934011234402</v>
      </c>
      <c r="AA73" s="74">
        <v>7590.7514270798001</v>
      </c>
      <c r="AB73" s="74">
        <v>8946.3986029001389</v>
      </c>
      <c r="AC73" s="74">
        <v>8946.3986031569784</v>
      </c>
      <c r="AD73" s="74">
        <v>8946.3986036693532</v>
      </c>
      <c r="AE73" s="74">
        <v>9016.5703845326188</v>
      </c>
    </row>
    <row r="74" spans="1:31" s="69" customFormat="1" x14ac:dyDescent="0.3"/>
    <row r="75" spans="1:31" s="69" customFormat="1" x14ac:dyDescent="0.3">
      <c r="A75" s="68" t="s">
        <v>1233</v>
      </c>
      <c r="B75" s="68" t="s">
        <v>1315</v>
      </c>
      <c r="C75" s="68" t="s">
        <v>1316</v>
      </c>
      <c r="D75" s="68" t="s">
        <v>1317</v>
      </c>
      <c r="E75" s="68" t="s">
        <v>1318</v>
      </c>
      <c r="F75" s="68" t="s">
        <v>1319</v>
      </c>
      <c r="G75" s="68" t="s">
        <v>1320</v>
      </c>
      <c r="H75" s="68" t="s">
        <v>1321</v>
      </c>
      <c r="I75" s="68" t="s">
        <v>1322</v>
      </c>
      <c r="J75" s="68" t="s">
        <v>1323</v>
      </c>
      <c r="K75" s="68" t="s">
        <v>1324</v>
      </c>
      <c r="L75" s="68" t="s">
        <v>1325</v>
      </c>
      <c r="M75" s="68" t="s">
        <v>1326</v>
      </c>
      <c r="N75" s="68" t="s">
        <v>1327</v>
      </c>
      <c r="O75" s="68" t="s">
        <v>1328</v>
      </c>
      <c r="P75" s="68" t="s">
        <v>1329</v>
      </c>
      <c r="Q75" s="68" t="s">
        <v>1330</v>
      </c>
      <c r="R75" s="68" t="s">
        <v>1331</v>
      </c>
      <c r="S75" s="68" t="s">
        <v>1332</v>
      </c>
      <c r="T75" s="68" t="s">
        <v>1333</v>
      </c>
      <c r="U75" s="68" t="s">
        <v>1334</v>
      </c>
      <c r="V75" s="68" t="s">
        <v>1335</v>
      </c>
      <c r="W75" s="68" t="s">
        <v>1336</v>
      </c>
      <c r="X75" s="68" t="s">
        <v>1337</v>
      </c>
      <c r="Y75" s="68" t="s">
        <v>1338</v>
      </c>
      <c r="Z75" s="68" t="s">
        <v>1339</v>
      </c>
      <c r="AA75" s="68" t="s">
        <v>1340</v>
      </c>
      <c r="AB75" s="68" t="s">
        <v>1341</v>
      </c>
      <c r="AC75" s="68" t="s">
        <v>1342</v>
      </c>
      <c r="AD75" s="68" t="s">
        <v>1343</v>
      </c>
      <c r="AE75" s="68" t="s">
        <v>1344</v>
      </c>
    </row>
    <row r="76" spans="1:31" s="69" customFormat="1" x14ac:dyDescent="0.3">
      <c r="A76" s="72" t="s">
        <v>1356</v>
      </c>
      <c r="B76" s="72" t="s">
        <v>621</v>
      </c>
      <c r="C76" s="73">
        <v>0</v>
      </c>
      <c r="D76" s="73">
        <v>0</v>
      </c>
      <c r="E76" s="73">
        <v>0</v>
      </c>
      <c r="F76" s="73">
        <v>0</v>
      </c>
      <c r="G76" s="73">
        <v>0</v>
      </c>
      <c r="H76" s="73">
        <v>0</v>
      </c>
      <c r="I76" s="73">
        <v>0</v>
      </c>
      <c r="J76" s="73">
        <v>0</v>
      </c>
      <c r="K76" s="73">
        <v>0</v>
      </c>
      <c r="L76" s="73">
        <v>0</v>
      </c>
      <c r="M76" s="73">
        <v>0</v>
      </c>
      <c r="N76" s="73">
        <v>0</v>
      </c>
      <c r="O76" s="73">
        <v>0</v>
      </c>
      <c r="P76" s="73">
        <v>0</v>
      </c>
      <c r="Q76" s="73">
        <v>0</v>
      </c>
      <c r="R76" s="73">
        <v>0</v>
      </c>
      <c r="S76" s="73">
        <v>0</v>
      </c>
      <c r="T76" s="73">
        <v>0</v>
      </c>
      <c r="U76" s="73">
        <v>0</v>
      </c>
      <c r="V76" s="73">
        <v>0</v>
      </c>
      <c r="W76" s="73">
        <v>0</v>
      </c>
      <c r="X76" s="73">
        <v>0</v>
      </c>
      <c r="Y76" s="73">
        <v>0</v>
      </c>
      <c r="Z76" s="73">
        <v>0</v>
      </c>
      <c r="AA76" s="73">
        <v>0</v>
      </c>
      <c r="AB76" s="73">
        <v>0</v>
      </c>
      <c r="AC76" s="73">
        <v>0</v>
      </c>
      <c r="AD76" s="73">
        <v>0</v>
      </c>
      <c r="AE76" s="73">
        <v>0</v>
      </c>
    </row>
    <row r="77" spans="1:31" s="69" customFormat="1" x14ac:dyDescent="0.3">
      <c r="A77" s="72" t="s">
        <v>1356</v>
      </c>
      <c r="B77" s="72" t="s">
        <v>622</v>
      </c>
      <c r="C77" s="73">
        <v>0</v>
      </c>
      <c r="D77" s="73">
        <v>0</v>
      </c>
      <c r="E77" s="73">
        <v>0</v>
      </c>
      <c r="F77" s="73">
        <v>0</v>
      </c>
      <c r="G77" s="73">
        <v>0</v>
      </c>
      <c r="H77" s="73">
        <v>0</v>
      </c>
      <c r="I77" s="73">
        <v>0</v>
      </c>
      <c r="J77" s="73">
        <v>0</v>
      </c>
      <c r="K77" s="73">
        <v>0</v>
      </c>
      <c r="L77" s="73">
        <v>0</v>
      </c>
      <c r="M77" s="73">
        <v>0</v>
      </c>
      <c r="N77" s="73">
        <v>0</v>
      </c>
      <c r="O77" s="73">
        <v>0</v>
      </c>
      <c r="P77" s="73">
        <v>0</v>
      </c>
      <c r="Q77" s="73">
        <v>0</v>
      </c>
      <c r="R77" s="73">
        <v>0</v>
      </c>
      <c r="S77" s="73">
        <v>0</v>
      </c>
      <c r="T77" s="73">
        <v>0</v>
      </c>
      <c r="U77" s="73">
        <v>0</v>
      </c>
      <c r="V77" s="73">
        <v>0</v>
      </c>
      <c r="W77" s="73">
        <v>0</v>
      </c>
      <c r="X77" s="73">
        <v>0</v>
      </c>
      <c r="Y77" s="73">
        <v>0</v>
      </c>
      <c r="Z77" s="73">
        <v>0</v>
      </c>
      <c r="AA77" s="73">
        <v>0</v>
      </c>
      <c r="AB77" s="73">
        <v>0</v>
      </c>
      <c r="AC77" s="73">
        <v>0</v>
      </c>
      <c r="AD77" s="73">
        <v>0</v>
      </c>
      <c r="AE77" s="73">
        <v>0</v>
      </c>
    </row>
    <row r="78" spans="1:31" s="69" customFormat="1" x14ac:dyDescent="0.3">
      <c r="A78" s="72" t="s">
        <v>1356</v>
      </c>
      <c r="B78" s="72" t="s">
        <v>360</v>
      </c>
      <c r="C78" s="73">
        <v>208</v>
      </c>
      <c r="D78" s="73">
        <v>208</v>
      </c>
      <c r="E78" s="73">
        <v>208</v>
      </c>
      <c r="F78" s="73">
        <v>208</v>
      </c>
      <c r="G78" s="73">
        <v>208</v>
      </c>
      <c r="H78" s="73">
        <v>208</v>
      </c>
      <c r="I78" s="73">
        <v>208</v>
      </c>
      <c r="J78" s="73">
        <v>208</v>
      </c>
      <c r="K78" s="73">
        <v>208</v>
      </c>
      <c r="L78" s="73">
        <v>208</v>
      </c>
      <c r="M78" s="73">
        <v>208</v>
      </c>
      <c r="N78" s="73">
        <v>208</v>
      </c>
      <c r="O78" s="73">
        <v>208</v>
      </c>
      <c r="P78" s="73">
        <v>208</v>
      </c>
      <c r="Q78" s="73">
        <v>208</v>
      </c>
      <c r="R78" s="73">
        <v>208</v>
      </c>
      <c r="S78" s="73">
        <v>208</v>
      </c>
      <c r="T78" s="73">
        <v>208</v>
      </c>
      <c r="U78" s="73">
        <v>208</v>
      </c>
      <c r="V78" s="73">
        <v>208</v>
      </c>
      <c r="W78" s="73">
        <v>208</v>
      </c>
      <c r="X78" s="73">
        <v>208</v>
      </c>
      <c r="Y78" s="73">
        <v>208</v>
      </c>
      <c r="Z78" s="73">
        <v>208</v>
      </c>
      <c r="AA78" s="73">
        <v>208</v>
      </c>
      <c r="AB78" s="73">
        <v>208</v>
      </c>
      <c r="AC78" s="73">
        <v>208</v>
      </c>
      <c r="AD78" s="73">
        <v>208</v>
      </c>
      <c r="AE78" s="73">
        <v>208</v>
      </c>
    </row>
    <row r="79" spans="1:31" s="69" customFormat="1" x14ac:dyDescent="0.3">
      <c r="A79" s="72" t="s">
        <v>1356</v>
      </c>
      <c r="B79" s="72" t="s">
        <v>1346</v>
      </c>
      <c r="C79" s="73">
        <v>0</v>
      </c>
      <c r="D79" s="73">
        <v>0</v>
      </c>
      <c r="E79" s="73">
        <v>0</v>
      </c>
      <c r="F79" s="73">
        <v>0</v>
      </c>
      <c r="G79" s="73">
        <v>0</v>
      </c>
      <c r="H79" s="73">
        <v>0</v>
      </c>
      <c r="I79" s="73">
        <v>0</v>
      </c>
      <c r="J79" s="73">
        <v>0</v>
      </c>
      <c r="K79" s="73">
        <v>0</v>
      </c>
      <c r="L79" s="73">
        <v>0</v>
      </c>
      <c r="M79" s="73">
        <v>0</v>
      </c>
      <c r="N79" s="73">
        <v>0</v>
      </c>
      <c r="O79" s="73">
        <v>0</v>
      </c>
      <c r="P79" s="73">
        <v>0</v>
      </c>
      <c r="Q79" s="73">
        <v>0</v>
      </c>
      <c r="R79" s="73">
        <v>0</v>
      </c>
      <c r="S79" s="73">
        <v>0</v>
      </c>
      <c r="T79" s="73">
        <v>0</v>
      </c>
      <c r="U79" s="73">
        <v>0</v>
      </c>
      <c r="V79" s="73">
        <v>0</v>
      </c>
      <c r="W79" s="73">
        <v>0</v>
      </c>
      <c r="X79" s="73">
        <v>0</v>
      </c>
      <c r="Y79" s="73">
        <v>0</v>
      </c>
      <c r="Z79" s="73">
        <v>0</v>
      </c>
      <c r="AA79" s="73">
        <v>0</v>
      </c>
      <c r="AB79" s="73">
        <v>0</v>
      </c>
      <c r="AC79" s="73">
        <v>0</v>
      </c>
      <c r="AD79" s="73">
        <v>0</v>
      </c>
      <c r="AE79" s="73">
        <v>0</v>
      </c>
    </row>
    <row r="80" spans="1:31" s="69" customFormat="1" x14ac:dyDescent="0.3">
      <c r="A80" s="72" t="s">
        <v>1356</v>
      </c>
      <c r="B80" s="72" t="s">
        <v>1347</v>
      </c>
      <c r="C80" s="73">
        <v>178</v>
      </c>
      <c r="D80" s="73">
        <v>178</v>
      </c>
      <c r="E80" s="73">
        <v>178</v>
      </c>
      <c r="F80" s="73">
        <v>178</v>
      </c>
      <c r="G80" s="73">
        <v>178</v>
      </c>
      <c r="H80" s="73">
        <v>178</v>
      </c>
      <c r="I80" s="73">
        <v>178</v>
      </c>
      <c r="J80" s="73">
        <v>178</v>
      </c>
      <c r="K80" s="73">
        <v>178</v>
      </c>
      <c r="L80" s="73">
        <v>178</v>
      </c>
      <c r="M80" s="73">
        <v>178</v>
      </c>
      <c r="N80" s="73">
        <v>178</v>
      </c>
      <c r="O80" s="73">
        <v>178</v>
      </c>
      <c r="P80" s="73">
        <v>178</v>
      </c>
      <c r="Q80" s="73">
        <v>178</v>
      </c>
      <c r="R80" s="73">
        <v>178</v>
      </c>
      <c r="S80" s="73">
        <v>178</v>
      </c>
      <c r="T80" s="73">
        <v>178</v>
      </c>
      <c r="U80" s="73">
        <v>178</v>
      </c>
      <c r="V80" s="73">
        <v>58</v>
      </c>
      <c r="W80" s="73">
        <v>58</v>
      </c>
      <c r="X80" s="73">
        <v>58</v>
      </c>
      <c r="Y80" s="73">
        <v>58</v>
      </c>
      <c r="Z80" s="73">
        <v>58</v>
      </c>
      <c r="AA80" s="73">
        <v>58</v>
      </c>
      <c r="AB80" s="73">
        <v>58</v>
      </c>
      <c r="AC80" s="73">
        <v>58</v>
      </c>
      <c r="AD80" s="73">
        <v>58</v>
      </c>
      <c r="AE80" s="73">
        <v>58</v>
      </c>
    </row>
    <row r="81" spans="1:35" s="69" customFormat="1" x14ac:dyDescent="0.3">
      <c r="A81" s="72" t="s">
        <v>1356</v>
      </c>
      <c r="B81" s="72" t="s">
        <v>1271</v>
      </c>
      <c r="C81" s="73">
        <v>2408.8999938964839</v>
      </c>
      <c r="D81" s="73">
        <v>2408.8999938964839</v>
      </c>
      <c r="E81" s="73">
        <v>2408.8999938964839</v>
      </c>
      <c r="F81" s="73">
        <v>2408.8999938964839</v>
      </c>
      <c r="G81" s="73">
        <v>2408.8999938964839</v>
      </c>
      <c r="H81" s="73">
        <v>2408.8999938964839</v>
      </c>
      <c r="I81" s="73">
        <v>2658.8999938964839</v>
      </c>
      <c r="J81" s="73">
        <v>2658.8999938964839</v>
      </c>
      <c r="K81" s="73">
        <v>2658.8999938964839</v>
      </c>
      <c r="L81" s="73">
        <v>2658.8999938964839</v>
      </c>
      <c r="M81" s="73">
        <v>2658.8999938964839</v>
      </c>
      <c r="N81" s="73">
        <v>2658.8999938964839</v>
      </c>
      <c r="O81" s="73">
        <v>2658.8999938964839</v>
      </c>
      <c r="P81" s="73">
        <v>2658.8999938964839</v>
      </c>
      <c r="Q81" s="73">
        <v>2658.8999938964839</v>
      </c>
      <c r="R81" s="73">
        <v>2658.8999938964839</v>
      </c>
      <c r="S81" s="73">
        <v>2658.8999938964839</v>
      </c>
      <c r="T81" s="73">
        <v>2658.8999938964839</v>
      </c>
      <c r="U81" s="73">
        <v>2658.8999938964839</v>
      </c>
      <c r="V81" s="73">
        <v>2658.8999938964839</v>
      </c>
      <c r="W81" s="73">
        <v>2658.8999938964839</v>
      </c>
      <c r="X81" s="73">
        <v>2658.8999938964839</v>
      </c>
      <c r="Y81" s="73">
        <v>2658.8999938964839</v>
      </c>
      <c r="Z81" s="73">
        <v>2658.8999938964839</v>
      </c>
      <c r="AA81" s="73">
        <v>2658.8999938964839</v>
      </c>
      <c r="AB81" s="73">
        <v>2658.8999938964839</v>
      </c>
      <c r="AC81" s="73">
        <v>2658.8999938964839</v>
      </c>
      <c r="AD81" s="73">
        <v>2658.8999938964839</v>
      </c>
      <c r="AE81" s="73">
        <v>2658.8999938964839</v>
      </c>
    </row>
    <row r="82" spans="1:35" s="69" customFormat="1" x14ac:dyDescent="0.3">
      <c r="A82" s="72" t="s">
        <v>1356</v>
      </c>
      <c r="B82" s="72" t="s">
        <v>626</v>
      </c>
      <c r="C82" s="73">
        <v>984.69499002194493</v>
      </c>
      <c r="D82" s="73">
        <v>984.69499003449505</v>
      </c>
      <c r="E82" s="73">
        <v>1259.9298523706052</v>
      </c>
      <c r="F82" s="73">
        <v>1259.9298523706052</v>
      </c>
      <c r="G82" s="73">
        <v>1259.9298523706052</v>
      </c>
      <c r="H82" s="73">
        <v>1259.9298523706052</v>
      </c>
      <c r="I82" s="73">
        <v>1593.141642370605</v>
      </c>
      <c r="J82" s="73">
        <v>1593.141642370605</v>
      </c>
      <c r="K82" s="73">
        <v>2490.530182370605</v>
      </c>
      <c r="L82" s="73">
        <v>2490.530182370605</v>
      </c>
      <c r="M82" s="73">
        <v>2490.5302123706051</v>
      </c>
      <c r="N82" s="73">
        <v>2725.1918143490047</v>
      </c>
      <c r="O82" s="73">
        <v>2725.1918143672051</v>
      </c>
      <c r="P82" s="73">
        <v>2725.191814373205</v>
      </c>
      <c r="Q82" s="73">
        <v>2725.191814380205</v>
      </c>
      <c r="R82" s="73">
        <v>2739.4852243909054</v>
      </c>
      <c r="S82" s="73">
        <v>2801.0832844066049</v>
      </c>
      <c r="T82" s="73">
        <v>2817.7500244258049</v>
      </c>
      <c r="U82" s="73">
        <v>2924.154752945205</v>
      </c>
      <c r="V82" s="73">
        <v>3077.651265450505</v>
      </c>
      <c r="W82" s="73">
        <v>3077.6512655209049</v>
      </c>
      <c r="X82" s="73">
        <v>3077.6512656857549</v>
      </c>
      <c r="Y82" s="73">
        <v>3077.6512658054053</v>
      </c>
      <c r="Z82" s="73">
        <v>2929.2512719226811</v>
      </c>
      <c r="AA82" s="73">
        <v>2929.251272005421</v>
      </c>
      <c r="AB82" s="73">
        <v>2969.3501070516713</v>
      </c>
      <c r="AC82" s="73">
        <v>2969.3501071278715</v>
      </c>
      <c r="AD82" s="73">
        <v>3066.1263172231515</v>
      </c>
      <c r="AE82" s="73">
        <v>3066.1263172607514</v>
      </c>
    </row>
    <row r="83" spans="1:35" s="69" customFormat="1" x14ac:dyDescent="0.3">
      <c r="A83" s="72" t="s">
        <v>1356</v>
      </c>
      <c r="B83" s="72" t="s">
        <v>1348</v>
      </c>
      <c r="C83" s="73">
        <v>0</v>
      </c>
      <c r="D83" s="73">
        <v>0</v>
      </c>
      <c r="E83" s="73">
        <v>0</v>
      </c>
      <c r="F83" s="73">
        <v>0</v>
      </c>
      <c r="G83" s="73">
        <v>0</v>
      </c>
      <c r="H83" s="73">
        <v>0</v>
      </c>
      <c r="I83" s="73">
        <v>0</v>
      </c>
      <c r="J83" s="73">
        <v>0</v>
      </c>
      <c r="K83" s="73">
        <v>0</v>
      </c>
      <c r="L83" s="73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  <c r="R83" s="73">
        <v>0</v>
      </c>
      <c r="S83" s="73">
        <v>0</v>
      </c>
      <c r="T83" s="73">
        <v>0</v>
      </c>
      <c r="U83" s="73">
        <v>0</v>
      </c>
      <c r="V83" s="73">
        <v>0</v>
      </c>
      <c r="W83" s="73">
        <v>0</v>
      </c>
      <c r="X83" s="73">
        <v>0</v>
      </c>
      <c r="Y83" s="73">
        <v>0</v>
      </c>
      <c r="Z83" s="73">
        <v>0</v>
      </c>
      <c r="AA83" s="73">
        <v>0</v>
      </c>
      <c r="AB83" s="73">
        <v>0</v>
      </c>
      <c r="AC83" s="73">
        <v>0</v>
      </c>
      <c r="AD83" s="73">
        <v>0</v>
      </c>
      <c r="AE83" s="73">
        <v>0</v>
      </c>
    </row>
    <row r="84" spans="1:35" s="69" customFormat="1" x14ac:dyDescent="0.3">
      <c r="A84" s="72" t="s">
        <v>1356</v>
      </c>
      <c r="B84" s="72" t="s">
        <v>1349</v>
      </c>
      <c r="C84" s="73">
        <v>0</v>
      </c>
      <c r="D84" s="73">
        <v>0</v>
      </c>
      <c r="E84" s="73">
        <v>0</v>
      </c>
      <c r="F84" s="73">
        <v>0</v>
      </c>
      <c r="G84" s="73">
        <v>0</v>
      </c>
      <c r="H84" s="73">
        <v>0</v>
      </c>
      <c r="I84" s="73">
        <v>0</v>
      </c>
      <c r="J84" s="73">
        <v>0</v>
      </c>
      <c r="K84" s="73">
        <v>0</v>
      </c>
      <c r="L84" s="73">
        <v>0</v>
      </c>
      <c r="M84" s="73">
        <v>0</v>
      </c>
      <c r="N84" s="73">
        <v>0</v>
      </c>
      <c r="O84" s="73">
        <v>0</v>
      </c>
      <c r="P84" s="73">
        <v>0</v>
      </c>
      <c r="Q84" s="73">
        <v>0</v>
      </c>
      <c r="R84" s="73">
        <v>0</v>
      </c>
      <c r="S84" s="73">
        <v>0</v>
      </c>
      <c r="T84" s="73">
        <v>0</v>
      </c>
      <c r="U84" s="73">
        <v>1.16789729999999E-4</v>
      </c>
      <c r="V84" s="73">
        <v>1.1688388999999999E-4</v>
      </c>
      <c r="W84" s="73">
        <v>1.4273587999999999E-4</v>
      </c>
      <c r="X84" s="73">
        <v>1.3940761E-4</v>
      </c>
      <c r="Y84" s="73">
        <v>1.3948180999999999E-4</v>
      </c>
      <c r="Z84" s="73">
        <v>1.37121E-4</v>
      </c>
      <c r="AA84" s="73">
        <v>1.3187525E-4</v>
      </c>
      <c r="AB84" s="73">
        <v>1.5376716E-4</v>
      </c>
      <c r="AC84" s="73">
        <v>1.4766365E-4</v>
      </c>
      <c r="AD84" s="73">
        <v>1.7088777999999999E-4</v>
      </c>
      <c r="AE84" s="73">
        <v>2.1490145E-4</v>
      </c>
    </row>
    <row r="85" spans="1:35" s="69" customFormat="1" x14ac:dyDescent="0.3">
      <c r="A85" s="72" t="s">
        <v>1356</v>
      </c>
      <c r="B85" s="72" t="s">
        <v>612</v>
      </c>
      <c r="C85" s="73">
        <v>0</v>
      </c>
      <c r="D85" s="73">
        <v>0</v>
      </c>
      <c r="E85" s="73">
        <v>0</v>
      </c>
      <c r="F85" s="73">
        <v>0</v>
      </c>
      <c r="G85" s="73">
        <v>0</v>
      </c>
      <c r="H85" s="73">
        <v>0</v>
      </c>
      <c r="I85" s="73">
        <v>0</v>
      </c>
      <c r="J85" s="73">
        <v>0</v>
      </c>
      <c r="K85" s="73">
        <v>2.4845872000000001E-4</v>
      </c>
      <c r="L85" s="73">
        <v>9.2390507699999999E-3</v>
      </c>
      <c r="M85" s="73">
        <v>13.431788013199998</v>
      </c>
      <c r="N85" s="73">
        <v>397.554141324</v>
      </c>
      <c r="O85" s="73">
        <v>397.55414135230001</v>
      </c>
      <c r="P85" s="73">
        <v>397.55414135682997</v>
      </c>
      <c r="Q85" s="73">
        <v>397.55414137010001</v>
      </c>
      <c r="R85" s="73">
        <v>397.55414141299997</v>
      </c>
      <c r="S85" s="73">
        <v>436.55518144589996</v>
      </c>
      <c r="T85" s="73">
        <v>436.55518148717999</v>
      </c>
      <c r="U85" s="73">
        <v>451.86664168854998</v>
      </c>
      <c r="V85" s="73">
        <v>451.86664170516997</v>
      </c>
      <c r="W85" s="73">
        <v>495.67002189381998</v>
      </c>
      <c r="X85" s="73">
        <v>495.67002199044998</v>
      </c>
      <c r="Y85" s="73">
        <v>495.67002199339998</v>
      </c>
      <c r="Z85" s="73">
        <v>495.67002199824998</v>
      </c>
      <c r="AA85" s="73">
        <v>495.67002206339998</v>
      </c>
      <c r="AB85" s="73">
        <v>495.67002221503998</v>
      </c>
      <c r="AC85" s="73">
        <v>495.67002223650002</v>
      </c>
      <c r="AD85" s="73">
        <v>495.67002492329999</v>
      </c>
      <c r="AE85" s="73">
        <v>495.67002525993996</v>
      </c>
      <c r="AF85" s="71"/>
      <c r="AG85" s="71"/>
      <c r="AH85" s="71"/>
      <c r="AI85" s="71"/>
    </row>
    <row r="86" spans="1:35" s="69" customFormat="1" x14ac:dyDescent="0.3">
      <c r="A86" s="72" t="s">
        <v>1356</v>
      </c>
      <c r="B86" s="72" t="s">
        <v>1350</v>
      </c>
      <c r="C86" s="73">
        <v>2.531000047922126</v>
      </c>
      <c r="D86" s="73">
        <v>5.8989998698234514</v>
      </c>
      <c r="E86" s="73">
        <v>10.95600008964537</v>
      </c>
      <c r="F86" s="73">
        <v>18.307000398635768</v>
      </c>
      <c r="G86" s="73">
        <v>27.271999120712248</v>
      </c>
      <c r="H86" s="73">
        <v>37.668000698089529</v>
      </c>
      <c r="I86" s="73">
        <v>50.497000694274853</v>
      </c>
      <c r="J86" s="73">
        <v>65.411998748779297</v>
      </c>
      <c r="K86" s="73">
        <v>82.598003387451101</v>
      </c>
      <c r="L86" s="73">
        <v>96.729002952575598</v>
      </c>
      <c r="M86" s="73">
        <v>112.11099720001209</v>
      </c>
      <c r="N86" s="73">
        <v>128.7480001449583</v>
      </c>
      <c r="O86" s="73">
        <v>146.674007415771</v>
      </c>
      <c r="P86" s="73">
        <v>164.1120033264157</v>
      </c>
      <c r="Q86" s="73">
        <v>182.07299804687452</v>
      </c>
      <c r="R86" s="73">
        <v>191.79999732971089</v>
      </c>
      <c r="S86" s="73">
        <v>202.03400230407689</v>
      </c>
      <c r="T86" s="73">
        <v>212.35599899291938</v>
      </c>
      <c r="U86" s="73">
        <v>223.17800712585358</v>
      </c>
      <c r="V86" s="73">
        <v>234.19300270080521</v>
      </c>
      <c r="W86" s="73">
        <v>245.49399948120112</v>
      </c>
      <c r="X86" s="73">
        <v>256.95800399780211</v>
      </c>
      <c r="Y86" s="73">
        <v>268.73600196838322</v>
      </c>
      <c r="Z86" s="73">
        <v>280.62199401855423</v>
      </c>
      <c r="AA86" s="73">
        <v>292.61600875854447</v>
      </c>
      <c r="AB86" s="73">
        <v>304.57599258422778</v>
      </c>
      <c r="AC86" s="73">
        <v>316.62600326538069</v>
      </c>
      <c r="AD86" s="73">
        <v>328.75601196289063</v>
      </c>
      <c r="AE86" s="73">
        <v>340.86399841308514</v>
      </c>
      <c r="AF86" s="71"/>
      <c r="AG86" s="71"/>
      <c r="AH86" s="71"/>
      <c r="AI86" s="71"/>
    </row>
    <row r="87" spans="1:35" s="69" customFormat="1" x14ac:dyDescent="0.3">
      <c r="A87" s="108" t="s">
        <v>1351</v>
      </c>
      <c r="B87" s="108"/>
      <c r="C87" s="74">
        <v>3779.5949839184286</v>
      </c>
      <c r="D87" s="74">
        <v>3779.5949839309787</v>
      </c>
      <c r="E87" s="74">
        <v>4054.8298462670891</v>
      </c>
      <c r="F87" s="74">
        <v>4054.8298462670891</v>
      </c>
      <c r="G87" s="74">
        <v>4054.8298462670891</v>
      </c>
      <c r="H87" s="74">
        <v>4054.8298462670891</v>
      </c>
      <c r="I87" s="74">
        <v>4638.0416362670894</v>
      </c>
      <c r="J87" s="74">
        <v>4638.0416362670894</v>
      </c>
      <c r="K87" s="74">
        <v>5535.4301762670893</v>
      </c>
      <c r="L87" s="74">
        <v>5535.4301762670893</v>
      </c>
      <c r="M87" s="74">
        <v>5535.4302062670886</v>
      </c>
      <c r="N87" s="74">
        <v>5770.0918082454882</v>
      </c>
      <c r="O87" s="74">
        <v>5770.091808263689</v>
      </c>
      <c r="P87" s="74">
        <v>5770.091808269689</v>
      </c>
      <c r="Q87" s="74">
        <v>5770.0918082766893</v>
      </c>
      <c r="R87" s="74">
        <v>5784.3852182873889</v>
      </c>
      <c r="S87" s="74">
        <v>5845.9832783030888</v>
      </c>
      <c r="T87" s="74">
        <v>5862.6500183222888</v>
      </c>
      <c r="U87" s="74">
        <v>5969.0547468416889</v>
      </c>
      <c r="V87" s="74">
        <v>6002.5512593469884</v>
      </c>
      <c r="W87" s="74">
        <v>6002.5512594173888</v>
      </c>
      <c r="X87" s="74">
        <v>6002.5512595822383</v>
      </c>
      <c r="Y87" s="74">
        <v>6002.5512597018896</v>
      </c>
      <c r="Z87" s="74">
        <v>5854.151265819165</v>
      </c>
      <c r="AA87" s="74">
        <v>5854.1512659019045</v>
      </c>
      <c r="AB87" s="74">
        <v>5894.2501009481548</v>
      </c>
      <c r="AC87" s="74">
        <v>5894.2501010243559</v>
      </c>
      <c r="AD87" s="74">
        <v>5991.0263111196355</v>
      </c>
      <c r="AE87" s="74">
        <v>5991.0263111572349</v>
      </c>
      <c r="AF87" s="71"/>
      <c r="AG87" s="71"/>
      <c r="AH87" s="71"/>
      <c r="AI87" s="71"/>
    </row>
    <row r="88" spans="1:35" s="69" customFormat="1" collapsed="1" x14ac:dyDescent="0.3">
      <c r="A88" s="71"/>
      <c r="B88" s="71"/>
      <c r="C88" s="71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  <c r="AH88" s="71"/>
      <c r="AI88" s="71"/>
    </row>
    <row r="89" spans="1:35" s="69" customFormat="1" x14ac:dyDescent="0.3">
      <c r="A89" s="71"/>
      <c r="B89" s="71"/>
      <c r="C89" s="71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  <c r="AH89" s="71"/>
      <c r="AI89" s="71"/>
    </row>
    <row r="90" spans="1:35" s="69" customFormat="1" x14ac:dyDescent="0.3">
      <c r="A90" s="70" t="s">
        <v>1357</v>
      </c>
      <c r="B90" s="71"/>
      <c r="C90" s="71"/>
      <c r="D90" s="71"/>
      <c r="E90" s="71"/>
      <c r="F90" s="71"/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</row>
    <row r="91" spans="1:35" s="69" customFormat="1" x14ac:dyDescent="0.3">
      <c r="A91" s="68" t="s">
        <v>1233</v>
      </c>
      <c r="B91" s="68" t="s">
        <v>1315</v>
      </c>
      <c r="C91" s="68" t="s">
        <v>1316</v>
      </c>
      <c r="D91" s="68" t="s">
        <v>1317</v>
      </c>
      <c r="E91" s="68" t="s">
        <v>1318</v>
      </c>
      <c r="F91" s="68" t="s">
        <v>1319</v>
      </c>
      <c r="G91" s="68" t="s">
        <v>1320</v>
      </c>
      <c r="H91" s="68" t="s">
        <v>1321</v>
      </c>
      <c r="I91" s="68" t="s">
        <v>1322</v>
      </c>
      <c r="J91" s="68" t="s">
        <v>1323</v>
      </c>
      <c r="K91" s="68" t="s">
        <v>1324</v>
      </c>
      <c r="L91" s="68" t="s">
        <v>1325</v>
      </c>
      <c r="M91" s="68" t="s">
        <v>1326</v>
      </c>
      <c r="N91" s="68" t="s">
        <v>1327</v>
      </c>
      <c r="O91" s="68" t="s">
        <v>1328</v>
      </c>
      <c r="P91" s="68" t="s">
        <v>1329</v>
      </c>
      <c r="Q91" s="68" t="s">
        <v>1330</v>
      </c>
      <c r="R91" s="68" t="s">
        <v>1331</v>
      </c>
      <c r="S91" s="68" t="s">
        <v>1332</v>
      </c>
      <c r="T91" s="68" t="s">
        <v>1333</v>
      </c>
      <c r="U91" s="68" t="s">
        <v>1334</v>
      </c>
      <c r="V91" s="68" t="s">
        <v>1335</v>
      </c>
      <c r="W91" s="68" t="s">
        <v>1336</v>
      </c>
      <c r="X91" s="68" t="s">
        <v>1337</v>
      </c>
      <c r="Y91" s="68" t="s">
        <v>1338</v>
      </c>
      <c r="Z91" s="68" t="s">
        <v>1339</v>
      </c>
      <c r="AA91" s="68" t="s">
        <v>1340</v>
      </c>
      <c r="AB91" s="68" t="s">
        <v>1341</v>
      </c>
      <c r="AC91" s="68" t="s">
        <v>1342</v>
      </c>
      <c r="AD91" s="68" t="s">
        <v>1343</v>
      </c>
      <c r="AE91" s="68" t="s">
        <v>1344</v>
      </c>
      <c r="AF91" s="71"/>
      <c r="AG91" s="71"/>
      <c r="AH91" s="71"/>
      <c r="AI91" s="71"/>
    </row>
    <row r="92" spans="1:35" s="69" customFormat="1" x14ac:dyDescent="0.3">
      <c r="A92" s="72" t="s">
        <v>1345</v>
      </c>
      <c r="B92" s="72" t="s">
        <v>1358</v>
      </c>
      <c r="C92" s="73">
        <v>260.329999923706</v>
      </c>
      <c r="D92" s="73">
        <v>600.32999992370605</v>
      </c>
      <c r="E92" s="73">
        <v>600.32999992370605</v>
      </c>
      <c r="F92" s="73">
        <v>600.32999992370605</v>
      </c>
      <c r="G92" s="73">
        <v>600.32999992370605</v>
      </c>
      <c r="H92" s="73">
        <v>600.32999992370605</v>
      </c>
      <c r="I92" s="73">
        <v>600.32999992370605</v>
      </c>
      <c r="J92" s="73">
        <v>600.33014857626597</v>
      </c>
      <c r="K92" s="73">
        <v>600.33035812842604</v>
      </c>
      <c r="L92" s="73">
        <v>570.33035830507606</v>
      </c>
      <c r="M92" s="73">
        <v>570.33035841333594</v>
      </c>
      <c r="N92" s="73">
        <v>1108.6496987791661</v>
      </c>
      <c r="O92" s="73">
        <v>1151.5168390552701</v>
      </c>
      <c r="P92" s="73">
        <v>1126.5168391013901</v>
      </c>
      <c r="Q92" s="73">
        <v>1443.5122727517</v>
      </c>
      <c r="R92" s="73">
        <v>1443.5122728940601</v>
      </c>
      <c r="S92" s="73">
        <v>1881.14156481182</v>
      </c>
      <c r="T92" s="73">
        <v>1881.14156500538</v>
      </c>
      <c r="U92" s="73">
        <v>2755.5466033113298</v>
      </c>
      <c r="V92" s="73">
        <v>2735.54660353599</v>
      </c>
      <c r="W92" s="73">
        <v>3359.1093093176801</v>
      </c>
      <c r="X92" s="73">
        <v>3239.1175020227097</v>
      </c>
      <c r="Y92" s="73">
        <v>3239.11750213801</v>
      </c>
      <c r="Z92" s="73">
        <v>3601.3792648988001</v>
      </c>
      <c r="AA92" s="73">
        <v>3601.3791997437502</v>
      </c>
      <c r="AB92" s="73">
        <v>4977.7145186081598</v>
      </c>
      <c r="AC92" s="73">
        <v>4977.71450692495</v>
      </c>
      <c r="AD92" s="73">
        <v>5854.1288235140801</v>
      </c>
      <c r="AE92" s="73">
        <v>5854.1287135057501</v>
      </c>
      <c r="AF92" s="71"/>
      <c r="AG92" s="71"/>
      <c r="AH92" s="71"/>
      <c r="AI92" s="71"/>
    </row>
    <row r="93" spans="1:35" collapsed="1" x14ac:dyDescent="0.3">
      <c r="A93" s="72" t="s">
        <v>1345</v>
      </c>
      <c r="B93" s="72" t="s">
        <v>1359</v>
      </c>
      <c r="C93" s="73">
        <v>1330</v>
      </c>
      <c r="D93" s="73">
        <v>1330</v>
      </c>
      <c r="E93" s="73">
        <v>1330</v>
      </c>
      <c r="F93" s="73">
        <v>1330</v>
      </c>
      <c r="G93" s="73">
        <v>3370</v>
      </c>
      <c r="H93" s="73">
        <v>3370</v>
      </c>
      <c r="I93" s="73">
        <v>3370</v>
      </c>
      <c r="J93" s="73">
        <v>3370</v>
      </c>
      <c r="K93" s="73">
        <v>5370.0000484587199</v>
      </c>
      <c r="L93" s="73">
        <v>5370.0090390507694</v>
      </c>
      <c r="M93" s="73">
        <v>5383.4315880131999</v>
      </c>
      <c r="N93" s="73">
        <v>6551.0091213239994</v>
      </c>
      <c r="O93" s="73">
        <v>6823.2817113522997</v>
      </c>
      <c r="P93" s="73">
        <v>6823.2817113568299</v>
      </c>
      <c r="Q93" s="73">
        <v>6900.7782266406448</v>
      </c>
      <c r="R93" s="73">
        <v>6900.7782267567045</v>
      </c>
      <c r="S93" s="73">
        <v>8149.6258972061696</v>
      </c>
      <c r="T93" s="73">
        <v>8149.6258972849691</v>
      </c>
      <c r="U93" s="73">
        <v>8196.0916786216803</v>
      </c>
      <c r="V93" s="73">
        <v>8196.0916786895596</v>
      </c>
      <c r="W93" s="73">
        <v>9550.883459236471</v>
      </c>
      <c r="X93" s="73">
        <v>11068.60265945719</v>
      </c>
      <c r="Y93" s="73">
        <v>11068.602659478649</v>
      </c>
      <c r="Z93" s="73">
        <v>11140.285274963035</v>
      </c>
      <c r="AA93" s="73">
        <v>11140.285275090939</v>
      </c>
      <c r="AB93" s="73">
        <v>11140.285275383858</v>
      </c>
      <c r="AC93" s="73">
        <v>11140.285275470709</v>
      </c>
      <c r="AD93" s="73">
        <v>11407.695678280505</v>
      </c>
      <c r="AE93" s="73">
        <v>11407.695678803286</v>
      </c>
    </row>
    <row r="94" spans="1:35" x14ac:dyDescent="0.3">
      <c r="A94" s="72" t="s">
        <v>1345</v>
      </c>
      <c r="B94" s="72" t="s">
        <v>1360</v>
      </c>
      <c r="C94" s="73">
        <v>95.565001159906174</v>
      </c>
      <c r="D94" s="73">
        <v>222.30399817228289</v>
      </c>
      <c r="E94" s="73">
        <v>472.72400641441254</v>
      </c>
      <c r="F94" s="73">
        <v>827.38901638984419</v>
      </c>
      <c r="G94" s="73">
        <v>1275.4639947414385</v>
      </c>
      <c r="H94" s="73">
        <v>1796.002980709073</v>
      </c>
      <c r="I94" s="73">
        <v>2438.3960294723474</v>
      </c>
      <c r="J94" s="73">
        <v>3184.4369697570778</v>
      </c>
      <c r="K94" s="73">
        <v>4042.5660362243557</v>
      </c>
      <c r="L94" s="73">
        <v>4718.5470113754145</v>
      </c>
      <c r="M94" s="73">
        <v>5463.8920488357453</v>
      </c>
      <c r="N94" s="73">
        <v>6261.2278814315578</v>
      </c>
      <c r="O94" s="73">
        <v>7107.5971488952464</v>
      </c>
      <c r="P94" s="73">
        <v>7905.5148887634123</v>
      </c>
      <c r="Q94" s="73">
        <v>8730.1271591186469</v>
      </c>
      <c r="R94" s="73">
        <v>9162.6489810943513</v>
      </c>
      <c r="S94" s="73">
        <v>9618.3372249603162</v>
      </c>
      <c r="T94" s="73">
        <v>10079.154048919669</v>
      </c>
      <c r="U94" s="73">
        <v>10567.066068649285</v>
      </c>
      <c r="V94" s="73">
        <v>11065.494928359969</v>
      </c>
      <c r="W94" s="73">
        <v>11575.234004974354</v>
      </c>
      <c r="X94" s="73">
        <v>12098.768871307355</v>
      </c>
      <c r="Y94" s="73">
        <v>12640.389154434191</v>
      </c>
      <c r="Z94" s="73">
        <v>13204.069122314442</v>
      </c>
      <c r="AA94" s="73">
        <v>13783.858104705803</v>
      </c>
      <c r="AB94" s="73">
        <v>14380.364139556885</v>
      </c>
      <c r="AC94" s="73">
        <v>14988.57563400268</v>
      </c>
      <c r="AD94" s="73">
        <v>15603.09802246093</v>
      </c>
      <c r="AE94" s="73">
        <v>16225.747894287102</v>
      </c>
    </row>
    <row r="95" spans="1:35" collapsed="1" x14ac:dyDescent="0.3"/>
    <row r="96" spans="1:35" x14ac:dyDescent="0.3">
      <c r="A96" s="68" t="s">
        <v>1233</v>
      </c>
      <c r="B96" s="68" t="s">
        <v>1315</v>
      </c>
      <c r="C96" s="68" t="s">
        <v>1316</v>
      </c>
      <c r="D96" s="68" t="s">
        <v>1317</v>
      </c>
      <c r="E96" s="68" t="s">
        <v>1318</v>
      </c>
      <c r="F96" s="68" t="s">
        <v>1319</v>
      </c>
      <c r="G96" s="68" t="s">
        <v>1320</v>
      </c>
      <c r="H96" s="68" t="s">
        <v>1321</v>
      </c>
      <c r="I96" s="68" t="s">
        <v>1322</v>
      </c>
      <c r="J96" s="68" t="s">
        <v>1323</v>
      </c>
      <c r="K96" s="68" t="s">
        <v>1324</v>
      </c>
      <c r="L96" s="68" t="s">
        <v>1325</v>
      </c>
      <c r="M96" s="68" t="s">
        <v>1326</v>
      </c>
      <c r="N96" s="68" t="s">
        <v>1327</v>
      </c>
      <c r="O96" s="68" t="s">
        <v>1328</v>
      </c>
      <c r="P96" s="68" t="s">
        <v>1329</v>
      </c>
      <c r="Q96" s="68" t="s">
        <v>1330</v>
      </c>
      <c r="R96" s="68" t="s">
        <v>1331</v>
      </c>
      <c r="S96" s="68" t="s">
        <v>1332</v>
      </c>
      <c r="T96" s="68" t="s">
        <v>1333</v>
      </c>
      <c r="U96" s="68" t="s">
        <v>1334</v>
      </c>
      <c r="V96" s="68" t="s">
        <v>1335</v>
      </c>
      <c r="W96" s="68" t="s">
        <v>1336</v>
      </c>
      <c r="X96" s="68" t="s">
        <v>1337</v>
      </c>
      <c r="Y96" s="68" t="s">
        <v>1338</v>
      </c>
      <c r="Z96" s="68" t="s">
        <v>1339</v>
      </c>
      <c r="AA96" s="68" t="s">
        <v>1340</v>
      </c>
      <c r="AB96" s="68" t="s">
        <v>1341</v>
      </c>
      <c r="AC96" s="68" t="s">
        <v>1342</v>
      </c>
      <c r="AD96" s="68" t="s">
        <v>1343</v>
      </c>
      <c r="AE96" s="68" t="s">
        <v>1344</v>
      </c>
    </row>
    <row r="97" spans="1:31" x14ac:dyDescent="0.3">
      <c r="A97" s="72" t="s">
        <v>1352</v>
      </c>
      <c r="B97" s="72" t="s">
        <v>1358</v>
      </c>
      <c r="C97" s="73">
        <v>0</v>
      </c>
      <c r="D97" s="73">
        <v>0</v>
      </c>
      <c r="E97" s="73">
        <v>0</v>
      </c>
      <c r="F97" s="73">
        <v>0</v>
      </c>
      <c r="G97" s="73">
        <v>0</v>
      </c>
      <c r="H97" s="73">
        <v>0</v>
      </c>
      <c r="I97" s="73">
        <v>0</v>
      </c>
      <c r="J97" s="73">
        <v>0</v>
      </c>
      <c r="K97" s="73">
        <v>2.0939207999999901E-4</v>
      </c>
      <c r="L97" s="73">
        <v>2.0940202999999999E-4</v>
      </c>
      <c r="M97" s="73">
        <v>2.0940324999999999E-4</v>
      </c>
      <c r="N97" s="73">
        <v>5.4505695999999999E-4</v>
      </c>
      <c r="O97" s="73">
        <v>5.4517196999999992E-4</v>
      </c>
      <c r="P97" s="73">
        <v>5.4519148999999999E-4</v>
      </c>
      <c r="Q97" s="73">
        <v>6.2068529999999896E-4</v>
      </c>
      <c r="R97" s="73">
        <v>6.2075585999999999E-4</v>
      </c>
      <c r="S97" s="73">
        <v>6.2126672000000003E-4</v>
      </c>
      <c r="T97" s="73">
        <v>6.2137407999999996E-4</v>
      </c>
      <c r="U97" s="73">
        <v>833.86519274500006</v>
      </c>
      <c r="V97" s="73">
        <v>833.86519280620007</v>
      </c>
      <c r="W97" s="73">
        <v>1336.39093</v>
      </c>
      <c r="X97" s="73">
        <v>1336.39093</v>
      </c>
      <c r="Y97" s="73">
        <v>1336.39093</v>
      </c>
      <c r="Z97" s="73">
        <v>1698.6527000000001</v>
      </c>
      <c r="AA97" s="73">
        <v>1698.6527000000001</v>
      </c>
      <c r="AB97" s="73">
        <v>1698.6527000000001</v>
      </c>
      <c r="AC97" s="73">
        <v>1698.6527000000001</v>
      </c>
      <c r="AD97" s="73">
        <v>1698.6527000000001</v>
      </c>
      <c r="AE97" s="73">
        <v>1698.6525000000001</v>
      </c>
    </row>
    <row r="98" spans="1:31" x14ac:dyDescent="0.3">
      <c r="A98" s="72" t="s">
        <v>1352</v>
      </c>
      <c r="B98" s="72" t="s">
        <v>1359</v>
      </c>
      <c r="C98" s="73">
        <v>840</v>
      </c>
      <c r="D98" s="73">
        <v>840</v>
      </c>
      <c r="E98" s="73">
        <v>840</v>
      </c>
      <c r="F98" s="73">
        <v>840</v>
      </c>
      <c r="G98" s="73">
        <v>2880</v>
      </c>
      <c r="H98" s="73">
        <v>2880</v>
      </c>
      <c r="I98" s="73">
        <v>2880</v>
      </c>
      <c r="J98" s="73">
        <v>2880</v>
      </c>
      <c r="K98" s="73">
        <v>4879.9997999999996</v>
      </c>
      <c r="L98" s="73">
        <v>4879.9997999999996</v>
      </c>
      <c r="M98" s="73">
        <v>4879.9997999999996</v>
      </c>
      <c r="N98" s="73">
        <v>4879.9997999999996</v>
      </c>
      <c r="O98" s="73">
        <v>4879.9997999999996</v>
      </c>
      <c r="P98" s="73">
        <v>4879.9997999999996</v>
      </c>
      <c r="Q98" s="73">
        <v>4879.9999152705441</v>
      </c>
      <c r="R98" s="73">
        <v>4879.9999153437038</v>
      </c>
      <c r="S98" s="73">
        <v>4879.9999157602706</v>
      </c>
      <c r="T98" s="73">
        <v>4879.99991579779</v>
      </c>
      <c r="U98" s="73">
        <v>4911.1542369331301</v>
      </c>
      <c r="V98" s="73">
        <v>4911.1542369843901</v>
      </c>
      <c r="W98" s="73">
        <v>5480.0002373426505</v>
      </c>
      <c r="X98" s="73">
        <v>5480.0002374667401</v>
      </c>
      <c r="Y98" s="73">
        <v>5480.0002374852502</v>
      </c>
      <c r="Z98" s="73">
        <v>5480.0002376675302</v>
      </c>
      <c r="AA98" s="73">
        <v>5480.0002377141</v>
      </c>
      <c r="AB98" s="73">
        <v>5480.0002378243698</v>
      </c>
      <c r="AC98" s="73">
        <v>5480.0002378590307</v>
      </c>
      <c r="AD98" s="73">
        <v>5480.0002379551406</v>
      </c>
      <c r="AE98" s="73">
        <v>5480.00023804598</v>
      </c>
    </row>
    <row r="99" spans="1:31" x14ac:dyDescent="0.3">
      <c r="A99" s="72" t="s">
        <v>1352</v>
      </c>
      <c r="B99" s="72" t="s">
        <v>1360</v>
      </c>
      <c r="C99" s="73">
        <v>33.809000492095876</v>
      </c>
      <c r="D99" s="73">
        <v>82.708997726440401</v>
      </c>
      <c r="E99" s="73">
        <v>156.7610015869133</v>
      </c>
      <c r="F99" s="73">
        <v>263.89000701904251</v>
      </c>
      <c r="G99" s="73">
        <v>405.04799652099609</v>
      </c>
      <c r="H99" s="73">
        <v>567.05899810790902</v>
      </c>
      <c r="I99" s="73">
        <v>769.63403320312409</v>
      </c>
      <c r="J99" s="73">
        <v>1010.102981567382</v>
      </c>
      <c r="K99" s="73">
        <v>1287.846038818356</v>
      </c>
      <c r="L99" s="73">
        <v>1513.001998901364</v>
      </c>
      <c r="M99" s="73">
        <v>1757.9950256347629</v>
      </c>
      <c r="N99" s="73">
        <v>2022.752929687492</v>
      </c>
      <c r="O99" s="73">
        <v>2303.8510437011641</v>
      </c>
      <c r="P99" s="73">
        <v>2570.3709106445258</v>
      </c>
      <c r="Q99" s="73">
        <v>2845.8051147460928</v>
      </c>
      <c r="R99" s="73">
        <v>2993.400024414062</v>
      </c>
      <c r="S99" s="73">
        <v>3149.60205078125</v>
      </c>
      <c r="T99" s="73">
        <v>3306.082000732416</v>
      </c>
      <c r="U99" s="73">
        <v>3472.6760864257813</v>
      </c>
      <c r="V99" s="73">
        <v>3642.4990844726508</v>
      </c>
      <c r="W99" s="73">
        <v>3815.6539916992128</v>
      </c>
      <c r="X99" s="73">
        <v>3993.2119750976508</v>
      </c>
      <c r="Y99" s="73">
        <v>4175.7440795898383</v>
      </c>
      <c r="Z99" s="73">
        <v>4364.7819213867133</v>
      </c>
      <c r="AA99" s="73">
        <v>4557.4061279296875</v>
      </c>
      <c r="AB99" s="73">
        <v>4750.507080078125</v>
      </c>
      <c r="AC99" s="73">
        <v>4944.2018432617178</v>
      </c>
      <c r="AD99" s="73">
        <v>5141.238037109375</v>
      </c>
      <c r="AE99" s="73">
        <v>5338.71484375</v>
      </c>
    </row>
    <row r="101" spans="1:31" x14ac:dyDescent="0.3">
      <c r="A101" s="68" t="s">
        <v>1233</v>
      </c>
      <c r="B101" s="68" t="s">
        <v>1315</v>
      </c>
      <c r="C101" s="68" t="s">
        <v>1316</v>
      </c>
      <c r="D101" s="68" t="s">
        <v>1317</v>
      </c>
      <c r="E101" s="68" t="s">
        <v>1318</v>
      </c>
      <c r="F101" s="68" t="s">
        <v>1319</v>
      </c>
      <c r="G101" s="68" t="s">
        <v>1320</v>
      </c>
      <c r="H101" s="68" t="s">
        <v>1321</v>
      </c>
      <c r="I101" s="68" t="s">
        <v>1322</v>
      </c>
      <c r="J101" s="68" t="s">
        <v>1323</v>
      </c>
      <c r="K101" s="68" t="s">
        <v>1324</v>
      </c>
      <c r="L101" s="68" t="s">
        <v>1325</v>
      </c>
      <c r="M101" s="68" t="s">
        <v>1326</v>
      </c>
      <c r="N101" s="68" t="s">
        <v>1327</v>
      </c>
      <c r="O101" s="68" t="s">
        <v>1328</v>
      </c>
      <c r="P101" s="68" t="s">
        <v>1329</v>
      </c>
      <c r="Q101" s="68" t="s">
        <v>1330</v>
      </c>
      <c r="R101" s="68" t="s">
        <v>1331</v>
      </c>
      <c r="S101" s="68" t="s">
        <v>1332</v>
      </c>
      <c r="T101" s="68" t="s">
        <v>1333</v>
      </c>
      <c r="U101" s="68" t="s">
        <v>1334</v>
      </c>
      <c r="V101" s="68" t="s">
        <v>1335</v>
      </c>
      <c r="W101" s="68" t="s">
        <v>1336</v>
      </c>
      <c r="X101" s="68" t="s">
        <v>1337</v>
      </c>
      <c r="Y101" s="68" t="s">
        <v>1338</v>
      </c>
      <c r="Z101" s="68" t="s">
        <v>1339</v>
      </c>
      <c r="AA101" s="68" t="s">
        <v>1340</v>
      </c>
      <c r="AB101" s="68" t="s">
        <v>1341</v>
      </c>
      <c r="AC101" s="68" t="s">
        <v>1342</v>
      </c>
      <c r="AD101" s="68" t="s">
        <v>1343</v>
      </c>
      <c r="AE101" s="68" t="s">
        <v>1344</v>
      </c>
    </row>
    <row r="102" spans="1:31" x14ac:dyDescent="0.3">
      <c r="A102" s="72" t="s">
        <v>1353</v>
      </c>
      <c r="B102" s="72" t="s">
        <v>1358</v>
      </c>
      <c r="C102" s="73">
        <v>0</v>
      </c>
      <c r="D102" s="73">
        <v>20</v>
      </c>
      <c r="E102" s="73">
        <v>20</v>
      </c>
      <c r="F102" s="73">
        <v>20</v>
      </c>
      <c r="G102" s="73">
        <v>20</v>
      </c>
      <c r="H102" s="73">
        <v>20</v>
      </c>
      <c r="I102" s="73">
        <v>20</v>
      </c>
      <c r="J102" s="73">
        <v>20.00014865256</v>
      </c>
      <c r="K102" s="73">
        <v>20.000148812639999</v>
      </c>
      <c r="L102" s="73">
        <v>20.00014897934</v>
      </c>
      <c r="M102" s="73">
        <v>20.000149086379999</v>
      </c>
      <c r="N102" s="73">
        <v>502.71442000000002</v>
      </c>
      <c r="O102" s="73">
        <v>600.91156000000001</v>
      </c>
      <c r="P102" s="73">
        <v>600.91156000000001</v>
      </c>
      <c r="Q102" s="73">
        <v>600.91156000000001</v>
      </c>
      <c r="R102" s="73">
        <v>600.91156000000001</v>
      </c>
      <c r="S102" s="73">
        <v>993.90980000000002</v>
      </c>
      <c r="T102" s="73">
        <v>993.90980000000002</v>
      </c>
      <c r="U102" s="73">
        <v>993.90980000000002</v>
      </c>
      <c r="V102" s="73">
        <v>973.90980000000002</v>
      </c>
      <c r="W102" s="73">
        <v>973.90980000000002</v>
      </c>
      <c r="X102" s="73">
        <v>1153.9179999999999</v>
      </c>
      <c r="Y102" s="73">
        <v>1153.9179999999999</v>
      </c>
      <c r="Z102" s="73">
        <v>1153.9179999999999</v>
      </c>
      <c r="AA102" s="73">
        <v>1153.9179999999999</v>
      </c>
      <c r="AB102" s="73">
        <v>2530.2532000000001</v>
      </c>
      <c r="AC102" s="73">
        <v>2530.2532000000001</v>
      </c>
      <c r="AD102" s="73">
        <v>3406.6675</v>
      </c>
      <c r="AE102" s="73">
        <v>3406.6675</v>
      </c>
    </row>
    <row r="103" spans="1:31" x14ac:dyDescent="0.3">
      <c r="A103" s="72" t="s">
        <v>1353</v>
      </c>
      <c r="B103" s="72" t="s">
        <v>1359</v>
      </c>
      <c r="C103" s="73">
        <v>490</v>
      </c>
      <c r="D103" s="73">
        <v>490</v>
      </c>
      <c r="E103" s="73">
        <v>490</v>
      </c>
      <c r="F103" s="73">
        <v>490</v>
      </c>
      <c r="G103" s="73">
        <v>490</v>
      </c>
      <c r="H103" s="73">
        <v>490</v>
      </c>
      <c r="I103" s="73">
        <v>490</v>
      </c>
      <c r="J103" s="73">
        <v>490</v>
      </c>
      <c r="K103" s="73">
        <v>490</v>
      </c>
      <c r="L103" s="73">
        <v>490</v>
      </c>
      <c r="M103" s="73">
        <v>490</v>
      </c>
      <c r="N103" s="73">
        <v>763.07927999999993</v>
      </c>
      <c r="O103" s="73">
        <v>1035.35187</v>
      </c>
      <c r="P103" s="73">
        <v>1035.35187</v>
      </c>
      <c r="Q103" s="73">
        <v>1035.35187</v>
      </c>
      <c r="R103" s="73">
        <v>1035.35187</v>
      </c>
      <c r="S103" s="73">
        <v>1804.8704</v>
      </c>
      <c r="T103" s="73">
        <v>1804.8704</v>
      </c>
      <c r="U103" s="73">
        <v>1804.8704</v>
      </c>
      <c r="V103" s="73">
        <v>1804.8704</v>
      </c>
      <c r="W103" s="73">
        <v>1804.8704</v>
      </c>
      <c r="X103" s="73">
        <v>3322.5895999999998</v>
      </c>
      <c r="Y103" s="73">
        <v>3322.5895999999998</v>
      </c>
      <c r="Z103" s="73">
        <v>3322.5895999999998</v>
      </c>
      <c r="AA103" s="73">
        <v>3322.5895999999998</v>
      </c>
      <c r="AB103" s="73">
        <v>3322.5895999999998</v>
      </c>
      <c r="AC103" s="73">
        <v>3322.5895999999998</v>
      </c>
      <c r="AD103" s="73">
        <v>3590</v>
      </c>
      <c r="AE103" s="73">
        <v>3590</v>
      </c>
    </row>
    <row r="104" spans="1:31" x14ac:dyDescent="0.3">
      <c r="A104" s="72" t="s">
        <v>1353</v>
      </c>
      <c r="B104" s="72" t="s">
        <v>1360</v>
      </c>
      <c r="C104" s="73">
        <v>18.792000293731611</v>
      </c>
      <c r="D104" s="73">
        <v>56.930000305175746</v>
      </c>
      <c r="E104" s="73">
        <v>116.31200408935541</v>
      </c>
      <c r="F104" s="73">
        <v>203.74100685119538</v>
      </c>
      <c r="G104" s="73">
        <v>316.67499160766528</v>
      </c>
      <c r="H104" s="73">
        <v>441.51198577880842</v>
      </c>
      <c r="I104" s="73">
        <v>598.09701538085881</v>
      </c>
      <c r="J104" s="73">
        <v>788.33800506591706</v>
      </c>
      <c r="K104" s="73">
        <v>1007.1959838867181</v>
      </c>
      <c r="L104" s="73">
        <v>1181.6699371337841</v>
      </c>
      <c r="M104" s="73">
        <v>1375.488037109372</v>
      </c>
      <c r="N104" s="73">
        <v>1581.046997070305</v>
      </c>
      <c r="O104" s="73">
        <v>1799.5640411376919</v>
      </c>
      <c r="P104" s="73">
        <v>2003.201034545895</v>
      </c>
      <c r="Q104" s="73">
        <v>2215.9790039062468</v>
      </c>
      <c r="R104" s="73">
        <v>2320.6339721679628</v>
      </c>
      <c r="S104" s="73">
        <v>2431.5501098632758</v>
      </c>
      <c r="T104" s="73">
        <v>2543.8589782714839</v>
      </c>
      <c r="U104" s="73">
        <v>2662.8169250488231</v>
      </c>
      <c r="V104" s="73">
        <v>2785.4378967285102</v>
      </c>
      <c r="W104" s="73">
        <v>2910.140014648432</v>
      </c>
      <c r="X104" s="73">
        <v>3039.4479064941352</v>
      </c>
      <c r="Y104" s="73">
        <v>3174.2980346679628</v>
      </c>
      <c r="Z104" s="73">
        <v>3316.8311157226563</v>
      </c>
      <c r="AA104" s="73">
        <v>3463.237915039057</v>
      </c>
      <c r="AB104" s="73">
        <v>3617.5489807128902</v>
      </c>
      <c r="AC104" s="73">
        <v>3775.544921874995</v>
      </c>
      <c r="AD104" s="73">
        <v>3934.3799438476508</v>
      </c>
      <c r="AE104" s="73">
        <v>4096.4850463867178</v>
      </c>
    </row>
    <row r="106" spans="1:31" x14ac:dyDescent="0.3">
      <c r="A106" s="68" t="s">
        <v>1233</v>
      </c>
      <c r="B106" s="68" t="s">
        <v>1315</v>
      </c>
      <c r="C106" s="68" t="s">
        <v>1316</v>
      </c>
      <c r="D106" s="68" t="s">
        <v>1317</v>
      </c>
      <c r="E106" s="68" t="s">
        <v>1318</v>
      </c>
      <c r="F106" s="68" t="s">
        <v>1319</v>
      </c>
      <c r="G106" s="68" t="s">
        <v>1320</v>
      </c>
      <c r="H106" s="68" t="s">
        <v>1321</v>
      </c>
      <c r="I106" s="68" t="s">
        <v>1322</v>
      </c>
      <c r="J106" s="68" t="s">
        <v>1323</v>
      </c>
      <c r="K106" s="68" t="s">
        <v>1324</v>
      </c>
      <c r="L106" s="68" t="s">
        <v>1325</v>
      </c>
      <c r="M106" s="68" t="s">
        <v>1326</v>
      </c>
      <c r="N106" s="68" t="s">
        <v>1327</v>
      </c>
      <c r="O106" s="68" t="s">
        <v>1328</v>
      </c>
      <c r="P106" s="68" t="s">
        <v>1329</v>
      </c>
      <c r="Q106" s="68" t="s">
        <v>1330</v>
      </c>
      <c r="R106" s="68" t="s">
        <v>1331</v>
      </c>
      <c r="S106" s="68" t="s">
        <v>1332</v>
      </c>
      <c r="T106" s="68" t="s">
        <v>1333</v>
      </c>
      <c r="U106" s="68" t="s">
        <v>1334</v>
      </c>
      <c r="V106" s="68" t="s">
        <v>1335</v>
      </c>
      <c r="W106" s="68" t="s">
        <v>1336</v>
      </c>
      <c r="X106" s="68" t="s">
        <v>1337</v>
      </c>
      <c r="Y106" s="68" t="s">
        <v>1338</v>
      </c>
      <c r="Z106" s="68" t="s">
        <v>1339</v>
      </c>
      <c r="AA106" s="68" t="s">
        <v>1340</v>
      </c>
      <c r="AB106" s="68" t="s">
        <v>1341</v>
      </c>
      <c r="AC106" s="68" t="s">
        <v>1342</v>
      </c>
      <c r="AD106" s="68" t="s">
        <v>1343</v>
      </c>
      <c r="AE106" s="68" t="s">
        <v>1344</v>
      </c>
    </row>
    <row r="107" spans="1:31" x14ac:dyDescent="0.3">
      <c r="A107" s="72" t="s">
        <v>1354</v>
      </c>
      <c r="B107" s="72" t="s">
        <v>1358</v>
      </c>
      <c r="C107" s="73">
        <v>55.329999923705998</v>
      </c>
      <c r="D107" s="73">
        <v>375.329999923706</v>
      </c>
      <c r="E107" s="73">
        <v>375.329999923706</v>
      </c>
      <c r="F107" s="73">
        <v>375.329999923706</v>
      </c>
      <c r="G107" s="73">
        <v>375.329999923706</v>
      </c>
      <c r="H107" s="73">
        <v>375.329999923706</v>
      </c>
      <c r="I107" s="73">
        <v>375.329999923706</v>
      </c>
      <c r="J107" s="73">
        <v>375.329999923706</v>
      </c>
      <c r="K107" s="73">
        <v>375.329999923706</v>
      </c>
      <c r="L107" s="73">
        <v>375.329999923706</v>
      </c>
      <c r="M107" s="73">
        <v>375.329999923706</v>
      </c>
      <c r="N107" s="73">
        <v>375.33119172220597</v>
      </c>
      <c r="O107" s="73">
        <v>320.00119188330001</v>
      </c>
      <c r="P107" s="73">
        <v>320.0011919099</v>
      </c>
      <c r="Q107" s="73">
        <v>320.00119206639999</v>
      </c>
      <c r="R107" s="73">
        <v>320.0011921382</v>
      </c>
      <c r="S107" s="73">
        <v>320.00119354510002</v>
      </c>
      <c r="T107" s="73">
        <v>320.0011936313</v>
      </c>
      <c r="U107" s="73">
        <v>320.00119377660002</v>
      </c>
      <c r="V107" s="73">
        <v>320.00119384589999</v>
      </c>
      <c r="W107" s="73">
        <v>300.00118658180003</v>
      </c>
      <c r="X107" s="73">
        <v>1.1826151E-3</v>
      </c>
      <c r="Y107" s="73">
        <v>1.1826561999999899E-3</v>
      </c>
      <c r="Z107" s="73">
        <v>1.1777777999999999E-3</v>
      </c>
      <c r="AA107" s="73">
        <v>1.1678685E-3</v>
      </c>
      <c r="AB107" s="73">
        <v>1.2648410000000001E-3</v>
      </c>
      <c r="AC107" s="73">
        <v>1.2592612999999999E-3</v>
      </c>
      <c r="AD107" s="73">
        <v>1.2526263000000001E-3</v>
      </c>
      <c r="AE107" s="73">
        <v>1.2986043E-3</v>
      </c>
    </row>
    <row r="108" spans="1:31" x14ac:dyDescent="0.3">
      <c r="A108" s="72" t="s">
        <v>1354</v>
      </c>
      <c r="B108" s="72" t="s">
        <v>1359</v>
      </c>
      <c r="C108" s="73">
        <v>0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510.3759</v>
      </c>
      <c r="O108" s="73">
        <v>510.3759</v>
      </c>
      <c r="P108" s="73">
        <v>510.3759</v>
      </c>
      <c r="Q108" s="73">
        <v>587.8723</v>
      </c>
      <c r="R108" s="73">
        <v>587.8723</v>
      </c>
      <c r="S108" s="73">
        <v>1028.2003999999999</v>
      </c>
      <c r="T108" s="73">
        <v>1028.2003999999999</v>
      </c>
      <c r="U108" s="73">
        <v>1028.2003999999999</v>
      </c>
      <c r="V108" s="73">
        <v>1028.2003999999999</v>
      </c>
      <c r="W108" s="73">
        <v>1770.3427999999999</v>
      </c>
      <c r="X108" s="73">
        <v>1770.3427999999999</v>
      </c>
      <c r="Y108" s="73">
        <v>1770.3427999999999</v>
      </c>
      <c r="Z108" s="73">
        <v>1842.0253</v>
      </c>
      <c r="AA108" s="73">
        <v>1842.0253</v>
      </c>
      <c r="AB108" s="73">
        <v>1842.0253</v>
      </c>
      <c r="AC108" s="73">
        <v>1842.0253</v>
      </c>
      <c r="AD108" s="73">
        <v>1842.0253</v>
      </c>
      <c r="AE108" s="73">
        <v>1842.0253</v>
      </c>
    </row>
    <row r="109" spans="1:31" x14ac:dyDescent="0.3">
      <c r="A109" s="72" t="s">
        <v>1354</v>
      </c>
      <c r="B109" s="72" t="s">
        <v>1360</v>
      </c>
      <c r="C109" s="73">
        <v>21.324999809265112</v>
      </c>
      <c r="D109" s="73">
        <v>39.332999229431003</v>
      </c>
      <c r="E109" s="73">
        <v>124.65300178527829</v>
      </c>
      <c r="F109" s="73">
        <v>240.5120048522939</v>
      </c>
      <c r="G109" s="73">
        <v>387.46300506591774</v>
      </c>
      <c r="H109" s="73">
        <v>568.47399139404206</v>
      </c>
      <c r="I109" s="73">
        <v>786.96098327636605</v>
      </c>
      <c r="J109" s="73">
        <v>1024.835983276367</v>
      </c>
      <c r="K109" s="73">
        <v>1297.2010192871039</v>
      </c>
      <c r="L109" s="73">
        <v>1508.376068115231</v>
      </c>
      <c r="M109" s="73">
        <v>1741.757995605466</v>
      </c>
      <c r="N109" s="73">
        <v>1990.8499450683539</v>
      </c>
      <c r="O109" s="73">
        <v>2255.0250549316352</v>
      </c>
      <c r="P109" s="73">
        <v>2511.4719543456981</v>
      </c>
      <c r="Q109" s="73">
        <v>2773.6560668945313</v>
      </c>
      <c r="R109" s="73">
        <v>2913.0490112304678</v>
      </c>
      <c r="S109" s="73">
        <v>3058.5720520019481</v>
      </c>
      <c r="T109" s="73">
        <v>3207.325073242187</v>
      </c>
      <c r="U109" s="73">
        <v>3364.1940307617178</v>
      </c>
      <c r="V109" s="73">
        <v>3523.5459594726508</v>
      </c>
      <c r="W109" s="73">
        <v>3687.8629760742178</v>
      </c>
      <c r="X109" s="73">
        <v>3855.463012695307</v>
      </c>
      <c r="Y109" s="73">
        <v>4029.3500366210928</v>
      </c>
      <c r="Z109" s="73">
        <v>4209.115112304682</v>
      </c>
      <c r="AA109" s="73">
        <v>4396.3960571289063</v>
      </c>
      <c r="AB109" s="73">
        <v>4589.93505859375</v>
      </c>
      <c r="AC109" s="73">
        <v>4789.6218872070313</v>
      </c>
      <c r="AD109" s="73">
        <v>4990.3800048828125</v>
      </c>
      <c r="AE109" s="73">
        <v>5195.4019775390625</v>
      </c>
    </row>
    <row r="111" spans="1:31" x14ac:dyDescent="0.3">
      <c r="A111" s="68" t="s">
        <v>1233</v>
      </c>
      <c r="B111" s="68" t="s">
        <v>1315</v>
      </c>
      <c r="C111" s="68" t="s">
        <v>1316</v>
      </c>
      <c r="D111" s="68" t="s">
        <v>1317</v>
      </c>
      <c r="E111" s="68" t="s">
        <v>1318</v>
      </c>
      <c r="F111" s="68" t="s">
        <v>1319</v>
      </c>
      <c r="G111" s="68" t="s">
        <v>1320</v>
      </c>
      <c r="H111" s="68" t="s">
        <v>1321</v>
      </c>
      <c r="I111" s="68" t="s">
        <v>1322</v>
      </c>
      <c r="J111" s="68" t="s">
        <v>1323</v>
      </c>
      <c r="K111" s="68" t="s">
        <v>1324</v>
      </c>
      <c r="L111" s="68" t="s">
        <v>1325</v>
      </c>
      <c r="M111" s="68" t="s">
        <v>1326</v>
      </c>
      <c r="N111" s="68" t="s">
        <v>1327</v>
      </c>
      <c r="O111" s="68" t="s">
        <v>1328</v>
      </c>
      <c r="P111" s="68" t="s">
        <v>1329</v>
      </c>
      <c r="Q111" s="68" t="s">
        <v>1330</v>
      </c>
      <c r="R111" s="68" t="s">
        <v>1331</v>
      </c>
      <c r="S111" s="68" t="s">
        <v>1332</v>
      </c>
      <c r="T111" s="68" t="s">
        <v>1333</v>
      </c>
      <c r="U111" s="68" t="s">
        <v>1334</v>
      </c>
      <c r="V111" s="68" t="s">
        <v>1335</v>
      </c>
      <c r="W111" s="68" t="s">
        <v>1336</v>
      </c>
      <c r="X111" s="68" t="s">
        <v>1337</v>
      </c>
      <c r="Y111" s="68" t="s">
        <v>1338</v>
      </c>
      <c r="Z111" s="68" t="s">
        <v>1339</v>
      </c>
      <c r="AA111" s="68" t="s">
        <v>1340</v>
      </c>
      <c r="AB111" s="68" t="s">
        <v>1341</v>
      </c>
      <c r="AC111" s="68" t="s">
        <v>1342</v>
      </c>
      <c r="AD111" s="68" t="s">
        <v>1343</v>
      </c>
      <c r="AE111" s="68" t="s">
        <v>1344</v>
      </c>
    </row>
    <row r="112" spans="1:31" x14ac:dyDescent="0.3">
      <c r="A112" s="72" t="s">
        <v>1355</v>
      </c>
      <c r="B112" s="72" t="s">
        <v>1358</v>
      </c>
      <c r="C112" s="73">
        <v>205</v>
      </c>
      <c r="D112" s="73">
        <v>205</v>
      </c>
      <c r="E112" s="73">
        <v>205</v>
      </c>
      <c r="F112" s="73">
        <v>205</v>
      </c>
      <c r="G112" s="73">
        <v>205</v>
      </c>
      <c r="H112" s="73">
        <v>205</v>
      </c>
      <c r="I112" s="73">
        <v>205</v>
      </c>
      <c r="J112" s="73">
        <v>205</v>
      </c>
      <c r="K112" s="73">
        <v>205</v>
      </c>
      <c r="L112" s="73">
        <v>175</v>
      </c>
      <c r="M112" s="73">
        <v>175</v>
      </c>
      <c r="N112" s="73">
        <v>230.603542</v>
      </c>
      <c r="O112" s="73">
        <v>230.603542</v>
      </c>
      <c r="P112" s="73">
        <v>205.603542</v>
      </c>
      <c r="Q112" s="73">
        <v>522.59889999999996</v>
      </c>
      <c r="R112" s="73">
        <v>522.59889999999996</v>
      </c>
      <c r="S112" s="73">
        <v>567.22994999999992</v>
      </c>
      <c r="T112" s="73">
        <v>567.22994999999992</v>
      </c>
      <c r="U112" s="73">
        <v>607.77030000000002</v>
      </c>
      <c r="V112" s="73">
        <v>607.77030000000002</v>
      </c>
      <c r="W112" s="73">
        <v>748.80724999999995</v>
      </c>
      <c r="X112" s="73">
        <v>748.80724999999995</v>
      </c>
      <c r="Y112" s="73">
        <v>748.80724999999995</v>
      </c>
      <c r="Z112" s="73">
        <v>748.80724999999995</v>
      </c>
      <c r="AA112" s="73">
        <v>748.80719999999997</v>
      </c>
      <c r="AB112" s="73">
        <v>748.80719999999997</v>
      </c>
      <c r="AC112" s="73">
        <v>748.80719999999997</v>
      </c>
      <c r="AD112" s="73">
        <v>748.80719999999997</v>
      </c>
      <c r="AE112" s="73">
        <v>748.80719999999997</v>
      </c>
    </row>
    <row r="113" spans="1:31" x14ac:dyDescent="0.3">
      <c r="A113" s="72" t="s">
        <v>1355</v>
      </c>
      <c r="B113" s="72" t="s">
        <v>1359</v>
      </c>
      <c r="C113" s="73">
        <v>0</v>
      </c>
      <c r="D113" s="73">
        <v>0</v>
      </c>
      <c r="E113" s="73">
        <v>0</v>
      </c>
      <c r="F113" s="73">
        <v>0</v>
      </c>
      <c r="G113" s="73">
        <v>0</v>
      </c>
      <c r="H113" s="73">
        <v>0</v>
      </c>
      <c r="I113" s="73">
        <v>0</v>
      </c>
      <c r="J113" s="73">
        <v>0</v>
      </c>
      <c r="K113" s="73">
        <v>0</v>
      </c>
      <c r="L113" s="73">
        <v>0</v>
      </c>
      <c r="M113" s="73">
        <v>0</v>
      </c>
      <c r="N113" s="73">
        <v>0</v>
      </c>
      <c r="O113" s="73">
        <v>0</v>
      </c>
      <c r="P113" s="73">
        <v>0</v>
      </c>
      <c r="Q113" s="73">
        <v>0</v>
      </c>
      <c r="R113" s="73">
        <v>0</v>
      </c>
      <c r="S113" s="73">
        <v>0</v>
      </c>
      <c r="T113" s="73">
        <v>0</v>
      </c>
      <c r="U113" s="73">
        <v>0</v>
      </c>
      <c r="V113" s="73">
        <v>0</v>
      </c>
      <c r="W113" s="73">
        <v>0</v>
      </c>
      <c r="X113" s="73">
        <v>0</v>
      </c>
      <c r="Y113" s="73">
        <v>0</v>
      </c>
      <c r="Z113" s="73">
        <v>1.15297255E-4</v>
      </c>
      <c r="AA113" s="73">
        <v>1.15313439999999E-4</v>
      </c>
      <c r="AB113" s="73">
        <v>1.1534445E-4</v>
      </c>
      <c r="AC113" s="73">
        <v>1.1537518E-4</v>
      </c>
      <c r="AD113" s="73">
        <v>1.15402065E-4</v>
      </c>
      <c r="AE113" s="73">
        <v>1.15497365E-4</v>
      </c>
    </row>
    <row r="114" spans="1:31" x14ac:dyDescent="0.3">
      <c r="A114" s="72" t="s">
        <v>1355</v>
      </c>
      <c r="B114" s="72" t="s">
        <v>1360</v>
      </c>
      <c r="C114" s="73">
        <v>19.108000516891451</v>
      </c>
      <c r="D114" s="73">
        <v>37.433001041412268</v>
      </c>
      <c r="E114" s="73">
        <v>64.041998863220101</v>
      </c>
      <c r="F114" s="73">
        <v>100.9389972686767</v>
      </c>
      <c r="G114" s="73">
        <v>139.00600242614701</v>
      </c>
      <c r="H114" s="73">
        <v>181.2900047302239</v>
      </c>
      <c r="I114" s="73">
        <v>233.20699691772381</v>
      </c>
      <c r="J114" s="73">
        <v>295.74800109863247</v>
      </c>
      <c r="K114" s="73">
        <v>367.72499084472639</v>
      </c>
      <c r="L114" s="73">
        <v>418.77000427246037</v>
      </c>
      <c r="M114" s="73">
        <v>476.5399932861323</v>
      </c>
      <c r="N114" s="73">
        <v>537.83000946044876</v>
      </c>
      <c r="O114" s="73">
        <v>602.48300170898392</v>
      </c>
      <c r="P114" s="73">
        <v>656.358985900878</v>
      </c>
      <c r="Q114" s="73">
        <v>712.61397552490098</v>
      </c>
      <c r="R114" s="73">
        <v>743.76597595214798</v>
      </c>
      <c r="S114" s="73">
        <v>776.57901000976506</v>
      </c>
      <c r="T114" s="73">
        <v>809.53199768066293</v>
      </c>
      <c r="U114" s="73">
        <v>844.20101928710903</v>
      </c>
      <c r="V114" s="73">
        <v>879.81898498535099</v>
      </c>
      <c r="W114" s="73">
        <v>916.08302307128906</v>
      </c>
      <c r="X114" s="73">
        <v>953.68797302246003</v>
      </c>
      <c r="Y114" s="73">
        <v>992.26100158691304</v>
      </c>
      <c r="Z114" s="73">
        <v>1032.718978881835</v>
      </c>
      <c r="AA114" s="73">
        <v>1074.201995849608</v>
      </c>
      <c r="AB114" s="73">
        <v>1117.7970275878902</v>
      </c>
      <c r="AC114" s="73">
        <v>1162.580978393554</v>
      </c>
      <c r="AD114" s="73">
        <v>1208.344024658202</v>
      </c>
      <c r="AE114" s="73">
        <v>1254.282028198234</v>
      </c>
    </row>
    <row r="116" spans="1:31" x14ac:dyDescent="0.3">
      <c r="A116" s="68" t="s">
        <v>1233</v>
      </c>
      <c r="B116" s="68" t="s">
        <v>1315</v>
      </c>
      <c r="C116" s="68" t="s">
        <v>1316</v>
      </c>
      <c r="D116" s="68" t="s">
        <v>1317</v>
      </c>
      <c r="E116" s="68" t="s">
        <v>1318</v>
      </c>
      <c r="F116" s="68" t="s">
        <v>1319</v>
      </c>
      <c r="G116" s="68" t="s">
        <v>1320</v>
      </c>
      <c r="H116" s="68" t="s">
        <v>1321</v>
      </c>
      <c r="I116" s="68" t="s">
        <v>1322</v>
      </c>
      <c r="J116" s="68" t="s">
        <v>1323</v>
      </c>
      <c r="K116" s="68" t="s">
        <v>1324</v>
      </c>
      <c r="L116" s="68" t="s">
        <v>1325</v>
      </c>
      <c r="M116" s="68" t="s">
        <v>1326</v>
      </c>
      <c r="N116" s="68" t="s">
        <v>1327</v>
      </c>
      <c r="O116" s="68" t="s">
        <v>1328</v>
      </c>
      <c r="P116" s="68" t="s">
        <v>1329</v>
      </c>
      <c r="Q116" s="68" t="s">
        <v>1330</v>
      </c>
      <c r="R116" s="68" t="s">
        <v>1331</v>
      </c>
      <c r="S116" s="68" t="s">
        <v>1332</v>
      </c>
      <c r="T116" s="68" t="s">
        <v>1333</v>
      </c>
      <c r="U116" s="68" t="s">
        <v>1334</v>
      </c>
      <c r="V116" s="68" t="s">
        <v>1335</v>
      </c>
      <c r="W116" s="68" t="s">
        <v>1336</v>
      </c>
      <c r="X116" s="68" t="s">
        <v>1337</v>
      </c>
      <c r="Y116" s="68" t="s">
        <v>1338</v>
      </c>
      <c r="Z116" s="68" t="s">
        <v>1339</v>
      </c>
      <c r="AA116" s="68" t="s">
        <v>1340</v>
      </c>
      <c r="AB116" s="68" t="s">
        <v>1341</v>
      </c>
      <c r="AC116" s="68" t="s">
        <v>1342</v>
      </c>
      <c r="AD116" s="68" t="s">
        <v>1343</v>
      </c>
      <c r="AE116" s="68" t="s">
        <v>1344</v>
      </c>
    </row>
    <row r="117" spans="1:31" x14ac:dyDescent="0.3">
      <c r="A117" s="72" t="s">
        <v>1356</v>
      </c>
      <c r="B117" s="72" t="s">
        <v>1358</v>
      </c>
      <c r="C117" s="73">
        <v>0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O117" s="73">
        <v>0</v>
      </c>
      <c r="P117" s="73">
        <v>0</v>
      </c>
      <c r="Q117" s="73">
        <v>0</v>
      </c>
      <c r="R117" s="73">
        <v>0</v>
      </c>
      <c r="S117" s="73">
        <v>0</v>
      </c>
      <c r="T117" s="73">
        <v>0</v>
      </c>
      <c r="U117" s="73">
        <v>1.16789729999999E-4</v>
      </c>
      <c r="V117" s="73">
        <v>1.1688388999999999E-4</v>
      </c>
      <c r="W117" s="73">
        <v>1.4273587999999999E-4</v>
      </c>
      <c r="X117" s="73">
        <v>1.3940761E-4</v>
      </c>
      <c r="Y117" s="73">
        <v>1.3948180999999999E-4</v>
      </c>
      <c r="Z117" s="73">
        <v>1.37121E-4</v>
      </c>
      <c r="AA117" s="73">
        <v>1.3187525E-4</v>
      </c>
      <c r="AB117" s="73">
        <v>1.5376716E-4</v>
      </c>
      <c r="AC117" s="73">
        <v>1.4766365E-4</v>
      </c>
      <c r="AD117" s="73">
        <v>1.7088777999999999E-4</v>
      </c>
      <c r="AE117" s="73">
        <v>2.1490145E-4</v>
      </c>
    </row>
    <row r="118" spans="1:31" x14ac:dyDescent="0.3">
      <c r="A118" s="72" t="s">
        <v>1356</v>
      </c>
      <c r="B118" s="72" t="s">
        <v>1359</v>
      </c>
      <c r="C118" s="73">
        <v>0</v>
      </c>
      <c r="D118" s="73">
        <v>0</v>
      </c>
      <c r="E118" s="73">
        <v>0</v>
      </c>
      <c r="F118" s="73">
        <v>0</v>
      </c>
      <c r="G118" s="73">
        <v>0</v>
      </c>
      <c r="H118" s="73">
        <v>0</v>
      </c>
      <c r="I118" s="73">
        <v>0</v>
      </c>
      <c r="J118" s="73">
        <v>0</v>
      </c>
      <c r="K118" s="73">
        <v>2.4845872000000001E-4</v>
      </c>
      <c r="L118" s="73">
        <v>9.2390507699999999E-3</v>
      </c>
      <c r="M118" s="73">
        <v>13.431788013199998</v>
      </c>
      <c r="N118" s="73">
        <v>397.554141324</v>
      </c>
      <c r="O118" s="73">
        <v>397.55414135230001</v>
      </c>
      <c r="P118" s="73">
        <v>397.55414135682997</v>
      </c>
      <c r="Q118" s="73">
        <v>397.55414137010001</v>
      </c>
      <c r="R118" s="73">
        <v>397.55414141299997</v>
      </c>
      <c r="S118" s="73">
        <v>436.55518144589996</v>
      </c>
      <c r="T118" s="73">
        <v>436.55518148717999</v>
      </c>
      <c r="U118" s="73">
        <v>451.86664168854998</v>
      </c>
      <c r="V118" s="73">
        <v>451.86664170516997</v>
      </c>
      <c r="W118" s="73">
        <v>495.67002189381998</v>
      </c>
      <c r="X118" s="73">
        <v>495.67002199044998</v>
      </c>
      <c r="Y118" s="73">
        <v>495.67002199339998</v>
      </c>
      <c r="Z118" s="73">
        <v>495.67002199824998</v>
      </c>
      <c r="AA118" s="73">
        <v>495.67002206339998</v>
      </c>
      <c r="AB118" s="73">
        <v>495.67002221503998</v>
      </c>
      <c r="AC118" s="73">
        <v>495.67002223650002</v>
      </c>
      <c r="AD118" s="73">
        <v>495.67002492329999</v>
      </c>
      <c r="AE118" s="73">
        <v>495.67002525993996</v>
      </c>
    </row>
    <row r="119" spans="1:31" x14ac:dyDescent="0.3">
      <c r="A119" s="72" t="s">
        <v>1356</v>
      </c>
      <c r="B119" s="72" t="s">
        <v>1360</v>
      </c>
      <c r="C119" s="73">
        <v>2.531000047922126</v>
      </c>
      <c r="D119" s="73">
        <v>5.8989998698234514</v>
      </c>
      <c r="E119" s="73">
        <v>10.95600008964537</v>
      </c>
      <c r="F119" s="73">
        <v>18.307000398635768</v>
      </c>
      <c r="G119" s="73">
        <v>27.271999120712248</v>
      </c>
      <c r="H119" s="73">
        <v>37.668000698089529</v>
      </c>
      <c r="I119" s="73">
        <v>50.497000694274853</v>
      </c>
      <c r="J119" s="73">
        <v>65.411998748779297</v>
      </c>
      <c r="K119" s="73">
        <v>82.598003387451101</v>
      </c>
      <c r="L119" s="73">
        <v>96.729002952575598</v>
      </c>
      <c r="M119" s="73">
        <v>112.11099720001209</v>
      </c>
      <c r="N119" s="73">
        <v>128.7480001449583</v>
      </c>
      <c r="O119" s="73">
        <v>146.674007415771</v>
      </c>
      <c r="P119" s="73">
        <v>164.1120033264157</v>
      </c>
      <c r="Q119" s="73">
        <v>182.07299804687452</v>
      </c>
      <c r="R119" s="73">
        <v>191.79999732971089</v>
      </c>
      <c r="S119" s="73">
        <v>202.03400230407689</v>
      </c>
      <c r="T119" s="73">
        <v>212.35599899291938</v>
      </c>
      <c r="U119" s="73">
        <v>223.17800712585358</v>
      </c>
      <c r="V119" s="73">
        <v>234.19300270080521</v>
      </c>
      <c r="W119" s="73">
        <v>245.49399948120112</v>
      </c>
      <c r="X119" s="73">
        <v>256.95800399780211</v>
      </c>
      <c r="Y119" s="73">
        <v>268.73600196838322</v>
      </c>
      <c r="Z119" s="73">
        <v>280.62199401855423</v>
      </c>
      <c r="AA119" s="73">
        <v>292.61600875854447</v>
      </c>
      <c r="AB119" s="73">
        <v>304.57599258422778</v>
      </c>
      <c r="AC119" s="73">
        <v>316.62600326538069</v>
      </c>
      <c r="AD119" s="73">
        <v>328.75601196289063</v>
      </c>
      <c r="AE119" s="73">
        <v>340.86399841308514</v>
      </c>
    </row>
    <row r="122" spans="1:31" x14ac:dyDescent="0.3">
      <c r="A122" s="75" t="s">
        <v>1361</v>
      </c>
    </row>
    <row r="123" spans="1:31" x14ac:dyDescent="0.3">
      <c r="A123" s="68" t="s">
        <v>1233</v>
      </c>
      <c r="B123" s="68" t="s">
        <v>1315</v>
      </c>
      <c r="C123" s="68" t="s">
        <v>1316</v>
      </c>
      <c r="D123" s="68" t="s">
        <v>1317</v>
      </c>
      <c r="E123" s="68" t="s">
        <v>1318</v>
      </c>
      <c r="F123" s="68" t="s">
        <v>1319</v>
      </c>
      <c r="G123" s="68" t="s">
        <v>1320</v>
      </c>
      <c r="H123" s="68" t="s">
        <v>1321</v>
      </c>
      <c r="I123" s="68" t="s">
        <v>1322</v>
      </c>
      <c r="J123" s="68" t="s">
        <v>1323</v>
      </c>
      <c r="K123" s="68" t="s">
        <v>1324</v>
      </c>
      <c r="L123" s="68" t="s">
        <v>1325</v>
      </c>
      <c r="M123" s="68" t="s">
        <v>1326</v>
      </c>
      <c r="N123" s="68" t="s">
        <v>1327</v>
      </c>
      <c r="O123" s="68" t="s">
        <v>1328</v>
      </c>
      <c r="P123" s="68" t="s">
        <v>1329</v>
      </c>
      <c r="Q123" s="68" t="s">
        <v>1330</v>
      </c>
      <c r="R123" s="68" t="s">
        <v>1331</v>
      </c>
      <c r="S123" s="68" t="s">
        <v>1332</v>
      </c>
      <c r="T123" s="68" t="s">
        <v>1333</v>
      </c>
      <c r="U123" s="68" t="s">
        <v>1334</v>
      </c>
      <c r="V123" s="68" t="s">
        <v>1335</v>
      </c>
      <c r="W123" s="68" t="s">
        <v>1336</v>
      </c>
      <c r="X123" s="68" t="s">
        <v>1337</v>
      </c>
      <c r="Y123" s="68" t="s">
        <v>1338</v>
      </c>
      <c r="Z123" s="68" t="s">
        <v>1339</v>
      </c>
      <c r="AA123" s="68" t="s">
        <v>1340</v>
      </c>
      <c r="AB123" s="68" t="s">
        <v>1341</v>
      </c>
      <c r="AC123" s="68" t="s">
        <v>1342</v>
      </c>
      <c r="AD123" s="68" t="s">
        <v>1343</v>
      </c>
      <c r="AE123" s="68" t="s">
        <v>1344</v>
      </c>
    </row>
    <row r="124" spans="1:31" x14ac:dyDescent="0.3">
      <c r="A124" s="72" t="s">
        <v>1345</v>
      </c>
      <c r="B124" s="72" t="s">
        <v>1362</v>
      </c>
      <c r="C124" s="73">
        <v>14317.73557949064</v>
      </c>
      <c r="D124" s="73">
        <v>16038.031738281245</v>
      </c>
      <c r="E124" s="73">
        <v>18141.66250038147</v>
      </c>
      <c r="F124" s="73">
        <v>20467.162845611565</v>
      </c>
      <c r="G124" s="73">
        <v>22742.462699890129</v>
      </c>
      <c r="H124" s="73">
        <v>24794.136241912842</v>
      </c>
      <c r="I124" s="73">
        <v>27203.264793395989</v>
      </c>
      <c r="J124" s="73">
        <v>29404.585037231431</v>
      </c>
      <c r="K124" s="73">
        <v>31633.684417724588</v>
      </c>
      <c r="L124" s="73">
        <v>33722.422073364258</v>
      </c>
      <c r="M124" s="73">
        <v>35881.735794067376</v>
      </c>
      <c r="N124" s="73">
        <v>38229.617347717271</v>
      </c>
      <c r="O124" s="73">
        <v>40526.807868957505</v>
      </c>
      <c r="P124" s="73">
        <v>42201.454330444321</v>
      </c>
      <c r="Q124" s="73">
        <v>43959.248107910142</v>
      </c>
      <c r="R124" s="73">
        <v>45343.557586669915</v>
      </c>
      <c r="S124" s="73">
        <v>47243.382507324204</v>
      </c>
      <c r="T124" s="73">
        <v>48591.002059936516</v>
      </c>
      <c r="U124" s="73">
        <v>50017.107940673828</v>
      </c>
      <c r="V124" s="73">
        <v>51711.974105834954</v>
      </c>
      <c r="W124" s="73">
        <v>53139.024307250962</v>
      </c>
      <c r="X124" s="73">
        <v>54708.855667114243</v>
      </c>
      <c r="Y124" s="73">
        <v>56320.096862792961</v>
      </c>
      <c r="Z124" s="73">
        <v>57968.833374023438</v>
      </c>
      <c r="AA124" s="73">
        <v>59644.967987060547</v>
      </c>
      <c r="AB124" s="73">
        <v>61342.158584594727</v>
      </c>
      <c r="AC124" s="73">
        <v>63040.189727783189</v>
      </c>
      <c r="AD124" s="73">
        <v>64716.189086914055</v>
      </c>
      <c r="AE124" s="73">
        <v>66373.636596679688</v>
      </c>
    </row>
    <row r="125" spans="1:31" collapsed="1" x14ac:dyDescent="0.3">
      <c r="A125" s="72" t="s">
        <v>1345</v>
      </c>
      <c r="B125" s="72" t="s">
        <v>1363</v>
      </c>
      <c r="C125" s="73">
        <v>579.5</v>
      </c>
      <c r="D125" s="73">
        <v>1031.2</v>
      </c>
      <c r="E125" s="73">
        <v>1768.4</v>
      </c>
      <c r="F125" s="73">
        <v>2546.2999999999997</v>
      </c>
      <c r="G125" s="73">
        <v>3286.9</v>
      </c>
      <c r="H125" s="73">
        <v>3921.6</v>
      </c>
      <c r="I125" s="73">
        <v>4557.8000000000011</v>
      </c>
      <c r="J125" s="73">
        <v>5129.8</v>
      </c>
      <c r="K125" s="73">
        <v>5641.2</v>
      </c>
      <c r="L125" s="73">
        <v>6325.9</v>
      </c>
      <c r="M125" s="73">
        <v>7040.2999999999993</v>
      </c>
      <c r="N125" s="73">
        <v>7755.7999999999993</v>
      </c>
      <c r="O125" s="73">
        <v>8465.7000000000007</v>
      </c>
      <c r="P125" s="73">
        <v>9049.4000000000015</v>
      </c>
      <c r="Q125" s="73">
        <v>9600.4</v>
      </c>
      <c r="R125" s="73">
        <v>9649.8000000000011</v>
      </c>
      <c r="S125" s="73">
        <v>9702.8000000000011</v>
      </c>
      <c r="T125" s="73">
        <v>9740.4</v>
      </c>
      <c r="U125" s="73">
        <v>9784.1</v>
      </c>
      <c r="V125" s="73">
        <v>9817.1</v>
      </c>
      <c r="W125" s="73">
        <v>9839.6</v>
      </c>
      <c r="X125" s="73">
        <v>9854</v>
      </c>
      <c r="Y125" s="73">
        <v>9863.4000000000015</v>
      </c>
      <c r="Z125" s="73">
        <v>9870</v>
      </c>
      <c r="AA125" s="73">
        <v>9868.2999999999993</v>
      </c>
      <c r="AB125" s="73">
        <v>9858.5</v>
      </c>
      <c r="AC125" s="73">
        <v>9836.4</v>
      </c>
      <c r="AD125" s="73">
        <v>9798.5999999999985</v>
      </c>
      <c r="AE125" s="73">
        <v>9747.0000000000036</v>
      </c>
    </row>
    <row r="126" spans="1:31" collapsed="1" x14ac:dyDescent="0.3">
      <c r="A126" s="72" t="s">
        <v>1345</v>
      </c>
      <c r="B126" s="72" t="s">
        <v>1364</v>
      </c>
      <c r="C126" s="73">
        <v>579.5</v>
      </c>
      <c r="D126" s="73">
        <v>1031.2</v>
      </c>
      <c r="E126" s="73">
        <v>1768.4</v>
      </c>
      <c r="F126" s="73">
        <v>2546.2999999999997</v>
      </c>
      <c r="G126" s="73">
        <v>3286.9</v>
      </c>
      <c r="H126" s="73">
        <v>3921.6</v>
      </c>
      <c r="I126" s="73">
        <v>4557.8000000000011</v>
      </c>
      <c r="J126" s="73">
        <v>5129.8</v>
      </c>
      <c r="K126" s="73">
        <v>5641.2</v>
      </c>
      <c r="L126" s="73">
        <v>6325.9</v>
      </c>
      <c r="M126" s="73">
        <v>7040.2999999999993</v>
      </c>
      <c r="N126" s="73">
        <v>7755.7999999999993</v>
      </c>
      <c r="O126" s="73">
        <v>8465.7000000000007</v>
      </c>
      <c r="P126" s="73">
        <v>9049.4000000000015</v>
      </c>
      <c r="Q126" s="73">
        <v>9600.4</v>
      </c>
      <c r="R126" s="73">
        <v>9649.8000000000011</v>
      </c>
      <c r="S126" s="73">
        <v>9702.8000000000011</v>
      </c>
      <c r="T126" s="73">
        <v>9740.4</v>
      </c>
      <c r="U126" s="73">
        <v>9784.1</v>
      </c>
      <c r="V126" s="73">
        <v>9817.1</v>
      </c>
      <c r="W126" s="73">
        <v>9839.6</v>
      </c>
      <c r="X126" s="73">
        <v>9854</v>
      </c>
      <c r="Y126" s="73">
        <v>9863.4000000000015</v>
      </c>
      <c r="Z126" s="73">
        <v>9870</v>
      </c>
      <c r="AA126" s="73">
        <v>9868.2999999999993</v>
      </c>
      <c r="AB126" s="73">
        <v>9858.5</v>
      </c>
      <c r="AC126" s="73">
        <v>9836.4</v>
      </c>
      <c r="AD126" s="73">
        <v>9798.5999999999985</v>
      </c>
      <c r="AE126" s="73">
        <v>9747.0000000000036</v>
      </c>
    </row>
    <row r="128" spans="1:31" x14ac:dyDescent="0.3">
      <c r="A128" s="68" t="s">
        <v>1233</v>
      </c>
      <c r="B128" s="68" t="s">
        <v>1315</v>
      </c>
      <c r="C128" s="68" t="s">
        <v>1316</v>
      </c>
      <c r="D128" s="68" t="s">
        <v>1317</v>
      </c>
      <c r="E128" s="68" t="s">
        <v>1318</v>
      </c>
      <c r="F128" s="68" t="s">
        <v>1319</v>
      </c>
      <c r="G128" s="68" t="s">
        <v>1320</v>
      </c>
      <c r="H128" s="68" t="s">
        <v>1321</v>
      </c>
      <c r="I128" s="68" t="s">
        <v>1322</v>
      </c>
      <c r="J128" s="68" t="s">
        <v>1323</v>
      </c>
      <c r="K128" s="68" t="s">
        <v>1324</v>
      </c>
      <c r="L128" s="68" t="s">
        <v>1325</v>
      </c>
      <c r="M128" s="68" t="s">
        <v>1326</v>
      </c>
      <c r="N128" s="68" t="s">
        <v>1327</v>
      </c>
      <c r="O128" s="68" t="s">
        <v>1328</v>
      </c>
      <c r="P128" s="68" t="s">
        <v>1329</v>
      </c>
      <c r="Q128" s="68" t="s">
        <v>1330</v>
      </c>
      <c r="R128" s="68" t="s">
        <v>1331</v>
      </c>
      <c r="S128" s="68" t="s">
        <v>1332</v>
      </c>
      <c r="T128" s="68" t="s">
        <v>1333</v>
      </c>
      <c r="U128" s="68" t="s">
        <v>1334</v>
      </c>
      <c r="V128" s="68" t="s">
        <v>1335</v>
      </c>
      <c r="W128" s="68" t="s">
        <v>1336</v>
      </c>
      <c r="X128" s="68" t="s">
        <v>1337</v>
      </c>
      <c r="Y128" s="68" t="s">
        <v>1338</v>
      </c>
      <c r="Z128" s="68" t="s">
        <v>1339</v>
      </c>
      <c r="AA128" s="68" t="s">
        <v>1340</v>
      </c>
      <c r="AB128" s="68" t="s">
        <v>1341</v>
      </c>
      <c r="AC128" s="68" t="s">
        <v>1342</v>
      </c>
      <c r="AD128" s="68" t="s">
        <v>1343</v>
      </c>
      <c r="AE128" s="68" t="s">
        <v>1344</v>
      </c>
    </row>
    <row r="129" spans="1:31" x14ac:dyDescent="0.3">
      <c r="A129" s="72" t="s">
        <v>1352</v>
      </c>
      <c r="B129" s="72" t="s">
        <v>1362</v>
      </c>
      <c r="C129" s="73">
        <v>4241.3829040527289</v>
      </c>
      <c r="D129" s="73">
        <v>4711.3319396972647</v>
      </c>
      <c r="E129" s="73">
        <v>5343.9404907226563</v>
      </c>
      <c r="F129" s="73">
        <v>6062.9208984375</v>
      </c>
      <c r="G129" s="73">
        <v>6807.4859619140625</v>
      </c>
      <c r="H129" s="73">
        <v>7463.93701171875</v>
      </c>
      <c r="I129" s="73">
        <v>8257.1661376953107</v>
      </c>
      <c r="J129" s="73">
        <v>9003.6689453125</v>
      </c>
      <c r="K129" s="73">
        <v>9768.92822265625</v>
      </c>
      <c r="L129" s="73">
        <v>10504.7978515625</v>
      </c>
      <c r="M129" s="73">
        <v>11253.5546875</v>
      </c>
      <c r="N129" s="73">
        <v>12077.626098632811</v>
      </c>
      <c r="O129" s="73">
        <v>12885.68591308593</v>
      </c>
      <c r="P129" s="73">
        <v>13472.84814453125</v>
      </c>
      <c r="Q129" s="73">
        <v>14095.52270507812</v>
      </c>
      <c r="R129" s="73">
        <v>14591.8154296875</v>
      </c>
      <c r="S129" s="73">
        <v>15270.205078125</v>
      </c>
      <c r="T129" s="73">
        <v>15752.2724609375</v>
      </c>
      <c r="U129" s="73">
        <v>16264.2509765625</v>
      </c>
      <c r="V129" s="73">
        <v>16864</v>
      </c>
      <c r="W129" s="73">
        <v>17367.352294921871</v>
      </c>
      <c r="X129" s="73">
        <v>17918.0751953125</v>
      </c>
      <c r="Y129" s="73">
        <v>18480.28564453125</v>
      </c>
      <c r="Z129" s="73">
        <v>19049.06884765625</v>
      </c>
      <c r="AA129" s="73">
        <v>19615.707275390621</v>
      </c>
      <c r="AB129" s="73">
        <v>20164.0634765625</v>
      </c>
      <c r="AC129" s="73">
        <v>20698.415283203121</v>
      </c>
      <c r="AD129" s="73">
        <v>21227.725830078121</v>
      </c>
      <c r="AE129" s="73">
        <v>21742.505615234371</v>
      </c>
    </row>
    <row r="130" spans="1:31" x14ac:dyDescent="0.3">
      <c r="A130" s="72" t="s">
        <v>1352</v>
      </c>
      <c r="B130" s="72" t="s">
        <v>1363</v>
      </c>
      <c r="C130" s="73">
        <v>203.5</v>
      </c>
      <c r="D130" s="73">
        <v>385.90000000000003</v>
      </c>
      <c r="E130" s="73">
        <v>585</v>
      </c>
      <c r="F130" s="73">
        <v>808.6</v>
      </c>
      <c r="G130" s="73">
        <v>1038.8</v>
      </c>
      <c r="H130" s="73">
        <v>1231.3000000000002</v>
      </c>
      <c r="I130" s="73">
        <v>1430.2000000000003</v>
      </c>
      <c r="J130" s="73">
        <v>1617.7000000000003</v>
      </c>
      <c r="K130" s="73">
        <v>1786.0000000000002</v>
      </c>
      <c r="L130" s="73">
        <v>2016.8000000000002</v>
      </c>
      <c r="M130" s="73">
        <v>2252.5</v>
      </c>
      <c r="N130" s="73">
        <v>2492.1999999999998</v>
      </c>
      <c r="O130" s="73">
        <v>2729.7000000000003</v>
      </c>
      <c r="P130" s="73">
        <v>2928.2000000000003</v>
      </c>
      <c r="Q130" s="73">
        <v>3115.2</v>
      </c>
      <c r="R130" s="73">
        <v>3140.2000000000003</v>
      </c>
      <c r="S130" s="73">
        <v>3166.7000000000003</v>
      </c>
      <c r="T130" s="73">
        <v>3186.2999999999997</v>
      </c>
      <c r="U130" s="73">
        <v>3208.5</v>
      </c>
      <c r="V130" s="73">
        <v>3226.3</v>
      </c>
      <c r="W130" s="73">
        <v>3239.8</v>
      </c>
      <c r="X130" s="73">
        <v>3250</v>
      </c>
      <c r="Y130" s="73">
        <v>3257.1000000000004</v>
      </c>
      <c r="Z130" s="73">
        <v>3262.3999999999996</v>
      </c>
      <c r="AA130" s="73">
        <v>3263.8</v>
      </c>
      <c r="AB130" s="73">
        <v>3259</v>
      </c>
      <c r="AC130" s="73">
        <v>3248.0999999999995</v>
      </c>
      <c r="AD130" s="73">
        <v>3233.5999999999995</v>
      </c>
      <c r="AE130" s="73">
        <v>3213.2</v>
      </c>
    </row>
    <row r="131" spans="1:31" x14ac:dyDescent="0.3">
      <c r="A131" s="72" t="s">
        <v>1352</v>
      </c>
      <c r="B131" s="72" t="s">
        <v>1364</v>
      </c>
      <c r="C131" s="73">
        <v>203.5</v>
      </c>
      <c r="D131" s="73">
        <v>385.90000000000003</v>
      </c>
      <c r="E131" s="73">
        <v>585</v>
      </c>
      <c r="F131" s="73">
        <v>808.6</v>
      </c>
      <c r="G131" s="73">
        <v>1038.8</v>
      </c>
      <c r="H131" s="73">
        <v>1231.3000000000002</v>
      </c>
      <c r="I131" s="73">
        <v>1430.2000000000003</v>
      </c>
      <c r="J131" s="73">
        <v>1617.7000000000003</v>
      </c>
      <c r="K131" s="73">
        <v>1786.0000000000002</v>
      </c>
      <c r="L131" s="73">
        <v>2016.8000000000002</v>
      </c>
      <c r="M131" s="73">
        <v>2252.5</v>
      </c>
      <c r="N131" s="73">
        <v>2492.1999999999998</v>
      </c>
      <c r="O131" s="73">
        <v>2729.7000000000003</v>
      </c>
      <c r="P131" s="73">
        <v>2928.2000000000003</v>
      </c>
      <c r="Q131" s="73">
        <v>3115.2</v>
      </c>
      <c r="R131" s="73">
        <v>3140.2000000000003</v>
      </c>
      <c r="S131" s="73">
        <v>3166.7000000000003</v>
      </c>
      <c r="T131" s="73">
        <v>3186.2999999999997</v>
      </c>
      <c r="U131" s="73">
        <v>3208.5</v>
      </c>
      <c r="V131" s="73">
        <v>3226.3</v>
      </c>
      <c r="W131" s="73">
        <v>3239.8</v>
      </c>
      <c r="X131" s="73">
        <v>3250</v>
      </c>
      <c r="Y131" s="73">
        <v>3257.1000000000004</v>
      </c>
      <c r="Z131" s="73">
        <v>3262.3999999999996</v>
      </c>
      <c r="AA131" s="73">
        <v>3263.8</v>
      </c>
      <c r="AB131" s="73">
        <v>3259</v>
      </c>
      <c r="AC131" s="73">
        <v>3248.0999999999995</v>
      </c>
      <c r="AD131" s="73">
        <v>3233.5999999999995</v>
      </c>
      <c r="AE131" s="73">
        <v>3213.2</v>
      </c>
    </row>
    <row r="133" spans="1:31" x14ac:dyDescent="0.3">
      <c r="A133" s="68" t="s">
        <v>1233</v>
      </c>
      <c r="B133" s="68" t="s">
        <v>1315</v>
      </c>
      <c r="C133" s="68" t="s">
        <v>1316</v>
      </c>
      <c r="D133" s="68" t="s">
        <v>1317</v>
      </c>
      <c r="E133" s="68" t="s">
        <v>1318</v>
      </c>
      <c r="F133" s="68" t="s">
        <v>1319</v>
      </c>
      <c r="G133" s="68" t="s">
        <v>1320</v>
      </c>
      <c r="H133" s="68" t="s">
        <v>1321</v>
      </c>
      <c r="I133" s="68" t="s">
        <v>1322</v>
      </c>
      <c r="J133" s="68" t="s">
        <v>1323</v>
      </c>
      <c r="K133" s="68" t="s">
        <v>1324</v>
      </c>
      <c r="L133" s="68" t="s">
        <v>1325</v>
      </c>
      <c r="M133" s="68" t="s">
        <v>1326</v>
      </c>
      <c r="N133" s="68" t="s">
        <v>1327</v>
      </c>
      <c r="O133" s="68" t="s">
        <v>1328</v>
      </c>
      <c r="P133" s="68" t="s">
        <v>1329</v>
      </c>
      <c r="Q133" s="68" t="s">
        <v>1330</v>
      </c>
      <c r="R133" s="68" t="s">
        <v>1331</v>
      </c>
      <c r="S133" s="68" t="s">
        <v>1332</v>
      </c>
      <c r="T133" s="68" t="s">
        <v>1333</v>
      </c>
      <c r="U133" s="68" t="s">
        <v>1334</v>
      </c>
      <c r="V133" s="68" t="s">
        <v>1335</v>
      </c>
      <c r="W133" s="68" t="s">
        <v>1336</v>
      </c>
      <c r="X133" s="68" t="s">
        <v>1337</v>
      </c>
      <c r="Y133" s="68" t="s">
        <v>1338</v>
      </c>
      <c r="Z133" s="68" t="s">
        <v>1339</v>
      </c>
      <c r="AA133" s="68" t="s">
        <v>1340</v>
      </c>
      <c r="AB133" s="68" t="s">
        <v>1341</v>
      </c>
      <c r="AC133" s="68" t="s">
        <v>1342</v>
      </c>
      <c r="AD133" s="68" t="s">
        <v>1343</v>
      </c>
      <c r="AE133" s="68" t="s">
        <v>1344</v>
      </c>
    </row>
    <row r="134" spans="1:31" x14ac:dyDescent="0.3">
      <c r="A134" s="72" t="s">
        <v>1353</v>
      </c>
      <c r="B134" s="72" t="s">
        <v>1362</v>
      </c>
      <c r="C134" s="73">
        <v>4265.7440490722647</v>
      </c>
      <c r="D134" s="73">
        <v>4680.951629638671</v>
      </c>
      <c r="E134" s="73">
        <v>5183.1304321289063</v>
      </c>
      <c r="F134" s="73">
        <v>5787.557373046875</v>
      </c>
      <c r="G134" s="73">
        <v>6389.47265625</v>
      </c>
      <c r="H134" s="73">
        <v>6895.2298583984375</v>
      </c>
      <c r="I134" s="73">
        <v>7516.7694091796875</v>
      </c>
      <c r="J134" s="73">
        <v>8113.26904296875</v>
      </c>
      <c r="K134" s="73">
        <v>8718.3391113281195</v>
      </c>
      <c r="L134" s="73">
        <v>9285.158203125</v>
      </c>
      <c r="M134" s="73">
        <v>9878.2021484375</v>
      </c>
      <c r="N134" s="73">
        <v>10523.746215820311</v>
      </c>
      <c r="O134" s="73">
        <v>11158.63232421875</v>
      </c>
      <c r="P134" s="73">
        <v>11620.78198242187</v>
      </c>
      <c r="Q134" s="73">
        <v>12106.79614257812</v>
      </c>
      <c r="R134" s="73">
        <v>12479.32067871093</v>
      </c>
      <c r="S134" s="73">
        <v>13012.87097167968</v>
      </c>
      <c r="T134" s="73">
        <v>13376.08813476562</v>
      </c>
      <c r="U134" s="73">
        <v>13757.3876953125</v>
      </c>
      <c r="V134" s="73">
        <v>14223.6259765625</v>
      </c>
      <c r="W134" s="73">
        <v>14602.67431640625</v>
      </c>
      <c r="X134" s="73">
        <v>15026.61889648437</v>
      </c>
      <c r="Y134" s="73">
        <v>15462.798828125</v>
      </c>
      <c r="Z134" s="73">
        <v>15914.64794921875</v>
      </c>
      <c r="AA134" s="73">
        <v>16374.3203125</v>
      </c>
      <c r="AB134" s="73">
        <v>16853.6875</v>
      </c>
      <c r="AC134" s="73">
        <v>17335.372314453121</v>
      </c>
      <c r="AD134" s="73">
        <v>17808.1953125</v>
      </c>
      <c r="AE134" s="73">
        <v>18279.0087890625</v>
      </c>
    </row>
    <row r="135" spans="1:31" x14ac:dyDescent="0.3">
      <c r="A135" s="72" t="s">
        <v>1353</v>
      </c>
      <c r="B135" s="72" t="s">
        <v>1363</v>
      </c>
      <c r="C135" s="73">
        <v>113.00000000000001</v>
      </c>
      <c r="D135" s="73">
        <v>269.20000000000005</v>
      </c>
      <c r="E135" s="73">
        <v>441.49999999999994</v>
      </c>
      <c r="F135" s="73">
        <v>636.29999999999995</v>
      </c>
      <c r="G135" s="73">
        <v>828.89999999999986</v>
      </c>
      <c r="H135" s="73">
        <v>979.8</v>
      </c>
      <c r="I135" s="73">
        <v>1137.4000000000001</v>
      </c>
      <c r="J135" s="73">
        <v>1294.8</v>
      </c>
      <c r="K135" s="73">
        <v>1435.3999999999999</v>
      </c>
      <c r="L135" s="73">
        <v>1617.8999999999999</v>
      </c>
      <c r="M135" s="73">
        <v>1809.9</v>
      </c>
      <c r="N135" s="73">
        <v>1999.5</v>
      </c>
      <c r="O135" s="73">
        <v>2187.6</v>
      </c>
      <c r="P135" s="73">
        <v>2339.4000000000005</v>
      </c>
      <c r="Q135" s="73">
        <v>2485.6999999999998</v>
      </c>
      <c r="R135" s="73">
        <v>2493.2999999999997</v>
      </c>
      <c r="S135" s="73">
        <v>2502.5000000000005</v>
      </c>
      <c r="T135" s="73">
        <v>2508.4999999999995</v>
      </c>
      <c r="U135" s="73">
        <v>2516.1999999999998</v>
      </c>
      <c r="V135" s="73">
        <v>2522.2999999999997</v>
      </c>
      <c r="W135" s="73">
        <v>2525.2999999999997</v>
      </c>
      <c r="X135" s="73">
        <v>2527.4999999999995</v>
      </c>
      <c r="Y135" s="73">
        <v>2529.3000000000002</v>
      </c>
      <c r="Z135" s="73">
        <v>2532.0999999999995</v>
      </c>
      <c r="AA135" s="73">
        <v>2532.5</v>
      </c>
      <c r="AB135" s="73">
        <v>2533.3999999999996</v>
      </c>
      <c r="AC135" s="73">
        <v>2531.3000000000002</v>
      </c>
      <c r="AD135" s="73">
        <v>2524.1</v>
      </c>
      <c r="AE135" s="73">
        <v>2514.1000000000004</v>
      </c>
    </row>
    <row r="136" spans="1:31" x14ac:dyDescent="0.3">
      <c r="A136" s="72" t="s">
        <v>1353</v>
      </c>
      <c r="B136" s="72" t="s">
        <v>1364</v>
      </c>
      <c r="C136" s="73">
        <v>113.00000000000001</v>
      </c>
      <c r="D136" s="73">
        <v>269.20000000000005</v>
      </c>
      <c r="E136" s="73">
        <v>441.49999999999994</v>
      </c>
      <c r="F136" s="73">
        <v>636.29999999999995</v>
      </c>
      <c r="G136" s="73">
        <v>828.89999999999986</v>
      </c>
      <c r="H136" s="73">
        <v>979.8</v>
      </c>
      <c r="I136" s="73">
        <v>1137.4000000000001</v>
      </c>
      <c r="J136" s="73">
        <v>1294.8</v>
      </c>
      <c r="K136" s="73">
        <v>1435.3999999999999</v>
      </c>
      <c r="L136" s="73">
        <v>1617.8999999999999</v>
      </c>
      <c r="M136" s="73">
        <v>1809.9</v>
      </c>
      <c r="N136" s="73">
        <v>1999.5</v>
      </c>
      <c r="O136" s="73">
        <v>2187.6</v>
      </c>
      <c r="P136" s="73">
        <v>2339.4000000000005</v>
      </c>
      <c r="Q136" s="73">
        <v>2485.6999999999998</v>
      </c>
      <c r="R136" s="73">
        <v>2493.2999999999997</v>
      </c>
      <c r="S136" s="73">
        <v>2502.5000000000005</v>
      </c>
      <c r="T136" s="73">
        <v>2508.4999999999995</v>
      </c>
      <c r="U136" s="73">
        <v>2516.1999999999998</v>
      </c>
      <c r="V136" s="73">
        <v>2522.2999999999997</v>
      </c>
      <c r="W136" s="73">
        <v>2525.2999999999997</v>
      </c>
      <c r="X136" s="73">
        <v>2527.4999999999995</v>
      </c>
      <c r="Y136" s="73">
        <v>2529.3000000000002</v>
      </c>
      <c r="Z136" s="73">
        <v>2532.0999999999995</v>
      </c>
      <c r="AA136" s="73">
        <v>2532.5</v>
      </c>
      <c r="AB136" s="73">
        <v>2533.3999999999996</v>
      </c>
      <c r="AC136" s="73">
        <v>2531.3000000000002</v>
      </c>
      <c r="AD136" s="73">
        <v>2524.1</v>
      </c>
      <c r="AE136" s="73">
        <v>2514.1000000000004</v>
      </c>
    </row>
    <row r="138" spans="1:31" x14ac:dyDescent="0.3">
      <c r="A138" s="68" t="s">
        <v>1233</v>
      </c>
      <c r="B138" s="68" t="s">
        <v>1315</v>
      </c>
      <c r="C138" s="68" t="s">
        <v>1316</v>
      </c>
      <c r="D138" s="68" t="s">
        <v>1317</v>
      </c>
      <c r="E138" s="68" t="s">
        <v>1318</v>
      </c>
      <c r="F138" s="68" t="s">
        <v>1319</v>
      </c>
      <c r="G138" s="68" t="s">
        <v>1320</v>
      </c>
      <c r="H138" s="68" t="s">
        <v>1321</v>
      </c>
      <c r="I138" s="68" t="s">
        <v>1322</v>
      </c>
      <c r="J138" s="68" t="s">
        <v>1323</v>
      </c>
      <c r="K138" s="68" t="s">
        <v>1324</v>
      </c>
      <c r="L138" s="68" t="s">
        <v>1325</v>
      </c>
      <c r="M138" s="68" t="s">
        <v>1326</v>
      </c>
      <c r="N138" s="68" t="s">
        <v>1327</v>
      </c>
      <c r="O138" s="68" t="s">
        <v>1328</v>
      </c>
      <c r="P138" s="68" t="s">
        <v>1329</v>
      </c>
      <c r="Q138" s="68" t="s">
        <v>1330</v>
      </c>
      <c r="R138" s="68" t="s">
        <v>1331</v>
      </c>
      <c r="S138" s="68" t="s">
        <v>1332</v>
      </c>
      <c r="T138" s="68" t="s">
        <v>1333</v>
      </c>
      <c r="U138" s="68" t="s">
        <v>1334</v>
      </c>
      <c r="V138" s="68" t="s">
        <v>1335</v>
      </c>
      <c r="W138" s="68" t="s">
        <v>1336</v>
      </c>
      <c r="X138" s="68" t="s">
        <v>1337</v>
      </c>
      <c r="Y138" s="68" t="s">
        <v>1338</v>
      </c>
      <c r="Z138" s="68" t="s">
        <v>1339</v>
      </c>
      <c r="AA138" s="68" t="s">
        <v>1340</v>
      </c>
      <c r="AB138" s="68" t="s">
        <v>1341</v>
      </c>
      <c r="AC138" s="68" t="s">
        <v>1342</v>
      </c>
      <c r="AD138" s="68" t="s">
        <v>1343</v>
      </c>
      <c r="AE138" s="68" t="s">
        <v>1344</v>
      </c>
    </row>
    <row r="139" spans="1:31" x14ac:dyDescent="0.3">
      <c r="A139" s="72" t="s">
        <v>1354</v>
      </c>
      <c r="B139" s="72" t="s">
        <v>1362</v>
      </c>
      <c r="C139" s="73">
        <v>3672.012664794916</v>
      </c>
      <c r="D139" s="73">
        <v>4323.9168395996094</v>
      </c>
      <c r="E139" s="73">
        <v>5053.76904296875</v>
      </c>
      <c r="F139" s="73">
        <v>5790.9588012695313</v>
      </c>
      <c r="G139" s="73">
        <v>6520.7273559570313</v>
      </c>
      <c r="H139" s="73">
        <v>7238.115234375</v>
      </c>
      <c r="I139" s="73">
        <v>8018.1380615234302</v>
      </c>
      <c r="J139" s="73">
        <v>8676.4749755859302</v>
      </c>
      <c r="K139" s="73">
        <v>9331.2351074218695</v>
      </c>
      <c r="L139" s="73">
        <v>9932.0548095703107</v>
      </c>
      <c r="M139" s="73">
        <v>10554.23461914062</v>
      </c>
      <c r="N139" s="73">
        <v>11213.85388183593</v>
      </c>
      <c r="O139" s="73">
        <v>11851.77001953125</v>
      </c>
      <c r="P139" s="73">
        <v>12333.98999023437</v>
      </c>
      <c r="Q139" s="73">
        <v>12826.341796875</v>
      </c>
      <c r="R139" s="73">
        <v>13223.294921875</v>
      </c>
      <c r="S139" s="73">
        <v>13731.87353515625</v>
      </c>
      <c r="T139" s="73">
        <v>14116.36279296875</v>
      </c>
      <c r="U139" s="73">
        <v>14523.55419921875</v>
      </c>
      <c r="V139" s="73">
        <v>14994.72485351562</v>
      </c>
      <c r="W139" s="73">
        <v>15411.98168945312</v>
      </c>
      <c r="X139" s="73">
        <v>15862.20581054687</v>
      </c>
      <c r="Y139" s="73">
        <v>16328.1181640625</v>
      </c>
      <c r="Z139" s="73">
        <v>16804.285888671871</v>
      </c>
      <c r="AA139" s="73">
        <v>17301.05908203125</v>
      </c>
      <c r="AB139" s="73">
        <v>17811.241455078121</v>
      </c>
      <c r="AC139" s="73">
        <v>18331.921142578121</v>
      </c>
      <c r="AD139" s="73">
        <v>18845.3173828125</v>
      </c>
      <c r="AE139" s="73">
        <v>19361.50830078125</v>
      </c>
    </row>
    <row r="140" spans="1:31" x14ac:dyDescent="0.3">
      <c r="A140" s="72" t="s">
        <v>1354</v>
      </c>
      <c r="B140" s="72" t="s">
        <v>1363</v>
      </c>
      <c r="C140" s="73">
        <v>127.89999999999999</v>
      </c>
      <c r="D140" s="73">
        <v>169.89999999999998</v>
      </c>
      <c r="E140" s="73">
        <v>458.59999999999997</v>
      </c>
      <c r="F140" s="73">
        <v>733.5</v>
      </c>
      <c r="G140" s="73">
        <v>991.5</v>
      </c>
      <c r="H140" s="73">
        <v>1234.7</v>
      </c>
      <c r="I140" s="73">
        <v>1463.3000000000002</v>
      </c>
      <c r="J140" s="73">
        <v>1639.3</v>
      </c>
      <c r="K140" s="73">
        <v>1795.4999999999998</v>
      </c>
      <c r="L140" s="73">
        <v>2004.5</v>
      </c>
      <c r="M140" s="73">
        <v>2224</v>
      </c>
      <c r="N140" s="73">
        <v>2443.1</v>
      </c>
      <c r="O140" s="73">
        <v>2661.2</v>
      </c>
      <c r="P140" s="73">
        <v>2848.7</v>
      </c>
      <c r="Q140" s="73">
        <v>3022.4000000000005</v>
      </c>
      <c r="R140" s="73">
        <v>3038.1000000000004</v>
      </c>
      <c r="S140" s="73">
        <v>3053.6</v>
      </c>
      <c r="T140" s="73">
        <v>3065.3999999999996</v>
      </c>
      <c r="U140" s="73">
        <v>3078.7</v>
      </c>
      <c r="V140" s="73">
        <v>3087.8999999999996</v>
      </c>
      <c r="W140" s="73">
        <v>3094.9999999999995</v>
      </c>
      <c r="X140" s="73">
        <v>3098.7</v>
      </c>
      <c r="Y140" s="73">
        <v>3101.4</v>
      </c>
      <c r="Z140" s="73">
        <v>3102.2999999999993</v>
      </c>
      <c r="AA140" s="73">
        <v>3102.2000000000007</v>
      </c>
      <c r="AB140" s="73">
        <v>3100.1000000000004</v>
      </c>
      <c r="AC140" s="73">
        <v>3095.5999999999995</v>
      </c>
      <c r="AD140" s="73">
        <v>3085.2000000000007</v>
      </c>
      <c r="AE140" s="73">
        <v>3071.3000000000011</v>
      </c>
    </row>
    <row r="141" spans="1:31" x14ac:dyDescent="0.3">
      <c r="A141" s="72" t="s">
        <v>1354</v>
      </c>
      <c r="B141" s="72" t="s">
        <v>1364</v>
      </c>
      <c r="C141" s="73">
        <v>127.89999999999999</v>
      </c>
      <c r="D141" s="73">
        <v>169.89999999999998</v>
      </c>
      <c r="E141" s="73">
        <v>458.59999999999997</v>
      </c>
      <c r="F141" s="73">
        <v>733.5</v>
      </c>
      <c r="G141" s="73">
        <v>991.5</v>
      </c>
      <c r="H141" s="73">
        <v>1234.7</v>
      </c>
      <c r="I141" s="73">
        <v>1463.3000000000002</v>
      </c>
      <c r="J141" s="73">
        <v>1639.3</v>
      </c>
      <c r="K141" s="73">
        <v>1795.4999999999998</v>
      </c>
      <c r="L141" s="73">
        <v>2004.5</v>
      </c>
      <c r="M141" s="73">
        <v>2224</v>
      </c>
      <c r="N141" s="73">
        <v>2443.1</v>
      </c>
      <c r="O141" s="73">
        <v>2661.2</v>
      </c>
      <c r="P141" s="73">
        <v>2848.7</v>
      </c>
      <c r="Q141" s="73">
        <v>3022.4000000000005</v>
      </c>
      <c r="R141" s="73">
        <v>3038.1000000000004</v>
      </c>
      <c r="S141" s="73">
        <v>3053.6</v>
      </c>
      <c r="T141" s="73">
        <v>3065.3999999999996</v>
      </c>
      <c r="U141" s="73">
        <v>3078.7</v>
      </c>
      <c r="V141" s="73">
        <v>3087.8999999999996</v>
      </c>
      <c r="W141" s="73">
        <v>3094.9999999999995</v>
      </c>
      <c r="X141" s="73">
        <v>3098.7</v>
      </c>
      <c r="Y141" s="73">
        <v>3101.4</v>
      </c>
      <c r="Z141" s="73">
        <v>3102.2999999999993</v>
      </c>
      <c r="AA141" s="73">
        <v>3102.2000000000007</v>
      </c>
      <c r="AB141" s="73">
        <v>3100.1000000000004</v>
      </c>
      <c r="AC141" s="73">
        <v>3095.5999999999995</v>
      </c>
      <c r="AD141" s="73">
        <v>3085.2000000000007</v>
      </c>
      <c r="AE141" s="73">
        <v>3071.3000000000011</v>
      </c>
    </row>
    <row r="143" spans="1:31" x14ac:dyDescent="0.3">
      <c r="A143" s="68" t="s">
        <v>1233</v>
      </c>
      <c r="B143" s="68" t="s">
        <v>1315</v>
      </c>
      <c r="C143" s="68" t="s">
        <v>1316</v>
      </c>
      <c r="D143" s="68" t="s">
        <v>1317</v>
      </c>
      <c r="E143" s="68" t="s">
        <v>1318</v>
      </c>
      <c r="F143" s="68" t="s">
        <v>1319</v>
      </c>
      <c r="G143" s="68" t="s">
        <v>1320</v>
      </c>
      <c r="H143" s="68" t="s">
        <v>1321</v>
      </c>
      <c r="I143" s="68" t="s">
        <v>1322</v>
      </c>
      <c r="J143" s="68" t="s">
        <v>1323</v>
      </c>
      <c r="K143" s="68" t="s">
        <v>1324</v>
      </c>
      <c r="L143" s="68" t="s">
        <v>1325</v>
      </c>
      <c r="M143" s="68" t="s">
        <v>1326</v>
      </c>
      <c r="N143" s="68" t="s">
        <v>1327</v>
      </c>
      <c r="O143" s="68" t="s">
        <v>1328</v>
      </c>
      <c r="P143" s="68" t="s">
        <v>1329</v>
      </c>
      <c r="Q143" s="68" t="s">
        <v>1330</v>
      </c>
      <c r="R143" s="68" t="s">
        <v>1331</v>
      </c>
      <c r="S143" s="68" t="s">
        <v>1332</v>
      </c>
      <c r="T143" s="68" t="s">
        <v>1333</v>
      </c>
      <c r="U143" s="68" t="s">
        <v>1334</v>
      </c>
      <c r="V143" s="68" t="s">
        <v>1335</v>
      </c>
      <c r="W143" s="68" t="s">
        <v>1336</v>
      </c>
      <c r="X143" s="68" t="s">
        <v>1337</v>
      </c>
      <c r="Y143" s="68" t="s">
        <v>1338</v>
      </c>
      <c r="Z143" s="68" t="s">
        <v>1339</v>
      </c>
      <c r="AA143" s="68" t="s">
        <v>1340</v>
      </c>
      <c r="AB143" s="68" t="s">
        <v>1341</v>
      </c>
      <c r="AC143" s="68" t="s">
        <v>1342</v>
      </c>
      <c r="AD143" s="68" t="s">
        <v>1343</v>
      </c>
      <c r="AE143" s="68" t="s">
        <v>1344</v>
      </c>
    </row>
    <row r="144" spans="1:31" x14ac:dyDescent="0.3">
      <c r="A144" s="72" t="s">
        <v>1355</v>
      </c>
      <c r="B144" s="72" t="s">
        <v>1362</v>
      </c>
      <c r="C144" s="73">
        <v>1913.520553588859</v>
      </c>
      <c r="D144" s="73">
        <v>2069.2839965820281</v>
      </c>
      <c r="E144" s="73">
        <v>2265.9701538085928</v>
      </c>
      <c r="F144" s="73">
        <v>2481.5299682617128</v>
      </c>
      <c r="G144" s="73">
        <v>2637.3888244628852</v>
      </c>
      <c r="H144" s="73">
        <v>2773.986053466796</v>
      </c>
      <c r="I144" s="73">
        <v>2939.550750732421</v>
      </c>
      <c r="J144" s="73">
        <v>3101.8463745117128</v>
      </c>
      <c r="K144" s="73">
        <v>3268.0303649902289</v>
      </c>
      <c r="L144" s="73">
        <v>3414.8693237304678</v>
      </c>
      <c r="M144" s="73">
        <v>3571.648559570312</v>
      </c>
      <c r="N144" s="73">
        <v>3741.8128051757813</v>
      </c>
      <c r="O144" s="73">
        <v>3908.65209960937</v>
      </c>
      <c r="P144" s="73">
        <v>4020.199584960937</v>
      </c>
      <c r="Q144" s="73">
        <v>4138.7557983398428</v>
      </c>
      <c r="R144" s="73">
        <v>4231.3834228515625</v>
      </c>
      <c r="S144" s="73">
        <v>4360.8052368164008</v>
      </c>
      <c r="T144" s="73">
        <v>4451.8955688476563</v>
      </c>
      <c r="U144" s="73">
        <v>4549.1459350585928</v>
      </c>
      <c r="V144" s="73">
        <v>4665.1983642578125</v>
      </c>
      <c r="W144" s="73">
        <v>4763.3251953124945</v>
      </c>
      <c r="X144" s="73">
        <v>4872.7831420898428</v>
      </c>
      <c r="Y144" s="73">
        <v>4984.3777465820258</v>
      </c>
      <c r="Z144" s="73">
        <v>5100.9013671875</v>
      </c>
      <c r="AA144" s="73">
        <v>5220.0137939453125</v>
      </c>
      <c r="AB144" s="73">
        <v>5346.0237426757813</v>
      </c>
      <c r="AC144" s="73">
        <v>5474.4638671875</v>
      </c>
      <c r="AD144" s="73">
        <v>5603.2781982421802</v>
      </c>
      <c r="AE144" s="73">
        <v>5728.2808837890598</v>
      </c>
    </row>
    <row r="145" spans="1:31" x14ac:dyDescent="0.3">
      <c r="A145" s="72" t="s">
        <v>1355</v>
      </c>
      <c r="B145" s="72" t="s">
        <v>1363</v>
      </c>
      <c r="C145" s="73">
        <v>119.5</v>
      </c>
      <c r="D145" s="73">
        <v>178</v>
      </c>
      <c r="E145" s="73">
        <v>241.39999999999998</v>
      </c>
      <c r="F145" s="73">
        <v>310.29999999999995</v>
      </c>
      <c r="G145" s="73">
        <v>355.9</v>
      </c>
      <c r="H145" s="73">
        <v>391.7</v>
      </c>
      <c r="I145" s="73">
        <v>430.3</v>
      </c>
      <c r="J145" s="73">
        <v>470.00000000000006</v>
      </c>
      <c r="K145" s="73">
        <v>506.09999999999997</v>
      </c>
      <c r="L145" s="73">
        <v>553.70000000000005</v>
      </c>
      <c r="M145" s="73">
        <v>605.90000000000009</v>
      </c>
      <c r="N145" s="73">
        <v>657.7</v>
      </c>
      <c r="O145" s="73">
        <v>708.5</v>
      </c>
      <c r="P145" s="73">
        <v>741.00000000000011</v>
      </c>
      <c r="Q145" s="73">
        <v>772.4</v>
      </c>
      <c r="R145" s="73">
        <v>771.60000000000014</v>
      </c>
      <c r="S145" s="73">
        <v>771.4</v>
      </c>
      <c r="T145" s="73">
        <v>770.09999999999991</v>
      </c>
      <c r="U145" s="73">
        <v>769.09999999999991</v>
      </c>
      <c r="V145" s="73">
        <v>767.7</v>
      </c>
      <c r="W145" s="73">
        <v>765.6</v>
      </c>
      <c r="X145" s="73">
        <v>763.3</v>
      </c>
      <c r="Y145" s="73">
        <v>760.5</v>
      </c>
      <c r="Z145" s="73">
        <v>758</v>
      </c>
      <c r="AA145" s="73">
        <v>754.8</v>
      </c>
      <c r="AB145" s="73">
        <v>751.7</v>
      </c>
      <c r="AC145" s="73">
        <v>748.10000000000014</v>
      </c>
      <c r="AD145" s="73">
        <v>743.8</v>
      </c>
      <c r="AE145" s="73">
        <v>738.2</v>
      </c>
    </row>
    <row r="146" spans="1:31" x14ac:dyDescent="0.3">
      <c r="A146" s="72" t="s">
        <v>1355</v>
      </c>
      <c r="B146" s="72" t="s">
        <v>1364</v>
      </c>
      <c r="C146" s="73">
        <v>119.5</v>
      </c>
      <c r="D146" s="73">
        <v>178</v>
      </c>
      <c r="E146" s="73">
        <v>241.39999999999998</v>
      </c>
      <c r="F146" s="73">
        <v>310.29999999999995</v>
      </c>
      <c r="G146" s="73">
        <v>355.9</v>
      </c>
      <c r="H146" s="73">
        <v>391.7</v>
      </c>
      <c r="I146" s="73">
        <v>430.3</v>
      </c>
      <c r="J146" s="73">
        <v>470.00000000000006</v>
      </c>
      <c r="K146" s="73">
        <v>506.09999999999997</v>
      </c>
      <c r="L146" s="73">
        <v>553.70000000000005</v>
      </c>
      <c r="M146" s="73">
        <v>605.90000000000009</v>
      </c>
      <c r="N146" s="73">
        <v>657.7</v>
      </c>
      <c r="O146" s="73">
        <v>708.5</v>
      </c>
      <c r="P146" s="73">
        <v>741.00000000000011</v>
      </c>
      <c r="Q146" s="73">
        <v>772.4</v>
      </c>
      <c r="R146" s="73">
        <v>771.60000000000014</v>
      </c>
      <c r="S146" s="73">
        <v>771.4</v>
      </c>
      <c r="T146" s="73">
        <v>770.09999999999991</v>
      </c>
      <c r="U146" s="73">
        <v>769.09999999999991</v>
      </c>
      <c r="V146" s="73">
        <v>767.7</v>
      </c>
      <c r="W146" s="73">
        <v>765.6</v>
      </c>
      <c r="X146" s="73">
        <v>763.3</v>
      </c>
      <c r="Y146" s="73">
        <v>760.5</v>
      </c>
      <c r="Z146" s="73">
        <v>758</v>
      </c>
      <c r="AA146" s="73">
        <v>754.8</v>
      </c>
      <c r="AB146" s="73">
        <v>751.7</v>
      </c>
      <c r="AC146" s="73">
        <v>748.10000000000014</v>
      </c>
      <c r="AD146" s="73">
        <v>743.8</v>
      </c>
      <c r="AE146" s="73">
        <v>738.2</v>
      </c>
    </row>
    <row r="148" spans="1:31" x14ac:dyDescent="0.3">
      <c r="A148" s="68" t="s">
        <v>1233</v>
      </c>
      <c r="B148" s="68" t="s">
        <v>1315</v>
      </c>
      <c r="C148" s="68" t="s">
        <v>1316</v>
      </c>
      <c r="D148" s="68" t="s">
        <v>1317</v>
      </c>
      <c r="E148" s="68" t="s">
        <v>1318</v>
      </c>
      <c r="F148" s="68" t="s">
        <v>1319</v>
      </c>
      <c r="G148" s="68" t="s">
        <v>1320</v>
      </c>
      <c r="H148" s="68" t="s">
        <v>1321</v>
      </c>
      <c r="I148" s="68" t="s">
        <v>1322</v>
      </c>
      <c r="J148" s="68" t="s">
        <v>1323</v>
      </c>
      <c r="K148" s="68" t="s">
        <v>1324</v>
      </c>
      <c r="L148" s="68" t="s">
        <v>1325</v>
      </c>
      <c r="M148" s="68" t="s">
        <v>1326</v>
      </c>
      <c r="N148" s="68" t="s">
        <v>1327</v>
      </c>
      <c r="O148" s="68" t="s">
        <v>1328</v>
      </c>
      <c r="P148" s="68" t="s">
        <v>1329</v>
      </c>
      <c r="Q148" s="68" t="s">
        <v>1330</v>
      </c>
      <c r="R148" s="68" t="s">
        <v>1331</v>
      </c>
      <c r="S148" s="68" t="s">
        <v>1332</v>
      </c>
      <c r="T148" s="68" t="s">
        <v>1333</v>
      </c>
      <c r="U148" s="68" t="s">
        <v>1334</v>
      </c>
      <c r="V148" s="68" t="s">
        <v>1335</v>
      </c>
      <c r="W148" s="68" t="s">
        <v>1336</v>
      </c>
      <c r="X148" s="68" t="s">
        <v>1337</v>
      </c>
      <c r="Y148" s="68" t="s">
        <v>1338</v>
      </c>
      <c r="Z148" s="68" t="s">
        <v>1339</v>
      </c>
      <c r="AA148" s="68" t="s">
        <v>1340</v>
      </c>
      <c r="AB148" s="68" t="s">
        <v>1341</v>
      </c>
      <c r="AC148" s="68" t="s">
        <v>1342</v>
      </c>
      <c r="AD148" s="68" t="s">
        <v>1343</v>
      </c>
      <c r="AE148" s="68" t="s">
        <v>1344</v>
      </c>
    </row>
    <row r="149" spans="1:31" x14ac:dyDescent="0.3">
      <c r="A149" s="72" t="s">
        <v>1356</v>
      </c>
      <c r="B149" s="72" t="s">
        <v>1362</v>
      </c>
      <c r="C149" s="73">
        <v>225.07540798187213</v>
      </c>
      <c r="D149" s="73">
        <v>252.54733276367128</v>
      </c>
      <c r="E149" s="73">
        <v>294.85238075256325</v>
      </c>
      <c r="F149" s="73">
        <v>344.1958045959463</v>
      </c>
      <c r="G149" s="73">
        <v>387.38790130615143</v>
      </c>
      <c r="H149" s="73">
        <v>422.86808395385714</v>
      </c>
      <c r="I149" s="73">
        <v>471.64043426513581</v>
      </c>
      <c r="J149" s="73">
        <v>509.32569885253889</v>
      </c>
      <c r="K149" s="73">
        <v>547.15161132812432</v>
      </c>
      <c r="L149" s="73">
        <v>585.54188537597565</v>
      </c>
      <c r="M149" s="73">
        <v>624.0957794189444</v>
      </c>
      <c r="N149" s="73">
        <v>672.57834625244095</v>
      </c>
      <c r="O149" s="73">
        <v>722.06751251220601</v>
      </c>
      <c r="P149" s="73">
        <v>753.63462829589707</v>
      </c>
      <c r="Q149" s="73">
        <v>791.83166503906091</v>
      </c>
      <c r="R149" s="73">
        <v>817.74313354492108</v>
      </c>
      <c r="S149" s="73">
        <v>867.62768554687409</v>
      </c>
      <c r="T149" s="73">
        <v>894.38310241699196</v>
      </c>
      <c r="U149" s="73">
        <v>922.76913452148403</v>
      </c>
      <c r="V149" s="73">
        <v>964.42491149902298</v>
      </c>
      <c r="W149" s="73">
        <v>993.69081115722599</v>
      </c>
      <c r="X149" s="73">
        <v>1029.1726226806629</v>
      </c>
      <c r="Y149" s="73">
        <v>1064.5164794921859</v>
      </c>
      <c r="Z149" s="73">
        <v>1099.929321289062</v>
      </c>
      <c r="AA149" s="73">
        <v>1133.8675231933589</v>
      </c>
      <c r="AB149" s="73">
        <v>1167.1424102783201</v>
      </c>
      <c r="AC149" s="73">
        <v>1200.017120361327</v>
      </c>
      <c r="AD149" s="73">
        <v>1231.6723632812491</v>
      </c>
      <c r="AE149" s="73">
        <v>1262.3330078124991</v>
      </c>
    </row>
    <row r="150" spans="1:31" x14ac:dyDescent="0.3">
      <c r="A150" s="72" t="s">
        <v>1356</v>
      </c>
      <c r="B150" s="72" t="s">
        <v>1363</v>
      </c>
      <c r="C150" s="73">
        <v>15.600000000000001</v>
      </c>
      <c r="D150" s="73">
        <v>28.200000000000003</v>
      </c>
      <c r="E150" s="73">
        <v>41.9</v>
      </c>
      <c r="F150" s="73">
        <v>57.600000000000009</v>
      </c>
      <c r="G150" s="73">
        <v>71.8</v>
      </c>
      <c r="H150" s="73">
        <v>84.1</v>
      </c>
      <c r="I150" s="73">
        <v>96.6</v>
      </c>
      <c r="J150" s="73">
        <v>108</v>
      </c>
      <c r="K150" s="73">
        <v>118.20000000000002</v>
      </c>
      <c r="L150" s="73">
        <v>133</v>
      </c>
      <c r="M150" s="73">
        <v>148.00000000000003</v>
      </c>
      <c r="N150" s="73">
        <v>163.30000000000001</v>
      </c>
      <c r="O150" s="73">
        <v>178.7</v>
      </c>
      <c r="P150" s="73">
        <v>192.1</v>
      </c>
      <c r="Q150" s="73">
        <v>204.70000000000002</v>
      </c>
      <c r="R150" s="73">
        <v>206.59999999999997</v>
      </c>
      <c r="S150" s="73">
        <v>208.60000000000002</v>
      </c>
      <c r="T150" s="73">
        <v>210.1</v>
      </c>
      <c r="U150" s="73">
        <v>211.60000000000002</v>
      </c>
      <c r="V150" s="73">
        <v>212.90000000000003</v>
      </c>
      <c r="W150" s="73">
        <v>213.89999999999998</v>
      </c>
      <c r="X150" s="73">
        <v>214.5</v>
      </c>
      <c r="Y150" s="73">
        <v>215.10000000000002</v>
      </c>
      <c r="Z150" s="73">
        <v>215.2</v>
      </c>
      <c r="AA150" s="73">
        <v>215</v>
      </c>
      <c r="AB150" s="73">
        <v>214.29999999999995</v>
      </c>
      <c r="AC150" s="73">
        <v>213.29999999999995</v>
      </c>
      <c r="AD150" s="73">
        <v>211.90000000000003</v>
      </c>
      <c r="AE150" s="73">
        <v>210.20000000000005</v>
      </c>
    </row>
    <row r="151" spans="1:31" x14ac:dyDescent="0.3">
      <c r="A151" s="72" t="s">
        <v>1356</v>
      </c>
      <c r="B151" s="72" t="s">
        <v>1364</v>
      </c>
      <c r="C151" s="73">
        <v>15.600000000000001</v>
      </c>
      <c r="D151" s="73">
        <v>28.200000000000003</v>
      </c>
      <c r="E151" s="73">
        <v>41.9</v>
      </c>
      <c r="F151" s="73">
        <v>57.600000000000009</v>
      </c>
      <c r="G151" s="73">
        <v>71.8</v>
      </c>
      <c r="H151" s="73">
        <v>84.1</v>
      </c>
      <c r="I151" s="73">
        <v>96.6</v>
      </c>
      <c r="J151" s="73">
        <v>108</v>
      </c>
      <c r="K151" s="73">
        <v>118.20000000000002</v>
      </c>
      <c r="L151" s="73">
        <v>133</v>
      </c>
      <c r="M151" s="73">
        <v>148.00000000000003</v>
      </c>
      <c r="N151" s="73">
        <v>163.30000000000001</v>
      </c>
      <c r="O151" s="73">
        <v>178.7</v>
      </c>
      <c r="P151" s="73">
        <v>192.1</v>
      </c>
      <c r="Q151" s="73">
        <v>204.70000000000002</v>
      </c>
      <c r="R151" s="73">
        <v>206.59999999999997</v>
      </c>
      <c r="S151" s="73">
        <v>208.60000000000002</v>
      </c>
      <c r="T151" s="73">
        <v>210.1</v>
      </c>
      <c r="U151" s="73">
        <v>211.60000000000002</v>
      </c>
      <c r="V151" s="73">
        <v>212.90000000000003</v>
      </c>
      <c r="W151" s="73">
        <v>213.89999999999998</v>
      </c>
      <c r="X151" s="73">
        <v>214.5</v>
      </c>
      <c r="Y151" s="73">
        <v>215.10000000000002</v>
      </c>
      <c r="Z151" s="73">
        <v>215.2</v>
      </c>
      <c r="AA151" s="73">
        <v>215</v>
      </c>
      <c r="AB151" s="73">
        <v>214.29999999999995</v>
      </c>
      <c r="AC151" s="73">
        <v>213.29999999999995</v>
      </c>
      <c r="AD151" s="73">
        <v>211.90000000000003</v>
      </c>
      <c r="AE151" s="73">
        <v>210.20000000000005</v>
      </c>
    </row>
  </sheetData>
  <mergeCells count="6">
    <mergeCell ref="A87:B87"/>
    <mergeCell ref="A17:B17"/>
    <mergeCell ref="A31:B31"/>
    <mergeCell ref="A45:B45"/>
    <mergeCell ref="A59:B59"/>
    <mergeCell ref="A73:B7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F3026-C24C-40C2-B6DE-A20B60612C22}">
  <sheetPr>
    <tabColor rgb="FF188736"/>
  </sheetPr>
  <dimension ref="A1:AI151"/>
  <sheetViews>
    <sheetView zoomScale="85" zoomScaleNormal="85" workbookViewId="0">
      <selection activeCell="C20" sqref="C20:C21"/>
    </sheetView>
  </sheetViews>
  <sheetFormatPr defaultColWidth="9.109375" defaultRowHeight="14.4" x14ac:dyDescent="0.3"/>
  <cols>
    <col min="1" max="1" width="16" style="71" customWidth="1"/>
    <col min="2" max="2" width="30.5546875" style="71" customWidth="1"/>
    <col min="3" max="32" width="9.44140625" style="71" customWidth="1"/>
    <col min="33" max="33" width="11.5546875" style="71" bestFit="1" customWidth="1"/>
    <col min="34" max="16384" width="9.109375" style="71"/>
  </cols>
  <sheetData>
    <row r="1" spans="1:35" s="69" customFormat="1" ht="23.25" customHeight="1" x14ac:dyDescent="0.3">
      <c r="A1" s="67" t="s">
        <v>1400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</row>
    <row r="2" spans="1:35" s="69" customFormat="1" x14ac:dyDescent="0.3">
      <c r="A2" s="69" t="s">
        <v>1313</v>
      </c>
    </row>
    <row r="3" spans="1:35" s="69" customFormat="1" x14ac:dyDescent="0.3"/>
    <row r="4" spans="1:35" x14ac:dyDescent="0.3">
      <c r="A4" s="70" t="s">
        <v>1314</v>
      </c>
      <c r="B4" s="70"/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</row>
    <row r="5" spans="1:35" x14ac:dyDescent="0.3">
      <c r="A5" s="68" t="s">
        <v>1233</v>
      </c>
      <c r="B5" s="68" t="s">
        <v>1315</v>
      </c>
      <c r="C5" s="68" t="s">
        <v>1316</v>
      </c>
      <c r="D5" s="68" t="s">
        <v>1317</v>
      </c>
      <c r="E5" s="68" t="s">
        <v>1318</v>
      </c>
      <c r="F5" s="68" t="s">
        <v>1319</v>
      </c>
      <c r="G5" s="68" t="s">
        <v>1320</v>
      </c>
      <c r="H5" s="68" t="s">
        <v>1321</v>
      </c>
      <c r="I5" s="68" t="s">
        <v>1322</v>
      </c>
      <c r="J5" s="68" t="s">
        <v>1323</v>
      </c>
      <c r="K5" s="68" t="s">
        <v>1324</v>
      </c>
      <c r="L5" s="68" t="s">
        <v>1325</v>
      </c>
      <c r="M5" s="68" t="s">
        <v>1326</v>
      </c>
      <c r="N5" s="68" t="s">
        <v>1327</v>
      </c>
      <c r="O5" s="68" t="s">
        <v>1328</v>
      </c>
      <c r="P5" s="68" t="s">
        <v>1329</v>
      </c>
      <c r="Q5" s="68" t="s">
        <v>1330</v>
      </c>
      <c r="R5" s="68" t="s">
        <v>1331</v>
      </c>
      <c r="S5" s="68" t="s">
        <v>1332</v>
      </c>
      <c r="T5" s="68" t="s">
        <v>1333</v>
      </c>
      <c r="U5" s="68" t="s">
        <v>1334</v>
      </c>
      <c r="V5" s="68" t="s">
        <v>1335</v>
      </c>
      <c r="W5" s="68" t="s">
        <v>1336</v>
      </c>
      <c r="X5" s="68" t="s">
        <v>1337</v>
      </c>
      <c r="Y5" s="68" t="s">
        <v>1338</v>
      </c>
      <c r="Z5" s="68" t="s">
        <v>1339</v>
      </c>
      <c r="AA5" s="68" t="s">
        <v>1340</v>
      </c>
      <c r="AB5" s="68" t="s">
        <v>1341</v>
      </c>
      <c r="AC5" s="68" t="s">
        <v>1342</v>
      </c>
      <c r="AD5" s="68" t="s">
        <v>1343</v>
      </c>
      <c r="AE5" s="68" t="s">
        <v>1344</v>
      </c>
    </row>
    <row r="6" spans="1:35" x14ac:dyDescent="0.3">
      <c r="A6" s="72" t="s">
        <v>1345</v>
      </c>
      <c r="B6" s="72" t="s">
        <v>621</v>
      </c>
      <c r="C6" s="73">
        <v>18366</v>
      </c>
      <c r="D6" s="73">
        <v>17891</v>
      </c>
      <c r="E6" s="73">
        <v>16416</v>
      </c>
      <c r="F6" s="73">
        <v>11965.826329207681</v>
      </c>
      <c r="G6" s="73">
        <v>9873.1368849476166</v>
      </c>
      <c r="H6" s="73">
        <v>9655.4353662177782</v>
      </c>
      <c r="I6" s="73">
        <v>9564.6389801540299</v>
      </c>
      <c r="J6" s="73">
        <v>9564.638697994651</v>
      </c>
      <c r="K6" s="73">
        <v>8387.48899637873</v>
      </c>
      <c r="L6" s="73">
        <v>8387.488996403059</v>
      </c>
      <c r="M6" s="73">
        <v>8237.4457834984787</v>
      </c>
      <c r="N6" s="73">
        <v>6040.7669161696094</v>
      </c>
      <c r="O6" s="73">
        <v>5510.1760773656797</v>
      </c>
      <c r="P6" s="73">
        <v>5510.1760774528302</v>
      </c>
      <c r="Q6" s="73">
        <v>4885.5233911509804</v>
      </c>
      <c r="R6" s="73">
        <v>4519.6261051536494</v>
      </c>
      <c r="S6" s="73">
        <v>4498.4690711364801</v>
      </c>
      <c r="T6" s="73">
        <v>4498.4690711581898</v>
      </c>
      <c r="U6" s="73">
        <v>4498.4690711573203</v>
      </c>
      <c r="V6" s="73">
        <v>4438.0961411489398</v>
      </c>
      <c r="W6" s="73">
        <v>3432.1962271305997</v>
      </c>
      <c r="X6" s="73">
        <v>1998.1962271235602</v>
      </c>
      <c r="Y6" s="73">
        <v>1463.0084259999999</v>
      </c>
      <c r="Z6" s="73">
        <v>1285.727126</v>
      </c>
      <c r="AA6" s="73">
        <v>1285.727126</v>
      </c>
      <c r="AB6" s="73">
        <v>1285.727126</v>
      </c>
      <c r="AC6" s="73">
        <v>1265.9994799999999</v>
      </c>
      <c r="AD6" s="73">
        <v>1265.9994799999999</v>
      </c>
      <c r="AE6" s="73">
        <v>1265.9994799999999</v>
      </c>
    </row>
    <row r="7" spans="1:35" x14ac:dyDescent="0.3">
      <c r="A7" s="72" t="s">
        <v>1345</v>
      </c>
      <c r="B7" s="72" t="s">
        <v>622</v>
      </c>
      <c r="C7" s="73">
        <v>4790</v>
      </c>
      <c r="D7" s="73">
        <v>4790</v>
      </c>
      <c r="E7" s="73">
        <v>4790</v>
      </c>
      <c r="F7" s="73">
        <v>2196.1484100000002</v>
      </c>
      <c r="G7" s="73">
        <v>2108.0655500000003</v>
      </c>
      <c r="H7" s="73">
        <v>1748.2525500000002</v>
      </c>
      <c r="I7" s="73">
        <v>1.6090431599999999E-3</v>
      </c>
      <c r="J7" s="73">
        <v>1.0088525700000001E-3</v>
      </c>
      <c r="K7" s="73">
        <v>1.0086972999999999E-3</v>
      </c>
      <c r="L7" s="73">
        <v>1.0089369299999991E-3</v>
      </c>
      <c r="M7" s="73">
        <v>1.008844909999999E-3</v>
      </c>
      <c r="N7" s="73">
        <v>1.008891099999999E-3</v>
      </c>
      <c r="O7" s="73">
        <v>1.008944979999999E-3</v>
      </c>
      <c r="P7" s="73">
        <v>1.00890969E-3</v>
      </c>
      <c r="Q7" s="73">
        <v>1.008847139999999E-3</v>
      </c>
      <c r="R7" s="73">
        <v>8.3591172E-4</v>
      </c>
      <c r="S7" s="73">
        <v>5.6463219999999998E-4</v>
      </c>
      <c r="T7" s="73">
        <v>5.6465018999999998E-4</v>
      </c>
      <c r="U7" s="73">
        <v>5.6472979999999998E-4</v>
      </c>
      <c r="V7" s="73">
        <v>5.6469927E-4</v>
      </c>
      <c r="W7" s="73">
        <v>5.6467563999999999E-4</v>
      </c>
      <c r="X7" s="73">
        <v>5.6464081999999796E-4</v>
      </c>
      <c r="Y7" s="73">
        <v>5.6466019999999999E-4</v>
      </c>
      <c r="Z7" s="73">
        <v>5.6466888E-4</v>
      </c>
      <c r="AA7" s="73">
        <v>1.5420120000000001E-4</v>
      </c>
      <c r="AB7" s="73">
        <v>1.5405614E-4</v>
      </c>
      <c r="AC7" s="73">
        <v>0</v>
      </c>
      <c r="AD7" s="73">
        <v>0</v>
      </c>
      <c r="AE7" s="73">
        <v>0</v>
      </c>
    </row>
    <row r="8" spans="1:35" x14ac:dyDescent="0.3">
      <c r="A8" s="72" t="s">
        <v>1345</v>
      </c>
      <c r="B8" s="72" t="s">
        <v>360</v>
      </c>
      <c r="C8" s="73">
        <v>3054.8999938964839</v>
      </c>
      <c r="D8" s="73">
        <v>3054.8999938964839</v>
      </c>
      <c r="E8" s="73">
        <v>2874.8999938964839</v>
      </c>
      <c r="F8" s="73">
        <v>2874.8999938964839</v>
      </c>
      <c r="G8" s="73">
        <v>2874.8999938964839</v>
      </c>
      <c r="H8" s="73">
        <v>2874.8999938964839</v>
      </c>
      <c r="I8" s="73">
        <v>2874.8999938964839</v>
      </c>
      <c r="J8" s="73">
        <v>2874.8999938964839</v>
      </c>
      <c r="K8" s="73">
        <v>2874.8999938964839</v>
      </c>
      <c r="L8" s="73">
        <v>2874.8999938964839</v>
      </c>
      <c r="M8" s="73">
        <v>2874.8999938964839</v>
      </c>
      <c r="N8" s="73">
        <v>2874.8999938964839</v>
      </c>
      <c r="O8" s="73">
        <v>2874.8999938964839</v>
      </c>
      <c r="P8" s="73">
        <v>2874.8999938964839</v>
      </c>
      <c r="Q8" s="73">
        <v>2874.8999938964839</v>
      </c>
      <c r="R8" s="73">
        <v>2489.8999938964839</v>
      </c>
      <c r="S8" s="73">
        <v>1960.8999938964839</v>
      </c>
      <c r="T8" s="73">
        <v>1960.8999938964839</v>
      </c>
      <c r="U8" s="73">
        <v>1817.5</v>
      </c>
      <c r="V8" s="73">
        <v>1817.5</v>
      </c>
      <c r="W8" s="73">
        <v>1817.5</v>
      </c>
      <c r="X8" s="73">
        <v>1817.5</v>
      </c>
      <c r="Y8" s="73">
        <v>1377.5</v>
      </c>
      <c r="Z8" s="73">
        <v>1192.5</v>
      </c>
      <c r="AA8" s="73">
        <v>548</v>
      </c>
      <c r="AB8" s="73">
        <v>388</v>
      </c>
      <c r="AC8" s="73">
        <v>388</v>
      </c>
      <c r="AD8" s="73">
        <v>388</v>
      </c>
      <c r="AE8" s="73">
        <v>388</v>
      </c>
    </row>
    <row r="9" spans="1:35" x14ac:dyDescent="0.3">
      <c r="A9" s="72" t="s">
        <v>1345</v>
      </c>
      <c r="B9" s="72" t="s">
        <v>1346</v>
      </c>
      <c r="C9" s="73">
        <v>1384</v>
      </c>
      <c r="D9" s="73">
        <v>1384</v>
      </c>
      <c r="E9" s="73">
        <v>1384</v>
      </c>
      <c r="F9" s="73">
        <v>1384</v>
      </c>
      <c r="G9" s="73">
        <v>1384</v>
      </c>
      <c r="H9" s="73">
        <v>1384</v>
      </c>
      <c r="I9" s="73">
        <v>1384</v>
      </c>
      <c r="J9" s="73">
        <v>1384</v>
      </c>
      <c r="K9" s="73">
        <v>1384</v>
      </c>
      <c r="L9" s="73">
        <v>1384</v>
      </c>
      <c r="M9" s="73">
        <v>1384</v>
      </c>
      <c r="N9" s="73">
        <v>1384</v>
      </c>
      <c r="O9" s="73">
        <v>1384</v>
      </c>
      <c r="P9" s="73">
        <v>1384</v>
      </c>
      <c r="Q9" s="73">
        <v>584</v>
      </c>
      <c r="R9" s="73">
        <v>584</v>
      </c>
      <c r="S9" s="73">
        <v>584</v>
      </c>
      <c r="T9" s="73">
        <v>584</v>
      </c>
      <c r="U9" s="73">
        <v>84</v>
      </c>
      <c r="V9" s="73">
        <v>84</v>
      </c>
      <c r="W9" s="73">
        <v>84</v>
      </c>
      <c r="X9" s="73">
        <v>84</v>
      </c>
      <c r="Y9" s="73">
        <v>84</v>
      </c>
      <c r="Z9" s="73">
        <v>84</v>
      </c>
      <c r="AA9" s="73">
        <v>84</v>
      </c>
      <c r="AB9" s="73">
        <v>0</v>
      </c>
      <c r="AC9" s="73">
        <v>0</v>
      </c>
      <c r="AD9" s="73">
        <v>0</v>
      </c>
      <c r="AE9" s="73">
        <v>0</v>
      </c>
    </row>
    <row r="10" spans="1:35" x14ac:dyDescent="0.3">
      <c r="A10" s="72" t="s">
        <v>1345</v>
      </c>
      <c r="B10" s="72" t="s">
        <v>1347</v>
      </c>
      <c r="C10" s="73">
        <v>6863.139991760253</v>
      </c>
      <c r="D10" s="73">
        <v>6863.139991760253</v>
      </c>
      <c r="E10" s="73">
        <v>6863.139991760253</v>
      </c>
      <c r="F10" s="73">
        <v>6863.139991760253</v>
      </c>
      <c r="G10" s="73">
        <v>6863.139991760253</v>
      </c>
      <c r="H10" s="73">
        <v>6863.139991760253</v>
      </c>
      <c r="I10" s="73">
        <v>6863.139991760253</v>
      </c>
      <c r="J10" s="73">
        <v>6863.139991760253</v>
      </c>
      <c r="K10" s="73">
        <v>6863.139991760253</v>
      </c>
      <c r="L10" s="73">
        <v>6480.639991760253</v>
      </c>
      <c r="M10" s="73">
        <v>6480.639991760253</v>
      </c>
      <c r="N10" s="73">
        <v>6211.2999954223633</v>
      </c>
      <c r="O10" s="73">
        <v>5749.2999954223633</v>
      </c>
      <c r="P10" s="73">
        <v>5632.2999954223633</v>
      </c>
      <c r="Q10" s="73">
        <v>5548.4898632893828</v>
      </c>
      <c r="R10" s="73">
        <v>5548.4898633007788</v>
      </c>
      <c r="S10" s="73">
        <v>7328.5120154223623</v>
      </c>
      <c r="T10" s="73">
        <v>7328.5120154223623</v>
      </c>
      <c r="U10" s="73">
        <v>7812.7843154223619</v>
      </c>
      <c r="V10" s="73">
        <v>7692.7843154223619</v>
      </c>
      <c r="W10" s="73">
        <v>9078.5849754223618</v>
      </c>
      <c r="X10" s="73">
        <v>9229.1649754223617</v>
      </c>
      <c r="Y10" s="73">
        <v>10983.054405244713</v>
      </c>
      <c r="Z10" s="73">
        <v>11108.970355752423</v>
      </c>
      <c r="AA10" s="73">
        <v>11108.970355755462</v>
      </c>
      <c r="AB10" s="73">
        <v>13045.344055763822</v>
      </c>
      <c r="AC10" s="73">
        <v>12461.344055785592</v>
      </c>
      <c r="AD10" s="73">
        <v>12985.101455924954</v>
      </c>
      <c r="AE10" s="73">
        <v>13684.432949586144</v>
      </c>
    </row>
    <row r="11" spans="1:35" x14ac:dyDescent="0.3">
      <c r="A11" s="72" t="s">
        <v>1345</v>
      </c>
      <c r="B11" s="72" t="s">
        <v>1271</v>
      </c>
      <c r="C11" s="73">
        <v>7365.2999954223633</v>
      </c>
      <c r="D11" s="73">
        <v>7365.2999954223633</v>
      </c>
      <c r="E11" s="73">
        <v>7365.2999954223633</v>
      </c>
      <c r="F11" s="73">
        <v>7365.2999954223633</v>
      </c>
      <c r="G11" s="73">
        <v>7365.2999954223633</v>
      </c>
      <c r="H11" s="73">
        <v>7365.2999954223633</v>
      </c>
      <c r="I11" s="73">
        <v>7365.2999954223633</v>
      </c>
      <c r="J11" s="73">
        <v>7365.2999954223633</v>
      </c>
      <c r="K11" s="73">
        <v>7365.2999954223633</v>
      </c>
      <c r="L11" s="73">
        <v>7365.2999954223633</v>
      </c>
      <c r="M11" s="73">
        <v>7365.2999954223633</v>
      </c>
      <c r="N11" s="73">
        <v>7365.2999954223633</v>
      </c>
      <c r="O11" s="73">
        <v>7365.2999954223633</v>
      </c>
      <c r="P11" s="73">
        <v>7365.2999954223633</v>
      </c>
      <c r="Q11" s="73">
        <v>7365.2999954223633</v>
      </c>
      <c r="R11" s="73">
        <v>7365.2999954223633</v>
      </c>
      <c r="S11" s="73">
        <v>7278.8999938964844</v>
      </c>
      <c r="T11" s="73">
        <v>7278.8999938964844</v>
      </c>
      <c r="U11" s="73">
        <v>7278.8999938964844</v>
      </c>
      <c r="V11" s="73">
        <v>7278.8999938964844</v>
      </c>
      <c r="W11" s="73">
        <v>7278.8999938964844</v>
      </c>
      <c r="X11" s="73">
        <v>7212.8999938964844</v>
      </c>
      <c r="Y11" s="73">
        <v>7212.8999938964844</v>
      </c>
      <c r="Z11" s="73">
        <v>7212.8999938964844</v>
      </c>
      <c r="AA11" s="73">
        <v>7212.8999938964844</v>
      </c>
      <c r="AB11" s="73">
        <v>7212.8999938964844</v>
      </c>
      <c r="AC11" s="73">
        <v>7212.8999938964844</v>
      </c>
      <c r="AD11" s="73">
        <v>7212.8999938964844</v>
      </c>
      <c r="AE11" s="73">
        <v>7212.8999938964844</v>
      </c>
    </row>
    <row r="12" spans="1:35" x14ac:dyDescent="0.3">
      <c r="A12" s="72" t="s">
        <v>1345</v>
      </c>
      <c r="B12" s="72" t="s">
        <v>626</v>
      </c>
      <c r="C12" s="73">
        <v>14690.714117251206</v>
      </c>
      <c r="D12" s="73">
        <v>16595.188153283918</v>
      </c>
      <c r="E12" s="73">
        <v>18535.941415009802</v>
      </c>
      <c r="F12" s="73">
        <v>23592.699561535206</v>
      </c>
      <c r="G12" s="73">
        <v>23663.329241539319</v>
      </c>
      <c r="H12" s="73">
        <v>24266.745471544229</v>
      </c>
      <c r="I12" s="73">
        <v>27687.243221548812</v>
      </c>
      <c r="J12" s="73">
        <v>29884.851025418531</v>
      </c>
      <c r="K12" s="73">
        <v>31653.824125430001</v>
      </c>
      <c r="L12" s="73">
        <v>31690.837639016463</v>
      </c>
      <c r="M12" s="73">
        <v>32860.865774341604</v>
      </c>
      <c r="N12" s="73">
        <v>36940.282023751737</v>
      </c>
      <c r="O12" s="73">
        <v>39025.59446986609</v>
      </c>
      <c r="P12" s="73">
        <v>39577.957249925632</v>
      </c>
      <c r="Q12" s="73">
        <v>39857.85317097402</v>
      </c>
      <c r="R12" s="73">
        <v>40474.54043789547</v>
      </c>
      <c r="S12" s="73">
        <v>43698.78649313825</v>
      </c>
      <c r="T12" s="73">
        <v>44360.036989977554</v>
      </c>
      <c r="U12" s="73">
        <v>44308.109257605065</v>
      </c>
      <c r="V12" s="73">
        <v>44395.680795960681</v>
      </c>
      <c r="W12" s="73">
        <v>46767.721639952717</v>
      </c>
      <c r="X12" s="73">
        <v>48687.183589077387</v>
      </c>
      <c r="Y12" s="73">
        <v>48452.97878355271</v>
      </c>
      <c r="Z12" s="73">
        <v>48054.364699550235</v>
      </c>
      <c r="AA12" s="73">
        <v>48665.312939565447</v>
      </c>
      <c r="AB12" s="73">
        <v>52644.473731429825</v>
      </c>
      <c r="AC12" s="73">
        <v>52898.106031627336</v>
      </c>
      <c r="AD12" s="73">
        <v>53649.280450266771</v>
      </c>
      <c r="AE12" s="73">
        <v>55142.740255557488</v>
      </c>
    </row>
    <row r="13" spans="1:35" x14ac:dyDescent="0.3">
      <c r="A13" s="72" t="s">
        <v>1345</v>
      </c>
      <c r="B13" s="72" t="s">
        <v>1348</v>
      </c>
      <c r="C13" s="73">
        <v>5599.9709892272858</v>
      </c>
      <c r="D13" s="73">
        <v>6959.1559867858805</v>
      </c>
      <c r="E13" s="73">
        <v>6959.1559867858805</v>
      </c>
      <c r="F13" s="73">
        <v>6959.1559867858805</v>
      </c>
      <c r="G13" s="73">
        <v>7229.4377567858801</v>
      </c>
      <c r="H13" s="73">
        <v>7229.4377567858801</v>
      </c>
      <c r="I13" s="73">
        <v>7304.2727652528401</v>
      </c>
      <c r="J13" s="73">
        <v>7528.8338586643495</v>
      </c>
      <c r="K13" s="73">
        <v>10787.215307744009</v>
      </c>
      <c r="L13" s="73">
        <v>10984.27862446276</v>
      </c>
      <c r="M13" s="73">
        <v>11466.426649229679</v>
      </c>
      <c r="N13" s="73">
        <v>14367.164259982381</v>
      </c>
      <c r="O13" s="73">
        <v>15724.693279191943</v>
      </c>
      <c r="P13" s="73">
        <v>15813.893308934401</v>
      </c>
      <c r="Q13" s="73">
        <v>15854.974808960362</v>
      </c>
      <c r="R13" s="73">
        <v>15733.974809011992</v>
      </c>
      <c r="S13" s="73">
        <v>21016.89737618755</v>
      </c>
      <c r="T13" s="73">
        <v>21305.127673212406</v>
      </c>
      <c r="U13" s="73">
        <v>22375.884723537496</v>
      </c>
      <c r="V13" s="73">
        <v>25001.617660669253</v>
      </c>
      <c r="W13" s="73">
        <v>28759.094910341722</v>
      </c>
      <c r="X13" s="73">
        <v>34554.485480615513</v>
      </c>
      <c r="Y13" s="73">
        <v>36383.478586226716</v>
      </c>
      <c r="Z13" s="73">
        <v>35964.858591129458</v>
      </c>
      <c r="AA13" s="73">
        <v>36173.65889038051</v>
      </c>
      <c r="AB13" s="73">
        <v>41429.739811197913</v>
      </c>
      <c r="AC13" s="73">
        <v>41319.339810068785</v>
      </c>
      <c r="AD13" s="73">
        <v>40586.53980727966</v>
      </c>
      <c r="AE13" s="73">
        <v>39832.786969595109</v>
      </c>
      <c r="AF13" s="69"/>
      <c r="AG13" s="69"/>
      <c r="AH13" s="69"/>
      <c r="AI13" s="69"/>
    </row>
    <row r="14" spans="1:35" x14ac:dyDescent="0.3">
      <c r="A14" s="72" t="s">
        <v>1345</v>
      </c>
      <c r="B14" s="72" t="s">
        <v>1349</v>
      </c>
      <c r="C14" s="73">
        <v>260.329999923706</v>
      </c>
      <c r="D14" s="73">
        <v>600.32999992370605</v>
      </c>
      <c r="E14" s="73">
        <v>600.32999992370605</v>
      </c>
      <c r="F14" s="73">
        <v>600.32999992370605</v>
      </c>
      <c r="G14" s="73">
        <v>600.32999992370605</v>
      </c>
      <c r="H14" s="73">
        <v>600.32999992370605</v>
      </c>
      <c r="I14" s="73">
        <v>600.32999992370605</v>
      </c>
      <c r="J14" s="73">
        <v>600.33025067072595</v>
      </c>
      <c r="K14" s="73">
        <v>600.33044750339604</v>
      </c>
      <c r="L14" s="73">
        <v>570.33054829072603</v>
      </c>
      <c r="M14" s="73">
        <v>570.33055472676597</v>
      </c>
      <c r="N14" s="73">
        <v>785.76691593424596</v>
      </c>
      <c r="O14" s="73">
        <v>1037.5037961013099</v>
      </c>
      <c r="P14" s="73">
        <v>1012.50379622424</v>
      </c>
      <c r="Q14" s="73">
        <v>1332.6254348930402</v>
      </c>
      <c r="R14" s="73">
        <v>1332.62543496075</v>
      </c>
      <c r="S14" s="73">
        <v>1892.9326468464799</v>
      </c>
      <c r="T14" s="73">
        <v>1892.932646946</v>
      </c>
      <c r="U14" s="73">
        <v>2378.2486346976298</v>
      </c>
      <c r="V14" s="73">
        <v>2358.2486347804997</v>
      </c>
      <c r="W14" s="73">
        <v>3155.2819073986998</v>
      </c>
      <c r="X14" s="73">
        <v>3279.1340031555001</v>
      </c>
      <c r="Y14" s="73">
        <v>3279.1340031749</v>
      </c>
      <c r="Z14" s="73">
        <v>4177.5638300000001</v>
      </c>
      <c r="AA14" s="73">
        <v>4177.5638099999996</v>
      </c>
      <c r="AB14" s="73">
        <v>5511.5848110567294</v>
      </c>
      <c r="AC14" s="73">
        <v>5511.5847364963938</v>
      </c>
      <c r="AD14" s="73">
        <v>6371.5261261822416</v>
      </c>
      <c r="AE14" s="73">
        <v>6578.4053706274535</v>
      </c>
      <c r="AF14" s="69"/>
      <c r="AG14" s="69"/>
      <c r="AH14" s="69"/>
      <c r="AI14" s="69"/>
    </row>
    <row r="15" spans="1:35" x14ac:dyDescent="0.3">
      <c r="A15" s="72" t="s">
        <v>1345</v>
      </c>
      <c r="B15" s="72" t="s">
        <v>612</v>
      </c>
      <c r="C15" s="73">
        <v>810</v>
      </c>
      <c r="D15" s="73">
        <v>810</v>
      </c>
      <c r="E15" s="73">
        <v>810</v>
      </c>
      <c r="F15" s="73">
        <v>810</v>
      </c>
      <c r="G15" s="73">
        <v>2850</v>
      </c>
      <c r="H15" s="73">
        <v>2850</v>
      </c>
      <c r="I15" s="73">
        <v>2850</v>
      </c>
      <c r="J15" s="73">
        <v>2850.0002543609098</v>
      </c>
      <c r="K15" s="73">
        <v>4850.0000799030458</v>
      </c>
      <c r="L15" s="73">
        <v>4850.0002064030195</v>
      </c>
      <c r="M15" s="73">
        <v>4850.0002240994099</v>
      </c>
      <c r="N15" s="73">
        <v>6544.5104206444894</v>
      </c>
      <c r="O15" s="73">
        <v>6816.9897006568399</v>
      </c>
      <c r="P15" s="73">
        <v>6816.9897006629899</v>
      </c>
      <c r="Q15" s="73">
        <v>7144.3804433238402</v>
      </c>
      <c r="R15" s="73">
        <v>7144.3804433532196</v>
      </c>
      <c r="S15" s="73">
        <v>7996.5560481071698</v>
      </c>
      <c r="T15" s="73">
        <v>7996.5560481252305</v>
      </c>
      <c r="U15" s="73">
        <v>7996.5561454127201</v>
      </c>
      <c r="V15" s="73">
        <v>7996.5561454404306</v>
      </c>
      <c r="W15" s="73">
        <v>9453.0120456295499</v>
      </c>
      <c r="X15" s="73">
        <v>10774.801045688921</v>
      </c>
      <c r="Y15" s="73">
        <v>10774.801045701519</v>
      </c>
      <c r="Z15" s="73">
        <v>10777.54168245246</v>
      </c>
      <c r="AA15" s="73">
        <v>10777.54168248279</v>
      </c>
      <c r="AB15" s="73">
        <v>10783.409582554499</v>
      </c>
      <c r="AC15" s="73">
        <v>10783.409582586521</v>
      </c>
      <c r="AD15" s="73">
        <v>10950.000382642951</v>
      </c>
      <c r="AE15" s="73">
        <v>10950.00038271528</v>
      </c>
      <c r="AF15" s="69"/>
      <c r="AG15" s="69"/>
      <c r="AH15" s="69"/>
      <c r="AI15" s="69"/>
    </row>
    <row r="16" spans="1:35" x14ac:dyDescent="0.3">
      <c r="A16" s="72" t="s">
        <v>1345</v>
      </c>
      <c r="B16" s="72" t="s">
        <v>1350</v>
      </c>
      <c r="C16" s="73">
        <v>95.565001159906174</v>
      </c>
      <c r="D16" s="73">
        <v>222.30399817228289</v>
      </c>
      <c r="E16" s="73">
        <v>472.72400641441254</v>
      </c>
      <c r="F16" s="73">
        <v>827.38901638984419</v>
      </c>
      <c r="G16" s="73">
        <v>1275.4639947414385</v>
      </c>
      <c r="H16" s="73">
        <v>1796.002980709073</v>
      </c>
      <c r="I16" s="73">
        <v>2438.3960294723474</v>
      </c>
      <c r="J16" s="73">
        <v>3184.4369697570778</v>
      </c>
      <c r="K16" s="73">
        <v>4042.5660362243557</v>
      </c>
      <c r="L16" s="73">
        <v>4718.5470113754145</v>
      </c>
      <c r="M16" s="73">
        <v>5463.8920488357453</v>
      </c>
      <c r="N16" s="73">
        <v>6261.2278814315578</v>
      </c>
      <c r="O16" s="73">
        <v>7107.5971488952464</v>
      </c>
      <c r="P16" s="73">
        <v>7905.5148887634123</v>
      </c>
      <c r="Q16" s="73">
        <v>8730.1271591186469</v>
      </c>
      <c r="R16" s="73">
        <v>9162.6489810943513</v>
      </c>
      <c r="S16" s="73">
        <v>9618.3372249603162</v>
      </c>
      <c r="T16" s="73">
        <v>10079.154048919669</v>
      </c>
      <c r="U16" s="73">
        <v>10567.066068649285</v>
      </c>
      <c r="V16" s="73">
        <v>11065.494928359969</v>
      </c>
      <c r="W16" s="73">
        <v>11575.234004974354</v>
      </c>
      <c r="X16" s="73">
        <v>12098.768871307355</v>
      </c>
      <c r="Y16" s="73">
        <v>12640.389154434191</v>
      </c>
      <c r="Z16" s="73">
        <v>13204.069122314442</v>
      </c>
      <c r="AA16" s="73">
        <v>13783.858104705803</v>
      </c>
      <c r="AB16" s="73">
        <v>14380.364139556885</v>
      </c>
      <c r="AC16" s="73">
        <v>14988.57563400268</v>
      </c>
      <c r="AD16" s="73">
        <v>15603.09802246093</v>
      </c>
      <c r="AE16" s="73">
        <v>16225.747894287102</v>
      </c>
      <c r="AF16" s="69"/>
      <c r="AG16" s="69"/>
      <c r="AH16" s="69"/>
      <c r="AI16" s="69"/>
    </row>
    <row r="17" spans="1:35" x14ac:dyDescent="0.3">
      <c r="A17" s="108" t="s">
        <v>1351</v>
      </c>
      <c r="B17" s="108"/>
      <c r="C17" s="74">
        <v>62114.025087557595</v>
      </c>
      <c r="D17" s="74">
        <v>64902.684121148901</v>
      </c>
      <c r="E17" s="74">
        <v>65188.437382874785</v>
      </c>
      <c r="F17" s="74">
        <v>63201.170268607872</v>
      </c>
      <c r="G17" s="74">
        <v>61361.309414351919</v>
      </c>
      <c r="H17" s="74">
        <v>61387.211125626993</v>
      </c>
      <c r="I17" s="74">
        <v>63043.496557077946</v>
      </c>
      <c r="J17" s="74">
        <v>65465.664572009206</v>
      </c>
      <c r="K17" s="74">
        <v>69315.86941932913</v>
      </c>
      <c r="L17" s="74">
        <v>69167.446249898319</v>
      </c>
      <c r="M17" s="74">
        <v>70669.579196993771</v>
      </c>
      <c r="N17" s="74">
        <v>75183.714193536041</v>
      </c>
      <c r="O17" s="74">
        <v>77633.964820109904</v>
      </c>
      <c r="P17" s="74">
        <v>78158.527629963763</v>
      </c>
      <c r="Q17" s="74">
        <v>76971.042232540742</v>
      </c>
      <c r="R17" s="74">
        <v>76715.832040592461</v>
      </c>
      <c r="S17" s="74">
        <v>86366.465508309804</v>
      </c>
      <c r="T17" s="74">
        <v>87315.946302213677</v>
      </c>
      <c r="U17" s="74">
        <v>88175.647926348538</v>
      </c>
      <c r="V17" s="74">
        <v>90708.579471796984</v>
      </c>
      <c r="W17" s="74">
        <v>97217.998311419535</v>
      </c>
      <c r="X17" s="74">
        <v>103583.43083077614</v>
      </c>
      <c r="Y17" s="74">
        <v>105956.92075958083</v>
      </c>
      <c r="Z17" s="74">
        <v>104903.32133099748</v>
      </c>
      <c r="AA17" s="74">
        <v>105078.56945979911</v>
      </c>
      <c r="AB17" s="74">
        <v>116006.18487234419</v>
      </c>
      <c r="AC17" s="74">
        <v>115545.68937137819</v>
      </c>
      <c r="AD17" s="74">
        <v>116087.82118736787</v>
      </c>
      <c r="AE17" s="74">
        <v>117526.85964863522</v>
      </c>
      <c r="AF17" s="69"/>
      <c r="AG17" s="69"/>
      <c r="AH17" s="69"/>
      <c r="AI17" s="69"/>
    </row>
    <row r="18" spans="1:35" x14ac:dyDescent="0.3">
      <c r="AF18" s="69"/>
      <c r="AG18" s="69"/>
      <c r="AH18" s="69"/>
      <c r="AI18" s="69"/>
    </row>
    <row r="19" spans="1:35" x14ac:dyDescent="0.3">
      <c r="A19" s="68" t="s">
        <v>1233</v>
      </c>
      <c r="B19" s="68" t="s">
        <v>1315</v>
      </c>
      <c r="C19" s="68" t="s">
        <v>1316</v>
      </c>
      <c r="D19" s="68" t="s">
        <v>1317</v>
      </c>
      <c r="E19" s="68" t="s">
        <v>1318</v>
      </c>
      <c r="F19" s="68" t="s">
        <v>1319</v>
      </c>
      <c r="G19" s="68" t="s">
        <v>1320</v>
      </c>
      <c r="H19" s="68" t="s">
        <v>1321</v>
      </c>
      <c r="I19" s="68" t="s">
        <v>1322</v>
      </c>
      <c r="J19" s="68" t="s">
        <v>1323</v>
      </c>
      <c r="K19" s="68" t="s">
        <v>1324</v>
      </c>
      <c r="L19" s="68" t="s">
        <v>1325</v>
      </c>
      <c r="M19" s="68" t="s">
        <v>1326</v>
      </c>
      <c r="N19" s="68" t="s">
        <v>1327</v>
      </c>
      <c r="O19" s="68" t="s">
        <v>1328</v>
      </c>
      <c r="P19" s="68" t="s">
        <v>1329</v>
      </c>
      <c r="Q19" s="68" t="s">
        <v>1330</v>
      </c>
      <c r="R19" s="68" t="s">
        <v>1331</v>
      </c>
      <c r="S19" s="68" t="s">
        <v>1332</v>
      </c>
      <c r="T19" s="68" t="s">
        <v>1333</v>
      </c>
      <c r="U19" s="68" t="s">
        <v>1334</v>
      </c>
      <c r="V19" s="68" t="s">
        <v>1335</v>
      </c>
      <c r="W19" s="68" t="s">
        <v>1336</v>
      </c>
      <c r="X19" s="68" t="s">
        <v>1337</v>
      </c>
      <c r="Y19" s="68" t="s">
        <v>1338</v>
      </c>
      <c r="Z19" s="68" t="s">
        <v>1339</v>
      </c>
      <c r="AA19" s="68" t="s">
        <v>1340</v>
      </c>
      <c r="AB19" s="68" t="s">
        <v>1341</v>
      </c>
      <c r="AC19" s="68" t="s">
        <v>1342</v>
      </c>
      <c r="AD19" s="68" t="s">
        <v>1343</v>
      </c>
      <c r="AE19" s="68" t="s">
        <v>1344</v>
      </c>
      <c r="AF19" s="69"/>
      <c r="AG19" s="69"/>
      <c r="AH19" s="69"/>
      <c r="AI19" s="69"/>
    </row>
    <row r="20" spans="1:35" x14ac:dyDescent="0.3">
      <c r="A20" s="72" t="s">
        <v>1352</v>
      </c>
      <c r="B20" s="72" t="s">
        <v>621</v>
      </c>
      <c r="C20" s="73">
        <v>10240</v>
      </c>
      <c r="D20" s="73">
        <v>9765</v>
      </c>
      <c r="E20" s="73">
        <v>8290</v>
      </c>
      <c r="F20" s="73">
        <v>7374.2740617035997</v>
      </c>
      <c r="G20" s="73">
        <v>5281.5846174615108</v>
      </c>
      <c r="H20" s="73">
        <v>5281.5846174836397</v>
      </c>
      <c r="I20" s="73">
        <v>5281.5846178433503</v>
      </c>
      <c r="J20" s="73">
        <v>5281.5846179946502</v>
      </c>
      <c r="K20" s="73">
        <v>4321.3747663787299</v>
      </c>
      <c r="L20" s="73">
        <v>4321.3747664030598</v>
      </c>
      <c r="M20" s="73">
        <v>4171.3315534984795</v>
      </c>
      <c r="N20" s="73">
        <v>1974.65268616961</v>
      </c>
      <c r="O20" s="73">
        <v>1974.6526862619598</v>
      </c>
      <c r="P20" s="73">
        <v>1974.65268631662</v>
      </c>
      <c r="Q20" s="73">
        <v>1350</v>
      </c>
      <c r="R20" s="73">
        <v>1350</v>
      </c>
      <c r="S20" s="73">
        <v>1350</v>
      </c>
      <c r="T20" s="73">
        <v>1350</v>
      </c>
      <c r="U20" s="73">
        <v>1350</v>
      </c>
      <c r="V20" s="73">
        <v>1350</v>
      </c>
      <c r="W20" s="73">
        <v>690</v>
      </c>
      <c r="X20" s="73">
        <v>0</v>
      </c>
      <c r="Y20" s="73">
        <v>0</v>
      </c>
      <c r="Z20" s="73">
        <v>0</v>
      </c>
      <c r="AA20" s="73">
        <v>0</v>
      </c>
      <c r="AB20" s="73">
        <v>0</v>
      </c>
      <c r="AC20" s="73">
        <v>0</v>
      </c>
      <c r="AD20" s="73">
        <v>0</v>
      </c>
      <c r="AE20" s="73">
        <v>0</v>
      </c>
      <c r="AF20" s="69"/>
      <c r="AG20" s="69"/>
      <c r="AH20" s="69"/>
      <c r="AI20" s="69"/>
    </row>
    <row r="21" spans="1:35" s="69" customFormat="1" x14ac:dyDescent="0.3">
      <c r="A21" s="72" t="s">
        <v>1352</v>
      </c>
      <c r="B21" s="72" t="s">
        <v>622</v>
      </c>
      <c r="C21" s="73">
        <v>0</v>
      </c>
      <c r="D21" s="73">
        <v>0</v>
      </c>
      <c r="E21" s="73">
        <v>0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>
        <v>0</v>
      </c>
      <c r="L21" s="73">
        <v>0</v>
      </c>
      <c r="M21" s="73">
        <v>0</v>
      </c>
      <c r="N21" s="73">
        <v>0</v>
      </c>
      <c r="O21" s="73">
        <v>0</v>
      </c>
      <c r="P21" s="73">
        <v>0</v>
      </c>
      <c r="Q21" s="73">
        <v>0</v>
      </c>
      <c r="R21" s="73">
        <v>0</v>
      </c>
      <c r="S21" s="73">
        <v>0</v>
      </c>
      <c r="T21" s="73">
        <v>0</v>
      </c>
      <c r="U21" s="73">
        <v>0</v>
      </c>
      <c r="V21" s="73">
        <v>0</v>
      </c>
      <c r="W21" s="73">
        <v>0</v>
      </c>
      <c r="X21" s="73">
        <v>0</v>
      </c>
      <c r="Y21" s="73">
        <v>0</v>
      </c>
      <c r="Z21" s="73">
        <v>0</v>
      </c>
      <c r="AA21" s="73">
        <v>0</v>
      </c>
      <c r="AB21" s="73">
        <v>0</v>
      </c>
      <c r="AC21" s="73">
        <v>0</v>
      </c>
      <c r="AD21" s="73">
        <v>0</v>
      </c>
      <c r="AE21" s="73">
        <v>0</v>
      </c>
    </row>
    <row r="22" spans="1:35" s="69" customFormat="1" x14ac:dyDescent="0.3">
      <c r="A22" s="72" t="s">
        <v>1352</v>
      </c>
      <c r="B22" s="72" t="s">
        <v>360</v>
      </c>
      <c r="C22" s="73">
        <v>625</v>
      </c>
      <c r="D22" s="73">
        <v>625</v>
      </c>
      <c r="E22" s="73">
        <v>625</v>
      </c>
      <c r="F22" s="73">
        <v>625</v>
      </c>
      <c r="G22" s="73">
        <v>625</v>
      </c>
      <c r="H22" s="73">
        <v>625</v>
      </c>
      <c r="I22" s="73">
        <v>625</v>
      </c>
      <c r="J22" s="73">
        <v>625</v>
      </c>
      <c r="K22" s="73">
        <v>625</v>
      </c>
      <c r="L22" s="73">
        <v>625</v>
      </c>
      <c r="M22" s="73">
        <v>625</v>
      </c>
      <c r="N22" s="73">
        <v>625</v>
      </c>
      <c r="O22" s="73">
        <v>625</v>
      </c>
      <c r="P22" s="73">
        <v>625</v>
      </c>
      <c r="Q22" s="73">
        <v>625</v>
      </c>
      <c r="R22" s="73">
        <v>625</v>
      </c>
      <c r="S22" s="73">
        <v>625</v>
      </c>
      <c r="T22" s="73">
        <v>625</v>
      </c>
      <c r="U22" s="73">
        <v>625</v>
      </c>
      <c r="V22" s="73">
        <v>625</v>
      </c>
      <c r="W22" s="73">
        <v>625</v>
      </c>
      <c r="X22" s="73">
        <v>625</v>
      </c>
      <c r="Y22" s="73">
        <v>185</v>
      </c>
      <c r="Z22" s="73">
        <v>0</v>
      </c>
      <c r="AA22" s="73">
        <v>0</v>
      </c>
      <c r="AB22" s="73">
        <v>0</v>
      </c>
      <c r="AC22" s="73">
        <v>0</v>
      </c>
      <c r="AD22" s="73">
        <v>0</v>
      </c>
      <c r="AE22" s="73">
        <v>0</v>
      </c>
    </row>
    <row r="23" spans="1:35" s="69" customFormat="1" x14ac:dyDescent="0.3">
      <c r="A23" s="72" t="s">
        <v>1352</v>
      </c>
      <c r="B23" s="72" t="s">
        <v>1346</v>
      </c>
      <c r="C23" s="73">
        <v>0</v>
      </c>
      <c r="D23" s="73">
        <v>0</v>
      </c>
      <c r="E23" s="73">
        <v>0</v>
      </c>
      <c r="F23" s="73">
        <v>0</v>
      </c>
      <c r="G23" s="73">
        <v>0</v>
      </c>
      <c r="H23" s="73">
        <v>0</v>
      </c>
      <c r="I23" s="73">
        <v>0</v>
      </c>
      <c r="J23" s="73">
        <v>0</v>
      </c>
      <c r="K23" s="73">
        <v>0</v>
      </c>
      <c r="L23" s="73">
        <v>0</v>
      </c>
      <c r="M23" s="73">
        <v>0</v>
      </c>
      <c r="N23" s="73">
        <v>0</v>
      </c>
      <c r="O23" s="73">
        <v>0</v>
      </c>
      <c r="P23" s="73">
        <v>0</v>
      </c>
      <c r="Q23" s="73">
        <v>0</v>
      </c>
      <c r="R23" s="73">
        <v>0</v>
      </c>
      <c r="S23" s="73">
        <v>0</v>
      </c>
      <c r="T23" s="73">
        <v>0</v>
      </c>
      <c r="U23" s="73">
        <v>0</v>
      </c>
      <c r="V23" s="73">
        <v>0</v>
      </c>
      <c r="W23" s="73">
        <v>0</v>
      </c>
      <c r="X23" s="73">
        <v>0</v>
      </c>
      <c r="Y23" s="73">
        <v>0</v>
      </c>
      <c r="Z23" s="73">
        <v>0</v>
      </c>
      <c r="AA23" s="73">
        <v>0</v>
      </c>
      <c r="AB23" s="73">
        <v>0</v>
      </c>
      <c r="AC23" s="73">
        <v>0</v>
      </c>
      <c r="AD23" s="73">
        <v>0</v>
      </c>
      <c r="AE23" s="73">
        <v>0</v>
      </c>
    </row>
    <row r="24" spans="1:35" s="69" customFormat="1" x14ac:dyDescent="0.3">
      <c r="A24" s="72" t="s">
        <v>1352</v>
      </c>
      <c r="B24" s="72" t="s">
        <v>1347</v>
      </c>
      <c r="C24" s="73">
        <v>1438</v>
      </c>
      <c r="D24" s="73">
        <v>1438</v>
      </c>
      <c r="E24" s="73">
        <v>1438</v>
      </c>
      <c r="F24" s="73">
        <v>1438</v>
      </c>
      <c r="G24" s="73">
        <v>1438</v>
      </c>
      <c r="H24" s="73">
        <v>1438</v>
      </c>
      <c r="I24" s="73">
        <v>1438</v>
      </c>
      <c r="J24" s="73">
        <v>1438</v>
      </c>
      <c r="K24" s="73">
        <v>1438</v>
      </c>
      <c r="L24" s="73">
        <v>1438</v>
      </c>
      <c r="M24" s="73">
        <v>1438</v>
      </c>
      <c r="N24" s="73">
        <v>1438</v>
      </c>
      <c r="O24" s="73">
        <v>1438</v>
      </c>
      <c r="P24" s="73">
        <v>1438</v>
      </c>
      <c r="Q24" s="73">
        <v>1388.00011227952</v>
      </c>
      <c r="R24" s="73">
        <v>1388.000112285416</v>
      </c>
      <c r="S24" s="73">
        <v>2446.8062</v>
      </c>
      <c r="T24" s="73">
        <v>2446.8062</v>
      </c>
      <c r="U24" s="73">
        <v>2446.8062</v>
      </c>
      <c r="V24" s="73">
        <v>2446.8062</v>
      </c>
      <c r="W24" s="73">
        <v>2446.8062</v>
      </c>
      <c r="X24" s="73">
        <v>2446.8062</v>
      </c>
      <c r="Y24" s="73">
        <v>3189.7799</v>
      </c>
      <c r="Z24" s="73">
        <v>3103.4775</v>
      </c>
      <c r="AA24" s="73">
        <v>3103.4775</v>
      </c>
      <c r="AB24" s="73">
        <v>3103.4775</v>
      </c>
      <c r="AC24" s="73">
        <v>3103.4775</v>
      </c>
      <c r="AD24" s="73">
        <v>3103.4775</v>
      </c>
      <c r="AE24" s="73">
        <v>3103.4776041637801</v>
      </c>
    </row>
    <row r="25" spans="1:35" s="69" customFormat="1" x14ac:dyDescent="0.3">
      <c r="A25" s="72" t="s">
        <v>1352</v>
      </c>
      <c r="B25" s="72" t="s">
        <v>1271</v>
      </c>
      <c r="C25" s="73">
        <v>2585</v>
      </c>
      <c r="D25" s="73">
        <v>2585</v>
      </c>
      <c r="E25" s="73">
        <v>2585</v>
      </c>
      <c r="F25" s="73">
        <v>2585</v>
      </c>
      <c r="G25" s="73">
        <v>2585</v>
      </c>
      <c r="H25" s="73">
        <v>2585</v>
      </c>
      <c r="I25" s="73">
        <v>2585</v>
      </c>
      <c r="J25" s="73">
        <v>2585</v>
      </c>
      <c r="K25" s="73">
        <v>2585</v>
      </c>
      <c r="L25" s="73">
        <v>2585</v>
      </c>
      <c r="M25" s="73">
        <v>2585</v>
      </c>
      <c r="N25" s="73">
        <v>2585</v>
      </c>
      <c r="O25" s="73">
        <v>2585</v>
      </c>
      <c r="P25" s="73">
        <v>2585</v>
      </c>
      <c r="Q25" s="73">
        <v>2585</v>
      </c>
      <c r="R25" s="73">
        <v>2585</v>
      </c>
      <c r="S25" s="73">
        <v>2585</v>
      </c>
      <c r="T25" s="73">
        <v>2585</v>
      </c>
      <c r="U25" s="73">
        <v>2585</v>
      </c>
      <c r="V25" s="73">
        <v>2585</v>
      </c>
      <c r="W25" s="73">
        <v>2585</v>
      </c>
      <c r="X25" s="73">
        <v>2585</v>
      </c>
      <c r="Y25" s="73">
        <v>2585</v>
      </c>
      <c r="Z25" s="73">
        <v>2585</v>
      </c>
      <c r="AA25" s="73">
        <v>2585</v>
      </c>
      <c r="AB25" s="73">
        <v>2585</v>
      </c>
      <c r="AC25" s="73">
        <v>2585</v>
      </c>
      <c r="AD25" s="73">
        <v>2585</v>
      </c>
      <c r="AE25" s="73">
        <v>2585</v>
      </c>
    </row>
    <row r="26" spans="1:35" s="69" customFormat="1" x14ac:dyDescent="0.3">
      <c r="A26" s="72" t="s">
        <v>1352</v>
      </c>
      <c r="B26" s="72" t="s">
        <v>626</v>
      </c>
      <c r="C26" s="73">
        <v>3520.7298995422325</v>
      </c>
      <c r="D26" s="73">
        <v>3741.0439395422313</v>
      </c>
      <c r="E26" s="73">
        <v>5452.4256995422329</v>
      </c>
      <c r="F26" s="73">
        <v>7209.572479542232</v>
      </c>
      <c r="G26" s="73">
        <v>7209.572479542232</v>
      </c>
      <c r="H26" s="73">
        <v>7584.4562295422329</v>
      </c>
      <c r="I26" s="73">
        <v>8660.2069995422335</v>
      </c>
      <c r="J26" s="73">
        <v>8760.2069995422335</v>
      </c>
      <c r="K26" s="73">
        <v>10482.774699542233</v>
      </c>
      <c r="L26" s="73">
        <v>10482.774699542233</v>
      </c>
      <c r="M26" s="73">
        <v>10482.774699542233</v>
      </c>
      <c r="N26" s="73">
        <v>13096.673718453036</v>
      </c>
      <c r="O26" s="73">
        <v>13096.673718519904</v>
      </c>
      <c r="P26" s="73">
        <v>13096.6737185331</v>
      </c>
      <c r="Q26" s="73">
        <v>13096.673897037779</v>
      </c>
      <c r="R26" s="73">
        <v>13355.653301802773</v>
      </c>
      <c r="S26" s="73">
        <v>13085.653301925404</v>
      </c>
      <c r="T26" s="73">
        <v>13983.173612721253</v>
      </c>
      <c r="U26" s="73">
        <v>13983.173612758223</v>
      </c>
      <c r="V26" s="73">
        <v>13622.673612814424</v>
      </c>
      <c r="W26" s="73">
        <v>14392.955906505933</v>
      </c>
      <c r="X26" s="73">
        <v>14892.950256968579</v>
      </c>
      <c r="Y26" s="73">
        <v>14597.970253635838</v>
      </c>
      <c r="Z26" s="73">
        <v>14597.970253868622</v>
      </c>
      <c r="AA26" s="73">
        <v>16225.996578759346</v>
      </c>
      <c r="AB26" s="73">
        <v>17820.322551662157</v>
      </c>
      <c r="AC26" s="73">
        <v>18313.954851671384</v>
      </c>
      <c r="AD26" s="73">
        <v>18471.16995172538</v>
      </c>
      <c r="AE26" s="73">
        <v>18357.980076305688</v>
      </c>
    </row>
    <row r="27" spans="1:35" s="69" customFormat="1" x14ac:dyDescent="0.3">
      <c r="A27" s="72" t="s">
        <v>1352</v>
      </c>
      <c r="B27" s="72" t="s">
        <v>1348</v>
      </c>
      <c r="C27" s="73">
        <v>2130.362995147701</v>
      </c>
      <c r="D27" s="73">
        <v>2600.362995147701</v>
      </c>
      <c r="E27" s="73">
        <v>2600.362995147701</v>
      </c>
      <c r="F27" s="73">
        <v>2600.362995147701</v>
      </c>
      <c r="G27" s="73">
        <v>2870.644765147701</v>
      </c>
      <c r="H27" s="73">
        <v>2870.644765147701</v>
      </c>
      <c r="I27" s="73">
        <v>2870.644765147701</v>
      </c>
      <c r="J27" s="73">
        <v>3095.205858513551</v>
      </c>
      <c r="K27" s="73">
        <v>6353.5873075814316</v>
      </c>
      <c r="L27" s="73">
        <v>6353.5873075863119</v>
      </c>
      <c r="M27" s="73">
        <v>6353.5873075915015</v>
      </c>
      <c r="N27" s="73">
        <v>7030.7170078712015</v>
      </c>
      <c r="O27" s="73">
        <v>7945.6269078785017</v>
      </c>
      <c r="P27" s="73">
        <v>7945.6269078865216</v>
      </c>
      <c r="Q27" s="73">
        <v>7986.7084078926318</v>
      </c>
      <c r="R27" s="73">
        <v>7986.7084079035822</v>
      </c>
      <c r="S27" s="73">
        <v>10648.436717953222</v>
      </c>
      <c r="T27" s="73">
        <v>10936.667014909515</v>
      </c>
      <c r="U27" s="73">
        <v>11627.668514922025</v>
      </c>
      <c r="V27" s="73">
        <v>13324.786524937184</v>
      </c>
      <c r="W27" s="73">
        <v>14714.407914960913</v>
      </c>
      <c r="X27" s="73">
        <v>17561.650013462964</v>
      </c>
      <c r="Y27" s="73">
        <v>18384.712013514196</v>
      </c>
      <c r="Z27" s="73">
        <v>18384.712013516597</v>
      </c>
      <c r="AA27" s="73">
        <v>18384.712013539669</v>
      </c>
      <c r="AB27" s="73">
        <v>19990.880618306146</v>
      </c>
      <c r="AC27" s="73">
        <v>19990.880618679108</v>
      </c>
      <c r="AD27" s="73">
        <v>19940.880618845375</v>
      </c>
      <c r="AE27" s="73">
        <v>19319.320676866089</v>
      </c>
    </row>
    <row r="28" spans="1:35" s="69" customFormat="1" x14ac:dyDescent="0.3">
      <c r="A28" s="72" t="s">
        <v>1352</v>
      </c>
      <c r="B28" s="72" t="s">
        <v>1349</v>
      </c>
      <c r="C28" s="73">
        <v>0</v>
      </c>
      <c r="D28" s="73">
        <v>0</v>
      </c>
      <c r="E28" s="73">
        <v>0</v>
      </c>
      <c r="F28" s="73">
        <v>0</v>
      </c>
      <c r="G28" s="73">
        <v>0</v>
      </c>
      <c r="H28" s="73">
        <v>0</v>
      </c>
      <c r="I28" s="73">
        <v>0</v>
      </c>
      <c r="J28" s="73">
        <v>0</v>
      </c>
      <c r="K28" s="73">
        <v>1.9677055999999999E-4</v>
      </c>
      <c r="L28" s="73">
        <v>1.9678324999999999E-4</v>
      </c>
      <c r="M28" s="73">
        <v>1.9679178000000001E-4</v>
      </c>
      <c r="N28" s="73">
        <v>5.3859853999999995E-4</v>
      </c>
      <c r="O28" s="73">
        <v>5.3865230999999999E-4</v>
      </c>
      <c r="P28" s="73">
        <v>5.3866483999999903E-4</v>
      </c>
      <c r="Q28" s="73">
        <v>8.5903853999999991E-4</v>
      </c>
      <c r="R28" s="73">
        <v>8.590653499999999E-4</v>
      </c>
      <c r="S28" s="73">
        <v>8.8071137999999995E-4</v>
      </c>
      <c r="T28" s="73">
        <v>8.8076389999999999E-4</v>
      </c>
      <c r="U28" s="73">
        <v>485.31686842542996</v>
      </c>
      <c r="V28" s="73">
        <v>485.31686845569999</v>
      </c>
      <c r="W28" s="73">
        <v>1055.82575</v>
      </c>
      <c r="X28" s="73">
        <v>1055.82575</v>
      </c>
      <c r="Y28" s="73">
        <v>1055.82575</v>
      </c>
      <c r="Z28" s="73">
        <v>1774.1845000000001</v>
      </c>
      <c r="AA28" s="73">
        <v>1774.1845000000001</v>
      </c>
      <c r="AB28" s="73">
        <v>1774.1845000000001</v>
      </c>
      <c r="AC28" s="73">
        <v>1774.1844300000002</v>
      </c>
      <c r="AD28" s="73">
        <v>1774.1844300000002</v>
      </c>
      <c r="AE28" s="73">
        <v>1774.1841300000001</v>
      </c>
    </row>
    <row r="29" spans="1:35" s="69" customFormat="1" x14ac:dyDescent="0.3">
      <c r="A29" s="72" t="s">
        <v>1352</v>
      </c>
      <c r="B29" s="72" t="s">
        <v>612</v>
      </c>
      <c r="C29" s="73">
        <v>240</v>
      </c>
      <c r="D29" s="73">
        <v>240</v>
      </c>
      <c r="E29" s="73">
        <v>240</v>
      </c>
      <c r="F29" s="73">
        <v>240</v>
      </c>
      <c r="G29" s="73">
        <v>2280</v>
      </c>
      <c r="H29" s="73">
        <v>2280</v>
      </c>
      <c r="I29" s="73">
        <v>2280</v>
      </c>
      <c r="J29" s="73">
        <v>2280</v>
      </c>
      <c r="K29" s="73">
        <v>4279.9997999999996</v>
      </c>
      <c r="L29" s="73">
        <v>4279.9997999999996</v>
      </c>
      <c r="M29" s="73">
        <v>4279.9997999999996</v>
      </c>
      <c r="N29" s="73">
        <v>4279.9999006444896</v>
      </c>
      <c r="O29" s="73">
        <v>4279.9999006568396</v>
      </c>
      <c r="P29" s="73">
        <v>4279.9999006629896</v>
      </c>
      <c r="Q29" s="73">
        <v>4279.9999433238399</v>
      </c>
      <c r="R29" s="73">
        <v>4279.9999433532194</v>
      </c>
      <c r="S29" s="73">
        <v>4279.99994810717</v>
      </c>
      <c r="T29" s="73">
        <v>4279.9999481252298</v>
      </c>
      <c r="U29" s="73">
        <v>4280.0000454127194</v>
      </c>
      <c r="V29" s="73">
        <v>4280.0000454404299</v>
      </c>
      <c r="W29" s="73">
        <v>4880.0002456295497</v>
      </c>
      <c r="X29" s="73">
        <v>4880.0002456889197</v>
      </c>
      <c r="Y29" s="73">
        <v>4880.0002457015198</v>
      </c>
      <c r="Z29" s="73">
        <v>4880.0002458051003</v>
      </c>
      <c r="AA29" s="73">
        <v>4880.0002458282397</v>
      </c>
      <c r="AB29" s="73">
        <v>4880.0002458877298</v>
      </c>
      <c r="AC29" s="73">
        <v>4880.0002459069401</v>
      </c>
      <c r="AD29" s="73">
        <v>4880.0002459527204</v>
      </c>
      <c r="AE29" s="73">
        <v>4880.0002459918996</v>
      </c>
    </row>
    <row r="30" spans="1:35" s="69" customFormat="1" x14ac:dyDescent="0.3">
      <c r="A30" s="72" t="s">
        <v>1352</v>
      </c>
      <c r="B30" s="72" t="s">
        <v>1350</v>
      </c>
      <c r="C30" s="73">
        <v>33.809000492095876</v>
      </c>
      <c r="D30" s="73">
        <v>82.708997726440401</v>
      </c>
      <c r="E30" s="73">
        <v>156.7610015869133</v>
      </c>
      <c r="F30" s="73">
        <v>263.89000701904251</v>
      </c>
      <c r="G30" s="73">
        <v>405.04799652099609</v>
      </c>
      <c r="H30" s="73">
        <v>567.05899810790902</v>
      </c>
      <c r="I30" s="73">
        <v>769.63403320312409</v>
      </c>
      <c r="J30" s="73">
        <v>1010.102981567382</v>
      </c>
      <c r="K30" s="73">
        <v>1287.846038818356</v>
      </c>
      <c r="L30" s="73">
        <v>1513.001998901364</v>
      </c>
      <c r="M30" s="73">
        <v>1757.9950256347629</v>
      </c>
      <c r="N30" s="73">
        <v>2022.752929687492</v>
      </c>
      <c r="O30" s="73">
        <v>2303.8510437011641</v>
      </c>
      <c r="P30" s="73">
        <v>2570.3709106445258</v>
      </c>
      <c r="Q30" s="73">
        <v>2845.8051147460928</v>
      </c>
      <c r="R30" s="73">
        <v>2993.400024414062</v>
      </c>
      <c r="S30" s="73">
        <v>3149.60205078125</v>
      </c>
      <c r="T30" s="73">
        <v>3306.082000732416</v>
      </c>
      <c r="U30" s="73">
        <v>3472.6760864257813</v>
      </c>
      <c r="V30" s="73">
        <v>3642.4990844726508</v>
      </c>
      <c r="W30" s="73">
        <v>3815.6539916992128</v>
      </c>
      <c r="X30" s="73">
        <v>3993.2119750976508</v>
      </c>
      <c r="Y30" s="73">
        <v>4175.7440795898383</v>
      </c>
      <c r="Z30" s="73">
        <v>4364.7819213867133</v>
      </c>
      <c r="AA30" s="73">
        <v>4557.4061279296875</v>
      </c>
      <c r="AB30" s="73">
        <v>4750.507080078125</v>
      </c>
      <c r="AC30" s="73">
        <v>4944.2018432617178</v>
      </c>
      <c r="AD30" s="73">
        <v>5141.238037109375</v>
      </c>
      <c r="AE30" s="73">
        <v>5338.71484375</v>
      </c>
    </row>
    <row r="31" spans="1:35" s="69" customFormat="1" x14ac:dyDescent="0.3">
      <c r="A31" s="108" t="s">
        <v>1351</v>
      </c>
      <c r="B31" s="108"/>
      <c r="C31" s="74">
        <v>20539.092894689933</v>
      </c>
      <c r="D31" s="74">
        <v>20754.406934689934</v>
      </c>
      <c r="E31" s="74">
        <v>20990.788694689934</v>
      </c>
      <c r="F31" s="74">
        <v>21832.209536393533</v>
      </c>
      <c r="G31" s="74">
        <v>20009.801862151442</v>
      </c>
      <c r="H31" s="74">
        <v>20384.685612173576</v>
      </c>
      <c r="I31" s="74">
        <v>21460.436382533284</v>
      </c>
      <c r="J31" s="74">
        <v>21784.997476050434</v>
      </c>
      <c r="K31" s="74">
        <v>25805.736773502394</v>
      </c>
      <c r="L31" s="74">
        <v>25805.736773531607</v>
      </c>
      <c r="M31" s="74">
        <v>25655.693560632215</v>
      </c>
      <c r="N31" s="74">
        <v>26750.043412493847</v>
      </c>
      <c r="O31" s="74">
        <v>27664.953312660364</v>
      </c>
      <c r="P31" s="74">
        <v>27664.953312736245</v>
      </c>
      <c r="Q31" s="74">
        <v>27031.38241720993</v>
      </c>
      <c r="R31" s="74">
        <v>27290.36182199177</v>
      </c>
      <c r="S31" s="74">
        <v>30740.896219878625</v>
      </c>
      <c r="T31" s="74">
        <v>31926.646827630768</v>
      </c>
      <c r="U31" s="74">
        <v>32617.648327680246</v>
      </c>
      <c r="V31" s="74">
        <v>33954.266337751607</v>
      </c>
      <c r="W31" s="74">
        <v>35454.170021466845</v>
      </c>
      <c r="X31" s="74">
        <v>38111.406470431539</v>
      </c>
      <c r="Y31" s="74">
        <v>38942.462167150035</v>
      </c>
      <c r="Z31" s="74">
        <v>38671.159767385223</v>
      </c>
      <c r="AA31" s="74">
        <v>40299.186092299016</v>
      </c>
      <c r="AB31" s="74">
        <v>43499.680669968307</v>
      </c>
      <c r="AC31" s="74">
        <v>43993.312970350496</v>
      </c>
      <c r="AD31" s="74">
        <v>44100.528070570756</v>
      </c>
      <c r="AE31" s="74">
        <v>43365.778357335555</v>
      </c>
    </row>
    <row r="32" spans="1:35" s="69" customFormat="1" x14ac:dyDescent="0.3"/>
    <row r="33" spans="1:31" s="69" customFormat="1" x14ac:dyDescent="0.3">
      <c r="A33" s="68" t="s">
        <v>1233</v>
      </c>
      <c r="B33" s="68" t="s">
        <v>1315</v>
      </c>
      <c r="C33" s="68" t="s">
        <v>1316</v>
      </c>
      <c r="D33" s="68" t="s">
        <v>1317</v>
      </c>
      <c r="E33" s="68" t="s">
        <v>1318</v>
      </c>
      <c r="F33" s="68" t="s">
        <v>1319</v>
      </c>
      <c r="G33" s="68" t="s">
        <v>1320</v>
      </c>
      <c r="H33" s="68" t="s">
        <v>1321</v>
      </c>
      <c r="I33" s="68" t="s">
        <v>1322</v>
      </c>
      <c r="J33" s="68" t="s">
        <v>1323</v>
      </c>
      <c r="K33" s="68" t="s">
        <v>1324</v>
      </c>
      <c r="L33" s="68" t="s">
        <v>1325</v>
      </c>
      <c r="M33" s="68" t="s">
        <v>1326</v>
      </c>
      <c r="N33" s="68" t="s">
        <v>1327</v>
      </c>
      <c r="O33" s="68" t="s">
        <v>1328</v>
      </c>
      <c r="P33" s="68" t="s">
        <v>1329</v>
      </c>
      <c r="Q33" s="68" t="s">
        <v>1330</v>
      </c>
      <c r="R33" s="68" t="s">
        <v>1331</v>
      </c>
      <c r="S33" s="68" t="s">
        <v>1332</v>
      </c>
      <c r="T33" s="68" t="s">
        <v>1333</v>
      </c>
      <c r="U33" s="68" t="s">
        <v>1334</v>
      </c>
      <c r="V33" s="68" t="s">
        <v>1335</v>
      </c>
      <c r="W33" s="68" t="s">
        <v>1336</v>
      </c>
      <c r="X33" s="68" t="s">
        <v>1337</v>
      </c>
      <c r="Y33" s="68" t="s">
        <v>1338</v>
      </c>
      <c r="Z33" s="68" t="s">
        <v>1339</v>
      </c>
      <c r="AA33" s="68" t="s">
        <v>1340</v>
      </c>
      <c r="AB33" s="68" t="s">
        <v>1341</v>
      </c>
      <c r="AC33" s="68" t="s">
        <v>1342</v>
      </c>
      <c r="AD33" s="68" t="s">
        <v>1343</v>
      </c>
      <c r="AE33" s="68" t="s">
        <v>1344</v>
      </c>
    </row>
    <row r="34" spans="1:31" s="69" customFormat="1" x14ac:dyDescent="0.3">
      <c r="A34" s="72" t="s">
        <v>1353</v>
      </c>
      <c r="B34" s="72" t="s">
        <v>621</v>
      </c>
      <c r="C34" s="73">
        <v>8126</v>
      </c>
      <c r="D34" s="73">
        <v>8126</v>
      </c>
      <c r="E34" s="73">
        <v>8126</v>
      </c>
      <c r="F34" s="73">
        <v>4591.5522675040802</v>
      </c>
      <c r="G34" s="73">
        <v>4591.5522674861049</v>
      </c>
      <c r="H34" s="73">
        <v>4373.8507487341394</v>
      </c>
      <c r="I34" s="73">
        <v>4283.0543623106796</v>
      </c>
      <c r="J34" s="73">
        <v>4283.0540799999999</v>
      </c>
      <c r="K34" s="73">
        <v>4066.1142299999997</v>
      </c>
      <c r="L34" s="73">
        <v>4066.1142299999997</v>
      </c>
      <c r="M34" s="73">
        <v>4066.1142299999997</v>
      </c>
      <c r="N34" s="73">
        <v>4066.1142299999997</v>
      </c>
      <c r="O34" s="73">
        <v>3535.5233911037199</v>
      </c>
      <c r="P34" s="73">
        <v>3535.5233911362097</v>
      </c>
      <c r="Q34" s="73">
        <v>3535.5233911509799</v>
      </c>
      <c r="R34" s="73">
        <v>3169.6261051536494</v>
      </c>
      <c r="S34" s="73">
        <v>3148.4690711364797</v>
      </c>
      <c r="T34" s="73">
        <v>3148.4690711581898</v>
      </c>
      <c r="U34" s="73">
        <v>3148.4690711573198</v>
      </c>
      <c r="V34" s="73">
        <v>3088.0961411489398</v>
      </c>
      <c r="W34" s="73">
        <v>2742.1962271305997</v>
      </c>
      <c r="X34" s="73">
        <v>1998.1962271235602</v>
      </c>
      <c r="Y34" s="73">
        <v>1463.0084259999999</v>
      </c>
      <c r="Z34" s="73">
        <v>1285.727126</v>
      </c>
      <c r="AA34" s="73">
        <v>1285.727126</v>
      </c>
      <c r="AB34" s="73">
        <v>1285.727126</v>
      </c>
      <c r="AC34" s="73">
        <v>1265.9994799999999</v>
      </c>
      <c r="AD34" s="73">
        <v>1265.9994799999999</v>
      </c>
      <c r="AE34" s="73">
        <v>1265.9994799999999</v>
      </c>
    </row>
    <row r="35" spans="1:31" s="69" customFormat="1" x14ac:dyDescent="0.3">
      <c r="A35" s="72" t="s">
        <v>1353</v>
      </c>
      <c r="B35" s="72" t="s">
        <v>622</v>
      </c>
      <c r="C35" s="73">
        <v>0</v>
      </c>
      <c r="D35" s="73">
        <v>0</v>
      </c>
      <c r="E35" s="73">
        <v>0</v>
      </c>
      <c r="F35" s="73">
        <v>0</v>
      </c>
      <c r="G35" s="73">
        <v>0</v>
      </c>
      <c r="H35" s="73">
        <v>0</v>
      </c>
      <c r="I35" s="73">
        <v>0</v>
      </c>
      <c r="J35" s="73">
        <v>0</v>
      </c>
      <c r="K35" s="73">
        <v>0</v>
      </c>
      <c r="L35" s="73">
        <v>0</v>
      </c>
      <c r="M35" s="73">
        <v>0</v>
      </c>
      <c r="N35" s="73">
        <v>0</v>
      </c>
      <c r="O35" s="73">
        <v>0</v>
      </c>
      <c r="P35" s="73">
        <v>0</v>
      </c>
      <c r="Q35" s="73">
        <v>0</v>
      </c>
      <c r="R35" s="73">
        <v>0</v>
      </c>
      <c r="S35" s="73">
        <v>0</v>
      </c>
      <c r="T35" s="73">
        <v>0</v>
      </c>
      <c r="U35" s="73">
        <v>0</v>
      </c>
      <c r="V35" s="73">
        <v>0</v>
      </c>
      <c r="W35" s="73">
        <v>0</v>
      </c>
      <c r="X35" s="73">
        <v>0</v>
      </c>
      <c r="Y35" s="73">
        <v>0</v>
      </c>
      <c r="Z35" s="73">
        <v>0</v>
      </c>
      <c r="AA35" s="73">
        <v>0</v>
      </c>
      <c r="AB35" s="73">
        <v>0</v>
      </c>
      <c r="AC35" s="73">
        <v>0</v>
      </c>
      <c r="AD35" s="73">
        <v>0</v>
      </c>
      <c r="AE35" s="73">
        <v>0</v>
      </c>
    </row>
    <row r="36" spans="1:31" s="69" customFormat="1" x14ac:dyDescent="0.3">
      <c r="A36" s="72" t="s">
        <v>1353</v>
      </c>
      <c r="B36" s="72" t="s">
        <v>360</v>
      </c>
      <c r="C36" s="73">
        <v>1512.8999938964839</v>
      </c>
      <c r="D36" s="73">
        <v>1512.8999938964839</v>
      </c>
      <c r="E36" s="73">
        <v>1512.8999938964839</v>
      </c>
      <c r="F36" s="73">
        <v>1512.8999938964839</v>
      </c>
      <c r="G36" s="73">
        <v>1512.8999938964839</v>
      </c>
      <c r="H36" s="73">
        <v>1512.8999938964839</v>
      </c>
      <c r="I36" s="73">
        <v>1512.8999938964839</v>
      </c>
      <c r="J36" s="73">
        <v>1512.8999938964839</v>
      </c>
      <c r="K36" s="73">
        <v>1512.8999938964839</v>
      </c>
      <c r="L36" s="73">
        <v>1512.8999938964839</v>
      </c>
      <c r="M36" s="73">
        <v>1512.8999938964839</v>
      </c>
      <c r="N36" s="73">
        <v>1512.8999938964839</v>
      </c>
      <c r="O36" s="73">
        <v>1512.8999938964839</v>
      </c>
      <c r="P36" s="73">
        <v>1512.8999938964839</v>
      </c>
      <c r="Q36" s="73">
        <v>1512.8999938964839</v>
      </c>
      <c r="R36" s="73">
        <v>1127.8999938964839</v>
      </c>
      <c r="S36" s="73">
        <v>1127.8999938964839</v>
      </c>
      <c r="T36" s="73">
        <v>1127.8999938964839</v>
      </c>
      <c r="U36" s="73">
        <v>984.5</v>
      </c>
      <c r="V36" s="73">
        <v>984.5</v>
      </c>
      <c r="W36" s="73">
        <v>984.5</v>
      </c>
      <c r="X36" s="73">
        <v>984.5</v>
      </c>
      <c r="Y36" s="73">
        <v>984.5</v>
      </c>
      <c r="Z36" s="73">
        <v>984.5</v>
      </c>
      <c r="AA36" s="73">
        <v>340</v>
      </c>
      <c r="AB36" s="73">
        <v>180</v>
      </c>
      <c r="AC36" s="73">
        <v>180</v>
      </c>
      <c r="AD36" s="73">
        <v>180</v>
      </c>
      <c r="AE36" s="73">
        <v>180</v>
      </c>
    </row>
    <row r="37" spans="1:31" s="69" customFormat="1" x14ac:dyDescent="0.3">
      <c r="A37" s="72" t="s">
        <v>1353</v>
      </c>
      <c r="B37" s="72" t="s">
        <v>1346</v>
      </c>
      <c r="C37" s="73">
        <v>84</v>
      </c>
      <c r="D37" s="73">
        <v>84</v>
      </c>
      <c r="E37" s="73">
        <v>84</v>
      </c>
      <c r="F37" s="73">
        <v>84</v>
      </c>
      <c r="G37" s="73">
        <v>84</v>
      </c>
      <c r="H37" s="73">
        <v>84</v>
      </c>
      <c r="I37" s="73">
        <v>84</v>
      </c>
      <c r="J37" s="73">
        <v>84</v>
      </c>
      <c r="K37" s="73">
        <v>84</v>
      </c>
      <c r="L37" s="73">
        <v>84</v>
      </c>
      <c r="M37" s="73">
        <v>84</v>
      </c>
      <c r="N37" s="73">
        <v>84</v>
      </c>
      <c r="O37" s="73">
        <v>84</v>
      </c>
      <c r="P37" s="73">
        <v>84</v>
      </c>
      <c r="Q37" s="73">
        <v>84</v>
      </c>
      <c r="R37" s="73">
        <v>84</v>
      </c>
      <c r="S37" s="73">
        <v>84</v>
      </c>
      <c r="T37" s="73">
        <v>84</v>
      </c>
      <c r="U37" s="73">
        <v>84</v>
      </c>
      <c r="V37" s="73">
        <v>84</v>
      </c>
      <c r="W37" s="73">
        <v>84</v>
      </c>
      <c r="X37" s="73">
        <v>84</v>
      </c>
      <c r="Y37" s="73">
        <v>84</v>
      </c>
      <c r="Z37" s="73">
        <v>84</v>
      </c>
      <c r="AA37" s="73">
        <v>84</v>
      </c>
      <c r="AB37" s="73">
        <v>0</v>
      </c>
      <c r="AC37" s="73">
        <v>0</v>
      </c>
      <c r="AD37" s="73">
        <v>0</v>
      </c>
      <c r="AE37" s="73">
        <v>0</v>
      </c>
    </row>
    <row r="38" spans="1:31" s="69" customFormat="1" x14ac:dyDescent="0.3">
      <c r="A38" s="72" t="s">
        <v>1353</v>
      </c>
      <c r="B38" s="72" t="s">
        <v>1347</v>
      </c>
      <c r="C38" s="73">
        <v>1910</v>
      </c>
      <c r="D38" s="73">
        <v>1910</v>
      </c>
      <c r="E38" s="73">
        <v>1910</v>
      </c>
      <c r="F38" s="73">
        <v>1910</v>
      </c>
      <c r="G38" s="73">
        <v>1910</v>
      </c>
      <c r="H38" s="73">
        <v>1910</v>
      </c>
      <c r="I38" s="73">
        <v>1910</v>
      </c>
      <c r="J38" s="73">
        <v>1910</v>
      </c>
      <c r="K38" s="73">
        <v>1910</v>
      </c>
      <c r="L38" s="73">
        <v>1910</v>
      </c>
      <c r="M38" s="73">
        <v>1910</v>
      </c>
      <c r="N38" s="73">
        <v>1910</v>
      </c>
      <c r="O38" s="73">
        <v>1618</v>
      </c>
      <c r="P38" s="73">
        <v>1501</v>
      </c>
      <c r="Q38" s="73">
        <v>1501</v>
      </c>
      <c r="R38" s="73">
        <v>1501</v>
      </c>
      <c r="S38" s="73">
        <v>1501</v>
      </c>
      <c r="T38" s="73">
        <v>1501</v>
      </c>
      <c r="U38" s="73">
        <v>2425.2723000000001</v>
      </c>
      <c r="V38" s="73">
        <v>2425.2723000000001</v>
      </c>
      <c r="W38" s="73">
        <v>2425.2723000000001</v>
      </c>
      <c r="X38" s="73">
        <v>2669.8523</v>
      </c>
      <c r="Y38" s="73">
        <v>2669.8523</v>
      </c>
      <c r="Z38" s="73">
        <v>2537.8523</v>
      </c>
      <c r="AA38" s="73">
        <v>2537.8523</v>
      </c>
      <c r="AB38" s="73">
        <v>4474.2259999999897</v>
      </c>
      <c r="AC38" s="73">
        <v>4474.2259999999897</v>
      </c>
      <c r="AD38" s="73">
        <v>4997.9834000000001</v>
      </c>
      <c r="AE38" s="73">
        <v>4478.9834000000001</v>
      </c>
    </row>
    <row r="39" spans="1:31" s="69" customFormat="1" x14ac:dyDescent="0.3">
      <c r="A39" s="72" t="s">
        <v>1353</v>
      </c>
      <c r="B39" s="72" t="s">
        <v>1271</v>
      </c>
      <c r="C39" s="73">
        <v>152.40000152587891</v>
      </c>
      <c r="D39" s="73">
        <v>152.40000152587891</v>
      </c>
      <c r="E39" s="73">
        <v>152.40000152587891</v>
      </c>
      <c r="F39" s="73">
        <v>152.40000152587891</v>
      </c>
      <c r="G39" s="73">
        <v>152.40000152587891</v>
      </c>
      <c r="H39" s="73">
        <v>152.40000152587891</v>
      </c>
      <c r="I39" s="73">
        <v>152.40000152587891</v>
      </c>
      <c r="J39" s="73">
        <v>152.40000152587891</v>
      </c>
      <c r="K39" s="73">
        <v>152.40000152587891</v>
      </c>
      <c r="L39" s="73">
        <v>152.40000152587891</v>
      </c>
      <c r="M39" s="73">
        <v>152.40000152587891</v>
      </c>
      <c r="N39" s="73">
        <v>152.40000152587891</v>
      </c>
      <c r="O39" s="73">
        <v>152.40000152587891</v>
      </c>
      <c r="P39" s="73">
        <v>152.40000152587891</v>
      </c>
      <c r="Q39" s="73">
        <v>152.40000152587891</v>
      </c>
      <c r="R39" s="73">
        <v>152.40000152587891</v>
      </c>
      <c r="S39" s="73">
        <v>66</v>
      </c>
      <c r="T39" s="73">
        <v>66</v>
      </c>
      <c r="U39" s="73">
        <v>66</v>
      </c>
      <c r="V39" s="73">
        <v>66</v>
      </c>
      <c r="W39" s="73">
        <v>66</v>
      </c>
      <c r="X39" s="73">
        <v>0</v>
      </c>
      <c r="Y39" s="73">
        <v>0</v>
      </c>
      <c r="Z39" s="73">
        <v>0</v>
      </c>
      <c r="AA39" s="73">
        <v>0</v>
      </c>
      <c r="AB39" s="73">
        <v>0</v>
      </c>
      <c r="AC39" s="73">
        <v>0</v>
      </c>
      <c r="AD39" s="73">
        <v>0</v>
      </c>
      <c r="AE39" s="73">
        <v>0</v>
      </c>
    </row>
    <row r="40" spans="1:31" s="69" customFormat="1" x14ac:dyDescent="0.3">
      <c r="A40" s="72" t="s">
        <v>1353</v>
      </c>
      <c r="B40" s="72" t="s">
        <v>626</v>
      </c>
      <c r="C40" s="73">
        <v>4413.5580807824699</v>
      </c>
      <c r="D40" s="73">
        <v>4913.5580807824699</v>
      </c>
      <c r="E40" s="73">
        <v>4913.5580807824699</v>
      </c>
      <c r="F40" s="73">
        <v>6276.6077707824697</v>
      </c>
      <c r="G40" s="73">
        <v>6347.2374507824698</v>
      </c>
      <c r="H40" s="73">
        <v>6347.2374507824698</v>
      </c>
      <c r="I40" s="73">
        <v>6387.8728407824692</v>
      </c>
      <c r="J40" s="73">
        <v>7176.6082846482695</v>
      </c>
      <c r="K40" s="73">
        <v>7176.6082846534691</v>
      </c>
      <c r="L40" s="73">
        <v>7176.6082846566687</v>
      </c>
      <c r="M40" s="73">
        <v>7476.6083446593284</v>
      </c>
      <c r="N40" s="73">
        <v>8040.4100446620687</v>
      </c>
      <c r="O40" s="73">
        <v>9296.59070832611</v>
      </c>
      <c r="P40" s="73">
        <v>9296.5907083410275</v>
      </c>
      <c r="Q40" s="73">
        <v>9554.1020483569009</v>
      </c>
      <c r="R40" s="73">
        <v>9760.5510484642891</v>
      </c>
      <c r="S40" s="73">
        <v>10594.230548718948</v>
      </c>
      <c r="T40" s="73">
        <v>10594.23054873766</v>
      </c>
      <c r="U40" s="73">
        <v>10594.230548743499</v>
      </c>
      <c r="V40" s="73">
        <v>10594.230548751028</v>
      </c>
      <c r="W40" s="73">
        <v>11548.900448764709</v>
      </c>
      <c r="X40" s="73">
        <v>12944.781362588128</v>
      </c>
      <c r="Y40" s="73">
        <v>12764.263357234197</v>
      </c>
      <c r="Z40" s="73">
        <v>12826.04874260092</v>
      </c>
      <c r="AA40" s="73">
        <v>13217.417742669641</v>
      </c>
      <c r="AB40" s="73">
        <v>14229.978069718039</v>
      </c>
      <c r="AC40" s="73">
        <v>14229.978069764378</v>
      </c>
      <c r="AD40" s="73">
        <v>14852.637388919969</v>
      </c>
      <c r="AE40" s="73">
        <v>17029.977888925339</v>
      </c>
    </row>
    <row r="41" spans="1:31" s="69" customFormat="1" x14ac:dyDescent="0.3">
      <c r="A41" s="72" t="s">
        <v>1353</v>
      </c>
      <c r="B41" s="72" t="s">
        <v>1348</v>
      </c>
      <c r="C41" s="73">
        <v>2017.6349983215291</v>
      </c>
      <c r="D41" s="73">
        <v>2827.6199989318811</v>
      </c>
      <c r="E41" s="73">
        <v>2827.6199989318811</v>
      </c>
      <c r="F41" s="73">
        <v>2827.6199989318811</v>
      </c>
      <c r="G41" s="73">
        <v>2827.6199989318811</v>
      </c>
      <c r="H41" s="73">
        <v>2827.6199989318811</v>
      </c>
      <c r="I41" s="73">
        <v>2827.6199989318811</v>
      </c>
      <c r="J41" s="73">
        <v>2827.6199989318811</v>
      </c>
      <c r="K41" s="73">
        <v>2827.6199989318811</v>
      </c>
      <c r="L41" s="73">
        <v>2827.6199989318811</v>
      </c>
      <c r="M41" s="73">
        <v>2958.6054989318809</v>
      </c>
      <c r="N41" s="73">
        <v>3327.6198800443808</v>
      </c>
      <c r="O41" s="73">
        <v>3770.2388989318811</v>
      </c>
      <c r="P41" s="73">
        <v>3770.2388989318811</v>
      </c>
      <c r="Q41" s="73">
        <v>3770.2388989318811</v>
      </c>
      <c r="R41" s="73">
        <v>3649.2388989318806</v>
      </c>
      <c r="S41" s="73">
        <v>5320.5596989318801</v>
      </c>
      <c r="T41" s="73">
        <v>5320.5596989318801</v>
      </c>
      <c r="U41" s="73">
        <v>5665.2722989318809</v>
      </c>
      <c r="V41" s="73">
        <v>6593.8869777924101</v>
      </c>
      <c r="W41" s="73">
        <v>7753.4322589928806</v>
      </c>
      <c r="X41" s="73">
        <v>10701.580730762935</v>
      </c>
      <c r="Y41" s="73">
        <v>10534.580730762935</v>
      </c>
      <c r="Z41" s="73">
        <v>10333.480732288814</v>
      </c>
      <c r="AA41" s="73">
        <v>10269.272732105708</v>
      </c>
      <c r="AB41" s="73">
        <v>11822.045248167829</v>
      </c>
      <c r="AC41" s="73">
        <v>11711.645246651711</v>
      </c>
      <c r="AD41" s="73">
        <v>11180.745245147142</v>
      </c>
      <c r="AE41" s="73">
        <v>11263.266243980879</v>
      </c>
    </row>
    <row r="42" spans="1:31" s="69" customFormat="1" x14ac:dyDescent="0.3">
      <c r="A42" s="72" t="s">
        <v>1353</v>
      </c>
      <c r="B42" s="72" t="s">
        <v>1349</v>
      </c>
      <c r="C42" s="73">
        <v>0</v>
      </c>
      <c r="D42" s="73">
        <v>20</v>
      </c>
      <c r="E42" s="73">
        <v>20</v>
      </c>
      <c r="F42" s="73">
        <v>20</v>
      </c>
      <c r="G42" s="73">
        <v>20</v>
      </c>
      <c r="H42" s="73">
        <v>20</v>
      </c>
      <c r="I42" s="73">
        <v>20</v>
      </c>
      <c r="J42" s="73">
        <v>20.000250747020001</v>
      </c>
      <c r="K42" s="73">
        <v>20.000250809130002</v>
      </c>
      <c r="L42" s="73">
        <v>20.0002508699</v>
      </c>
      <c r="M42" s="73">
        <v>20.000250916100001</v>
      </c>
      <c r="N42" s="73">
        <v>234.21046000000001</v>
      </c>
      <c r="O42" s="73">
        <v>541.27733999999998</v>
      </c>
      <c r="P42" s="73">
        <v>541.27733999999998</v>
      </c>
      <c r="Q42" s="73">
        <v>541.27733999999998</v>
      </c>
      <c r="R42" s="73">
        <v>541.27733999999998</v>
      </c>
      <c r="S42" s="73">
        <v>940.13679999999999</v>
      </c>
      <c r="T42" s="73">
        <v>940.13679999999999</v>
      </c>
      <c r="U42" s="73">
        <v>940.13679999999999</v>
      </c>
      <c r="V42" s="73">
        <v>920.13679999999999</v>
      </c>
      <c r="W42" s="73">
        <v>920.13679999999999</v>
      </c>
      <c r="X42" s="73">
        <v>1343.9889000000001</v>
      </c>
      <c r="Y42" s="73">
        <v>1343.9889000000001</v>
      </c>
      <c r="Z42" s="73">
        <v>1343.9889000000001</v>
      </c>
      <c r="AA42" s="73">
        <v>1343.9889000000001</v>
      </c>
      <c r="AB42" s="73">
        <v>2678.0097999999998</v>
      </c>
      <c r="AC42" s="73">
        <v>2678.0097999999998</v>
      </c>
      <c r="AD42" s="73">
        <v>3537.9512</v>
      </c>
      <c r="AE42" s="73">
        <v>3537.9512</v>
      </c>
    </row>
    <row r="43" spans="1:31" s="69" customFormat="1" x14ac:dyDescent="0.3">
      <c r="A43" s="72" t="s">
        <v>1353</v>
      </c>
      <c r="B43" s="72" t="s">
        <v>612</v>
      </c>
      <c r="C43" s="73">
        <v>570</v>
      </c>
      <c r="D43" s="73">
        <v>570</v>
      </c>
      <c r="E43" s="73">
        <v>570</v>
      </c>
      <c r="F43" s="73">
        <v>570</v>
      </c>
      <c r="G43" s="73">
        <v>570</v>
      </c>
      <c r="H43" s="73">
        <v>570</v>
      </c>
      <c r="I43" s="73">
        <v>570</v>
      </c>
      <c r="J43" s="73">
        <v>570.00011195334002</v>
      </c>
      <c r="K43" s="73">
        <v>570.00011196534604</v>
      </c>
      <c r="L43" s="73">
        <v>570.00011199518997</v>
      </c>
      <c r="M43" s="73">
        <v>570.00011200966003</v>
      </c>
      <c r="N43" s="73">
        <v>944.80322000000001</v>
      </c>
      <c r="O43" s="73">
        <v>1217.2825</v>
      </c>
      <c r="P43" s="73">
        <v>1217.2825</v>
      </c>
      <c r="Q43" s="73">
        <v>1217.2825</v>
      </c>
      <c r="R43" s="73">
        <v>1217.2825</v>
      </c>
      <c r="S43" s="73">
        <v>2023.0505000000001</v>
      </c>
      <c r="T43" s="73">
        <v>2023.0505000000001</v>
      </c>
      <c r="U43" s="73">
        <v>2023.0505000000001</v>
      </c>
      <c r="V43" s="73">
        <v>2023.0505000000001</v>
      </c>
      <c r="W43" s="73">
        <v>2175.7523000000001</v>
      </c>
      <c r="X43" s="73">
        <v>3497.5412999999999</v>
      </c>
      <c r="Y43" s="73">
        <v>3497.5412999999999</v>
      </c>
      <c r="Z43" s="73">
        <v>3497.5412999999999</v>
      </c>
      <c r="AA43" s="73">
        <v>3497.5412999999999</v>
      </c>
      <c r="AB43" s="73">
        <v>3503.4092000000001</v>
      </c>
      <c r="AC43" s="73">
        <v>3503.4092000000001</v>
      </c>
      <c r="AD43" s="73">
        <v>3670</v>
      </c>
      <c r="AE43" s="73">
        <v>3670</v>
      </c>
    </row>
    <row r="44" spans="1:31" s="69" customFormat="1" x14ac:dyDescent="0.3">
      <c r="A44" s="72" t="s">
        <v>1353</v>
      </c>
      <c r="B44" s="72" t="s">
        <v>1350</v>
      </c>
      <c r="C44" s="73">
        <v>18.792000293731611</v>
      </c>
      <c r="D44" s="73">
        <v>56.930000305175746</v>
      </c>
      <c r="E44" s="73">
        <v>116.31200408935541</v>
      </c>
      <c r="F44" s="73">
        <v>203.74100685119538</v>
      </c>
      <c r="G44" s="73">
        <v>316.67499160766528</v>
      </c>
      <c r="H44" s="73">
        <v>441.51198577880842</v>
      </c>
      <c r="I44" s="73">
        <v>598.09701538085881</v>
      </c>
      <c r="J44" s="73">
        <v>788.33800506591706</v>
      </c>
      <c r="K44" s="73">
        <v>1007.1959838867181</v>
      </c>
      <c r="L44" s="73">
        <v>1181.6699371337841</v>
      </c>
      <c r="M44" s="73">
        <v>1375.488037109372</v>
      </c>
      <c r="N44" s="73">
        <v>1581.046997070305</v>
      </c>
      <c r="O44" s="73">
        <v>1799.5640411376919</v>
      </c>
      <c r="P44" s="73">
        <v>2003.201034545895</v>
      </c>
      <c r="Q44" s="73">
        <v>2215.9790039062468</v>
      </c>
      <c r="R44" s="73">
        <v>2320.6339721679628</v>
      </c>
      <c r="S44" s="73">
        <v>2431.5501098632758</v>
      </c>
      <c r="T44" s="73">
        <v>2543.8589782714839</v>
      </c>
      <c r="U44" s="73">
        <v>2662.8169250488231</v>
      </c>
      <c r="V44" s="73">
        <v>2785.4378967285102</v>
      </c>
      <c r="W44" s="73">
        <v>2910.140014648432</v>
      </c>
      <c r="X44" s="73">
        <v>3039.4479064941352</v>
      </c>
      <c r="Y44" s="73">
        <v>3174.2980346679628</v>
      </c>
      <c r="Z44" s="73">
        <v>3316.8311157226563</v>
      </c>
      <c r="AA44" s="73">
        <v>3463.237915039057</v>
      </c>
      <c r="AB44" s="73">
        <v>3617.5489807128902</v>
      </c>
      <c r="AC44" s="73">
        <v>3775.544921874995</v>
      </c>
      <c r="AD44" s="73">
        <v>3934.3799438476508</v>
      </c>
      <c r="AE44" s="73">
        <v>4096.4850463867178</v>
      </c>
    </row>
    <row r="45" spans="1:31" s="69" customFormat="1" x14ac:dyDescent="0.3">
      <c r="A45" s="108" t="s">
        <v>1351</v>
      </c>
      <c r="B45" s="108"/>
      <c r="C45" s="74">
        <v>18216.493074526363</v>
      </c>
      <c r="D45" s="74">
        <v>19526.478075136714</v>
      </c>
      <c r="E45" s="74">
        <v>19526.478075136714</v>
      </c>
      <c r="F45" s="74">
        <v>17355.080032640792</v>
      </c>
      <c r="G45" s="74">
        <v>17425.709712622818</v>
      </c>
      <c r="H45" s="74">
        <v>17208.008193870854</v>
      </c>
      <c r="I45" s="74">
        <v>17157.847197447394</v>
      </c>
      <c r="J45" s="74">
        <v>17946.582359002514</v>
      </c>
      <c r="K45" s="74">
        <v>17729.642509007714</v>
      </c>
      <c r="L45" s="74">
        <v>17729.642509010911</v>
      </c>
      <c r="M45" s="74">
        <v>18160.628069013572</v>
      </c>
      <c r="N45" s="74">
        <v>19093.444150128813</v>
      </c>
      <c r="O45" s="74">
        <v>19969.652993784075</v>
      </c>
      <c r="P45" s="74">
        <v>19852.652993831482</v>
      </c>
      <c r="Q45" s="74">
        <v>20110.164333862125</v>
      </c>
      <c r="R45" s="74">
        <v>19444.716047972182</v>
      </c>
      <c r="S45" s="74">
        <v>21842.159312683791</v>
      </c>
      <c r="T45" s="74">
        <v>21842.159312724216</v>
      </c>
      <c r="U45" s="74">
        <v>22967.744218832697</v>
      </c>
      <c r="V45" s="74">
        <v>23835.985967692381</v>
      </c>
      <c r="W45" s="74">
        <v>25604.301234888189</v>
      </c>
      <c r="X45" s="74">
        <v>29382.91062047462</v>
      </c>
      <c r="Y45" s="74">
        <v>28500.20481399713</v>
      </c>
      <c r="Z45" s="74">
        <v>28051.608900889732</v>
      </c>
      <c r="AA45" s="74">
        <v>27734.269900775347</v>
      </c>
      <c r="AB45" s="74">
        <v>31991.976443885858</v>
      </c>
      <c r="AC45" s="74">
        <v>31861.848796416078</v>
      </c>
      <c r="AD45" s="74">
        <v>32477.365514067111</v>
      </c>
      <c r="AE45" s="74">
        <v>34218.227012906216</v>
      </c>
    </row>
    <row r="46" spans="1:31" s="69" customFormat="1" x14ac:dyDescent="0.3"/>
    <row r="47" spans="1:31" s="69" customFormat="1" x14ac:dyDescent="0.3">
      <c r="A47" s="68" t="s">
        <v>1233</v>
      </c>
      <c r="B47" s="68" t="s">
        <v>1315</v>
      </c>
      <c r="C47" s="68" t="s">
        <v>1316</v>
      </c>
      <c r="D47" s="68" t="s">
        <v>1317</v>
      </c>
      <c r="E47" s="68" t="s">
        <v>1318</v>
      </c>
      <c r="F47" s="68" t="s">
        <v>1319</v>
      </c>
      <c r="G47" s="68" t="s">
        <v>1320</v>
      </c>
      <c r="H47" s="68" t="s">
        <v>1321</v>
      </c>
      <c r="I47" s="68" t="s">
        <v>1322</v>
      </c>
      <c r="J47" s="68" t="s">
        <v>1323</v>
      </c>
      <c r="K47" s="68" t="s">
        <v>1324</v>
      </c>
      <c r="L47" s="68" t="s">
        <v>1325</v>
      </c>
      <c r="M47" s="68" t="s">
        <v>1326</v>
      </c>
      <c r="N47" s="68" t="s">
        <v>1327</v>
      </c>
      <c r="O47" s="68" t="s">
        <v>1328</v>
      </c>
      <c r="P47" s="68" t="s">
        <v>1329</v>
      </c>
      <c r="Q47" s="68" t="s">
        <v>1330</v>
      </c>
      <c r="R47" s="68" t="s">
        <v>1331</v>
      </c>
      <c r="S47" s="68" t="s">
        <v>1332</v>
      </c>
      <c r="T47" s="68" t="s">
        <v>1333</v>
      </c>
      <c r="U47" s="68" t="s">
        <v>1334</v>
      </c>
      <c r="V47" s="68" t="s">
        <v>1335</v>
      </c>
      <c r="W47" s="68" t="s">
        <v>1336</v>
      </c>
      <c r="X47" s="68" t="s">
        <v>1337</v>
      </c>
      <c r="Y47" s="68" t="s">
        <v>1338</v>
      </c>
      <c r="Z47" s="68" t="s">
        <v>1339</v>
      </c>
      <c r="AA47" s="68" t="s">
        <v>1340</v>
      </c>
      <c r="AB47" s="68" t="s">
        <v>1341</v>
      </c>
      <c r="AC47" s="68" t="s">
        <v>1342</v>
      </c>
      <c r="AD47" s="68" t="s">
        <v>1343</v>
      </c>
      <c r="AE47" s="68" t="s">
        <v>1344</v>
      </c>
    </row>
    <row r="48" spans="1:31" s="69" customFormat="1" x14ac:dyDescent="0.3">
      <c r="A48" s="72" t="s">
        <v>1354</v>
      </c>
      <c r="B48" s="72" t="s">
        <v>621</v>
      </c>
      <c r="C48" s="73">
        <v>0</v>
      </c>
      <c r="D48" s="73">
        <v>0</v>
      </c>
      <c r="E48" s="73">
        <v>0</v>
      </c>
      <c r="F48" s="73">
        <v>0</v>
      </c>
      <c r="G48" s="73">
        <v>0</v>
      </c>
      <c r="H48" s="73">
        <v>0</v>
      </c>
      <c r="I48" s="73">
        <v>0</v>
      </c>
      <c r="J48" s="73">
        <v>0</v>
      </c>
      <c r="K48" s="73">
        <v>0</v>
      </c>
      <c r="L48" s="73">
        <v>0</v>
      </c>
      <c r="M48" s="73">
        <v>0</v>
      </c>
      <c r="N48" s="73">
        <v>0</v>
      </c>
      <c r="O48" s="73">
        <v>0</v>
      </c>
      <c r="P48" s="73">
        <v>0</v>
      </c>
      <c r="Q48" s="73">
        <v>0</v>
      </c>
      <c r="R48" s="73">
        <v>0</v>
      </c>
      <c r="S48" s="73">
        <v>0</v>
      </c>
      <c r="T48" s="73">
        <v>0</v>
      </c>
      <c r="U48" s="73">
        <v>0</v>
      </c>
      <c r="V48" s="73">
        <v>0</v>
      </c>
      <c r="W48" s="73">
        <v>0</v>
      </c>
      <c r="X48" s="73">
        <v>0</v>
      </c>
      <c r="Y48" s="73">
        <v>0</v>
      </c>
      <c r="Z48" s="73">
        <v>0</v>
      </c>
      <c r="AA48" s="73">
        <v>0</v>
      </c>
      <c r="AB48" s="73">
        <v>0</v>
      </c>
      <c r="AC48" s="73">
        <v>0</v>
      </c>
      <c r="AD48" s="73">
        <v>0</v>
      </c>
      <c r="AE48" s="73">
        <v>0</v>
      </c>
    </row>
    <row r="49" spans="1:31" s="69" customFormat="1" x14ac:dyDescent="0.3">
      <c r="A49" s="72" t="s">
        <v>1354</v>
      </c>
      <c r="B49" s="72" t="s">
        <v>622</v>
      </c>
      <c r="C49" s="73">
        <v>4790</v>
      </c>
      <c r="D49" s="73">
        <v>4790</v>
      </c>
      <c r="E49" s="73">
        <v>4790</v>
      </c>
      <c r="F49" s="73">
        <v>2196.1484100000002</v>
      </c>
      <c r="G49" s="73">
        <v>2108.0655500000003</v>
      </c>
      <c r="H49" s="73">
        <v>1748.2525500000002</v>
      </c>
      <c r="I49" s="73">
        <v>1.6090431599999999E-3</v>
      </c>
      <c r="J49" s="73">
        <v>1.0088525700000001E-3</v>
      </c>
      <c r="K49" s="73">
        <v>1.0086972999999999E-3</v>
      </c>
      <c r="L49" s="73">
        <v>1.0089369299999991E-3</v>
      </c>
      <c r="M49" s="73">
        <v>1.008844909999999E-3</v>
      </c>
      <c r="N49" s="73">
        <v>1.008891099999999E-3</v>
      </c>
      <c r="O49" s="73">
        <v>1.008944979999999E-3</v>
      </c>
      <c r="P49" s="73">
        <v>1.00890969E-3</v>
      </c>
      <c r="Q49" s="73">
        <v>1.008847139999999E-3</v>
      </c>
      <c r="R49" s="73">
        <v>8.3591172E-4</v>
      </c>
      <c r="S49" s="73">
        <v>5.6463219999999998E-4</v>
      </c>
      <c r="T49" s="73">
        <v>5.6465018999999998E-4</v>
      </c>
      <c r="U49" s="73">
        <v>5.6472979999999998E-4</v>
      </c>
      <c r="V49" s="73">
        <v>5.6469927E-4</v>
      </c>
      <c r="W49" s="73">
        <v>5.6467563999999999E-4</v>
      </c>
      <c r="X49" s="73">
        <v>5.6464081999999796E-4</v>
      </c>
      <c r="Y49" s="73">
        <v>5.6466019999999999E-4</v>
      </c>
      <c r="Z49" s="73">
        <v>5.6466888E-4</v>
      </c>
      <c r="AA49" s="73">
        <v>1.5420120000000001E-4</v>
      </c>
      <c r="AB49" s="73">
        <v>1.5405614E-4</v>
      </c>
      <c r="AC49" s="73">
        <v>0</v>
      </c>
      <c r="AD49" s="73">
        <v>0</v>
      </c>
      <c r="AE49" s="73">
        <v>0</v>
      </c>
    </row>
    <row r="50" spans="1:31" s="69" customFormat="1" x14ac:dyDescent="0.3">
      <c r="A50" s="72" t="s">
        <v>1354</v>
      </c>
      <c r="B50" s="72" t="s">
        <v>360</v>
      </c>
      <c r="C50" s="73">
        <v>0</v>
      </c>
      <c r="D50" s="73">
        <v>0</v>
      </c>
      <c r="E50" s="73">
        <v>0</v>
      </c>
      <c r="F50" s="73">
        <v>0</v>
      </c>
      <c r="G50" s="73">
        <v>0</v>
      </c>
      <c r="H50" s="73">
        <v>0</v>
      </c>
      <c r="I50" s="73">
        <v>0</v>
      </c>
      <c r="J50" s="73">
        <v>0</v>
      </c>
      <c r="K50" s="73">
        <v>0</v>
      </c>
      <c r="L50" s="73">
        <v>0</v>
      </c>
      <c r="M50" s="73">
        <v>0</v>
      </c>
      <c r="N50" s="73">
        <v>0</v>
      </c>
      <c r="O50" s="73">
        <v>0</v>
      </c>
      <c r="P50" s="73">
        <v>0</v>
      </c>
      <c r="Q50" s="73">
        <v>0</v>
      </c>
      <c r="R50" s="73">
        <v>0</v>
      </c>
      <c r="S50" s="73">
        <v>0</v>
      </c>
      <c r="T50" s="73">
        <v>0</v>
      </c>
      <c r="U50" s="73">
        <v>0</v>
      </c>
      <c r="V50" s="73">
        <v>0</v>
      </c>
      <c r="W50" s="73">
        <v>0</v>
      </c>
      <c r="X50" s="73">
        <v>0</v>
      </c>
      <c r="Y50" s="73">
        <v>0</v>
      </c>
      <c r="Z50" s="73">
        <v>0</v>
      </c>
      <c r="AA50" s="73">
        <v>0</v>
      </c>
      <c r="AB50" s="73">
        <v>0</v>
      </c>
      <c r="AC50" s="73">
        <v>0</v>
      </c>
      <c r="AD50" s="73">
        <v>0</v>
      </c>
      <c r="AE50" s="73">
        <v>0</v>
      </c>
    </row>
    <row r="51" spans="1:31" s="69" customFormat="1" x14ac:dyDescent="0.3">
      <c r="A51" s="72" t="s">
        <v>1354</v>
      </c>
      <c r="B51" s="72" t="s">
        <v>1346</v>
      </c>
      <c r="C51" s="73">
        <v>500</v>
      </c>
      <c r="D51" s="73">
        <v>500</v>
      </c>
      <c r="E51" s="73">
        <v>500</v>
      </c>
      <c r="F51" s="73">
        <v>500</v>
      </c>
      <c r="G51" s="73">
        <v>500</v>
      </c>
      <c r="H51" s="73">
        <v>500</v>
      </c>
      <c r="I51" s="73">
        <v>500</v>
      </c>
      <c r="J51" s="73">
        <v>500</v>
      </c>
      <c r="K51" s="73">
        <v>500</v>
      </c>
      <c r="L51" s="73">
        <v>500</v>
      </c>
      <c r="M51" s="73">
        <v>500</v>
      </c>
      <c r="N51" s="73">
        <v>500</v>
      </c>
      <c r="O51" s="73">
        <v>500</v>
      </c>
      <c r="P51" s="73">
        <v>500</v>
      </c>
      <c r="Q51" s="73">
        <v>500</v>
      </c>
      <c r="R51" s="73">
        <v>500</v>
      </c>
      <c r="S51" s="73">
        <v>500</v>
      </c>
      <c r="T51" s="73">
        <v>500</v>
      </c>
      <c r="U51" s="73">
        <v>0</v>
      </c>
      <c r="V51" s="73">
        <v>0</v>
      </c>
      <c r="W51" s="73">
        <v>0</v>
      </c>
      <c r="X51" s="73">
        <v>0</v>
      </c>
      <c r="Y51" s="73">
        <v>0</v>
      </c>
      <c r="Z51" s="73">
        <v>0</v>
      </c>
      <c r="AA51" s="73">
        <v>0</v>
      </c>
      <c r="AB51" s="73">
        <v>0</v>
      </c>
      <c r="AC51" s="73">
        <v>0</v>
      </c>
      <c r="AD51" s="73">
        <v>0</v>
      </c>
      <c r="AE51" s="73">
        <v>0</v>
      </c>
    </row>
    <row r="52" spans="1:31" s="69" customFormat="1" x14ac:dyDescent="0.3">
      <c r="A52" s="72" t="s">
        <v>1354</v>
      </c>
      <c r="B52" s="72" t="s">
        <v>1347</v>
      </c>
      <c r="C52" s="73">
        <v>1900</v>
      </c>
      <c r="D52" s="73">
        <v>1900</v>
      </c>
      <c r="E52" s="73">
        <v>1900</v>
      </c>
      <c r="F52" s="73">
        <v>1900</v>
      </c>
      <c r="G52" s="73">
        <v>1900</v>
      </c>
      <c r="H52" s="73">
        <v>1900</v>
      </c>
      <c r="I52" s="73">
        <v>1900</v>
      </c>
      <c r="J52" s="73">
        <v>1900</v>
      </c>
      <c r="K52" s="73">
        <v>1900</v>
      </c>
      <c r="L52" s="73">
        <v>1900</v>
      </c>
      <c r="M52" s="73">
        <v>1900</v>
      </c>
      <c r="N52" s="73">
        <v>1900</v>
      </c>
      <c r="O52" s="73">
        <v>1730</v>
      </c>
      <c r="P52" s="73">
        <v>1730</v>
      </c>
      <c r="Q52" s="73">
        <v>1730.0024575875</v>
      </c>
      <c r="R52" s="73">
        <v>1730.0024575929999</v>
      </c>
      <c r="S52" s="73">
        <v>2122.8963600000002</v>
      </c>
      <c r="T52" s="73">
        <v>2122.8963600000002</v>
      </c>
      <c r="U52" s="73">
        <v>1682.89636</v>
      </c>
      <c r="V52" s="73">
        <v>1682.89636</v>
      </c>
      <c r="W52" s="73">
        <v>3033.5331999999999</v>
      </c>
      <c r="X52" s="73">
        <v>2939.5331999999999</v>
      </c>
      <c r="Y52" s="73">
        <v>3731.8282098223503</v>
      </c>
      <c r="Z52" s="73">
        <v>4414.0465603300599</v>
      </c>
      <c r="AA52" s="73">
        <v>4414.0465603331004</v>
      </c>
      <c r="AB52" s="73">
        <v>4414.0465603414705</v>
      </c>
      <c r="AC52" s="73">
        <v>3830.0465603632401</v>
      </c>
      <c r="AD52" s="73">
        <v>3830.0465605025902</v>
      </c>
      <c r="AE52" s="73">
        <v>5048.3779500000001</v>
      </c>
    </row>
    <row r="53" spans="1:31" s="69" customFormat="1" x14ac:dyDescent="0.3">
      <c r="A53" s="72" t="s">
        <v>1354</v>
      </c>
      <c r="B53" s="72" t="s">
        <v>1271</v>
      </c>
      <c r="C53" s="73">
        <v>2219</v>
      </c>
      <c r="D53" s="73">
        <v>2219</v>
      </c>
      <c r="E53" s="73">
        <v>2219</v>
      </c>
      <c r="F53" s="73">
        <v>2219</v>
      </c>
      <c r="G53" s="73">
        <v>2219</v>
      </c>
      <c r="H53" s="73">
        <v>2219</v>
      </c>
      <c r="I53" s="73">
        <v>2219</v>
      </c>
      <c r="J53" s="73">
        <v>2219</v>
      </c>
      <c r="K53" s="73">
        <v>2219</v>
      </c>
      <c r="L53" s="73">
        <v>2219</v>
      </c>
      <c r="M53" s="73">
        <v>2219</v>
      </c>
      <c r="N53" s="73">
        <v>2219</v>
      </c>
      <c r="O53" s="73">
        <v>2219</v>
      </c>
      <c r="P53" s="73">
        <v>2219</v>
      </c>
      <c r="Q53" s="73">
        <v>2219</v>
      </c>
      <c r="R53" s="73">
        <v>2219</v>
      </c>
      <c r="S53" s="73">
        <v>2219</v>
      </c>
      <c r="T53" s="73">
        <v>2219</v>
      </c>
      <c r="U53" s="73">
        <v>2219</v>
      </c>
      <c r="V53" s="73">
        <v>2219</v>
      </c>
      <c r="W53" s="73">
        <v>2219</v>
      </c>
      <c r="X53" s="73">
        <v>2219</v>
      </c>
      <c r="Y53" s="73">
        <v>2219</v>
      </c>
      <c r="Z53" s="73">
        <v>2219</v>
      </c>
      <c r="AA53" s="73">
        <v>2219</v>
      </c>
      <c r="AB53" s="73">
        <v>2219</v>
      </c>
      <c r="AC53" s="73">
        <v>2219</v>
      </c>
      <c r="AD53" s="73">
        <v>2219</v>
      </c>
      <c r="AE53" s="73">
        <v>2219</v>
      </c>
    </row>
    <row r="54" spans="1:31" s="69" customFormat="1" x14ac:dyDescent="0.3">
      <c r="A54" s="72" t="s">
        <v>1354</v>
      </c>
      <c r="B54" s="72" t="s">
        <v>626</v>
      </c>
      <c r="C54" s="73">
        <v>3434.4399795532199</v>
      </c>
      <c r="D54" s="73">
        <v>4322.199974060055</v>
      </c>
      <c r="E54" s="73">
        <v>4322.199974060055</v>
      </c>
      <c r="F54" s="73">
        <v>5572.2000990667411</v>
      </c>
      <c r="G54" s="73">
        <v>5572.2000990688512</v>
      </c>
      <c r="H54" s="73">
        <v>5800.7325790709647</v>
      </c>
      <c r="I54" s="73">
        <v>7845.951579073545</v>
      </c>
      <c r="J54" s="73">
        <v>8395.9515190759648</v>
      </c>
      <c r="K54" s="73">
        <v>8395.9515190803359</v>
      </c>
      <c r="L54" s="73">
        <v>8395.9515191016453</v>
      </c>
      <c r="M54" s="73">
        <v>9124.1758586659253</v>
      </c>
      <c r="N54" s="73">
        <v>9124.1758597816552</v>
      </c>
      <c r="O54" s="73">
        <v>9909.4395990600551</v>
      </c>
      <c r="P54" s="73">
        <v>10319.234639060054</v>
      </c>
      <c r="Q54" s="73">
        <v>10319.234639060054</v>
      </c>
      <c r="R54" s="73">
        <v>10512.725544060055</v>
      </c>
      <c r="S54" s="73">
        <v>13030.724277111813</v>
      </c>
      <c r="T54" s="73">
        <v>12610.724277111813</v>
      </c>
      <c r="U54" s="73">
        <v>12418.724277111813</v>
      </c>
      <c r="V54" s="73">
        <v>12758.060381689449</v>
      </c>
      <c r="W54" s="73">
        <v>13028.063481689449</v>
      </c>
      <c r="X54" s="73">
        <v>13051.649982452389</v>
      </c>
      <c r="Y54" s="73">
        <v>12727.849979400631</v>
      </c>
      <c r="Z54" s="73">
        <v>12415.849979400631</v>
      </c>
      <c r="AA54" s="73">
        <v>11220.489978790281</v>
      </c>
      <c r="AB54" s="73">
        <v>11220.489978790281</v>
      </c>
      <c r="AC54" s="73">
        <v>10980.489978790281</v>
      </c>
      <c r="AD54" s="73">
        <v>10951.789978027342</v>
      </c>
      <c r="AE54" s="73">
        <v>10224.099998474121</v>
      </c>
    </row>
    <row r="55" spans="1:31" s="69" customFormat="1" x14ac:dyDescent="0.3">
      <c r="A55" s="72" t="s">
        <v>1354</v>
      </c>
      <c r="B55" s="72" t="s">
        <v>1348</v>
      </c>
      <c r="C55" s="73">
        <v>1098.972995758056</v>
      </c>
      <c r="D55" s="73">
        <v>1098.972995758056</v>
      </c>
      <c r="E55" s="73">
        <v>1098.972995758056</v>
      </c>
      <c r="F55" s="73">
        <v>1098.972995758056</v>
      </c>
      <c r="G55" s="73">
        <v>1098.972995758056</v>
      </c>
      <c r="H55" s="73">
        <v>1098.972995758056</v>
      </c>
      <c r="I55" s="73">
        <v>1173.8077857580561</v>
      </c>
      <c r="J55" s="73">
        <v>1173.8077857580561</v>
      </c>
      <c r="K55" s="73">
        <v>1173.8077857580561</v>
      </c>
      <c r="L55" s="73">
        <v>1370.870995758055</v>
      </c>
      <c r="M55" s="73">
        <v>1624.3797957580559</v>
      </c>
      <c r="N55" s="73">
        <v>3478.9733251185562</v>
      </c>
      <c r="O55" s="73">
        <v>3478.9733251421158</v>
      </c>
      <c r="P55" s="73">
        <v>3478.9733251677562</v>
      </c>
      <c r="Q55" s="73">
        <v>3478.973325187606</v>
      </c>
      <c r="R55" s="73">
        <v>3478.9733252282858</v>
      </c>
      <c r="S55" s="73">
        <v>3550.7487923542058</v>
      </c>
      <c r="T55" s="73">
        <v>3550.7487924227698</v>
      </c>
      <c r="U55" s="73">
        <v>3550.7487927353459</v>
      </c>
      <c r="V55" s="73">
        <v>3550.7489173100357</v>
      </c>
      <c r="W55" s="73">
        <v>4759.0594957580561</v>
      </c>
      <c r="X55" s="73">
        <v>4759.0594957580561</v>
      </c>
      <c r="Y55" s="73">
        <v>5497.7218957580562</v>
      </c>
      <c r="Z55" s="73">
        <v>5390.2018991149907</v>
      </c>
      <c r="AA55" s="73">
        <v>5663.2101984741212</v>
      </c>
      <c r="AB55" s="73">
        <v>7760.3499984741211</v>
      </c>
      <c r="AC55" s="73">
        <v>7760.3499984741211</v>
      </c>
      <c r="AD55" s="73">
        <v>7608.4499969482422</v>
      </c>
      <c r="AE55" s="73">
        <v>7211</v>
      </c>
    </row>
    <row r="56" spans="1:31" s="69" customFormat="1" x14ac:dyDescent="0.3">
      <c r="A56" s="72" t="s">
        <v>1354</v>
      </c>
      <c r="B56" s="72" t="s">
        <v>1349</v>
      </c>
      <c r="C56" s="73">
        <v>55.329999923705998</v>
      </c>
      <c r="D56" s="73">
        <v>375.329999923706</v>
      </c>
      <c r="E56" s="73">
        <v>375.329999923706</v>
      </c>
      <c r="F56" s="73">
        <v>375.329999923706</v>
      </c>
      <c r="G56" s="73">
        <v>375.329999923706</v>
      </c>
      <c r="H56" s="73">
        <v>375.329999923706</v>
      </c>
      <c r="I56" s="73">
        <v>375.329999923706</v>
      </c>
      <c r="J56" s="73">
        <v>375.329999923706</v>
      </c>
      <c r="K56" s="73">
        <v>375.329999923706</v>
      </c>
      <c r="L56" s="73">
        <v>375.33010063757598</v>
      </c>
      <c r="M56" s="73">
        <v>375.330107018886</v>
      </c>
      <c r="N56" s="73">
        <v>375.33116563570599</v>
      </c>
      <c r="O56" s="73">
        <v>320.00116574899999</v>
      </c>
      <c r="P56" s="73">
        <v>320.00116575940001</v>
      </c>
      <c r="Q56" s="73">
        <v>320.00116585450002</v>
      </c>
      <c r="R56" s="73">
        <v>320.00116589539999</v>
      </c>
      <c r="S56" s="73">
        <v>320.00116613509999</v>
      </c>
      <c r="T56" s="73">
        <v>320.00116618210001</v>
      </c>
      <c r="U56" s="73">
        <v>320.00116627220001</v>
      </c>
      <c r="V56" s="73">
        <v>320.00116632480001</v>
      </c>
      <c r="W56" s="73">
        <v>300.00125739869998</v>
      </c>
      <c r="X56" s="73">
        <v>1.2531555000000001E-3</v>
      </c>
      <c r="Y56" s="73">
        <v>1.2531749E-3</v>
      </c>
      <c r="Z56" s="73">
        <v>180.07232999999999</v>
      </c>
      <c r="AA56" s="73">
        <v>180.07230999999999</v>
      </c>
      <c r="AB56" s="73">
        <v>180.07230999999999</v>
      </c>
      <c r="AC56" s="73">
        <v>180.07230000000001</v>
      </c>
      <c r="AD56" s="73">
        <v>180.07228000000001</v>
      </c>
      <c r="AE56" s="73">
        <v>386.95186999999999</v>
      </c>
    </row>
    <row r="57" spans="1:31" s="69" customFormat="1" x14ac:dyDescent="0.3">
      <c r="A57" s="72" t="s">
        <v>1354</v>
      </c>
      <c r="B57" s="72" t="s">
        <v>612</v>
      </c>
      <c r="C57" s="73">
        <v>0</v>
      </c>
      <c r="D57" s="73">
        <v>0</v>
      </c>
      <c r="E57" s="73">
        <v>0</v>
      </c>
      <c r="F57" s="73">
        <v>0</v>
      </c>
      <c r="G57" s="73">
        <v>0</v>
      </c>
      <c r="H57" s="73">
        <v>0</v>
      </c>
      <c r="I57" s="73">
        <v>0</v>
      </c>
      <c r="J57" s="73">
        <v>1.4240756999999999E-4</v>
      </c>
      <c r="K57" s="73">
        <v>1.679377E-4</v>
      </c>
      <c r="L57" s="73">
        <v>2.9440782999999999E-4</v>
      </c>
      <c r="M57" s="73">
        <v>3.12089749999999E-4</v>
      </c>
      <c r="N57" s="73">
        <v>1319.7073</v>
      </c>
      <c r="O57" s="73">
        <v>1319.7073</v>
      </c>
      <c r="P57" s="73">
        <v>1319.7073</v>
      </c>
      <c r="Q57" s="73">
        <v>1647.098</v>
      </c>
      <c r="R57" s="73">
        <v>1647.098</v>
      </c>
      <c r="S57" s="73">
        <v>1693.5056</v>
      </c>
      <c r="T57" s="73">
        <v>1693.5056</v>
      </c>
      <c r="U57" s="73">
        <v>1693.5056</v>
      </c>
      <c r="V57" s="73">
        <v>1693.5056</v>
      </c>
      <c r="W57" s="73">
        <v>2397.2595000000001</v>
      </c>
      <c r="X57" s="73">
        <v>2397.2595000000001</v>
      </c>
      <c r="Y57" s="73">
        <v>2397.2595000000001</v>
      </c>
      <c r="Z57" s="73">
        <v>2400</v>
      </c>
      <c r="AA57" s="73">
        <v>2400</v>
      </c>
      <c r="AB57" s="73">
        <v>2400</v>
      </c>
      <c r="AC57" s="73">
        <v>2400</v>
      </c>
      <c r="AD57" s="73">
        <v>2400</v>
      </c>
      <c r="AE57" s="73">
        <v>2400</v>
      </c>
    </row>
    <row r="58" spans="1:31" s="69" customFormat="1" x14ac:dyDescent="0.3">
      <c r="A58" s="72" t="s">
        <v>1354</v>
      </c>
      <c r="B58" s="72" t="s">
        <v>1350</v>
      </c>
      <c r="C58" s="73">
        <v>21.324999809265112</v>
      </c>
      <c r="D58" s="73">
        <v>39.332999229431003</v>
      </c>
      <c r="E58" s="73">
        <v>124.65300178527829</v>
      </c>
      <c r="F58" s="73">
        <v>240.5120048522939</v>
      </c>
      <c r="G58" s="73">
        <v>387.46300506591774</v>
      </c>
      <c r="H58" s="73">
        <v>568.47399139404206</v>
      </c>
      <c r="I58" s="73">
        <v>786.96098327636605</v>
      </c>
      <c r="J58" s="73">
        <v>1024.835983276367</v>
      </c>
      <c r="K58" s="73">
        <v>1297.2010192871039</v>
      </c>
      <c r="L58" s="73">
        <v>1508.376068115231</v>
      </c>
      <c r="M58" s="73">
        <v>1741.757995605466</v>
      </c>
      <c r="N58" s="73">
        <v>1990.8499450683539</v>
      </c>
      <c r="O58" s="73">
        <v>2255.0250549316352</v>
      </c>
      <c r="P58" s="73">
        <v>2511.4719543456981</v>
      </c>
      <c r="Q58" s="73">
        <v>2773.6560668945313</v>
      </c>
      <c r="R58" s="73">
        <v>2913.0490112304678</v>
      </c>
      <c r="S58" s="73">
        <v>3058.5720520019481</v>
      </c>
      <c r="T58" s="73">
        <v>3207.325073242187</v>
      </c>
      <c r="U58" s="73">
        <v>3364.1940307617178</v>
      </c>
      <c r="V58" s="73">
        <v>3523.5459594726508</v>
      </c>
      <c r="W58" s="73">
        <v>3687.8629760742178</v>
      </c>
      <c r="X58" s="73">
        <v>3855.463012695307</v>
      </c>
      <c r="Y58" s="73">
        <v>4029.3500366210928</v>
      </c>
      <c r="Z58" s="73">
        <v>4209.115112304682</v>
      </c>
      <c r="AA58" s="73">
        <v>4396.3960571289063</v>
      </c>
      <c r="AB58" s="73">
        <v>4589.93505859375</v>
      </c>
      <c r="AC58" s="73">
        <v>4789.6218872070313</v>
      </c>
      <c r="AD58" s="73">
        <v>4990.3800048828125</v>
      </c>
      <c r="AE58" s="73">
        <v>5195.4019775390625</v>
      </c>
    </row>
    <row r="59" spans="1:31" s="69" customFormat="1" x14ac:dyDescent="0.3">
      <c r="A59" s="108" t="s">
        <v>1351</v>
      </c>
      <c r="B59" s="108"/>
      <c r="C59" s="74">
        <v>13942.412975311276</v>
      </c>
      <c r="D59" s="74">
        <v>14830.172969818112</v>
      </c>
      <c r="E59" s="74">
        <v>14830.172969818112</v>
      </c>
      <c r="F59" s="74">
        <v>13486.321504824798</v>
      </c>
      <c r="G59" s="74">
        <v>13398.238644826908</v>
      </c>
      <c r="H59" s="74">
        <v>13266.958124829021</v>
      </c>
      <c r="I59" s="74">
        <v>13638.760973874761</v>
      </c>
      <c r="J59" s="74">
        <v>14188.760313686591</v>
      </c>
      <c r="K59" s="74">
        <v>14188.760313535691</v>
      </c>
      <c r="L59" s="74">
        <v>14385.823523796629</v>
      </c>
      <c r="M59" s="74">
        <v>15367.556663268891</v>
      </c>
      <c r="N59" s="74">
        <v>17222.150193791313</v>
      </c>
      <c r="O59" s="74">
        <v>17837.413933147152</v>
      </c>
      <c r="P59" s="74">
        <v>18247.208973137502</v>
      </c>
      <c r="Q59" s="74">
        <v>18247.211430682299</v>
      </c>
      <c r="R59" s="74">
        <v>18440.702162793059</v>
      </c>
      <c r="S59" s="74">
        <v>21423.369994098219</v>
      </c>
      <c r="T59" s="74">
        <v>21003.369994184774</v>
      </c>
      <c r="U59" s="74">
        <v>19871.369994576959</v>
      </c>
      <c r="V59" s="74">
        <v>20210.706223698755</v>
      </c>
      <c r="W59" s="74">
        <v>23039.656742123145</v>
      </c>
      <c r="X59" s="74">
        <v>22969.243242851262</v>
      </c>
      <c r="Y59" s="74">
        <v>24176.400649641237</v>
      </c>
      <c r="Z59" s="74">
        <v>24439.099003514559</v>
      </c>
      <c r="AA59" s="74">
        <v>23516.746891798703</v>
      </c>
      <c r="AB59" s="74">
        <v>25613.886691662014</v>
      </c>
      <c r="AC59" s="74">
        <v>24789.886537627644</v>
      </c>
      <c r="AD59" s="74">
        <v>24609.286535478175</v>
      </c>
      <c r="AE59" s="74">
        <v>24702.477948474123</v>
      </c>
    </row>
    <row r="60" spans="1:31" s="69" customFormat="1" x14ac:dyDescent="0.3"/>
    <row r="61" spans="1:31" s="69" customFormat="1" x14ac:dyDescent="0.3">
      <c r="A61" s="68" t="s">
        <v>1233</v>
      </c>
      <c r="B61" s="68" t="s">
        <v>1315</v>
      </c>
      <c r="C61" s="68" t="s">
        <v>1316</v>
      </c>
      <c r="D61" s="68" t="s">
        <v>1317</v>
      </c>
      <c r="E61" s="68" t="s">
        <v>1318</v>
      </c>
      <c r="F61" s="68" t="s">
        <v>1319</v>
      </c>
      <c r="G61" s="68" t="s">
        <v>1320</v>
      </c>
      <c r="H61" s="68" t="s">
        <v>1321</v>
      </c>
      <c r="I61" s="68" t="s">
        <v>1322</v>
      </c>
      <c r="J61" s="68" t="s">
        <v>1323</v>
      </c>
      <c r="K61" s="68" t="s">
        <v>1324</v>
      </c>
      <c r="L61" s="68" t="s">
        <v>1325</v>
      </c>
      <c r="M61" s="68" t="s">
        <v>1326</v>
      </c>
      <c r="N61" s="68" t="s">
        <v>1327</v>
      </c>
      <c r="O61" s="68" t="s">
        <v>1328</v>
      </c>
      <c r="P61" s="68" t="s">
        <v>1329</v>
      </c>
      <c r="Q61" s="68" t="s">
        <v>1330</v>
      </c>
      <c r="R61" s="68" t="s">
        <v>1331</v>
      </c>
      <c r="S61" s="68" t="s">
        <v>1332</v>
      </c>
      <c r="T61" s="68" t="s">
        <v>1333</v>
      </c>
      <c r="U61" s="68" t="s">
        <v>1334</v>
      </c>
      <c r="V61" s="68" t="s">
        <v>1335</v>
      </c>
      <c r="W61" s="68" t="s">
        <v>1336</v>
      </c>
      <c r="X61" s="68" t="s">
        <v>1337</v>
      </c>
      <c r="Y61" s="68" t="s">
        <v>1338</v>
      </c>
      <c r="Z61" s="68" t="s">
        <v>1339</v>
      </c>
      <c r="AA61" s="68" t="s">
        <v>1340</v>
      </c>
      <c r="AB61" s="68" t="s">
        <v>1341</v>
      </c>
      <c r="AC61" s="68" t="s">
        <v>1342</v>
      </c>
      <c r="AD61" s="68" t="s">
        <v>1343</v>
      </c>
      <c r="AE61" s="68" t="s">
        <v>1344</v>
      </c>
    </row>
    <row r="62" spans="1:31" s="69" customFormat="1" x14ac:dyDescent="0.3">
      <c r="A62" s="72" t="s">
        <v>1355</v>
      </c>
      <c r="B62" s="72" t="s">
        <v>621</v>
      </c>
      <c r="C62" s="73">
        <v>0</v>
      </c>
      <c r="D62" s="73">
        <v>0</v>
      </c>
      <c r="E62" s="73">
        <v>0</v>
      </c>
      <c r="F62" s="73">
        <v>0</v>
      </c>
      <c r="G62" s="73">
        <v>0</v>
      </c>
      <c r="H62" s="73">
        <v>0</v>
      </c>
      <c r="I62" s="73">
        <v>0</v>
      </c>
      <c r="J62" s="73">
        <v>0</v>
      </c>
      <c r="K62" s="73">
        <v>0</v>
      </c>
      <c r="L62" s="73">
        <v>0</v>
      </c>
      <c r="M62" s="73">
        <v>0</v>
      </c>
      <c r="N62" s="73">
        <v>0</v>
      </c>
      <c r="O62" s="73">
        <v>0</v>
      </c>
      <c r="P62" s="73">
        <v>0</v>
      </c>
      <c r="Q62" s="73">
        <v>0</v>
      </c>
      <c r="R62" s="73">
        <v>0</v>
      </c>
      <c r="S62" s="73">
        <v>0</v>
      </c>
      <c r="T62" s="73">
        <v>0</v>
      </c>
      <c r="U62" s="73">
        <v>0</v>
      </c>
      <c r="V62" s="73">
        <v>0</v>
      </c>
      <c r="W62" s="73">
        <v>0</v>
      </c>
      <c r="X62" s="73">
        <v>0</v>
      </c>
      <c r="Y62" s="73">
        <v>0</v>
      </c>
      <c r="Z62" s="73">
        <v>0</v>
      </c>
      <c r="AA62" s="73">
        <v>0</v>
      </c>
      <c r="AB62" s="73">
        <v>0</v>
      </c>
      <c r="AC62" s="73">
        <v>0</v>
      </c>
      <c r="AD62" s="73">
        <v>0</v>
      </c>
      <c r="AE62" s="73">
        <v>0</v>
      </c>
    </row>
    <row r="63" spans="1:31" s="69" customFormat="1" x14ac:dyDescent="0.3">
      <c r="A63" s="72" t="s">
        <v>1355</v>
      </c>
      <c r="B63" s="72" t="s">
        <v>622</v>
      </c>
      <c r="C63" s="73">
        <v>0</v>
      </c>
      <c r="D63" s="73">
        <v>0</v>
      </c>
      <c r="E63" s="73">
        <v>0</v>
      </c>
      <c r="F63" s="73">
        <v>0</v>
      </c>
      <c r="G63" s="73">
        <v>0</v>
      </c>
      <c r="H63" s="73">
        <v>0</v>
      </c>
      <c r="I63" s="73">
        <v>0</v>
      </c>
      <c r="J63" s="73">
        <v>0</v>
      </c>
      <c r="K63" s="73">
        <v>0</v>
      </c>
      <c r="L63" s="73">
        <v>0</v>
      </c>
      <c r="M63" s="73">
        <v>0</v>
      </c>
      <c r="N63" s="73">
        <v>0</v>
      </c>
      <c r="O63" s="73">
        <v>0</v>
      </c>
      <c r="P63" s="73">
        <v>0</v>
      </c>
      <c r="Q63" s="73">
        <v>0</v>
      </c>
      <c r="R63" s="73">
        <v>0</v>
      </c>
      <c r="S63" s="73">
        <v>0</v>
      </c>
      <c r="T63" s="73">
        <v>0</v>
      </c>
      <c r="U63" s="73">
        <v>0</v>
      </c>
      <c r="V63" s="73">
        <v>0</v>
      </c>
      <c r="W63" s="73">
        <v>0</v>
      </c>
      <c r="X63" s="73">
        <v>0</v>
      </c>
      <c r="Y63" s="73">
        <v>0</v>
      </c>
      <c r="Z63" s="73">
        <v>0</v>
      </c>
      <c r="AA63" s="73">
        <v>0</v>
      </c>
      <c r="AB63" s="73">
        <v>0</v>
      </c>
      <c r="AC63" s="73">
        <v>0</v>
      </c>
      <c r="AD63" s="73">
        <v>0</v>
      </c>
      <c r="AE63" s="73">
        <v>0</v>
      </c>
    </row>
    <row r="64" spans="1:31" s="69" customFormat="1" x14ac:dyDescent="0.3">
      <c r="A64" s="72" t="s">
        <v>1355</v>
      </c>
      <c r="B64" s="72" t="s">
        <v>360</v>
      </c>
      <c r="C64" s="73">
        <v>709</v>
      </c>
      <c r="D64" s="73">
        <v>709</v>
      </c>
      <c r="E64" s="73">
        <v>529</v>
      </c>
      <c r="F64" s="73">
        <v>529</v>
      </c>
      <c r="G64" s="73">
        <v>529</v>
      </c>
      <c r="H64" s="73">
        <v>529</v>
      </c>
      <c r="I64" s="73">
        <v>529</v>
      </c>
      <c r="J64" s="73">
        <v>529</v>
      </c>
      <c r="K64" s="73">
        <v>529</v>
      </c>
      <c r="L64" s="73">
        <v>529</v>
      </c>
      <c r="M64" s="73">
        <v>529</v>
      </c>
      <c r="N64" s="73">
        <v>529</v>
      </c>
      <c r="O64" s="73">
        <v>529</v>
      </c>
      <c r="P64" s="73">
        <v>529</v>
      </c>
      <c r="Q64" s="73">
        <v>529</v>
      </c>
      <c r="R64" s="73">
        <v>529</v>
      </c>
      <c r="S64" s="73">
        <v>0</v>
      </c>
      <c r="T64" s="73">
        <v>0</v>
      </c>
      <c r="U64" s="73">
        <v>0</v>
      </c>
      <c r="V64" s="73">
        <v>0</v>
      </c>
      <c r="W64" s="73">
        <v>0</v>
      </c>
      <c r="X64" s="73">
        <v>0</v>
      </c>
      <c r="Y64" s="73">
        <v>0</v>
      </c>
      <c r="Z64" s="73">
        <v>0</v>
      </c>
      <c r="AA64" s="73">
        <v>0</v>
      </c>
      <c r="AB64" s="73">
        <v>0</v>
      </c>
      <c r="AC64" s="73">
        <v>0</v>
      </c>
      <c r="AD64" s="73">
        <v>0</v>
      </c>
      <c r="AE64" s="73">
        <v>0</v>
      </c>
    </row>
    <row r="65" spans="1:31" s="69" customFormat="1" x14ac:dyDescent="0.3">
      <c r="A65" s="72" t="s">
        <v>1355</v>
      </c>
      <c r="B65" s="72" t="s">
        <v>1346</v>
      </c>
      <c r="C65" s="73">
        <v>800</v>
      </c>
      <c r="D65" s="73">
        <v>800</v>
      </c>
      <c r="E65" s="73">
        <v>800</v>
      </c>
      <c r="F65" s="73">
        <v>800</v>
      </c>
      <c r="G65" s="73">
        <v>800</v>
      </c>
      <c r="H65" s="73">
        <v>800</v>
      </c>
      <c r="I65" s="73">
        <v>800</v>
      </c>
      <c r="J65" s="73">
        <v>800</v>
      </c>
      <c r="K65" s="73">
        <v>800</v>
      </c>
      <c r="L65" s="73">
        <v>800</v>
      </c>
      <c r="M65" s="73">
        <v>800</v>
      </c>
      <c r="N65" s="73">
        <v>800</v>
      </c>
      <c r="O65" s="73">
        <v>800</v>
      </c>
      <c r="P65" s="73">
        <v>800</v>
      </c>
      <c r="Q65" s="73">
        <v>0</v>
      </c>
      <c r="R65" s="73">
        <v>0</v>
      </c>
      <c r="S65" s="73">
        <v>0</v>
      </c>
      <c r="T65" s="73">
        <v>0</v>
      </c>
      <c r="U65" s="73">
        <v>0</v>
      </c>
      <c r="V65" s="73">
        <v>0</v>
      </c>
      <c r="W65" s="73">
        <v>0</v>
      </c>
      <c r="X65" s="73">
        <v>0</v>
      </c>
      <c r="Y65" s="73">
        <v>0</v>
      </c>
      <c r="Z65" s="73">
        <v>0</v>
      </c>
      <c r="AA65" s="73">
        <v>0</v>
      </c>
      <c r="AB65" s="73">
        <v>0</v>
      </c>
      <c r="AC65" s="73">
        <v>0</v>
      </c>
      <c r="AD65" s="73">
        <v>0</v>
      </c>
      <c r="AE65" s="73">
        <v>0</v>
      </c>
    </row>
    <row r="66" spans="1:31" s="69" customFormat="1" x14ac:dyDescent="0.3">
      <c r="A66" s="72" t="s">
        <v>1355</v>
      </c>
      <c r="B66" s="72" t="s">
        <v>1347</v>
      </c>
      <c r="C66" s="73">
        <v>1437.1399917602528</v>
      </c>
      <c r="D66" s="73">
        <v>1437.1399917602528</v>
      </c>
      <c r="E66" s="73">
        <v>1437.1399917602528</v>
      </c>
      <c r="F66" s="73">
        <v>1437.1399917602528</v>
      </c>
      <c r="G66" s="73">
        <v>1437.1399917602528</v>
      </c>
      <c r="H66" s="73">
        <v>1437.1399917602528</v>
      </c>
      <c r="I66" s="73">
        <v>1437.1399917602528</v>
      </c>
      <c r="J66" s="73">
        <v>1437.1399917602528</v>
      </c>
      <c r="K66" s="73">
        <v>1437.1399917602528</v>
      </c>
      <c r="L66" s="73">
        <v>1054.639991760253</v>
      </c>
      <c r="M66" s="73">
        <v>1054.639991760253</v>
      </c>
      <c r="N66" s="73">
        <v>785.29999542236283</v>
      </c>
      <c r="O66" s="73">
        <v>785.29999542236283</v>
      </c>
      <c r="P66" s="73">
        <v>785.29999542236283</v>
      </c>
      <c r="Q66" s="73">
        <v>751.48729342236288</v>
      </c>
      <c r="R66" s="73">
        <v>751.48729342236288</v>
      </c>
      <c r="S66" s="73">
        <v>1079.8094554223628</v>
      </c>
      <c r="T66" s="73">
        <v>1079.8094554223628</v>
      </c>
      <c r="U66" s="73">
        <v>1079.8094554223628</v>
      </c>
      <c r="V66" s="73">
        <v>1079.8094554223628</v>
      </c>
      <c r="W66" s="73">
        <v>1114.9732754223628</v>
      </c>
      <c r="X66" s="73">
        <v>1114.9732754223628</v>
      </c>
      <c r="Y66" s="73">
        <v>1333.5939954223627</v>
      </c>
      <c r="Z66" s="73">
        <v>995.59399542236292</v>
      </c>
      <c r="AA66" s="73">
        <v>995.59399542236292</v>
      </c>
      <c r="AB66" s="73">
        <v>995.59399542236292</v>
      </c>
      <c r="AC66" s="73">
        <v>995.59399542236292</v>
      </c>
      <c r="AD66" s="73">
        <v>995.59399542236292</v>
      </c>
      <c r="AE66" s="73">
        <v>995.59399542236292</v>
      </c>
    </row>
    <row r="67" spans="1:31" s="69" customFormat="1" x14ac:dyDescent="0.3">
      <c r="A67" s="72" t="s">
        <v>1355</v>
      </c>
      <c r="B67" s="72" t="s">
        <v>1271</v>
      </c>
      <c r="C67" s="73">
        <v>0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O67" s="73">
        <v>0</v>
      </c>
      <c r="P67" s="73">
        <v>0</v>
      </c>
      <c r="Q67" s="73">
        <v>0</v>
      </c>
      <c r="R67" s="73">
        <v>0</v>
      </c>
      <c r="S67" s="73">
        <v>0</v>
      </c>
      <c r="T67" s="73">
        <v>0</v>
      </c>
      <c r="U67" s="73">
        <v>0</v>
      </c>
      <c r="V67" s="73">
        <v>0</v>
      </c>
      <c r="W67" s="73">
        <v>0</v>
      </c>
      <c r="X67" s="73">
        <v>0</v>
      </c>
      <c r="Y67" s="73">
        <v>0</v>
      </c>
      <c r="Z67" s="73">
        <v>0</v>
      </c>
      <c r="AA67" s="73">
        <v>0</v>
      </c>
      <c r="AB67" s="73">
        <v>0</v>
      </c>
      <c r="AC67" s="73">
        <v>0</v>
      </c>
      <c r="AD67" s="73">
        <v>0</v>
      </c>
      <c r="AE67" s="73">
        <v>0</v>
      </c>
    </row>
    <row r="68" spans="1:31" s="69" customFormat="1" x14ac:dyDescent="0.3">
      <c r="A68" s="72" t="s">
        <v>1355</v>
      </c>
      <c r="B68" s="72" t="s">
        <v>626</v>
      </c>
      <c r="C68" s="73">
        <v>2325.4911450026812</v>
      </c>
      <c r="D68" s="73">
        <v>2621.8911465285601</v>
      </c>
      <c r="E68" s="73">
        <v>2718.1484282544402</v>
      </c>
      <c r="F68" s="73">
        <v>3404.7099797731603</v>
      </c>
      <c r="G68" s="73">
        <v>3404.7099797751603</v>
      </c>
      <c r="H68" s="73">
        <v>3404.7099797779601</v>
      </c>
      <c r="I68" s="73">
        <v>3526.4469197799604</v>
      </c>
      <c r="J68" s="73">
        <v>4148.1639397814606</v>
      </c>
      <c r="K68" s="73">
        <v>4057.4139397833601</v>
      </c>
      <c r="L68" s="73">
        <v>3953.0996920761099</v>
      </c>
      <c r="M68" s="73">
        <v>3953.0996921035098</v>
      </c>
      <c r="N68" s="73">
        <v>4712.2475384843701</v>
      </c>
      <c r="O68" s="73">
        <v>4613.5475415894171</v>
      </c>
      <c r="P68" s="73">
        <v>4613.5475416208483</v>
      </c>
      <c r="Q68" s="73">
        <v>4493.3642541486797</v>
      </c>
      <c r="R68" s="73">
        <v>4308.564251197743</v>
      </c>
      <c r="S68" s="73">
        <v>4308.5643730114825</v>
      </c>
      <c r="T68" s="73">
        <v>4349.5660942362229</v>
      </c>
      <c r="U68" s="73">
        <v>4341.902782620924</v>
      </c>
      <c r="V68" s="73">
        <v>4302.9027827608634</v>
      </c>
      <c r="W68" s="73">
        <v>4679.9883330417224</v>
      </c>
      <c r="X68" s="73">
        <v>4679.9885171104024</v>
      </c>
      <c r="Y68" s="73">
        <v>5245.0817233205216</v>
      </c>
      <c r="Z68" s="73">
        <v>5245.0822476116218</v>
      </c>
      <c r="AA68" s="73">
        <v>5031.9951632722159</v>
      </c>
      <c r="AB68" s="73">
        <v>6404.2696551781801</v>
      </c>
      <c r="AC68" s="73">
        <v>6404.2696553128962</v>
      </c>
      <c r="AD68" s="73">
        <v>6404.2696554964423</v>
      </c>
      <c r="AE68" s="73">
        <v>6561.2688157469311</v>
      </c>
    </row>
    <row r="69" spans="1:31" s="69" customFormat="1" x14ac:dyDescent="0.3">
      <c r="A69" s="72" t="s">
        <v>1355</v>
      </c>
      <c r="B69" s="72" t="s">
        <v>1348</v>
      </c>
      <c r="C69" s="73">
        <v>353</v>
      </c>
      <c r="D69" s="73">
        <v>432.19999694824207</v>
      </c>
      <c r="E69" s="73">
        <v>432.19999694824207</v>
      </c>
      <c r="F69" s="73">
        <v>432.19999694824207</v>
      </c>
      <c r="G69" s="73">
        <v>432.19999694824207</v>
      </c>
      <c r="H69" s="73">
        <v>432.19999694824207</v>
      </c>
      <c r="I69" s="73">
        <v>432.20021541520208</v>
      </c>
      <c r="J69" s="73">
        <v>432.20021546086207</v>
      </c>
      <c r="K69" s="73">
        <v>432.20021547264207</v>
      </c>
      <c r="L69" s="73">
        <v>432.2003221865121</v>
      </c>
      <c r="M69" s="73">
        <v>529.85404694824206</v>
      </c>
      <c r="N69" s="73">
        <v>529.85404694824206</v>
      </c>
      <c r="O69" s="73">
        <v>529.85414723944211</v>
      </c>
      <c r="P69" s="73">
        <v>619.05417694824189</v>
      </c>
      <c r="Q69" s="73">
        <v>619.05417694824189</v>
      </c>
      <c r="R69" s="73">
        <v>619.05417694824189</v>
      </c>
      <c r="S69" s="73">
        <v>1497.1521669482422</v>
      </c>
      <c r="T69" s="73">
        <v>1497.1521669482422</v>
      </c>
      <c r="U69" s="73">
        <v>1532.1951169482422</v>
      </c>
      <c r="V69" s="73">
        <v>1532.1951169482422</v>
      </c>
      <c r="W69" s="73">
        <v>1532.1951169482422</v>
      </c>
      <c r="X69" s="73">
        <v>1532.1951169482422</v>
      </c>
      <c r="Y69" s="73">
        <v>1966.4638225085523</v>
      </c>
      <c r="Z69" s="73">
        <v>1856.463822526252</v>
      </c>
      <c r="AA69" s="73">
        <v>1856.4638225370422</v>
      </c>
      <c r="AB69" s="73">
        <v>1856.4638225658623</v>
      </c>
      <c r="AC69" s="73">
        <v>1856.4638225789422</v>
      </c>
      <c r="AD69" s="73">
        <v>1856.4638226518723</v>
      </c>
      <c r="AE69" s="73">
        <v>2039.1999250585022</v>
      </c>
    </row>
    <row r="70" spans="1:31" s="69" customFormat="1" x14ac:dyDescent="0.3">
      <c r="A70" s="72" t="s">
        <v>1355</v>
      </c>
      <c r="B70" s="72" t="s">
        <v>1349</v>
      </c>
      <c r="C70" s="73">
        <v>205</v>
      </c>
      <c r="D70" s="73">
        <v>205</v>
      </c>
      <c r="E70" s="73">
        <v>205</v>
      </c>
      <c r="F70" s="73">
        <v>205</v>
      </c>
      <c r="G70" s="73">
        <v>205</v>
      </c>
      <c r="H70" s="73">
        <v>205</v>
      </c>
      <c r="I70" s="73">
        <v>205</v>
      </c>
      <c r="J70" s="73">
        <v>205</v>
      </c>
      <c r="K70" s="73">
        <v>205</v>
      </c>
      <c r="L70" s="73">
        <v>175</v>
      </c>
      <c r="M70" s="73">
        <v>175</v>
      </c>
      <c r="N70" s="73">
        <v>176.22475169999998</v>
      </c>
      <c r="O70" s="73">
        <v>176.22475169999998</v>
      </c>
      <c r="P70" s="73">
        <v>151.22475180000001</v>
      </c>
      <c r="Q70" s="73">
        <v>471.34607</v>
      </c>
      <c r="R70" s="73">
        <v>471.34607</v>
      </c>
      <c r="S70" s="73">
        <v>632.79379999999992</v>
      </c>
      <c r="T70" s="73">
        <v>632.79379999999992</v>
      </c>
      <c r="U70" s="73">
        <v>632.79379999999992</v>
      </c>
      <c r="V70" s="73">
        <v>632.79379999999992</v>
      </c>
      <c r="W70" s="73">
        <v>879.31809999999996</v>
      </c>
      <c r="X70" s="73">
        <v>879.31809999999996</v>
      </c>
      <c r="Y70" s="73">
        <v>879.31809999999996</v>
      </c>
      <c r="Z70" s="73">
        <v>879.31809999999996</v>
      </c>
      <c r="AA70" s="73">
        <v>879.31809999999996</v>
      </c>
      <c r="AB70" s="73">
        <v>879.31809999999996</v>
      </c>
      <c r="AC70" s="73">
        <v>879.31809999999996</v>
      </c>
      <c r="AD70" s="73">
        <v>879.31809999999996</v>
      </c>
      <c r="AE70" s="73">
        <v>879.31804999999997</v>
      </c>
    </row>
    <row r="71" spans="1:31" s="69" customFormat="1" x14ac:dyDescent="0.3">
      <c r="A71" s="72" t="s">
        <v>1355</v>
      </c>
      <c r="B71" s="72" t="s">
        <v>612</v>
      </c>
      <c r="C71" s="73">
        <v>0</v>
      </c>
      <c r="D71" s="73">
        <v>0</v>
      </c>
      <c r="E71" s="73">
        <v>0</v>
      </c>
      <c r="F71" s="73">
        <v>0</v>
      </c>
      <c r="G71" s="73">
        <v>0</v>
      </c>
      <c r="H71" s="73">
        <v>0</v>
      </c>
      <c r="I71" s="73">
        <v>0</v>
      </c>
      <c r="J71" s="73">
        <v>0</v>
      </c>
      <c r="K71" s="73">
        <v>0</v>
      </c>
      <c r="L71" s="73">
        <v>0</v>
      </c>
      <c r="M71" s="73">
        <v>0</v>
      </c>
      <c r="N71" s="73">
        <v>0</v>
      </c>
      <c r="O71" s="73">
        <v>0</v>
      </c>
      <c r="P71" s="73">
        <v>0</v>
      </c>
      <c r="Q71" s="73">
        <v>0</v>
      </c>
      <c r="R71" s="73">
        <v>0</v>
      </c>
      <c r="S71" s="73">
        <v>0</v>
      </c>
      <c r="T71" s="73">
        <v>0</v>
      </c>
      <c r="U71" s="73">
        <v>0</v>
      </c>
      <c r="V71" s="73">
        <v>0</v>
      </c>
      <c r="W71" s="73">
        <v>0</v>
      </c>
      <c r="X71" s="73">
        <v>0</v>
      </c>
      <c r="Y71" s="73">
        <v>0</v>
      </c>
      <c r="Z71" s="73">
        <v>1.3664735999999999E-4</v>
      </c>
      <c r="AA71" s="73">
        <v>1.3665454999999999E-4</v>
      </c>
      <c r="AB71" s="73">
        <v>1.3666677000000001E-4</v>
      </c>
      <c r="AC71" s="73">
        <v>1.3667958E-4</v>
      </c>
      <c r="AD71" s="73">
        <v>1.3669023E-4</v>
      </c>
      <c r="AE71" s="73">
        <v>1.3672338E-4</v>
      </c>
    </row>
    <row r="72" spans="1:31" s="69" customFormat="1" x14ac:dyDescent="0.3">
      <c r="A72" s="72" t="s">
        <v>1355</v>
      </c>
      <c r="B72" s="72" t="s">
        <v>1350</v>
      </c>
      <c r="C72" s="73">
        <v>19.108000516891451</v>
      </c>
      <c r="D72" s="73">
        <v>37.433001041412268</v>
      </c>
      <c r="E72" s="73">
        <v>64.041998863220101</v>
      </c>
      <c r="F72" s="73">
        <v>100.9389972686767</v>
      </c>
      <c r="G72" s="73">
        <v>139.00600242614701</v>
      </c>
      <c r="H72" s="73">
        <v>181.2900047302239</v>
      </c>
      <c r="I72" s="73">
        <v>233.20699691772381</v>
      </c>
      <c r="J72" s="73">
        <v>295.74800109863247</v>
      </c>
      <c r="K72" s="73">
        <v>367.72499084472639</v>
      </c>
      <c r="L72" s="73">
        <v>418.77000427246037</v>
      </c>
      <c r="M72" s="73">
        <v>476.5399932861323</v>
      </c>
      <c r="N72" s="73">
        <v>537.83000946044876</v>
      </c>
      <c r="O72" s="73">
        <v>602.48300170898392</v>
      </c>
      <c r="P72" s="73">
        <v>656.358985900878</v>
      </c>
      <c r="Q72" s="73">
        <v>712.61397552490098</v>
      </c>
      <c r="R72" s="73">
        <v>743.76597595214798</v>
      </c>
      <c r="S72" s="73">
        <v>776.57901000976506</v>
      </c>
      <c r="T72" s="73">
        <v>809.53199768066293</v>
      </c>
      <c r="U72" s="73">
        <v>844.20101928710903</v>
      </c>
      <c r="V72" s="73">
        <v>879.81898498535099</v>
      </c>
      <c r="W72" s="73">
        <v>916.08302307128906</v>
      </c>
      <c r="X72" s="73">
        <v>953.68797302246003</v>
      </c>
      <c r="Y72" s="73">
        <v>992.26100158691304</v>
      </c>
      <c r="Z72" s="73">
        <v>1032.718978881835</v>
      </c>
      <c r="AA72" s="73">
        <v>1074.201995849608</v>
      </c>
      <c r="AB72" s="73">
        <v>1117.7970275878902</v>
      </c>
      <c r="AC72" s="73">
        <v>1162.580978393554</v>
      </c>
      <c r="AD72" s="73">
        <v>1208.344024658202</v>
      </c>
      <c r="AE72" s="73">
        <v>1254.282028198234</v>
      </c>
    </row>
    <row r="73" spans="1:31" s="69" customFormat="1" x14ac:dyDescent="0.3">
      <c r="A73" s="108" t="s">
        <v>1351</v>
      </c>
      <c r="B73" s="108"/>
      <c r="C73" s="74">
        <v>5624.6311367629341</v>
      </c>
      <c r="D73" s="74">
        <v>6000.2311352370552</v>
      </c>
      <c r="E73" s="74">
        <v>5916.4884169629349</v>
      </c>
      <c r="F73" s="74">
        <v>6603.049968481655</v>
      </c>
      <c r="G73" s="74">
        <v>6603.0499684836559</v>
      </c>
      <c r="H73" s="74">
        <v>6603.0499684864553</v>
      </c>
      <c r="I73" s="74">
        <v>6724.7871269554153</v>
      </c>
      <c r="J73" s="74">
        <v>7346.5041470025753</v>
      </c>
      <c r="K73" s="74">
        <v>7255.754147016255</v>
      </c>
      <c r="L73" s="74">
        <v>6768.9400060228754</v>
      </c>
      <c r="M73" s="74">
        <v>6866.5937308120056</v>
      </c>
      <c r="N73" s="74">
        <v>7356.4015808549748</v>
      </c>
      <c r="O73" s="74">
        <v>7257.7016842512212</v>
      </c>
      <c r="P73" s="74">
        <v>7346.9017139914531</v>
      </c>
      <c r="Q73" s="74">
        <v>6392.9057245192844</v>
      </c>
      <c r="R73" s="74">
        <v>6208.1057215683477</v>
      </c>
      <c r="S73" s="74">
        <v>6885.5259953820878</v>
      </c>
      <c r="T73" s="74">
        <v>6926.5277166068281</v>
      </c>
      <c r="U73" s="74">
        <v>6953.9073549915283</v>
      </c>
      <c r="V73" s="74">
        <v>6914.9073551314686</v>
      </c>
      <c r="W73" s="74">
        <v>7327.1567254123274</v>
      </c>
      <c r="X73" s="74">
        <v>7327.1569094810075</v>
      </c>
      <c r="Y73" s="74">
        <v>8545.1395412514375</v>
      </c>
      <c r="Z73" s="74">
        <v>8097.1400655602374</v>
      </c>
      <c r="AA73" s="74">
        <v>7884.0529812316217</v>
      </c>
      <c r="AB73" s="74">
        <v>9256.327473166406</v>
      </c>
      <c r="AC73" s="74">
        <v>9256.3274733142025</v>
      </c>
      <c r="AD73" s="74">
        <v>9256.3274735706782</v>
      </c>
      <c r="AE73" s="74">
        <v>9596.0627362277955</v>
      </c>
    </row>
    <row r="74" spans="1:31" s="69" customFormat="1" x14ac:dyDescent="0.3"/>
    <row r="75" spans="1:31" s="69" customFormat="1" x14ac:dyDescent="0.3">
      <c r="A75" s="68" t="s">
        <v>1233</v>
      </c>
      <c r="B75" s="68" t="s">
        <v>1315</v>
      </c>
      <c r="C75" s="68" t="s">
        <v>1316</v>
      </c>
      <c r="D75" s="68" t="s">
        <v>1317</v>
      </c>
      <c r="E75" s="68" t="s">
        <v>1318</v>
      </c>
      <c r="F75" s="68" t="s">
        <v>1319</v>
      </c>
      <c r="G75" s="68" t="s">
        <v>1320</v>
      </c>
      <c r="H75" s="68" t="s">
        <v>1321</v>
      </c>
      <c r="I75" s="68" t="s">
        <v>1322</v>
      </c>
      <c r="J75" s="68" t="s">
        <v>1323</v>
      </c>
      <c r="K75" s="68" t="s">
        <v>1324</v>
      </c>
      <c r="L75" s="68" t="s">
        <v>1325</v>
      </c>
      <c r="M75" s="68" t="s">
        <v>1326</v>
      </c>
      <c r="N75" s="68" t="s">
        <v>1327</v>
      </c>
      <c r="O75" s="68" t="s">
        <v>1328</v>
      </c>
      <c r="P75" s="68" t="s">
        <v>1329</v>
      </c>
      <c r="Q75" s="68" t="s">
        <v>1330</v>
      </c>
      <c r="R75" s="68" t="s">
        <v>1331</v>
      </c>
      <c r="S75" s="68" t="s">
        <v>1332</v>
      </c>
      <c r="T75" s="68" t="s">
        <v>1333</v>
      </c>
      <c r="U75" s="68" t="s">
        <v>1334</v>
      </c>
      <c r="V75" s="68" t="s">
        <v>1335</v>
      </c>
      <c r="W75" s="68" t="s">
        <v>1336</v>
      </c>
      <c r="X75" s="68" t="s">
        <v>1337</v>
      </c>
      <c r="Y75" s="68" t="s">
        <v>1338</v>
      </c>
      <c r="Z75" s="68" t="s">
        <v>1339</v>
      </c>
      <c r="AA75" s="68" t="s">
        <v>1340</v>
      </c>
      <c r="AB75" s="68" t="s">
        <v>1341</v>
      </c>
      <c r="AC75" s="68" t="s">
        <v>1342</v>
      </c>
      <c r="AD75" s="68" t="s">
        <v>1343</v>
      </c>
      <c r="AE75" s="68" t="s">
        <v>1344</v>
      </c>
    </row>
    <row r="76" spans="1:31" s="69" customFormat="1" x14ac:dyDescent="0.3">
      <c r="A76" s="72" t="s">
        <v>1356</v>
      </c>
      <c r="B76" s="72" t="s">
        <v>621</v>
      </c>
      <c r="C76" s="73">
        <v>0</v>
      </c>
      <c r="D76" s="73">
        <v>0</v>
      </c>
      <c r="E76" s="73">
        <v>0</v>
      </c>
      <c r="F76" s="73">
        <v>0</v>
      </c>
      <c r="G76" s="73">
        <v>0</v>
      </c>
      <c r="H76" s="73">
        <v>0</v>
      </c>
      <c r="I76" s="73">
        <v>0</v>
      </c>
      <c r="J76" s="73">
        <v>0</v>
      </c>
      <c r="K76" s="73">
        <v>0</v>
      </c>
      <c r="L76" s="73">
        <v>0</v>
      </c>
      <c r="M76" s="73">
        <v>0</v>
      </c>
      <c r="N76" s="73">
        <v>0</v>
      </c>
      <c r="O76" s="73">
        <v>0</v>
      </c>
      <c r="P76" s="73">
        <v>0</v>
      </c>
      <c r="Q76" s="73">
        <v>0</v>
      </c>
      <c r="R76" s="73">
        <v>0</v>
      </c>
      <c r="S76" s="73">
        <v>0</v>
      </c>
      <c r="T76" s="73">
        <v>0</v>
      </c>
      <c r="U76" s="73">
        <v>0</v>
      </c>
      <c r="V76" s="73">
        <v>0</v>
      </c>
      <c r="W76" s="73">
        <v>0</v>
      </c>
      <c r="X76" s="73">
        <v>0</v>
      </c>
      <c r="Y76" s="73">
        <v>0</v>
      </c>
      <c r="Z76" s="73">
        <v>0</v>
      </c>
      <c r="AA76" s="73">
        <v>0</v>
      </c>
      <c r="AB76" s="73">
        <v>0</v>
      </c>
      <c r="AC76" s="73">
        <v>0</v>
      </c>
      <c r="AD76" s="73">
        <v>0</v>
      </c>
      <c r="AE76" s="73">
        <v>0</v>
      </c>
    </row>
    <row r="77" spans="1:31" s="69" customFormat="1" x14ac:dyDescent="0.3">
      <c r="A77" s="72" t="s">
        <v>1356</v>
      </c>
      <c r="B77" s="72" t="s">
        <v>622</v>
      </c>
      <c r="C77" s="73">
        <v>0</v>
      </c>
      <c r="D77" s="73">
        <v>0</v>
      </c>
      <c r="E77" s="73">
        <v>0</v>
      </c>
      <c r="F77" s="73">
        <v>0</v>
      </c>
      <c r="G77" s="73">
        <v>0</v>
      </c>
      <c r="H77" s="73">
        <v>0</v>
      </c>
      <c r="I77" s="73">
        <v>0</v>
      </c>
      <c r="J77" s="73">
        <v>0</v>
      </c>
      <c r="K77" s="73">
        <v>0</v>
      </c>
      <c r="L77" s="73">
        <v>0</v>
      </c>
      <c r="M77" s="73">
        <v>0</v>
      </c>
      <c r="N77" s="73">
        <v>0</v>
      </c>
      <c r="O77" s="73">
        <v>0</v>
      </c>
      <c r="P77" s="73">
        <v>0</v>
      </c>
      <c r="Q77" s="73">
        <v>0</v>
      </c>
      <c r="R77" s="73">
        <v>0</v>
      </c>
      <c r="S77" s="73">
        <v>0</v>
      </c>
      <c r="T77" s="73">
        <v>0</v>
      </c>
      <c r="U77" s="73">
        <v>0</v>
      </c>
      <c r="V77" s="73">
        <v>0</v>
      </c>
      <c r="W77" s="73">
        <v>0</v>
      </c>
      <c r="X77" s="73">
        <v>0</v>
      </c>
      <c r="Y77" s="73">
        <v>0</v>
      </c>
      <c r="Z77" s="73">
        <v>0</v>
      </c>
      <c r="AA77" s="73">
        <v>0</v>
      </c>
      <c r="AB77" s="73">
        <v>0</v>
      </c>
      <c r="AC77" s="73">
        <v>0</v>
      </c>
      <c r="AD77" s="73">
        <v>0</v>
      </c>
      <c r="AE77" s="73">
        <v>0</v>
      </c>
    </row>
    <row r="78" spans="1:31" s="69" customFormat="1" x14ac:dyDescent="0.3">
      <c r="A78" s="72" t="s">
        <v>1356</v>
      </c>
      <c r="B78" s="72" t="s">
        <v>360</v>
      </c>
      <c r="C78" s="73">
        <v>208</v>
      </c>
      <c r="D78" s="73">
        <v>208</v>
      </c>
      <c r="E78" s="73">
        <v>208</v>
      </c>
      <c r="F78" s="73">
        <v>208</v>
      </c>
      <c r="G78" s="73">
        <v>208</v>
      </c>
      <c r="H78" s="73">
        <v>208</v>
      </c>
      <c r="I78" s="73">
        <v>208</v>
      </c>
      <c r="J78" s="73">
        <v>208</v>
      </c>
      <c r="K78" s="73">
        <v>208</v>
      </c>
      <c r="L78" s="73">
        <v>208</v>
      </c>
      <c r="M78" s="73">
        <v>208</v>
      </c>
      <c r="N78" s="73">
        <v>208</v>
      </c>
      <c r="O78" s="73">
        <v>208</v>
      </c>
      <c r="P78" s="73">
        <v>208</v>
      </c>
      <c r="Q78" s="73">
        <v>208</v>
      </c>
      <c r="R78" s="73">
        <v>208</v>
      </c>
      <c r="S78" s="73">
        <v>208</v>
      </c>
      <c r="T78" s="73">
        <v>208</v>
      </c>
      <c r="U78" s="73">
        <v>208</v>
      </c>
      <c r="V78" s="73">
        <v>208</v>
      </c>
      <c r="W78" s="73">
        <v>208</v>
      </c>
      <c r="X78" s="73">
        <v>208</v>
      </c>
      <c r="Y78" s="73">
        <v>208</v>
      </c>
      <c r="Z78" s="73">
        <v>208</v>
      </c>
      <c r="AA78" s="73">
        <v>208</v>
      </c>
      <c r="AB78" s="73">
        <v>208</v>
      </c>
      <c r="AC78" s="73">
        <v>208</v>
      </c>
      <c r="AD78" s="73">
        <v>208</v>
      </c>
      <c r="AE78" s="73">
        <v>208</v>
      </c>
    </row>
    <row r="79" spans="1:31" s="69" customFormat="1" x14ac:dyDescent="0.3">
      <c r="A79" s="72" t="s">
        <v>1356</v>
      </c>
      <c r="B79" s="72" t="s">
        <v>1346</v>
      </c>
      <c r="C79" s="73">
        <v>0</v>
      </c>
      <c r="D79" s="73">
        <v>0</v>
      </c>
      <c r="E79" s="73">
        <v>0</v>
      </c>
      <c r="F79" s="73">
        <v>0</v>
      </c>
      <c r="G79" s="73">
        <v>0</v>
      </c>
      <c r="H79" s="73">
        <v>0</v>
      </c>
      <c r="I79" s="73">
        <v>0</v>
      </c>
      <c r="J79" s="73">
        <v>0</v>
      </c>
      <c r="K79" s="73">
        <v>0</v>
      </c>
      <c r="L79" s="73">
        <v>0</v>
      </c>
      <c r="M79" s="73">
        <v>0</v>
      </c>
      <c r="N79" s="73">
        <v>0</v>
      </c>
      <c r="O79" s="73">
        <v>0</v>
      </c>
      <c r="P79" s="73">
        <v>0</v>
      </c>
      <c r="Q79" s="73">
        <v>0</v>
      </c>
      <c r="R79" s="73">
        <v>0</v>
      </c>
      <c r="S79" s="73">
        <v>0</v>
      </c>
      <c r="T79" s="73">
        <v>0</v>
      </c>
      <c r="U79" s="73">
        <v>0</v>
      </c>
      <c r="V79" s="73">
        <v>0</v>
      </c>
      <c r="W79" s="73">
        <v>0</v>
      </c>
      <c r="X79" s="73">
        <v>0</v>
      </c>
      <c r="Y79" s="73">
        <v>0</v>
      </c>
      <c r="Z79" s="73">
        <v>0</v>
      </c>
      <c r="AA79" s="73">
        <v>0</v>
      </c>
      <c r="AB79" s="73">
        <v>0</v>
      </c>
      <c r="AC79" s="73">
        <v>0</v>
      </c>
      <c r="AD79" s="73">
        <v>0</v>
      </c>
      <c r="AE79" s="73">
        <v>0</v>
      </c>
    </row>
    <row r="80" spans="1:31" s="69" customFormat="1" x14ac:dyDescent="0.3">
      <c r="A80" s="72" t="s">
        <v>1356</v>
      </c>
      <c r="B80" s="72" t="s">
        <v>1347</v>
      </c>
      <c r="C80" s="73">
        <v>178</v>
      </c>
      <c r="D80" s="73">
        <v>178</v>
      </c>
      <c r="E80" s="73">
        <v>178</v>
      </c>
      <c r="F80" s="73">
        <v>178</v>
      </c>
      <c r="G80" s="73">
        <v>178</v>
      </c>
      <c r="H80" s="73">
        <v>178</v>
      </c>
      <c r="I80" s="73">
        <v>178</v>
      </c>
      <c r="J80" s="73">
        <v>178</v>
      </c>
      <c r="K80" s="73">
        <v>178</v>
      </c>
      <c r="L80" s="73">
        <v>178</v>
      </c>
      <c r="M80" s="73">
        <v>178</v>
      </c>
      <c r="N80" s="73">
        <v>178</v>
      </c>
      <c r="O80" s="73">
        <v>178</v>
      </c>
      <c r="P80" s="73">
        <v>178</v>
      </c>
      <c r="Q80" s="73">
        <v>178</v>
      </c>
      <c r="R80" s="73">
        <v>178</v>
      </c>
      <c r="S80" s="73">
        <v>178</v>
      </c>
      <c r="T80" s="73">
        <v>178</v>
      </c>
      <c r="U80" s="73">
        <v>178</v>
      </c>
      <c r="V80" s="73">
        <v>58</v>
      </c>
      <c r="W80" s="73">
        <v>58</v>
      </c>
      <c r="X80" s="73">
        <v>58</v>
      </c>
      <c r="Y80" s="73">
        <v>58</v>
      </c>
      <c r="Z80" s="73">
        <v>58</v>
      </c>
      <c r="AA80" s="73">
        <v>58</v>
      </c>
      <c r="AB80" s="73">
        <v>58</v>
      </c>
      <c r="AC80" s="73">
        <v>58</v>
      </c>
      <c r="AD80" s="73">
        <v>58</v>
      </c>
      <c r="AE80" s="73">
        <v>58</v>
      </c>
    </row>
    <row r="81" spans="1:35" s="69" customFormat="1" x14ac:dyDescent="0.3">
      <c r="A81" s="72" t="s">
        <v>1356</v>
      </c>
      <c r="B81" s="72" t="s">
        <v>1271</v>
      </c>
      <c r="C81" s="73">
        <v>2408.8999938964839</v>
      </c>
      <c r="D81" s="73">
        <v>2408.8999938964839</v>
      </c>
      <c r="E81" s="73">
        <v>2408.8999938964839</v>
      </c>
      <c r="F81" s="73">
        <v>2408.8999938964839</v>
      </c>
      <c r="G81" s="73">
        <v>2408.8999938964839</v>
      </c>
      <c r="H81" s="73">
        <v>2408.8999938964839</v>
      </c>
      <c r="I81" s="73">
        <v>2408.8999938964839</v>
      </c>
      <c r="J81" s="73">
        <v>2408.8999938964839</v>
      </c>
      <c r="K81" s="73">
        <v>2408.8999938964839</v>
      </c>
      <c r="L81" s="73">
        <v>2408.8999938964839</v>
      </c>
      <c r="M81" s="73">
        <v>2408.8999938964839</v>
      </c>
      <c r="N81" s="73">
        <v>2408.8999938964839</v>
      </c>
      <c r="O81" s="73">
        <v>2408.8999938964839</v>
      </c>
      <c r="P81" s="73">
        <v>2408.8999938964839</v>
      </c>
      <c r="Q81" s="73">
        <v>2408.8999938964839</v>
      </c>
      <c r="R81" s="73">
        <v>2408.8999938964839</v>
      </c>
      <c r="S81" s="73">
        <v>2408.8999938964839</v>
      </c>
      <c r="T81" s="73">
        <v>2408.8999938964839</v>
      </c>
      <c r="U81" s="73">
        <v>2408.8999938964839</v>
      </c>
      <c r="V81" s="73">
        <v>2408.8999938964839</v>
      </c>
      <c r="W81" s="73">
        <v>2408.8999938964839</v>
      </c>
      <c r="X81" s="73">
        <v>2408.8999938964839</v>
      </c>
      <c r="Y81" s="73">
        <v>2408.8999938964839</v>
      </c>
      <c r="Z81" s="73">
        <v>2408.8999938964839</v>
      </c>
      <c r="AA81" s="73">
        <v>2408.8999938964839</v>
      </c>
      <c r="AB81" s="73">
        <v>2408.8999938964839</v>
      </c>
      <c r="AC81" s="73">
        <v>2408.8999938964839</v>
      </c>
      <c r="AD81" s="73">
        <v>2408.8999938964839</v>
      </c>
      <c r="AE81" s="73">
        <v>2408.8999938964839</v>
      </c>
    </row>
    <row r="82" spans="1:35" s="69" customFormat="1" x14ac:dyDescent="0.3">
      <c r="A82" s="72" t="s">
        <v>1356</v>
      </c>
      <c r="B82" s="72" t="s">
        <v>626</v>
      </c>
      <c r="C82" s="73">
        <v>996.49501237060292</v>
      </c>
      <c r="D82" s="73">
        <v>996.49501237060292</v>
      </c>
      <c r="E82" s="73">
        <v>1129.609232370603</v>
      </c>
      <c r="F82" s="73">
        <v>1129.609232370603</v>
      </c>
      <c r="G82" s="73">
        <v>1129.609232370603</v>
      </c>
      <c r="H82" s="73">
        <v>1129.609232370603</v>
      </c>
      <c r="I82" s="73">
        <v>1266.764882370604</v>
      </c>
      <c r="J82" s="73">
        <v>1403.9202823706039</v>
      </c>
      <c r="K82" s="73">
        <v>1541.0756823706042</v>
      </c>
      <c r="L82" s="73">
        <v>1682.4034436398051</v>
      </c>
      <c r="M82" s="73">
        <v>1824.207179370605</v>
      </c>
      <c r="N82" s="73">
        <v>1966.774862370605</v>
      </c>
      <c r="O82" s="73">
        <v>2109.3429023706049</v>
      </c>
      <c r="P82" s="73">
        <v>2251.9106423706053</v>
      </c>
      <c r="Q82" s="73">
        <v>2394.4783323706042</v>
      </c>
      <c r="R82" s="73">
        <v>2537.0462923706054</v>
      </c>
      <c r="S82" s="73">
        <v>2679.613992370605</v>
      </c>
      <c r="T82" s="73">
        <v>2822.342457170605</v>
      </c>
      <c r="U82" s="73">
        <v>2970.0780363706053</v>
      </c>
      <c r="V82" s="73">
        <v>3117.8134699449115</v>
      </c>
      <c r="W82" s="73">
        <v>3117.8134699509055</v>
      </c>
      <c r="X82" s="73">
        <v>3117.8134699578854</v>
      </c>
      <c r="Y82" s="73">
        <v>3117.8134699615252</v>
      </c>
      <c r="Z82" s="73">
        <v>2969.413476068436</v>
      </c>
      <c r="AA82" s="73">
        <v>2969.4134760739607</v>
      </c>
      <c r="AB82" s="73">
        <v>2969.4134760811708</v>
      </c>
      <c r="AC82" s="73">
        <v>2969.4134760883908</v>
      </c>
      <c r="AD82" s="73">
        <v>2969.4134760976408</v>
      </c>
      <c r="AE82" s="73">
        <v>2969.4134761054052</v>
      </c>
    </row>
    <row r="83" spans="1:35" s="69" customFormat="1" x14ac:dyDescent="0.3">
      <c r="A83" s="72" t="s">
        <v>1356</v>
      </c>
      <c r="B83" s="72" t="s">
        <v>1348</v>
      </c>
      <c r="C83" s="73">
        <v>0</v>
      </c>
      <c r="D83" s="73">
        <v>0</v>
      </c>
      <c r="E83" s="73">
        <v>0</v>
      </c>
      <c r="F83" s="73">
        <v>0</v>
      </c>
      <c r="G83" s="73">
        <v>0</v>
      </c>
      <c r="H83" s="73">
        <v>0</v>
      </c>
      <c r="I83" s="73">
        <v>0</v>
      </c>
      <c r="J83" s="73">
        <v>0</v>
      </c>
      <c r="K83" s="73">
        <v>0</v>
      </c>
      <c r="L83" s="73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  <c r="R83" s="73">
        <v>0</v>
      </c>
      <c r="S83" s="73">
        <v>0</v>
      </c>
      <c r="T83" s="73">
        <v>0</v>
      </c>
      <c r="U83" s="73">
        <v>0</v>
      </c>
      <c r="V83" s="73">
        <v>1.2368138E-4</v>
      </c>
      <c r="W83" s="73">
        <v>1.2368163E-4</v>
      </c>
      <c r="X83" s="73">
        <v>1.2368332E-4</v>
      </c>
      <c r="Y83" s="73">
        <v>1.2368298E-4</v>
      </c>
      <c r="Z83" s="73">
        <v>1.2368279999999999E-4</v>
      </c>
      <c r="AA83" s="73">
        <v>1.2372395999999999E-4</v>
      </c>
      <c r="AB83" s="73">
        <v>1.2368395E-4</v>
      </c>
      <c r="AC83" s="73">
        <v>1.236849E-4</v>
      </c>
      <c r="AD83" s="73">
        <v>1.2368703E-4</v>
      </c>
      <c r="AE83" s="73">
        <v>1.2368964000000001E-4</v>
      </c>
    </row>
    <row r="84" spans="1:35" s="69" customFormat="1" x14ac:dyDescent="0.3">
      <c r="A84" s="72" t="s">
        <v>1356</v>
      </c>
      <c r="B84" s="72" t="s">
        <v>1349</v>
      </c>
      <c r="C84" s="73">
        <v>0</v>
      </c>
      <c r="D84" s="73">
        <v>0</v>
      </c>
      <c r="E84" s="73">
        <v>0</v>
      </c>
      <c r="F84" s="73">
        <v>0</v>
      </c>
      <c r="G84" s="73">
        <v>0</v>
      </c>
      <c r="H84" s="73">
        <v>0</v>
      </c>
      <c r="I84" s="73">
        <v>0</v>
      </c>
      <c r="J84" s="73">
        <v>0</v>
      </c>
      <c r="K84" s="73">
        <v>0</v>
      </c>
      <c r="L84" s="73">
        <v>0</v>
      </c>
      <c r="M84" s="73">
        <v>0</v>
      </c>
      <c r="N84" s="73">
        <v>0</v>
      </c>
      <c r="O84" s="73">
        <v>0</v>
      </c>
      <c r="P84" s="73">
        <v>0</v>
      </c>
      <c r="Q84" s="73">
        <v>0</v>
      </c>
      <c r="R84" s="73">
        <v>0</v>
      </c>
      <c r="S84" s="73">
        <v>0</v>
      </c>
      <c r="T84" s="73">
        <v>0</v>
      </c>
      <c r="U84" s="73">
        <v>0</v>
      </c>
      <c r="V84" s="73">
        <v>0</v>
      </c>
      <c r="W84" s="73">
        <v>0</v>
      </c>
      <c r="X84" s="73">
        <v>0</v>
      </c>
      <c r="Y84" s="73">
        <v>0</v>
      </c>
      <c r="Z84" s="73">
        <v>0</v>
      </c>
      <c r="AA84" s="73">
        <v>0</v>
      </c>
      <c r="AB84" s="73">
        <v>1.0105673E-4</v>
      </c>
      <c r="AC84" s="73">
        <v>1.06496394E-4</v>
      </c>
      <c r="AD84" s="73">
        <v>1.1618223999999899E-4</v>
      </c>
      <c r="AE84" s="73">
        <v>1.20627454E-4</v>
      </c>
    </row>
    <row r="85" spans="1:35" s="69" customFormat="1" x14ac:dyDescent="0.3">
      <c r="A85" s="72" t="s">
        <v>1356</v>
      </c>
      <c r="B85" s="72" t="s">
        <v>612</v>
      </c>
      <c r="C85" s="73">
        <v>0</v>
      </c>
      <c r="D85" s="73">
        <v>0</v>
      </c>
      <c r="E85" s="73">
        <v>0</v>
      </c>
      <c r="F85" s="73">
        <v>0</v>
      </c>
      <c r="G85" s="73">
        <v>0</v>
      </c>
      <c r="H85" s="73">
        <v>0</v>
      </c>
      <c r="I85" s="73">
        <v>0</v>
      </c>
      <c r="J85" s="73">
        <v>0</v>
      </c>
      <c r="K85" s="73">
        <v>0</v>
      </c>
      <c r="L85" s="73">
        <v>0</v>
      </c>
      <c r="M85" s="73">
        <v>0</v>
      </c>
      <c r="N85" s="73">
        <v>0</v>
      </c>
      <c r="O85" s="73">
        <v>0</v>
      </c>
      <c r="P85" s="73">
        <v>0</v>
      </c>
      <c r="Q85" s="73">
        <v>0</v>
      </c>
      <c r="R85" s="73">
        <v>0</v>
      </c>
      <c r="S85" s="73">
        <v>0</v>
      </c>
      <c r="T85" s="73">
        <v>0</v>
      </c>
      <c r="U85" s="73">
        <v>0</v>
      </c>
      <c r="V85" s="73">
        <v>0</v>
      </c>
      <c r="W85" s="73">
        <v>0</v>
      </c>
      <c r="X85" s="73">
        <v>0</v>
      </c>
      <c r="Y85" s="73">
        <v>0</v>
      </c>
      <c r="Z85" s="73">
        <v>0</v>
      </c>
      <c r="AA85" s="73">
        <v>0</v>
      </c>
      <c r="AB85" s="73">
        <v>0</v>
      </c>
      <c r="AC85" s="73">
        <v>0</v>
      </c>
      <c r="AD85" s="73">
        <v>0</v>
      </c>
      <c r="AE85" s="73">
        <v>0</v>
      </c>
      <c r="AF85" s="71"/>
      <c r="AG85" s="71"/>
      <c r="AH85" s="71"/>
      <c r="AI85" s="71"/>
    </row>
    <row r="86" spans="1:35" s="69" customFormat="1" x14ac:dyDescent="0.3">
      <c r="A86" s="72" t="s">
        <v>1356</v>
      </c>
      <c r="B86" s="72" t="s">
        <v>1350</v>
      </c>
      <c r="C86" s="73">
        <v>2.531000047922126</v>
      </c>
      <c r="D86" s="73">
        <v>5.8989998698234514</v>
      </c>
      <c r="E86" s="73">
        <v>10.95600008964537</v>
      </c>
      <c r="F86" s="73">
        <v>18.307000398635768</v>
      </c>
      <c r="G86" s="73">
        <v>27.271999120712248</v>
      </c>
      <c r="H86" s="73">
        <v>37.668000698089529</v>
      </c>
      <c r="I86" s="73">
        <v>50.497000694274853</v>
      </c>
      <c r="J86" s="73">
        <v>65.411998748779297</v>
      </c>
      <c r="K86" s="73">
        <v>82.598003387451101</v>
      </c>
      <c r="L86" s="73">
        <v>96.729002952575598</v>
      </c>
      <c r="M86" s="73">
        <v>112.11099720001209</v>
      </c>
      <c r="N86" s="73">
        <v>128.7480001449583</v>
      </c>
      <c r="O86" s="73">
        <v>146.674007415771</v>
      </c>
      <c r="P86" s="73">
        <v>164.1120033264157</v>
      </c>
      <c r="Q86" s="73">
        <v>182.07299804687452</v>
      </c>
      <c r="R86" s="73">
        <v>191.79999732971089</v>
      </c>
      <c r="S86" s="73">
        <v>202.03400230407689</v>
      </c>
      <c r="T86" s="73">
        <v>212.35599899291938</v>
      </c>
      <c r="U86" s="73">
        <v>223.17800712585358</v>
      </c>
      <c r="V86" s="73">
        <v>234.19300270080521</v>
      </c>
      <c r="W86" s="73">
        <v>245.49399948120112</v>
      </c>
      <c r="X86" s="73">
        <v>256.95800399780211</v>
      </c>
      <c r="Y86" s="73">
        <v>268.73600196838322</v>
      </c>
      <c r="Z86" s="73">
        <v>280.62199401855423</v>
      </c>
      <c r="AA86" s="73">
        <v>292.61600875854447</v>
      </c>
      <c r="AB86" s="73">
        <v>304.57599258422778</v>
      </c>
      <c r="AC86" s="73">
        <v>316.62600326538069</v>
      </c>
      <c r="AD86" s="73">
        <v>328.75601196289063</v>
      </c>
      <c r="AE86" s="73">
        <v>340.86399841308514</v>
      </c>
      <c r="AF86" s="71"/>
      <c r="AG86" s="71"/>
      <c r="AH86" s="71"/>
      <c r="AI86" s="71"/>
    </row>
    <row r="87" spans="1:35" s="69" customFormat="1" x14ac:dyDescent="0.3">
      <c r="A87" s="108" t="s">
        <v>1351</v>
      </c>
      <c r="B87" s="108"/>
      <c r="C87" s="74">
        <v>3791.395006267087</v>
      </c>
      <c r="D87" s="74">
        <v>3791.395006267087</v>
      </c>
      <c r="E87" s="74">
        <v>3924.5092262670869</v>
      </c>
      <c r="F87" s="74">
        <v>3924.5092262670869</v>
      </c>
      <c r="G87" s="74">
        <v>3924.5092262670869</v>
      </c>
      <c r="H87" s="74">
        <v>3924.5092262670869</v>
      </c>
      <c r="I87" s="74">
        <v>4061.6648762670879</v>
      </c>
      <c r="J87" s="74">
        <v>4198.820276267088</v>
      </c>
      <c r="K87" s="74">
        <v>4335.9756762670877</v>
      </c>
      <c r="L87" s="74">
        <v>4477.3034375362895</v>
      </c>
      <c r="M87" s="74">
        <v>4619.1071732670889</v>
      </c>
      <c r="N87" s="74">
        <v>4761.6748562670891</v>
      </c>
      <c r="O87" s="74">
        <v>4904.2428962670892</v>
      </c>
      <c r="P87" s="74">
        <v>5046.8106362670896</v>
      </c>
      <c r="Q87" s="74">
        <v>5189.3783262670877</v>
      </c>
      <c r="R87" s="74">
        <v>5331.9462862670898</v>
      </c>
      <c r="S87" s="74">
        <v>5474.5139862670894</v>
      </c>
      <c r="T87" s="74">
        <v>5617.242451067089</v>
      </c>
      <c r="U87" s="74">
        <v>5764.9780302670897</v>
      </c>
      <c r="V87" s="74">
        <v>5792.713587522775</v>
      </c>
      <c r="W87" s="74">
        <v>5792.7135875290187</v>
      </c>
      <c r="X87" s="74">
        <v>5792.7135875376898</v>
      </c>
      <c r="Y87" s="74">
        <v>5792.7135875409895</v>
      </c>
      <c r="Z87" s="74">
        <v>5644.3135936477202</v>
      </c>
      <c r="AA87" s="74">
        <v>5644.3135936944045</v>
      </c>
      <c r="AB87" s="74">
        <v>5644.3135936616045</v>
      </c>
      <c r="AC87" s="74">
        <v>5644.3135936697745</v>
      </c>
      <c r="AD87" s="74">
        <v>5644.313593681155</v>
      </c>
      <c r="AE87" s="74">
        <v>5644.3135936915287</v>
      </c>
      <c r="AF87" s="71"/>
      <c r="AG87" s="71"/>
      <c r="AH87" s="71"/>
      <c r="AI87" s="71"/>
    </row>
    <row r="88" spans="1:35" s="69" customFormat="1" collapsed="1" x14ac:dyDescent="0.3">
      <c r="A88" s="71"/>
      <c r="B88" s="71"/>
      <c r="C88" s="71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  <c r="AH88" s="71"/>
      <c r="AI88" s="71"/>
    </row>
    <row r="89" spans="1:35" s="69" customFormat="1" x14ac:dyDescent="0.3">
      <c r="A89" s="71"/>
      <c r="B89" s="71"/>
      <c r="C89" s="71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  <c r="AH89" s="71"/>
      <c r="AI89" s="71"/>
    </row>
    <row r="90" spans="1:35" s="69" customFormat="1" x14ac:dyDescent="0.3">
      <c r="A90" s="70" t="s">
        <v>1357</v>
      </c>
      <c r="B90" s="71"/>
      <c r="C90" s="71"/>
      <c r="D90" s="71"/>
      <c r="E90" s="71"/>
      <c r="F90" s="71"/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</row>
    <row r="91" spans="1:35" s="69" customFormat="1" x14ac:dyDescent="0.3">
      <c r="A91" s="68" t="s">
        <v>1233</v>
      </c>
      <c r="B91" s="68" t="s">
        <v>1315</v>
      </c>
      <c r="C91" s="68" t="s">
        <v>1316</v>
      </c>
      <c r="D91" s="68" t="s">
        <v>1317</v>
      </c>
      <c r="E91" s="68" t="s">
        <v>1318</v>
      </c>
      <c r="F91" s="68" t="s">
        <v>1319</v>
      </c>
      <c r="G91" s="68" t="s">
        <v>1320</v>
      </c>
      <c r="H91" s="68" t="s">
        <v>1321</v>
      </c>
      <c r="I91" s="68" t="s">
        <v>1322</v>
      </c>
      <c r="J91" s="68" t="s">
        <v>1323</v>
      </c>
      <c r="K91" s="68" t="s">
        <v>1324</v>
      </c>
      <c r="L91" s="68" t="s">
        <v>1325</v>
      </c>
      <c r="M91" s="68" t="s">
        <v>1326</v>
      </c>
      <c r="N91" s="68" t="s">
        <v>1327</v>
      </c>
      <c r="O91" s="68" t="s">
        <v>1328</v>
      </c>
      <c r="P91" s="68" t="s">
        <v>1329</v>
      </c>
      <c r="Q91" s="68" t="s">
        <v>1330</v>
      </c>
      <c r="R91" s="68" t="s">
        <v>1331</v>
      </c>
      <c r="S91" s="68" t="s">
        <v>1332</v>
      </c>
      <c r="T91" s="68" t="s">
        <v>1333</v>
      </c>
      <c r="U91" s="68" t="s">
        <v>1334</v>
      </c>
      <c r="V91" s="68" t="s">
        <v>1335</v>
      </c>
      <c r="W91" s="68" t="s">
        <v>1336</v>
      </c>
      <c r="X91" s="68" t="s">
        <v>1337</v>
      </c>
      <c r="Y91" s="68" t="s">
        <v>1338</v>
      </c>
      <c r="Z91" s="68" t="s">
        <v>1339</v>
      </c>
      <c r="AA91" s="68" t="s">
        <v>1340</v>
      </c>
      <c r="AB91" s="68" t="s">
        <v>1341</v>
      </c>
      <c r="AC91" s="68" t="s">
        <v>1342</v>
      </c>
      <c r="AD91" s="68" t="s">
        <v>1343</v>
      </c>
      <c r="AE91" s="68" t="s">
        <v>1344</v>
      </c>
      <c r="AF91" s="71"/>
      <c r="AG91" s="71"/>
      <c r="AH91" s="71"/>
      <c r="AI91" s="71"/>
    </row>
    <row r="92" spans="1:35" s="69" customFormat="1" x14ac:dyDescent="0.3">
      <c r="A92" s="72" t="s">
        <v>1345</v>
      </c>
      <c r="B92" s="72" t="s">
        <v>1358</v>
      </c>
      <c r="C92" s="73">
        <v>260.329999923706</v>
      </c>
      <c r="D92" s="73">
        <v>600.32999992370605</v>
      </c>
      <c r="E92" s="73">
        <v>600.32999992370605</v>
      </c>
      <c r="F92" s="73">
        <v>600.32999992370605</v>
      </c>
      <c r="G92" s="73">
        <v>600.32999992370605</v>
      </c>
      <c r="H92" s="73">
        <v>600.32999992370605</v>
      </c>
      <c r="I92" s="73">
        <v>600.32999992370605</v>
      </c>
      <c r="J92" s="73">
        <v>600.33025067072595</v>
      </c>
      <c r="K92" s="73">
        <v>600.33044750339604</v>
      </c>
      <c r="L92" s="73">
        <v>570.33054829072603</v>
      </c>
      <c r="M92" s="73">
        <v>570.33055472676597</v>
      </c>
      <c r="N92" s="73">
        <v>785.76691593424596</v>
      </c>
      <c r="O92" s="73">
        <v>1037.5037961013099</v>
      </c>
      <c r="P92" s="73">
        <v>1012.50379622424</v>
      </c>
      <c r="Q92" s="73">
        <v>1332.6254348930402</v>
      </c>
      <c r="R92" s="73">
        <v>1332.62543496075</v>
      </c>
      <c r="S92" s="73">
        <v>1892.9326468464799</v>
      </c>
      <c r="T92" s="73">
        <v>1892.932646946</v>
      </c>
      <c r="U92" s="73">
        <v>2378.2486346976298</v>
      </c>
      <c r="V92" s="73">
        <v>2358.2486347804997</v>
      </c>
      <c r="W92" s="73">
        <v>3155.2819073986998</v>
      </c>
      <c r="X92" s="73">
        <v>3279.1340031555001</v>
      </c>
      <c r="Y92" s="73">
        <v>3279.1340031749</v>
      </c>
      <c r="Z92" s="73">
        <v>4177.5638300000001</v>
      </c>
      <c r="AA92" s="73">
        <v>4177.5638099999996</v>
      </c>
      <c r="AB92" s="73">
        <v>5511.5848110567294</v>
      </c>
      <c r="AC92" s="73">
        <v>5511.5847364963938</v>
      </c>
      <c r="AD92" s="73">
        <v>6371.5261261822416</v>
      </c>
      <c r="AE92" s="73">
        <v>6578.4053706274535</v>
      </c>
      <c r="AF92" s="71"/>
      <c r="AG92" s="71"/>
      <c r="AH92" s="71"/>
      <c r="AI92" s="71"/>
    </row>
    <row r="93" spans="1:35" collapsed="1" x14ac:dyDescent="0.3">
      <c r="A93" s="72" t="s">
        <v>1345</v>
      </c>
      <c r="B93" s="72" t="s">
        <v>1359</v>
      </c>
      <c r="C93" s="73">
        <v>1330</v>
      </c>
      <c r="D93" s="73">
        <v>1330</v>
      </c>
      <c r="E93" s="73">
        <v>1330</v>
      </c>
      <c r="F93" s="73">
        <v>1330</v>
      </c>
      <c r="G93" s="73">
        <v>3370</v>
      </c>
      <c r="H93" s="73">
        <v>3370</v>
      </c>
      <c r="I93" s="73">
        <v>3370</v>
      </c>
      <c r="J93" s="73">
        <v>3370.0002543609098</v>
      </c>
      <c r="K93" s="73">
        <v>5370.0000799030458</v>
      </c>
      <c r="L93" s="73">
        <v>5370.0002064030195</v>
      </c>
      <c r="M93" s="73">
        <v>5370.0002240994099</v>
      </c>
      <c r="N93" s="73">
        <v>7064.5104206444903</v>
      </c>
      <c r="O93" s="73">
        <v>7336.9897006568399</v>
      </c>
      <c r="P93" s="73">
        <v>7336.9897006629899</v>
      </c>
      <c r="Q93" s="73">
        <v>7664.3804433238402</v>
      </c>
      <c r="R93" s="73">
        <v>7664.3804433532205</v>
      </c>
      <c r="S93" s="73">
        <v>8516.5560481071698</v>
      </c>
      <c r="T93" s="73">
        <v>8516.5560481252305</v>
      </c>
      <c r="U93" s="73">
        <v>8516.5561454127201</v>
      </c>
      <c r="V93" s="73">
        <v>8516.5561454404306</v>
      </c>
      <c r="W93" s="73">
        <v>9973.0120456295499</v>
      </c>
      <c r="X93" s="73">
        <v>11294.801045688921</v>
      </c>
      <c r="Y93" s="73">
        <v>11294.801045701519</v>
      </c>
      <c r="Z93" s="73">
        <v>11297.54168245246</v>
      </c>
      <c r="AA93" s="73">
        <v>11297.54168248279</v>
      </c>
      <c r="AB93" s="73">
        <v>11303.409582554499</v>
      </c>
      <c r="AC93" s="73">
        <v>11303.409582586521</v>
      </c>
      <c r="AD93" s="73">
        <v>11470.000382642951</v>
      </c>
      <c r="AE93" s="73">
        <v>11470.00038271528</v>
      </c>
    </row>
    <row r="94" spans="1:35" x14ac:dyDescent="0.3">
      <c r="A94" s="72" t="s">
        <v>1345</v>
      </c>
      <c r="B94" s="72" t="s">
        <v>1360</v>
      </c>
      <c r="C94" s="73">
        <v>95.565001159906174</v>
      </c>
      <c r="D94" s="73">
        <v>222.30399817228289</v>
      </c>
      <c r="E94" s="73">
        <v>472.72400641441254</v>
      </c>
      <c r="F94" s="73">
        <v>827.38901638984419</v>
      </c>
      <c r="G94" s="73">
        <v>1275.4639947414385</v>
      </c>
      <c r="H94" s="73">
        <v>1796.002980709073</v>
      </c>
      <c r="I94" s="73">
        <v>2438.3960294723474</v>
      </c>
      <c r="J94" s="73">
        <v>3184.4369697570778</v>
      </c>
      <c r="K94" s="73">
        <v>4042.5660362243557</v>
      </c>
      <c r="L94" s="73">
        <v>4718.5470113754145</v>
      </c>
      <c r="M94" s="73">
        <v>5463.8920488357453</v>
      </c>
      <c r="N94" s="73">
        <v>6261.2278814315578</v>
      </c>
      <c r="O94" s="73">
        <v>7107.5971488952464</v>
      </c>
      <c r="P94" s="73">
        <v>7905.5148887634123</v>
      </c>
      <c r="Q94" s="73">
        <v>8730.1271591186469</v>
      </c>
      <c r="R94" s="73">
        <v>9162.6489810943513</v>
      </c>
      <c r="S94" s="73">
        <v>9618.3372249603162</v>
      </c>
      <c r="T94" s="73">
        <v>10079.154048919669</v>
      </c>
      <c r="U94" s="73">
        <v>10567.066068649285</v>
      </c>
      <c r="V94" s="73">
        <v>11065.494928359969</v>
      </c>
      <c r="W94" s="73">
        <v>11575.234004974354</v>
      </c>
      <c r="X94" s="73">
        <v>12098.768871307355</v>
      </c>
      <c r="Y94" s="73">
        <v>12640.389154434191</v>
      </c>
      <c r="Z94" s="73">
        <v>13204.069122314442</v>
      </c>
      <c r="AA94" s="73">
        <v>13783.858104705803</v>
      </c>
      <c r="AB94" s="73">
        <v>14380.364139556885</v>
      </c>
      <c r="AC94" s="73">
        <v>14988.57563400268</v>
      </c>
      <c r="AD94" s="73">
        <v>15603.09802246093</v>
      </c>
      <c r="AE94" s="73">
        <v>16225.747894287102</v>
      </c>
    </row>
    <row r="95" spans="1:35" collapsed="1" x14ac:dyDescent="0.3"/>
    <row r="96" spans="1:35" x14ac:dyDescent="0.3">
      <c r="A96" s="68" t="s">
        <v>1233</v>
      </c>
      <c r="B96" s="68" t="s">
        <v>1315</v>
      </c>
      <c r="C96" s="68" t="s">
        <v>1316</v>
      </c>
      <c r="D96" s="68" t="s">
        <v>1317</v>
      </c>
      <c r="E96" s="68" t="s">
        <v>1318</v>
      </c>
      <c r="F96" s="68" t="s">
        <v>1319</v>
      </c>
      <c r="G96" s="68" t="s">
        <v>1320</v>
      </c>
      <c r="H96" s="68" t="s">
        <v>1321</v>
      </c>
      <c r="I96" s="68" t="s">
        <v>1322</v>
      </c>
      <c r="J96" s="68" t="s">
        <v>1323</v>
      </c>
      <c r="K96" s="68" t="s">
        <v>1324</v>
      </c>
      <c r="L96" s="68" t="s">
        <v>1325</v>
      </c>
      <c r="M96" s="68" t="s">
        <v>1326</v>
      </c>
      <c r="N96" s="68" t="s">
        <v>1327</v>
      </c>
      <c r="O96" s="68" t="s">
        <v>1328</v>
      </c>
      <c r="P96" s="68" t="s">
        <v>1329</v>
      </c>
      <c r="Q96" s="68" t="s">
        <v>1330</v>
      </c>
      <c r="R96" s="68" t="s">
        <v>1331</v>
      </c>
      <c r="S96" s="68" t="s">
        <v>1332</v>
      </c>
      <c r="T96" s="68" t="s">
        <v>1333</v>
      </c>
      <c r="U96" s="68" t="s">
        <v>1334</v>
      </c>
      <c r="V96" s="68" t="s">
        <v>1335</v>
      </c>
      <c r="W96" s="68" t="s">
        <v>1336</v>
      </c>
      <c r="X96" s="68" t="s">
        <v>1337</v>
      </c>
      <c r="Y96" s="68" t="s">
        <v>1338</v>
      </c>
      <c r="Z96" s="68" t="s">
        <v>1339</v>
      </c>
      <c r="AA96" s="68" t="s">
        <v>1340</v>
      </c>
      <c r="AB96" s="68" t="s">
        <v>1341</v>
      </c>
      <c r="AC96" s="68" t="s">
        <v>1342</v>
      </c>
      <c r="AD96" s="68" t="s">
        <v>1343</v>
      </c>
      <c r="AE96" s="68" t="s">
        <v>1344</v>
      </c>
    </row>
    <row r="97" spans="1:31" x14ac:dyDescent="0.3">
      <c r="A97" s="72" t="s">
        <v>1352</v>
      </c>
      <c r="B97" s="72" t="s">
        <v>1358</v>
      </c>
      <c r="C97" s="73">
        <v>0</v>
      </c>
      <c r="D97" s="73">
        <v>0</v>
      </c>
      <c r="E97" s="73">
        <v>0</v>
      </c>
      <c r="F97" s="73">
        <v>0</v>
      </c>
      <c r="G97" s="73">
        <v>0</v>
      </c>
      <c r="H97" s="73">
        <v>0</v>
      </c>
      <c r="I97" s="73">
        <v>0</v>
      </c>
      <c r="J97" s="73">
        <v>0</v>
      </c>
      <c r="K97" s="73">
        <v>1.9677055999999999E-4</v>
      </c>
      <c r="L97" s="73">
        <v>1.9678324999999999E-4</v>
      </c>
      <c r="M97" s="73">
        <v>1.9679178000000001E-4</v>
      </c>
      <c r="N97" s="73">
        <v>5.3859853999999995E-4</v>
      </c>
      <c r="O97" s="73">
        <v>5.3865230999999999E-4</v>
      </c>
      <c r="P97" s="73">
        <v>5.3866483999999903E-4</v>
      </c>
      <c r="Q97" s="73">
        <v>8.5903853999999991E-4</v>
      </c>
      <c r="R97" s="73">
        <v>8.590653499999999E-4</v>
      </c>
      <c r="S97" s="73">
        <v>8.8071137999999995E-4</v>
      </c>
      <c r="T97" s="73">
        <v>8.8076389999999999E-4</v>
      </c>
      <c r="U97" s="73">
        <v>485.31686842542996</v>
      </c>
      <c r="V97" s="73">
        <v>485.31686845569999</v>
      </c>
      <c r="W97" s="73">
        <v>1055.82575</v>
      </c>
      <c r="X97" s="73">
        <v>1055.82575</v>
      </c>
      <c r="Y97" s="73">
        <v>1055.82575</v>
      </c>
      <c r="Z97" s="73">
        <v>1774.1845000000001</v>
      </c>
      <c r="AA97" s="73">
        <v>1774.1845000000001</v>
      </c>
      <c r="AB97" s="73">
        <v>1774.1845000000001</v>
      </c>
      <c r="AC97" s="73">
        <v>1774.1844300000002</v>
      </c>
      <c r="AD97" s="73">
        <v>1774.1844300000002</v>
      </c>
      <c r="AE97" s="73">
        <v>1774.1841300000001</v>
      </c>
    </row>
    <row r="98" spans="1:31" x14ac:dyDescent="0.3">
      <c r="A98" s="72" t="s">
        <v>1352</v>
      </c>
      <c r="B98" s="72" t="s">
        <v>1359</v>
      </c>
      <c r="C98" s="73">
        <v>840</v>
      </c>
      <c r="D98" s="73">
        <v>840</v>
      </c>
      <c r="E98" s="73">
        <v>840</v>
      </c>
      <c r="F98" s="73">
        <v>840</v>
      </c>
      <c r="G98" s="73">
        <v>2880</v>
      </c>
      <c r="H98" s="73">
        <v>2880</v>
      </c>
      <c r="I98" s="73">
        <v>2880</v>
      </c>
      <c r="J98" s="73">
        <v>2880</v>
      </c>
      <c r="K98" s="73">
        <v>4879.9997999999996</v>
      </c>
      <c r="L98" s="73">
        <v>4879.9997999999996</v>
      </c>
      <c r="M98" s="73">
        <v>4879.9997999999996</v>
      </c>
      <c r="N98" s="73">
        <v>4879.9999006444905</v>
      </c>
      <c r="O98" s="73">
        <v>4879.9999006568396</v>
      </c>
      <c r="P98" s="73">
        <v>4879.9999006629896</v>
      </c>
      <c r="Q98" s="73">
        <v>4879.9999433238399</v>
      </c>
      <c r="R98" s="73">
        <v>4879.9999433532203</v>
      </c>
      <c r="S98" s="73">
        <v>4879.99994810717</v>
      </c>
      <c r="T98" s="73">
        <v>4879.9999481252298</v>
      </c>
      <c r="U98" s="73">
        <v>4880.0000454127203</v>
      </c>
      <c r="V98" s="73">
        <v>4880.0000454404299</v>
      </c>
      <c r="W98" s="73">
        <v>5480.0002456295497</v>
      </c>
      <c r="X98" s="73">
        <v>5480.0002456889197</v>
      </c>
      <c r="Y98" s="73">
        <v>5480.0002457015198</v>
      </c>
      <c r="Z98" s="73">
        <v>5480.0002458051003</v>
      </c>
      <c r="AA98" s="73">
        <v>5480.0002458282397</v>
      </c>
      <c r="AB98" s="73">
        <v>5480.0002458877298</v>
      </c>
      <c r="AC98" s="73">
        <v>5480.0002459069401</v>
      </c>
      <c r="AD98" s="73">
        <v>5480.0002459527204</v>
      </c>
      <c r="AE98" s="73">
        <v>5480.0002459918996</v>
      </c>
    </row>
    <row r="99" spans="1:31" x14ac:dyDescent="0.3">
      <c r="A99" s="72" t="s">
        <v>1352</v>
      </c>
      <c r="B99" s="72" t="s">
        <v>1360</v>
      </c>
      <c r="C99" s="73">
        <v>33.809000492095876</v>
      </c>
      <c r="D99" s="73">
        <v>82.708997726440401</v>
      </c>
      <c r="E99" s="73">
        <v>156.7610015869133</v>
      </c>
      <c r="F99" s="73">
        <v>263.89000701904251</v>
      </c>
      <c r="G99" s="73">
        <v>405.04799652099609</v>
      </c>
      <c r="H99" s="73">
        <v>567.05899810790902</v>
      </c>
      <c r="I99" s="73">
        <v>769.63403320312409</v>
      </c>
      <c r="J99" s="73">
        <v>1010.102981567382</v>
      </c>
      <c r="K99" s="73">
        <v>1287.846038818356</v>
      </c>
      <c r="L99" s="73">
        <v>1513.001998901364</v>
      </c>
      <c r="M99" s="73">
        <v>1757.9950256347629</v>
      </c>
      <c r="N99" s="73">
        <v>2022.752929687492</v>
      </c>
      <c r="O99" s="73">
        <v>2303.8510437011641</v>
      </c>
      <c r="P99" s="73">
        <v>2570.3709106445258</v>
      </c>
      <c r="Q99" s="73">
        <v>2845.8051147460928</v>
      </c>
      <c r="R99" s="73">
        <v>2993.400024414062</v>
      </c>
      <c r="S99" s="73">
        <v>3149.60205078125</v>
      </c>
      <c r="T99" s="73">
        <v>3306.082000732416</v>
      </c>
      <c r="U99" s="73">
        <v>3472.6760864257813</v>
      </c>
      <c r="V99" s="73">
        <v>3642.4990844726508</v>
      </c>
      <c r="W99" s="73">
        <v>3815.6539916992128</v>
      </c>
      <c r="X99" s="73">
        <v>3993.2119750976508</v>
      </c>
      <c r="Y99" s="73">
        <v>4175.7440795898383</v>
      </c>
      <c r="Z99" s="73">
        <v>4364.7819213867133</v>
      </c>
      <c r="AA99" s="73">
        <v>4557.4061279296875</v>
      </c>
      <c r="AB99" s="73">
        <v>4750.507080078125</v>
      </c>
      <c r="AC99" s="73">
        <v>4944.2018432617178</v>
      </c>
      <c r="AD99" s="73">
        <v>5141.238037109375</v>
      </c>
      <c r="AE99" s="73">
        <v>5338.71484375</v>
      </c>
    </row>
    <row r="101" spans="1:31" x14ac:dyDescent="0.3">
      <c r="A101" s="68" t="s">
        <v>1233</v>
      </c>
      <c r="B101" s="68" t="s">
        <v>1315</v>
      </c>
      <c r="C101" s="68" t="s">
        <v>1316</v>
      </c>
      <c r="D101" s="68" t="s">
        <v>1317</v>
      </c>
      <c r="E101" s="68" t="s">
        <v>1318</v>
      </c>
      <c r="F101" s="68" t="s">
        <v>1319</v>
      </c>
      <c r="G101" s="68" t="s">
        <v>1320</v>
      </c>
      <c r="H101" s="68" t="s">
        <v>1321</v>
      </c>
      <c r="I101" s="68" t="s">
        <v>1322</v>
      </c>
      <c r="J101" s="68" t="s">
        <v>1323</v>
      </c>
      <c r="K101" s="68" t="s">
        <v>1324</v>
      </c>
      <c r="L101" s="68" t="s">
        <v>1325</v>
      </c>
      <c r="M101" s="68" t="s">
        <v>1326</v>
      </c>
      <c r="N101" s="68" t="s">
        <v>1327</v>
      </c>
      <c r="O101" s="68" t="s">
        <v>1328</v>
      </c>
      <c r="P101" s="68" t="s">
        <v>1329</v>
      </c>
      <c r="Q101" s="68" t="s">
        <v>1330</v>
      </c>
      <c r="R101" s="68" t="s">
        <v>1331</v>
      </c>
      <c r="S101" s="68" t="s">
        <v>1332</v>
      </c>
      <c r="T101" s="68" t="s">
        <v>1333</v>
      </c>
      <c r="U101" s="68" t="s">
        <v>1334</v>
      </c>
      <c r="V101" s="68" t="s">
        <v>1335</v>
      </c>
      <c r="W101" s="68" t="s">
        <v>1336</v>
      </c>
      <c r="X101" s="68" t="s">
        <v>1337</v>
      </c>
      <c r="Y101" s="68" t="s">
        <v>1338</v>
      </c>
      <c r="Z101" s="68" t="s">
        <v>1339</v>
      </c>
      <c r="AA101" s="68" t="s">
        <v>1340</v>
      </c>
      <c r="AB101" s="68" t="s">
        <v>1341</v>
      </c>
      <c r="AC101" s="68" t="s">
        <v>1342</v>
      </c>
      <c r="AD101" s="68" t="s">
        <v>1343</v>
      </c>
      <c r="AE101" s="68" t="s">
        <v>1344</v>
      </c>
    </row>
    <row r="102" spans="1:31" x14ac:dyDescent="0.3">
      <c r="A102" s="72" t="s">
        <v>1353</v>
      </c>
      <c r="B102" s="72" t="s">
        <v>1358</v>
      </c>
      <c r="C102" s="73">
        <v>0</v>
      </c>
      <c r="D102" s="73">
        <v>20</v>
      </c>
      <c r="E102" s="73">
        <v>20</v>
      </c>
      <c r="F102" s="73">
        <v>20</v>
      </c>
      <c r="G102" s="73">
        <v>20</v>
      </c>
      <c r="H102" s="73">
        <v>20</v>
      </c>
      <c r="I102" s="73">
        <v>20</v>
      </c>
      <c r="J102" s="73">
        <v>20.000250747020001</v>
      </c>
      <c r="K102" s="73">
        <v>20.000250809130002</v>
      </c>
      <c r="L102" s="73">
        <v>20.0002508699</v>
      </c>
      <c r="M102" s="73">
        <v>20.000250916100001</v>
      </c>
      <c r="N102" s="73">
        <v>234.21046000000001</v>
      </c>
      <c r="O102" s="73">
        <v>541.27733999999998</v>
      </c>
      <c r="P102" s="73">
        <v>541.27733999999998</v>
      </c>
      <c r="Q102" s="73">
        <v>541.27733999999998</v>
      </c>
      <c r="R102" s="73">
        <v>541.27733999999998</v>
      </c>
      <c r="S102" s="73">
        <v>940.13679999999999</v>
      </c>
      <c r="T102" s="73">
        <v>940.13679999999999</v>
      </c>
      <c r="U102" s="73">
        <v>940.13679999999999</v>
      </c>
      <c r="V102" s="73">
        <v>920.13679999999999</v>
      </c>
      <c r="W102" s="73">
        <v>920.13679999999999</v>
      </c>
      <c r="X102" s="73">
        <v>1343.9889000000001</v>
      </c>
      <c r="Y102" s="73">
        <v>1343.9889000000001</v>
      </c>
      <c r="Z102" s="73">
        <v>1343.9889000000001</v>
      </c>
      <c r="AA102" s="73">
        <v>1343.9889000000001</v>
      </c>
      <c r="AB102" s="73">
        <v>2678.0097999999998</v>
      </c>
      <c r="AC102" s="73">
        <v>2678.0097999999998</v>
      </c>
      <c r="AD102" s="73">
        <v>3537.9512</v>
      </c>
      <c r="AE102" s="73">
        <v>3537.9512</v>
      </c>
    </row>
    <row r="103" spans="1:31" x14ac:dyDescent="0.3">
      <c r="A103" s="72" t="s">
        <v>1353</v>
      </c>
      <c r="B103" s="72" t="s">
        <v>1359</v>
      </c>
      <c r="C103" s="73">
        <v>490</v>
      </c>
      <c r="D103" s="73">
        <v>490</v>
      </c>
      <c r="E103" s="73">
        <v>490</v>
      </c>
      <c r="F103" s="73">
        <v>490</v>
      </c>
      <c r="G103" s="73">
        <v>490</v>
      </c>
      <c r="H103" s="73">
        <v>490</v>
      </c>
      <c r="I103" s="73">
        <v>490</v>
      </c>
      <c r="J103" s="73">
        <v>490.00011195334002</v>
      </c>
      <c r="K103" s="73">
        <v>490.00011196534598</v>
      </c>
      <c r="L103" s="73">
        <v>490.00011199519003</v>
      </c>
      <c r="M103" s="73">
        <v>490.00011200965997</v>
      </c>
      <c r="N103" s="73">
        <v>864.80322000000001</v>
      </c>
      <c r="O103" s="73">
        <v>1137.2825</v>
      </c>
      <c r="P103" s="73">
        <v>1137.2825</v>
      </c>
      <c r="Q103" s="73">
        <v>1137.2825</v>
      </c>
      <c r="R103" s="73">
        <v>1137.2825</v>
      </c>
      <c r="S103" s="73">
        <v>1943.0505000000001</v>
      </c>
      <c r="T103" s="73">
        <v>1943.0505000000001</v>
      </c>
      <c r="U103" s="73">
        <v>1943.0505000000001</v>
      </c>
      <c r="V103" s="73">
        <v>1943.0505000000001</v>
      </c>
      <c r="W103" s="73">
        <v>2095.7523000000001</v>
      </c>
      <c r="X103" s="73">
        <v>3417.5412999999999</v>
      </c>
      <c r="Y103" s="73">
        <v>3417.5412999999999</v>
      </c>
      <c r="Z103" s="73">
        <v>3417.5412999999999</v>
      </c>
      <c r="AA103" s="73">
        <v>3417.5412999999999</v>
      </c>
      <c r="AB103" s="73">
        <v>3423.4092000000001</v>
      </c>
      <c r="AC103" s="73">
        <v>3423.4092000000001</v>
      </c>
      <c r="AD103" s="73">
        <v>3590</v>
      </c>
      <c r="AE103" s="73">
        <v>3590</v>
      </c>
    </row>
    <row r="104" spans="1:31" x14ac:dyDescent="0.3">
      <c r="A104" s="72" t="s">
        <v>1353</v>
      </c>
      <c r="B104" s="72" t="s">
        <v>1360</v>
      </c>
      <c r="C104" s="73">
        <v>18.792000293731611</v>
      </c>
      <c r="D104" s="73">
        <v>56.930000305175746</v>
      </c>
      <c r="E104" s="73">
        <v>116.31200408935541</v>
      </c>
      <c r="F104" s="73">
        <v>203.74100685119538</v>
      </c>
      <c r="G104" s="73">
        <v>316.67499160766528</v>
      </c>
      <c r="H104" s="73">
        <v>441.51198577880842</v>
      </c>
      <c r="I104" s="73">
        <v>598.09701538085881</v>
      </c>
      <c r="J104" s="73">
        <v>788.33800506591706</v>
      </c>
      <c r="K104" s="73">
        <v>1007.1959838867181</v>
      </c>
      <c r="L104" s="73">
        <v>1181.6699371337841</v>
      </c>
      <c r="M104" s="73">
        <v>1375.488037109372</v>
      </c>
      <c r="N104" s="73">
        <v>1581.046997070305</v>
      </c>
      <c r="O104" s="73">
        <v>1799.5640411376919</v>
      </c>
      <c r="P104" s="73">
        <v>2003.201034545895</v>
      </c>
      <c r="Q104" s="73">
        <v>2215.9790039062468</v>
      </c>
      <c r="R104" s="73">
        <v>2320.6339721679628</v>
      </c>
      <c r="S104" s="73">
        <v>2431.5501098632758</v>
      </c>
      <c r="T104" s="73">
        <v>2543.8589782714839</v>
      </c>
      <c r="U104" s="73">
        <v>2662.8169250488231</v>
      </c>
      <c r="V104" s="73">
        <v>2785.4378967285102</v>
      </c>
      <c r="W104" s="73">
        <v>2910.140014648432</v>
      </c>
      <c r="X104" s="73">
        <v>3039.4479064941352</v>
      </c>
      <c r="Y104" s="73">
        <v>3174.2980346679628</v>
      </c>
      <c r="Z104" s="73">
        <v>3316.8311157226563</v>
      </c>
      <c r="AA104" s="73">
        <v>3463.237915039057</v>
      </c>
      <c r="AB104" s="73">
        <v>3617.5489807128902</v>
      </c>
      <c r="AC104" s="73">
        <v>3775.544921874995</v>
      </c>
      <c r="AD104" s="73">
        <v>3934.3799438476508</v>
      </c>
      <c r="AE104" s="73">
        <v>4096.4850463867178</v>
      </c>
    </row>
    <row r="106" spans="1:31" x14ac:dyDescent="0.3">
      <c r="A106" s="68" t="s">
        <v>1233</v>
      </c>
      <c r="B106" s="68" t="s">
        <v>1315</v>
      </c>
      <c r="C106" s="68" t="s">
        <v>1316</v>
      </c>
      <c r="D106" s="68" t="s">
        <v>1317</v>
      </c>
      <c r="E106" s="68" t="s">
        <v>1318</v>
      </c>
      <c r="F106" s="68" t="s">
        <v>1319</v>
      </c>
      <c r="G106" s="68" t="s">
        <v>1320</v>
      </c>
      <c r="H106" s="68" t="s">
        <v>1321</v>
      </c>
      <c r="I106" s="68" t="s">
        <v>1322</v>
      </c>
      <c r="J106" s="68" t="s">
        <v>1323</v>
      </c>
      <c r="K106" s="68" t="s">
        <v>1324</v>
      </c>
      <c r="L106" s="68" t="s">
        <v>1325</v>
      </c>
      <c r="M106" s="68" t="s">
        <v>1326</v>
      </c>
      <c r="N106" s="68" t="s">
        <v>1327</v>
      </c>
      <c r="O106" s="68" t="s">
        <v>1328</v>
      </c>
      <c r="P106" s="68" t="s">
        <v>1329</v>
      </c>
      <c r="Q106" s="68" t="s">
        <v>1330</v>
      </c>
      <c r="R106" s="68" t="s">
        <v>1331</v>
      </c>
      <c r="S106" s="68" t="s">
        <v>1332</v>
      </c>
      <c r="T106" s="68" t="s">
        <v>1333</v>
      </c>
      <c r="U106" s="68" t="s">
        <v>1334</v>
      </c>
      <c r="V106" s="68" t="s">
        <v>1335</v>
      </c>
      <c r="W106" s="68" t="s">
        <v>1336</v>
      </c>
      <c r="X106" s="68" t="s">
        <v>1337</v>
      </c>
      <c r="Y106" s="68" t="s">
        <v>1338</v>
      </c>
      <c r="Z106" s="68" t="s">
        <v>1339</v>
      </c>
      <c r="AA106" s="68" t="s">
        <v>1340</v>
      </c>
      <c r="AB106" s="68" t="s">
        <v>1341</v>
      </c>
      <c r="AC106" s="68" t="s">
        <v>1342</v>
      </c>
      <c r="AD106" s="68" t="s">
        <v>1343</v>
      </c>
      <c r="AE106" s="68" t="s">
        <v>1344</v>
      </c>
    </row>
    <row r="107" spans="1:31" x14ac:dyDescent="0.3">
      <c r="A107" s="72" t="s">
        <v>1354</v>
      </c>
      <c r="B107" s="72" t="s">
        <v>1358</v>
      </c>
      <c r="C107" s="73">
        <v>55.329999923705998</v>
      </c>
      <c r="D107" s="73">
        <v>375.329999923706</v>
      </c>
      <c r="E107" s="73">
        <v>375.329999923706</v>
      </c>
      <c r="F107" s="73">
        <v>375.329999923706</v>
      </c>
      <c r="G107" s="73">
        <v>375.329999923706</v>
      </c>
      <c r="H107" s="73">
        <v>375.329999923706</v>
      </c>
      <c r="I107" s="73">
        <v>375.329999923706</v>
      </c>
      <c r="J107" s="73">
        <v>375.329999923706</v>
      </c>
      <c r="K107" s="73">
        <v>375.329999923706</v>
      </c>
      <c r="L107" s="73">
        <v>375.33010063757598</v>
      </c>
      <c r="M107" s="73">
        <v>375.330107018886</v>
      </c>
      <c r="N107" s="73">
        <v>375.33116563570599</v>
      </c>
      <c r="O107" s="73">
        <v>320.00116574899999</v>
      </c>
      <c r="P107" s="73">
        <v>320.00116575940001</v>
      </c>
      <c r="Q107" s="73">
        <v>320.00116585450002</v>
      </c>
      <c r="R107" s="73">
        <v>320.00116589539999</v>
      </c>
      <c r="S107" s="73">
        <v>320.00116613509999</v>
      </c>
      <c r="T107" s="73">
        <v>320.00116618210001</v>
      </c>
      <c r="U107" s="73">
        <v>320.00116627220001</v>
      </c>
      <c r="V107" s="73">
        <v>320.00116632480001</v>
      </c>
      <c r="W107" s="73">
        <v>300.00125739869998</v>
      </c>
      <c r="X107" s="73">
        <v>1.2531555000000001E-3</v>
      </c>
      <c r="Y107" s="73">
        <v>1.2531749E-3</v>
      </c>
      <c r="Z107" s="73">
        <v>180.07232999999999</v>
      </c>
      <c r="AA107" s="73">
        <v>180.07230999999999</v>
      </c>
      <c r="AB107" s="73">
        <v>180.07230999999999</v>
      </c>
      <c r="AC107" s="73">
        <v>180.07230000000001</v>
      </c>
      <c r="AD107" s="73">
        <v>180.07228000000001</v>
      </c>
      <c r="AE107" s="73">
        <v>386.95186999999999</v>
      </c>
    </row>
    <row r="108" spans="1:31" x14ac:dyDescent="0.3">
      <c r="A108" s="72" t="s">
        <v>1354</v>
      </c>
      <c r="B108" s="72" t="s">
        <v>1359</v>
      </c>
      <c r="C108" s="73">
        <v>0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1.4240756999999999E-4</v>
      </c>
      <c r="K108" s="73">
        <v>1.679377E-4</v>
      </c>
      <c r="L108" s="73">
        <v>2.9440782999999999E-4</v>
      </c>
      <c r="M108" s="73">
        <v>3.12089749999999E-4</v>
      </c>
      <c r="N108" s="73">
        <v>1319.7073</v>
      </c>
      <c r="O108" s="73">
        <v>1319.7073</v>
      </c>
      <c r="P108" s="73">
        <v>1319.7073</v>
      </c>
      <c r="Q108" s="73">
        <v>1647.098</v>
      </c>
      <c r="R108" s="73">
        <v>1647.098</v>
      </c>
      <c r="S108" s="73">
        <v>1693.5056</v>
      </c>
      <c r="T108" s="73">
        <v>1693.5056</v>
      </c>
      <c r="U108" s="73">
        <v>1693.5056</v>
      </c>
      <c r="V108" s="73">
        <v>1693.5056</v>
      </c>
      <c r="W108" s="73">
        <v>2397.2595000000001</v>
      </c>
      <c r="X108" s="73">
        <v>2397.2595000000001</v>
      </c>
      <c r="Y108" s="73">
        <v>2397.2595000000001</v>
      </c>
      <c r="Z108" s="73">
        <v>2400</v>
      </c>
      <c r="AA108" s="73">
        <v>2400</v>
      </c>
      <c r="AB108" s="73">
        <v>2400</v>
      </c>
      <c r="AC108" s="73">
        <v>2400</v>
      </c>
      <c r="AD108" s="73">
        <v>2400</v>
      </c>
      <c r="AE108" s="73">
        <v>2400</v>
      </c>
    </row>
    <row r="109" spans="1:31" x14ac:dyDescent="0.3">
      <c r="A109" s="72" t="s">
        <v>1354</v>
      </c>
      <c r="B109" s="72" t="s">
        <v>1360</v>
      </c>
      <c r="C109" s="73">
        <v>21.324999809265112</v>
      </c>
      <c r="D109" s="73">
        <v>39.332999229431003</v>
      </c>
      <c r="E109" s="73">
        <v>124.65300178527829</v>
      </c>
      <c r="F109" s="73">
        <v>240.5120048522939</v>
      </c>
      <c r="G109" s="73">
        <v>387.46300506591774</v>
      </c>
      <c r="H109" s="73">
        <v>568.47399139404206</v>
      </c>
      <c r="I109" s="73">
        <v>786.96098327636605</v>
      </c>
      <c r="J109" s="73">
        <v>1024.835983276367</v>
      </c>
      <c r="K109" s="73">
        <v>1297.2010192871039</v>
      </c>
      <c r="L109" s="73">
        <v>1508.376068115231</v>
      </c>
      <c r="M109" s="73">
        <v>1741.757995605466</v>
      </c>
      <c r="N109" s="73">
        <v>1990.8499450683539</v>
      </c>
      <c r="O109" s="73">
        <v>2255.0250549316352</v>
      </c>
      <c r="P109" s="73">
        <v>2511.4719543456981</v>
      </c>
      <c r="Q109" s="73">
        <v>2773.6560668945313</v>
      </c>
      <c r="R109" s="73">
        <v>2913.0490112304678</v>
      </c>
      <c r="S109" s="73">
        <v>3058.5720520019481</v>
      </c>
      <c r="T109" s="73">
        <v>3207.325073242187</v>
      </c>
      <c r="U109" s="73">
        <v>3364.1940307617178</v>
      </c>
      <c r="V109" s="73">
        <v>3523.5459594726508</v>
      </c>
      <c r="W109" s="73">
        <v>3687.8629760742178</v>
      </c>
      <c r="X109" s="73">
        <v>3855.463012695307</v>
      </c>
      <c r="Y109" s="73">
        <v>4029.3500366210928</v>
      </c>
      <c r="Z109" s="73">
        <v>4209.115112304682</v>
      </c>
      <c r="AA109" s="73">
        <v>4396.3960571289063</v>
      </c>
      <c r="AB109" s="73">
        <v>4589.93505859375</v>
      </c>
      <c r="AC109" s="73">
        <v>4789.6218872070313</v>
      </c>
      <c r="AD109" s="73">
        <v>4990.3800048828125</v>
      </c>
      <c r="AE109" s="73">
        <v>5195.4019775390625</v>
      </c>
    </row>
    <row r="111" spans="1:31" x14ac:dyDescent="0.3">
      <c r="A111" s="68" t="s">
        <v>1233</v>
      </c>
      <c r="B111" s="68" t="s">
        <v>1315</v>
      </c>
      <c r="C111" s="68" t="s">
        <v>1316</v>
      </c>
      <c r="D111" s="68" t="s">
        <v>1317</v>
      </c>
      <c r="E111" s="68" t="s">
        <v>1318</v>
      </c>
      <c r="F111" s="68" t="s">
        <v>1319</v>
      </c>
      <c r="G111" s="68" t="s">
        <v>1320</v>
      </c>
      <c r="H111" s="68" t="s">
        <v>1321</v>
      </c>
      <c r="I111" s="68" t="s">
        <v>1322</v>
      </c>
      <c r="J111" s="68" t="s">
        <v>1323</v>
      </c>
      <c r="K111" s="68" t="s">
        <v>1324</v>
      </c>
      <c r="L111" s="68" t="s">
        <v>1325</v>
      </c>
      <c r="M111" s="68" t="s">
        <v>1326</v>
      </c>
      <c r="N111" s="68" t="s">
        <v>1327</v>
      </c>
      <c r="O111" s="68" t="s">
        <v>1328</v>
      </c>
      <c r="P111" s="68" t="s">
        <v>1329</v>
      </c>
      <c r="Q111" s="68" t="s">
        <v>1330</v>
      </c>
      <c r="R111" s="68" t="s">
        <v>1331</v>
      </c>
      <c r="S111" s="68" t="s">
        <v>1332</v>
      </c>
      <c r="T111" s="68" t="s">
        <v>1333</v>
      </c>
      <c r="U111" s="68" t="s">
        <v>1334</v>
      </c>
      <c r="V111" s="68" t="s">
        <v>1335</v>
      </c>
      <c r="W111" s="68" t="s">
        <v>1336</v>
      </c>
      <c r="X111" s="68" t="s">
        <v>1337</v>
      </c>
      <c r="Y111" s="68" t="s">
        <v>1338</v>
      </c>
      <c r="Z111" s="68" t="s">
        <v>1339</v>
      </c>
      <c r="AA111" s="68" t="s">
        <v>1340</v>
      </c>
      <c r="AB111" s="68" t="s">
        <v>1341</v>
      </c>
      <c r="AC111" s="68" t="s">
        <v>1342</v>
      </c>
      <c r="AD111" s="68" t="s">
        <v>1343</v>
      </c>
      <c r="AE111" s="68" t="s">
        <v>1344</v>
      </c>
    </row>
    <row r="112" spans="1:31" x14ac:dyDescent="0.3">
      <c r="A112" s="72" t="s">
        <v>1355</v>
      </c>
      <c r="B112" s="72" t="s">
        <v>1358</v>
      </c>
      <c r="C112" s="73">
        <v>205</v>
      </c>
      <c r="D112" s="73">
        <v>205</v>
      </c>
      <c r="E112" s="73">
        <v>205</v>
      </c>
      <c r="F112" s="73">
        <v>205</v>
      </c>
      <c r="G112" s="73">
        <v>205</v>
      </c>
      <c r="H112" s="73">
        <v>205</v>
      </c>
      <c r="I112" s="73">
        <v>205</v>
      </c>
      <c r="J112" s="73">
        <v>205</v>
      </c>
      <c r="K112" s="73">
        <v>205</v>
      </c>
      <c r="L112" s="73">
        <v>175</v>
      </c>
      <c r="M112" s="73">
        <v>175</v>
      </c>
      <c r="N112" s="73">
        <v>176.22475169999998</v>
      </c>
      <c r="O112" s="73">
        <v>176.22475169999998</v>
      </c>
      <c r="P112" s="73">
        <v>151.22475180000001</v>
      </c>
      <c r="Q112" s="73">
        <v>471.34607</v>
      </c>
      <c r="R112" s="73">
        <v>471.34607</v>
      </c>
      <c r="S112" s="73">
        <v>632.79379999999992</v>
      </c>
      <c r="T112" s="73">
        <v>632.79379999999992</v>
      </c>
      <c r="U112" s="73">
        <v>632.79379999999992</v>
      </c>
      <c r="V112" s="73">
        <v>632.79379999999992</v>
      </c>
      <c r="W112" s="73">
        <v>879.31809999999996</v>
      </c>
      <c r="X112" s="73">
        <v>879.31809999999996</v>
      </c>
      <c r="Y112" s="73">
        <v>879.31809999999996</v>
      </c>
      <c r="Z112" s="73">
        <v>879.31809999999996</v>
      </c>
      <c r="AA112" s="73">
        <v>879.31809999999996</v>
      </c>
      <c r="AB112" s="73">
        <v>879.31809999999996</v>
      </c>
      <c r="AC112" s="73">
        <v>879.31809999999996</v>
      </c>
      <c r="AD112" s="73">
        <v>879.31809999999996</v>
      </c>
      <c r="AE112" s="73">
        <v>879.31804999999997</v>
      </c>
    </row>
    <row r="113" spans="1:31" x14ac:dyDescent="0.3">
      <c r="A113" s="72" t="s">
        <v>1355</v>
      </c>
      <c r="B113" s="72" t="s">
        <v>1359</v>
      </c>
      <c r="C113" s="73">
        <v>0</v>
      </c>
      <c r="D113" s="73">
        <v>0</v>
      </c>
      <c r="E113" s="73">
        <v>0</v>
      </c>
      <c r="F113" s="73">
        <v>0</v>
      </c>
      <c r="G113" s="73">
        <v>0</v>
      </c>
      <c r="H113" s="73">
        <v>0</v>
      </c>
      <c r="I113" s="73">
        <v>0</v>
      </c>
      <c r="J113" s="73">
        <v>0</v>
      </c>
      <c r="K113" s="73">
        <v>0</v>
      </c>
      <c r="L113" s="73">
        <v>0</v>
      </c>
      <c r="M113" s="73">
        <v>0</v>
      </c>
      <c r="N113" s="73">
        <v>0</v>
      </c>
      <c r="O113" s="73">
        <v>0</v>
      </c>
      <c r="P113" s="73">
        <v>0</v>
      </c>
      <c r="Q113" s="73">
        <v>0</v>
      </c>
      <c r="R113" s="73">
        <v>0</v>
      </c>
      <c r="S113" s="73">
        <v>0</v>
      </c>
      <c r="T113" s="73">
        <v>0</v>
      </c>
      <c r="U113" s="73">
        <v>0</v>
      </c>
      <c r="V113" s="73">
        <v>0</v>
      </c>
      <c r="W113" s="73">
        <v>0</v>
      </c>
      <c r="X113" s="73">
        <v>0</v>
      </c>
      <c r="Y113" s="73">
        <v>0</v>
      </c>
      <c r="Z113" s="73">
        <v>1.3664735999999999E-4</v>
      </c>
      <c r="AA113" s="73">
        <v>1.3665454999999999E-4</v>
      </c>
      <c r="AB113" s="73">
        <v>1.3666677000000001E-4</v>
      </c>
      <c r="AC113" s="73">
        <v>1.3667958E-4</v>
      </c>
      <c r="AD113" s="73">
        <v>1.3669023E-4</v>
      </c>
      <c r="AE113" s="73">
        <v>1.3672338E-4</v>
      </c>
    </row>
    <row r="114" spans="1:31" x14ac:dyDescent="0.3">
      <c r="A114" s="72" t="s">
        <v>1355</v>
      </c>
      <c r="B114" s="72" t="s">
        <v>1360</v>
      </c>
      <c r="C114" s="73">
        <v>19.108000516891451</v>
      </c>
      <c r="D114" s="73">
        <v>37.433001041412268</v>
      </c>
      <c r="E114" s="73">
        <v>64.041998863220101</v>
      </c>
      <c r="F114" s="73">
        <v>100.9389972686767</v>
      </c>
      <c r="G114" s="73">
        <v>139.00600242614701</v>
      </c>
      <c r="H114" s="73">
        <v>181.2900047302239</v>
      </c>
      <c r="I114" s="73">
        <v>233.20699691772381</v>
      </c>
      <c r="J114" s="73">
        <v>295.74800109863247</v>
      </c>
      <c r="K114" s="73">
        <v>367.72499084472639</v>
      </c>
      <c r="L114" s="73">
        <v>418.77000427246037</v>
      </c>
      <c r="M114" s="73">
        <v>476.5399932861323</v>
      </c>
      <c r="N114" s="73">
        <v>537.83000946044876</v>
      </c>
      <c r="O114" s="73">
        <v>602.48300170898392</v>
      </c>
      <c r="P114" s="73">
        <v>656.358985900878</v>
      </c>
      <c r="Q114" s="73">
        <v>712.61397552490098</v>
      </c>
      <c r="R114" s="73">
        <v>743.76597595214798</v>
      </c>
      <c r="S114" s="73">
        <v>776.57901000976506</v>
      </c>
      <c r="T114" s="73">
        <v>809.53199768066293</v>
      </c>
      <c r="U114" s="73">
        <v>844.20101928710903</v>
      </c>
      <c r="V114" s="73">
        <v>879.81898498535099</v>
      </c>
      <c r="W114" s="73">
        <v>916.08302307128906</v>
      </c>
      <c r="X114" s="73">
        <v>953.68797302246003</v>
      </c>
      <c r="Y114" s="73">
        <v>992.26100158691304</v>
      </c>
      <c r="Z114" s="73">
        <v>1032.718978881835</v>
      </c>
      <c r="AA114" s="73">
        <v>1074.201995849608</v>
      </c>
      <c r="AB114" s="73">
        <v>1117.7970275878902</v>
      </c>
      <c r="AC114" s="73">
        <v>1162.580978393554</v>
      </c>
      <c r="AD114" s="73">
        <v>1208.344024658202</v>
      </c>
      <c r="AE114" s="73">
        <v>1254.282028198234</v>
      </c>
    </row>
    <row r="116" spans="1:31" x14ac:dyDescent="0.3">
      <c r="A116" s="68" t="s">
        <v>1233</v>
      </c>
      <c r="B116" s="68" t="s">
        <v>1315</v>
      </c>
      <c r="C116" s="68" t="s">
        <v>1316</v>
      </c>
      <c r="D116" s="68" t="s">
        <v>1317</v>
      </c>
      <c r="E116" s="68" t="s">
        <v>1318</v>
      </c>
      <c r="F116" s="68" t="s">
        <v>1319</v>
      </c>
      <c r="G116" s="68" t="s">
        <v>1320</v>
      </c>
      <c r="H116" s="68" t="s">
        <v>1321</v>
      </c>
      <c r="I116" s="68" t="s">
        <v>1322</v>
      </c>
      <c r="J116" s="68" t="s">
        <v>1323</v>
      </c>
      <c r="K116" s="68" t="s">
        <v>1324</v>
      </c>
      <c r="L116" s="68" t="s">
        <v>1325</v>
      </c>
      <c r="M116" s="68" t="s">
        <v>1326</v>
      </c>
      <c r="N116" s="68" t="s">
        <v>1327</v>
      </c>
      <c r="O116" s="68" t="s">
        <v>1328</v>
      </c>
      <c r="P116" s="68" t="s">
        <v>1329</v>
      </c>
      <c r="Q116" s="68" t="s">
        <v>1330</v>
      </c>
      <c r="R116" s="68" t="s">
        <v>1331</v>
      </c>
      <c r="S116" s="68" t="s">
        <v>1332</v>
      </c>
      <c r="T116" s="68" t="s">
        <v>1333</v>
      </c>
      <c r="U116" s="68" t="s">
        <v>1334</v>
      </c>
      <c r="V116" s="68" t="s">
        <v>1335</v>
      </c>
      <c r="W116" s="68" t="s">
        <v>1336</v>
      </c>
      <c r="X116" s="68" t="s">
        <v>1337</v>
      </c>
      <c r="Y116" s="68" t="s">
        <v>1338</v>
      </c>
      <c r="Z116" s="68" t="s">
        <v>1339</v>
      </c>
      <c r="AA116" s="68" t="s">
        <v>1340</v>
      </c>
      <c r="AB116" s="68" t="s">
        <v>1341</v>
      </c>
      <c r="AC116" s="68" t="s">
        <v>1342</v>
      </c>
      <c r="AD116" s="68" t="s">
        <v>1343</v>
      </c>
      <c r="AE116" s="68" t="s">
        <v>1344</v>
      </c>
    </row>
    <row r="117" spans="1:31" x14ac:dyDescent="0.3">
      <c r="A117" s="72" t="s">
        <v>1356</v>
      </c>
      <c r="B117" s="72" t="s">
        <v>1358</v>
      </c>
      <c r="C117" s="73">
        <v>0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O117" s="73">
        <v>0</v>
      </c>
      <c r="P117" s="73">
        <v>0</v>
      </c>
      <c r="Q117" s="73">
        <v>0</v>
      </c>
      <c r="R117" s="73">
        <v>0</v>
      </c>
      <c r="S117" s="73">
        <v>0</v>
      </c>
      <c r="T117" s="73">
        <v>0</v>
      </c>
      <c r="U117" s="73">
        <v>0</v>
      </c>
      <c r="V117" s="73">
        <v>0</v>
      </c>
      <c r="W117" s="73">
        <v>0</v>
      </c>
      <c r="X117" s="73">
        <v>0</v>
      </c>
      <c r="Y117" s="73">
        <v>0</v>
      </c>
      <c r="Z117" s="73">
        <v>0</v>
      </c>
      <c r="AA117" s="73">
        <v>0</v>
      </c>
      <c r="AB117" s="73">
        <v>1.0105673E-4</v>
      </c>
      <c r="AC117" s="73">
        <v>1.06496394E-4</v>
      </c>
      <c r="AD117" s="73">
        <v>1.1618223999999899E-4</v>
      </c>
      <c r="AE117" s="73">
        <v>1.20627454E-4</v>
      </c>
    </row>
    <row r="118" spans="1:31" x14ac:dyDescent="0.3">
      <c r="A118" s="72" t="s">
        <v>1356</v>
      </c>
      <c r="B118" s="72" t="s">
        <v>1359</v>
      </c>
      <c r="C118" s="73">
        <v>0</v>
      </c>
      <c r="D118" s="73">
        <v>0</v>
      </c>
      <c r="E118" s="73">
        <v>0</v>
      </c>
      <c r="F118" s="73">
        <v>0</v>
      </c>
      <c r="G118" s="73">
        <v>0</v>
      </c>
      <c r="H118" s="73">
        <v>0</v>
      </c>
      <c r="I118" s="73">
        <v>0</v>
      </c>
      <c r="J118" s="73">
        <v>0</v>
      </c>
      <c r="K118" s="73">
        <v>0</v>
      </c>
      <c r="L118" s="73">
        <v>0</v>
      </c>
      <c r="M118" s="73">
        <v>0</v>
      </c>
      <c r="N118" s="73">
        <v>0</v>
      </c>
      <c r="O118" s="73">
        <v>0</v>
      </c>
      <c r="P118" s="73">
        <v>0</v>
      </c>
      <c r="Q118" s="73">
        <v>0</v>
      </c>
      <c r="R118" s="73">
        <v>0</v>
      </c>
      <c r="S118" s="73">
        <v>0</v>
      </c>
      <c r="T118" s="73">
        <v>0</v>
      </c>
      <c r="U118" s="73">
        <v>0</v>
      </c>
      <c r="V118" s="73">
        <v>0</v>
      </c>
      <c r="W118" s="73">
        <v>0</v>
      </c>
      <c r="X118" s="73">
        <v>0</v>
      </c>
      <c r="Y118" s="73">
        <v>0</v>
      </c>
      <c r="Z118" s="73">
        <v>0</v>
      </c>
      <c r="AA118" s="73">
        <v>0</v>
      </c>
      <c r="AB118" s="73">
        <v>0</v>
      </c>
      <c r="AC118" s="73">
        <v>0</v>
      </c>
      <c r="AD118" s="73">
        <v>0</v>
      </c>
      <c r="AE118" s="73">
        <v>0</v>
      </c>
    </row>
    <row r="119" spans="1:31" x14ac:dyDescent="0.3">
      <c r="A119" s="72" t="s">
        <v>1356</v>
      </c>
      <c r="B119" s="72" t="s">
        <v>1360</v>
      </c>
      <c r="C119" s="73">
        <v>2.531000047922126</v>
      </c>
      <c r="D119" s="73">
        <v>5.8989998698234514</v>
      </c>
      <c r="E119" s="73">
        <v>10.95600008964537</v>
      </c>
      <c r="F119" s="73">
        <v>18.307000398635768</v>
      </c>
      <c r="G119" s="73">
        <v>27.271999120712248</v>
      </c>
      <c r="H119" s="73">
        <v>37.668000698089529</v>
      </c>
      <c r="I119" s="73">
        <v>50.497000694274853</v>
      </c>
      <c r="J119" s="73">
        <v>65.411998748779297</v>
      </c>
      <c r="K119" s="73">
        <v>82.598003387451101</v>
      </c>
      <c r="L119" s="73">
        <v>96.729002952575598</v>
      </c>
      <c r="M119" s="73">
        <v>112.11099720001209</v>
      </c>
      <c r="N119" s="73">
        <v>128.7480001449583</v>
      </c>
      <c r="O119" s="73">
        <v>146.674007415771</v>
      </c>
      <c r="P119" s="73">
        <v>164.1120033264157</v>
      </c>
      <c r="Q119" s="73">
        <v>182.07299804687452</v>
      </c>
      <c r="R119" s="73">
        <v>191.79999732971089</v>
      </c>
      <c r="S119" s="73">
        <v>202.03400230407689</v>
      </c>
      <c r="T119" s="73">
        <v>212.35599899291938</v>
      </c>
      <c r="U119" s="73">
        <v>223.17800712585358</v>
      </c>
      <c r="V119" s="73">
        <v>234.19300270080521</v>
      </c>
      <c r="W119" s="73">
        <v>245.49399948120112</v>
      </c>
      <c r="X119" s="73">
        <v>256.95800399780211</v>
      </c>
      <c r="Y119" s="73">
        <v>268.73600196838322</v>
      </c>
      <c r="Z119" s="73">
        <v>280.62199401855423</v>
      </c>
      <c r="AA119" s="73">
        <v>292.61600875854447</v>
      </c>
      <c r="AB119" s="73">
        <v>304.57599258422778</v>
      </c>
      <c r="AC119" s="73">
        <v>316.62600326538069</v>
      </c>
      <c r="AD119" s="73">
        <v>328.75601196289063</v>
      </c>
      <c r="AE119" s="73">
        <v>340.86399841308514</v>
      </c>
    </row>
    <row r="122" spans="1:31" x14ac:dyDescent="0.3">
      <c r="A122" s="75" t="s">
        <v>1361</v>
      </c>
    </row>
    <row r="123" spans="1:31" x14ac:dyDescent="0.3">
      <c r="A123" s="68" t="s">
        <v>1233</v>
      </c>
      <c r="B123" s="68" t="s">
        <v>1315</v>
      </c>
      <c r="C123" s="68" t="s">
        <v>1316</v>
      </c>
      <c r="D123" s="68" t="s">
        <v>1317</v>
      </c>
      <c r="E123" s="68" t="s">
        <v>1318</v>
      </c>
      <c r="F123" s="68" t="s">
        <v>1319</v>
      </c>
      <c r="G123" s="68" t="s">
        <v>1320</v>
      </c>
      <c r="H123" s="68" t="s">
        <v>1321</v>
      </c>
      <c r="I123" s="68" t="s">
        <v>1322</v>
      </c>
      <c r="J123" s="68" t="s">
        <v>1323</v>
      </c>
      <c r="K123" s="68" t="s">
        <v>1324</v>
      </c>
      <c r="L123" s="68" t="s">
        <v>1325</v>
      </c>
      <c r="M123" s="68" t="s">
        <v>1326</v>
      </c>
      <c r="N123" s="68" t="s">
        <v>1327</v>
      </c>
      <c r="O123" s="68" t="s">
        <v>1328</v>
      </c>
      <c r="P123" s="68" t="s">
        <v>1329</v>
      </c>
      <c r="Q123" s="68" t="s">
        <v>1330</v>
      </c>
      <c r="R123" s="68" t="s">
        <v>1331</v>
      </c>
      <c r="S123" s="68" t="s">
        <v>1332</v>
      </c>
      <c r="T123" s="68" t="s">
        <v>1333</v>
      </c>
      <c r="U123" s="68" t="s">
        <v>1334</v>
      </c>
      <c r="V123" s="68" t="s">
        <v>1335</v>
      </c>
      <c r="W123" s="68" t="s">
        <v>1336</v>
      </c>
      <c r="X123" s="68" t="s">
        <v>1337</v>
      </c>
      <c r="Y123" s="68" t="s">
        <v>1338</v>
      </c>
      <c r="Z123" s="68" t="s">
        <v>1339</v>
      </c>
      <c r="AA123" s="68" t="s">
        <v>1340</v>
      </c>
      <c r="AB123" s="68" t="s">
        <v>1341</v>
      </c>
      <c r="AC123" s="68" t="s">
        <v>1342</v>
      </c>
      <c r="AD123" s="68" t="s">
        <v>1343</v>
      </c>
      <c r="AE123" s="68" t="s">
        <v>1344</v>
      </c>
    </row>
    <row r="124" spans="1:31" x14ac:dyDescent="0.3">
      <c r="A124" s="72" t="s">
        <v>1345</v>
      </c>
      <c r="B124" s="72" t="s">
        <v>1362</v>
      </c>
      <c r="C124" s="73">
        <v>14317.73557949064</v>
      </c>
      <c r="D124" s="73">
        <v>16038.031738281245</v>
      </c>
      <c r="E124" s="73">
        <v>18141.66250038147</v>
      </c>
      <c r="F124" s="73">
        <v>20467.162845611565</v>
      </c>
      <c r="G124" s="73">
        <v>22742.462699890129</v>
      </c>
      <c r="H124" s="73">
        <v>24794.136241912842</v>
      </c>
      <c r="I124" s="73">
        <v>27203.264793395989</v>
      </c>
      <c r="J124" s="73">
        <v>29404.585037231431</v>
      </c>
      <c r="K124" s="73">
        <v>31633.684417724588</v>
      </c>
      <c r="L124" s="73">
        <v>33722.422073364258</v>
      </c>
      <c r="M124" s="73">
        <v>35881.735794067376</v>
      </c>
      <c r="N124" s="73">
        <v>38229.617347717271</v>
      </c>
      <c r="O124" s="73">
        <v>40526.807868957505</v>
      </c>
      <c r="P124" s="73">
        <v>42201.454330444321</v>
      </c>
      <c r="Q124" s="73">
        <v>43959.248107910142</v>
      </c>
      <c r="R124" s="73">
        <v>45343.557586669915</v>
      </c>
      <c r="S124" s="73">
        <v>47243.382507324204</v>
      </c>
      <c r="T124" s="73">
        <v>48591.002059936516</v>
      </c>
      <c r="U124" s="73">
        <v>50017.107940673828</v>
      </c>
      <c r="V124" s="73">
        <v>51711.974105834954</v>
      </c>
      <c r="W124" s="73">
        <v>53139.024307250962</v>
      </c>
      <c r="X124" s="73">
        <v>54708.855667114243</v>
      </c>
      <c r="Y124" s="73">
        <v>56320.096862792961</v>
      </c>
      <c r="Z124" s="73">
        <v>57968.833374023438</v>
      </c>
      <c r="AA124" s="73">
        <v>59644.967987060547</v>
      </c>
      <c r="AB124" s="73">
        <v>61342.158584594727</v>
      </c>
      <c r="AC124" s="73">
        <v>63040.189727783189</v>
      </c>
      <c r="AD124" s="73">
        <v>64716.189086914055</v>
      </c>
      <c r="AE124" s="73">
        <v>66373.636596679688</v>
      </c>
    </row>
    <row r="125" spans="1:31" collapsed="1" x14ac:dyDescent="0.3">
      <c r="A125" s="72" t="s">
        <v>1345</v>
      </c>
      <c r="B125" s="72" t="s">
        <v>1363</v>
      </c>
      <c r="C125" s="73">
        <v>579.5</v>
      </c>
      <c r="D125" s="73">
        <v>1031.2</v>
      </c>
      <c r="E125" s="73">
        <v>1768.4</v>
      </c>
      <c r="F125" s="73">
        <v>2546.2999999999997</v>
      </c>
      <c r="G125" s="73">
        <v>3286.9</v>
      </c>
      <c r="H125" s="73">
        <v>3921.6</v>
      </c>
      <c r="I125" s="73">
        <v>4557.8000000000011</v>
      </c>
      <c r="J125" s="73">
        <v>5129.8</v>
      </c>
      <c r="K125" s="73">
        <v>5641.2</v>
      </c>
      <c r="L125" s="73">
        <v>6325.9</v>
      </c>
      <c r="M125" s="73">
        <v>7040.2999999999993</v>
      </c>
      <c r="N125" s="73">
        <v>7755.7999999999993</v>
      </c>
      <c r="O125" s="73">
        <v>8465.7000000000007</v>
      </c>
      <c r="P125" s="73">
        <v>9049.4000000000015</v>
      </c>
      <c r="Q125" s="73">
        <v>9600.4</v>
      </c>
      <c r="R125" s="73">
        <v>9649.8000000000011</v>
      </c>
      <c r="S125" s="73">
        <v>9702.8000000000011</v>
      </c>
      <c r="T125" s="73">
        <v>9740.4</v>
      </c>
      <c r="U125" s="73">
        <v>9784.1</v>
      </c>
      <c r="V125" s="73">
        <v>9817.1</v>
      </c>
      <c r="W125" s="73">
        <v>9839.6</v>
      </c>
      <c r="X125" s="73">
        <v>9854</v>
      </c>
      <c r="Y125" s="73">
        <v>9863.4000000000015</v>
      </c>
      <c r="Z125" s="73">
        <v>9870</v>
      </c>
      <c r="AA125" s="73">
        <v>9868.2999999999993</v>
      </c>
      <c r="AB125" s="73">
        <v>9858.5</v>
      </c>
      <c r="AC125" s="73">
        <v>9836.4</v>
      </c>
      <c r="AD125" s="73">
        <v>9798.5999999999985</v>
      </c>
      <c r="AE125" s="73">
        <v>9747.0000000000036</v>
      </c>
    </row>
    <row r="126" spans="1:31" collapsed="1" x14ac:dyDescent="0.3">
      <c r="A126" s="72" t="s">
        <v>1345</v>
      </c>
      <c r="B126" s="72" t="s">
        <v>1364</v>
      </c>
      <c r="C126" s="73">
        <v>579.5</v>
      </c>
      <c r="D126" s="73">
        <v>1031.2</v>
      </c>
      <c r="E126" s="73">
        <v>1768.4</v>
      </c>
      <c r="F126" s="73">
        <v>2546.2999999999997</v>
      </c>
      <c r="G126" s="73">
        <v>3286.9</v>
      </c>
      <c r="H126" s="73">
        <v>3921.6</v>
      </c>
      <c r="I126" s="73">
        <v>4557.8000000000011</v>
      </c>
      <c r="J126" s="73">
        <v>5129.8</v>
      </c>
      <c r="K126" s="73">
        <v>5641.2</v>
      </c>
      <c r="L126" s="73">
        <v>6325.9</v>
      </c>
      <c r="M126" s="73">
        <v>7040.2999999999993</v>
      </c>
      <c r="N126" s="73">
        <v>7755.7999999999993</v>
      </c>
      <c r="O126" s="73">
        <v>8465.7000000000007</v>
      </c>
      <c r="P126" s="73">
        <v>9049.4000000000015</v>
      </c>
      <c r="Q126" s="73">
        <v>9600.4</v>
      </c>
      <c r="R126" s="73">
        <v>9649.8000000000011</v>
      </c>
      <c r="S126" s="73">
        <v>9702.8000000000011</v>
      </c>
      <c r="T126" s="73">
        <v>9740.4</v>
      </c>
      <c r="U126" s="73">
        <v>9784.1</v>
      </c>
      <c r="V126" s="73">
        <v>9817.1</v>
      </c>
      <c r="W126" s="73">
        <v>9839.6</v>
      </c>
      <c r="X126" s="73">
        <v>9854</v>
      </c>
      <c r="Y126" s="73">
        <v>9863.4000000000015</v>
      </c>
      <c r="Z126" s="73">
        <v>9870</v>
      </c>
      <c r="AA126" s="73">
        <v>9868.2999999999993</v>
      </c>
      <c r="AB126" s="73">
        <v>9858.5</v>
      </c>
      <c r="AC126" s="73">
        <v>9836.4</v>
      </c>
      <c r="AD126" s="73">
        <v>9798.5999999999985</v>
      </c>
      <c r="AE126" s="73">
        <v>9747.0000000000036</v>
      </c>
    </row>
    <row r="128" spans="1:31" x14ac:dyDescent="0.3">
      <c r="A128" s="68" t="s">
        <v>1233</v>
      </c>
      <c r="B128" s="68" t="s">
        <v>1315</v>
      </c>
      <c r="C128" s="68" t="s">
        <v>1316</v>
      </c>
      <c r="D128" s="68" t="s">
        <v>1317</v>
      </c>
      <c r="E128" s="68" t="s">
        <v>1318</v>
      </c>
      <c r="F128" s="68" t="s">
        <v>1319</v>
      </c>
      <c r="G128" s="68" t="s">
        <v>1320</v>
      </c>
      <c r="H128" s="68" t="s">
        <v>1321</v>
      </c>
      <c r="I128" s="68" t="s">
        <v>1322</v>
      </c>
      <c r="J128" s="68" t="s">
        <v>1323</v>
      </c>
      <c r="K128" s="68" t="s">
        <v>1324</v>
      </c>
      <c r="L128" s="68" t="s">
        <v>1325</v>
      </c>
      <c r="M128" s="68" t="s">
        <v>1326</v>
      </c>
      <c r="N128" s="68" t="s">
        <v>1327</v>
      </c>
      <c r="O128" s="68" t="s">
        <v>1328</v>
      </c>
      <c r="P128" s="68" t="s">
        <v>1329</v>
      </c>
      <c r="Q128" s="68" t="s">
        <v>1330</v>
      </c>
      <c r="R128" s="68" t="s">
        <v>1331</v>
      </c>
      <c r="S128" s="68" t="s">
        <v>1332</v>
      </c>
      <c r="T128" s="68" t="s">
        <v>1333</v>
      </c>
      <c r="U128" s="68" t="s">
        <v>1334</v>
      </c>
      <c r="V128" s="68" t="s">
        <v>1335</v>
      </c>
      <c r="W128" s="68" t="s">
        <v>1336</v>
      </c>
      <c r="X128" s="68" t="s">
        <v>1337</v>
      </c>
      <c r="Y128" s="68" t="s">
        <v>1338</v>
      </c>
      <c r="Z128" s="68" t="s">
        <v>1339</v>
      </c>
      <c r="AA128" s="68" t="s">
        <v>1340</v>
      </c>
      <c r="AB128" s="68" t="s">
        <v>1341</v>
      </c>
      <c r="AC128" s="68" t="s">
        <v>1342</v>
      </c>
      <c r="AD128" s="68" t="s">
        <v>1343</v>
      </c>
      <c r="AE128" s="68" t="s">
        <v>1344</v>
      </c>
    </row>
    <row r="129" spans="1:31" x14ac:dyDescent="0.3">
      <c r="A129" s="72" t="s">
        <v>1352</v>
      </c>
      <c r="B129" s="72" t="s">
        <v>1362</v>
      </c>
      <c r="C129" s="73">
        <v>4241.3829040527289</v>
      </c>
      <c r="D129" s="73">
        <v>4711.3319396972647</v>
      </c>
      <c r="E129" s="73">
        <v>5343.9404907226563</v>
      </c>
      <c r="F129" s="73">
        <v>6062.9208984375</v>
      </c>
      <c r="G129" s="73">
        <v>6807.4859619140625</v>
      </c>
      <c r="H129" s="73">
        <v>7463.93701171875</v>
      </c>
      <c r="I129" s="73">
        <v>8257.1661376953107</v>
      </c>
      <c r="J129" s="73">
        <v>9003.6689453125</v>
      </c>
      <c r="K129" s="73">
        <v>9768.92822265625</v>
      </c>
      <c r="L129" s="73">
        <v>10504.7978515625</v>
      </c>
      <c r="M129" s="73">
        <v>11253.5546875</v>
      </c>
      <c r="N129" s="73">
        <v>12077.626098632811</v>
      </c>
      <c r="O129" s="73">
        <v>12885.68591308593</v>
      </c>
      <c r="P129" s="73">
        <v>13472.84814453125</v>
      </c>
      <c r="Q129" s="73">
        <v>14095.52270507812</v>
      </c>
      <c r="R129" s="73">
        <v>14591.8154296875</v>
      </c>
      <c r="S129" s="73">
        <v>15270.205078125</v>
      </c>
      <c r="T129" s="73">
        <v>15752.2724609375</v>
      </c>
      <c r="U129" s="73">
        <v>16264.2509765625</v>
      </c>
      <c r="V129" s="73">
        <v>16864</v>
      </c>
      <c r="W129" s="73">
        <v>17367.352294921871</v>
      </c>
      <c r="X129" s="73">
        <v>17918.0751953125</v>
      </c>
      <c r="Y129" s="73">
        <v>18480.28564453125</v>
      </c>
      <c r="Z129" s="73">
        <v>19049.06884765625</v>
      </c>
      <c r="AA129" s="73">
        <v>19615.707275390621</v>
      </c>
      <c r="AB129" s="73">
        <v>20164.0634765625</v>
      </c>
      <c r="AC129" s="73">
        <v>20698.415283203121</v>
      </c>
      <c r="AD129" s="73">
        <v>21227.725830078121</v>
      </c>
      <c r="AE129" s="73">
        <v>21742.505615234371</v>
      </c>
    </row>
    <row r="130" spans="1:31" x14ac:dyDescent="0.3">
      <c r="A130" s="72" t="s">
        <v>1352</v>
      </c>
      <c r="B130" s="72" t="s">
        <v>1363</v>
      </c>
      <c r="C130" s="73">
        <v>203.5</v>
      </c>
      <c r="D130" s="73">
        <v>385.90000000000003</v>
      </c>
      <c r="E130" s="73">
        <v>585</v>
      </c>
      <c r="F130" s="73">
        <v>808.6</v>
      </c>
      <c r="G130" s="73">
        <v>1038.8</v>
      </c>
      <c r="H130" s="73">
        <v>1231.3000000000002</v>
      </c>
      <c r="I130" s="73">
        <v>1430.2000000000003</v>
      </c>
      <c r="J130" s="73">
        <v>1617.7000000000003</v>
      </c>
      <c r="K130" s="73">
        <v>1786.0000000000002</v>
      </c>
      <c r="L130" s="73">
        <v>2016.8000000000002</v>
      </c>
      <c r="M130" s="73">
        <v>2252.5</v>
      </c>
      <c r="N130" s="73">
        <v>2492.1999999999998</v>
      </c>
      <c r="O130" s="73">
        <v>2729.7000000000003</v>
      </c>
      <c r="P130" s="73">
        <v>2928.2000000000003</v>
      </c>
      <c r="Q130" s="73">
        <v>3115.2</v>
      </c>
      <c r="R130" s="73">
        <v>3140.2000000000003</v>
      </c>
      <c r="S130" s="73">
        <v>3166.7000000000003</v>
      </c>
      <c r="T130" s="73">
        <v>3186.2999999999997</v>
      </c>
      <c r="U130" s="73">
        <v>3208.5</v>
      </c>
      <c r="V130" s="73">
        <v>3226.3</v>
      </c>
      <c r="W130" s="73">
        <v>3239.8</v>
      </c>
      <c r="X130" s="73">
        <v>3250</v>
      </c>
      <c r="Y130" s="73">
        <v>3257.1000000000004</v>
      </c>
      <c r="Z130" s="73">
        <v>3262.3999999999996</v>
      </c>
      <c r="AA130" s="73">
        <v>3263.8</v>
      </c>
      <c r="AB130" s="73">
        <v>3259</v>
      </c>
      <c r="AC130" s="73">
        <v>3248.0999999999995</v>
      </c>
      <c r="AD130" s="73">
        <v>3233.5999999999995</v>
      </c>
      <c r="AE130" s="73">
        <v>3213.2</v>
      </c>
    </row>
    <row r="131" spans="1:31" x14ac:dyDescent="0.3">
      <c r="A131" s="72" t="s">
        <v>1352</v>
      </c>
      <c r="B131" s="72" t="s">
        <v>1364</v>
      </c>
      <c r="C131" s="73">
        <v>203.5</v>
      </c>
      <c r="D131" s="73">
        <v>385.90000000000003</v>
      </c>
      <c r="E131" s="73">
        <v>585</v>
      </c>
      <c r="F131" s="73">
        <v>808.6</v>
      </c>
      <c r="G131" s="73">
        <v>1038.8</v>
      </c>
      <c r="H131" s="73">
        <v>1231.3000000000002</v>
      </c>
      <c r="I131" s="73">
        <v>1430.2000000000003</v>
      </c>
      <c r="J131" s="73">
        <v>1617.7000000000003</v>
      </c>
      <c r="K131" s="73">
        <v>1786.0000000000002</v>
      </c>
      <c r="L131" s="73">
        <v>2016.8000000000002</v>
      </c>
      <c r="M131" s="73">
        <v>2252.5</v>
      </c>
      <c r="N131" s="73">
        <v>2492.1999999999998</v>
      </c>
      <c r="O131" s="73">
        <v>2729.7000000000003</v>
      </c>
      <c r="P131" s="73">
        <v>2928.2000000000003</v>
      </c>
      <c r="Q131" s="73">
        <v>3115.2</v>
      </c>
      <c r="R131" s="73">
        <v>3140.2000000000003</v>
      </c>
      <c r="S131" s="73">
        <v>3166.7000000000003</v>
      </c>
      <c r="T131" s="73">
        <v>3186.2999999999997</v>
      </c>
      <c r="U131" s="73">
        <v>3208.5</v>
      </c>
      <c r="V131" s="73">
        <v>3226.3</v>
      </c>
      <c r="W131" s="73">
        <v>3239.8</v>
      </c>
      <c r="X131" s="73">
        <v>3250</v>
      </c>
      <c r="Y131" s="73">
        <v>3257.1000000000004</v>
      </c>
      <c r="Z131" s="73">
        <v>3262.3999999999996</v>
      </c>
      <c r="AA131" s="73">
        <v>3263.8</v>
      </c>
      <c r="AB131" s="73">
        <v>3259</v>
      </c>
      <c r="AC131" s="73">
        <v>3248.0999999999995</v>
      </c>
      <c r="AD131" s="73">
        <v>3233.5999999999995</v>
      </c>
      <c r="AE131" s="73">
        <v>3213.2</v>
      </c>
    </row>
    <row r="133" spans="1:31" x14ac:dyDescent="0.3">
      <c r="A133" s="68" t="s">
        <v>1233</v>
      </c>
      <c r="B133" s="68" t="s">
        <v>1315</v>
      </c>
      <c r="C133" s="68" t="s">
        <v>1316</v>
      </c>
      <c r="D133" s="68" t="s">
        <v>1317</v>
      </c>
      <c r="E133" s="68" t="s">
        <v>1318</v>
      </c>
      <c r="F133" s="68" t="s">
        <v>1319</v>
      </c>
      <c r="G133" s="68" t="s">
        <v>1320</v>
      </c>
      <c r="H133" s="68" t="s">
        <v>1321</v>
      </c>
      <c r="I133" s="68" t="s">
        <v>1322</v>
      </c>
      <c r="J133" s="68" t="s">
        <v>1323</v>
      </c>
      <c r="K133" s="68" t="s">
        <v>1324</v>
      </c>
      <c r="L133" s="68" t="s">
        <v>1325</v>
      </c>
      <c r="M133" s="68" t="s">
        <v>1326</v>
      </c>
      <c r="N133" s="68" t="s">
        <v>1327</v>
      </c>
      <c r="O133" s="68" t="s">
        <v>1328</v>
      </c>
      <c r="P133" s="68" t="s">
        <v>1329</v>
      </c>
      <c r="Q133" s="68" t="s">
        <v>1330</v>
      </c>
      <c r="R133" s="68" t="s">
        <v>1331</v>
      </c>
      <c r="S133" s="68" t="s">
        <v>1332</v>
      </c>
      <c r="T133" s="68" t="s">
        <v>1333</v>
      </c>
      <c r="U133" s="68" t="s">
        <v>1334</v>
      </c>
      <c r="V133" s="68" t="s">
        <v>1335</v>
      </c>
      <c r="W133" s="68" t="s">
        <v>1336</v>
      </c>
      <c r="X133" s="68" t="s">
        <v>1337</v>
      </c>
      <c r="Y133" s="68" t="s">
        <v>1338</v>
      </c>
      <c r="Z133" s="68" t="s">
        <v>1339</v>
      </c>
      <c r="AA133" s="68" t="s">
        <v>1340</v>
      </c>
      <c r="AB133" s="68" t="s">
        <v>1341</v>
      </c>
      <c r="AC133" s="68" t="s">
        <v>1342</v>
      </c>
      <c r="AD133" s="68" t="s">
        <v>1343</v>
      </c>
      <c r="AE133" s="68" t="s">
        <v>1344</v>
      </c>
    </row>
    <row r="134" spans="1:31" x14ac:dyDescent="0.3">
      <c r="A134" s="72" t="s">
        <v>1353</v>
      </c>
      <c r="B134" s="72" t="s">
        <v>1362</v>
      </c>
      <c r="C134" s="73">
        <v>4265.7440490722647</v>
      </c>
      <c r="D134" s="73">
        <v>4680.951629638671</v>
      </c>
      <c r="E134" s="73">
        <v>5183.1304321289063</v>
      </c>
      <c r="F134" s="73">
        <v>5787.557373046875</v>
      </c>
      <c r="G134" s="73">
        <v>6389.47265625</v>
      </c>
      <c r="H134" s="73">
        <v>6895.2298583984375</v>
      </c>
      <c r="I134" s="73">
        <v>7516.7694091796875</v>
      </c>
      <c r="J134" s="73">
        <v>8113.26904296875</v>
      </c>
      <c r="K134" s="73">
        <v>8718.3391113281195</v>
      </c>
      <c r="L134" s="73">
        <v>9285.158203125</v>
      </c>
      <c r="M134" s="73">
        <v>9878.2021484375</v>
      </c>
      <c r="N134" s="73">
        <v>10523.746215820311</v>
      </c>
      <c r="O134" s="73">
        <v>11158.63232421875</v>
      </c>
      <c r="P134" s="73">
        <v>11620.78198242187</v>
      </c>
      <c r="Q134" s="73">
        <v>12106.79614257812</v>
      </c>
      <c r="R134" s="73">
        <v>12479.32067871093</v>
      </c>
      <c r="S134" s="73">
        <v>13012.87097167968</v>
      </c>
      <c r="T134" s="73">
        <v>13376.08813476562</v>
      </c>
      <c r="U134" s="73">
        <v>13757.3876953125</v>
      </c>
      <c r="V134" s="73">
        <v>14223.6259765625</v>
      </c>
      <c r="W134" s="73">
        <v>14602.67431640625</v>
      </c>
      <c r="X134" s="73">
        <v>15026.61889648437</v>
      </c>
      <c r="Y134" s="73">
        <v>15462.798828125</v>
      </c>
      <c r="Z134" s="73">
        <v>15914.64794921875</v>
      </c>
      <c r="AA134" s="73">
        <v>16374.3203125</v>
      </c>
      <c r="AB134" s="73">
        <v>16853.6875</v>
      </c>
      <c r="AC134" s="73">
        <v>17335.372314453121</v>
      </c>
      <c r="AD134" s="73">
        <v>17808.1953125</v>
      </c>
      <c r="AE134" s="73">
        <v>18279.0087890625</v>
      </c>
    </row>
    <row r="135" spans="1:31" x14ac:dyDescent="0.3">
      <c r="A135" s="72" t="s">
        <v>1353</v>
      </c>
      <c r="B135" s="72" t="s">
        <v>1363</v>
      </c>
      <c r="C135" s="73">
        <v>113.00000000000001</v>
      </c>
      <c r="D135" s="73">
        <v>269.20000000000005</v>
      </c>
      <c r="E135" s="73">
        <v>441.49999999999994</v>
      </c>
      <c r="F135" s="73">
        <v>636.29999999999995</v>
      </c>
      <c r="G135" s="73">
        <v>828.89999999999986</v>
      </c>
      <c r="H135" s="73">
        <v>979.8</v>
      </c>
      <c r="I135" s="73">
        <v>1137.4000000000001</v>
      </c>
      <c r="J135" s="73">
        <v>1294.8</v>
      </c>
      <c r="K135" s="73">
        <v>1435.3999999999999</v>
      </c>
      <c r="L135" s="73">
        <v>1617.8999999999999</v>
      </c>
      <c r="M135" s="73">
        <v>1809.9</v>
      </c>
      <c r="N135" s="73">
        <v>1999.5</v>
      </c>
      <c r="O135" s="73">
        <v>2187.6</v>
      </c>
      <c r="P135" s="73">
        <v>2339.4000000000005</v>
      </c>
      <c r="Q135" s="73">
        <v>2485.6999999999998</v>
      </c>
      <c r="R135" s="73">
        <v>2493.2999999999997</v>
      </c>
      <c r="S135" s="73">
        <v>2502.5000000000005</v>
      </c>
      <c r="T135" s="73">
        <v>2508.4999999999995</v>
      </c>
      <c r="U135" s="73">
        <v>2516.1999999999998</v>
      </c>
      <c r="V135" s="73">
        <v>2522.2999999999997</v>
      </c>
      <c r="W135" s="73">
        <v>2525.2999999999997</v>
      </c>
      <c r="X135" s="73">
        <v>2527.4999999999995</v>
      </c>
      <c r="Y135" s="73">
        <v>2529.3000000000002</v>
      </c>
      <c r="Z135" s="73">
        <v>2532.0999999999995</v>
      </c>
      <c r="AA135" s="73">
        <v>2532.5</v>
      </c>
      <c r="AB135" s="73">
        <v>2533.3999999999996</v>
      </c>
      <c r="AC135" s="73">
        <v>2531.3000000000002</v>
      </c>
      <c r="AD135" s="73">
        <v>2524.1</v>
      </c>
      <c r="AE135" s="73">
        <v>2514.1000000000004</v>
      </c>
    </row>
    <row r="136" spans="1:31" x14ac:dyDescent="0.3">
      <c r="A136" s="72" t="s">
        <v>1353</v>
      </c>
      <c r="B136" s="72" t="s">
        <v>1364</v>
      </c>
      <c r="C136" s="73">
        <v>113.00000000000001</v>
      </c>
      <c r="D136" s="73">
        <v>269.20000000000005</v>
      </c>
      <c r="E136" s="73">
        <v>441.49999999999994</v>
      </c>
      <c r="F136" s="73">
        <v>636.29999999999995</v>
      </c>
      <c r="G136" s="73">
        <v>828.89999999999986</v>
      </c>
      <c r="H136" s="73">
        <v>979.8</v>
      </c>
      <c r="I136" s="73">
        <v>1137.4000000000001</v>
      </c>
      <c r="J136" s="73">
        <v>1294.8</v>
      </c>
      <c r="K136" s="73">
        <v>1435.3999999999999</v>
      </c>
      <c r="L136" s="73">
        <v>1617.8999999999999</v>
      </c>
      <c r="M136" s="73">
        <v>1809.9</v>
      </c>
      <c r="N136" s="73">
        <v>1999.5</v>
      </c>
      <c r="O136" s="73">
        <v>2187.6</v>
      </c>
      <c r="P136" s="73">
        <v>2339.4000000000005</v>
      </c>
      <c r="Q136" s="73">
        <v>2485.6999999999998</v>
      </c>
      <c r="R136" s="73">
        <v>2493.2999999999997</v>
      </c>
      <c r="S136" s="73">
        <v>2502.5000000000005</v>
      </c>
      <c r="T136" s="73">
        <v>2508.4999999999995</v>
      </c>
      <c r="U136" s="73">
        <v>2516.1999999999998</v>
      </c>
      <c r="V136" s="73">
        <v>2522.2999999999997</v>
      </c>
      <c r="W136" s="73">
        <v>2525.2999999999997</v>
      </c>
      <c r="X136" s="73">
        <v>2527.4999999999995</v>
      </c>
      <c r="Y136" s="73">
        <v>2529.3000000000002</v>
      </c>
      <c r="Z136" s="73">
        <v>2532.0999999999995</v>
      </c>
      <c r="AA136" s="73">
        <v>2532.5</v>
      </c>
      <c r="AB136" s="73">
        <v>2533.3999999999996</v>
      </c>
      <c r="AC136" s="73">
        <v>2531.3000000000002</v>
      </c>
      <c r="AD136" s="73">
        <v>2524.1</v>
      </c>
      <c r="AE136" s="73">
        <v>2514.1000000000004</v>
      </c>
    </row>
    <row r="138" spans="1:31" x14ac:dyDescent="0.3">
      <c r="A138" s="68" t="s">
        <v>1233</v>
      </c>
      <c r="B138" s="68" t="s">
        <v>1315</v>
      </c>
      <c r="C138" s="68" t="s">
        <v>1316</v>
      </c>
      <c r="D138" s="68" t="s">
        <v>1317</v>
      </c>
      <c r="E138" s="68" t="s">
        <v>1318</v>
      </c>
      <c r="F138" s="68" t="s">
        <v>1319</v>
      </c>
      <c r="G138" s="68" t="s">
        <v>1320</v>
      </c>
      <c r="H138" s="68" t="s">
        <v>1321</v>
      </c>
      <c r="I138" s="68" t="s">
        <v>1322</v>
      </c>
      <c r="J138" s="68" t="s">
        <v>1323</v>
      </c>
      <c r="K138" s="68" t="s">
        <v>1324</v>
      </c>
      <c r="L138" s="68" t="s">
        <v>1325</v>
      </c>
      <c r="M138" s="68" t="s">
        <v>1326</v>
      </c>
      <c r="N138" s="68" t="s">
        <v>1327</v>
      </c>
      <c r="O138" s="68" t="s">
        <v>1328</v>
      </c>
      <c r="P138" s="68" t="s">
        <v>1329</v>
      </c>
      <c r="Q138" s="68" t="s">
        <v>1330</v>
      </c>
      <c r="R138" s="68" t="s">
        <v>1331</v>
      </c>
      <c r="S138" s="68" t="s">
        <v>1332</v>
      </c>
      <c r="T138" s="68" t="s">
        <v>1333</v>
      </c>
      <c r="U138" s="68" t="s">
        <v>1334</v>
      </c>
      <c r="V138" s="68" t="s">
        <v>1335</v>
      </c>
      <c r="W138" s="68" t="s">
        <v>1336</v>
      </c>
      <c r="X138" s="68" t="s">
        <v>1337</v>
      </c>
      <c r="Y138" s="68" t="s">
        <v>1338</v>
      </c>
      <c r="Z138" s="68" t="s">
        <v>1339</v>
      </c>
      <c r="AA138" s="68" t="s">
        <v>1340</v>
      </c>
      <c r="AB138" s="68" t="s">
        <v>1341</v>
      </c>
      <c r="AC138" s="68" t="s">
        <v>1342</v>
      </c>
      <c r="AD138" s="68" t="s">
        <v>1343</v>
      </c>
      <c r="AE138" s="68" t="s">
        <v>1344</v>
      </c>
    </row>
    <row r="139" spans="1:31" x14ac:dyDescent="0.3">
      <c r="A139" s="72" t="s">
        <v>1354</v>
      </c>
      <c r="B139" s="72" t="s">
        <v>1362</v>
      </c>
      <c r="C139" s="73">
        <v>3672.012664794916</v>
      </c>
      <c r="D139" s="73">
        <v>4323.9168395996094</v>
      </c>
      <c r="E139" s="73">
        <v>5053.76904296875</v>
      </c>
      <c r="F139" s="73">
        <v>5790.9588012695313</v>
      </c>
      <c r="G139" s="73">
        <v>6520.7273559570313</v>
      </c>
      <c r="H139" s="73">
        <v>7238.115234375</v>
      </c>
      <c r="I139" s="73">
        <v>8018.1380615234302</v>
      </c>
      <c r="J139" s="73">
        <v>8676.4749755859302</v>
      </c>
      <c r="K139" s="73">
        <v>9331.2351074218695</v>
      </c>
      <c r="L139" s="73">
        <v>9932.0548095703107</v>
      </c>
      <c r="M139" s="73">
        <v>10554.23461914062</v>
      </c>
      <c r="N139" s="73">
        <v>11213.85388183593</v>
      </c>
      <c r="O139" s="73">
        <v>11851.77001953125</v>
      </c>
      <c r="P139" s="73">
        <v>12333.98999023437</v>
      </c>
      <c r="Q139" s="73">
        <v>12826.341796875</v>
      </c>
      <c r="R139" s="73">
        <v>13223.294921875</v>
      </c>
      <c r="S139" s="73">
        <v>13731.87353515625</v>
      </c>
      <c r="T139" s="73">
        <v>14116.36279296875</v>
      </c>
      <c r="U139" s="73">
        <v>14523.55419921875</v>
      </c>
      <c r="V139" s="73">
        <v>14994.72485351562</v>
      </c>
      <c r="W139" s="73">
        <v>15411.98168945312</v>
      </c>
      <c r="X139" s="73">
        <v>15862.20581054687</v>
      </c>
      <c r="Y139" s="73">
        <v>16328.1181640625</v>
      </c>
      <c r="Z139" s="73">
        <v>16804.285888671871</v>
      </c>
      <c r="AA139" s="73">
        <v>17301.05908203125</v>
      </c>
      <c r="AB139" s="73">
        <v>17811.241455078121</v>
      </c>
      <c r="AC139" s="73">
        <v>18331.921142578121</v>
      </c>
      <c r="AD139" s="73">
        <v>18845.3173828125</v>
      </c>
      <c r="AE139" s="73">
        <v>19361.50830078125</v>
      </c>
    </row>
    <row r="140" spans="1:31" x14ac:dyDescent="0.3">
      <c r="A140" s="72" t="s">
        <v>1354</v>
      </c>
      <c r="B140" s="72" t="s">
        <v>1363</v>
      </c>
      <c r="C140" s="73">
        <v>127.89999999999999</v>
      </c>
      <c r="D140" s="73">
        <v>169.89999999999998</v>
      </c>
      <c r="E140" s="73">
        <v>458.59999999999997</v>
      </c>
      <c r="F140" s="73">
        <v>733.5</v>
      </c>
      <c r="G140" s="73">
        <v>991.5</v>
      </c>
      <c r="H140" s="73">
        <v>1234.7</v>
      </c>
      <c r="I140" s="73">
        <v>1463.3000000000002</v>
      </c>
      <c r="J140" s="73">
        <v>1639.3</v>
      </c>
      <c r="K140" s="73">
        <v>1795.4999999999998</v>
      </c>
      <c r="L140" s="73">
        <v>2004.5</v>
      </c>
      <c r="M140" s="73">
        <v>2224</v>
      </c>
      <c r="N140" s="73">
        <v>2443.1</v>
      </c>
      <c r="O140" s="73">
        <v>2661.2</v>
      </c>
      <c r="P140" s="73">
        <v>2848.7</v>
      </c>
      <c r="Q140" s="73">
        <v>3022.4000000000005</v>
      </c>
      <c r="R140" s="73">
        <v>3038.1000000000004</v>
      </c>
      <c r="S140" s="73">
        <v>3053.6</v>
      </c>
      <c r="T140" s="73">
        <v>3065.3999999999996</v>
      </c>
      <c r="U140" s="73">
        <v>3078.7</v>
      </c>
      <c r="V140" s="73">
        <v>3087.8999999999996</v>
      </c>
      <c r="W140" s="73">
        <v>3094.9999999999995</v>
      </c>
      <c r="X140" s="73">
        <v>3098.7</v>
      </c>
      <c r="Y140" s="73">
        <v>3101.4</v>
      </c>
      <c r="Z140" s="73">
        <v>3102.2999999999993</v>
      </c>
      <c r="AA140" s="73">
        <v>3102.2000000000007</v>
      </c>
      <c r="AB140" s="73">
        <v>3100.1000000000004</v>
      </c>
      <c r="AC140" s="73">
        <v>3095.5999999999995</v>
      </c>
      <c r="AD140" s="73">
        <v>3085.2000000000007</v>
      </c>
      <c r="AE140" s="73">
        <v>3071.3000000000011</v>
      </c>
    </row>
    <row r="141" spans="1:31" x14ac:dyDescent="0.3">
      <c r="A141" s="72" t="s">
        <v>1354</v>
      </c>
      <c r="B141" s="72" t="s">
        <v>1364</v>
      </c>
      <c r="C141" s="73">
        <v>127.89999999999999</v>
      </c>
      <c r="D141" s="73">
        <v>169.89999999999998</v>
      </c>
      <c r="E141" s="73">
        <v>458.59999999999997</v>
      </c>
      <c r="F141" s="73">
        <v>733.5</v>
      </c>
      <c r="G141" s="73">
        <v>991.5</v>
      </c>
      <c r="H141" s="73">
        <v>1234.7</v>
      </c>
      <c r="I141" s="73">
        <v>1463.3000000000002</v>
      </c>
      <c r="J141" s="73">
        <v>1639.3</v>
      </c>
      <c r="K141" s="73">
        <v>1795.4999999999998</v>
      </c>
      <c r="L141" s="73">
        <v>2004.5</v>
      </c>
      <c r="M141" s="73">
        <v>2224</v>
      </c>
      <c r="N141" s="73">
        <v>2443.1</v>
      </c>
      <c r="O141" s="73">
        <v>2661.2</v>
      </c>
      <c r="P141" s="73">
        <v>2848.7</v>
      </c>
      <c r="Q141" s="73">
        <v>3022.4000000000005</v>
      </c>
      <c r="R141" s="73">
        <v>3038.1000000000004</v>
      </c>
      <c r="S141" s="73">
        <v>3053.6</v>
      </c>
      <c r="T141" s="73">
        <v>3065.3999999999996</v>
      </c>
      <c r="U141" s="73">
        <v>3078.7</v>
      </c>
      <c r="V141" s="73">
        <v>3087.8999999999996</v>
      </c>
      <c r="W141" s="73">
        <v>3094.9999999999995</v>
      </c>
      <c r="X141" s="73">
        <v>3098.7</v>
      </c>
      <c r="Y141" s="73">
        <v>3101.4</v>
      </c>
      <c r="Z141" s="73">
        <v>3102.2999999999993</v>
      </c>
      <c r="AA141" s="73">
        <v>3102.2000000000007</v>
      </c>
      <c r="AB141" s="73">
        <v>3100.1000000000004</v>
      </c>
      <c r="AC141" s="73">
        <v>3095.5999999999995</v>
      </c>
      <c r="AD141" s="73">
        <v>3085.2000000000007</v>
      </c>
      <c r="AE141" s="73">
        <v>3071.3000000000011</v>
      </c>
    </row>
    <row r="143" spans="1:31" x14ac:dyDescent="0.3">
      <c r="A143" s="68" t="s">
        <v>1233</v>
      </c>
      <c r="B143" s="68" t="s">
        <v>1315</v>
      </c>
      <c r="C143" s="68" t="s">
        <v>1316</v>
      </c>
      <c r="D143" s="68" t="s">
        <v>1317</v>
      </c>
      <c r="E143" s="68" t="s">
        <v>1318</v>
      </c>
      <c r="F143" s="68" t="s">
        <v>1319</v>
      </c>
      <c r="G143" s="68" t="s">
        <v>1320</v>
      </c>
      <c r="H143" s="68" t="s">
        <v>1321</v>
      </c>
      <c r="I143" s="68" t="s">
        <v>1322</v>
      </c>
      <c r="J143" s="68" t="s">
        <v>1323</v>
      </c>
      <c r="K143" s="68" t="s">
        <v>1324</v>
      </c>
      <c r="L143" s="68" t="s">
        <v>1325</v>
      </c>
      <c r="M143" s="68" t="s">
        <v>1326</v>
      </c>
      <c r="N143" s="68" t="s">
        <v>1327</v>
      </c>
      <c r="O143" s="68" t="s">
        <v>1328</v>
      </c>
      <c r="P143" s="68" t="s">
        <v>1329</v>
      </c>
      <c r="Q143" s="68" t="s">
        <v>1330</v>
      </c>
      <c r="R143" s="68" t="s">
        <v>1331</v>
      </c>
      <c r="S143" s="68" t="s">
        <v>1332</v>
      </c>
      <c r="T143" s="68" t="s">
        <v>1333</v>
      </c>
      <c r="U143" s="68" t="s">
        <v>1334</v>
      </c>
      <c r="V143" s="68" t="s">
        <v>1335</v>
      </c>
      <c r="W143" s="68" t="s">
        <v>1336</v>
      </c>
      <c r="X143" s="68" t="s">
        <v>1337</v>
      </c>
      <c r="Y143" s="68" t="s">
        <v>1338</v>
      </c>
      <c r="Z143" s="68" t="s">
        <v>1339</v>
      </c>
      <c r="AA143" s="68" t="s">
        <v>1340</v>
      </c>
      <c r="AB143" s="68" t="s">
        <v>1341</v>
      </c>
      <c r="AC143" s="68" t="s">
        <v>1342</v>
      </c>
      <c r="AD143" s="68" t="s">
        <v>1343</v>
      </c>
      <c r="AE143" s="68" t="s">
        <v>1344</v>
      </c>
    </row>
    <row r="144" spans="1:31" x14ac:dyDescent="0.3">
      <c r="A144" s="72" t="s">
        <v>1355</v>
      </c>
      <c r="B144" s="72" t="s">
        <v>1362</v>
      </c>
      <c r="C144" s="73">
        <v>1913.520553588859</v>
      </c>
      <c r="D144" s="73">
        <v>2069.2839965820281</v>
      </c>
      <c r="E144" s="73">
        <v>2265.9701538085928</v>
      </c>
      <c r="F144" s="73">
        <v>2481.5299682617128</v>
      </c>
      <c r="G144" s="73">
        <v>2637.3888244628852</v>
      </c>
      <c r="H144" s="73">
        <v>2773.986053466796</v>
      </c>
      <c r="I144" s="73">
        <v>2939.550750732421</v>
      </c>
      <c r="J144" s="73">
        <v>3101.8463745117128</v>
      </c>
      <c r="K144" s="73">
        <v>3268.0303649902289</v>
      </c>
      <c r="L144" s="73">
        <v>3414.8693237304678</v>
      </c>
      <c r="M144" s="73">
        <v>3571.648559570312</v>
      </c>
      <c r="N144" s="73">
        <v>3741.8128051757813</v>
      </c>
      <c r="O144" s="73">
        <v>3908.65209960937</v>
      </c>
      <c r="P144" s="73">
        <v>4020.199584960937</v>
      </c>
      <c r="Q144" s="73">
        <v>4138.7557983398428</v>
      </c>
      <c r="R144" s="73">
        <v>4231.3834228515625</v>
      </c>
      <c r="S144" s="73">
        <v>4360.8052368164008</v>
      </c>
      <c r="T144" s="73">
        <v>4451.8955688476563</v>
      </c>
      <c r="U144" s="73">
        <v>4549.1459350585928</v>
      </c>
      <c r="V144" s="73">
        <v>4665.1983642578125</v>
      </c>
      <c r="W144" s="73">
        <v>4763.3251953124945</v>
      </c>
      <c r="X144" s="73">
        <v>4872.7831420898428</v>
      </c>
      <c r="Y144" s="73">
        <v>4984.3777465820258</v>
      </c>
      <c r="Z144" s="73">
        <v>5100.9013671875</v>
      </c>
      <c r="AA144" s="73">
        <v>5220.0137939453125</v>
      </c>
      <c r="AB144" s="73">
        <v>5346.0237426757813</v>
      </c>
      <c r="AC144" s="73">
        <v>5474.4638671875</v>
      </c>
      <c r="AD144" s="73">
        <v>5603.2781982421802</v>
      </c>
      <c r="AE144" s="73">
        <v>5728.2808837890598</v>
      </c>
    </row>
    <row r="145" spans="1:31" x14ac:dyDescent="0.3">
      <c r="A145" s="72" t="s">
        <v>1355</v>
      </c>
      <c r="B145" s="72" t="s">
        <v>1363</v>
      </c>
      <c r="C145" s="73">
        <v>119.5</v>
      </c>
      <c r="D145" s="73">
        <v>178</v>
      </c>
      <c r="E145" s="73">
        <v>241.39999999999998</v>
      </c>
      <c r="F145" s="73">
        <v>310.29999999999995</v>
      </c>
      <c r="G145" s="73">
        <v>355.9</v>
      </c>
      <c r="H145" s="73">
        <v>391.7</v>
      </c>
      <c r="I145" s="73">
        <v>430.3</v>
      </c>
      <c r="J145" s="73">
        <v>470.00000000000006</v>
      </c>
      <c r="K145" s="73">
        <v>506.09999999999997</v>
      </c>
      <c r="L145" s="73">
        <v>553.70000000000005</v>
      </c>
      <c r="M145" s="73">
        <v>605.90000000000009</v>
      </c>
      <c r="N145" s="73">
        <v>657.7</v>
      </c>
      <c r="O145" s="73">
        <v>708.5</v>
      </c>
      <c r="P145" s="73">
        <v>741.00000000000011</v>
      </c>
      <c r="Q145" s="73">
        <v>772.4</v>
      </c>
      <c r="R145" s="73">
        <v>771.60000000000014</v>
      </c>
      <c r="S145" s="73">
        <v>771.4</v>
      </c>
      <c r="T145" s="73">
        <v>770.09999999999991</v>
      </c>
      <c r="U145" s="73">
        <v>769.09999999999991</v>
      </c>
      <c r="V145" s="73">
        <v>767.7</v>
      </c>
      <c r="W145" s="73">
        <v>765.6</v>
      </c>
      <c r="X145" s="73">
        <v>763.3</v>
      </c>
      <c r="Y145" s="73">
        <v>760.5</v>
      </c>
      <c r="Z145" s="73">
        <v>758</v>
      </c>
      <c r="AA145" s="73">
        <v>754.8</v>
      </c>
      <c r="AB145" s="73">
        <v>751.7</v>
      </c>
      <c r="AC145" s="73">
        <v>748.10000000000014</v>
      </c>
      <c r="AD145" s="73">
        <v>743.8</v>
      </c>
      <c r="AE145" s="73">
        <v>738.2</v>
      </c>
    </row>
    <row r="146" spans="1:31" x14ac:dyDescent="0.3">
      <c r="A146" s="72" t="s">
        <v>1355</v>
      </c>
      <c r="B146" s="72" t="s">
        <v>1364</v>
      </c>
      <c r="C146" s="73">
        <v>119.5</v>
      </c>
      <c r="D146" s="73">
        <v>178</v>
      </c>
      <c r="E146" s="73">
        <v>241.39999999999998</v>
      </c>
      <c r="F146" s="73">
        <v>310.29999999999995</v>
      </c>
      <c r="G146" s="73">
        <v>355.9</v>
      </c>
      <c r="H146" s="73">
        <v>391.7</v>
      </c>
      <c r="I146" s="73">
        <v>430.3</v>
      </c>
      <c r="J146" s="73">
        <v>470.00000000000006</v>
      </c>
      <c r="K146" s="73">
        <v>506.09999999999997</v>
      </c>
      <c r="L146" s="73">
        <v>553.70000000000005</v>
      </c>
      <c r="M146" s="73">
        <v>605.90000000000009</v>
      </c>
      <c r="N146" s="73">
        <v>657.7</v>
      </c>
      <c r="O146" s="73">
        <v>708.5</v>
      </c>
      <c r="P146" s="73">
        <v>741.00000000000011</v>
      </c>
      <c r="Q146" s="73">
        <v>772.4</v>
      </c>
      <c r="R146" s="73">
        <v>771.60000000000014</v>
      </c>
      <c r="S146" s="73">
        <v>771.4</v>
      </c>
      <c r="T146" s="73">
        <v>770.09999999999991</v>
      </c>
      <c r="U146" s="73">
        <v>769.09999999999991</v>
      </c>
      <c r="V146" s="73">
        <v>767.7</v>
      </c>
      <c r="W146" s="73">
        <v>765.6</v>
      </c>
      <c r="X146" s="73">
        <v>763.3</v>
      </c>
      <c r="Y146" s="73">
        <v>760.5</v>
      </c>
      <c r="Z146" s="73">
        <v>758</v>
      </c>
      <c r="AA146" s="73">
        <v>754.8</v>
      </c>
      <c r="AB146" s="73">
        <v>751.7</v>
      </c>
      <c r="AC146" s="73">
        <v>748.10000000000014</v>
      </c>
      <c r="AD146" s="73">
        <v>743.8</v>
      </c>
      <c r="AE146" s="73">
        <v>738.2</v>
      </c>
    </row>
    <row r="148" spans="1:31" x14ac:dyDescent="0.3">
      <c r="A148" s="68" t="s">
        <v>1233</v>
      </c>
      <c r="B148" s="68" t="s">
        <v>1315</v>
      </c>
      <c r="C148" s="68" t="s">
        <v>1316</v>
      </c>
      <c r="D148" s="68" t="s">
        <v>1317</v>
      </c>
      <c r="E148" s="68" t="s">
        <v>1318</v>
      </c>
      <c r="F148" s="68" t="s">
        <v>1319</v>
      </c>
      <c r="G148" s="68" t="s">
        <v>1320</v>
      </c>
      <c r="H148" s="68" t="s">
        <v>1321</v>
      </c>
      <c r="I148" s="68" t="s">
        <v>1322</v>
      </c>
      <c r="J148" s="68" t="s">
        <v>1323</v>
      </c>
      <c r="K148" s="68" t="s">
        <v>1324</v>
      </c>
      <c r="L148" s="68" t="s">
        <v>1325</v>
      </c>
      <c r="M148" s="68" t="s">
        <v>1326</v>
      </c>
      <c r="N148" s="68" t="s">
        <v>1327</v>
      </c>
      <c r="O148" s="68" t="s">
        <v>1328</v>
      </c>
      <c r="P148" s="68" t="s">
        <v>1329</v>
      </c>
      <c r="Q148" s="68" t="s">
        <v>1330</v>
      </c>
      <c r="R148" s="68" t="s">
        <v>1331</v>
      </c>
      <c r="S148" s="68" t="s">
        <v>1332</v>
      </c>
      <c r="T148" s="68" t="s">
        <v>1333</v>
      </c>
      <c r="U148" s="68" t="s">
        <v>1334</v>
      </c>
      <c r="V148" s="68" t="s">
        <v>1335</v>
      </c>
      <c r="W148" s="68" t="s">
        <v>1336</v>
      </c>
      <c r="X148" s="68" t="s">
        <v>1337</v>
      </c>
      <c r="Y148" s="68" t="s">
        <v>1338</v>
      </c>
      <c r="Z148" s="68" t="s">
        <v>1339</v>
      </c>
      <c r="AA148" s="68" t="s">
        <v>1340</v>
      </c>
      <c r="AB148" s="68" t="s">
        <v>1341</v>
      </c>
      <c r="AC148" s="68" t="s">
        <v>1342</v>
      </c>
      <c r="AD148" s="68" t="s">
        <v>1343</v>
      </c>
      <c r="AE148" s="68" t="s">
        <v>1344</v>
      </c>
    </row>
    <row r="149" spans="1:31" x14ac:dyDescent="0.3">
      <c r="A149" s="72" t="s">
        <v>1356</v>
      </c>
      <c r="B149" s="72" t="s">
        <v>1362</v>
      </c>
      <c r="C149" s="73">
        <v>225.07540798187213</v>
      </c>
      <c r="D149" s="73">
        <v>252.54733276367128</v>
      </c>
      <c r="E149" s="73">
        <v>294.85238075256325</v>
      </c>
      <c r="F149" s="73">
        <v>344.1958045959463</v>
      </c>
      <c r="G149" s="73">
        <v>387.38790130615143</v>
      </c>
      <c r="H149" s="73">
        <v>422.86808395385714</v>
      </c>
      <c r="I149" s="73">
        <v>471.64043426513581</v>
      </c>
      <c r="J149" s="73">
        <v>509.32569885253889</v>
      </c>
      <c r="K149" s="73">
        <v>547.15161132812432</v>
      </c>
      <c r="L149" s="73">
        <v>585.54188537597565</v>
      </c>
      <c r="M149" s="73">
        <v>624.0957794189444</v>
      </c>
      <c r="N149" s="73">
        <v>672.57834625244095</v>
      </c>
      <c r="O149" s="73">
        <v>722.06751251220601</v>
      </c>
      <c r="P149" s="73">
        <v>753.63462829589707</v>
      </c>
      <c r="Q149" s="73">
        <v>791.83166503906091</v>
      </c>
      <c r="R149" s="73">
        <v>817.74313354492108</v>
      </c>
      <c r="S149" s="73">
        <v>867.62768554687409</v>
      </c>
      <c r="T149" s="73">
        <v>894.38310241699196</v>
      </c>
      <c r="U149" s="73">
        <v>922.76913452148403</v>
      </c>
      <c r="V149" s="73">
        <v>964.42491149902298</v>
      </c>
      <c r="W149" s="73">
        <v>993.69081115722599</v>
      </c>
      <c r="X149" s="73">
        <v>1029.1726226806629</v>
      </c>
      <c r="Y149" s="73">
        <v>1064.5164794921859</v>
      </c>
      <c r="Z149" s="73">
        <v>1099.929321289062</v>
      </c>
      <c r="AA149" s="73">
        <v>1133.8675231933589</v>
      </c>
      <c r="AB149" s="73">
        <v>1167.1424102783201</v>
      </c>
      <c r="AC149" s="73">
        <v>1200.017120361327</v>
      </c>
      <c r="AD149" s="73">
        <v>1231.6723632812491</v>
      </c>
      <c r="AE149" s="73">
        <v>1262.3330078124991</v>
      </c>
    </row>
    <row r="150" spans="1:31" x14ac:dyDescent="0.3">
      <c r="A150" s="72" t="s">
        <v>1356</v>
      </c>
      <c r="B150" s="72" t="s">
        <v>1363</v>
      </c>
      <c r="C150" s="73">
        <v>15.600000000000001</v>
      </c>
      <c r="D150" s="73">
        <v>28.200000000000003</v>
      </c>
      <c r="E150" s="73">
        <v>41.9</v>
      </c>
      <c r="F150" s="73">
        <v>57.600000000000009</v>
      </c>
      <c r="G150" s="73">
        <v>71.8</v>
      </c>
      <c r="H150" s="73">
        <v>84.1</v>
      </c>
      <c r="I150" s="73">
        <v>96.6</v>
      </c>
      <c r="J150" s="73">
        <v>108</v>
      </c>
      <c r="K150" s="73">
        <v>118.20000000000002</v>
      </c>
      <c r="L150" s="73">
        <v>133</v>
      </c>
      <c r="M150" s="73">
        <v>148.00000000000003</v>
      </c>
      <c r="N150" s="73">
        <v>163.30000000000001</v>
      </c>
      <c r="O150" s="73">
        <v>178.7</v>
      </c>
      <c r="P150" s="73">
        <v>192.1</v>
      </c>
      <c r="Q150" s="73">
        <v>204.70000000000002</v>
      </c>
      <c r="R150" s="73">
        <v>206.59999999999997</v>
      </c>
      <c r="S150" s="73">
        <v>208.60000000000002</v>
      </c>
      <c r="T150" s="73">
        <v>210.1</v>
      </c>
      <c r="U150" s="73">
        <v>211.60000000000002</v>
      </c>
      <c r="V150" s="73">
        <v>212.90000000000003</v>
      </c>
      <c r="W150" s="73">
        <v>213.89999999999998</v>
      </c>
      <c r="X150" s="73">
        <v>214.5</v>
      </c>
      <c r="Y150" s="73">
        <v>215.10000000000002</v>
      </c>
      <c r="Z150" s="73">
        <v>215.2</v>
      </c>
      <c r="AA150" s="73">
        <v>215</v>
      </c>
      <c r="AB150" s="73">
        <v>214.29999999999995</v>
      </c>
      <c r="AC150" s="73">
        <v>213.29999999999995</v>
      </c>
      <c r="AD150" s="73">
        <v>211.90000000000003</v>
      </c>
      <c r="AE150" s="73">
        <v>210.20000000000005</v>
      </c>
    </row>
    <row r="151" spans="1:31" x14ac:dyDescent="0.3">
      <c r="A151" s="72" t="s">
        <v>1356</v>
      </c>
      <c r="B151" s="72" t="s">
        <v>1364</v>
      </c>
      <c r="C151" s="73">
        <v>15.600000000000001</v>
      </c>
      <c r="D151" s="73">
        <v>28.200000000000003</v>
      </c>
      <c r="E151" s="73">
        <v>41.9</v>
      </c>
      <c r="F151" s="73">
        <v>57.600000000000009</v>
      </c>
      <c r="G151" s="73">
        <v>71.8</v>
      </c>
      <c r="H151" s="73">
        <v>84.1</v>
      </c>
      <c r="I151" s="73">
        <v>96.6</v>
      </c>
      <c r="J151" s="73">
        <v>108</v>
      </c>
      <c r="K151" s="73">
        <v>118.20000000000002</v>
      </c>
      <c r="L151" s="73">
        <v>133</v>
      </c>
      <c r="M151" s="73">
        <v>148.00000000000003</v>
      </c>
      <c r="N151" s="73">
        <v>163.30000000000001</v>
      </c>
      <c r="O151" s="73">
        <v>178.7</v>
      </c>
      <c r="P151" s="73">
        <v>192.1</v>
      </c>
      <c r="Q151" s="73">
        <v>204.70000000000002</v>
      </c>
      <c r="R151" s="73">
        <v>206.59999999999997</v>
      </c>
      <c r="S151" s="73">
        <v>208.60000000000002</v>
      </c>
      <c r="T151" s="73">
        <v>210.1</v>
      </c>
      <c r="U151" s="73">
        <v>211.60000000000002</v>
      </c>
      <c r="V151" s="73">
        <v>212.90000000000003</v>
      </c>
      <c r="W151" s="73">
        <v>213.89999999999998</v>
      </c>
      <c r="X151" s="73">
        <v>214.5</v>
      </c>
      <c r="Y151" s="73">
        <v>215.10000000000002</v>
      </c>
      <c r="Z151" s="73">
        <v>215.2</v>
      </c>
      <c r="AA151" s="73">
        <v>215</v>
      </c>
      <c r="AB151" s="73">
        <v>214.29999999999995</v>
      </c>
      <c r="AC151" s="73">
        <v>213.29999999999995</v>
      </c>
      <c r="AD151" s="73">
        <v>211.90000000000003</v>
      </c>
      <c r="AE151" s="73">
        <v>210.20000000000005</v>
      </c>
    </row>
  </sheetData>
  <sheetProtection algorithmName="SHA-512" hashValue="fHEPxP8TvqZqJUZO7L1NeTBHafsv6KhCFl+9hKqtn6b62+AHb6yqGYoo9UmseUyLkBhpuICiC/PTtBcR/FLUrg==" saltValue="D/BJS0Ze79jahlXIKhub9A==" spinCount="100000" sheet="1" objects="1" scenarios="1"/>
  <mergeCells count="6">
    <mergeCell ref="A87:B87"/>
    <mergeCell ref="A17:B17"/>
    <mergeCell ref="A31:B31"/>
    <mergeCell ref="A45:B45"/>
    <mergeCell ref="A59:B59"/>
    <mergeCell ref="A73:B7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8C4A2-9224-4CCA-B065-456A38222D8C}">
  <dimension ref="A1:AE136"/>
  <sheetViews>
    <sheetView workbookViewId="0">
      <selection activeCell="D36" sqref="D36"/>
    </sheetView>
  </sheetViews>
  <sheetFormatPr defaultRowHeight="14.4" x14ac:dyDescent="0.3"/>
  <cols>
    <col min="1" max="1" width="14" bestFit="1" customWidth="1"/>
    <col min="2" max="2" width="12.109375" bestFit="1" customWidth="1"/>
  </cols>
  <sheetData>
    <row r="1" spans="1:31" x14ac:dyDescent="0.3">
      <c r="A1" s="95" t="s">
        <v>1301</v>
      </c>
      <c r="B1" s="65" t="s">
        <v>1299</v>
      </c>
      <c r="I1" t="s">
        <v>360</v>
      </c>
      <c r="L1" t="s">
        <v>621</v>
      </c>
      <c r="O1" t="s">
        <v>575</v>
      </c>
    </row>
    <row r="2" spans="1:31" x14ac:dyDescent="0.3">
      <c r="I2" t="s">
        <v>610</v>
      </c>
      <c r="L2" t="s">
        <v>622</v>
      </c>
      <c r="O2" t="s">
        <v>360</v>
      </c>
    </row>
    <row r="3" spans="1:31" x14ac:dyDescent="0.3">
      <c r="I3" t="s">
        <v>359</v>
      </c>
      <c r="L3" t="s">
        <v>360</v>
      </c>
      <c r="O3" t="s">
        <v>1346</v>
      </c>
    </row>
    <row r="4" spans="1:31" x14ac:dyDescent="0.3">
      <c r="I4" t="s">
        <v>611</v>
      </c>
      <c r="L4" t="s">
        <v>1346</v>
      </c>
      <c r="O4" t="s">
        <v>1347</v>
      </c>
    </row>
    <row r="5" spans="1:31" x14ac:dyDescent="0.3">
      <c r="I5" t="s">
        <v>607</v>
      </c>
      <c r="L5" t="s">
        <v>1347</v>
      </c>
    </row>
    <row r="6" spans="1:31" x14ac:dyDescent="0.3">
      <c r="I6" t="s">
        <v>608</v>
      </c>
    </row>
    <row r="8" spans="1:31" s="95" customFormat="1" x14ac:dyDescent="0.3">
      <c r="A8" s="58" t="s">
        <v>1413</v>
      </c>
    </row>
    <row r="9" spans="1:31" s="95" customFormat="1" x14ac:dyDescent="0.3">
      <c r="A9" s="99" t="s">
        <v>1414</v>
      </c>
    </row>
    <row r="10" spans="1:31" s="95" customFormat="1" x14ac:dyDescent="0.3">
      <c r="A10" s="98" t="s">
        <v>1415</v>
      </c>
    </row>
    <row r="11" spans="1:31" s="95" customFormat="1" x14ac:dyDescent="0.3">
      <c r="A11" s="95" t="s">
        <v>1233</v>
      </c>
      <c r="B11" s="95" t="s">
        <v>1315</v>
      </c>
      <c r="C11" s="95" t="s">
        <v>1316</v>
      </c>
      <c r="D11" s="95" t="s">
        <v>1317</v>
      </c>
      <c r="E11" s="95" t="s">
        <v>1318</v>
      </c>
      <c r="F11" s="95" t="s">
        <v>1319</v>
      </c>
      <c r="G11" s="95" t="s">
        <v>1320</v>
      </c>
      <c r="H11" s="95" t="s">
        <v>1321</v>
      </c>
      <c r="I11" s="95" t="s">
        <v>1322</v>
      </c>
      <c r="J11" s="95" t="s">
        <v>1323</v>
      </c>
      <c r="K11" s="95" t="s">
        <v>1324</v>
      </c>
      <c r="L11" s="95" t="s">
        <v>1325</v>
      </c>
      <c r="M11" s="95" t="s">
        <v>1326</v>
      </c>
      <c r="N11" s="95" t="s">
        <v>1327</v>
      </c>
      <c r="O11" s="95" t="s">
        <v>1328</v>
      </c>
      <c r="P11" s="95" t="s">
        <v>1329</v>
      </c>
      <c r="Q11" s="95" t="s">
        <v>1330</v>
      </c>
      <c r="R11" s="95" t="s">
        <v>1331</v>
      </c>
      <c r="S11" s="95" t="s">
        <v>1332</v>
      </c>
      <c r="T11" s="95" t="s">
        <v>1333</v>
      </c>
      <c r="U11" s="95" t="s">
        <v>1334</v>
      </c>
      <c r="V11" s="95" t="s">
        <v>1335</v>
      </c>
      <c r="W11" s="95" t="s">
        <v>1336</v>
      </c>
      <c r="X11" s="95" t="s">
        <v>1337</v>
      </c>
      <c r="Y11" s="95" t="s">
        <v>1338</v>
      </c>
      <c r="Z11" s="95" t="s">
        <v>1339</v>
      </c>
      <c r="AA11" s="95" t="s">
        <v>1340</v>
      </c>
      <c r="AB11" s="95" t="s">
        <v>1341</v>
      </c>
      <c r="AC11" s="95" t="s">
        <v>1342</v>
      </c>
      <c r="AD11" s="95" t="s">
        <v>1343</v>
      </c>
      <c r="AE11" s="95" t="s">
        <v>1344</v>
      </c>
    </row>
    <row r="12" spans="1:31" s="95" customFormat="1" x14ac:dyDescent="0.3">
      <c r="A12" s="95" t="s">
        <v>1345</v>
      </c>
      <c r="B12" s="95" t="s">
        <v>575</v>
      </c>
      <c r="C12" s="78">
        <f>C98-C55</f>
        <v>45</v>
      </c>
      <c r="D12" s="78">
        <f t="shared" ref="D12:AE15" si="0">D98-D55</f>
        <v>20</v>
      </c>
      <c r="E12" s="78">
        <f t="shared" si="0"/>
        <v>-5</v>
      </c>
      <c r="F12" s="78">
        <f t="shared" si="0"/>
        <v>132.37738974207241</v>
      </c>
      <c r="G12" s="78">
        <f t="shared" si="0"/>
        <v>281.11856213108331</v>
      </c>
      <c r="H12" s="78">
        <f t="shared" si="0"/>
        <v>648.08983576317769</v>
      </c>
      <c r="I12" s="78">
        <f t="shared" si="0"/>
        <v>512.29962418316609</v>
      </c>
      <c r="J12" s="78">
        <f t="shared" si="0"/>
        <v>512.30039415862484</v>
      </c>
      <c r="K12" s="78">
        <f t="shared" si="0"/>
        <v>346.98977080275654</v>
      </c>
      <c r="L12" s="78">
        <f t="shared" si="0"/>
        <v>346.98987108845995</v>
      </c>
      <c r="M12" s="78">
        <f t="shared" si="0"/>
        <v>366.5079920102753</v>
      </c>
      <c r="N12" s="78">
        <f t="shared" si="0"/>
        <v>526.99008778234111</v>
      </c>
      <c r="O12" s="78">
        <f t="shared" si="0"/>
        <v>615.8159873699642</v>
      </c>
      <c r="P12" s="78">
        <f t="shared" si="0"/>
        <v>615.81598917282827</v>
      </c>
      <c r="Q12" s="78">
        <f t="shared" si="0"/>
        <v>378.30815559969051</v>
      </c>
      <c r="R12" s="78">
        <f t="shared" si="0"/>
        <v>361.32673208961023</v>
      </c>
      <c r="S12" s="78">
        <f t="shared" si="0"/>
        <v>379.55686108728969</v>
      </c>
      <c r="T12" s="78">
        <f t="shared" si="0"/>
        <v>379.55686110598981</v>
      </c>
      <c r="U12" s="78">
        <f t="shared" si="0"/>
        <v>379.55685906780946</v>
      </c>
      <c r="V12" s="78">
        <f t="shared" si="0"/>
        <v>379.55707902857921</v>
      </c>
      <c r="W12" s="78">
        <f t="shared" si="0"/>
        <v>1177.0627790826697</v>
      </c>
      <c r="X12" s="78">
        <f t="shared" si="0"/>
        <v>2611.0627190929104</v>
      </c>
      <c r="Y12" s="78">
        <f t="shared" si="0"/>
        <v>985.50731306109083</v>
      </c>
      <c r="Z12" s="78">
        <f t="shared" si="0"/>
        <v>1232.50578952303</v>
      </c>
      <c r="AA12" s="78">
        <f t="shared" si="0"/>
        <v>867.50578957135986</v>
      </c>
      <c r="AB12" s="78">
        <f t="shared" si="0"/>
        <v>502.50578957717494</v>
      </c>
      <c r="AC12" s="78">
        <f t="shared" si="0"/>
        <v>425.99981495696011</v>
      </c>
      <c r="AD12" s="78">
        <f t="shared" si="0"/>
        <v>425.99981489714992</v>
      </c>
      <c r="AE12" s="78">
        <f t="shared" si="0"/>
        <v>425.99981492746997</v>
      </c>
    </row>
    <row r="13" spans="1:31" s="95" customFormat="1" x14ac:dyDescent="0.3">
      <c r="A13" s="95" t="s">
        <v>1345</v>
      </c>
      <c r="B13" s="95" t="s">
        <v>360</v>
      </c>
      <c r="C13" s="78">
        <f t="shared" ref="C13:R15" si="1">C99-C56</f>
        <v>-737.99999389648383</v>
      </c>
      <c r="D13" s="78">
        <f t="shared" si="1"/>
        <v>-737.99999389648383</v>
      </c>
      <c r="E13" s="78">
        <f t="shared" si="1"/>
        <v>-557.99999389648383</v>
      </c>
      <c r="F13" s="78">
        <f t="shared" si="1"/>
        <v>-675.99999389648383</v>
      </c>
      <c r="G13" s="78">
        <f t="shared" si="1"/>
        <v>-675.99999389648383</v>
      </c>
      <c r="H13" s="78">
        <f t="shared" si="1"/>
        <v>-675.99999389648383</v>
      </c>
      <c r="I13" s="78">
        <f t="shared" si="1"/>
        <v>-675.99999389648383</v>
      </c>
      <c r="J13" s="78">
        <f t="shared" si="1"/>
        <v>-675.99999389648383</v>
      </c>
      <c r="K13" s="78">
        <f t="shared" si="1"/>
        <v>-675.99999389648383</v>
      </c>
      <c r="L13" s="78">
        <f t="shared" si="1"/>
        <v>-675.99999389648383</v>
      </c>
      <c r="M13" s="78">
        <f t="shared" si="1"/>
        <v>-675.99999389648383</v>
      </c>
      <c r="N13" s="78">
        <f t="shared" si="1"/>
        <v>-675.99999389648383</v>
      </c>
      <c r="O13" s="78">
        <f t="shared" si="1"/>
        <v>-675.99999389648383</v>
      </c>
      <c r="P13" s="78">
        <f t="shared" si="1"/>
        <v>-675.99999389648383</v>
      </c>
      <c r="Q13" s="78">
        <f t="shared" si="1"/>
        <v>-675.99999389648383</v>
      </c>
      <c r="R13" s="78">
        <f t="shared" si="1"/>
        <v>-290.99999389648383</v>
      </c>
      <c r="S13" s="78">
        <f t="shared" si="0"/>
        <v>-146.99999389648383</v>
      </c>
      <c r="T13" s="78">
        <f t="shared" si="0"/>
        <v>-504.99999389648383</v>
      </c>
      <c r="U13" s="78">
        <f t="shared" si="0"/>
        <v>-361.59999999999991</v>
      </c>
      <c r="V13" s="78">
        <f t="shared" si="0"/>
        <v>-449</v>
      </c>
      <c r="W13" s="78">
        <f t="shared" si="0"/>
        <v>-449</v>
      </c>
      <c r="X13" s="78">
        <f t="shared" si="0"/>
        <v>-449</v>
      </c>
      <c r="Y13" s="78">
        <f t="shared" si="0"/>
        <v>-9</v>
      </c>
      <c r="Z13" s="78">
        <f t="shared" si="0"/>
        <v>-264</v>
      </c>
      <c r="AA13" s="78">
        <f t="shared" si="0"/>
        <v>380.5</v>
      </c>
      <c r="AB13" s="78">
        <f t="shared" si="0"/>
        <v>176</v>
      </c>
      <c r="AC13" s="78">
        <f t="shared" si="0"/>
        <v>-68</v>
      </c>
      <c r="AD13" s="78">
        <f t="shared" si="0"/>
        <v>-68</v>
      </c>
      <c r="AE13" s="78">
        <f t="shared" si="0"/>
        <v>-68</v>
      </c>
    </row>
    <row r="14" spans="1:31" s="95" customFormat="1" x14ac:dyDescent="0.3">
      <c r="A14" s="95" t="s">
        <v>1345</v>
      </c>
      <c r="B14" s="95" t="s">
        <v>1346</v>
      </c>
      <c r="C14" s="78">
        <f t="shared" si="1"/>
        <v>600</v>
      </c>
      <c r="D14" s="78">
        <f t="shared" si="0"/>
        <v>600</v>
      </c>
      <c r="E14" s="78">
        <f t="shared" si="0"/>
        <v>600</v>
      </c>
      <c r="F14" s="78">
        <f t="shared" si="0"/>
        <v>400</v>
      </c>
      <c r="G14" s="78">
        <f t="shared" si="0"/>
        <v>400</v>
      </c>
      <c r="H14" s="78">
        <f t="shared" si="0"/>
        <v>400</v>
      </c>
      <c r="I14" s="78">
        <f t="shared" si="0"/>
        <v>400</v>
      </c>
      <c r="J14" s="78">
        <f t="shared" si="0"/>
        <v>400</v>
      </c>
      <c r="K14" s="78">
        <f t="shared" si="0"/>
        <v>400</v>
      </c>
      <c r="L14" s="78">
        <f t="shared" si="0"/>
        <v>400</v>
      </c>
      <c r="M14" s="78">
        <f t="shared" si="0"/>
        <v>400</v>
      </c>
      <c r="N14" s="78">
        <f t="shared" si="0"/>
        <v>400</v>
      </c>
      <c r="O14" s="78">
        <f t="shared" si="0"/>
        <v>400</v>
      </c>
      <c r="P14" s="78">
        <f t="shared" si="0"/>
        <v>400</v>
      </c>
      <c r="Q14" s="78">
        <f t="shared" si="0"/>
        <v>400</v>
      </c>
      <c r="R14" s="78">
        <f t="shared" si="0"/>
        <v>0</v>
      </c>
      <c r="S14" s="78">
        <f t="shared" si="0"/>
        <v>0</v>
      </c>
      <c r="T14" s="78">
        <f t="shared" si="0"/>
        <v>0</v>
      </c>
      <c r="U14" s="78">
        <f t="shared" si="0"/>
        <v>0</v>
      </c>
      <c r="V14" s="78">
        <f t="shared" si="0"/>
        <v>0</v>
      </c>
      <c r="W14" s="78">
        <f t="shared" si="0"/>
        <v>0</v>
      </c>
      <c r="X14" s="78">
        <f t="shared" si="0"/>
        <v>0</v>
      </c>
      <c r="Y14" s="78">
        <f t="shared" si="0"/>
        <v>0</v>
      </c>
      <c r="Z14" s="78">
        <f t="shared" si="0"/>
        <v>0</v>
      </c>
      <c r="AA14" s="78">
        <f t="shared" si="0"/>
        <v>0</v>
      </c>
      <c r="AB14" s="78">
        <f t="shared" si="0"/>
        <v>0</v>
      </c>
      <c r="AC14" s="78">
        <f t="shared" si="0"/>
        <v>0</v>
      </c>
      <c r="AD14" s="78">
        <f t="shared" si="0"/>
        <v>0</v>
      </c>
      <c r="AE14" s="78">
        <f t="shared" si="0"/>
        <v>0</v>
      </c>
    </row>
    <row r="15" spans="1:31" s="95" customFormat="1" x14ac:dyDescent="0.3">
      <c r="A15" s="95" t="s">
        <v>1345</v>
      </c>
      <c r="B15" s="95" t="s">
        <v>1347</v>
      </c>
      <c r="C15" s="78">
        <f t="shared" si="1"/>
        <v>-12.589991760252815</v>
      </c>
      <c r="D15" s="78">
        <f t="shared" si="0"/>
        <v>-46.589991760252815</v>
      </c>
      <c r="E15" s="78">
        <f t="shared" si="0"/>
        <v>1140.4100082397472</v>
      </c>
      <c r="F15" s="78">
        <f t="shared" si="0"/>
        <v>1140.4100082397472</v>
      </c>
      <c r="G15" s="78">
        <f t="shared" si="0"/>
        <v>1140.4100082397472</v>
      </c>
      <c r="H15" s="78">
        <f t="shared" si="0"/>
        <v>1140.4100082397472</v>
      </c>
      <c r="I15" s="78">
        <f t="shared" si="0"/>
        <v>1140.4100082397472</v>
      </c>
      <c r="J15" s="78">
        <f t="shared" si="0"/>
        <v>1140.4100082397472</v>
      </c>
      <c r="K15" s="78">
        <f t="shared" si="0"/>
        <v>1140.4100082397472</v>
      </c>
      <c r="L15" s="78">
        <f t="shared" si="0"/>
        <v>1522.9100082397472</v>
      </c>
      <c r="M15" s="78">
        <f t="shared" si="0"/>
        <v>1140.4100082397472</v>
      </c>
      <c r="N15" s="78">
        <f t="shared" si="0"/>
        <v>1409.7500045776369</v>
      </c>
      <c r="O15" s="78">
        <f t="shared" si="0"/>
        <v>1803.7500045776369</v>
      </c>
      <c r="P15" s="78">
        <f t="shared" si="0"/>
        <v>1458.7500045776369</v>
      </c>
      <c r="Q15" s="78">
        <f t="shared" si="0"/>
        <v>1471.7499001823726</v>
      </c>
      <c r="R15" s="78">
        <f t="shared" si="0"/>
        <v>1341.7499001252172</v>
      </c>
      <c r="S15" s="78">
        <f t="shared" si="0"/>
        <v>-11.887412915862114</v>
      </c>
      <c r="T15" s="78">
        <f t="shared" si="0"/>
        <v>-11.887412946732184</v>
      </c>
      <c r="U15" s="78">
        <f t="shared" si="0"/>
        <v>-544.28901309033245</v>
      </c>
      <c r="V15" s="78">
        <f t="shared" si="0"/>
        <v>-864.28901321486228</v>
      </c>
      <c r="W15" s="78">
        <f t="shared" si="0"/>
        <v>-2546.4255254223617</v>
      </c>
      <c r="X15" s="78">
        <f t="shared" si="0"/>
        <v>-2540.0644254223616</v>
      </c>
      <c r="Y15" s="78">
        <f t="shared" si="0"/>
        <v>-4203.3499378925053</v>
      </c>
      <c r="Z15" s="78">
        <f t="shared" si="0"/>
        <v>-4457.2447835146731</v>
      </c>
      <c r="AA15" s="78">
        <f t="shared" si="0"/>
        <v>-5735.9947835860576</v>
      </c>
      <c r="AB15" s="78">
        <f t="shared" si="0"/>
        <v>-7590.3518879310132</v>
      </c>
      <c r="AC15" s="78">
        <f t="shared" si="0"/>
        <v>-7678.3518881332775</v>
      </c>
      <c r="AD15" s="78">
        <f t="shared" si="0"/>
        <v>-9009.8854540734756</v>
      </c>
      <c r="AE15" s="78">
        <f t="shared" si="0"/>
        <v>-9540.783579303712</v>
      </c>
    </row>
    <row r="16" spans="1:31" s="95" customFormat="1" x14ac:dyDescent="0.3">
      <c r="A16" s="95" t="s">
        <v>1345</v>
      </c>
      <c r="B16" s="95" t="s">
        <v>1416</v>
      </c>
      <c r="C16" s="78">
        <f>SUM(C12:C15)</f>
        <v>-105.58998565673664</v>
      </c>
      <c r="D16" s="78">
        <f t="shared" ref="D16:AE16" si="2">SUM(D12:D15)</f>
        <v>-164.58998565673664</v>
      </c>
      <c r="E16" s="78">
        <f t="shared" si="2"/>
        <v>1177.4100143432634</v>
      </c>
      <c r="F16" s="78">
        <f t="shared" si="2"/>
        <v>996.78740408533577</v>
      </c>
      <c r="G16" s="78">
        <f t="shared" si="2"/>
        <v>1145.5285764743467</v>
      </c>
      <c r="H16" s="78">
        <f t="shared" si="2"/>
        <v>1512.499850106441</v>
      </c>
      <c r="I16" s="78">
        <f t="shared" si="2"/>
        <v>1376.7096385264294</v>
      </c>
      <c r="J16" s="78">
        <f t="shared" si="2"/>
        <v>1376.7104085018882</v>
      </c>
      <c r="K16" s="78">
        <f t="shared" si="2"/>
        <v>1211.3997851460199</v>
      </c>
      <c r="L16" s="78">
        <f t="shared" si="2"/>
        <v>1593.8998854317233</v>
      </c>
      <c r="M16" s="78">
        <f t="shared" si="2"/>
        <v>1230.9180063535387</v>
      </c>
      <c r="N16" s="78">
        <f t="shared" si="2"/>
        <v>1660.7400984634942</v>
      </c>
      <c r="O16" s="78">
        <f t="shared" si="2"/>
        <v>2143.5659980511173</v>
      </c>
      <c r="P16" s="78">
        <f t="shared" si="2"/>
        <v>1798.5659998539813</v>
      </c>
      <c r="Q16" s="78">
        <f t="shared" si="2"/>
        <v>1574.0580618855793</v>
      </c>
      <c r="R16" s="78">
        <f t="shared" si="2"/>
        <v>1412.0766383183436</v>
      </c>
      <c r="S16" s="78">
        <f t="shared" si="2"/>
        <v>220.66945427494375</v>
      </c>
      <c r="T16" s="78">
        <f t="shared" si="2"/>
        <v>-137.3305457372262</v>
      </c>
      <c r="U16" s="78">
        <f t="shared" si="2"/>
        <v>-526.3321540225229</v>
      </c>
      <c r="V16" s="78">
        <f t="shared" si="2"/>
        <v>-933.73193418628307</v>
      </c>
      <c r="W16" s="78">
        <f t="shared" si="2"/>
        <v>-1818.362746339692</v>
      </c>
      <c r="X16" s="78">
        <f t="shared" si="2"/>
        <v>-378.00170632945128</v>
      </c>
      <c r="Y16" s="78">
        <f t="shared" si="2"/>
        <v>-3226.8426248314145</v>
      </c>
      <c r="Z16" s="78">
        <f t="shared" si="2"/>
        <v>-3488.7389939916429</v>
      </c>
      <c r="AA16" s="78">
        <f t="shared" si="2"/>
        <v>-4487.9889940146977</v>
      </c>
      <c r="AB16" s="78">
        <f t="shared" si="2"/>
        <v>-6911.846098353838</v>
      </c>
      <c r="AC16" s="78">
        <f t="shared" si="2"/>
        <v>-7320.3520731763174</v>
      </c>
      <c r="AD16" s="78">
        <f t="shared" si="2"/>
        <v>-8651.8856391763256</v>
      </c>
      <c r="AE16" s="78">
        <f t="shared" si="2"/>
        <v>-9182.7837643762414</v>
      </c>
    </row>
    <row r="17" spans="1:31" s="95" customFormat="1" x14ac:dyDescent="0.3"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</row>
    <row r="18" spans="1:31" s="95" customFormat="1" x14ac:dyDescent="0.3">
      <c r="A18" s="95" t="s">
        <v>1233</v>
      </c>
      <c r="B18" s="95" t="s">
        <v>1315</v>
      </c>
      <c r="C18" s="78" t="s">
        <v>1316</v>
      </c>
      <c r="D18" s="78" t="s">
        <v>1317</v>
      </c>
      <c r="E18" s="78" t="s">
        <v>1318</v>
      </c>
      <c r="F18" s="78" t="s">
        <v>1319</v>
      </c>
      <c r="G18" s="78" t="s">
        <v>1320</v>
      </c>
      <c r="H18" s="78" t="s">
        <v>1321</v>
      </c>
      <c r="I18" s="78" t="s">
        <v>1322</v>
      </c>
      <c r="J18" s="78" t="s">
        <v>1323</v>
      </c>
      <c r="K18" s="78" t="s">
        <v>1324</v>
      </c>
      <c r="L18" s="78" t="s">
        <v>1325</v>
      </c>
      <c r="M18" s="78" t="s">
        <v>1326</v>
      </c>
      <c r="N18" s="78" t="s">
        <v>1327</v>
      </c>
      <c r="O18" s="78" t="s">
        <v>1328</v>
      </c>
      <c r="P18" s="78" t="s">
        <v>1329</v>
      </c>
      <c r="Q18" s="78" t="s">
        <v>1330</v>
      </c>
      <c r="R18" s="78" t="s">
        <v>1331</v>
      </c>
      <c r="S18" s="78" t="s">
        <v>1332</v>
      </c>
      <c r="T18" s="78" t="s">
        <v>1333</v>
      </c>
      <c r="U18" s="78" t="s">
        <v>1334</v>
      </c>
      <c r="V18" s="78" t="s">
        <v>1335</v>
      </c>
      <c r="W18" s="78" t="s">
        <v>1336</v>
      </c>
      <c r="X18" s="78" t="s">
        <v>1337</v>
      </c>
      <c r="Y18" s="78" t="s">
        <v>1338</v>
      </c>
      <c r="Z18" s="78" t="s">
        <v>1339</v>
      </c>
      <c r="AA18" s="78" t="s">
        <v>1340</v>
      </c>
      <c r="AB18" s="78" t="s">
        <v>1341</v>
      </c>
      <c r="AC18" s="78" t="s">
        <v>1342</v>
      </c>
      <c r="AD18" s="78" t="s">
        <v>1343</v>
      </c>
      <c r="AE18" s="78" t="s">
        <v>1344</v>
      </c>
    </row>
    <row r="19" spans="1:31" s="95" customFormat="1" x14ac:dyDescent="0.3">
      <c r="A19" s="95" t="s">
        <v>689</v>
      </c>
      <c r="B19" s="95" t="s">
        <v>575</v>
      </c>
      <c r="C19" s="78">
        <f>C105-C62</f>
        <v>15</v>
      </c>
      <c r="D19" s="78">
        <f t="shared" ref="D19:AD22" si="3">D105-D62</f>
        <v>-10</v>
      </c>
      <c r="E19" s="78">
        <f t="shared" si="3"/>
        <v>-35</v>
      </c>
      <c r="F19" s="78">
        <f t="shared" si="3"/>
        <v>164.14296598180044</v>
      </c>
      <c r="G19" s="78">
        <f t="shared" si="3"/>
        <v>233.06884801864089</v>
      </c>
      <c r="H19" s="78">
        <f t="shared" si="3"/>
        <v>428.54890797592088</v>
      </c>
      <c r="I19" s="78">
        <f t="shared" si="3"/>
        <v>428.54890779038033</v>
      </c>
      <c r="J19" s="78">
        <f t="shared" si="3"/>
        <v>428.54890766383051</v>
      </c>
      <c r="K19" s="78">
        <f t="shared" si="3"/>
        <v>97.507514501999594</v>
      </c>
      <c r="L19" s="78">
        <f t="shared" si="3"/>
        <v>97.507514592939515</v>
      </c>
      <c r="M19" s="78">
        <f t="shared" si="3"/>
        <v>117.02563551441017</v>
      </c>
      <c r="N19" s="78">
        <f t="shared" si="3"/>
        <v>277.50783166195993</v>
      </c>
      <c r="O19" s="78">
        <f t="shared" si="3"/>
        <v>277.50783168923999</v>
      </c>
      <c r="P19" s="78">
        <f t="shared" si="3"/>
        <v>277.50783151233009</v>
      </c>
      <c r="Q19" s="78">
        <f t="shared" si="3"/>
        <v>40</v>
      </c>
      <c r="R19" s="78">
        <f t="shared" si="3"/>
        <v>40</v>
      </c>
      <c r="S19" s="78">
        <f t="shared" si="3"/>
        <v>40</v>
      </c>
      <c r="T19" s="78">
        <f t="shared" si="3"/>
        <v>40</v>
      </c>
      <c r="U19" s="78">
        <f t="shared" si="3"/>
        <v>40</v>
      </c>
      <c r="V19" s="78">
        <f t="shared" si="3"/>
        <v>40</v>
      </c>
      <c r="W19" s="78">
        <f t="shared" si="3"/>
        <v>700</v>
      </c>
      <c r="X19" s="78">
        <f t="shared" si="3"/>
        <v>1390</v>
      </c>
      <c r="Y19" s="78">
        <f t="shared" si="3"/>
        <v>0</v>
      </c>
      <c r="Z19" s="78">
        <f t="shared" si="3"/>
        <v>0</v>
      </c>
      <c r="AA19" s="78">
        <f t="shared" si="3"/>
        <v>0</v>
      </c>
      <c r="AB19" s="78">
        <f t="shared" si="3"/>
        <v>0</v>
      </c>
      <c r="AC19" s="78">
        <f t="shared" si="3"/>
        <v>0</v>
      </c>
      <c r="AD19" s="78">
        <f t="shared" si="3"/>
        <v>0</v>
      </c>
      <c r="AE19" s="78">
        <f>AE105-AE62</f>
        <v>0</v>
      </c>
    </row>
    <row r="20" spans="1:31" s="95" customFormat="1" x14ac:dyDescent="0.3">
      <c r="A20" s="95" t="s">
        <v>689</v>
      </c>
      <c r="B20" s="95" t="s">
        <v>360</v>
      </c>
      <c r="C20" s="78">
        <f t="shared" ref="C20:R22" si="4">C106-C63</f>
        <v>-185</v>
      </c>
      <c r="D20" s="78">
        <f t="shared" si="4"/>
        <v>-185</v>
      </c>
      <c r="E20" s="78">
        <f t="shared" si="4"/>
        <v>-185</v>
      </c>
      <c r="F20" s="78">
        <f t="shared" si="4"/>
        <v>-185</v>
      </c>
      <c r="G20" s="78">
        <f t="shared" si="4"/>
        <v>-185</v>
      </c>
      <c r="H20" s="78">
        <f t="shared" si="4"/>
        <v>-185</v>
      </c>
      <c r="I20" s="78">
        <f t="shared" si="4"/>
        <v>-185</v>
      </c>
      <c r="J20" s="78">
        <f t="shared" si="4"/>
        <v>-185</v>
      </c>
      <c r="K20" s="78">
        <f t="shared" si="4"/>
        <v>-185</v>
      </c>
      <c r="L20" s="78">
        <f t="shared" si="4"/>
        <v>-185</v>
      </c>
      <c r="M20" s="78">
        <f t="shared" si="4"/>
        <v>-185</v>
      </c>
      <c r="N20" s="78">
        <f t="shared" si="4"/>
        <v>-185</v>
      </c>
      <c r="O20" s="78">
        <f t="shared" si="4"/>
        <v>-185</v>
      </c>
      <c r="P20" s="78">
        <f t="shared" si="4"/>
        <v>-185</v>
      </c>
      <c r="Q20" s="78">
        <f t="shared" si="4"/>
        <v>-185</v>
      </c>
      <c r="R20" s="78">
        <f t="shared" si="4"/>
        <v>-185</v>
      </c>
      <c r="S20" s="78">
        <f t="shared" si="3"/>
        <v>-185</v>
      </c>
      <c r="T20" s="78">
        <f t="shared" si="3"/>
        <v>-185</v>
      </c>
      <c r="U20" s="78">
        <f t="shared" si="3"/>
        <v>-185</v>
      </c>
      <c r="V20" s="78">
        <f t="shared" si="3"/>
        <v>-185</v>
      </c>
      <c r="W20" s="78">
        <f t="shared" si="3"/>
        <v>-185</v>
      </c>
      <c r="X20" s="78">
        <f t="shared" si="3"/>
        <v>-185</v>
      </c>
      <c r="Y20" s="78">
        <f t="shared" si="3"/>
        <v>255</v>
      </c>
      <c r="Z20" s="78">
        <f t="shared" si="3"/>
        <v>0</v>
      </c>
      <c r="AA20" s="78">
        <f t="shared" si="3"/>
        <v>0</v>
      </c>
      <c r="AB20" s="78">
        <f t="shared" si="3"/>
        <v>0</v>
      </c>
      <c r="AC20" s="78">
        <f t="shared" si="3"/>
        <v>0</v>
      </c>
      <c r="AD20" s="78">
        <f t="shared" si="3"/>
        <v>0</v>
      </c>
      <c r="AE20" s="78">
        <f t="shared" ref="AE20" si="5">AE106-AE63</f>
        <v>0</v>
      </c>
    </row>
    <row r="21" spans="1:31" s="95" customFormat="1" x14ac:dyDescent="0.3">
      <c r="A21" s="95" t="s">
        <v>689</v>
      </c>
      <c r="B21" s="95" t="s">
        <v>1346</v>
      </c>
      <c r="C21" s="78">
        <f t="shared" si="4"/>
        <v>0</v>
      </c>
      <c r="D21" s="78">
        <f t="shared" si="3"/>
        <v>0</v>
      </c>
      <c r="E21" s="78">
        <f t="shared" si="3"/>
        <v>0</v>
      </c>
      <c r="F21" s="78">
        <f t="shared" si="3"/>
        <v>0</v>
      </c>
      <c r="G21" s="78">
        <f t="shared" si="3"/>
        <v>0</v>
      </c>
      <c r="H21" s="78">
        <f t="shared" si="3"/>
        <v>0</v>
      </c>
      <c r="I21" s="78">
        <f t="shared" si="3"/>
        <v>0</v>
      </c>
      <c r="J21" s="78">
        <f t="shared" si="3"/>
        <v>0</v>
      </c>
      <c r="K21" s="78">
        <f t="shared" si="3"/>
        <v>0</v>
      </c>
      <c r="L21" s="78">
        <f t="shared" si="3"/>
        <v>0</v>
      </c>
      <c r="M21" s="78">
        <f t="shared" si="3"/>
        <v>0</v>
      </c>
      <c r="N21" s="78">
        <f t="shared" si="3"/>
        <v>0</v>
      </c>
      <c r="O21" s="78">
        <f t="shared" si="3"/>
        <v>0</v>
      </c>
      <c r="P21" s="78">
        <f t="shared" si="3"/>
        <v>0</v>
      </c>
      <c r="Q21" s="78">
        <f t="shared" si="3"/>
        <v>0</v>
      </c>
      <c r="R21" s="78">
        <f t="shared" si="3"/>
        <v>0</v>
      </c>
      <c r="S21" s="78">
        <f t="shared" si="3"/>
        <v>0</v>
      </c>
      <c r="T21" s="78">
        <f t="shared" si="3"/>
        <v>0</v>
      </c>
      <c r="U21" s="78">
        <f t="shared" si="3"/>
        <v>0</v>
      </c>
      <c r="V21" s="78">
        <f t="shared" si="3"/>
        <v>0</v>
      </c>
      <c r="W21" s="78">
        <f t="shared" si="3"/>
        <v>0</v>
      </c>
      <c r="X21" s="78">
        <f t="shared" si="3"/>
        <v>0</v>
      </c>
      <c r="Y21" s="78">
        <f t="shared" si="3"/>
        <v>0</v>
      </c>
      <c r="Z21" s="78">
        <f t="shared" si="3"/>
        <v>0</v>
      </c>
      <c r="AA21" s="78">
        <f t="shared" si="3"/>
        <v>0</v>
      </c>
      <c r="AB21" s="78">
        <f t="shared" si="3"/>
        <v>0</v>
      </c>
      <c r="AC21" s="78">
        <f t="shared" si="3"/>
        <v>0</v>
      </c>
      <c r="AD21" s="78">
        <f t="shared" si="3"/>
        <v>0</v>
      </c>
      <c r="AE21" s="78">
        <f t="shared" ref="AE21" si="6">AE107-AE64</f>
        <v>0</v>
      </c>
    </row>
    <row r="22" spans="1:31" s="95" customFormat="1" x14ac:dyDescent="0.3">
      <c r="A22" s="95" t="s">
        <v>689</v>
      </c>
      <c r="B22" s="95" t="s">
        <v>1347</v>
      </c>
      <c r="C22" s="78">
        <f t="shared" si="4"/>
        <v>145.25</v>
      </c>
      <c r="D22" s="78">
        <f t="shared" si="3"/>
        <v>145.25</v>
      </c>
      <c r="E22" s="78">
        <f t="shared" si="3"/>
        <v>1209.25</v>
      </c>
      <c r="F22" s="78">
        <f t="shared" si="3"/>
        <v>1209.25</v>
      </c>
      <c r="G22" s="78">
        <f t="shared" si="3"/>
        <v>1209.25</v>
      </c>
      <c r="H22" s="78">
        <f t="shared" si="3"/>
        <v>1209.25</v>
      </c>
      <c r="I22" s="78">
        <f t="shared" si="3"/>
        <v>1209.25</v>
      </c>
      <c r="J22" s="78">
        <f t="shared" si="3"/>
        <v>1209.25</v>
      </c>
      <c r="K22" s="78">
        <f t="shared" si="3"/>
        <v>1209.25</v>
      </c>
      <c r="L22" s="78">
        <f t="shared" si="3"/>
        <v>1209.25</v>
      </c>
      <c r="M22" s="78">
        <f t="shared" si="3"/>
        <v>1209.25</v>
      </c>
      <c r="N22" s="78">
        <f t="shared" si="3"/>
        <v>1209.25</v>
      </c>
      <c r="O22" s="78">
        <f t="shared" si="3"/>
        <v>1209.25</v>
      </c>
      <c r="P22" s="78">
        <f t="shared" si="3"/>
        <v>1209.25</v>
      </c>
      <c r="Q22" s="78">
        <f t="shared" si="3"/>
        <v>1259.25</v>
      </c>
      <c r="R22" s="78">
        <f t="shared" si="3"/>
        <v>1209.25</v>
      </c>
      <c r="S22" s="78">
        <f t="shared" si="3"/>
        <v>219.28380000000016</v>
      </c>
      <c r="T22" s="78">
        <f t="shared" si="3"/>
        <v>219.28380000000016</v>
      </c>
      <c r="U22" s="78">
        <f t="shared" si="3"/>
        <v>219.28380000000016</v>
      </c>
      <c r="V22" s="78">
        <f t="shared" si="3"/>
        <v>219.28380000000016</v>
      </c>
      <c r="W22" s="78">
        <f t="shared" si="3"/>
        <v>219.28380000000016</v>
      </c>
      <c r="X22" s="78">
        <f t="shared" si="3"/>
        <v>219.28380000000016</v>
      </c>
      <c r="Y22" s="78">
        <f t="shared" si="3"/>
        <v>-714.43310114976612</v>
      </c>
      <c r="Z22" s="78">
        <f t="shared" si="3"/>
        <v>-690.22010233273477</v>
      </c>
      <c r="AA22" s="78">
        <f t="shared" si="3"/>
        <v>-1499.4701023523198</v>
      </c>
      <c r="AB22" s="78">
        <f t="shared" si="3"/>
        <v>-1499.470102378195</v>
      </c>
      <c r="AC22" s="78">
        <f t="shared" si="3"/>
        <v>-1499.4701024167648</v>
      </c>
      <c r="AD22" s="78">
        <f t="shared" si="3"/>
        <v>-1499.47016613184</v>
      </c>
      <c r="AE22" s="78">
        <f t="shared" ref="AE22" si="7">AE108-AE65</f>
        <v>-1499.47016708003</v>
      </c>
    </row>
    <row r="23" spans="1:31" s="95" customFormat="1" x14ac:dyDescent="0.3">
      <c r="A23" s="95" t="s">
        <v>689</v>
      </c>
      <c r="B23" s="95" t="s">
        <v>1416</v>
      </c>
      <c r="C23" s="78">
        <f>SUM(C19:C22)</f>
        <v>-24.75</v>
      </c>
      <c r="D23" s="78">
        <f t="shared" ref="D23" si="8">SUM(D19:D22)</f>
        <v>-49.75</v>
      </c>
      <c r="E23" s="78">
        <f t="shared" ref="E23" si="9">SUM(E19:E22)</f>
        <v>989.25</v>
      </c>
      <c r="F23" s="78">
        <f t="shared" ref="F23" si="10">SUM(F19:F22)</f>
        <v>1188.3929659818004</v>
      </c>
      <c r="G23" s="78">
        <f t="shared" ref="G23" si="11">SUM(G19:G22)</f>
        <v>1257.3188480186409</v>
      </c>
      <c r="H23" s="78">
        <f t="shared" ref="H23" si="12">SUM(H19:H22)</f>
        <v>1452.7989079759209</v>
      </c>
      <c r="I23" s="78">
        <f t="shared" ref="I23" si="13">SUM(I19:I22)</f>
        <v>1452.7989077903803</v>
      </c>
      <c r="J23" s="78">
        <f t="shared" ref="J23" si="14">SUM(J19:J22)</f>
        <v>1452.7989076638305</v>
      </c>
      <c r="K23" s="78">
        <f t="shared" ref="K23" si="15">SUM(K19:K22)</f>
        <v>1121.7575145019996</v>
      </c>
      <c r="L23" s="78">
        <f t="shared" ref="L23" si="16">SUM(L19:L22)</f>
        <v>1121.7575145929395</v>
      </c>
      <c r="M23" s="78">
        <f t="shared" ref="M23" si="17">SUM(M19:M22)</f>
        <v>1141.2756355144102</v>
      </c>
      <c r="N23" s="78">
        <f t="shared" ref="N23" si="18">SUM(N19:N22)</f>
        <v>1301.7578316619599</v>
      </c>
      <c r="O23" s="78">
        <f t="shared" ref="O23" si="19">SUM(O19:O22)</f>
        <v>1301.75783168924</v>
      </c>
      <c r="P23" s="78">
        <f t="shared" ref="P23" si="20">SUM(P19:P22)</f>
        <v>1301.7578315123301</v>
      </c>
      <c r="Q23" s="78">
        <f t="shared" ref="Q23" si="21">SUM(Q19:Q22)</f>
        <v>1114.25</v>
      </c>
      <c r="R23" s="78">
        <f t="shared" ref="R23" si="22">SUM(R19:R22)</f>
        <v>1064.25</v>
      </c>
      <c r="S23" s="78">
        <f t="shared" ref="S23" si="23">SUM(S19:S22)</f>
        <v>74.283800000000156</v>
      </c>
      <c r="T23" s="78">
        <f t="shared" ref="T23" si="24">SUM(T19:T22)</f>
        <v>74.283800000000156</v>
      </c>
      <c r="U23" s="78">
        <f t="shared" ref="U23" si="25">SUM(U19:U22)</f>
        <v>74.283800000000156</v>
      </c>
      <c r="V23" s="78">
        <f t="shared" ref="V23" si="26">SUM(V19:V22)</f>
        <v>74.283800000000156</v>
      </c>
      <c r="W23" s="78">
        <f t="shared" ref="W23" si="27">SUM(W19:W22)</f>
        <v>734.28380000000016</v>
      </c>
      <c r="X23" s="78">
        <f t="shared" ref="X23" si="28">SUM(X19:X22)</f>
        <v>1424.2838000000002</v>
      </c>
      <c r="Y23" s="78">
        <f t="shared" ref="Y23" si="29">SUM(Y19:Y22)</f>
        <v>-459.43310114976612</v>
      </c>
      <c r="Z23" s="78">
        <f t="shared" ref="Z23" si="30">SUM(Z19:Z22)</f>
        <v>-690.22010233273477</v>
      </c>
      <c r="AA23" s="78">
        <f t="shared" ref="AA23" si="31">SUM(AA19:AA22)</f>
        <v>-1499.4701023523198</v>
      </c>
      <c r="AB23" s="78">
        <f t="shared" ref="AB23" si="32">SUM(AB19:AB22)</f>
        <v>-1499.470102378195</v>
      </c>
      <c r="AC23" s="78">
        <f t="shared" ref="AC23" si="33">SUM(AC19:AC22)</f>
        <v>-1499.4701024167648</v>
      </c>
      <c r="AD23" s="78">
        <f t="shared" ref="AD23" si="34">SUM(AD19:AD22)</f>
        <v>-1499.47016613184</v>
      </c>
      <c r="AE23" s="78">
        <f t="shared" ref="AE23" si="35">SUM(AE19:AE22)</f>
        <v>-1499.47016708003</v>
      </c>
    </row>
    <row r="24" spans="1:31" s="95" customFormat="1" x14ac:dyDescent="0.3">
      <c r="C24" s="78"/>
      <c r="D24" s="78"/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</row>
    <row r="25" spans="1:31" s="95" customFormat="1" x14ac:dyDescent="0.3">
      <c r="A25" s="95" t="s">
        <v>1233</v>
      </c>
      <c r="B25" s="95" t="s">
        <v>1315</v>
      </c>
      <c r="C25" s="78" t="s">
        <v>1316</v>
      </c>
      <c r="D25" s="78" t="s">
        <v>1317</v>
      </c>
      <c r="E25" s="78" t="s">
        <v>1318</v>
      </c>
      <c r="F25" s="78" t="s">
        <v>1319</v>
      </c>
      <c r="G25" s="78" t="s">
        <v>1320</v>
      </c>
      <c r="H25" s="78" t="s">
        <v>1321</v>
      </c>
      <c r="I25" s="78" t="s">
        <v>1322</v>
      </c>
      <c r="J25" s="78" t="s">
        <v>1323</v>
      </c>
      <c r="K25" s="78" t="s">
        <v>1324</v>
      </c>
      <c r="L25" s="78" t="s">
        <v>1325</v>
      </c>
      <c r="M25" s="78" t="s">
        <v>1326</v>
      </c>
      <c r="N25" s="78" t="s">
        <v>1327</v>
      </c>
      <c r="O25" s="78" t="s">
        <v>1328</v>
      </c>
      <c r="P25" s="78" t="s">
        <v>1329</v>
      </c>
      <c r="Q25" s="78" t="s">
        <v>1330</v>
      </c>
      <c r="R25" s="78" t="s">
        <v>1331</v>
      </c>
      <c r="S25" s="78" t="s">
        <v>1332</v>
      </c>
      <c r="T25" s="78" t="s">
        <v>1333</v>
      </c>
      <c r="U25" s="78" t="s">
        <v>1334</v>
      </c>
      <c r="V25" s="78" t="s">
        <v>1335</v>
      </c>
      <c r="W25" s="78" t="s">
        <v>1336</v>
      </c>
      <c r="X25" s="78" t="s">
        <v>1337</v>
      </c>
      <c r="Y25" s="78" t="s">
        <v>1338</v>
      </c>
      <c r="Z25" s="78" t="s">
        <v>1339</v>
      </c>
      <c r="AA25" s="78" t="s">
        <v>1340</v>
      </c>
      <c r="AB25" s="78" t="s">
        <v>1341</v>
      </c>
      <c r="AC25" s="78" t="s">
        <v>1342</v>
      </c>
      <c r="AD25" s="78" t="s">
        <v>1343</v>
      </c>
      <c r="AE25" s="78" t="s">
        <v>1344</v>
      </c>
    </row>
    <row r="26" spans="1:31" s="95" customFormat="1" x14ac:dyDescent="0.3">
      <c r="A26" s="95" t="s">
        <v>690</v>
      </c>
      <c r="B26" s="95" t="s">
        <v>575</v>
      </c>
      <c r="C26" s="78">
        <f>C112-C69</f>
        <v>0</v>
      </c>
      <c r="D26" s="78">
        <f t="shared" ref="D26:AE29" si="36">D112-D69</f>
        <v>0</v>
      </c>
      <c r="E26" s="78">
        <f t="shared" si="36"/>
        <v>0</v>
      </c>
      <c r="F26" s="78">
        <f t="shared" si="36"/>
        <v>75.56903376027185</v>
      </c>
      <c r="G26" s="78">
        <f t="shared" si="36"/>
        <v>75.569034112440931</v>
      </c>
      <c r="H26" s="78">
        <f t="shared" si="36"/>
        <v>-59.568352212743775</v>
      </c>
      <c r="I26" s="78">
        <f t="shared" si="36"/>
        <v>83.750816776670035</v>
      </c>
      <c r="J26" s="78">
        <f t="shared" si="36"/>
        <v>83.751486494795245</v>
      </c>
      <c r="K26" s="78">
        <f t="shared" si="36"/>
        <v>249.48235649516027</v>
      </c>
      <c r="L26" s="78">
        <f t="shared" si="36"/>
        <v>249.48235649552043</v>
      </c>
      <c r="M26" s="78">
        <f t="shared" si="36"/>
        <v>249.48235649586513</v>
      </c>
      <c r="N26" s="78">
        <f t="shared" si="36"/>
        <v>249.48235649623075</v>
      </c>
      <c r="O26" s="78">
        <f t="shared" si="36"/>
        <v>338.30825605024393</v>
      </c>
      <c r="P26" s="78">
        <f t="shared" si="36"/>
        <v>338.30825808906411</v>
      </c>
      <c r="Q26" s="78">
        <f t="shared" si="36"/>
        <v>338.30825604340998</v>
      </c>
      <c r="R26" s="78">
        <f t="shared" si="36"/>
        <v>321.32683253076038</v>
      </c>
      <c r="S26" s="78">
        <f t="shared" si="36"/>
        <v>339.55696155217993</v>
      </c>
      <c r="T26" s="78">
        <f t="shared" si="36"/>
        <v>339.55696154754969</v>
      </c>
      <c r="U26" s="78">
        <f t="shared" si="36"/>
        <v>339.55695953002987</v>
      </c>
      <c r="V26" s="78">
        <f t="shared" si="36"/>
        <v>339.55717954067995</v>
      </c>
      <c r="W26" s="78">
        <f t="shared" si="36"/>
        <v>477.06287955677954</v>
      </c>
      <c r="X26" s="78">
        <f t="shared" si="36"/>
        <v>1221.0628195366403</v>
      </c>
      <c r="Y26" s="78">
        <f t="shared" si="36"/>
        <v>985.50741349625582</v>
      </c>
      <c r="Z26" s="78">
        <f t="shared" si="36"/>
        <v>1232.5058899999999</v>
      </c>
      <c r="AA26" s="78">
        <f t="shared" si="36"/>
        <v>867.50588999999991</v>
      </c>
      <c r="AB26" s="78">
        <f t="shared" si="36"/>
        <v>502.50588999999991</v>
      </c>
      <c r="AC26" s="78">
        <f t="shared" si="36"/>
        <v>425.99981495696011</v>
      </c>
      <c r="AD26" s="78">
        <f t="shared" si="36"/>
        <v>425.99981489714992</v>
      </c>
      <c r="AE26" s="78">
        <f t="shared" si="36"/>
        <v>425.99981492746997</v>
      </c>
    </row>
    <row r="27" spans="1:31" s="95" customFormat="1" x14ac:dyDescent="0.3">
      <c r="A27" s="95" t="s">
        <v>690</v>
      </c>
      <c r="B27" s="95" t="s">
        <v>360</v>
      </c>
      <c r="C27" s="78">
        <f t="shared" ref="C27:R29" si="37">C113-C70</f>
        <v>-251.99999389648383</v>
      </c>
      <c r="D27" s="78">
        <f t="shared" si="37"/>
        <v>-251.99999389648383</v>
      </c>
      <c r="E27" s="78">
        <f t="shared" si="37"/>
        <v>-251.99999389648383</v>
      </c>
      <c r="F27" s="78">
        <f t="shared" si="37"/>
        <v>-251.99999389648383</v>
      </c>
      <c r="G27" s="78">
        <f t="shared" si="37"/>
        <v>-251.99999389648383</v>
      </c>
      <c r="H27" s="78">
        <f t="shared" si="37"/>
        <v>-251.99999389648383</v>
      </c>
      <c r="I27" s="78">
        <f t="shared" si="37"/>
        <v>-251.99999389648383</v>
      </c>
      <c r="J27" s="78">
        <f t="shared" si="37"/>
        <v>-251.99999389648383</v>
      </c>
      <c r="K27" s="78">
        <f t="shared" si="37"/>
        <v>-251.99999389648383</v>
      </c>
      <c r="L27" s="78">
        <f t="shared" si="37"/>
        <v>-251.99999389648383</v>
      </c>
      <c r="M27" s="78">
        <f t="shared" si="37"/>
        <v>-251.99999389648383</v>
      </c>
      <c r="N27" s="78">
        <f t="shared" si="37"/>
        <v>-251.99999389648383</v>
      </c>
      <c r="O27" s="78">
        <f t="shared" si="37"/>
        <v>-251.99999389648383</v>
      </c>
      <c r="P27" s="78">
        <f t="shared" si="37"/>
        <v>-251.99999389648383</v>
      </c>
      <c r="Q27" s="78">
        <f t="shared" si="37"/>
        <v>-251.99999389648383</v>
      </c>
      <c r="R27" s="78">
        <f t="shared" si="37"/>
        <v>133.00000610351617</v>
      </c>
      <c r="S27" s="78">
        <f t="shared" si="36"/>
        <v>-251.99999389648394</v>
      </c>
      <c r="T27" s="78">
        <f t="shared" si="36"/>
        <v>-251.99999389648394</v>
      </c>
      <c r="U27" s="78">
        <f t="shared" si="36"/>
        <v>-108.60000000000002</v>
      </c>
      <c r="V27" s="78">
        <f t="shared" si="36"/>
        <v>-196</v>
      </c>
      <c r="W27" s="78">
        <f t="shared" si="36"/>
        <v>-196</v>
      </c>
      <c r="X27" s="78">
        <f t="shared" si="36"/>
        <v>-196</v>
      </c>
      <c r="Y27" s="78">
        <f t="shared" si="36"/>
        <v>-196</v>
      </c>
      <c r="Z27" s="78">
        <f t="shared" si="36"/>
        <v>-196</v>
      </c>
      <c r="AA27" s="78">
        <f t="shared" si="36"/>
        <v>448.5</v>
      </c>
      <c r="AB27" s="78">
        <f t="shared" si="36"/>
        <v>244</v>
      </c>
      <c r="AC27" s="78">
        <f t="shared" si="36"/>
        <v>0</v>
      </c>
      <c r="AD27" s="78">
        <f t="shared" si="36"/>
        <v>0</v>
      </c>
      <c r="AE27" s="78">
        <f t="shared" si="36"/>
        <v>0</v>
      </c>
    </row>
    <row r="28" spans="1:31" s="95" customFormat="1" x14ac:dyDescent="0.3">
      <c r="A28" s="95" t="s">
        <v>690</v>
      </c>
      <c r="B28" s="95" t="s">
        <v>1346</v>
      </c>
      <c r="C28" s="78">
        <f t="shared" si="37"/>
        <v>0</v>
      </c>
      <c r="D28" s="78">
        <f t="shared" si="36"/>
        <v>0</v>
      </c>
      <c r="E28" s="78">
        <f t="shared" si="36"/>
        <v>0</v>
      </c>
      <c r="F28" s="78">
        <f t="shared" si="36"/>
        <v>0</v>
      </c>
      <c r="G28" s="78">
        <f t="shared" si="36"/>
        <v>0</v>
      </c>
      <c r="H28" s="78">
        <f t="shared" si="36"/>
        <v>0</v>
      </c>
      <c r="I28" s="78">
        <f t="shared" si="36"/>
        <v>0</v>
      </c>
      <c r="J28" s="78">
        <f t="shared" si="36"/>
        <v>0</v>
      </c>
      <c r="K28" s="78">
        <f t="shared" si="36"/>
        <v>0</v>
      </c>
      <c r="L28" s="78">
        <f t="shared" si="36"/>
        <v>0</v>
      </c>
      <c r="M28" s="78">
        <f t="shared" si="36"/>
        <v>0</v>
      </c>
      <c r="N28" s="78">
        <f t="shared" si="36"/>
        <v>0</v>
      </c>
      <c r="O28" s="78">
        <f t="shared" si="36"/>
        <v>0</v>
      </c>
      <c r="P28" s="78">
        <f t="shared" si="36"/>
        <v>0</v>
      </c>
      <c r="Q28" s="78">
        <f t="shared" si="36"/>
        <v>0</v>
      </c>
      <c r="R28" s="78">
        <f t="shared" si="36"/>
        <v>0</v>
      </c>
      <c r="S28" s="78">
        <f t="shared" si="36"/>
        <v>0</v>
      </c>
      <c r="T28" s="78">
        <f t="shared" si="36"/>
        <v>0</v>
      </c>
      <c r="U28" s="78">
        <f t="shared" si="36"/>
        <v>0</v>
      </c>
      <c r="V28" s="78">
        <f t="shared" si="36"/>
        <v>0</v>
      </c>
      <c r="W28" s="78">
        <f t="shared" si="36"/>
        <v>0</v>
      </c>
      <c r="X28" s="78">
        <f t="shared" si="36"/>
        <v>0</v>
      </c>
      <c r="Y28" s="78">
        <f t="shared" si="36"/>
        <v>0</v>
      </c>
      <c r="Z28" s="78">
        <f t="shared" si="36"/>
        <v>0</v>
      </c>
      <c r="AA28" s="78">
        <f t="shared" si="36"/>
        <v>0</v>
      </c>
      <c r="AB28" s="78">
        <f t="shared" si="36"/>
        <v>0</v>
      </c>
      <c r="AC28" s="78">
        <f t="shared" si="36"/>
        <v>0</v>
      </c>
      <c r="AD28" s="78">
        <f t="shared" si="36"/>
        <v>0</v>
      </c>
      <c r="AE28" s="78">
        <f t="shared" si="36"/>
        <v>0</v>
      </c>
    </row>
    <row r="29" spans="1:31" s="95" customFormat="1" x14ac:dyDescent="0.3">
      <c r="A29" s="95" t="s">
        <v>690</v>
      </c>
      <c r="B29" s="95" t="s">
        <v>1347</v>
      </c>
      <c r="C29" s="78">
        <f t="shared" si="37"/>
        <v>78.5</v>
      </c>
      <c r="D29" s="78">
        <f t="shared" si="36"/>
        <v>44.5</v>
      </c>
      <c r="E29" s="78">
        <f t="shared" si="36"/>
        <v>44.5</v>
      </c>
      <c r="F29" s="78">
        <f t="shared" si="36"/>
        <v>44.5</v>
      </c>
      <c r="G29" s="78">
        <f t="shared" si="36"/>
        <v>44.5</v>
      </c>
      <c r="H29" s="78">
        <f t="shared" si="36"/>
        <v>44.5</v>
      </c>
      <c r="I29" s="78">
        <f t="shared" si="36"/>
        <v>44.5</v>
      </c>
      <c r="J29" s="78">
        <f t="shared" si="36"/>
        <v>44.5</v>
      </c>
      <c r="K29" s="78">
        <f t="shared" si="36"/>
        <v>44.5</v>
      </c>
      <c r="L29" s="78">
        <f t="shared" si="36"/>
        <v>44.5</v>
      </c>
      <c r="M29" s="78">
        <f t="shared" si="36"/>
        <v>44.5</v>
      </c>
      <c r="N29" s="78">
        <f t="shared" si="36"/>
        <v>44.5</v>
      </c>
      <c r="O29" s="78">
        <f t="shared" si="36"/>
        <v>336.5</v>
      </c>
      <c r="P29" s="78">
        <f t="shared" si="36"/>
        <v>161.5</v>
      </c>
      <c r="Q29" s="78">
        <f t="shared" si="36"/>
        <v>44.5</v>
      </c>
      <c r="R29" s="78">
        <f t="shared" si="36"/>
        <v>44.5</v>
      </c>
      <c r="S29" s="78">
        <f t="shared" si="36"/>
        <v>44.5</v>
      </c>
      <c r="T29" s="78">
        <f t="shared" si="36"/>
        <v>44.5</v>
      </c>
      <c r="U29" s="78">
        <f t="shared" si="36"/>
        <v>-927.90160000000014</v>
      </c>
      <c r="V29" s="78">
        <f t="shared" si="36"/>
        <v>-927.90160000000014</v>
      </c>
      <c r="W29" s="78">
        <f t="shared" si="36"/>
        <v>-927.90160000000014</v>
      </c>
      <c r="X29" s="78">
        <f t="shared" si="36"/>
        <v>-1015.5405000000001</v>
      </c>
      <c r="Y29" s="78">
        <f t="shared" si="36"/>
        <v>-1015.5405000000001</v>
      </c>
      <c r="Z29" s="78">
        <f t="shared" si="36"/>
        <v>-883.54050000000007</v>
      </c>
      <c r="AA29" s="78">
        <f t="shared" si="36"/>
        <v>-1015.0405000000001</v>
      </c>
      <c r="AB29" s="78">
        <f t="shared" si="36"/>
        <v>-2869.3976042330842</v>
      </c>
      <c r="AC29" s="78">
        <f t="shared" si="36"/>
        <v>-3418.3976042565801</v>
      </c>
      <c r="AD29" s="78">
        <f t="shared" si="36"/>
        <v>-4165.9311061653234</v>
      </c>
      <c r="AE29" s="78">
        <f t="shared" si="36"/>
        <v>-3646.9311061876597</v>
      </c>
    </row>
    <row r="30" spans="1:31" s="95" customFormat="1" x14ac:dyDescent="0.3">
      <c r="A30" s="95" t="s">
        <v>690</v>
      </c>
      <c r="B30" s="95" t="s">
        <v>1416</v>
      </c>
      <c r="C30" s="78">
        <f>SUM(C26:C29)</f>
        <v>-173.49999389648383</v>
      </c>
      <c r="D30" s="78">
        <f t="shared" ref="D30" si="38">SUM(D26:D29)</f>
        <v>-207.49999389648383</v>
      </c>
      <c r="E30" s="78">
        <f t="shared" ref="E30" si="39">SUM(E26:E29)</f>
        <v>-207.49999389648383</v>
      </c>
      <c r="F30" s="78">
        <f t="shared" ref="F30" si="40">SUM(F26:F29)</f>
        <v>-131.93096013621198</v>
      </c>
      <c r="G30" s="78">
        <f t="shared" ref="G30" si="41">SUM(G26:G29)</f>
        <v>-131.9309597840429</v>
      </c>
      <c r="H30" s="78">
        <f t="shared" ref="H30" si="42">SUM(H26:H29)</f>
        <v>-267.0683461092276</v>
      </c>
      <c r="I30" s="78">
        <f t="shared" ref="I30" si="43">SUM(I26:I29)</f>
        <v>-123.74917711981379</v>
      </c>
      <c r="J30" s="78">
        <f t="shared" ref="J30" si="44">SUM(J26:J29)</f>
        <v>-123.74850740168858</v>
      </c>
      <c r="K30" s="78">
        <f t="shared" ref="K30" si="45">SUM(K26:K29)</f>
        <v>41.982362598676445</v>
      </c>
      <c r="L30" s="78">
        <f t="shared" ref="L30" si="46">SUM(L26:L29)</f>
        <v>41.982362599036605</v>
      </c>
      <c r="M30" s="78">
        <f t="shared" ref="M30" si="47">SUM(M26:M29)</f>
        <v>41.982362599381304</v>
      </c>
      <c r="N30" s="78">
        <f t="shared" ref="N30" si="48">SUM(N26:N29)</f>
        <v>41.982362599746921</v>
      </c>
      <c r="O30" s="78">
        <f t="shared" ref="O30" si="49">SUM(O26:O29)</f>
        <v>422.8082621537601</v>
      </c>
      <c r="P30" s="78">
        <f t="shared" ref="P30" si="50">SUM(P26:P29)</f>
        <v>247.80826419258028</v>
      </c>
      <c r="Q30" s="78">
        <f t="shared" ref="Q30" si="51">SUM(Q26:Q29)</f>
        <v>130.80826214692615</v>
      </c>
      <c r="R30" s="78">
        <f t="shared" ref="R30" si="52">SUM(R26:R29)</f>
        <v>498.82683863427656</v>
      </c>
      <c r="S30" s="78">
        <f t="shared" ref="S30" si="53">SUM(S26:S29)</f>
        <v>132.05696765569598</v>
      </c>
      <c r="T30" s="78">
        <f t="shared" ref="T30" si="54">SUM(T26:T29)</f>
        <v>132.05696765106575</v>
      </c>
      <c r="U30" s="78">
        <f t="shared" ref="U30" si="55">SUM(U26:U29)</f>
        <v>-696.9446404699703</v>
      </c>
      <c r="V30" s="78">
        <f t="shared" ref="V30" si="56">SUM(V26:V29)</f>
        <v>-784.34442045932019</v>
      </c>
      <c r="W30" s="78">
        <f t="shared" ref="W30" si="57">SUM(W26:W29)</f>
        <v>-646.83872044322061</v>
      </c>
      <c r="X30" s="78">
        <f t="shared" ref="X30" si="58">SUM(X26:X29)</f>
        <v>9.5223195366402251</v>
      </c>
      <c r="Y30" s="78">
        <f t="shared" ref="Y30" si="59">SUM(Y26:Y29)</f>
        <v>-226.03308650374424</v>
      </c>
      <c r="Z30" s="78">
        <f t="shared" ref="Z30" si="60">SUM(Z26:Z29)</f>
        <v>152.96538999999984</v>
      </c>
      <c r="AA30" s="78">
        <f t="shared" ref="AA30" si="61">SUM(AA26:AA29)</f>
        <v>300.96538999999984</v>
      </c>
      <c r="AB30" s="78">
        <f t="shared" ref="AB30" si="62">SUM(AB26:AB29)</f>
        <v>-2122.8917142330843</v>
      </c>
      <c r="AC30" s="78">
        <f t="shared" ref="AC30" si="63">SUM(AC26:AC29)</f>
        <v>-2992.3977892996199</v>
      </c>
      <c r="AD30" s="78">
        <f t="shared" ref="AD30" si="64">SUM(AD26:AD29)</f>
        <v>-3739.9312912681735</v>
      </c>
      <c r="AE30" s="78">
        <f t="shared" ref="AE30" si="65">SUM(AE26:AE29)</f>
        <v>-3220.9312912601899</v>
      </c>
    </row>
    <row r="31" spans="1:31" s="95" customFormat="1" x14ac:dyDescent="0.3"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  <c r="AE31" s="78"/>
    </row>
    <row r="32" spans="1:31" s="95" customFormat="1" x14ac:dyDescent="0.3">
      <c r="A32" s="95" t="s">
        <v>1233</v>
      </c>
      <c r="B32" s="95" t="s">
        <v>1315</v>
      </c>
      <c r="C32" s="78" t="s">
        <v>1316</v>
      </c>
      <c r="D32" s="78" t="s">
        <v>1317</v>
      </c>
      <c r="E32" s="78" t="s">
        <v>1318</v>
      </c>
      <c r="F32" s="78" t="s">
        <v>1319</v>
      </c>
      <c r="G32" s="78" t="s">
        <v>1320</v>
      </c>
      <c r="H32" s="78" t="s">
        <v>1321</v>
      </c>
      <c r="I32" s="78" t="s">
        <v>1322</v>
      </c>
      <c r="J32" s="78" t="s">
        <v>1323</v>
      </c>
      <c r="K32" s="78" t="s">
        <v>1324</v>
      </c>
      <c r="L32" s="78" t="s">
        <v>1325</v>
      </c>
      <c r="M32" s="78" t="s">
        <v>1326</v>
      </c>
      <c r="N32" s="78" t="s">
        <v>1327</v>
      </c>
      <c r="O32" s="78" t="s">
        <v>1328</v>
      </c>
      <c r="P32" s="78" t="s">
        <v>1329</v>
      </c>
      <c r="Q32" s="78" t="s">
        <v>1330</v>
      </c>
      <c r="R32" s="78" t="s">
        <v>1331</v>
      </c>
      <c r="S32" s="78" t="s">
        <v>1332</v>
      </c>
      <c r="T32" s="78" t="s">
        <v>1333</v>
      </c>
      <c r="U32" s="78" t="s">
        <v>1334</v>
      </c>
      <c r="V32" s="78" t="s">
        <v>1335</v>
      </c>
      <c r="W32" s="78" t="s">
        <v>1336</v>
      </c>
      <c r="X32" s="78" t="s">
        <v>1337</v>
      </c>
      <c r="Y32" s="78" t="s">
        <v>1338</v>
      </c>
      <c r="Z32" s="78" t="s">
        <v>1339</v>
      </c>
      <c r="AA32" s="78" t="s">
        <v>1340</v>
      </c>
      <c r="AB32" s="78" t="s">
        <v>1341</v>
      </c>
      <c r="AC32" s="78" t="s">
        <v>1342</v>
      </c>
      <c r="AD32" s="78" t="s">
        <v>1343</v>
      </c>
      <c r="AE32" s="78" t="s">
        <v>1344</v>
      </c>
    </row>
    <row r="33" spans="1:31" s="95" customFormat="1" x14ac:dyDescent="0.3">
      <c r="A33" s="95" t="s">
        <v>691</v>
      </c>
      <c r="B33" s="95" t="s">
        <v>575</v>
      </c>
      <c r="C33" s="78">
        <f>C119-C76</f>
        <v>30</v>
      </c>
      <c r="D33" s="78">
        <f t="shared" ref="D33:AE36" si="66">D119-D76</f>
        <v>30</v>
      </c>
      <c r="E33" s="78">
        <f t="shared" si="66"/>
        <v>30</v>
      </c>
      <c r="F33" s="78">
        <f>F119-F76</f>
        <v>-107.33461000000034</v>
      </c>
      <c r="G33" s="78">
        <f t="shared" si="66"/>
        <v>-27.519320000000334</v>
      </c>
      <c r="H33" s="78">
        <f t="shared" si="66"/>
        <v>279.10928000000013</v>
      </c>
      <c r="I33" s="78">
        <f t="shared" si="66"/>
        <v>-1.00383884E-4</v>
      </c>
      <c r="J33" s="78">
        <f t="shared" si="66"/>
        <v>0</v>
      </c>
      <c r="K33" s="78">
        <f t="shared" si="66"/>
        <v>-1.0019440399999999E-4</v>
      </c>
      <c r="L33" s="78">
        <f t="shared" si="66"/>
        <v>0</v>
      </c>
      <c r="M33" s="78">
        <f t="shared" si="66"/>
        <v>0</v>
      </c>
      <c r="N33" s="78">
        <f t="shared" si="66"/>
        <v>-1.00375849999999E-4</v>
      </c>
      <c r="O33" s="78">
        <f t="shared" si="66"/>
        <v>-1.0036952E-4</v>
      </c>
      <c r="P33" s="78">
        <f t="shared" si="66"/>
        <v>-1.00428566E-4</v>
      </c>
      <c r="Q33" s="78">
        <f t="shared" si="66"/>
        <v>-1.0044372E-4</v>
      </c>
      <c r="R33" s="78">
        <f t="shared" si="66"/>
        <v>-1.00441149999999E-4</v>
      </c>
      <c r="S33" s="78">
        <f t="shared" si="66"/>
        <v>-1.0046489E-4</v>
      </c>
      <c r="T33" s="78">
        <f t="shared" si="66"/>
        <v>-1.0044155999999999E-4</v>
      </c>
      <c r="U33" s="78">
        <f t="shared" si="66"/>
        <v>-1.0046222E-4</v>
      </c>
      <c r="V33" s="78">
        <f t="shared" si="66"/>
        <v>-1.005121E-4</v>
      </c>
      <c r="W33" s="78">
        <f t="shared" si="66"/>
        <v>-1.0047410999999999E-4</v>
      </c>
      <c r="X33" s="78">
        <f t="shared" si="66"/>
        <v>-1.0044373E-4</v>
      </c>
      <c r="Y33" s="78">
        <f t="shared" si="66"/>
        <v>-1.00435165E-4</v>
      </c>
      <c r="Z33" s="78">
        <f t="shared" si="66"/>
        <v>-1.0047697000000001E-4</v>
      </c>
      <c r="AA33" s="78">
        <f t="shared" si="66"/>
        <v>-1.0042864E-4</v>
      </c>
      <c r="AB33" s="78">
        <f t="shared" si="66"/>
        <v>-1.00422824999999E-4</v>
      </c>
      <c r="AC33" s="78">
        <f t="shared" si="66"/>
        <v>0</v>
      </c>
      <c r="AD33" s="78">
        <f t="shared" si="66"/>
        <v>0</v>
      </c>
      <c r="AE33" s="78">
        <f t="shared" si="66"/>
        <v>0</v>
      </c>
    </row>
    <row r="34" spans="1:31" s="95" customFormat="1" x14ac:dyDescent="0.3">
      <c r="A34" s="95" t="s">
        <v>691</v>
      </c>
      <c r="B34" s="95" t="s">
        <v>360</v>
      </c>
      <c r="C34" s="78">
        <f t="shared" ref="C34:R36" si="67">C120-C77</f>
        <v>0</v>
      </c>
      <c r="D34" s="78">
        <f t="shared" si="67"/>
        <v>0</v>
      </c>
      <c r="E34" s="78">
        <f t="shared" si="67"/>
        <v>0</v>
      </c>
      <c r="F34" s="78">
        <f t="shared" si="67"/>
        <v>0</v>
      </c>
      <c r="G34" s="78">
        <f t="shared" si="67"/>
        <v>0</v>
      </c>
      <c r="H34" s="78">
        <f t="shared" si="67"/>
        <v>0</v>
      </c>
      <c r="I34" s="78">
        <f t="shared" si="67"/>
        <v>0</v>
      </c>
      <c r="J34" s="78">
        <f t="shared" si="67"/>
        <v>0</v>
      </c>
      <c r="K34" s="78">
        <f t="shared" si="67"/>
        <v>0</v>
      </c>
      <c r="L34" s="78">
        <f t="shared" si="67"/>
        <v>0</v>
      </c>
      <c r="M34" s="78">
        <f t="shared" si="67"/>
        <v>0</v>
      </c>
      <c r="N34" s="78">
        <f t="shared" si="67"/>
        <v>0</v>
      </c>
      <c r="O34" s="78">
        <f t="shared" si="67"/>
        <v>0</v>
      </c>
      <c r="P34" s="78">
        <f t="shared" si="67"/>
        <v>0</v>
      </c>
      <c r="Q34" s="78">
        <f t="shared" si="67"/>
        <v>0</v>
      </c>
      <c r="R34" s="78">
        <f t="shared" si="67"/>
        <v>0</v>
      </c>
      <c r="S34" s="78">
        <f t="shared" si="66"/>
        <v>0</v>
      </c>
      <c r="T34" s="78">
        <f t="shared" si="66"/>
        <v>0</v>
      </c>
      <c r="U34" s="78">
        <f t="shared" si="66"/>
        <v>0</v>
      </c>
      <c r="V34" s="78">
        <f t="shared" si="66"/>
        <v>0</v>
      </c>
      <c r="W34" s="78">
        <f t="shared" si="66"/>
        <v>0</v>
      </c>
      <c r="X34" s="78">
        <f t="shared" si="66"/>
        <v>0</v>
      </c>
      <c r="Y34" s="78">
        <f t="shared" si="66"/>
        <v>0</v>
      </c>
      <c r="Z34" s="78">
        <f t="shared" si="66"/>
        <v>0</v>
      </c>
      <c r="AA34" s="78">
        <f t="shared" si="66"/>
        <v>0</v>
      </c>
      <c r="AB34" s="78">
        <f t="shared" si="66"/>
        <v>0</v>
      </c>
      <c r="AC34" s="78">
        <f t="shared" si="66"/>
        <v>0</v>
      </c>
      <c r="AD34" s="78">
        <f t="shared" si="66"/>
        <v>0</v>
      </c>
      <c r="AE34" s="78">
        <f t="shared" si="66"/>
        <v>0</v>
      </c>
    </row>
    <row r="35" spans="1:31" s="95" customFormat="1" x14ac:dyDescent="0.3">
      <c r="A35" s="95" t="s">
        <v>691</v>
      </c>
      <c r="B35" s="95" t="s">
        <v>1346</v>
      </c>
      <c r="C35" s="78">
        <f t="shared" si="67"/>
        <v>0</v>
      </c>
      <c r="D35" s="78">
        <f t="shared" si="66"/>
        <v>0</v>
      </c>
      <c r="E35" s="78">
        <f t="shared" si="66"/>
        <v>0</v>
      </c>
      <c r="F35" s="78">
        <f t="shared" si="66"/>
        <v>0</v>
      </c>
      <c r="G35" s="78">
        <f t="shared" si="66"/>
        <v>0</v>
      </c>
      <c r="H35" s="78">
        <f t="shared" si="66"/>
        <v>0</v>
      </c>
      <c r="I35" s="78">
        <f t="shared" si="66"/>
        <v>0</v>
      </c>
      <c r="J35" s="78">
        <f t="shared" si="66"/>
        <v>0</v>
      </c>
      <c r="K35" s="78">
        <f t="shared" si="66"/>
        <v>0</v>
      </c>
      <c r="L35" s="78">
        <f t="shared" si="66"/>
        <v>0</v>
      </c>
      <c r="M35" s="78">
        <f t="shared" si="66"/>
        <v>0</v>
      </c>
      <c r="N35" s="78">
        <f t="shared" si="66"/>
        <v>0</v>
      </c>
      <c r="O35" s="78">
        <f t="shared" si="66"/>
        <v>0</v>
      </c>
      <c r="P35" s="78">
        <f t="shared" si="66"/>
        <v>0</v>
      </c>
      <c r="Q35" s="78">
        <f t="shared" si="66"/>
        <v>0</v>
      </c>
      <c r="R35" s="78">
        <f t="shared" si="66"/>
        <v>0</v>
      </c>
      <c r="S35" s="78">
        <f t="shared" si="66"/>
        <v>0</v>
      </c>
      <c r="T35" s="78">
        <f t="shared" si="66"/>
        <v>0</v>
      </c>
      <c r="U35" s="78">
        <f t="shared" si="66"/>
        <v>0</v>
      </c>
      <c r="V35" s="78">
        <f t="shared" si="66"/>
        <v>0</v>
      </c>
      <c r="W35" s="78">
        <f t="shared" si="66"/>
        <v>0</v>
      </c>
      <c r="X35" s="78">
        <f t="shared" si="66"/>
        <v>0</v>
      </c>
      <c r="Y35" s="78">
        <f t="shared" si="66"/>
        <v>0</v>
      </c>
      <c r="Z35" s="78">
        <f t="shared" si="66"/>
        <v>0</v>
      </c>
      <c r="AA35" s="78">
        <f t="shared" si="66"/>
        <v>0</v>
      </c>
      <c r="AB35" s="78">
        <f t="shared" si="66"/>
        <v>0</v>
      </c>
      <c r="AC35" s="78">
        <f t="shared" si="66"/>
        <v>0</v>
      </c>
      <c r="AD35" s="78">
        <f t="shared" si="66"/>
        <v>0</v>
      </c>
      <c r="AE35" s="78">
        <f t="shared" si="66"/>
        <v>0</v>
      </c>
    </row>
    <row r="36" spans="1:31" s="95" customFormat="1" x14ac:dyDescent="0.3">
      <c r="A36" s="95" t="s">
        <v>691</v>
      </c>
      <c r="B36" s="95" t="s">
        <v>1347</v>
      </c>
      <c r="C36" s="78">
        <f t="shared" si="67"/>
        <v>0</v>
      </c>
      <c r="D36" s="78">
        <f t="shared" si="66"/>
        <v>0</v>
      </c>
      <c r="E36" s="78">
        <f t="shared" si="66"/>
        <v>0</v>
      </c>
      <c r="F36" s="78">
        <f t="shared" si="66"/>
        <v>0</v>
      </c>
      <c r="G36" s="78">
        <f t="shared" si="66"/>
        <v>0</v>
      </c>
      <c r="H36" s="78">
        <f t="shared" si="66"/>
        <v>0</v>
      </c>
      <c r="I36" s="78">
        <f t="shared" si="66"/>
        <v>0</v>
      </c>
      <c r="J36" s="78">
        <f t="shared" si="66"/>
        <v>0</v>
      </c>
      <c r="K36" s="78">
        <f t="shared" si="66"/>
        <v>0</v>
      </c>
      <c r="L36" s="78">
        <f t="shared" si="66"/>
        <v>0</v>
      </c>
      <c r="M36" s="78">
        <f t="shared" si="66"/>
        <v>0</v>
      </c>
      <c r="N36" s="78">
        <f t="shared" si="66"/>
        <v>0</v>
      </c>
      <c r="O36" s="78">
        <f t="shared" si="66"/>
        <v>170</v>
      </c>
      <c r="P36" s="78">
        <f t="shared" si="66"/>
        <v>0</v>
      </c>
      <c r="Q36" s="78">
        <f t="shared" si="66"/>
        <v>0</v>
      </c>
      <c r="R36" s="78">
        <f t="shared" si="66"/>
        <v>0</v>
      </c>
      <c r="S36" s="78">
        <f t="shared" si="66"/>
        <v>-4.6749350008212787E-4</v>
      </c>
      <c r="T36" s="78">
        <f t="shared" si="66"/>
        <v>-4.6752436992392177E-4</v>
      </c>
      <c r="U36" s="78">
        <f t="shared" si="66"/>
        <v>439.99953233202996</v>
      </c>
      <c r="V36" s="78">
        <f t="shared" si="66"/>
        <v>-4.6779250010331452E-4</v>
      </c>
      <c r="W36" s="78">
        <f t="shared" si="66"/>
        <v>-1517.5803999999998</v>
      </c>
      <c r="X36" s="78">
        <f t="shared" si="66"/>
        <v>-1423.5803999999998</v>
      </c>
      <c r="Y36" s="78">
        <f t="shared" si="66"/>
        <v>-1886.1477371268002</v>
      </c>
      <c r="Z36" s="78">
        <f t="shared" si="66"/>
        <v>-2634.2555814767602</v>
      </c>
      <c r="AA36" s="78">
        <f t="shared" si="66"/>
        <v>-2634.2555815042001</v>
      </c>
      <c r="AB36" s="78">
        <f t="shared" si="66"/>
        <v>-2634.25558156241</v>
      </c>
      <c r="AC36" s="78">
        <f t="shared" si="66"/>
        <v>-2050.2555816721001</v>
      </c>
      <c r="AD36" s="78">
        <f t="shared" si="66"/>
        <v>-2634.25558194728</v>
      </c>
      <c r="AE36" s="78">
        <f t="shared" si="66"/>
        <v>-3684.1537011927703</v>
      </c>
    </row>
    <row r="37" spans="1:31" s="95" customFormat="1" x14ac:dyDescent="0.3">
      <c r="A37" s="95" t="s">
        <v>691</v>
      </c>
      <c r="B37" s="95" t="s">
        <v>1416</v>
      </c>
      <c r="C37" s="78">
        <f>SUM(C33:C36)</f>
        <v>30</v>
      </c>
      <c r="D37" s="78">
        <f t="shared" ref="D37" si="68">SUM(D33:D36)</f>
        <v>30</v>
      </c>
      <c r="E37" s="78">
        <f t="shared" ref="E37" si="69">SUM(E33:E36)</f>
        <v>30</v>
      </c>
      <c r="F37" s="78">
        <f t="shared" ref="F37" si="70">SUM(F33:F36)</f>
        <v>-107.33461000000034</v>
      </c>
      <c r="G37" s="78">
        <f t="shared" ref="G37" si="71">SUM(G33:G36)</f>
        <v>-27.519320000000334</v>
      </c>
      <c r="H37" s="78">
        <f t="shared" ref="H37" si="72">SUM(H33:H36)</f>
        <v>279.10928000000013</v>
      </c>
      <c r="I37" s="78">
        <f t="shared" ref="I37" si="73">SUM(I33:I36)</f>
        <v>-1.00383884E-4</v>
      </c>
      <c r="J37" s="78">
        <f t="shared" ref="J37" si="74">SUM(J33:J36)</f>
        <v>0</v>
      </c>
      <c r="K37" s="78">
        <f t="shared" ref="K37" si="75">SUM(K33:K36)</f>
        <v>-1.0019440399999999E-4</v>
      </c>
      <c r="L37" s="78">
        <f t="shared" ref="L37" si="76">SUM(L33:L36)</f>
        <v>0</v>
      </c>
      <c r="M37" s="78">
        <f t="shared" ref="M37" si="77">SUM(M33:M36)</f>
        <v>0</v>
      </c>
      <c r="N37" s="78">
        <f t="shared" ref="N37" si="78">SUM(N33:N36)</f>
        <v>-1.00375849999999E-4</v>
      </c>
      <c r="O37" s="78">
        <f t="shared" ref="O37" si="79">SUM(O33:O36)</f>
        <v>169.99989963048</v>
      </c>
      <c r="P37" s="78">
        <f t="shared" ref="P37" si="80">SUM(P33:P36)</f>
        <v>-1.00428566E-4</v>
      </c>
      <c r="Q37" s="78">
        <f t="shared" ref="Q37" si="81">SUM(Q33:Q36)</f>
        <v>-1.0044372E-4</v>
      </c>
      <c r="R37" s="78">
        <f t="shared" ref="R37" si="82">SUM(R33:R36)</f>
        <v>-1.00441149999999E-4</v>
      </c>
      <c r="S37" s="78">
        <f t="shared" ref="S37" si="83">SUM(S33:S36)</f>
        <v>-5.6795839008212787E-4</v>
      </c>
      <c r="T37" s="78">
        <f t="shared" ref="T37" si="84">SUM(T33:T36)</f>
        <v>-5.6796592992392175E-4</v>
      </c>
      <c r="U37" s="78">
        <f t="shared" ref="U37" si="85">SUM(U33:U36)</f>
        <v>439.99943186980994</v>
      </c>
      <c r="V37" s="78">
        <f t="shared" ref="V37" si="86">SUM(V33:V36)</f>
        <v>-5.6830460010331453E-4</v>
      </c>
      <c r="W37" s="78">
        <f t="shared" ref="W37" si="87">SUM(W33:W36)</f>
        <v>-1517.5805004741098</v>
      </c>
      <c r="X37" s="78">
        <f t="shared" ref="X37" si="88">SUM(X33:X36)</f>
        <v>-1423.5805004437298</v>
      </c>
      <c r="Y37" s="78">
        <f t="shared" ref="Y37" si="89">SUM(Y33:Y36)</f>
        <v>-1886.1478375619652</v>
      </c>
      <c r="Z37" s="78">
        <f t="shared" ref="Z37" si="90">SUM(Z33:Z36)</f>
        <v>-2634.2556819537303</v>
      </c>
      <c r="AA37" s="78">
        <f t="shared" ref="AA37" si="91">SUM(AA33:AA36)</f>
        <v>-2634.2556819328402</v>
      </c>
      <c r="AB37" s="78">
        <f t="shared" ref="AB37" si="92">SUM(AB33:AB36)</f>
        <v>-2634.2556819852352</v>
      </c>
      <c r="AC37" s="78">
        <f t="shared" ref="AC37" si="93">SUM(AC33:AC36)</f>
        <v>-2050.2555816721001</v>
      </c>
      <c r="AD37" s="78">
        <f t="shared" ref="AD37" si="94">SUM(AD33:AD36)</f>
        <v>-2634.25558194728</v>
      </c>
      <c r="AE37" s="78">
        <f t="shared" ref="AE37" si="95">SUM(AE33:AE36)</f>
        <v>-3684.1537011927703</v>
      </c>
    </row>
    <row r="38" spans="1:31" s="95" customFormat="1" x14ac:dyDescent="0.3"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</row>
    <row r="39" spans="1:31" s="95" customFormat="1" x14ac:dyDescent="0.3">
      <c r="A39" s="95" t="s">
        <v>1233</v>
      </c>
      <c r="B39" s="95" t="s">
        <v>1315</v>
      </c>
      <c r="C39" s="78" t="s">
        <v>1316</v>
      </c>
      <c r="D39" s="78" t="s">
        <v>1317</v>
      </c>
      <c r="E39" s="78" t="s">
        <v>1318</v>
      </c>
      <c r="F39" s="78" t="s">
        <v>1319</v>
      </c>
      <c r="G39" s="78" t="s">
        <v>1320</v>
      </c>
      <c r="H39" s="78" t="s">
        <v>1321</v>
      </c>
      <c r="I39" s="78" t="s">
        <v>1322</v>
      </c>
      <c r="J39" s="78" t="s">
        <v>1323</v>
      </c>
      <c r="K39" s="78" t="s">
        <v>1324</v>
      </c>
      <c r="L39" s="78" t="s">
        <v>1325</v>
      </c>
      <c r="M39" s="78" t="s">
        <v>1326</v>
      </c>
      <c r="N39" s="78" t="s">
        <v>1327</v>
      </c>
      <c r="O39" s="78" t="s">
        <v>1328</v>
      </c>
      <c r="P39" s="78" t="s">
        <v>1329</v>
      </c>
      <c r="Q39" s="78" t="s">
        <v>1330</v>
      </c>
      <c r="R39" s="78" t="s">
        <v>1331</v>
      </c>
      <c r="S39" s="78" t="s">
        <v>1332</v>
      </c>
      <c r="T39" s="78" t="s">
        <v>1333</v>
      </c>
      <c r="U39" s="78" t="s">
        <v>1334</v>
      </c>
      <c r="V39" s="78" t="s">
        <v>1335</v>
      </c>
      <c r="W39" s="78" t="s">
        <v>1336</v>
      </c>
      <c r="X39" s="78" t="s">
        <v>1337</v>
      </c>
      <c r="Y39" s="78" t="s">
        <v>1338</v>
      </c>
      <c r="Z39" s="78" t="s">
        <v>1339</v>
      </c>
      <c r="AA39" s="78" t="s">
        <v>1340</v>
      </c>
      <c r="AB39" s="78" t="s">
        <v>1341</v>
      </c>
      <c r="AC39" s="78" t="s">
        <v>1342</v>
      </c>
      <c r="AD39" s="78" t="s">
        <v>1343</v>
      </c>
      <c r="AE39" s="78" t="s">
        <v>1344</v>
      </c>
    </row>
    <row r="40" spans="1:31" s="95" customFormat="1" x14ac:dyDescent="0.3">
      <c r="A40" s="95" t="s">
        <v>692</v>
      </c>
      <c r="B40" s="95" t="s">
        <v>575</v>
      </c>
      <c r="C40" s="78">
        <f>C126-C83</f>
        <v>0</v>
      </c>
      <c r="D40" s="78">
        <f t="shared" ref="D40:AE43" si="96">D126-D83</f>
        <v>0</v>
      </c>
      <c r="E40" s="78">
        <f t="shared" si="96"/>
        <v>0</v>
      </c>
      <c r="F40" s="78">
        <f t="shared" si="96"/>
        <v>0</v>
      </c>
      <c r="G40" s="78">
        <f t="shared" si="96"/>
        <v>0</v>
      </c>
      <c r="H40" s="78">
        <f t="shared" si="96"/>
        <v>0</v>
      </c>
      <c r="I40" s="78">
        <f t="shared" si="96"/>
        <v>0</v>
      </c>
      <c r="J40" s="78">
        <f t="shared" si="96"/>
        <v>0</v>
      </c>
      <c r="K40" s="78">
        <f t="shared" si="96"/>
        <v>0</v>
      </c>
      <c r="L40" s="78">
        <f t="shared" si="96"/>
        <v>0</v>
      </c>
      <c r="M40" s="78">
        <f t="shared" si="96"/>
        <v>0</v>
      </c>
      <c r="N40" s="78">
        <f t="shared" si="96"/>
        <v>0</v>
      </c>
      <c r="O40" s="78">
        <f t="shared" si="96"/>
        <v>0</v>
      </c>
      <c r="P40" s="78">
        <f t="shared" si="96"/>
        <v>0</v>
      </c>
      <c r="Q40" s="78">
        <f t="shared" si="96"/>
        <v>0</v>
      </c>
      <c r="R40" s="78">
        <f t="shared" si="96"/>
        <v>0</v>
      </c>
      <c r="S40" s="78">
        <f t="shared" si="96"/>
        <v>0</v>
      </c>
      <c r="T40" s="78">
        <f t="shared" si="96"/>
        <v>0</v>
      </c>
      <c r="U40" s="78">
        <f t="shared" si="96"/>
        <v>0</v>
      </c>
      <c r="V40" s="78">
        <f t="shared" si="96"/>
        <v>0</v>
      </c>
      <c r="W40" s="78">
        <f t="shared" si="96"/>
        <v>0</v>
      </c>
      <c r="X40" s="78">
        <f t="shared" si="96"/>
        <v>0</v>
      </c>
      <c r="Y40" s="78">
        <f t="shared" si="96"/>
        <v>0</v>
      </c>
      <c r="Z40" s="78">
        <f t="shared" si="96"/>
        <v>0</v>
      </c>
      <c r="AA40" s="78">
        <f t="shared" si="96"/>
        <v>0</v>
      </c>
      <c r="AB40" s="78">
        <f t="shared" si="96"/>
        <v>0</v>
      </c>
      <c r="AC40" s="78">
        <f t="shared" si="96"/>
        <v>0</v>
      </c>
      <c r="AD40" s="78">
        <f t="shared" si="96"/>
        <v>0</v>
      </c>
      <c r="AE40" s="78">
        <f t="shared" si="96"/>
        <v>0</v>
      </c>
    </row>
    <row r="41" spans="1:31" s="95" customFormat="1" x14ac:dyDescent="0.3">
      <c r="A41" s="95" t="s">
        <v>692</v>
      </c>
      <c r="B41" s="95" t="s">
        <v>360</v>
      </c>
      <c r="C41" s="78">
        <f t="shared" ref="C41:R43" si="97">C127-C84</f>
        <v>-233</v>
      </c>
      <c r="D41" s="78">
        <f t="shared" si="97"/>
        <v>-233</v>
      </c>
      <c r="E41" s="78">
        <f t="shared" si="97"/>
        <v>-53</v>
      </c>
      <c r="F41" s="78">
        <f t="shared" si="97"/>
        <v>-171</v>
      </c>
      <c r="G41" s="78">
        <f t="shared" si="97"/>
        <v>-171</v>
      </c>
      <c r="H41" s="78">
        <f t="shared" si="97"/>
        <v>-171</v>
      </c>
      <c r="I41" s="78">
        <f t="shared" si="97"/>
        <v>-171</v>
      </c>
      <c r="J41" s="78">
        <f t="shared" si="97"/>
        <v>-171</v>
      </c>
      <c r="K41" s="78">
        <f t="shared" si="97"/>
        <v>-171</v>
      </c>
      <c r="L41" s="78">
        <f t="shared" si="97"/>
        <v>-171</v>
      </c>
      <c r="M41" s="78">
        <f t="shared" si="97"/>
        <v>-171</v>
      </c>
      <c r="N41" s="78">
        <f t="shared" si="97"/>
        <v>-171</v>
      </c>
      <c r="O41" s="78">
        <f t="shared" si="97"/>
        <v>-171</v>
      </c>
      <c r="P41" s="78">
        <f t="shared" si="97"/>
        <v>-171</v>
      </c>
      <c r="Q41" s="78">
        <f t="shared" si="97"/>
        <v>-171</v>
      </c>
      <c r="R41" s="78">
        <f t="shared" si="97"/>
        <v>-171</v>
      </c>
      <c r="S41" s="78">
        <f t="shared" si="96"/>
        <v>358</v>
      </c>
      <c r="T41" s="78">
        <f t="shared" si="96"/>
        <v>0</v>
      </c>
      <c r="U41" s="78">
        <f t="shared" si="96"/>
        <v>0</v>
      </c>
      <c r="V41" s="78">
        <f t="shared" si="96"/>
        <v>0</v>
      </c>
      <c r="W41" s="78">
        <f t="shared" si="96"/>
        <v>0</v>
      </c>
      <c r="X41" s="78">
        <f t="shared" si="96"/>
        <v>0</v>
      </c>
      <c r="Y41" s="78">
        <f t="shared" si="96"/>
        <v>0</v>
      </c>
      <c r="Z41" s="78">
        <f t="shared" si="96"/>
        <v>0</v>
      </c>
      <c r="AA41" s="78">
        <f t="shared" si="96"/>
        <v>0</v>
      </c>
      <c r="AB41" s="78">
        <f t="shared" si="96"/>
        <v>0</v>
      </c>
      <c r="AC41" s="78">
        <f t="shared" si="96"/>
        <v>0</v>
      </c>
      <c r="AD41" s="78">
        <f t="shared" si="96"/>
        <v>0</v>
      </c>
      <c r="AE41" s="78">
        <f t="shared" si="96"/>
        <v>0</v>
      </c>
    </row>
    <row r="42" spans="1:31" s="95" customFormat="1" x14ac:dyDescent="0.3">
      <c r="A42" s="95" t="s">
        <v>692</v>
      </c>
      <c r="B42" s="95" t="s">
        <v>1346</v>
      </c>
      <c r="C42" s="78">
        <f t="shared" si="97"/>
        <v>600</v>
      </c>
      <c r="D42" s="78">
        <f t="shared" si="96"/>
        <v>600</v>
      </c>
      <c r="E42" s="78">
        <f t="shared" si="96"/>
        <v>600</v>
      </c>
      <c r="F42" s="78">
        <f t="shared" si="96"/>
        <v>400</v>
      </c>
      <c r="G42" s="78">
        <f t="shared" si="96"/>
        <v>400</v>
      </c>
      <c r="H42" s="78">
        <f t="shared" si="96"/>
        <v>400</v>
      </c>
      <c r="I42" s="78">
        <f t="shared" si="96"/>
        <v>400</v>
      </c>
      <c r="J42" s="78">
        <f t="shared" si="96"/>
        <v>400</v>
      </c>
      <c r="K42" s="78">
        <f t="shared" si="96"/>
        <v>400</v>
      </c>
      <c r="L42" s="78">
        <f t="shared" si="96"/>
        <v>400</v>
      </c>
      <c r="M42" s="78">
        <f t="shared" si="96"/>
        <v>400</v>
      </c>
      <c r="N42" s="78">
        <f t="shared" si="96"/>
        <v>400</v>
      </c>
      <c r="O42" s="78">
        <f t="shared" si="96"/>
        <v>400</v>
      </c>
      <c r="P42" s="78">
        <f t="shared" si="96"/>
        <v>400</v>
      </c>
      <c r="Q42" s="78">
        <f t="shared" si="96"/>
        <v>400</v>
      </c>
      <c r="R42" s="78">
        <f t="shared" si="96"/>
        <v>0</v>
      </c>
      <c r="S42" s="78">
        <f t="shared" si="96"/>
        <v>0</v>
      </c>
      <c r="T42" s="78">
        <f t="shared" si="96"/>
        <v>0</v>
      </c>
      <c r="U42" s="78">
        <f t="shared" si="96"/>
        <v>0</v>
      </c>
      <c r="V42" s="78">
        <f t="shared" si="96"/>
        <v>0</v>
      </c>
      <c r="W42" s="78">
        <f t="shared" si="96"/>
        <v>0</v>
      </c>
      <c r="X42" s="78">
        <f t="shared" si="96"/>
        <v>0</v>
      </c>
      <c r="Y42" s="78">
        <f t="shared" si="96"/>
        <v>0</v>
      </c>
      <c r="Z42" s="78">
        <f t="shared" si="96"/>
        <v>0</v>
      </c>
      <c r="AA42" s="78">
        <f t="shared" si="96"/>
        <v>0</v>
      </c>
      <c r="AB42" s="78">
        <f t="shared" si="96"/>
        <v>0</v>
      </c>
      <c r="AC42" s="78">
        <f t="shared" si="96"/>
        <v>0</v>
      </c>
      <c r="AD42" s="78">
        <f t="shared" si="96"/>
        <v>0</v>
      </c>
      <c r="AE42" s="78">
        <f t="shared" si="96"/>
        <v>0</v>
      </c>
    </row>
    <row r="43" spans="1:31" s="95" customFormat="1" x14ac:dyDescent="0.3">
      <c r="A43" s="95" t="s">
        <v>692</v>
      </c>
      <c r="B43" s="95" t="s">
        <v>1347</v>
      </c>
      <c r="C43" s="78">
        <f t="shared" si="97"/>
        <v>-236.33999176025281</v>
      </c>
      <c r="D43" s="78">
        <f t="shared" si="96"/>
        <v>-236.33999176025281</v>
      </c>
      <c r="E43" s="78">
        <f t="shared" si="96"/>
        <v>-113.33999176025281</v>
      </c>
      <c r="F43" s="78">
        <f t="shared" si="96"/>
        <v>-113.33999176025281</v>
      </c>
      <c r="G43" s="78">
        <f t="shared" si="96"/>
        <v>-113.33999176025281</v>
      </c>
      <c r="H43" s="78">
        <f t="shared" si="96"/>
        <v>-113.33999176025281</v>
      </c>
      <c r="I43" s="78">
        <f t="shared" si="96"/>
        <v>-113.33999176025281</v>
      </c>
      <c r="J43" s="78">
        <f t="shared" si="96"/>
        <v>-113.33999176025281</v>
      </c>
      <c r="K43" s="78">
        <f t="shared" si="96"/>
        <v>-113.33999176025281</v>
      </c>
      <c r="L43" s="78">
        <f t="shared" si="96"/>
        <v>269.16000823974696</v>
      </c>
      <c r="M43" s="78">
        <f t="shared" si="96"/>
        <v>-113.33999176025304</v>
      </c>
      <c r="N43" s="78">
        <f t="shared" si="96"/>
        <v>156.00000457763713</v>
      </c>
      <c r="O43" s="78">
        <f t="shared" si="96"/>
        <v>88.000004577637128</v>
      </c>
      <c r="P43" s="78">
        <f t="shared" si="96"/>
        <v>88.000004577637128</v>
      </c>
      <c r="Q43" s="78">
        <f t="shared" si="96"/>
        <v>167.99990018237213</v>
      </c>
      <c r="R43" s="78">
        <f t="shared" si="96"/>
        <v>87.999900125217096</v>
      </c>
      <c r="S43" s="78">
        <f t="shared" si="96"/>
        <v>-275.67074542236287</v>
      </c>
      <c r="T43" s="78">
        <f t="shared" si="96"/>
        <v>-275.67074542236287</v>
      </c>
      <c r="U43" s="78">
        <f t="shared" si="96"/>
        <v>-275.67074542236287</v>
      </c>
      <c r="V43" s="78">
        <f t="shared" si="96"/>
        <v>-275.67074542236287</v>
      </c>
      <c r="W43" s="78">
        <f t="shared" si="96"/>
        <v>-320.22732542236281</v>
      </c>
      <c r="X43" s="78">
        <f t="shared" si="96"/>
        <v>-320.22732542236281</v>
      </c>
      <c r="Y43" s="78">
        <f t="shared" si="96"/>
        <v>-587.22859961593895</v>
      </c>
      <c r="Z43" s="78">
        <f t="shared" si="96"/>
        <v>-249.22859970517811</v>
      </c>
      <c r="AA43" s="78">
        <f t="shared" si="96"/>
        <v>-587.22859972953802</v>
      </c>
      <c r="AB43" s="78">
        <f t="shared" si="96"/>
        <v>-587.22859975732308</v>
      </c>
      <c r="AC43" s="78">
        <f t="shared" si="96"/>
        <v>-710.22859978783299</v>
      </c>
      <c r="AD43" s="78">
        <f t="shared" si="96"/>
        <v>-710.2285998290331</v>
      </c>
      <c r="AE43" s="78">
        <f t="shared" si="96"/>
        <v>-710.22860484325315</v>
      </c>
    </row>
    <row r="44" spans="1:31" s="95" customFormat="1" x14ac:dyDescent="0.3">
      <c r="A44" s="95" t="s">
        <v>692</v>
      </c>
      <c r="B44" s="95" t="s">
        <v>1416</v>
      </c>
      <c r="C44" s="78">
        <f>SUM(C40:C43)</f>
        <v>130.66000823974719</v>
      </c>
      <c r="D44" s="78">
        <f t="shared" ref="D44" si="98">SUM(D40:D43)</f>
        <v>130.66000823974719</v>
      </c>
      <c r="E44" s="78">
        <f t="shared" ref="E44" si="99">SUM(E40:E43)</f>
        <v>433.66000823974719</v>
      </c>
      <c r="F44" s="78">
        <f t="shared" ref="F44" si="100">SUM(F40:F43)</f>
        <v>115.66000823974719</v>
      </c>
      <c r="G44" s="78">
        <f t="shared" ref="G44" si="101">SUM(G40:G43)</f>
        <v>115.66000823974719</v>
      </c>
      <c r="H44" s="78">
        <f t="shared" ref="H44" si="102">SUM(H40:H43)</f>
        <v>115.66000823974719</v>
      </c>
      <c r="I44" s="78">
        <f t="shared" ref="I44" si="103">SUM(I40:I43)</f>
        <v>115.66000823974719</v>
      </c>
      <c r="J44" s="78">
        <f t="shared" ref="J44" si="104">SUM(J40:J43)</f>
        <v>115.66000823974719</v>
      </c>
      <c r="K44" s="78">
        <f t="shared" ref="K44" si="105">SUM(K40:K43)</f>
        <v>115.66000823974719</v>
      </c>
      <c r="L44" s="78">
        <f t="shared" ref="L44" si="106">SUM(L40:L43)</f>
        <v>498.16000823974696</v>
      </c>
      <c r="M44" s="78">
        <f t="shared" ref="M44" si="107">SUM(M40:M43)</f>
        <v>115.66000823974696</v>
      </c>
      <c r="N44" s="78">
        <f t="shared" ref="N44" si="108">SUM(N40:N43)</f>
        <v>385.00000457763713</v>
      </c>
      <c r="O44" s="78">
        <f t="shared" ref="O44" si="109">SUM(O40:O43)</f>
        <v>317.00000457763713</v>
      </c>
      <c r="P44" s="78">
        <f t="shared" ref="P44" si="110">SUM(P40:P43)</f>
        <v>317.00000457763713</v>
      </c>
      <c r="Q44" s="78">
        <f t="shared" ref="Q44" si="111">SUM(Q40:Q43)</f>
        <v>396.99990018237213</v>
      </c>
      <c r="R44" s="78">
        <f t="shared" ref="R44" si="112">SUM(R40:R43)</f>
        <v>-83.000099874782904</v>
      </c>
      <c r="S44" s="78">
        <f t="shared" ref="S44" si="113">SUM(S40:S43)</f>
        <v>82.32925457763713</v>
      </c>
      <c r="T44" s="78">
        <f t="shared" ref="T44" si="114">SUM(T40:T43)</f>
        <v>-275.67074542236287</v>
      </c>
      <c r="U44" s="78">
        <f t="shared" ref="U44" si="115">SUM(U40:U43)</f>
        <v>-275.67074542236287</v>
      </c>
      <c r="V44" s="78">
        <f t="shared" ref="V44" si="116">SUM(V40:V43)</f>
        <v>-275.67074542236287</v>
      </c>
      <c r="W44" s="78">
        <f t="shared" ref="W44" si="117">SUM(W40:W43)</f>
        <v>-320.22732542236281</v>
      </c>
      <c r="X44" s="78">
        <f t="shared" ref="X44" si="118">SUM(X40:X43)</f>
        <v>-320.22732542236281</v>
      </c>
      <c r="Y44" s="78">
        <f t="shared" ref="Y44" si="119">SUM(Y40:Y43)</f>
        <v>-587.22859961593895</v>
      </c>
      <c r="Z44" s="78">
        <f t="shared" ref="Z44" si="120">SUM(Z40:Z43)</f>
        <v>-249.22859970517811</v>
      </c>
      <c r="AA44" s="78">
        <f t="shared" ref="AA44" si="121">SUM(AA40:AA43)</f>
        <v>-587.22859972953802</v>
      </c>
      <c r="AB44" s="78">
        <f t="shared" ref="AB44" si="122">SUM(AB40:AB43)</f>
        <v>-587.22859975732308</v>
      </c>
      <c r="AC44" s="78">
        <f t="shared" ref="AC44" si="123">SUM(AC40:AC43)</f>
        <v>-710.22859978783299</v>
      </c>
      <c r="AD44" s="78">
        <f t="shared" ref="AD44" si="124">SUM(AD40:AD43)</f>
        <v>-710.2285998290331</v>
      </c>
      <c r="AE44" s="78">
        <f t="shared" ref="AE44" si="125">SUM(AE40:AE43)</f>
        <v>-710.22860484325315</v>
      </c>
    </row>
    <row r="45" spans="1:31" s="95" customFormat="1" x14ac:dyDescent="0.3"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/>
      <c r="AD45" s="78"/>
      <c r="AE45" s="78"/>
    </row>
    <row r="46" spans="1:31" s="95" customFormat="1" x14ac:dyDescent="0.3">
      <c r="A46" s="95" t="s">
        <v>1233</v>
      </c>
      <c r="B46" s="95" t="s">
        <v>1315</v>
      </c>
      <c r="C46" s="78" t="s">
        <v>1316</v>
      </c>
      <c r="D46" s="78" t="s">
        <v>1317</v>
      </c>
      <c r="E46" s="78" t="s">
        <v>1318</v>
      </c>
      <c r="F46" s="78" t="s">
        <v>1319</v>
      </c>
      <c r="G46" s="78" t="s">
        <v>1320</v>
      </c>
      <c r="H46" s="78" t="s">
        <v>1321</v>
      </c>
      <c r="I46" s="78" t="s">
        <v>1322</v>
      </c>
      <c r="J46" s="78" t="s">
        <v>1323</v>
      </c>
      <c r="K46" s="78" t="s">
        <v>1324</v>
      </c>
      <c r="L46" s="78" t="s">
        <v>1325</v>
      </c>
      <c r="M46" s="78" t="s">
        <v>1326</v>
      </c>
      <c r="N46" s="78" t="s">
        <v>1327</v>
      </c>
      <c r="O46" s="78" t="s">
        <v>1328</v>
      </c>
      <c r="P46" s="78" t="s">
        <v>1329</v>
      </c>
      <c r="Q46" s="78" t="s">
        <v>1330</v>
      </c>
      <c r="R46" s="78" t="s">
        <v>1331</v>
      </c>
      <c r="S46" s="78" t="s">
        <v>1332</v>
      </c>
      <c r="T46" s="78" t="s">
        <v>1333</v>
      </c>
      <c r="U46" s="78" t="s">
        <v>1334</v>
      </c>
      <c r="V46" s="78" t="s">
        <v>1335</v>
      </c>
      <c r="W46" s="78" t="s">
        <v>1336</v>
      </c>
      <c r="X46" s="78" t="s">
        <v>1337</v>
      </c>
      <c r="Y46" s="78" t="s">
        <v>1338</v>
      </c>
      <c r="Z46" s="78" t="s">
        <v>1339</v>
      </c>
      <c r="AA46" s="78" t="s">
        <v>1340</v>
      </c>
      <c r="AB46" s="78" t="s">
        <v>1341</v>
      </c>
      <c r="AC46" s="78" t="s">
        <v>1342</v>
      </c>
      <c r="AD46" s="78" t="s">
        <v>1343</v>
      </c>
      <c r="AE46" s="78" t="s">
        <v>1344</v>
      </c>
    </row>
    <row r="47" spans="1:31" s="95" customFormat="1" x14ac:dyDescent="0.3">
      <c r="A47" s="95" t="s">
        <v>351</v>
      </c>
      <c r="B47" s="95" t="s">
        <v>575</v>
      </c>
      <c r="C47" s="78">
        <f>C133-C90</f>
        <v>0</v>
      </c>
      <c r="D47" s="78">
        <f t="shared" ref="D47:AE50" si="126">D133-D90</f>
        <v>0</v>
      </c>
      <c r="E47" s="78">
        <f t="shared" si="126"/>
        <v>0</v>
      </c>
      <c r="F47" s="78">
        <f t="shared" si="126"/>
        <v>0</v>
      </c>
      <c r="G47" s="78">
        <f t="shared" si="126"/>
        <v>0</v>
      </c>
      <c r="H47" s="78">
        <f t="shared" si="126"/>
        <v>0</v>
      </c>
      <c r="I47" s="78">
        <f t="shared" si="126"/>
        <v>0</v>
      </c>
      <c r="J47" s="78">
        <f t="shared" si="126"/>
        <v>0</v>
      </c>
      <c r="K47" s="78">
        <f t="shared" si="126"/>
        <v>0</v>
      </c>
      <c r="L47" s="78">
        <f t="shared" si="126"/>
        <v>0</v>
      </c>
      <c r="M47" s="78">
        <f t="shared" si="126"/>
        <v>0</v>
      </c>
      <c r="N47" s="78">
        <f t="shared" si="126"/>
        <v>0</v>
      </c>
      <c r="O47" s="78">
        <f t="shared" si="126"/>
        <v>0</v>
      </c>
      <c r="P47" s="78">
        <f t="shared" si="126"/>
        <v>0</v>
      </c>
      <c r="Q47" s="78">
        <f t="shared" si="126"/>
        <v>0</v>
      </c>
      <c r="R47" s="78">
        <f t="shared" si="126"/>
        <v>0</v>
      </c>
      <c r="S47" s="78">
        <f t="shared" si="126"/>
        <v>0</v>
      </c>
      <c r="T47" s="78">
        <f t="shared" si="126"/>
        <v>0</v>
      </c>
      <c r="U47" s="78">
        <f t="shared" si="126"/>
        <v>0</v>
      </c>
      <c r="V47" s="78">
        <f t="shared" si="126"/>
        <v>0</v>
      </c>
      <c r="W47" s="78">
        <f t="shared" si="126"/>
        <v>0</v>
      </c>
      <c r="X47" s="78">
        <f t="shared" si="126"/>
        <v>0</v>
      </c>
      <c r="Y47" s="78">
        <f t="shared" si="126"/>
        <v>0</v>
      </c>
      <c r="Z47" s="78">
        <f t="shared" si="126"/>
        <v>0</v>
      </c>
      <c r="AA47" s="78">
        <f t="shared" si="126"/>
        <v>0</v>
      </c>
      <c r="AB47" s="78">
        <f t="shared" si="126"/>
        <v>0</v>
      </c>
      <c r="AC47" s="78">
        <f t="shared" si="126"/>
        <v>0</v>
      </c>
      <c r="AD47" s="78">
        <f t="shared" si="126"/>
        <v>0</v>
      </c>
      <c r="AE47" s="78">
        <f t="shared" si="126"/>
        <v>0</v>
      </c>
    </row>
    <row r="48" spans="1:31" s="95" customFormat="1" x14ac:dyDescent="0.3">
      <c r="A48" s="95" t="s">
        <v>351</v>
      </c>
      <c r="B48" s="95" t="s">
        <v>360</v>
      </c>
      <c r="C48" s="78">
        <f t="shared" ref="C48:R50" si="127">C134-C91</f>
        <v>-68</v>
      </c>
      <c r="D48" s="78">
        <f t="shared" si="127"/>
        <v>-68</v>
      </c>
      <c r="E48" s="78">
        <f t="shared" si="127"/>
        <v>-68</v>
      </c>
      <c r="F48" s="78">
        <f t="shared" si="127"/>
        <v>-68</v>
      </c>
      <c r="G48" s="78">
        <f t="shared" si="127"/>
        <v>-68</v>
      </c>
      <c r="H48" s="78">
        <f t="shared" si="127"/>
        <v>-68</v>
      </c>
      <c r="I48" s="78">
        <f t="shared" si="127"/>
        <v>-68</v>
      </c>
      <c r="J48" s="78">
        <f t="shared" si="127"/>
        <v>-68</v>
      </c>
      <c r="K48" s="78">
        <f t="shared" si="127"/>
        <v>-68</v>
      </c>
      <c r="L48" s="78">
        <f t="shared" si="127"/>
        <v>-68</v>
      </c>
      <c r="M48" s="78">
        <f t="shared" si="127"/>
        <v>-68</v>
      </c>
      <c r="N48" s="78">
        <f t="shared" si="127"/>
        <v>-68</v>
      </c>
      <c r="O48" s="78">
        <f t="shared" si="127"/>
        <v>-68</v>
      </c>
      <c r="P48" s="78">
        <f t="shared" si="127"/>
        <v>-68</v>
      </c>
      <c r="Q48" s="78">
        <f t="shared" si="127"/>
        <v>-68</v>
      </c>
      <c r="R48" s="78">
        <f t="shared" si="127"/>
        <v>-68</v>
      </c>
      <c r="S48" s="78">
        <f t="shared" si="126"/>
        <v>-68</v>
      </c>
      <c r="T48" s="78">
        <f t="shared" si="126"/>
        <v>-68</v>
      </c>
      <c r="U48" s="78">
        <f t="shared" si="126"/>
        <v>-68</v>
      </c>
      <c r="V48" s="78">
        <f t="shared" si="126"/>
        <v>-68</v>
      </c>
      <c r="W48" s="78">
        <f t="shared" si="126"/>
        <v>-68</v>
      </c>
      <c r="X48" s="78">
        <f t="shared" si="126"/>
        <v>-68</v>
      </c>
      <c r="Y48" s="78">
        <f t="shared" si="126"/>
        <v>-68</v>
      </c>
      <c r="Z48" s="78">
        <f t="shared" si="126"/>
        <v>-68</v>
      </c>
      <c r="AA48" s="78">
        <f t="shared" si="126"/>
        <v>-68</v>
      </c>
      <c r="AB48" s="78">
        <f t="shared" si="126"/>
        <v>-68</v>
      </c>
      <c r="AC48" s="78">
        <f t="shared" si="126"/>
        <v>-68</v>
      </c>
      <c r="AD48" s="78">
        <f t="shared" si="126"/>
        <v>-68</v>
      </c>
      <c r="AE48" s="78">
        <f t="shared" si="126"/>
        <v>-68</v>
      </c>
    </row>
    <row r="49" spans="1:31" s="95" customFormat="1" x14ac:dyDescent="0.3">
      <c r="A49" s="95" t="s">
        <v>351</v>
      </c>
      <c r="B49" s="95" t="s">
        <v>1346</v>
      </c>
      <c r="C49" s="78">
        <f t="shared" si="127"/>
        <v>0</v>
      </c>
      <c r="D49" s="78">
        <f t="shared" si="126"/>
        <v>0</v>
      </c>
      <c r="E49" s="78">
        <f t="shared" si="126"/>
        <v>0</v>
      </c>
      <c r="F49" s="78">
        <f t="shared" si="126"/>
        <v>0</v>
      </c>
      <c r="G49" s="78">
        <f t="shared" si="126"/>
        <v>0</v>
      </c>
      <c r="H49" s="78">
        <f t="shared" si="126"/>
        <v>0</v>
      </c>
      <c r="I49" s="78">
        <f t="shared" si="126"/>
        <v>0</v>
      </c>
      <c r="J49" s="78">
        <f t="shared" si="126"/>
        <v>0</v>
      </c>
      <c r="K49" s="78">
        <f t="shared" si="126"/>
        <v>0</v>
      </c>
      <c r="L49" s="78">
        <f t="shared" si="126"/>
        <v>0</v>
      </c>
      <c r="M49" s="78">
        <f t="shared" si="126"/>
        <v>0</v>
      </c>
      <c r="N49" s="78">
        <f t="shared" si="126"/>
        <v>0</v>
      </c>
      <c r="O49" s="78">
        <f t="shared" si="126"/>
        <v>0</v>
      </c>
      <c r="P49" s="78">
        <f t="shared" si="126"/>
        <v>0</v>
      </c>
      <c r="Q49" s="78">
        <f t="shared" si="126"/>
        <v>0</v>
      </c>
      <c r="R49" s="78">
        <f t="shared" si="126"/>
        <v>0</v>
      </c>
      <c r="S49" s="78">
        <f t="shared" si="126"/>
        <v>0</v>
      </c>
      <c r="T49" s="78">
        <f t="shared" si="126"/>
        <v>0</v>
      </c>
      <c r="U49" s="78">
        <f t="shared" si="126"/>
        <v>0</v>
      </c>
      <c r="V49" s="78">
        <f t="shared" si="126"/>
        <v>0</v>
      </c>
      <c r="W49" s="78">
        <f t="shared" si="126"/>
        <v>0</v>
      </c>
      <c r="X49" s="78">
        <f t="shared" si="126"/>
        <v>0</v>
      </c>
      <c r="Y49" s="78">
        <f t="shared" si="126"/>
        <v>0</v>
      </c>
      <c r="Z49" s="78">
        <f t="shared" si="126"/>
        <v>0</v>
      </c>
      <c r="AA49" s="78">
        <f t="shared" si="126"/>
        <v>0</v>
      </c>
      <c r="AB49" s="78">
        <f t="shared" si="126"/>
        <v>0</v>
      </c>
      <c r="AC49" s="78">
        <f t="shared" si="126"/>
        <v>0</v>
      </c>
      <c r="AD49" s="78">
        <f t="shared" si="126"/>
        <v>0</v>
      </c>
      <c r="AE49" s="78">
        <f t="shared" si="126"/>
        <v>0</v>
      </c>
    </row>
    <row r="50" spans="1:31" s="95" customFormat="1" x14ac:dyDescent="0.3">
      <c r="A50" s="95" t="s">
        <v>351</v>
      </c>
      <c r="B50" s="95" t="s">
        <v>1347</v>
      </c>
      <c r="C50" s="78">
        <f t="shared" si="127"/>
        <v>0</v>
      </c>
      <c r="D50" s="78">
        <f t="shared" si="126"/>
        <v>0</v>
      </c>
      <c r="E50" s="78">
        <f t="shared" si="126"/>
        <v>0</v>
      </c>
      <c r="F50" s="78">
        <f t="shared" si="126"/>
        <v>0</v>
      </c>
      <c r="G50" s="78">
        <f t="shared" si="126"/>
        <v>0</v>
      </c>
      <c r="H50" s="78">
        <f t="shared" si="126"/>
        <v>0</v>
      </c>
      <c r="I50" s="78">
        <f t="shared" si="126"/>
        <v>0</v>
      </c>
      <c r="J50" s="78">
        <f t="shared" si="126"/>
        <v>0</v>
      </c>
      <c r="K50" s="78">
        <f t="shared" si="126"/>
        <v>0</v>
      </c>
      <c r="L50" s="78">
        <f t="shared" si="126"/>
        <v>0</v>
      </c>
      <c r="M50" s="78">
        <f t="shared" si="126"/>
        <v>0</v>
      </c>
      <c r="N50" s="78">
        <f t="shared" si="126"/>
        <v>0</v>
      </c>
      <c r="O50" s="78">
        <f t="shared" si="126"/>
        <v>0</v>
      </c>
      <c r="P50" s="78">
        <f t="shared" si="126"/>
        <v>0</v>
      </c>
      <c r="Q50" s="78">
        <f t="shared" si="126"/>
        <v>0</v>
      </c>
      <c r="R50" s="78">
        <f t="shared" si="126"/>
        <v>0</v>
      </c>
      <c r="S50" s="78">
        <f t="shared" si="126"/>
        <v>0</v>
      </c>
      <c r="T50" s="78">
        <f t="shared" si="126"/>
        <v>0</v>
      </c>
      <c r="U50" s="78">
        <f t="shared" si="126"/>
        <v>0</v>
      </c>
      <c r="V50" s="78">
        <f t="shared" si="126"/>
        <v>120</v>
      </c>
      <c r="W50" s="78">
        <f t="shared" si="126"/>
        <v>0</v>
      </c>
      <c r="X50" s="78">
        <f t="shared" si="126"/>
        <v>0</v>
      </c>
      <c r="Y50" s="78">
        <f t="shared" si="126"/>
        <v>0</v>
      </c>
      <c r="Z50" s="78">
        <f t="shared" si="126"/>
        <v>0</v>
      </c>
      <c r="AA50" s="78">
        <f t="shared" si="126"/>
        <v>0</v>
      </c>
      <c r="AB50" s="78">
        <f t="shared" si="126"/>
        <v>0</v>
      </c>
      <c r="AC50" s="78">
        <f t="shared" si="126"/>
        <v>0</v>
      </c>
      <c r="AD50" s="78">
        <f t="shared" si="126"/>
        <v>0</v>
      </c>
      <c r="AE50" s="78">
        <f t="shared" si="126"/>
        <v>0</v>
      </c>
    </row>
    <row r="51" spans="1:31" s="95" customFormat="1" x14ac:dyDescent="0.3">
      <c r="A51" s="95" t="s">
        <v>351</v>
      </c>
      <c r="B51" s="95" t="s">
        <v>1416</v>
      </c>
      <c r="C51" s="78">
        <f>SUM(C47:C50)</f>
        <v>-68</v>
      </c>
      <c r="D51" s="78">
        <f t="shared" ref="D51" si="128">SUM(D47:D50)</f>
        <v>-68</v>
      </c>
      <c r="E51" s="78">
        <f t="shared" ref="E51" si="129">SUM(E47:E50)</f>
        <v>-68</v>
      </c>
      <c r="F51" s="78">
        <f t="shared" ref="F51" si="130">SUM(F47:F50)</f>
        <v>-68</v>
      </c>
      <c r="G51" s="78">
        <f t="shared" ref="G51" si="131">SUM(G47:G50)</f>
        <v>-68</v>
      </c>
      <c r="H51" s="78">
        <f t="shared" ref="H51" si="132">SUM(H47:H50)</f>
        <v>-68</v>
      </c>
      <c r="I51" s="78">
        <f t="shared" ref="I51" si="133">SUM(I47:I50)</f>
        <v>-68</v>
      </c>
      <c r="J51" s="78">
        <f t="shared" ref="J51" si="134">SUM(J47:J50)</f>
        <v>-68</v>
      </c>
      <c r="K51" s="78">
        <f t="shared" ref="K51" si="135">SUM(K47:K50)</f>
        <v>-68</v>
      </c>
      <c r="L51" s="78">
        <f t="shared" ref="L51" si="136">SUM(L47:L50)</f>
        <v>-68</v>
      </c>
      <c r="M51" s="78">
        <f t="shared" ref="M51" si="137">SUM(M47:M50)</f>
        <v>-68</v>
      </c>
      <c r="N51" s="78">
        <f t="shared" ref="N51" si="138">SUM(N47:N50)</f>
        <v>-68</v>
      </c>
      <c r="O51" s="78">
        <f t="shared" ref="O51" si="139">SUM(O47:O50)</f>
        <v>-68</v>
      </c>
      <c r="P51" s="78">
        <f t="shared" ref="P51" si="140">SUM(P47:P50)</f>
        <v>-68</v>
      </c>
      <c r="Q51" s="78">
        <f t="shared" ref="Q51" si="141">SUM(Q47:Q50)</f>
        <v>-68</v>
      </c>
      <c r="R51" s="78">
        <f t="shared" ref="R51" si="142">SUM(R47:R50)</f>
        <v>-68</v>
      </c>
      <c r="S51" s="78">
        <f t="shared" ref="S51" si="143">SUM(S47:S50)</f>
        <v>-68</v>
      </c>
      <c r="T51" s="78">
        <f t="shared" ref="T51" si="144">SUM(T47:T50)</f>
        <v>-68</v>
      </c>
      <c r="U51" s="78">
        <f t="shared" ref="U51" si="145">SUM(U47:U50)</f>
        <v>-68</v>
      </c>
      <c r="V51" s="78">
        <f t="shared" ref="V51" si="146">SUM(V47:V50)</f>
        <v>52</v>
      </c>
      <c r="W51" s="78">
        <f t="shared" ref="W51" si="147">SUM(W47:W50)</f>
        <v>-68</v>
      </c>
      <c r="X51" s="78">
        <f t="shared" ref="X51" si="148">SUM(X47:X50)</f>
        <v>-68</v>
      </c>
      <c r="Y51" s="78">
        <f t="shared" ref="Y51" si="149">SUM(Y47:Y50)</f>
        <v>-68</v>
      </c>
      <c r="Z51" s="78">
        <f t="shared" ref="Z51" si="150">SUM(Z47:Z50)</f>
        <v>-68</v>
      </c>
      <c r="AA51" s="78">
        <f t="shared" ref="AA51" si="151">SUM(AA47:AA50)</f>
        <v>-68</v>
      </c>
      <c r="AB51" s="78">
        <f t="shared" ref="AB51" si="152">SUM(AB47:AB50)</f>
        <v>-68</v>
      </c>
      <c r="AC51" s="78">
        <f t="shared" ref="AC51" si="153">SUM(AC47:AC50)</f>
        <v>-68</v>
      </c>
      <c r="AD51" s="78">
        <f t="shared" ref="AD51" si="154">SUM(AD47:AD50)</f>
        <v>-68</v>
      </c>
      <c r="AE51" s="78">
        <f t="shared" ref="AE51" si="155">SUM(AE47:AE50)</f>
        <v>-68</v>
      </c>
    </row>
    <row r="52" spans="1:31" s="95" customFormat="1" x14ac:dyDescent="0.3"/>
    <row r="53" spans="1:31" s="95" customFormat="1" x14ac:dyDescent="0.3">
      <c r="A53" s="58" t="s">
        <v>1412</v>
      </c>
    </row>
    <row r="54" spans="1:31" s="95" customFormat="1" x14ac:dyDescent="0.3">
      <c r="A54" s="95" t="s">
        <v>1233</v>
      </c>
      <c r="B54" s="95" t="s">
        <v>1315</v>
      </c>
      <c r="C54" s="95" t="s">
        <v>1316</v>
      </c>
      <c r="D54" s="95" t="s">
        <v>1317</v>
      </c>
      <c r="E54" s="95" t="s">
        <v>1318</v>
      </c>
      <c r="F54" s="95" t="s">
        <v>1319</v>
      </c>
      <c r="G54" s="95" t="s">
        <v>1320</v>
      </c>
      <c r="H54" s="95" t="s">
        <v>1321</v>
      </c>
      <c r="I54" s="95" t="s">
        <v>1322</v>
      </c>
      <c r="J54" s="95" t="s">
        <v>1323</v>
      </c>
      <c r="K54" s="95" t="s">
        <v>1324</v>
      </c>
      <c r="L54" s="95" t="s">
        <v>1325</v>
      </c>
      <c r="M54" s="95" t="s">
        <v>1326</v>
      </c>
      <c r="N54" s="95" t="s">
        <v>1327</v>
      </c>
      <c r="O54" s="95" t="s">
        <v>1328</v>
      </c>
      <c r="P54" s="95" t="s">
        <v>1329</v>
      </c>
      <c r="Q54" s="95" t="s">
        <v>1330</v>
      </c>
      <c r="R54" s="95" t="s">
        <v>1331</v>
      </c>
      <c r="S54" s="95" t="s">
        <v>1332</v>
      </c>
      <c r="T54" s="95" t="s">
        <v>1333</v>
      </c>
      <c r="U54" s="95" t="s">
        <v>1334</v>
      </c>
      <c r="V54" s="95" t="s">
        <v>1335</v>
      </c>
      <c r="W54" s="95" t="s">
        <v>1336</v>
      </c>
      <c r="X54" s="95" t="s">
        <v>1337</v>
      </c>
      <c r="Y54" s="95" t="s">
        <v>1338</v>
      </c>
      <c r="Z54" s="95" t="s">
        <v>1339</v>
      </c>
      <c r="AA54" s="95" t="s">
        <v>1340</v>
      </c>
      <c r="AB54" s="95" t="s">
        <v>1341</v>
      </c>
      <c r="AC54" s="95" t="s">
        <v>1342</v>
      </c>
      <c r="AD54" s="95" t="s">
        <v>1343</v>
      </c>
      <c r="AE54" s="95" t="s">
        <v>1344</v>
      </c>
    </row>
    <row r="55" spans="1:31" s="95" customFormat="1" x14ac:dyDescent="0.3">
      <c r="A55" s="95" t="s">
        <v>1345</v>
      </c>
      <c r="B55" s="95" t="s">
        <v>575</v>
      </c>
      <c r="C55" s="95">
        <f>SUMIF($B$61:$B$93,$B55,C$61:C$93)</f>
        <v>23156</v>
      </c>
      <c r="D55" s="95">
        <f t="shared" ref="D55:AE58" si="156">SUMIF($B$61:$B$93,$B55,D$61:D$93)</f>
        <v>22681</v>
      </c>
      <c r="E55" s="95">
        <f t="shared" si="156"/>
        <v>21206</v>
      </c>
      <c r="F55" s="95">
        <f t="shared" si="156"/>
        <v>14308.622610257928</v>
      </c>
      <c r="G55" s="95">
        <f t="shared" si="156"/>
        <v>12119.881437868917</v>
      </c>
      <c r="H55" s="95">
        <f t="shared" si="156"/>
        <v>11402.910164236822</v>
      </c>
      <c r="I55" s="95">
        <f t="shared" si="156"/>
        <v>9328.7003758168339</v>
      </c>
      <c r="J55" s="95">
        <f t="shared" si="156"/>
        <v>9328.6996058413752</v>
      </c>
      <c r="K55" s="95">
        <f t="shared" si="156"/>
        <v>8054.0102291972435</v>
      </c>
      <c r="L55" s="95">
        <f t="shared" si="156"/>
        <v>8054.0101289115401</v>
      </c>
      <c r="M55" s="95">
        <f t="shared" si="156"/>
        <v>8034.4920079897247</v>
      </c>
      <c r="N55" s="95">
        <f t="shared" si="156"/>
        <v>5894.0099122176589</v>
      </c>
      <c r="O55" s="95">
        <f t="shared" si="156"/>
        <v>5355.1840126300358</v>
      </c>
      <c r="P55" s="95">
        <f t="shared" si="156"/>
        <v>5355.1840108271717</v>
      </c>
      <c r="Q55" s="95">
        <f t="shared" si="156"/>
        <v>4907.6918444003095</v>
      </c>
      <c r="R55" s="95">
        <f t="shared" si="156"/>
        <v>4559.6732679103898</v>
      </c>
      <c r="S55" s="95">
        <f t="shared" si="156"/>
        <v>4541.4431389127103</v>
      </c>
      <c r="T55" s="95">
        <f t="shared" si="156"/>
        <v>4541.4431388940102</v>
      </c>
      <c r="U55" s="95">
        <f t="shared" si="156"/>
        <v>4541.4431409321905</v>
      </c>
      <c r="V55" s="95">
        <f t="shared" si="156"/>
        <v>4541.4429209714208</v>
      </c>
      <c r="W55" s="95">
        <f t="shared" si="156"/>
        <v>3743.9372209173303</v>
      </c>
      <c r="X55" s="95">
        <f t="shared" si="156"/>
        <v>2309.9372809070896</v>
      </c>
      <c r="Y55" s="95">
        <f t="shared" si="156"/>
        <v>1801.4926869389092</v>
      </c>
      <c r="Z55" s="95">
        <f t="shared" si="156"/>
        <v>1554.49421047697</v>
      </c>
      <c r="AA55" s="95">
        <f t="shared" si="156"/>
        <v>1554.4942104286401</v>
      </c>
      <c r="AB55" s="95">
        <f t="shared" si="156"/>
        <v>1554.4942104228251</v>
      </c>
      <c r="AC55" s="95">
        <f t="shared" si="156"/>
        <v>1266.0001850430399</v>
      </c>
      <c r="AD55" s="95">
        <f t="shared" si="156"/>
        <v>1266.0001851028501</v>
      </c>
      <c r="AE55" s="95">
        <f t="shared" si="156"/>
        <v>1266.00018507253</v>
      </c>
    </row>
    <row r="56" spans="1:31" s="95" customFormat="1" x14ac:dyDescent="0.3">
      <c r="A56" s="95" t="s">
        <v>1345</v>
      </c>
      <c r="B56" s="95" t="s">
        <v>360</v>
      </c>
      <c r="C56" s="95">
        <f>SUMIF($B$61:$B$93,$B56,C$61:C$93)</f>
        <v>3054.8999938964839</v>
      </c>
      <c r="D56" s="95">
        <f t="shared" ref="D56:R56" si="157">SUMIF($B$61:$B$93,$B56,D$61:D$93)</f>
        <v>3054.8999938964839</v>
      </c>
      <c r="E56" s="95">
        <f t="shared" si="157"/>
        <v>2874.8999938964839</v>
      </c>
      <c r="F56" s="95">
        <f t="shared" si="157"/>
        <v>2874.8999938964839</v>
      </c>
      <c r="G56" s="95">
        <f t="shared" si="157"/>
        <v>2874.8999938964839</v>
      </c>
      <c r="H56" s="95">
        <f t="shared" si="157"/>
        <v>2874.8999938964839</v>
      </c>
      <c r="I56" s="95">
        <f t="shared" si="157"/>
        <v>2874.8999938964839</v>
      </c>
      <c r="J56" s="95">
        <f t="shared" si="157"/>
        <v>2874.8999938964839</v>
      </c>
      <c r="K56" s="95">
        <f t="shared" si="157"/>
        <v>2874.8999938964839</v>
      </c>
      <c r="L56" s="95">
        <f t="shared" si="157"/>
        <v>2874.8999938964839</v>
      </c>
      <c r="M56" s="95">
        <f t="shared" si="157"/>
        <v>2874.8999938964839</v>
      </c>
      <c r="N56" s="95">
        <f t="shared" si="157"/>
        <v>2874.8999938964839</v>
      </c>
      <c r="O56" s="95">
        <f t="shared" si="157"/>
        <v>2874.8999938964839</v>
      </c>
      <c r="P56" s="95">
        <f t="shared" si="157"/>
        <v>2874.8999938964839</v>
      </c>
      <c r="Q56" s="95">
        <f t="shared" si="157"/>
        <v>2874.8999938964839</v>
      </c>
      <c r="R56" s="95">
        <f t="shared" si="157"/>
        <v>2489.8999938964839</v>
      </c>
      <c r="S56" s="95">
        <f t="shared" si="156"/>
        <v>1960.8999938964839</v>
      </c>
      <c r="T56" s="95">
        <f t="shared" si="156"/>
        <v>1960.8999938964839</v>
      </c>
      <c r="U56" s="95">
        <f t="shared" si="156"/>
        <v>1817.5</v>
      </c>
      <c r="V56" s="95">
        <f t="shared" si="156"/>
        <v>1817.5</v>
      </c>
      <c r="W56" s="95">
        <f t="shared" si="156"/>
        <v>1817.5</v>
      </c>
      <c r="X56" s="95">
        <f t="shared" si="156"/>
        <v>1817.5</v>
      </c>
      <c r="Y56" s="95">
        <f t="shared" si="156"/>
        <v>1377.5</v>
      </c>
      <c r="Z56" s="95">
        <f t="shared" si="156"/>
        <v>1192.5</v>
      </c>
      <c r="AA56" s="95">
        <f t="shared" si="156"/>
        <v>548</v>
      </c>
      <c r="AB56" s="95">
        <f t="shared" si="156"/>
        <v>388</v>
      </c>
      <c r="AC56" s="95">
        <f t="shared" si="156"/>
        <v>388</v>
      </c>
      <c r="AD56" s="95">
        <f t="shared" si="156"/>
        <v>388</v>
      </c>
      <c r="AE56" s="95">
        <f t="shared" si="156"/>
        <v>388</v>
      </c>
    </row>
    <row r="57" spans="1:31" s="95" customFormat="1" x14ac:dyDescent="0.3">
      <c r="A57" s="95" t="s">
        <v>1345</v>
      </c>
      <c r="B57" s="95" t="s">
        <v>1346</v>
      </c>
      <c r="C57" s="95">
        <f>SUMIF($B$61:$B$93,$B57,C$61:C$93)</f>
        <v>0</v>
      </c>
      <c r="D57" s="95">
        <f t="shared" si="156"/>
        <v>0</v>
      </c>
      <c r="E57" s="95">
        <f t="shared" si="156"/>
        <v>0</v>
      </c>
      <c r="F57" s="95">
        <f t="shared" si="156"/>
        <v>0</v>
      </c>
      <c r="G57" s="95">
        <f t="shared" si="156"/>
        <v>0</v>
      </c>
      <c r="H57" s="95">
        <f t="shared" si="156"/>
        <v>0</v>
      </c>
      <c r="I57" s="95">
        <f t="shared" si="156"/>
        <v>0</v>
      </c>
      <c r="J57" s="95">
        <f t="shared" si="156"/>
        <v>0</v>
      </c>
      <c r="K57" s="95">
        <f t="shared" si="156"/>
        <v>0</v>
      </c>
      <c r="L57" s="95">
        <f t="shared" si="156"/>
        <v>0</v>
      </c>
      <c r="M57" s="95">
        <f t="shared" si="156"/>
        <v>0</v>
      </c>
      <c r="N57" s="95">
        <f t="shared" si="156"/>
        <v>0</v>
      </c>
      <c r="O57" s="95">
        <f t="shared" si="156"/>
        <v>0</v>
      </c>
      <c r="P57" s="95">
        <f t="shared" si="156"/>
        <v>0</v>
      </c>
      <c r="Q57" s="95">
        <f t="shared" si="156"/>
        <v>0</v>
      </c>
      <c r="R57" s="95">
        <f t="shared" si="156"/>
        <v>0</v>
      </c>
      <c r="S57" s="95">
        <f t="shared" si="156"/>
        <v>0</v>
      </c>
      <c r="T57" s="95">
        <f t="shared" si="156"/>
        <v>0</v>
      </c>
      <c r="U57" s="95">
        <f t="shared" si="156"/>
        <v>0</v>
      </c>
      <c r="V57" s="95">
        <f t="shared" si="156"/>
        <v>0</v>
      </c>
      <c r="W57" s="95">
        <f t="shared" si="156"/>
        <v>0</v>
      </c>
      <c r="X57" s="95">
        <f t="shared" si="156"/>
        <v>0</v>
      </c>
      <c r="Y57" s="95">
        <f t="shared" si="156"/>
        <v>0</v>
      </c>
      <c r="Z57" s="95">
        <f t="shared" si="156"/>
        <v>0</v>
      </c>
      <c r="AA57" s="95">
        <f t="shared" si="156"/>
        <v>0</v>
      </c>
      <c r="AB57" s="95">
        <f t="shared" si="156"/>
        <v>0</v>
      </c>
      <c r="AC57" s="95">
        <f t="shared" si="156"/>
        <v>0</v>
      </c>
      <c r="AD57" s="95">
        <f t="shared" si="156"/>
        <v>0</v>
      </c>
      <c r="AE57" s="95">
        <f t="shared" si="156"/>
        <v>0</v>
      </c>
    </row>
    <row r="58" spans="1:31" s="95" customFormat="1" x14ac:dyDescent="0.3">
      <c r="A58" s="95" t="s">
        <v>1345</v>
      </c>
      <c r="B58" s="95" t="s">
        <v>1347</v>
      </c>
      <c r="C58" s="95">
        <f>SUMIF($B$61:$B$93,$B58,C$61:C$93)</f>
        <v>6863.139991760253</v>
      </c>
      <c r="D58" s="95">
        <f t="shared" si="156"/>
        <v>6863.139991760253</v>
      </c>
      <c r="E58" s="95">
        <f t="shared" si="156"/>
        <v>6863.139991760253</v>
      </c>
      <c r="F58" s="95">
        <f t="shared" si="156"/>
        <v>6863.139991760253</v>
      </c>
      <c r="G58" s="95">
        <f t="shared" si="156"/>
        <v>6863.139991760253</v>
      </c>
      <c r="H58" s="95">
        <f t="shared" si="156"/>
        <v>6863.139991760253</v>
      </c>
      <c r="I58" s="95">
        <f t="shared" si="156"/>
        <v>6863.139991760253</v>
      </c>
      <c r="J58" s="95">
        <f t="shared" si="156"/>
        <v>6863.139991760253</v>
      </c>
      <c r="K58" s="95">
        <f t="shared" si="156"/>
        <v>6863.139991760253</v>
      </c>
      <c r="L58" s="95">
        <f t="shared" si="156"/>
        <v>6480.639991760253</v>
      </c>
      <c r="M58" s="95">
        <f t="shared" si="156"/>
        <v>6480.639991760253</v>
      </c>
      <c r="N58" s="95">
        <f t="shared" si="156"/>
        <v>6211.2999954223633</v>
      </c>
      <c r="O58" s="95">
        <f t="shared" si="156"/>
        <v>5749.2999954223633</v>
      </c>
      <c r="P58" s="95">
        <f t="shared" si="156"/>
        <v>5632.2999954223633</v>
      </c>
      <c r="Q58" s="95">
        <f t="shared" si="156"/>
        <v>5502.3000998176276</v>
      </c>
      <c r="R58" s="95">
        <f t="shared" si="156"/>
        <v>5502.300099874783</v>
      </c>
      <c r="S58" s="95">
        <f t="shared" si="156"/>
        <v>6855.9374129158623</v>
      </c>
      <c r="T58" s="95">
        <f t="shared" si="156"/>
        <v>6855.9374129467324</v>
      </c>
      <c r="U58" s="95">
        <f t="shared" si="156"/>
        <v>7388.3390130903326</v>
      </c>
      <c r="V58" s="95">
        <f t="shared" si="156"/>
        <v>7268.3390132148625</v>
      </c>
      <c r="W58" s="95">
        <f t="shared" si="156"/>
        <v>8830.4755254223619</v>
      </c>
      <c r="X58" s="95">
        <f t="shared" si="156"/>
        <v>8824.1144254223618</v>
      </c>
      <c r="Y58" s="95">
        <f t="shared" si="156"/>
        <v>10393.399937892505</v>
      </c>
      <c r="Z58" s="95">
        <f t="shared" si="156"/>
        <v>10647.294783514673</v>
      </c>
      <c r="AA58" s="95">
        <f t="shared" si="156"/>
        <v>10647.294783586058</v>
      </c>
      <c r="AB58" s="95">
        <f t="shared" si="156"/>
        <v>12501.651887931013</v>
      </c>
      <c r="AC58" s="95">
        <f t="shared" si="156"/>
        <v>11917.651888133278</v>
      </c>
      <c r="AD58" s="95">
        <f t="shared" si="156"/>
        <v>12665.185454073477</v>
      </c>
      <c r="AE58" s="95">
        <f t="shared" si="156"/>
        <v>13196.083579303713</v>
      </c>
    </row>
    <row r="59" spans="1:31" s="95" customFormat="1" x14ac:dyDescent="0.3"/>
    <row r="60" spans="1:31" s="95" customFormat="1" x14ac:dyDescent="0.3"/>
    <row r="61" spans="1:31" s="95" customFormat="1" x14ac:dyDescent="0.3">
      <c r="A61" s="95" t="s">
        <v>1233</v>
      </c>
      <c r="B61" s="95" t="s">
        <v>1315</v>
      </c>
      <c r="C61" s="95" t="s">
        <v>1316</v>
      </c>
      <c r="D61" s="95" t="s">
        <v>1317</v>
      </c>
      <c r="E61" s="95" t="s">
        <v>1318</v>
      </c>
      <c r="F61" s="95" t="s">
        <v>1319</v>
      </c>
      <c r="G61" s="95" t="s">
        <v>1320</v>
      </c>
      <c r="H61" s="95" t="s">
        <v>1321</v>
      </c>
      <c r="I61" s="95" t="s">
        <v>1322</v>
      </c>
      <c r="J61" s="95" t="s">
        <v>1323</v>
      </c>
      <c r="K61" s="95" t="s">
        <v>1324</v>
      </c>
      <c r="L61" s="95" t="s">
        <v>1325</v>
      </c>
      <c r="M61" s="95" t="s">
        <v>1326</v>
      </c>
      <c r="N61" s="95" t="s">
        <v>1327</v>
      </c>
      <c r="O61" s="95" t="s">
        <v>1328</v>
      </c>
      <c r="P61" s="95" t="s">
        <v>1329</v>
      </c>
      <c r="Q61" s="95" t="s">
        <v>1330</v>
      </c>
      <c r="R61" s="95" t="s">
        <v>1331</v>
      </c>
      <c r="S61" s="95" t="s">
        <v>1332</v>
      </c>
      <c r="T61" s="95" t="s">
        <v>1333</v>
      </c>
      <c r="U61" s="95" t="s">
        <v>1334</v>
      </c>
      <c r="V61" s="95" t="s">
        <v>1335</v>
      </c>
      <c r="W61" s="95" t="s">
        <v>1336</v>
      </c>
      <c r="X61" s="95" t="s">
        <v>1337</v>
      </c>
      <c r="Y61" s="95" t="s">
        <v>1338</v>
      </c>
      <c r="Z61" s="95" t="s">
        <v>1339</v>
      </c>
      <c r="AA61" s="95" t="s">
        <v>1340</v>
      </c>
      <c r="AB61" s="95" t="s">
        <v>1341</v>
      </c>
      <c r="AC61" s="95" t="s">
        <v>1342</v>
      </c>
      <c r="AD61" s="95" t="s">
        <v>1343</v>
      </c>
      <c r="AE61" s="95" t="s">
        <v>1344</v>
      </c>
    </row>
    <row r="62" spans="1:31" s="95" customFormat="1" x14ac:dyDescent="0.3">
      <c r="A62" s="95" t="s">
        <v>689</v>
      </c>
      <c r="B62" s="95" t="s">
        <v>575</v>
      </c>
      <c r="C62" s="95" cm="1">
        <f t="array" ref="C62">SUM(SUMIFS('750MW'!C$6:C$87,'750MW'!$B$6:$B$87,{"Black Coal","Brown Coal"},'750MW'!$A$6:$A$87,CapacityCheck!$A62&amp;"1"))</f>
        <v>10240</v>
      </c>
      <c r="D62" s="95" cm="1">
        <f t="array" ref="D62">SUM(SUMIFS('750MW'!D$6:D$87,'750MW'!$B$6:$B$87,{"Black Coal","Brown Coal"},'750MW'!$A$6:$A$87,CapacityCheck!$A62&amp;"1"))</f>
        <v>9765</v>
      </c>
      <c r="E62" s="95" cm="1">
        <f t="array" ref="E62">SUM(SUMIFS('750MW'!E$6:E$87,'750MW'!$B$6:$B$87,{"Black Coal","Brown Coal"},'750MW'!$A$6:$A$87,CapacityCheck!$A62&amp;"1"))</f>
        <v>8290</v>
      </c>
      <c r="F62" s="95" cm="1">
        <f t="array" ref="F62">SUM(SUMIFS('750MW'!F$6:F$87,'750MW'!$B$6:$B$87,{"Black Coal","Brown Coal"},'750MW'!$A$6:$A$87,CapacityCheck!$A62&amp;"1"))</f>
        <v>7370.8570340181996</v>
      </c>
      <c r="G62" s="95" cm="1">
        <f t="array" ref="G62">SUM(SUMIFS('750MW'!G$6:G$87,'750MW'!$B$6:$B$87,{"Black Coal","Brown Coal"},'750MW'!$A$6:$A$87,CapacityCheck!$A62&amp;"1"))</f>
        <v>5261.9311519813591</v>
      </c>
      <c r="H62" s="95" cm="1">
        <f t="array" ref="H62">SUM(SUMIFS('750MW'!H$6:H$87,'750MW'!$B$6:$B$87,{"Black Coal","Brown Coal"},'750MW'!$A$6:$A$87,CapacityCheck!$A62&amp;"1"))</f>
        <v>5066.4510920240791</v>
      </c>
      <c r="I62" s="95" cm="1">
        <f t="array" ref="I62">SUM(SUMIFS('750MW'!I$6:I$87,'750MW'!$B$6:$B$87,{"Black Coal","Brown Coal"},'750MW'!$A$6:$A$87,CapacityCheck!$A62&amp;"1"))</f>
        <v>5066.4510922096197</v>
      </c>
      <c r="J62" s="95" cm="1">
        <f t="array" ref="J62">SUM(SUMIFS('750MW'!J$6:J$87,'750MW'!$B$6:$B$87,{"Black Coal","Brown Coal"},'750MW'!$A$6:$A$87,CapacityCheck!$A62&amp;"1"))</f>
        <v>5066.4510923361695</v>
      </c>
      <c r="K62" s="95" cm="1">
        <f t="array" ref="K62">SUM(SUMIFS('750MW'!K$6:K$87,'750MW'!$B$6:$B$87,{"Black Coal","Brown Coal"},'750MW'!$A$6:$A$87,CapacityCheck!$A62&amp;"1"))</f>
        <v>3957.4924854980004</v>
      </c>
      <c r="L62" s="95" cm="1">
        <f t="array" ref="L62">SUM(SUMIFS('750MW'!L$6:L$87,'750MW'!$B$6:$B$87,{"Black Coal","Brown Coal"},'750MW'!$A$6:$A$87,CapacityCheck!$A62&amp;"1"))</f>
        <v>3957.4924854070605</v>
      </c>
      <c r="M62" s="95" cm="1">
        <f t="array" ref="M62">SUM(SUMIFS('750MW'!M$6:M$87,'750MW'!$B$6:$B$87,{"Black Coal","Brown Coal"},'750MW'!$A$6:$A$87,CapacityCheck!$A62&amp;"1"))</f>
        <v>3937.9743644855898</v>
      </c>
      <c r="N62" s="95" cm="1">
        <f t="array" ref="N62">SUM(SUMIFS('750MW'!N$6:N$87,'750MW'!$B$6:$B$87,{"Black Coal","Brown Coal"},'750MW'!$A$6:$A$87,CapacityCheck!$A62&amp;"1"))</f>
        <v>1797.4921683380401</v>
      </c>
      <c r="O62" s="95" cm="1">
        <f t="array" ref="O62">SUM(SUMIFS('750MW'!O$6:O$87,'750MW'!$B$6:$B$87,{"Black Coal","Brown Coal"},'750MW'!$A$6:$A$87,CapacityCheck!$A62&amp;"1"))</f>
        <v>1797.49216831076</v>
      </c>
      <c r="P62" s="95" cm="1">
        <f t="array" ref="P62">SUM(SUMIFS('750MW'!P$6:P$87,'750MW'!$B$6:$B$87,{"Black Coal","Brown Coal"},'750MW'!$A$6:$A$87,CapacityCheck!$A62&amp;"1"))</f>
        <v>1797.4921684876699</v>
      </c>
      <c r="Q62" s="95" cm="1">
        <f t="array" ref="Q62">SUM(SUMIFS('750MW'!Q$6:Q$87,'750MW'!$B$6:$B$87,{"Black Coal","Brown Coal"},'750MW'!$A$6:$A$87,CapacityCheck!$A62&amp;"1"))</f>
        <v>1350</v>
      </c>
      <c r="R62" s="95" cm="1">
        <f t="array" ref="R62">SUM(SUMIFS('750MW'!R$6:R$87,'750MW'!$B$6:$B$87,{"Black Coal","Brown Coal"},'750MW'!$A$6:$A$87,CapacityCheck!$A62&amp;"1"))</f>
        <v>1350</v>
      </c>
      <c r="S62" s="95" cm="1">
        <f t="array" ref="S62">SUM(SUMIFS('750MW'!S$6:S$87,'750MW'!$B$6:$B$87,{"Black Coal","Brown Coal"},'750MW'!$A$6:$A$87,CapacityCheck!$A62&amp;"1"))</f>
        <v>1350</v>
      </c>
      <c r="T62" s="95" cm="1">
        <f t="array" ref="T62">SUM(SUMIFS('750MW'!T$6:T$87,'750MW'!$B$6:$B$87,{"Black Coal","Brown Coal"},'750MW'!$A$6:$A$87,CapacityCheck!$A62&amp;"1"))</f>
        <v>1350</v>
      </c>
      <c r="U62" s="95" cm="1">
        <f t="array" ref="U62">SUM(SUMIFS('750MW'!U$6:U$87,'750MW'!$B$6:$B$87,{"Black Coal","Brown Coal"},'750MW'!$A$6:$A$87,CapacityCheck!$A62&amp;"1"))</f>
        <v>1350</v>
      </c>
      <c r="V62" s="95" cm="1">
        <f t="array" ref="V62">SUM(SUMIFS('750MW'!V$6:V$87,'750MW'!$B$6:$B$87,{"Black Coal","Brown Coal"},'750MW'!$A$6:$A$87,CapacityCheck!$A62&amp;"1"))</f>
        <v>1350</v>
      </c>
      <c r="W62" s="95" cm="1">
        <f t="array" ref="W62">SUM(SUMIFS('750MW'!W$6:W$87,'750MW'!$B$6:$B$87,{"Black Coal","Brown Coal"},'750MW'!$A$6:$A$87,CapacityCheck!$A62&amp;"1"))</f>
        <v>690</v>
      </c>
      <c r="X62" s="95" cm="1">
        <f t="array" ref="X62">SUM(SUMIFS('750MW'!X$6:X$87,'750MW'!$B$6:$B$87,{"Black Coal","Brown Coal"},'750MW'!$A$6:$A$87,CapacityCheck!$A62&amp;"1"))</f>
        <v>0</v>
      </c>
      <c r="Y62" s="95" cm="1">
        <f t="array" ref="Y62">SUM(SUMIFS('750MW'!Y$6:Y$87,'750MW'!$B$6:$B$87,{"Black Coal","Brown Coal"},'750MW'!$A$6:$A$87,CapacityCheck!$A62&amp;"1"))</f>
        <v>0</v>
      </c>
      <c r="Z62" s="95" cm="1">
        <f t="array" ref="Z62">SUM(SUMIFS('750MW'!Z$6:Z$87,'750MW'!$B$6:$B$87,{"Black Coal","Brown Coal"},'750MW'!$A$6:$A$87,CapacityCheck!$A62&amp;"1"))</f>
        <v>0</v>
      </c>
      <c r="AA62" s="95" cm="1">
        <f t="array" ref="AA62">SUM(SUMIFS('750MW'!AA$6:AA$87,'750MW'!$B$6:$B$87,{"Black Coal","Brown Coal"},'750MW'!$A$6:$A$87,CapacityCheck!$A62&amp;"1"))</f>
        <v>0</v>
      </c>
      <c r="AB62" s="95" cm="1">
        <f t="array" ref="AB62">SUM(SUMIFS('750MW'!AB$6:AB$87,'750MW'!$B$6:$B$87,{"Black Coal","Brown Coal"},'750MW'!$A$6:$A$87,CapacityCheck!$A62&amp;"1"))</f>
        <v>0</v>
      </c>
      <c r="AC62" s="95" cm="1">
        <f t="array" ref="AC62">SUM(SUMIFS('750MW'!AC$6:AC$87,'750MW'!$B$6:$B$87,{"Black Coal","Brown Coal"},'750MW'!$A$6:$A$87,CapacityCheck!$A62&amp;"1"))</f>
        <v>0</v>
      </c>
      <c r="AD62" s="95" cm="1">
        <f t="array" ref="AD62">SUM(SUMIFS('750MW'!AD$6:AD$87,'750MW'!$B$6:$B$87,{"Black Coal","Brown Coal"},'750MW'!$A$6:$A$87,CapacityCheck!$A62&amp;"1"))</f>
        <v>0</v>
      </c>
      <c r="AE62" s="95" cm="1">
        <f t="array" ref="AE62">SUM(SUMIFS('750MW'!AE$6:AE$87,'750MW'!$B$6:$B$87,{"Black Coal","Brown Coal"},'750MW'!$A$6:$A$87,CapacityCheck!$A62&amp;"1"))</f>
        <v>0</v>
      </c>
    </row>
    <row r="63" spans="1:31" s="95" customFormat="1" x14ac:dyDescent="0.3">
      <c r="A63" s="95" t="s">
        <v>689</v>
      </c>
      <c r="B63" s="95" t="s">
        <v>360</v>
      </c>
      <c r="C63" s="95" cm="1">
        <f t="array" ref="C63">SUM(SUMIFS('750MW'!C$6:C$87,'750MW'!$B$6:$B$87,{"CCGT"},'750MW'!$A$6:$A$87,CapacityCheck!$A63&amp;"1"))</f>
        <v>625</v>
      </c>
      <c r="D63" s="95" cm="1">
        <f t="array" ref="D63">SUM(SUMIFS('750MW'!D$6:D$87,'750MW'!$B$6:$B$87,{"CCGT"},'750MW'!$A$6:$A$87,CapacityCheck!$A63&amp;"1"))</f>
        <v>625</v>
      </c>
      <c r="E63" s="95" cm="1">
        <f t="array" ref="E63">SUM(SUMIFS('750MW'!E$6:E$87,'750MW'!$B$6:$B$87,{"CCGT"},'750MW'!$A$6:$A$87,CapacityCheck!$A63&amp;"1"))</f>
        <v>625</v>
      </c>
      <c r="F63" s="95" cm="1">
        <f t="array" ref="F63">SUM(SUMIFS('750MW'!F$6:F$87,'750MW'!$B$6:$B$87,{"CCGT"},'750MW'!$A$6:$A$87,CapacityCheck!$A63&amp;"1"))</f>
        <v>625</v>
      </c>
      <c r="G63" s="95" cm="1">
        <f t="array" ref="G63">SUM(SUMIFS('750MW'!G$6:G$87,'750MW'!$B$6:$B$87,{"CCGT"},'750MW'!$A$6:$A$87,CapacityCheck!$A63&amp;"1"))</f>
        <v>625</v>
      </c>
      <c r="H63" s="95" cm="1">
        <f t="array" ref="H63">SUM(SUMIFS('750MW'!H$6:H$87,'750MW'!$B$6:$B$87,{"CCGT"},'750MW'!$A$6:$A$87,CapacityCheck!$A63&amp;"1"))</f>
        <v>625</v>
      </c>
      <c r="I63" s="95" cm="1">
        <f t="array" ref="I63">SUM(SUMIFS('750MW'!I$6:I$87,'750MW'!$B$6:$B$87,{"CCGT"},'750MW'!$A$6:$A$87,CapacityCheck!$A63&amp;"1"))</f>
        <v>625</v>
      </c>
      <c r="J63" s="95" cm="1">
        <f t="array" ref="J63">SUM(SUMIFS('750MW'!J$6:J$87,'750MW'!$B$6:$B$87,{"CCGT"},'750MW'!$A$6:$A$87,CapacityCheck!$A63&amp;"1"))</f>
        <v>625</v>
      </c>
      <c r="K63" s="95" cm="1">
        <f t="array" ref="K63">SUM(SUMIFS('750MW'!K$6:K$87,'750MW'!$B$6:$B$87,{"CCGT"},'750MW'!$A$6:$A$87,CapacityCheck!$A63&amp;"1"))</f>
        <v>625</v>
      </c>
      <c r="L63" s="95" cm="1">
        <f t="array" ref="L63">SUM(SUMIFS('750MW'!L$6:L$87,'750MW'!$B$6:$B$87,{"CCGT"},'750MW'!$A$6:$A$87,CapacityCheck!$A63&amp;"1"))</f>
        <v>625</v>
      </c>
      <c r="M63" s="95" cm="1">
        <f t="array" ref="M63">SUM(SUMIFS('750MW'!M$6:M$87,'750MW'!$B$6:$B$87,{"CCGT"},'750MW'!$A$6:$A$87,CapacityCheck!$A63&amp;"1"))</f>
        <v>625</v>
      </c>
      <c r="N63" s="95" cm="1">
        <f t="array" ref="N63">SUM(SUMIFS('750MW'!N$6:N$87,'750MW'!$B$6:$B$87,{"CCGT"},'750MW'!$A$6:$A$87,CapacityCheck!$A63&amp;"1"))</f>
        <v>625</v>
      </c>
      <c r="O63" s="95" cm="1">
        <f t="array" ref="O63">SUM(SUMIFS('750MW'!O$6:O$87,'750MW'!$B$6:$B$87,{"CCGT"},'750MW'!$A$6:$A$87,CapacityCheck!$A63&amp;"1"))</f>
        <v>625</v>
      </c>
      <c r="P63" s="95" cm="1">
        <f t="array" ref="P63">SUM(SUMIFS('750MW'!P$6:P$87,'750MW'!$B$6:$B$87,{"CCGT"},'750MW'!$A$6:$A$87,CapacityCheck!$A63&amp;"1"))</f>
        <v>625</v>
      </c>
      <c r="Q63" s="95" cm="1">
        <f t="array" ref="Q63">SUM(SUMIFS('750MW'!Q$6:Q$87,'750MW'!$B$6:$B$87,{"CCGT"},'750MW'!$A$6:$A$87,CapacityCheck!$A63&amp;"1"))</f>
        <v>625</v>
      </c>
      <c r="R63" s="95" cm="1">
        <f t="array" ref="R63">SUM(SUMIFS('750MW'!R$6:R$87,'750MW'!$B$6:$B$87,{"CCGT"},'750MW'!$A$6:$A$87,CapacityCheck!$A63&amp;"1"))</f>
        <v>625</v>
      </c>
      <c r="S63" s="95" cm="1">
        <f t="array" ref="S63">SUM(SUMIFS('750MW'!S$6:S$87,'750MW'!$B$6:$B$87,{"CCGT"},'750MW'!$A$6:$A$87,CapacityCheck!$A63&amp;"1"))</f>
        <v>625</v>
      </c>
      <c r="T63" s="95" cm="1">
        <f t="array" ref="T63">SUM(SUMIFS('750MW'!T$6:T$87,'750MW'!$B$6:$B$87,{"CCGT"},'750MW'!$A$6:$A$87,CapacityCheck!$A63&amp;"1"))</f>
        <v>625</v>
      </c>
      <c r="U63" s="95" cm="1">
        <f t="array" ref="U63">SUM(SUMIFS('750MW'!U$6:U$87,'750MW'!$B$6:$B$87,{"CCGT"},'750MW'!$A$6:$A$87,CapacityCheck!$A63&amp;"1"))</f>
        <v>625</v>
      </c>
      <c r="V63" s="95" cm="1">
        <f t="array" ref="V63">SUM(SUMIFS('750MW'!V$6:V$87,'750MW'!$B$6:$B$87,{"CCGT"},'750MW'!$A$6:$A$87,CapacityCheck!$A63&amp;"1"))</f>
        <v>625</v>
      </c>
      <c r="W63" s="95" cm="1">
        <f t="array" ref="W63">SUM(SUMIFS('750MW'!W$6:W$87,'750MW'!$B$6:$B$87,{"CCGT"},'750MW'!$A$6:$A$87,CapacityCheck!$A63&amp;"1"))</f>
        <v>625</v>
      </c>
      <c r="X63" s="95" cm="1">
        <f t="array" ref="X63">SUM(SUMIFS('750MW'!X$6:X$87,'750MW'!$B$6:$B$87,{"CCGT"},'750MW'!$A$6:$A$87,CapacityCheck!$A63&amp;"1"))</f>
        <v>625</v>
      </c>
      <c r="Y63" s="95" cm="1">
        <f t="array" ref="Y63">SUM(SUMIFS('750MW'!Y$6:Y$87,'750MW'!$B$6:$B$87,{"CCGT"},'750MW'!$A$6:$A$87,CapacityCheck!$A63&amp;"1"))</f>
        <v>185</v>
      </c>
      <c r="Z63" s="95" cm="1">
        <f t="array" ref="Z63">SUM(SUMIFS('750MW'!Z$6:Z$87,'750MW'!$B$6:$B$87,{"CCGT"},'750MW'!$A$6:$A$87,CapacityCheck!$A63&amp;"1"))</f>
        <v>0</v>
      </c>
      <c r="AA63" s="95" cm="1">
        <f t="array" ref="AA63">SUM(SUMIFS('750MW'!AA$6:AA$87,'750MW'!$B$6:$B$87,{"CCGT"},'750MW'!$A$6:$A$87,CapacityCheck!$A63&amp;"1"))</f>
        <v>0</v>
      </c>
      <c r="AB63" s="95" cm="1">
        <f t="array" ref="AB63">SUM(SUMIFS('750MW'!AB$6:AB$87,'750MW'!$B$6:$B$87,{"CCGT"},'750MW'!$A$6:$A$87,CapacityCheck!$A63&amp;"1"))</f>
        <v>0</v>
      </c>
      <c r="AC63" s="95" cm="1">
        <f t="array" ref="AC63">SUM(SUMIFS('750MW'!AC$6:AC$87,'750MW'!$B$6:$B$87,{"CCGT"},'750MW'!$A$6:$A$87,CapacityCheck!$A63&amp;"1"))</f>
        <v>0</v>
      </c>
      <c r="AD63" s="95" cm="1">
        <f t="array" ref="AD63">SUM(SUMIFS('750MW'!AD$6:AD$87,'750MW'!$B$6:$B$87,{"CCGT"},'750MW'!$A$6:$A$87,CapacityCheck!$A63&amp;"1"))</f>
        <v>0</v>
      </c>
      <c r="AE63" s="95" cm="1">
        <f t="array" ref="AE63">SUM(SUMIFS('750MW'!AE$6:AE$87,'750MW'!$B$6:$B$87,{"CCGT"},'750MW'!$A$6:$A$87,CapacityCheck!$A63&amp;"1"))</f>
        <v>0</v>
      </c>
    </row>
    <row r="64" spans="1:31" s="95" customFormat="1" x14ac:dyDescent="0.3">
      <c r="A64" s="95" t="s">
        <v>689</v>
      </c>
      <c r="B64" s="95" t="s">
        <v>1346</v>
      </c>
      <c r="C64" s="95" cm="1">
        <f t="array" ref="C64">SUM(SUMIFS('750MW'!C$6:C$87,'750MW'!$B$6:$B$87,{"Gas - Stream"},'750MW'!$A$6:$A$87,CapacityCheck!$A64&amp;"1"))</f>
        <v>0</v>
      </c>
      <c r="D64" s="95" cm="1">
        <f t="array" ref="D64">SUM(SUMIFS('750MW'!D$6:D$87,'750MW'!$B$6:$B$87,{"Gas - Stream"},'750MW'!$A$6:$A$87,CapacityCheck!$A64&amp;"1"))</f>
        <v>0</v>
      </c>
      <c r="E64" s="95" cm="1">
        <f t="array" ref="E64">SUM(SUMIFS('750MW'!E$6:E$87,'750MW'!$B$6:$B$87,{"Gas - Stream"},'750MW'!$A$6:$A$87,CapacityCheck!$A64&amp;"1"))</f>
        <v>0</v>
      </c>
      <c r="F64" s="95" cm="1">
        <f t="array" ref="F64">SUM(SUMIFS('750MW'!F$6:F$87,'750MW'!$B$6:$B$87,{"Gas - Stream"},'750MW'!$A$6:$A$87,CapacityCheck!$A64&amp;"1"))</f>
        <v>0</v>
      </c>
      <c r="G64" s="95" cm="1">
        <f t="array" ref="G64">SUM(SUMIFS('750MW'!G$6:G$87,'750MW'!$B$6:$B$87,{"Gas - Stream"},'750MW'!$A$6:$A$87,CapacityCheck!$A64&amp;"1"))</f>
        <v>0</v>
      </c>
      <c r="H64" s="95" cm="1">
        <f t="array" ref="H64">SUM(SUMIFS('750MW'!H$6:H$87,'750MW'!$B$6:$B$87,{"Gas - Stream"},'750MW'!$A$6:$A$87,CapacityCheck!$A64&amp;"1"))</f>
        <v>0</v>
      </c>
      <c r="I64" s="95" cm="1">
        <f t="array" ref="I64">SUM(SUMIFS('750MW'!I$6:I$87,'750MW'!$B$6:$B$87,{"Gas - Stream"},'750MW'!$A$6:$A$87,CapacityCheck!$A64&amp;"1"))</f>
        <v>0</v>
      </c>
      <c r="J64" s="95" cm="1">
        <f t="array" ref="J64">SUM(SUMIFS('750MW'!J$6:J$87,'750MW'!$B$6:$B$87,{"Gas - Stream"},'750MW'!$A$6:$A$87,CapacityCheck!$A64&amp;"1"))</f>
        <v>0</v>
      </c>
      <c r="K64" s="95" cm="1">
        <f t="array" ref="K64">SUM(SUMIFS('750MW'!K$6:K$87,'750MW'!$B$6:$B$87,{"Gas - Stream"},'750MW'!$A$6:$A$87,CapacityCheck!$A64&amp;"1"))</f>
        <v>0</v>
      </c>
      <c r="L64" s="95" cm="1">
        <f t="array" ref="L64">SUM(SUMIFS('750MW'!L$6:L$87,'750MW'!$B$6:$B$87,{"Gas - Stream"},'750MW'!$A$6:$A$87,CapacityCheck!$A64&amp;"1"))</f>
        <v>0</v>
      </c>
      <c r="M64" s="95" cm="1">
        <f t="array" ref="M64">SUM(SUMIFS('750MW'!M$6:M$87,'750MW'!$B$6:$B$87,{"Gas - Stream"},'750MW'!$A$6:$A$87,CapacityCheck!$A64&amp;"1"))</f>
        <v>0</v>
      </c>
      <c r="N64" s="95" cm="1">
        <f t="array" ref="N64">SUM(SUMIFS('750MW'!N$6:N$87,'750MW'!$B$6:$B$87,{"Gas - Stream"},'750MW'!$A$6:$A$87,CapacityCheck!$A64&amp;"1"))</f>
        <v>0</v>
      </c>
      <c r="O64" s="95" cm="1">
        <f t="array" ref="O64">SUM(SUMIFS('750MW'!O$6:O$87,'750MW'!$B$6:$B$87,{"Gas - Stream"},'750MW'!$A$6:$A$87,CapacityCheck!$A64&amp;"1"))</f>
        <v>0</v>
      </c>
      <c r="P64" s="95" cm="1">
        <f t="array" ref="P64">SUM(SUMIFS('750MW'!P$6:P$87,'750MW'!$B$6:$B$87,{"Gas - Stream"},'750MW'!$A$6:$A$87,CapacityCheck!$A64&amp;"1"))</f>
        <v>0</v>
      </c>
      <c r="Q64" s="95" cm="1">
        <f t="array" ref="Q64">SUM(SUMIFS('750MW'!Q$6:Q$87,'750MW'!$B$6:$B$87,{"Gas - Stream"},'750MW'!$A$6:$A$87,CapacityCheck!$A64&amp;"1"))</f>
        <v>0</v>
      </c>
      <c r="R64" s="95" cm="1">
        <f t="array" ref="R64">SUM(SUMIFS('750MW'!R$6:R$87,'750MW'!$B$6:$B$87,{"Gas - Stream"},'750MW'!$A$6:$A$87,CapacityCheck!$A64&amp;"1"))</f>
        <v>0</v>
      </c>
      <c r="S64" s="95" cm="1">
        <f t="array" ref="S64">SUM(SUMIFS('750MW'!S$6:S$87,'750MW'!$B$6:$B$87,{"Gas - Stream"},'750MW'!$A$6:$A$87,CapacityCheck!$A64&amp;"1"))</f>
        <v>0</v>
      </c>
      <c r="T64" s="95" cm="1">
        <f t="array" ref="T64">SUM(SUMIFS('750MW'!T$6:T$87,'750MW'!$B$6:$B$87,{"Gas - Stream"},'750MW'!$A$6:$A$87,CapacityCheck!$A64&amp;"1"))</f>
        <v>0</v>
      </c>
      <c r="U64" s="95" cm="1">
        <f t="array" ref="U64">SUM(SUMIFS('750MW'!U$6:U$87,'750MW'!$B$6:$B$87,{"Gas - Stream"},'750MW'!$A$6:$A$87,CapacityCheck!$A64&amp;"1"))</f>
        <v>0</v>
      </c>
      <c r="V64" s="95" cm="1">
        <f t="array" ref="V64">SUM(SUMIFS('750MW'!V$6:V$87,'750MW'!$B$6:$B$87,{"Gas - Stream"},'750MW'!$A$6:$A$87,CapacityCheck!$A64&amp;"1"))</f>
        <v>0</v>
      </c>
      <c r="W64" s="95" cm="1">
        <f t="array" ref="W64">SUM(SUMIFS('750MW'!W$6:W$87,'750MW'!$B$6:$B$87,{"Gas - Stream"},'750MW'!$A$6:$A$87,CapacityCheck!$A64&amp;"1"))</f>
        <v>0</v>
      </c>
      <c r="X64" s="95" cm="1">
        <f t="array" ref="X64">SUM(SUMIFS('750MW'!X$6:X$87,'750MW'!$B$6:$B$87,{"Gas - Stream"},'750MW'!$A$6:$A$87,CapacityCheck!$A64&amp;"1"))</f>
        <v>0</v>
      </c>
      <c r="Y64" s="95" cm="1">
        <f t="array" ref="Y64">SUM(SUMIFS('750MW'!Y$6:Y$87,'750MW'!$B$6:$B$87,{"Gas - Stream"},'750MW'!$A$6:$A$87,CapacityCheck!$A64&amp;"1"))</f>
        <v>0</v>
      </c>
      <c r="Z64" s="95" cm="1">
        <f t="array" ref="Z64">SUM(SUMIFS('750MW'!Z$6:Z$87,'750MW'!$B$6:$B$87,{"Gas - Stream"},'750MW'!$A$6:$A$87,CapacityCheck!$A64&amp;"1"))</f>
        <v>0</v>
      </c>
      <c r="AA64" s="95" cm="1">
        <f t="array" ref="AA64">SUM(SUMIFS('750MW'!AA$6:AA$87,'750MW'!$B$6:$B$87,{"Gas - Stream"},'750MW'!$A$6:$A$87,CapacityCheck!$A64&amp;"1"))</f>
        <v>0</v>
      </c>
      <c r="AB64" s="95" cm="1">
        <f t="array" ref="AB64">SUM(SUMIFS('750MW'!AB$6:AB$87,'750MW'!$B$6:$B$87,{"Gas - Stream"},'750MW'!$A$6:$A$87,CapacityCheck!$A64&amp;"1"))</f>
        <v>0</v>
      </c>
      <c r="AC64" s="95" cm="1">
        <f t="array" ref="AC64">SUM(SUMIFS('750MW'!AC$6:AC$87,'750MW'!$B$6:$B$87,{"Gas - Stream"},'750MW'!$A$6:$A$87,CapacityCheck!$A64&amp;"1"))</f>
        <v>0</v>
      </c>
      <c r="AD64" s="95" cm="1">
        <f t="array" ref="AD64">SUM(SUMIFS('750MW'!AD$6:AD$87,'750MW'!$B$6:$B$87,{"Gas - Stream"},'750MW'!$A$6:$A$87,CapacityCheck!$A64&amp;"1"))</f>
        <v>0</v>
      </c>
      <c r="AE64" s="95" cm="1">
        <f t="array" ref="AE64">SUM(SUMIFS('750MW'!AE$6:AE$87,'750MW'!$B$6:$B$87,{"Gas - Stream"},'750MW'!$A$6:$A$87,CapacityCheck!$A64&amp;"1"))</f>
        <v>0</v>
      </c>
    </row>
    <row r="65" spans="1:31" s="95" customFormat="1" x14ac:dyDescent="0.3">
      <c r="A65" s="95" t="s">
        <v>689</v>
      </c>
      <c r="B65" s="95" t="s">
        <v>1347</v>
      </c>
      <c r="C65" s="95" cm="1">
        <f t="array" ref="C65">SUM(SUMIFS('750MW'!C$6:C$87,'750MW'!$B$6:$B$87,{"OCGT / Diesel"},'750MW'!$A$6:$A$87,CapacityCheck!$A65&amp;"1"))</f>
        <v>1438</v>
      </c>
      <c r="D65" s="95" cm="1">
        <f t="array" ref="D65">SUM(SUMIFS('750MW'!D$6:D$87,'750MW'!$B$6:$B$87,{"OCGT / Diesel"},'750MW'!$A$6:$A$87,CapacityCheck!$A65&amp;"1"))</f>
        <v>1438</v>
      </c>
      <c r="E65" s="95" cm="1">
        <f t="array" ref="E65">SUM(SUMIFS('750MW'!E$6:E$87,'750MW'!$B$6:$B$87,{"OCGT / Diesel"},'750MW'!$A$6:$A$87,CapacityCheck!$A65&amp;"1"))</f>
        <v>1438</v>
      </c>
      <c r="F65" s="95" cm="1">
        <f t="array" ref="F65">SUM(SUMIFS('750MW'!F$6:F$87,'750MW'!$B$6:$B$87,{"OCGT / Diesel"},'750MW'!$A$6:$A$87,CapacityCheck!$A65&amp;"1"))</f>
        <v>1438</v>
      </c>
      <c r="G65" s="95" cm="1">
        <f t="array" ref="G65">SUM(SUMIFS('750MW'!G$6:G$87,'750MW'!$B$6:$B$87,{"OCGT / Diesel"},'750MW'!$A$6:$A$87,CapacityCheck!$A65&amp;"1"))</f>
        <v>1438</v>
      </c>
      <c r="H65" s="95" cm="1">
        <f t="array" ref="H65">SUM(SUMIFS('750MW'!H$6:H$87,'750MW'!$B$6:$B$87,{"OCGT / Diesel"},'750MW'!$A$6:$A$87,CapacityCheck!$A65&amp;"1"))</f>
        <v>1438</v>
      </c>
      <c r="I65" s="95" cm="1">
        <f t="array" ref="I65">SUM(SUMIFS('750MW'!I$6:I$87,'750MW'!$B$6:$B$87,{"OCGT / Diesel"},'750MW'!$A$6:$A$87,CapacityCheck!$A65&amp;"1"))</f>
        <v>1438</v>
      </c>
      <c r="J65" s="95" cm="1">
        <f t="array" ref="J65">SUM(SUMIFS('750MW'!J$6:J$87,'750MW'!$B$6:$B$87,{"OCGT / Diesel"},'750MW'!$A$6:$A$87,CapacityCheck!$A65&amp;"1"))</f>
        <v>1438</v>
      </c>
      <c r="K65" s="95" cm="1">
        <f t="array" ref="K65">SUM(SUMIFS('750MW'!K$6:K$87,'750MW'!$B$6:$B$87,{"OCGT / Diesel"},'750MW'!$A$6:$A$87,CapacityCheck!$A65&amp;"1"))</f>
        <v>1438</v>
      </c>
      <c r="L65" s="95" cm="1">
        <f t="array" ref="L65">SUM(SUMIFS('750MW'!L$6:L$87,'750MW'!$B$6:$B$87,{"OCGT / Diesel"},'750MW'!$A$6:$A$87,CapacityCheck!$A65&amp;"1"))</f>
        <v>1438</v>
      </c>
      <c r="M65" s="95" cm="1">
        <f t="array" ref="M65">SUM(SUMIFS('750MW'!M$6:M$87,'750MW'!$B$6:$B$87,{"OCGT / Diesel"},'750MW'!$A$6:$A$87,CapacityCheck!$A65&amp;"1"))</f>
        <v>1438</v>
      </c>
      <c r="N65" s="95" cm="1">
        <f t="array" ref="N65">SUM(SUMIFS('750MW'!N$6:N$87,'750MW'!$B$6:$B$87,{"OCGT / Diesel"},'750MW'!$A$6:$A$87,CapacityCheck!$A65&amp;"1"))</f>
        <v>1438</v>
      </c>
      <c r="O65" s="95" cm="1">
        <f t="array" ref="O65">SUM(SUMIFS('750MW'!O$6:O$87,'750MW'!$B$6:$B$87,{"OCGT / Diesel"},'750MW'!$A$6:$A$87,CapacityCheck!$A65&amp;"1"))</f>
        <v>1438</v>
      </c>
      <c r="P65" s="95" cm="1">
        <f t="array" ref="P65">SUM(SUMIFS('750MW'!P$6:P$87,'750MW'!$B$6:$B$87,{"OCGT / Diesel"},'750MW'!$A$6:$A$87,CapacityCheck!$A65&amp;"1"))</f>
        <v>1438</v>
      </c>
      <c r="Q65" s="95" cm="1">
        <f t="array" ref="Q65">SUM(SUMIFS('750MW'!Q$6:Q$87,'750MW'!$B$6:$B$87,{"OCGT / Diesel"},'750MW'!$A$6:$A$87,CapacityCheck!$A65&amp;"1"))</f>
        <v>1388</v>
      </c>
      <c r="R65" s="95" cm="1">
        <f t="array" ref="R65">SUM(SUMIFS('750MW'!R$6:R$87,'750MW'!$B$6:$B$87,{"OCGT / Diesel"},'750MW'!$A$6:$A$87,CapacityCheck!$A65&amp;"1"))</f>
        <v>1388</v>
      </c>
      <c r="S65" s="95" cm="1">
        <f t="array" ref="S65">SUM(SUMIFS('750MW'!S$6:S$87,'750MW'!$B$6:$B$87,{"OCGT / Diesel"},'750MW'!$A$6:$A$87,CapacityCheck!$A65&amp;"1"))</f>
        <v>2377.9661999999998</v>
      </c>
      <c r="T65" s="95" cm="1">
        <f t="array" ref="T65">SUM(SUMIFS('750MW'!T$6:T$87,'750MW'!$B$6:$B$87,{"OCGT / Diesel"},'750MW'!$A$6:$A$87,CapacityCheck!$A65&amp;"1"))</f>
        <v>2377.9661999999998</v>
      </c>
      <c r="U65" s="95" cm="1">
        <f t="array" ref="U65">SUM(SUMIFS('750MW'!U$6:U$87,'750MW'!$B$6:$B$87,{"OCGT / Diesel"},'750MW'!$A$6:$A$87,CapacityCheck!$A65&amp;"1"))</f>
        <v>2377.9661999999998</v>
      </c>
      <c r="V65" s="95" cm="1">
        <f t="array" ref="V65">SUM(SUMIFS('750MW'!V$6:V$87,'750MW'!$B$6:$B$87,{"OCGT / Diesel"},'750MW'!$A$6:$A$87,CapacityCheck!$A65&amp;"1"))</f>
        <v>2377.9661999999998</v>
      </c>
      <c r="W65" s="95" cm="1">
        <f t="array" ref="W65">SUM(SUMIFS('750MW'!W$6:W$87,'750MW'!$B$6:$B$87,{"OCGT / Diesel"},'750MW'!$A$6:$A$87,CapacityCheck!$A65&amp;"1"))</f>
        <v>2377.9661999999998</v>
      </c>
      <c r="X65" s="95" cm="1">
        <f t="array" ref="X65">SUM(SUMIFS('750MW'!X$6:X$87,'750MW'!$B$6:$B$87,{"OCGT / Diesel"},'750MW'!$A$6:$A$87,CapacityCheck!$A65&amp;"1"))</f>
        <v>2377.9661999999998</v>
      </c>
      <c r="Y65" s="95" cm="1">
        <f t="array" ref="Y65">SUM(SUMIFS('750MW'!Y$6:Y$87,'750MW'!$B$6:$B$87,{"OCGT / Diesel"},'750MW'!$A$6:$A$87,CapacityCheck!$A65&amp;"1"))</f>
        <v>3311.6831011497661</v>
      </c>
      <c r="Z65" s="95" cm="1">
        <f t="array" ref="Z65">SUM(SUMIFS('750MW'!Z$6:Z$87,'750MW'!$B$6:$B$87,{"OCGT / Diesel"},'750MW'!$A$6:$A$87,CapacityCheck!$A65&amp;"1"))</f>
        <v>3287.4701023327348</v>
      </c>
      <c r="AA65" s="95" cm="1">
        <f t="array" ref="AA65">SUM(SUMIFS('750MW'!AA$6:AA$87,'750MW'!$B$6:$B$87,{"OCGT / Diesel"},'750MW'!$A$6:$A$87,CapacityCheck!$A65&amp;"1"))</f>
        <v>3287.4701023523198</v>
      </c>
      <c r="AB65" s="95" cm="1">
        <f t="array" ref="AB65">SUM(SUMIFS('750MW'!AB$6:AB$87,'750MW'!$B$6:$B$87,{"OCGT / Diesel"},'750MW'!$A$6:$A$87,CapacityCheck!$A65&amp;"1"))</f>
        <v>3287.470102378195</v>
      </c>
      <c r="AC65" s="95" cm="1">
        <f t="array" ref="AC65">SUM(SUMIFS('750MW'!AC$6:AC$87,'750MW'!$B$6:$B$87,{"OCGT / Diesel"},'750MW'!$A$6:$A$87,CapacityCheck!$A65&amp;"1"))</f>
        <v>3287.4701024167648</v>
      </c>
      <c r="AD65" s="95" cm="1">
        <f t="array" ref="AD65">SUM(SUMIFS('750MW'!AD$6:AD$87,'750MW'!$B$6:$B$87,{"OCGT / Diesel"},'750MW'!$A$6:$A$87,CapacityCheck!$A65&amp;"1"))</f>
        <v>3287.47016613184</v>
      </c>
      <c r="AE65" s="95" cm="1">
        <f t="array" ref="AE65">SUM(SUMIFS('750MW'!AE$6:AE$87,'750MW'!$B$6:$B$87,{"OCGT / Diesel"},'750MW'!$A$6:$A$87,CapacityCheck!$A65&amp;"1"))</f>
        <v>3287.47016708003</v>
      </c>
    </row>
    <row r="66" spans="1:31" s="95" customFormat="1" x14ac:dyDescent="0.3"/>
    <row r="67" spans="1:31" s="95" customFormat="1" x14ac:dyDescent="0.3"/>
    <row r="68" spans="1:31" s="95" customFormat="1" x14ac:dyDescent="0.3">
      <c r="A68" s="95" t="s">
        <v>1233</v>
      </c>
      <c r="B68" s="95" t="s">
        <v>1315</v>
      </c>
      <c r="C68" s="95" t="s">
        <v>1316</v>
      </c>
      <c r="D68" s="95" t="s">
        <v>1317</v>
      </c>
      <c r="E68" s="95" t="s">
        <v>1318</v>
      </c>
      <c r="F68" s="95" t="s">
        <v>1319</v>
      </c>
      <c r="G68" s="95" t="s">
        <v>1320</v>
      </c>
      <c r="H68" s="95" t="s">
        <v>1321</v>
      </c>
      <c r="I68" s="95" t="s">
        <v>1322</v>
      </c>
      <c r="J68" s="95" t="s">
        <v>1323</v>
      </c>
      <c r="K68" s="95" t="s">
        <v>1324</v>
      </c>
      <c r="L68" s="95" t="s">
        <v>1325</v>
      </c>
      <c r="M68" s="95" t="s">
        <v>1326</v>
      </c>
      <c r="N68" s="95" t="s">
        <v>1327</v>
      </c>
      <c r="O68" s="95" t="s">
        <v>1328</v>
      </c>
      <c r="P68" s="95" t="s">
        <v>1329</v>
      </c>
      <c r="Q68" s="95" t="s">
        <v>1330</v>
      </c>
      <c r="R68" s="95" t="s">
        <v>1331</v>
      </c>
      <c r="S68" s="95" t="s">
        <v>1332</v>
      </c>
      <c r="T68" s="95" t="s">
        <v>1333</v>
      </c>
      <c r="U68" s="95" t="s">
        <v>1334</v>
      </c>
      <c r="V68" s="95" t="s">
        <v>1335</v>
      </c>
      <c r="W68" s="95" t="s">
        <v>1336</v>
      </c>
      <c r="X68" s="95" t="s">
        <v>1337</v>
      </c>
      <c r="Y68" s="95" t="s">
        <v>1338</v>
      </c>
      <c r="Z68" s="95" t="s">
        <v>1339</v>
      </c>
      <c r="AA68" s="95" t="s">
        <v>1340</v>
      </c>
      <c r="AB68" s="95" t="s">
        <v>1341</v>
      </c>
      <c r="AC68" s="95" t="s">
        <v>1342</v>
      </c>
      <c r="AD68" s="95" t="s">
        <v>1343</v>
      </c>
      <c r="AE68" s="95" t="s">
        <v>1344</v>
      </c>
    </row>
    <row r="69" spans="1:31" s="95" customFormat="1" x14ac:dyDescent="0.3">
      <c r="A69" s="95" t="s">
        <v>690</v>
      </c>
      <c r="B69" s="95" t="s">
        <v>575</v>
      </c>
      <c r="C69" s="95" cm="1">
        <f t="array" ref="C69">SUM(SUMIFS('750MW'!C$6:C$87,'750MW'!$B$6:$B$87,{"Black Coal","Brown Coal"},'750MW'!$A$6:$A$87,CapacityCheck!$A69&amp;"1"))</f>
        <v>8126</v>
      </c>
      <c r="D69" s="95" cm="1">
        <f t="array" ref="D69">SUM(SUMIFS('750MW'!D$6:D$87,'750MW'!$B$6:$B$87,{"Black Coal","Brown Coal"},'750MW'!$A$6:$A$87,CapacityCheck!$A69&amp;"1"))</f>
        <v>8126</v>
      </c>
      <c r="E69" s="95" cm="1">
        <f t="array" ref="E69">SUM(SUMIFS('750MW'!E$6:E$87,'750MW'!$B$6:$B$87,{"Black Coal","Brown Coal"},'750MW'!$A$6:$A$87,CapacityCheck!$A69&amp;"1"))</f>
        <v>8126</v>
      </c>
      <c r="F69" s="95" cm="1">
        <f t="array" ref="F69">SUM(SUMIFS('750MW'!F$6:F$87,'750MW'!$B$6:$B$87,{"Black Coal","Brown Coal"},'750MW'!$A$6:$A$87,CapacityCheck!$A69&amp;"1"))</f>
        <v>4620.4309662397281</v>
      </c>
      <c r="G69" s="95" cm="1">
        <f t="array" ref="G69">SUM(SUMIFS('750MW'!G$6:G$87,'750MW'!$B$6:$B$87,{"Black Coal","Brown Coal"},'750MW'!$A$6:$A$87,CapacityCheck!$A69&amp;"1"))</f>
        <v>4620.4309658875591</v>
      </c>
      <c r="H69" s="95" cm="1">
        <f t="array" ref="H69">SUM(SUMIFS('750MW'!H$6:H$87,'750MW'!$B$6:$B$87,{"Black Coal","Brown Coal"},'750MW'!$A$6:$A$87,CapacityCheck!$A69&amp;"1"))</f>
        <v>4405.5683522127438</v>
      </c>
      <c r="I69" s="95" cm="1">
        <f t="array" ref="I69">SUM(SUMIFS('750MW'!I$6:I$87,'750MW'!$B$6:$B$87,{"Black Coal","Brown Coal"},'750MW'!$A$6:$A$87,CapacityCheck!$A69&amp;"1"))</f>
        <v>4262.24918322333</v>
      </c>
      <c r="J69" s="95" cm="1">
        <f t="array" ref="J69">SUM(SUMIFS('750MW'!J$6:J$87,'750MW'!$B$6:$B$87,{"Black Coal","Brown Coal"},'750MW'!$A$6:$A$87,CapacityCheck!$A69&amp;"1"))</f>
        <v>4262.2485135052048</v>
      </c>
      <c r="K69" s="95" cm="1">
        <f t="array" ref="K69">SUM(SUMIFS('750MW'!K$6:K$87,'750MW'!$B$6:$B$87,{"Black Coal","Brown Coal"},'750MW'!$A$6:$A$87,CapacityCheck!$A69&amp;"1"))</f>
        <v>4096.5176435048397</v>
      </c>
      <c r="L69" s="95" cm="1">
        <f t="array" ref="L69">SUM(SUMIFS('750MW'!L$6:L$87,'750MW'!$B$6:$B$87,{"Black Coal","Brown Coal"},'750MW'!$A$6:$A$87,CapacityCheck!$A69&amp;"1"))</f>
        <v>4096.5176435044796</v>
      </c>
      <c r="M69" s="95" cm="1">
        <f t="array" ref="M69">SUM(SUMIFS('750MW'!M$6:M$87,'750MW'!$B$6:$B$87,{"Black Coal","Brown Coal"},'750MW'!$A$6:$A$87,CapacityCheck!$A69&amp;"1"))</f>
        <v>4096.5176435041349</v>
      </c>
      <c r="N69" s="95" cm="1">
        <f t="array" ref="N69">SUM(SUMIFS('750MW'!N$6:N$87,'750MW'!$B$6:$B$87,{"Black Coal","Brown Coal"},'750MW'!$A$6:$A$87,CapacityCheck!$A69&amp;"1"))</f>
        <v>4096.5176435037692</v>
      </c>
      <c r="O69" s="95" cm="1">
        <f t="array" ref="O69">SUM(SUMIFS('750MW'!O$6:O$87,'750MW'!$B$6:$B$87,{"Black Coal","Brown Coal"},'750MW'!$A$6:$A$87,CapacityCheck!$A69&amp;"1"))</f>
        <v>3557.6917439497561</v>
      </c>
      <c r="P69" s="95" cm="1">
        <f t="array" ref="P69">SUM(SUMIFS('750MW'!P$6:P$87,'750MW'!$B$6:$B$87,{"Black Coal","Brown Coal"},'750MW'!$A$6:$A$87,CapacityCheck!$A69&amp;"1"))</f>
        <v>3557.6917419109359</v>
      </c>
      <c r="Q69" s="95" cm="1">
        <f t="array" ref="Q69">SUM(SUMIFS('750MW'!Q$6:Q$87,'750MW'!$B$6:$B$87,{"Black Coal","Brown Coal"},'750MW'!$A$6:$A$87,CapacityCheck!$A69&amp;"1"))</f>
        <v>3557.69174395659</v>
      </c>
      <c r="R69" s="95" cm="1">
        <f t="array" ref="R69">SUM(SUMIFS('750MW'!R$6:R$87,'750MW'!$B$6:$B$87,{"Black Coal","Brown Coal"},'750MW'!$A$6:$A$87,CapacityCheck!$A69&amp;"1"))</f>
        <v>3209.6731674692396</v>
      </c>
      <c r="S69" s="95" cm="1">
        <f t="array" ref="S69">SUM(SUMIFS('750MW'!S$6:S$87,'750MW'!$B$6:$B$87,{"Black Coal","Brown Coal"},'750MW'!$A$6:$A$87,CapacityCheck!$A69&amp;"1"))</f>
        <v>3191.4430384478201</v>
      </c>
      <c r="T69" s="95" cm="1">
        <f t="array" ref="T69">SUM(SUMIFS('750MW'!T$6:T$87,'750MW'!$B$6:$B$87,{"Black Coal","Brown Coal"},'750MW'!$A$6:$A$87,CapacityCheck!$A69&amp;"1"))</f>
        <v>3191.4430384524503</v>
      </c>
      <c r="U69" s="95" cm="1">
        <f t="array" ref="U69">SUM(SUMIFS('750MW'!U$6:U$87,'750MW'!$B$6:$B$87,{"Black Coal","Brown Coal"},'750MW'!$A$6:$A$87,CapacityCheck!$A69&amp;"1"))</f>
        <v>3191.4430404699701</v>
      </c>
      <c r="V69" s="95" cm="1">
        <f t="array" ref="V69">SUM(SUMIFS('750MW'!V$6:V$87,'750MW'!$B$6:$B$87,{"Black Coal","Brown Coal"},'750MW'!$A$6:$A$87,CapacityCheck!$A69&amp;"1"))</f>
        <v>3191.44282045932</v>
      </c>
      <c r="W69" s="95" cm="1">
        <f t="array" ref="W69">SUM(SUMIFS('750MW'!W$6:W$87,'750MW'!$B$6:$B$87,{"Black Coal","Brown Coal"},'750MW'!$A$6:$A$87,CapacityCheck!$A69&amp;"1"))</f>
        <v>3053.9371204432205</v>
      </c>
      <c r="X69" s="95" cm="1">
        <f t="array" ref="X69">SUM(SUMIFS('750MW'!X$6:X$87,'750MW'!$B$6:$B$87,{"Black Coal","Brown Coal"},'750MW'!$A$6:$A$87,CapacityCheck!$A69&amp;"1"))</f>
        <v>2309.9371804633597</v>
      </c>
      <c r="Y69" s="95" cm="1">
        <f t="array" ref="Y69">SUM(SUMIFS('750MW'!Y$6:Y$87,'750MW'!$B$6:$B$87,{"Black Coal","Brown Coal"},'750MW'!$A$6:$A$87,CapacityCheck!$A69&amp;"1"))</f>
        <v>1801.4925865037442</v>
      </c>
      <c r="Z69" s="95" cm="1">
        <f t="array" ref="Z69">SUM(SUMIFS('750MW'!Z$6:Z$87,'750MW'!$B$6:$B$87,{"Black Coal","Brown Coal"},'750MW'!$A$6:$A$87,CapacityCheck!$A69&amp;"1"))</f>
        <v>1554.4941100000001</v>
      </c>
      <c r="AA69" s="95" cm="1">
        <f t="array" ref="AA69">SUM(SUMIFS('750MW'!AA$6:AA$87,'750MW'!$B$6:$B$87,{"Black Coal","Brown Coal"},'750MW'!$A$6:$A$87,CapacityCheck!$A69&amp;"1"))</f>
        <v>1554.4941100000001</v>
      </c>
      <c r="AB69" s="95" cm="1">
        <f t="array" ref="AB69">SUM(SUMIFS('750MW'!AB$6:AB$87,'750MW'!$B$6:$B$87,{"Black Coal","Brown Coal"},'750MW'!$A$6:$A$87,CapacityCheck!$A69&amp;"1"))</f>
        <v>1554.4941100000001</v>
      </c>
      <c r="AC69" s="95" cm="1">
        <f t="array" ref="AC69">SUM(SUMIFS('750MW'!AC$6:AC$87,'750MW'!$B$6:$B$87,{"Black Coal","Brown Coal"},'750MW'!$A$6:$A$87,CapacityCheck!$A69&amp;"1"))</f>
        <v>1266.0001850430399</v>
      </c>
      <c r="AD69" s="95" cm="1">
        <f t="array" ref="AD69">SUM(SUMIFS('750MW'!AD$6:AD$87,'750MW'!$B$6:$B$87,{"Black Coal","Brown Coal"},'750MW'!$A$6:$A$87,CapacityCheck!$A69&amp;"1"))</f>
        <v>1266.0001851028501</v>
      </c>
      <c r="AE69" s="95" cm="1">
        <f t="array" ref="AE69">SUM(SUMIFS('750MW'!AE$6:AE$87,'750MW'!$B$6:$B$87,{"Black Coal","Brown Coal"},'750MW'!$A$6:$A$87,CapacityCheck!$A69&amp;"1"))</f>
        <v>1266.00018507253</v>
      </c>
    </row>
    <row r="70" spans="1:31" s="95" customFormat="1" x14ac:dyDescent="0.3">
      <c r="A70" s="95" t="s">
        <v>690</v>
      </c>
      <c r="B70" s="95" t="s">
        <v>360</v>
      </c>
      <c r="C70" s="95" cm="1">
        <f t="array" ref="C70">SUM(SUMIFS('750MW'!C$6:C$87,'750MW'!$B$6:$B$87,{"CCGT"},'750MW'!$A$6:$A$87,CapacityCheck!$A70&amp;"1"))</f>
        <v>1512.8999938964839</v>
      </c>
      <c r="D70" s="95" cm="1">
        <f t="array" ref="D70">SUM(SUMIFS('750MW'!D$6:D$87,'750MW'!$B$6:$B$87,{"CCGT"},'750MW'!$A$6:$A$87,CapacityCheck!$A70&amp;"1"))</f>
        <v>1512.8999938964839</v>
      </c>
      <c r="E70" s="95" cm="1">
        <f t="array" ref="E70">SUM(SUMIFS('750MW'!E$6:E$87,'750MW'!$B$6:$B$87,{"CCGT"},'750MW'!$A$6:$A$87,CapacityCheck!$A70&amp;"1"))</f>
        <v>1512.8999938964839</v>
      </c>
      <c r="F70" s="95" cm="1">
        <f t="array" ref="F70">SUM(SUMIFS('750MW'!F$6:F$87,'750MW'!$B$6:$B$87,{"CCGT"},'750MW'!$A$6:$A$87,CapacityCheck!$A70&amp;"1"))</f>
        <v>1512.8999938964839</v>
      </c>
      <c r="G70" s="95" cm="1">
        <f t="array" ref="G70">SUM(SUMIFS('750MW'!G$6:G$87,'750MW'!$B$6:$B$87,{"CCGT"},'750MW'!$A$6:$A$87,CapacityCheck!$A70&amp;"1"))</f>
        <v>1512.8999938964839</v>
      </c>
      <c r="H70" s="95" cm="1">
        <f t="array" ref="H70">SUM(SUMIFS('750MW'!H$6:H$87,'750MW'!$B$6:$B$87,{"CCGT"},'750MW'!$A$6:$A$87,CapacityCheck!$A70&amp;"1"))</f>
        <v>1512.8999938964839</v>
      </c>
      <c r="I70" s="95" cm="1">
        <f t="array" ref="I70">SUM(SUMIFS('750MW'!I$6:I$87,'750MW'!$B$6:$B$87,{"CCGT"},'750MW'!$A$6:$A$87,CapacityCheck!$A70&amp;"1"))</f>
        <v>1512.8999938964839</v>
      </c>
      <c r="J70" s="95" cm="1">
        <f t="array" ref="J70">SUM(SUMIFS('750MW'!J$6:J$87,'750MW'!$B$6:$B$87,{"CCGT"},'750MW'!$A$6:$A$87,CapacityCheck!$A70&amp;"1"))</f>
        <v>1512.8999938964839</v>
      </c>
      <c r="K70" s="95" cm="1">
        <f t="array" ref="K70">SUM(SUMIFS('750MW'!K$6:K$87,'750MW'!$B$6:$B$87,{"CCGT"},'750MW'!$A$6:$A$87,CapacityCheck!$A70&amp;"1"))</f>
        <v>1512.8999938964839</v>
      </c>
      <c r="L70" s="95" cm="1">
        <f t="array" ref="L70">SUM(SUMIFS('750MW'!L$6:L$87,'750MW'!$B$6:$B$87,{"CCGT"},'750MW'!$A$6:$A$87,CapacityCheck!$A70&amp;"1"))</f>
        <v>1512.8999938964839</v>
      </c>
      <c r="M70" s="95" cm="1">
        <f t="array" ref="M70">SUM(SUMIFS('750MW'!M$6:M$87,'750MW'!$B$6:$B$87,{"CCGT"},'750MW'!$A$6:$A$87,CapacityCheck!$A70&amp;"1"))</f>
        <v>1512.8999938964839</v>
      </c>
      <c r="N70" s="95" cm="1">
        <f t="array" ref="N70">SUM(SUMIFS('750MW'!N$6:N$87,'750MW'!$B$6:$B$87,{"CCGT"},'750MW'!$A$6:$A$87,CapacityCheck!$A70&amp;"1"))</f>
        <v>1512.8999938964839</v>
      </c>
      <c r="O70" s="95" cm="1">
        <f t="array" ref="O70">SUM(SUMIFS('750MW'!O$6:O$87,'750MW'!$B$6:$B$87,{"CCGT"},'750MW'!$A$6:$A$87,CapacityCheck!$A70&amp;"1"))</f>
        <v>1512.8999938964839</v>
      </c>
      <c r="P70" s="95" cm="1">
        <f t="array" ref="P70">SUM(SUMIFS('750MW'!P$6:P$87,'750MW'!$B$6:$B$87,{"CCGT"},'750MW'!$A$6:$A$87,CapacityCheck!$A70&amp;"1"))</f>
        <v>1512.8999938964839</v>
      </c>
      <c r="Q70" s="95" cm="1">
        <f t="array" ref="Q70">SUM(SUMIFS('750MW'!Q$6:Q$87,'750MW'!$B$6:$B$87,{"CCGT"},'750MW'!$A$6:$A$87,CapacityCheck!$A70&amp;"1"))</f>
        <v>1512.8999938964839</v>
      </c>
      <c r="R70" s="95" cm="1">
        <f t="array" ref="R70">SUM(SUMIFS('750MW'!R$6:R$87,'750MW'!$B$6:$B$87,{"CCGT"},'750MW'!$A$6:$A$87,CapacityCheck!$A70&amp;"1"))</f>
        <v>1127.8999938964839</v>
      </c>
      <c r="S70" s="95" cm="1">
        <f t="array" ref="S70">SUM(SUMIFS('750MW'!S$6:S$87,'750MW'!$B$6:$B$87,{"CCGT"},'750MW'!$A$6:$A$87,CapacityCheck!$A70&amp;"1"))</f>
        <v>1127.8999938964839</v>
      </c>
      <c r="T70" s="95" cm="1">
        <f t="array" ref="T70">SUM(SUMIFS('750MW'!T$6:T$87,'750MW'!$B$6:$B$87,{"CCGT"},'750MW'!$A$6:$A$87,CapacityCheck!$A70&amp;"1"))</f>
        <v>1127.8999938964839</v>
      </c>
      <c r="U70" s="95" cm="1">
        <f t="array" ref="U70">SUM(SUMIFS('750MW'!U$6:U$87,'750MW'!$B$6:$B$87,{"CCGT"},'750MW'!$A$6:$A$87,CapacityCheck!$A70&amp;"1"))</f>
        <v>984.5</v>
      </c>
      <c r="V70" s="95" cm="1">
        <f t="array" ref="V70">SUM(SUMIFS('750MW'!V$6:V$87,'750MW'!$B$6:$B$87,{"CCGT"},'750MW'!$A$6:$A$87,CapacityCheck!$A70&amp;"1"))</f>
        <v>984.5</v>
      </c>
      <c r="W70" s="95" cm="1">
        <f t="array" ref="W70">SUM(SUMIFS('750MW'!W$6:W$87,'750MW'!$B$6:$B$87,{"CCGT"},'750MW'!$A$6:$A$87,CapacityCheck!$A70&amp;"1"))</f>
        <v>984.5</v>
      </c>
      <c r="X70" s="95" cm="1">
        <f t="array" ref="X70">SUM(SUMIFS('750MW'!X$6:X$87,'750MW'!$B$6:$B$87,{"CCGT"},'750MW'!$A$6:$A$87,CapacityCheck!$A70&amp;"1"))</f>
        <v>984.5</v>
      </c>
      <c r="Y70" s="95" cm="1">
        <f t="array" ref="Y70">SUM(SUMIFS('750MW'!Y$6:Y$87,'750MW'!$B$6:$B$87,{"CCGT"},'750MW'!$A$6:$A$87,CapacityCheck!$A70&amp;"1"))</f>
        <v>984.5</v>
      </c>
      <c r="Z70" s="95" cm="1">
        <f t="array" ref="Z70">SUM(SUMIFS('750MW'!Z$6:Z$87,'750MW'!$B$6:$B$87,{"CCGT"},'750MW'!$A$6:$A$87,CapacityCheck!$A70&amp;"1"))</f>
        <v>984.5</v>
      </c>
      <c r="AA70" s="95" cm="1">
        <f t="array" ref="AA70">SUM(SUMIFS('750MW'!AA$6:AA$87,'750MW'!$B$6:$B$87,{"CCGT"},'750MW'!$A$6:$A$87,CapacityCheck!$A70&amp;"1"))</f>
        <v>340</v>
      </c>
      <c r="AB70" s="95" cm="1">
        <f t="array" ref="AB70">SUM(SUMIFS('750MW'!AB$6:AB$87,'750MW'!$B$6:$B$87,{"CCGT"},'750MW'!$A$6:$A$87,CapacityCheck!$A70&amp;"1"))</f>
        <v>180</v>
      </c>
      <c r="AC70" s="95" cm="1">
        <f t="array" ref="AC70">SUM(SUMIFS('750MW'!AC$6:AC$87,'750MW'!$B$6:$B$87,{"CCGT"},'750MW'!$A$6:$A$87,CapacityCheck!$A70&amp;"1"))</f>
        <v>180</v>
      </c>
      <c r="AD70" s="95" cm="1">
        <f t="array" ref="AD70">SUM(SUMIFS('750MW'!AD$6:AD$87,'750MW'!$B$6:$B$87,{"CCGT"},'750MW'!$A$6:$A$87,CapacityCheck!$A70&amp;"1"))</f>
        <v>180</v>
      </c>
      <c r="AE70" s="95" cm="1">
        <f t="array" ref="AE70">SUM(SUMIFS('750MW'!AE$6:AE$87,'750MW'!$B$6:$B$87,{"CCGT"},'750MW'!$A$6:$A$87,CapacityCheck!$A70&amp;"1"))</f>
        <v>180</v>
      </c>
    </row>
    <row r="71" spans="1:31" s="95" customFormat="1" x14ac:dyDescent="0.3">
      <c r="A71" s="95" t="s">
        <v>690</v>
      </c>
      <c r="B71" s="95" t="s">
        <v>1346</v>
      </c>
      <c r="C71" s="95" cm="1">
        <f t="array" ref="C71">SUM(SUMIFS('750MW'!C$6:C$87,'750MW'!$B$6:$B$87,{"Gas - Stream"},'750MW'!$A$6:$A$87,CapacityCheck!$A71&amp;"1"))</f>
        <v>0</v>
      </c>
      <c r="D71" s="95" cm="1">
        <f t="array" ref="D71">SUM(SUMIFS('750MW'!D$6:D$87,'750MW'!$B$6:$B$87,{"Gas - Stream"},'750MW'!$A$6:$A$87,CapacityCheck!$A71&amp;"1"))</f>
        <v>0</v>
      </c>
      <c r="E71" s="95" cm="1">
        <f t="array" ref="E71">SUM(SUMIFS('750MW'!E$6:E$87,'750MW'!$B$6:$B$87,{"Gas - Stream"},'750MW'!$A$6:$A$87,CapacityCheck!$A71&amp;"1"))</f>
        <v>0</v>
      </c>
      <c r="F71" s="95" cm="1">
        <f t="array" ref="F71">SUM(SUMIFS('750MW'!F$6:F$87,'750MW'!$B$6:$B$87,{"Gas - Stream"},'750MW'!$A$6:$A$87,CapacityCheck!$A71&amp;"1"))</f>
        <v>0</v>
      </c>
      <c r="G71" s="95" cm="1">
        <f t="array" ref="G71">SUM(SUMIFS('750MW'!G$6:G$87,'750MW'!$B$6:$B$87,{"Gas - Stream"},'750MW'!$A$6:$A$87,CapacityCheck!$A71&amp;"1"))</f>
        <v>0</v>
      </c>
      <c r="H71" s="95" cm="1">
        <f t="array" ref="H71">SUM(SUMIFS('750MW'!H$6:H$87,'750MW'!$B$6:$B$87,{"Gas - Stream"},'750MW'!$A$6:$A$87,CapacityCheck!$A71&amp;"1"))</f>
        <v>0</v>
      </c>
      <c r="I71" s="95" cm="1">
        <f t="array" ref="I71">SUM(SUMIFS('750MW'!I$6:I$87,'750MW'!$B$6:$B$87,{"Gas - Stream"},'750MW'!$A$6:$A$87,CapacityCheck!$A71&amp;"1"))</f>
        <v>0</v>
      </c>
      <c r="J71" s="95" cm="1">
        <f t="array" ref="J71">SUM(SUMIFS('750MW'!J$6:J$87,'750MW'!$B$6:$B$87,{"Gas - Stream"},'750MW'!$A$6:$A$87,CapacityCheck!$A71&amp;"1"))</f>
        <v>0</v>
      </c>
      <c r="K71" s="95" cm="1">
        <f t="array" ref="K71">SUM(SUMIFS('750MW'!K$6:K$87,'750MW'!$B$6:$B$87,{"Gas - Stream"},'750MW'!$A$6:$A$87,CapacityCheck!$A71&amp;"1"))</f>
        <v>0</v>
      </c>
      <c r="L71" s="95" cm="1">
        <f t="array" ref="L71">SUM(SUMIFS('750MW'!L$6:L$87,'750MW'!$B$6:$B$87,{"Gas - Stream"},'750MW'!$A$6:$A$87,CapacityCheck!$A71&amp;"1"))</f>
        <v>0</v>
      </c>
      <c r="M71" s="95" cm="1">
        <f t="array" ref="M71">SUM(SUMIFS('750MW'!M$6:M$87,'750MW'!$B$6:$B$87,{"Gas - Stream"},'750MW'!$A$6:$A$87,CapacityCheck!$A71&amp;"1"))</f>
        <v>0</v>
      </c>
      <c r="N71" s="95" cm="1">
        <f t="array" ref="N71">SUM(SUMIFS('750MW'!N$6:N$87,'750MW'!$B$6:$B$87,{"Gas - Stream"},'750MW'!$A$6:$A$87,CapacityCheck!$A71&amp;"1"))</f>
        <v>0</v>
      </c>
      <c r="O71" s="95" cm="1">
        <f t="array" ref="O71">SUM(SUMIFS('750MW'!O$6:O$87,'750MW'!$B$6:$B$87,{"Gas - Stream"},'750MW'!$A$6:$A$87,CapacityCheck!$A71&amp;"1"))</f>
        <v>0</v>
      </c>
      <c r="P71" s="95" cm="1">
        <f t="array" ref="P71">SUM(SUMIFS('750MW'!P$6:P$87,'750MW'!$B$6:$B$87,{"Gas - Stream"},'750MW'!$A$6:$A$87,CapacityCheck!$A71&amp;"1"))</f>
        <v>0</v>
      </c>
      <c r="Q71" s="95" cm="1">
        <f t="array" ref="Q71">SUM(SUMIFS('750MW'!Q$6:Q$87,'750MW'!$B$6:$B$87,{"Gas - Stream"},'750MW'!$A$6:$A$87,CapacityCheck!$A71&amp;"1"))</f>
        <v>0</v>
      </c>
      <c r="R71" s="95" cm="1">
        <f t="array" ref="R71">SUM(SUMIFS('750MW'!R$6:R$87,'750MW'!$B$6:$B$87,{"Gas - Stream"},'750MW'!$A$6:$A$87,CapacityCheck!$A71&amp;"1"))</f>
        <v>0</v>
      </c>
      <c r="S71" s="95" cm="1">
        <f t="array" ref="S71">SUM(SUMIFS('750MW'!S$6:S$87,'750MW'!$B$6:$B$87,{"Gas - Stream"},'750MW'!$A$6:$A$87,CapacityCheck!$A71&amp;"1"))</f>
        <v>0</v>
      </c>
      <c r="T71" s="95" cm="1">
        <f t="array" ref="T71">SUM(SUMIFS('750MW'!T$6:T$87,'750MW'!$B$6:$B$87,{"Gas - Stream"},'750MW'!$A$6:$A$87,CapacityCheck!$A71&amp;"1"))</f>
        <v>0</v>
      </c>
      <c r="U71" s="95" cm="1">
        <f t="array" ref="U71">SUM(SUMIFS('750MW'!U$6:U$87,'750MW'!$B$6:$B$87,{"Gas - Stream"},'750MW'!$A$6:$A$87,CapacityCheck!$A71&amp;"1"))</f>
        <v>0</v>
      </c>
      <c r="V71" s="95" cm="1">
        <f t="array" ref="V71">SUM(SUMIFS('750MW'!V$6:V$87,'750MW'!$B$6:$B$87,{"Gas - Stream"},'750MW'!$A$6:$A$87,CapacityCheck!$A71&amp;"1"))</f>
        <v>0</v>
      </c>
      <c r="W71" s="95" cm="1">
        <f t="array" ref="W71">SUM(SUMIFS('750MW'!W$6:W$87,'750MW'!$B$6:$B$87,{"Gas - Stream"},'750MW'!$A$6:$A$87,CapacityCheck!$A71&amp;"1"))</f>
        <v>0</v>
      </c>
      <c r="X71" s="95" cm="1">
        <f t="array" ref="X71">SUM(SUMIFS('750MW'!X$6:X$87,'750MW'!$B$6:$B$87,{"Gas - Stream"},'750MW'!$A$6:$A$87,CapacityCheck!$A71&amp;"1"))</f>
        <v>0</v>
      </c>
      <c r="Y71" s="95" cm="1">
        <f t="array" ref="Y71">SUM(SUMIFS('750MW'!Y$6:Y$87,'750MW'!$B$6:$B$87,{"Gas - Stream"},'750MW'!$A$6:$A$87,CapacityCheck!$A71&amp;"1"))</f>
        <v>0</v>
      </c>
      <c r="Z71" s="95" cm="1">
        <f t="array" ref="Z71">SUM(SUMIFS('750MW'!Z$6:Z$87,'750MW'!$B$6:$B$87,{"Gas - Stream"},'750MW'!$A$6:$A$87,CapacityCheck!$A71&amp;"1"))</f>
        <v>0</v>
      </c>
      <c r="AA71" s="95" cm="1">
        <f t="array" ref="AA71">SUM(SUMIFS('750MW'!AA$6:AA$87,'750MW'!$B$6:$B$87,{"Gas - Stream"},'750MW'!$A$6:$A$87,CapacityCheck!$A71&amp;"1"))</f>
        <v>0</v>
      </c>
      <c r="AB71" s="95" cm="1">
        <f t="array" ref="AB71">SUM(SUMIFS('750MW'!AB$6:AB$87,'750MW'!$B$6:$B$87,{"Gas - Stream"},'750MW'!$A$6:$A$87,CapacityCheck!$A71&amp;"1"))</f>
        <v>0</v>
      </c>
      <c r="AC71" s="95" cm="1">
        <f t="array" ref="AC71">SUM(SUMIFS('750MW'!AC$6:AC$87,'750MW'!$B$6:$B$87,{"Gas - Stream"},'750MW'!$A$6:$A$87,CapacityCheck!$A71&amp;"1"))</f>
        <v>0</v>
      </c>
      <c r="AD71" s="95" cm="1">
        <f t="array" ref="AD71">SUM(SUMIFS('750MW'!AD$6:AD$87,'750MW'!$B$6:$B$87,{"Gas - Stream"},'750MW'!$A$6:$A$87,CapacityCheck!$A71&amp;"1"))</f>
        <v>0</v>
      </c>
      <c r="AE71" s="95" cm="1">
        <f t="array" ref="AE71">SUM(SUMIFS('750MW'!AE$6:AE$87,'750MW'!$B$6:$B$87,{"Gas - Stream"},'750MW'!$A$6:$A$87,CapacityCheck!$A71&amp;"1"))</f>
        <v>0</v>
      </c>
    </row>
    <row r="72" spans="1:31" s="95" customFormat="1" x14ac:dyDescent="0.3">
      <c r="A72" s="95" t="s">
        <v>690</v>
      </c>
      <c r="B72" s="95" t="s">
        <v>1347</v>
      </c>
      <c r="C72" s="95" cm="1">
        <f t="array" ref="C72">SUM(SUMIFS('750MW'!C$6:C$87,'750MW'!$B$6:$B$87,{"OCGT / Diesel"},'750MW'!$A$6:$A$87,CapacityCheck!$A72&amp;"1"))</f>
        <v>1910</v>
      </c>
      <c r="D72" s="95" cm="1">
        <f t="array" ref="D72">SUM(SUMIFS('750MW'!D$6:D$87,'750MW'!$B$6:$B$87,{"OCGT / Diesel"},'750MW'!$A$6:$A$87,CapacityCheck!$A72&amp;"1"))</f>
        <v>1910</v>
      </c>
      <c r="E72" s="95" cm="1">
        <f t="array" ref="E72">SUM(SUMIFS('750MW'!E$6:E$87,'750MW'!$B$6:$B$87,{"OCGT / Diesel"},'750MW'!$A$6:$A$87,CapacityCheck!$A72&amp;"1"))</f>
        <v>1910</v>
      </c>
      <c r="F72" s="95" cm="1">
        <f t="array" ref="F72">SUM(SUMIFS('750MW'!F$6:F$87,'750MW'!$B$6:$B$87,{"OCGT / Diesel"},'750MW'!$A$6:$A$87,CapacityCheck!$A72&amp;"1"))</f>
        <v>1910</v>
      </c>
      <c r="G72" s="95" cm="1">
        <f t="array" ref="G72">SUM(SUMIFS('750MW'!G$6:G$87,'750MW'!$B$6:$B$87,{"OCGT / Diesel"},'750MW'!$A$6:$A$87,CapacityCheck!$A72&amp;"1"))</f>
        <v>1910</v>
      </c>
      <c r="H72" s="95" cm="1">
        <f t="array" ref="H72">SUM(SUMIFS('750MW'!H$6:H$87,'750MW'!$B$6:$B$87,{"OCGT / Diesel"},'750MW'!$A$6:$A$87,CapacityCheck!$A72&amp;"1"))</f>
        <v>1910</v>
      </c>
      <c r="I72" s="95" cm="1">
        <f t="array" ref="I72">SUM(SUMIFS('750MW'!I$6:I$87,'750MW'!$B$6:$B$87,{"OCGT / Diesel"},'750MW'!$A$6:$A$87,CapacityCheck!$A72&amp;"1"))</f>
        <v>1910</v>
      </c>
      <c r="J72" s="95" cm="1">
        <f t="array" ref="J72">SUM(SUMIFS('750MW'!J$6:J$87,'750MW'!$B$6:$B$87,{"OCGT / Diesel"},'750MW'!$A$6:$A$87,CapacityCheck!$A72&amp;"1"))</f>
        <v>1910</v>
      </c>
      <c r="K72" s="95" cm="1">
        <f t="array" ref="K72">SUM(SUMIFS('750MW'!K$6:K$87,'750MW'!$B$6:$B$87,{"OCGT / Diesel"},'750MW'!$A$6:$A$87,CapacityCheck!$A72&amp;"1"))</f>
        <v>1910</v>
      </c>
      <c r="L72" s="95" cm="1">
        <f t="array" ref="L72">SUM(SUMIFS('750MW'!L$6:L$87,'750MW'!$B$6:$B$87,{"OCGT / Diesel"},'750MW'!$A$6:$A$87,CapacityCheck!$A72&amp;"1"))</f>
        <v>1910</v>
      </c>
      <c r="M72" s="95" cm="1">
        <f t="array" ref="M72">SUM(SUMIFS('750MW'!M$6:M$87,'750MW'!$B$6:$B$87,{"OCGT / Diesel"},'750MW'!$A$6:$A$87,CapacityCheck!$A72&amp;"1"))</f>
        <v>1910</v>
      </c>
      <c r="N72" s="95" cm="1">
        <f t="array" ref="N72">SUM(SUMIFS('750MW'!N$6:N$87,'750MW'!$B$6:$B$87,{"OCGT / Diesel"},'750MW'!$A$6:$A$87,CapacityCheck!$A72&amp;"1"))</f>
        <v>1910</v>
      </c>
      <c r="O72" s="95" cm="1">
        <f t="array" ref="O72">SUM(SUMIFS('750MW'!O$6:O$87,'750MW'!$B$6:$B$87,{"OCGT / Diesel"},'750MW'!$A$6:$A$87,CapacityCheck!$A72&amp;"1"))</f>
        <v>1618</v>
      </c>
      <c r="P72" s="95" cm="1">
        <f t="array" ref="P72">SUM(SUMIFS('750MW'!P$6:P$87,'750MW'!$B$6:$B$87,{"OCGT / Diesel"},'750MW'!$A$6:$A$87,CapacityCheck!$A72&amp;"1"))</f>
        <v>1501</v>
      </c>
      <c r="Q72" s="95" cm="1">
        <f t="array" ref="Q72">SUM(SUMIFS('750MW'!Q$6:Q$87,'750MW'!$B$6:$B$87,{"OCGT / Diesel"},'750MW'!$A$6:$A$87,CapacityCheck!$A72&amp;"1"))</f>
        <v>1501</v>
      </c>
      <c r="R72" s="95" cm="1">
        <f t="array" ref="R72">SUM(SUMIFS('750MW'!R$6:R$87,'750MW'!$B$6:$B$87,{"OCGT / Diesel"},'750MW'!$A$6:$A$87,CapacityCheck!$A72&amp;"1"))</f>
        <v>1501</v>
      </c>
      <c r="S72" s="95" cm="1">
        <f t="array" ref="S72">SUM(SUMIFS('750MW'!S$6:S$87,'750MW'!$B$6:$B$87,{"OCGT / Diesel"},'750MW'!$A$6:$A$87,CapacityCheck!$A72&amp;"1"))</f>
        <v>1501</v>
      </c>
      <c r="T72" s="95" cm="1">
        <f t="array" ref="T72">SUM(SUMIFS('750MW'!T$6:T$87,'750MW'!$B$6:$B$87,{"OCGT / Diesel"},'750MW'!$A$6:$A$87,CapacityCheck!$A72&amp;"1"))</f>
        <v>1501</v>
      </c>
      <c r="U72" s="95" cm="1">
        <f t="array" ref="U72">SUM(SUMIFS('750MW'!U$6:U$87,'750MW'!$B$6:$B$87,{"OCGT / Diesel"},'750MW'!$A$6:$A$87,CapacityCheck!$A72&amp;"1"))</f>
        <v>2473.4016000000001</v>
      </c>
      <c r="V72" s="95" cm="1">
        <f t="array" ref="V72">SUM(SUMIFS('750MW'!V$6:V$87,'750MW'!$B$6:$B$87,{"OCGT / Diesel"},'750MW'!$A$6:$A$87,CapacityCheck!$A72&amp;"1"))</f>
        <v>2473.4016000000001</v>
      </c>
      <c r="W72" s="95" cm="1">
        <f t="array" ref="W72">SUM(SUMIFS('750MW'!W$6:W$87,'750MW'!$B$6:$B$87,{"OCGT / Diesel"},'750MW'!$A$6:$A$87,CapacityCheck!$A72&amp;"1"))</f>
        <v>2473.4016000000001</v>
      </c>
      <c r="X72" s="95" cm="1">
        <f t="array" ref="X72">SUM(SUMIFS('750MW'!X$6:X$87,'750MW'!$B$6:$B$87,{"OCGT / Diesel"},'750MW'!$A$6:$A$87,CapacityCheck!$A72&amp;"1"))</f>
        <v>2561.0405000000001</v>
      </c>
      <c r="Y72" s="95" cm="1">
        <f t="array" ref="Y72">SUM(SUMIFS('750MW'!Y$6:Y$87,'750MW'!$B$6:$B$87,{"OCGT / Diesel"},'750MW'!$A$6:$A$87,CapacityCheck!$A72&amp;"1"))</f>
        <v>2561.0405000000001</v>
      </c>
      <c r="Z72" s="95" cm="1">
        <f t="array" ref="Z72">SUM(SUMIFS('750MW'!Z$6:Z$87,'750MW'!$B$6:$B$87,{"OCGT / Diesel"},'750MW'!$A$6:$A$87,CapacityCheck!$A72&amp;"1"))</f>
        <v>2429.0405000000001</v>
      </c>
      <c r="AA72" s="95" cm="1">
        <f t="array" ref="AA72">SUM(SUMIFS('750MW'!AA$6:AA$87,'750MW'!$B$6:$B$87,{"OCGT / Diesel"},'750MW'!$A$6:$A$87,CapacityCheck!$A72&amp;"1"))</f>
        <v>2429.0405000000001</v>
      </c>
      <c r="AB72" s="95" cm="1">
        <f t="array" ref="AB72">SUM(SUMIFS('750MW'!AB$6:AB$87,'750MW'!$B$6:$B$87,{"OCGT / Diesel"},'750MW'!$A$6:$A$87,CapacityCheck!$A72&amp;"1"))</f>
        <v>4283.3976042330842</v>
      </c>
      <c r="AC72" s="95" cm="1">
        <f t="array" ref="AC72">SUM(SUMIFS('750MW'!AC$6:AC$87,'750MW'!$B$6:$B$87,{"OCGT / Diesel"},'750MW'!$A$6:$A$87,CapacityCheck!$A72&amp;"1"))</f>
        <v>4283.3976042565801</v>
      </c>
      <c r="AD72" s="95" cm="1">
        <f t="array" ref="AD72">SUM(SUMIFS('750MW'!AD$6:AD$87,'750MW'!$B$6:$B$87,{"OCGT / Diesel"},'750MW'!$A$6:$A$87,CapacityCheck!$A72&amp;"1"))</f>
        <v>5030.9311061653234</v>
      </c>
      <c r="AE72" s="95" cm="1">
        <f t="array" ref="AE72">SUM(SUMIFS('750MW'!AE$6:AE$87,'750MW'!$B$6:$B$87,{"OCGT / Diesel"},'750MW'!$A$6:$A$87,CapacityCheck!$A72&amp;"1"))</f>
        <v>4511.9311061876597</v>
      </c>
    </row>
    <row r="73" spans="1:31" s="95" customFormat="1" x14ac:dyDescent="0.3"/>
    <row r="74" spans="1:31" s="95" customFormat="1" x14ac:dyDescent="0.3"/>
    <row r="75" spans="1:31" s="95" customFormat="1" x14ac:dyDescent="0.3">
      <c r="A75" s="95" t="s">
        <v>1233</v>
      </c>
      <c r="B75" s="95" t="s">
        <v>1315</v>
      </c>
      <c r="C75" s="95" t="s">
        <v>1316</v>
      </c>
      <c r="D75" s="95" t="s">
        <v>1317</v>
      </c>
      <c r="E75" s="95" t="s">
        <v>1318</v>
      </c>
      <c r="F75" s="95" t="s">
        <v>1319</v>
      </c>
      <c r="G75" s="95" t="s">
        <v>1320</v>
      </c>
      <c r="H75" s="95" t="s">
        <v>1321</v>
      </c>
      <c r="I75" s="95" t="s">
        <v>1322</v>
      </c>
      <c r="J75" s="95" t="s">
        <v>1323</v>
      </c>
      <c r="K75" s="95" t="s">
        <v>1324</v>
      </c>
      <c r="L75" s="95" t="s">
        <v>1325</v>
      </c>
      <c r="M75" s="95" t="s">
        <v>1326</v>
      </c>
      <c r="N75" s="95" t="s">
        <v>1327</v>
      </c>
      <c r="O75" s="95" t="s">
        <v>1328</v>
      </c>
      <c r="P75" s="95" t="s">
        <v>1329</v>
      </c>
      <c r="Q75" s="95" t="s">
        <v>1330</v>
      </c>
      <c r="R75" s="95" t="s">
        <v>1331</v>
      </c>
      <c r="S75" s="95" t="s">
        <v>1332</v>
      </c>
      <c r="T75" s="95" t="s">
        <v>1333</v>
      </c>
      <c r="U75" s="95" t="s">
        <v>1334</v>
      </c>
      <c r="V75" s="95" t="s">
        <v>1335</v>
      </c>
      <c r="W75" s="95" t="s">
        <v>1336</v>
      </c>
      <c r="X75" s="95" t="s">
        <v>1337</v>
      </c>
      <c r="Y75" s="95" t="s">
        <v>1338</v>
      </c>
      <c r="Z75" s="95" t="s">
        <v>1339</v>
      </c>
      <c r="AA75" s="95" t="s">
        <v>1340</v>
      </c>
      <c r="AB75" s="95" t="s">
        <v>1341</v>
      </c>
      <c r="AC75" s="95" t="s">
        <v>1342</v>
      </c>
      <c r="AD75" s="95" t="s">
        <v>1343</v>
      </c>
      <c r="AE75" s="95" t="s">
        <v>1344</v>
      </c>
    </row>
    <row r="76" spans="1:31" s="95" customFormat="1" x14ac:dyDescent="0.3">
      <c r="A76" s="95" t="s">
        <v>691</v>
      </c>
      <c r="B76" s="95" t="s">
        <v>575</v>
      </c>
      <c r="C76" s="95" cm="1">
        <f t="array" ref="C76">SUM(SUMIFS('750MW'!C$6:C$87,'750MW'!$B$6:$B$87,{"Black Coal","Brown Coal"},'750MW'!$A$6:$A$87,CapacityCheck!$A76&amp;"1"))</f>
        <v>4790</v>
      </c>
      <c r="D76" s="95" cm="1">
        <f t="array" ref="D76">SUM(SUMIFS('750MW'!D$6:D$87,'750MW'!$B$6:$B$87,{"Black Coal","Brown Coal"},'750MW'!$A$6:$A$87,CapacityCheck!$A76&amp;"1"))</f>
        <v>4790</v>
      </c>
      <c r="E76" s="95" cm="1">
        <f t="array" ref="E76">SUM(SUMIFS('750MW'!E$6:E$87,'750MW'!$B$6:$B$87,{"Black Coal","Brown Coal"},'750MW'!$A$6:$A$87,CapacityCheck!$A76&amp;"1"))</f>
        <v>4790</v>
      </c>
      <c r="F76" s="95" cm="1">
        <f t="array" ref="F76">SUM(SUMIFS('750MW'!F$6:F$87,'750MW'!$B$6:$B$87,{"Black Coal","Brown Coal"},'750MW'!$A$6:$A$87,CapacityCheck!$A76&amp;"1"))</f>
        <v>2317.3346100000003</v>
      </c>
      <c r="G76" s="95" cm="1">
        <f t="array" ref="G76">SUM(SUMIFS('750MW'!G$6:G$87,'750MW'!$B$6:$B$87,{"Black Coal","Brown Coal"},'750MW'!$A$6:$A$87,CapacityCheck!$A76&amp;"1"))</f>
        <v>2237.5193200000003</v>
      </c>
      <c r="H76" s="95" cm="1">
        <f t="array" ref="H76">SUM(SUMIFS('750MW'!H$6:H$87,'750MW'!$B$6:$B$87,{"Black Coal","Brown Coal"},'750MW'!$A$6:$A$87,CapacityCheck!$A76&amp;"1"))</f>
        <v>1930.8907199999999</v>
      </c>
      <c r="I76" s="95" cm="1">
        <f t="array" ref="I76">SUM(SUMIFS('750MW'!I$6:I$87,'750MW'!$B$6:$B$87,{"Black Coal","Brown Coal"},'750MW'!$A$6:$A$87,CapacityCheck!$A76&amp;"1"))</f>
        <v>1.00383884E-4</v>
      </c>
      <c r="J76" s="95" cm="1">
        <f t="array" ref="J76">SUM(SUMIFS('750MW'!J$6:J$87,'750MW'!$B$6:$B$87,{"Black Coal","Brown Coal"},'750MW'!$A$6:$A$87,CapacityCheck!$A76&amp;"1"))</f>
        <v>0</v>
      </c>
      <c r="K76" s="95" cm="1">
        <f t="array" ref="K76">SUM(SUMIFS('750MW'!K$6:K$87,'750MW'!$B$6:$B$87,{"Black Coal","Brown Coal"},'750MW'!$A$6:$A$87,CapacityCheck!$A76&amp;"1"))</f>
        <v>1.0019440399999999E-4</v>
      </c>
      <c r="L76" s="95" cm="1">
        <f t="array" ref="L76">SUM(SUMIFS('750MW'!L$6:L$87,'750MW'!$B$6:$B$87,{"Black Coal","Brown Coal"},'750MW'!$A$6:$A$87,CapacityCheck!$A76&amp;"1"))</f>
        <v>0</v>
      </c>
      <c r="M76" s="95" cm="1">
        <f t="array" ref="M76">SUM(SUMIFS('750MW'!M$6:M$87,'750MW'!$B$6:$B$87,{"Black Coal","Brown Coal"},'750MW'!$A$6:$A$87,CapacityCheck!$A76&amp;"1"))</f>
        <v>0</v>
      </c>
      <c r="N76" s="95" cm="1">
        <f t="array" ref="N76">SUM(SUMIFS('750MW'!N$6:N$87,'750MW'!$B$6:$B$87,{"Black Coal","Brown Coal"},'750MW'!$A$6:$A$87,CapacityCheck!$A76&amp;"1"))</f>
        <v>1.00375849999999E-4</v>
      </c>
      <c r="O76" s="95" cm="1">
        <f t="array" ref="O76">SUM(SUMIFS('750MW'!O$6:O$87,'750MW'!$B$6:$B$87,{"Black Coal","Brown Coal"},'750MW'!$A$6:$A$87,CapacityCheck!$A76&amp;"1"))</f>
        <v>1.0036952E-4</v>
      </c>
      <c r="P76" s="95" cm="1">
        <f t="array" ref="P76">SUM(SUMIFS('750MW'!P$6:P$87,'750MW'!$B$6:$B$87,{"Black Coal","Brown Coal"},'750MW'!$A$6:$A$87,CapacityCheck!$A76&amp;"1"))</f>
        <v>1.00428566E-4</v>
      </c>
      <c r="Q76" s="95" cm="1">
        <f t="array" ref="Q76">SUM(SUMIFS('750MW'!Q$6:Q$87,'750MW'!$B$6:$B$87,{"Black Coal","Brown Coal"},'750MW'!$A$6:$A$87,CapacityCheck!$A76&amp;"1"))</f>
        <v>1.0044372E-4</v>
      </c>
      <c r="R76" s="95" cm="1">
        <f t="array" ref="R76">SUM(SUMIFS('750MW'!R$6:R$87,'750MW'!$B$6:$B$87,{"Black Coal","Brown Coal"},'750MW'!$A$6:$A$87,CapacityCheck!$A76&amp;"1"))</f>
        <v>1.00441149999999E-4</v>
      </c>
      <c r="S76" s="95" cm="1">
        <f t="array" ref="S76">SUM(SUMIFS('750MW'!S$6:S$87,'750MW'!$B$6:$B$87,{"Black Coal","Brown Coal"},'750MW'!$A$6:$A$87,CapacityCheck!$A76&amp;"1"))</f>
        <v>1.0046489E-4</v>
      </c>
      <c r="T76" s="95" cm="1">
        <f t="array" ref="T76">SUM(SUMIFS('750MW'!T$6:T$87,'750MW'!$B$6:$B$87,{"Black Coal","Brown Coal"},'750MW'!$A$6:$A$87,CapacityCheck!$A76&amp;"1"))</f>
        <v>1.0044155999999999E-4</v>
      </c>
      <c r="U76" s="95" cm="1">
        <f t="array" ref="U76">SUM(SUMIFS('750MW'!U$6:U$87,'750MW'!$B$6:$B$87,{"Black Coal","Brown Coal"},'750MW'!$A$6:$A$87,CapacityCheck!$A76&amp;"1"))</f>
        <v>1.0046222E-4</v>
      </c>
      <c r="V76" s="95" cm="1">
        <f t="array" ref="V76">SUM(SUMIFS('750MW'!V$6:V$87,'750MW'!$B$6:$B$87,{"Black Coal","Brown Coal"},'750MW'!$A$6:$A$87,CapacityCheck!$A76&amp;"1"))</f>
        <v>1.005121E-4</v>
      </c>
      <c r="W76" s="95" cm="1">
        <f t="array" ref="W76">SUM(SUMIFS('750MW'!W$6:W$87,'750MW'!$B$6:$B$87,{"Black Coal","Brown Coal"},'750MW'!$A$6:$A$87,CapacityCheck!$A76&amp;"1"))</f>
        <v>1.0047410999999999E-4</v>
      </c>
      <c r="X76" s="95" cm="1">
        <f t="array" ref="X76">SUM(SUMIFS('750MW'!X$6:X$87,'750MW'!$B$6:$B$87,{"Black Coal","Brown Coal"},'750MW'!$A$6:$A$87,CapacityCheck!$A76&amp;"1"))</f>
        <v>1.0044373E-4</v>
      </c>
      <c r="Y76" s="95" cm="1">
        <f t="array" ref="Y76">SUM(SUMIFS('750MW'!Y$6:Y$87,'750MW'!$B$6:$B$87,{"Black Coal","Brown Coal"},'750MW'!$A$6:$A$87,CapacityCheck!$A76&amp;"1"))</f>
        <v>1.00435165E-4</v>
      </c>
      <c r="Z76" s="95" cm="1">
        <f t="array" ref="Z76">SUM(SUMIFS('750MW'!Z$6:Z$87,'750MW'!$B$6:$B$87,{"Black Coal","Brown Coal"},'750MW'!$A$6:$A$87,CapacityCheck!$A76&amp;"1"))</f>
        <v>1.0047697000000001E-4</v>
      </c>
      <c r="AA76" s="95" cm="1">
        <f t="array" ref="AA76">SUM(SUMIFS('750MW'!AA$6:AA$87,'750MW'!$B$6:$B$87,{"Black Coal","Brown Coal"},'750MW'!$A$6:$A$87,CapacityCheck!$A76&amp;"1"))</f>
        <v>1.0042864E-4</v>
      </c>
      <c r="AB76" s="95" cm="1">
        <f t="array" ref="AB76">SUM(SUMIFS('750MW'!AB$6:AB$87,'750MW'!$B$6:$B$87,{"Black Coal","Brown Coal"},'750MW'!$A$6:$A$87,CapacityCheck!$A76&amp;"1"))</f>
        <v>1.00422824999999E-4</v>
      </c>
      <c r="AC76" s="95" cm="1">
        <f t="array" ref="AC76">SUM(SUMIFS('750MW'!AC$6:AC$87,'750MW'!$B$6:$B$87,{"Black Coal","Brown Coal"},'750MW'!$A$6:$A$87,CapacityCheck!$A76&amp;"1"))</f>
        <v>0</v>
      </c>
      <c r="AD76" s="95" cm="1">
        <f t="array" ref="AD76">SUM(SUMIFS('750MW'!AD$6:AD$87,'750MW'!$B$6:$B$87,{"Black Coal","Brown Coal"},'750MW'!$A$6:$A$87,CapacityCheck!$A76&amp;"1"))</f>
        <v>0</v>
      </c>
      <c r="AE76" s="95" cm="1">
        <f t="array" ref="AE76">SUM(SUMIFS('750MW'!AE$6:AE$87,'750MW'!$B$6:$B$87,{"Black Coal","Brown Coal"},'750MW'!$A$6:$A$87,CapacityCheck!$A76&amp;"1"))</f>
        <v>0</v>
      </c>
    </row>
    <row r="77" spans="1:31" s="95" customFormat="1" x14ac:dyDescent="0.3">
      <c r="A77" s="95" t="s">
        <v>691</v>
      </c>
      <c r="B77" s="95" t="s">
        <v>360</v>
      </c>
      <c r="C77" s="95" cm="1">
        <f t="array" ref="C77">SUM(SUMIFS('750MW'!C$6:C$87,'750MW'!$B$6:$B$87,{"CCGT"},'750MW'!$A$6:$A$87,CapacityCheck!$A77&amp;"1"))</f>
        <v>0</v>
      </c>
      <c r="D77" s="95" cm="1">
        <f t="array" ref="D77">SUM(SUMIFS('750MW'!D$6:D$87,'750MW'!$B$6:$B$87,{"CCGT"},'750MW'!$A$6:$A$87,CapacityCheck!$A77&amp;"1"))</f>
        <v>0</v>
      </c>
      <c r="E77" s="95" cm="1">
        <f t="array" ref="E77">SUM(SUMIFS('750MW'!E$6:E$87,'750MW'!$B$6:$B$87,{"CCGT"},'750MW'!$A$6:$A$87,CapacityCheck!$A77&amp;"1"))</f>
        <v>0</v>
      </c>
      <c r="F77" s="95" cm="1">
        <f t="array" ref="F77">SUM(SUMIFS('750MW'!F$6:F$87,'750MW'!$B$6:$B$87,{"CCGT"},'750MW'!$A$6:$A$87,CapacityCheck!$A77&amp;"1"))</f>
        <v>0</v>
      </c>
      <c r="G77" s="95" cm="1">
        <f t="array" ref="G77">SUM(SUMIFS('750MW'!G$6:G$87,'750MW'!$B$6:$B$87,{"CCGT"},'750MW'!$A$6:$A$87,CapacityCheck!$A77&amp;"1"))</f>
        <v>0</v>
      </c>
      <c r="H77" s="95" cm="1">
        <f t="array" ref="H77">SUM(SUMIFS('750MW'!H$6:H$87,'750MW'!$B$6:$B$87,{"CCGT"},'750MW'!$A$6:$A$87,CapacityCheck!$A77&amp;"1"))</f>
        <v>0</v>
      </c>
      <c r="I77" s="95" cm="1">
        <f t="array" ref="I77">SUM(SUMIFS('750MW'!I$6:I$87,'750MW'!$B$6:$B$87,{"CCGT"},'750MW'!$A$6:$A$87,CapacityCheck!$A77&amp;"1"))</f>
        <v>0</v>
      </c>
      <c r="J77" s="95" cm="1">
        <f t="array" ref="J77">SUM(SUMIFS('750MW'!J$6:J$87,'750MW'!$B$6:$B$87,{"CCGT"},'750MW'!$A$6:$A$87,CapacityCheck!$A77&amp;"1"))</f>
        <v>0</v>
      </c>
      <c r="K77" s="95" cm="1">
        <f t="array" ref="K77">SUM(SUMIFS('750MW'!K$6:K$87,'750MW'!$B$6:$B$87,{"CCGT"},'750MW'!$A$6:$A$87,CapacityCheck!$A77&amp;"1"))</f>
        <v>0</v>
      </c>
      <c r="L77" s="95" cm="1">
        <f t="array" ref="L77">SUM(SUMIFS('750MW'!L$6:L$87,'750MW'!$B$6:$B$87,{"CCGT"},'750MW'!$A$6:$A$87,CapacityCheck!$A77&amp;"1"))</f>
        <v>0</v>
      </c>
      <c r="M77" s="95" cm="1">
        <f t="array" ref="M77">SUM(SUMIFS('750MW'!M$6:M$87,'750MW'!$B$6:$B$87,{"CCGT"},'750MW'!$A$6:$A$87,CapacityCheck!$A77&amp;"1"))</f>
        <v>0</v>
      </c>
      <c r="N77" s="95" cm="1">
        <f t="array" ref="N77">SUM(SUMIFS('750MW'!N$6:N$87,'750MW'!$B$6:$B$87,{"CCGT"},'750MW'!$A$6:$A$87,CapacityCheck!$A77&amp;"1"))</f>
        <v>0</v>
      </c>
      <c r="O77" s="95" cm="1">
        <f t="array" ref="O77">SUM(SUMIFS('750MW'!O$6:O$87,'750MW'!$B$6:$B$87,{"CCGT"},'750MW'!$A$6:$A$87,CapacityCheck!$A77&amp;"1"))</f>
        <v>0</v>
      </c>
      <c r="P77" s="95" cm="1">
        <f t="array" ref="P77">SUM(SUMIFS('750MW'!P$6:P$87,'750MW'!$B$6:$B$87,{"CCGT"},'750MW'!$A$6:$A$87,CapacityCheck!$A77&amp;"1"))</f>
        <v>0</v>
      </c>
      <c r="Q77" s="95" cm="1">
        <f t="array" ref="Q77">SUM(SUMIFS('750MW'!Q$6:Q$87,'750MW'!$B$6:$B$87,{"CCGT"},'750MW'!$A$6:$A$87,CapacityCheck!$A77&amp;"1"))</f>
        <v>0</v>
      </c>
      <c r="R77" s="95" cm="1">
        <f t="array" ref="R77">SUM(SUMIFS('750MW'!R$6:R$87,'750MW'!$B$6:$B$87,{"CCGT"},'750MW'!$A$6:$A$87,CapacityCheck!$A77&amp;"1"))</f>
        <v>0</v>
      </c>
      <c r="S77" s="95" cm="1">
        <f t="array" ref="S77">SUM(SUMIFS('750MW'!S$6:S$87,'750MW'!$B$6:$B$87,{"CCGT"},'750MW'!$A$6:$A$87,CapacityCheck!$A77&amp;"1"))</f>
        <v>0</v>
      </c>
      <c r="T77" s="95" cm="1">
        <f t="array" ref="T77">SUM(SUMIFS('750MW'!T$6:T$87,'750MW'!$B$6:$B$87,{"CCGT"},'750MW'!$A$6:$A$87,CapacityCheck!$A77&amp;"1"))</f>
        <v>0</v>
      </c>
      <c r="U77" s="95" cm="1">
        <f t="array" ref="U77">SUM(SUMIFS('750MW'!U$6:U$87,'750MW'!$B$6:$B$87,{"CCGT"},'750MW'!$A$6:$A$87,CapacityCheck!$A77&amp;"1"))</f>
        <v>0</v>
      </c>
      <c r="V77" s="95" cm="1">
        <f t="array" ref="V77">SUM(SUMIFS('750MW'!V$6:V$87,'750MW'!$B$6:$B$87,{"CCGT"},'750MW'!$A$6:$A$87,CapacityCheck!$A77&amp;"1"))</f>
        <v>0</v>
      </c>
      <c r="W77" s="95" cm="1">
        <f t="array" ref="W77">SUM(SUMIFS('750MW'!W$6:W$87,'750MW'!$B$6:$B$87,{"CCGT"},'750MW'!$A$6:$A$87,CapacityCheck!$A77&amp;"1"))</f>
        <v>0</v>
      </c>
      <c r="X77" s="95" cm="1">
        <f t="array" ref="X77">SUM(SUMIFS('750MW'!X$6:X$87,'750MW'!$B$6:$B$87,{"CCGT"},'750MW'!$A$6:$A$87,CapacityCheck!$A77&amp;"1"))</f>
        <v>0</v>
      </c>
      <c r="Y77" s="95" cm="1">
        <f t="array" ref="Y77">SUM(SUMIFS('750MW'!Y$6:Y$87,'750MW'!$B$6:$B$87,{"CCGT"},'750MW'!$A$6:$A$87,CapacityCheck!$A77&amp;"1"))</f>
        <v>0</v>
      </c>
      <c r="Z77" s="95" cm="1">
        <f t="array" ref="Z77">SUM(SUMIFS('750MW'!Z$6:Z$87,'750MW'!$B$6:$B$87,{"CCGT"},'750MW'!$A$6:$A$87,CapacityCheck!$A77&amp;"1"))</f>
        <v>0</v>
      </c>
      <c r="AA77" s="95" cm="1">
        <f t="array" ref="AA77">SUM(SUMIFS('750MW'!AA$6:AA$87,'750MW'!$B$6:$B$87,{"CCGT"},'750MW'!$A$6:$A$87,CapacityCheck!$A77&amp;"1"))</f>
        <v>0</v>
      </c>
      <c r="AB77" s="95" cm="1">
        <f t="array" ref="AB77">SUM(SUMIFS('750MW'!AB$6:AB$87,'750MW'!$B$6:$B$87,{"CCGT"},'750MW'!$A$6:$A$87,CapacityCheck!$A77&amp;"1"))</f>
        <v>0</v>
      </c>
      <c r="AC77" s="95" cm="1">
        <f t="array" ref="AC77">SUM(SUMIFS('750MW'!AC$6:AC$87,'750MW'!$B$6:$B$87,{"CCGT"},'750MW'!$A$6:$A$87,CapacityCheck!$A77&amp;"1"))</f>
        <v>0</v>
      </c>
      <c r="AD77" s="95" cm="1">
        <f t="array" ref="AD77">SUM(SUMIFS('750MW'!AD$6:AD$87,'750MW'!$B$6:$B$87,{"CCGT"},'750MW'!$A$6:$A$87,CapacityCheck!$A77&amp;"1"))</f>
        <v>0</v>
      </c>
      <c r="AE77" s="95" cm="1">
        <f t="array" ref="AE77">SUM(SUMIFS('750MW'!AE$6:AE$87,'750MW'!$B$6:$B$87,{"CCGT"},'750MW'!$A$6:$A$87,CapacityCheck!$A77&amp;"1"))</f>
        <v>0</v>
      </c>
    </row>
    <row r="78" spans="1:31" s="95" customFormat="1" x14ac:dyDescent="0.3">
      <c r="A78" s="95" t="s">
        <v>691</v>
      </c>
      <c r="B78" s="95" t="s">
        <v>1346</v>
      </c>
      <c r="C78" s="95" cm="1">
        <f t="array" ref="C78">SUM(SUMIFS('750MW'!C$6:C$87,'750MW'!$B$6:$B$87,{"Gas - Stream"},'750MW'!$A$6:$A$87,CapacityCheck!$A78&amp;"1"))</f>
        <v>0</v>
      </c>
      <c r="D78" s="95" cm="1">
        <f t="array" ref="D78">SUM(SUMIFS('750MW'!D$6:D$87,'750MW'!$B$6:$B$87,{"Gas - Stream"},'750MW'!$A$6:$A$87,CapacityCheck!$A78&amp;"1"))</f>
        <v>0</v>
      </c>
      <c r="E78" s="95" cm="1">
        <f t="array" ref="E78">SUM(SUMIFS('750MW'!E$6:E$87,'750MW'!$B$6:$B$87,{"Gas - Stream"},'750MW'!$A$6:$A$87,CapacityCheck!$A78&amp;"1"))</f>
        <v>0</v>
      </c>
      <c r="F78" s="95" cm="1">
        <f t="array" ref="F78">SUM(SUMIFS('750MW'!F$6:F$87,'750MW'!$B$6:$B$87,{"Gas - Stream"},'750MW'!$A$6:$A$87,CapacityCheck!$A78&amp;"1"))</f>
        <v>0</v>
      </c>
      <c r="G78" s="95" cm="1">
        <f t="array" ref="G78">SUM(SUMIFS('750MW'!G$6:G$87,'750MW'!$B$6:$B$87,{"Gas - Stream"},'750MW'!$A$6:$A$87,CapacityCheck!$A78&amp;"1"))</f>
        <v>0</v>
      </c>
      <c r="H78" s="95" cm="1">
        <f t="array" ref="H78">SUM(SUMIFS('750MW'!H$6:H$87,'750MW'!$B$6:$B$87,{"Gas - Stream"},'750MW'!$A$6:$A$87,CapacityCheck!$A78&amp;"1"))</f>
        <v>0</v>
      </c>
      <c r="I78" s="95" cm="1">
        <f t="array" ref="I78">SUM(SUMIFS('750MW'!I$6:I$87,'750MW'!$B$6:$B$87,{"Gas - Stream"},'750MW'!$A$6:$A$87,CapacityCheck!$A78&amp;"1"))</f>
        <v>0</v>
      </c>
      <c r="J78" s="95" cm="1">
        <f t="array" ref="J78">SUM(SUMIFS('750MW'!J$6:J$87,'750MW'!$B$6:$B$87,{"Gas - Stream"},'750MW'!$A$6:$A$87,CapacityCheck!$A78&amp;"1"))</f>
        <v>0</v>
      </c>
      <c r="K78" s="95" cm="1">
        <f t="array" ref="K78">SUM(SUMIFS('750MW'!K$6:K$87,'750MW'!$B$6:$B$87,{"Gas - Stream"},'750MW'!$A$6:$A$87,CapacityCheck!$A78&amp;"1"))</f>
        <v>0</v>
      </c>
      <c r="L78" s="95" cm="1">
        <f t="array" ref="L78">SUM(SUMIFS('750MW'!L$6:L$87,'750MW'!$B$6:$B$87,{"Gas - Stream"},'750MW'!$A$6:$A$87,CapacityCheck!$A78&amp;"1"))</f>
        <v>0</v>
      </c>
      <c r="M78" s="95" cm="1">
        <f t="array" ref="M78">SUM(SUMIFS('750MW'!M$6:M$87,'750MW'!$B$6:$B$87,{"Gas - Stream"},'750MW'!$A$6:$A$87,CapacityCheck!$A78&amp;"1"))</f>
        <v>0</v>
      </c>
      <c r="N78" s="95" cm="1">
        <f t="array" ref="N78">SUM(SUMIFS('750MW'!N$6:N$87,'750MW'!$B$6:$B$87,{"Gas - Stream"},'750MW'!$A$6:$A$87,CapacityCheck!$A78&amp;"1"))</f>
        <v>0</v>
      </c>
      <c r="O78" s="95" cm="1">
        <f t="array" ref="O78">SUM(SUMIFS('750MW'!O$6:O$87,'750MW'!$B$6:$B$87,{"Gas - Stream"},'750MW'!$A$6:$A$87,CapacityCheck!$A78&amp;"1"))</f>
        <v>0</v>
      </c>
      <c r="P78" s="95" cm="1">
        <f t="array" ref="P78">SUM(SUMIFS('750MW'!P$6:P$87,'750MW'!$B$6:$B$87,{"Gas - Stream"},'750MW'!$A$6:$A$87,CapacityCheck!$A78&amp;"1"))</f>
        <v>0</v>
      </c>
      <c r="Q78" s="95" cm="1">
        <f t="array" ref="Q78">SUM(SUMIFS('750MW'!Q$6:Q$87,'750MW'!$B$6:$B$87,{"Gas - Stream"},'750MW'!$A$6:$A$87,CapacityCheck!$A78&amp;"1"))</f>
        <v>0</v>
      </c>
      <c r="R78" s="95" cm="1">
        <f t="array" ref="R78">SUM(SUMIFS('750MW'!R$6:R$87,'750MW'!$B$6:$B$87,{"Gas - Stream"},'750MW'!$A$6:$A$87,CapacityCheck!$A78&amp;"1"))</f>
        <v>0</v>
      </c>
      <c r="S78" s="95" cm="1">
        <f t="array" ref="S78">SUM(SUMIFS('750MW'!S$6:S$87,'750MW'!$B$6:$B$87,{"Gas - Stream"},'750MW'!$A$6:$A$87,CapacityCheck!$A78&amp;"1"))</f>
        <v>0</v>
      </c>
      <c r="T78" s="95" cm="1">
        <f t="array" ref="T78">SUM(SUMIFS('750MW'!T$6:T$87,'750MW'!$B$6:$B$87,{"Gas - Stream"},'750MW'!$A$6:$A$87,CapacityCheck!$A78&amp;"1"))</f>
        <v>0</v>
      </c>
      <c r="U78" s="95" cm="1">
        <f t="array" ref="U78">SUM(SUMIFS('750MW'!U$6:U$87,'750MW'!$B$6:$B$87,{"Gas - Stream"},'750MW'!$A$6:$A$87,CapacityCheck!$A78&amp;"1"))</f>
        <v>0</v>
      </c>
      <c r="V78" s="95" cm="1">
        <f t="array" ref="V78">SUM(SUMIFS('750MW'!V$6:V$87,'750MW'!$B$6:$B$87,{"Gas - Stream"},'750MW'!$A$6:$A$87,CapacityCheck!$A78&amp;"1"))</f>
        <v>0</v>
      </c>
      <c r="W78" s="95" cm="1">
        <f t="array" ref="W78">SUM(SUMIFS('750MW'!W$6:W$87,'750MW'!$B$6:$B$87,{"Gas - Stream"},'750MW'!$A$6:$A$87,CapacityCheck!$A78&amp;"1"))</f>
        <v>0</v>
      </c>
      <c r="X78" s="95" cm="1">
        <f t="array" ref="X78">SUM(SUMIFS('750MW'!X$6:X$87,'750MW'!$B$6:$B$87,{"Gas - Stream"},'750MW'!$A$6:$A$87,CapacityCheck!$A78&amp;"1"))</f>
        <v>0</v>
      </c>
      <c r="Y78" s="95" cm="1">
        <f t="array" ref="Y78">SUM(SUMIFS('750MW'!Y$6:Y$87,'750MW'!$B$6:$B$87,{"Gas - Stream"},'750MW'!$A$6:$A$87,CapacityCheck!$A78&amp;"1"))</f>
        <v>0</v>
      </c>
      <c r="Z78" s="95" cm="1">
        <f t="array" ref="Z78">SUM(SUMIFS('750MW'!Z$6:Z$87,'750MW'!$B$6:$B$87,{"Gas - Stream"},'750MW'!$A$6:$A$87,CapacityCheck!$A78&amp;"1"))</f>
        <v>0</v>
      </c>
      <c r="AA78" s="95" cm="1">
        <f t="array" ref="AA78">SUM(SUMIFS('750MW'!AA$6:AA$87,'750MW'!$B$6:$B$87,{"Gas - Stream"},'750MW'!$A$6:$A$87,CapacityCheck!$A78&amp;"1"))</f>
        <v>0</v>
      </c>
      <c r="AB78" s="95" cm="1">
        <f t="array" ref="AB78">SUM(SUMIFS('750MW'!AB$6:AB$87,'750MW'!$B$6:$B$87,{"Gas - Stream"},'750MW'!$A$6:$A$87,CapacityCheck!$A78&amp;"1"))</f>
        <v>0</v>
      </c>
      <c r="AC78" s="95" cm="1">
        <f t="array" ref="AC78">SUM(SUMIFS('750MW'!AC$6:AC$87,'750MW'!$B$6:$B$87,{"Gas - Stream"},'750MW'!$A$6:$A$87,CapacityCheck!$A78&amp;"1"))</f>
        <v>0</v>
      </c>
      <c r="AD78" s="95" cm="1">
        <f t="array" ref="AD78">SUM(SUMIFS('750MW'!AD$6:AD$87,'750MW'!$B$6:$B$87,{"Gas - Stream"},'750MW'!$A$6:$A$87,CapacityCheck!$A78&amp;"1"))</f>
        <v>0</v>
      </c>
      <c r="AE78" s="95" cm="1">
        <f t="array" ref="AE78">SUM(SUMIFS('750MW'!AE$6:AE$87,'750MW'!$B$6:$B$87,{"Gas - Stream"},'750MW'!$A$6:$A$87,CapacityCheck!$A78&amp;"1"))</f>
        <v>0</v>
      </c>
    </row>
    <row r="79" spans="1:31" s="95" customFormat="1" x14ac:dyDescent="0.3">
      <c r="A79" s="95" t="s">
        <v>691</v>
      </c>
      <c r="B79" s="95" t="s">
        <v>1347</v>
      </c>
      <c r="C79" s="95" cm="1">
        <f t="array" ref="C79">SUM(SUMIFS('750MW'!C$6:C$87,'750MW'!$B$6:$B$87,{"OCGT / Diesel"},'750MW'!$A$6:$A$87,CapacityCheck!$A79&amp;"1"))</f>
        <v>1900</v>
      </c>
      <c r="D79" s="95" cm="1">
        <f t="array" ref="D79">SUM(SUMIFS('750MW'!D$6:D$87,'750MW'!$B$6:$B$87,{"OCGT / Diesel"},'750MW'!$A$6:$A$87,CapacityCheck!$A79&amp;"1"))</f>
        <v>1900</v>
      </c>
      <c r="E79" s="95" cm="1">
        <f t="array" ref="E79">SUM(SUMIFS('750MW'!E$6:E$87,'750MW'!$B$6:$B$87,{"OCGT / Diesel"},'750MW'!$A$6:$A$87,CapacityCheck!$A79&amp;"1"))</f>
        <v>1900</v>
      </c>
      <c r="F79" s="95" cm="1">
        <f t="array" ref="F79">SUM(SUMIFS('750MW'!F$6:F$87,'750MW'!$B$6:$B$87,{"OCGT / Diesel"},'750MW'!$A$6:$A$87,CapacityCheck!$A79&amp;"1"))</f>
        <v>1900</v>
      </c>
      <c r="G79" s="95" cm="1">
        <f t="array" ref="G79">SUM(SUMIFS('750MW'!G$6:G$87,'750MW'!$B$6:$B$87,{"OCGT / Diesel"},'750MW'!$A$6:$A$87,CapacityCheck!$A79&amp;"1"))</f>
        <v>1900</v>
      </c>
      <c r="H79" s="95" cm="1">
        <f t="array" ref="H79">SUM(SUMIFS('750MW'!H$6:H$87,'750MW'!$B$6:$B$87,{"OCGT / Diesel"},'750MW'!$A$6:$A$87,CapacityCheck!$A79&amp;"1"))</f>
        <v>1900</v>
      </c>
      <c r="I79" s="95" cm="1">
        <f t="array" ref="I79">SUM(SUMIFS('750MW'!I$6:I$87,'750MW'!$B$6:$B$87,{"OCGT / Diesel"},'750MW'!$A$6:$A$87,CapacityCheck!$A79&amp;"1"))</f>
        <v>1900</v>
      </c>
      <c r="J79" s="95" cm="1">
        <f t="array" ref="J79">SUM(SUMIFS('750MW'!J$6:J$87,'750MW'!$B$6:$B$87,{"OCGT / Diesel"},'750MW'!$A$6:$A$87,CapacityCheck!$A79&amp;"1"))</f>
        <v>1900</v>
      </c>
      <c r="K79" s="95" cm="1">
        <f t="array" ref="K79">SUM(SUMIFS('750MW'!K$6:K$87,'750MW'!$B$6:$B$87,{"OCGT / Diesel"},'750MW'!$A$6:$A$87,CapacityCheck!$A79&amp;"1"))</f>
        <v>1900</v>
      </c>
      <c r="L79" s="95" cm="1">
        <f t="array" ref="L79">SUM(SUMIFS('750MW'!L$6:L$87,'750MW'!$B$6:$B$87,{"OCGT / Diesel"},'750MW'!$A$6:$A$87,CapacityCheck!$A79&amp;"1"))</f>
        <v>1900</v>
      </c>
      <c r="M79" s="95" cm="1">
        <f t="array" ref="M79">SUM(SUMIFS('750MW'!M$6:M$87,'750MW'!$B$6:$B$87,{"OCGT / Diesel"},'750MW'!$A$6:$A$87,CapacityCheck!$A79&amp;"1"))</f>
        <v>1900</v>
      </c>
      <c r="N79" s="95" cm="1">
        <f t="array" ref="N79">SUM(SUMIFS('750MW'!N$6:N$87,'750MW'!$B$6:$B$87,{"OCGT / Diesel"},'750MW'!$A$6:$A$87,CapacityCheck!$A79&amp;"1"))</f>
        <v>1900</v>
      </c>
      <c r="O79" s="95" cm="1">
        <f t="array" ref="O79">SUM(SUMIFS('750MW'!O$6:O$87,'750MW'!$B$6:$B$87,{"OCGT / Diesel"},'750MW'!$A$6:$A$87,CapacityCheck!$A79&amp;"1"))</f>
        <v>1730</v>
      </c>
      <c r="P79" s="95" cm="1">
        <f t="array" ref="P79">SUM(SUMIFS('750MW'!P$6:P$87,'750MW'!$B$6:$B$87,{"OCGT / Diesel"},'750MW'!$A$6:$A$87,CapacityCheck!$A79&amp;"1"))</f>
        <v>1730</v>
      </c>
      <c r="Q79" s="95" cm="1">
        <f t="array" ref="Q79">SUM(SUMIFS('750MW'!Q$6:Q$87,'750MW'!$B$6:$B$87,{"OCGT / Diesel"},'750MW'!$A$6:$A$87,CapacityCheck!$A79&amp;"1"))</f>
        <v>1730</v>
      </c>
      <c r="R79" s="95" cm="1">
        <f t="array" ref="R79">SUM(SUMIFS('750MW'!R$6:R$87,'750MW'!$B$6:$B$87,{"OCGT / Diesel"},'750MW'!$A$6:$A$87,CapacityCheck!$A79&amp;"1"))</f>
        <v>1730</v>
      </c>
      <c r="S79" s="95" cm="1">
        <f t="array" ref="S79">SUM(SUMIFS('750MW'!S$6:S$87,'750MW'!$B$6:$B$87,{"OCGT / Diesel"},'750MW'!$A$6:$A$87,CapacityCheck!$A79&amp;"1"))</f>
        <v>1730.0004674935001</v>
      </c>
      <c r="T79" s="95" cm="1">
        <f t="array" ref="T79">SUM(SUMIFS('750MW'!T$6:T$87,'750MW'!$B$6:$B$87,{"OCGT / Diesel"},'750MW'!$A$6:$A$87,CapacityCheck!$A79&amp;"1"))</f>
        <v>1730.0004675243699</v>
      </c>
      <c r="U79" s="95" cm="1">
        <f t="array" ref="U79">SUM(SUMIFS('750MW'!U$6:U$87,'750MW'!$B$6:$B$87,{"OCGT / Diesel"},'750MW'!$A$6:$A$87,CapacityCheck!$A79&amp;"1"))</f>
        <v>1290.00046766797</v>
      </c>
      <c r="V79" s="95" cm="1">
        <f t="array" ref="V79">SUM(SUMIFS('750MW'!V$6:V$87,'750MW'!$B$6:$B$87,{"OCGT / Diesel"},'750MW'!$A$6:$A$87,CapacityCheck!$A79&amp;"1"))</f>
        <v>1290.0004677925001</v>
      </c>
      <c r="W79" s="95" cm="1">
        <f t="array" ref="W79">SUM(SUMIFS('750MW'!W$6:W$87,'750MW'!$B$6:$B$87,{"OCGT / Diesel"},'750MW'!$A$6:$A$87,CapacityCheck!$A79&amp;"1"))</f>
        <v>2807.5803999999998</v>
      </c>
      <c r="X79" s="95" cm="1">
        <f t="array" ref="X79">SUM(SUMIFS('750MW'!X$6:X$87,'750MW'!$B$6:$B$87,{"OCGT / Diesel"},'750MW'!$A$6:$A$87,CapacityCheck!$A79&amp;"1"))</f>
        <v>2713.5803999999998</v>
      </c>
      <c r="Y79" s="95" cm="1">
        <f t="array" ref="Y79">SUM(SUMIFS('750MW'!Y$6:Y$87,'750MW'!$B$6:$B$87,{"OCGT / Diesel"},'750MW'!$A$6:$A$87,CapacityCheck!$A79&amp;"1"))</f>
        <v>3082.1477371268002</v>
      </c>
      <c r="Z79" s="95" cm="1">
        <f t="array" ref="Z79">SUM(SUMIFS('750MW'!Z$6:Z$87,'750MW'!$B$6:$B$87,{"OCGT / Diesel"},'750MW'!$A$6:$A$87,CapacityCheck!$A79&amp;"1"))</f>
        <v>3830.2555814767602</v>
      </c>
      <c r="AA79" s="95" cm="1">
        <f t="array" ref="AA79">SUM(SUMIFS('750MW'!AA$6:AA$87,'750MW'!$B$6:$B$87,{"OCGT / Diesel"},'750MW'!$A$6:$A$87,CapacityCheck!$A79&amp;"1"))</f>
        <v>3830.2555815042001</v>
      </c>
      <c r="AB79" s="95" cm="1">
        <f t="array" ref="AB79">SUM(SUMIFS('750MW'!AB$6:AB$87,'750MW'!$B$6:$B$87,{"OCGT / Diesel"},'750MW'!$A$6:$A$87,CapacityCheck!$A79&amp;"1"))</f>
        <v>3830.25558156241</v>
      </c>
      <c r="AC79" s="95" cm="1">
        <f t="array" ref="AC79">SUM(SUMIFS('750MW'!AC$6:AC$87,'750MW'!$B$6:$B$87,{"OCGT / Diesel"},'750MW'!$A$6:$A$87,CapacityCheck!$A79&amp;"1"))</f>
        <v>3246.2555816721001</v>
      </c>
      <c r="AD79" s="95" cm="1">
        <f t="array" ref="AD79">SUM(SUMIFS('750MW'!AD$6:AD$87,'750MW'!$B$6:$B$87,{"OCGT / Diesel"},'750MW'!$A$6:$A$87,CapacityCheck!$A79&amp;"1"))</f>
        <v>3246.25558194728</v>
      </c>
      <c r="AE79" s="95" cm="1">
        <f t="array" ref="AE79">SUM(SUMIFS('750MW'!AE$6:AE$87,'750MW'!$B$6:$B$87,{"OCGT / Diesel"},'750MW'!$A$6:$A$87,CapacityCheck!$A79&amp;"1"))</f>
        <v>4296.1537011927703</v>
      </c>
    </row>
    <row r="80" spans="1:31" s="95" customFormat="1" x14ac:dyDescent="0.3"/>
    <row r="81" spans="1:31" s="95" customFormat="1" x14ac:dyDescent="0.3"/>
    <row r="82" spans="1:31" s="95" customFormat="1" x14ac:dyDescent="0.3">
      <c r="A82" s="95" t="s">
        <v>1233</v>
      </c>
      <c r="B82" s="95" t="s">
        <v>1315</v>
      </c>
      <c r="C82" s="95" t="s">
        <v>1316</v>
      </c>
      <c r="D82" s="95" t="s">
        <v>1317</v>
      </c>
      <c r="E82" s="95" t="s">
        <v>1318</v>
      </c>
      <c r="F82" s="95" t="s">
        <v>1319</v>
      </c>
      <c r="G82" s="95" t="s">
        <v>1320</v>
      </c>
      <c r="H82" s="95" t="s">
        <v>1321</v>
      </c>
      <c r="I82" s="95" t="s">
        <v>1322</v>
      </c>
      <c r="J82" s="95" t="s">
        <v>1323</v>
      </c>
      <c r="K82" s="95" t="s">
        <v>1324</v>
      </c>
      <c r="L82" s="95" t="s">
        <v>1325</v>
      </c>
      <c r="M82" s="95" t="s">
        <v>1326</v>
      </c>
      <c r="N82" s="95" t="s">
        <v>1327</v>
      </c>
      <c r="O82" s="95" t="s">
        <v>1328</v>
      </c>
      <c r="P82" s="95" t="s">
        <v>1329</v>
      </c>
      <c r="Q82" s="95" t="s">
        <v>1330</v>
      </c>
      <c r="R82" s="95" t="s">
        <v>1331</v>
      </c>
      <c r="S82" s="95" t="s">
        <v>1332</v>
      </c>
      <c r="T82" s="95" t="s">
        <v>1333</v>
      </c>
      <c r="U82" s="95" t="s">
        <v>1334</v>
      </c>
      <c r="V82" s="95" t="s">
        <v>1335</v>
      </c>
      <c r="W82" s="95" t="s">
        <v>1336</v>
      </c>
      <c r="X82" s="95" t="s">
        <v>1337</v>
      </c>
      <c r="Y82" s="95" t="s">
        <v>1338</v>
      </c>
      <c r="Z82" s="95" t="s">
        <v>1339</v>
      </c>
      <c r="AA82" s="95" t="s">
        <v>1340</v>
      </c>
      <c r="AB82" s="95" t="s">
        <v>1341</v>
      </c>
      <c r="AC82" s="95" t="s">
        <v>1342</v>
      </c>
      <c r="AD82" s="95" t="s">
        <v>1343</v>
      </c>
      <c r="AE82" s="95" t="s">
        <v>1344</v>
      </c>
    </row>
    <row r="83" spans="1:31" s="95" customFormat="1" x14ac:dyDescent="0.3">
      <c r="A83" s="95" t="s">
        <v>692</v>
      </c>
      <c r="B83" s="95" t="s">
        <v>575</v>
      </c>
      <c r="C83" s="95" cm="1">
        <f t="array" ref="C83">SUM(SUMIFS('750MW'!C$6:C$87,'750MW'!$B$6:$B$87,{"Black Coal","Brown Coal"},'750MW'!$A$6:$A$87,CapacityCheck!$A83&amp;"1"))</f>
        <v>0</v>
      </c>
      <c r="D83" s="95" cm="1">
        <f t="array" ref="D83">SUM(SUMIFS('750MW'!D$6:D$87,'750MW'!$B$6:$B$87,{"Black Coal","Brown Coal"},'750MW'!$A$6:$A$87,CapacityCheck!$A83&amp;"1"))</f>
        <v>0</v>
      </c>
      <c r="E83" s="95" cm="1">
        <f t="array" ref="E83">SUM(SUMIFS('750MW'!E$6:E$87,'750MW'!$B$6:$B$87,{"Black Coal","Brown Coal"},'750MW'!$A$6:$A$87,CapacityCheck!$A83&amp;"1"))</f>
        <v>0</v>
      </c>
      <c r="F83" s="95" cm="1">
        <f t="array" ref="F83">SUM(SUMIFS('750MW'!F$6:F$87,'750MW'!$B$6:$B$87,{"Black Coal","Brown Coal"},'750MW'!$A$6:$A$87,CapacityCheck!$A83&amp;"1"))</f>
        <v>0</v>
      </c>
      <c r="G83" s="95" cm="1">
        <f t="array" ref="G83">SUM(SUMIFS('750MW'!G$6:G$87,'750MW'!$B$6:$B$87,{"Black Coal","Brown Coal"},'750MW'!$A$6:$A$87,CapacityCheck!$A83&amp;"1"))</f>
        <v>0</v>
      </c>
      <c r="H83" s="95" cm="1">
        <f t="array" ref="H83">SUM(SUMIFS('750MW'!H$6:H$87,'750MW'!$B$6:$B$87,{"Black Coal","Brown Coal"},'750MW'!$A$6:$A$87,CapacityCheck!$A83&amp;"1"))</f>
        <v>0</v>
      </c>
      <c r="I83" s="95" cm="1">
        <f t="array" ref="I83">SUM(SUMIFS('750MW'!I$6:I$87,'750MW'!$B$6:$B$87,{"Black Coal","Brown Coal"},'750MW'!$A$6:$A$87,CapacityCheck!$A83&amp;"1"))</f>
        <v>0</v>
      </c>
      <c r="J83" s="95" cm="1">
        <f t="array" ref="J83">SUM(SUMIFS('750MW'!J$6:J$87,'750MW'!$B$6:$B$87,{"Black Coal","Brown Coal"},'750MW'!$A$6:$A$87,CapacityCheck!$A83&amp;"1"))</f>
        <v>0</v>
      </c>
      <c r="K83" s="95" cm="1">
        <f t="array" ref="K83">SUM(SUMIFS('750MW'!K$6:K$87,'750MW'!$B$6:$B$87,{"Black Coal","Brown Coal"},'750MW'!$A$6:$A$87,CapacityCheck!$A83&amp;"1"))</f>
        <v>0</v>
      </c>
      <c r="L83" s="95" cm="1">
        <f t="array" ref="L83">SUM(SUMIFS('750MW'!L$6:L$87,'750MW'!$B$6:$B$87,{"Black Coal","Brown Coal"},'750MW'!$A$6:$A$87,CapacityCheck!$A83&amp;"1"))</f>
        <v>0</v>
      </c>
      <c r="M83" s="95" cm="1">
        <f t="array" ref="M83">SUM(SUMIFS('750MW'!M$6:M$87,'750MW'!$B$6:$B$87,{"Black Coal","Brown Coal"},'750MW'!$A$6:$A$87,CapacityCheck!$A83&amp;"1"))</f>
        <v>0</v>
      </c>
      <c r="N83" s="95" cm="1">
        <f t="array" ref="N83">SUM(SUMIFS('750MW'!N$6:N$87,'750MW'!$B$6:$B$87,{"Black Coal","Brown Coal"},'750MW'!$A$6:$A$87,CapacityCheck!$A83&amp;"1"))</f>
        <v>0</v>
      </c>
      <c r="O83" s="95" cm="1">
        <f t="array" ref="O83">SUM(SUMIFS('750MW'!O$6:O$87,'750MW'!$B$6:$B$87,{"Black Coal","Brown Coal"},'750MW'!$A$6:$A$87,CapacityCheck!$A83&amp;"1"))</f>
        <v>0</v>
      </c>
      <c r="P83" s="95" cm="1">
        <f t="array" ref="P83">SUM(SUMIFS('750MW'!P$6:P$87,'750MW'!$B$6:$B$87,{"Black Coal","Brown Coal"},'750MW'!$A$6:$A$87,CapacityCheck!$A83&amp;"1"))</f>
        <v>0</v>
      </c>
      <c r="Q83" s="95" cm="1">
        <f t="array" ref="Q83">SUM(SUMIFS('750MW'!Q$6:Q$87,'750MW'!$B$6:$B$87,{"Black Coal","Brown Coal"},'750MW'!$A$6:$A$87,CapacityCheck!$A83&amp;"1"))</f>
        <v>0</v>
      </c>
      <c r="R83" s="95" cm="1">
        <f t="array" ref="R83">SUM(SUMIFS('750MW'!R$6:R$87,'750MW'!$B$6:$B$87,{"Black Coal","Brown Coal"},'750MW'!$A$6:$A$87,CapacityCheck!$A83&amp;"1"))</f>
        <v>0</v>
      </c>
      <c r="S83" s="95" cm="1">
        <f t="array" ref="S83">SUM(SUMIFS('750MW'!S$6:S$87,'750MW'!$B$6:$B$87,{"Black Coal","Brown Coal"},'750MW'!$A$6:$A$87,CapacityCheck!$A83&amp;"1"))</f>
        <v>0</v>
      </c>
      <c r="T83" s="95" cm="1">
        <f t="array" ref="T83">SUM(SUMIFS('750MW'!T$6:T$87,'750MW'!$B$6:$B$87,{"Black Coal","Brown Coal"},'750MW'!$A$6:$A$87,CapacityCheck!$A83&amp;"1"))</f>
        <v>0</v>
      </c>
      <c r="U83" s="95" cm="1">
        <f t="array" ref="U83">SUM(SUMIFS('750MW'!U$6:U$87,'750MW'!$B$6:$B$87,{"Black Coal","Brown Coal"},'750MW'!$A$6:$A$87,CapacityCheck!$A83&amp;"1"))</f>
        <v>0</v>
      </c>
      <c r="V83" s="95" cm="1">
        <f t="array" ref="V83">SUM(SUMIFS('750MW'!V$6:V$87,'750MW'!$B$6:$B$87,{"Black Coal","Brown Coal"},'750MW'!$A$6:$A$87,CapacityCheck!$A83&amp;"1"))</f>
        <v>0</v>
      </c>
      <c r="W83" s="95" cm="1">
        <f t="array" ref="W83">SUM(SUMIFS('750MW'!W$6:W$87,'750MW'!$B$6:$B$87,{"Black Coal","Brown Coal"},'750MW'!$A$6:$A$87,CapacityCheck!$A83&amp;"1"))</f>
        <v>0</v>
      </c>
      <c r="X83" s="95" cm="1">
        <f t="array" ref="X83">SUM(SUMIFS('750MW'!X$6:X$87,'750MW'!$B$6:$B$87,{"Black Coal","Brown Coal"},'750MW'!$A$6:$A$87,CapacityCheck!$A83&amp;"1"))</f>
        <v>0</v>
      </c>
      <c r="Y83" s="95" cm="1">
        <f t="array" ref="Y83">SUM(SUMIFS('750MW'!Y$6:Y$87,'750MW'!$B$6:$B$87,{"Black Coal","Brown Coal"},'750MW'!$A$6:$A$87,CapacityCheck!$A83&amp;"1"))</f>
        <v>0</v>
      </c>
      <c r="Z83" s="95" cm="1">
        <f t="array" ref="Z83">SUM(SUMIFS('750MW'!Z$6:Z$87,'750MW'!$B$6:$B$87,{"Black Coal","Brown Coal"},'750MW'!$A$6:$A$87,CapacityCheck!$A83&amp;"1"))</f>
        <v>0</v>
      </c>
      <c r="AA83" s="95" cm="1">
        <f t="array" ref="AA83">SUM(SUMIFS('750MW'!AA$6:AA$87,'750MW'!$B$6:$B$87,{"Black Coal","Brown Coal"},'750MW'!$A$6:$A$87,CapacityCheck!$A83&amp;"1"))</f>
        <v>0</v>
      </c>
      <c r="AB83" s="95" cm="1">
        <f t="array" ref="AB83">SUM(SUMIFS('750MW'!AB$6:AB$87,'750MW'!$B$6:$B$87,{"Black Coal","Brown Coal"},'750MW'!$A$6:$A$87,CapacityCheck!$A83&amp;"1"))</f>
        <v>0</v>
      </c>
      <c r="AC83" s="95" cm="1">
        <f t="array" ref="AC83">SUM(SUMIFS('750MW'!AC$6:AC$87,'750MW'!$B$6:$B$87,{"Black Coal","Brown Coal"},'750MW'!$A$6:$A$87,CapacityCheck!$A83&amp;"1"))</f>
        <v>0</v>
      </c>
      <c r="AD83" s="95" cm="1">
        <f t="array" ref="AD83">SUM(SUMIFS('750MW'!AD$6:AD$87,'750MW'!$B$6:$B$87,{"Black Coal","Brown Coal"},'750MW'!$A$6:$A$87,CapacityCheck!$A83&amp;"1"))</f>
        <v>0</v>
      </c>
      <c r="AE83" s="95" cm="1">
        <f t="array" ref="AE83">SUM(SUMIFS('750MW'!AE$6:AE$87,'750MW'!$B$6:$B$87,{"Black Coal","Brown Coal"},'750MW'!$A$6:$A$87,CapacityCheck!$A83&amp;"1"))</f>
        <v>0</v>
      </c>
    </row>
    <row r="84" spans="1:31" s="95" customFormat="1" x14ac:dyDescent="0.3">
      <c r="A84" s="95" t="s">
        <v>692</v>
      </c>
      <c r="B84" s="95" t="s">
        <v>360</v>
      </c>
      <c r="C84" s="95" cm="1">
        <f t="array" ref="C84">SUM(SUMIFS('750MW'!C$6:C$87,'750MW'!$B$6:$B$87,{"CCGT"},'750MW'!$A$6:$A$87,CapacityCheck!$A84&amp;"1"))</f>
        <v>709</v>
      </c>
      <c r="D84" s="95" cm="1">
        <f t="array" ref="D84">SUM(SUMIFS('750MW'!D$6:D$87,'750MW'!$B$6:$B$87,{"CCGT"},'750MW'!$A$6:$A$87,CapacityCheck!$A84&amp;"1"))</f>
        <v>709</v>
      </c>
      <c r="E84" s="95" cm="1">
        <f t="array" ref="E84">SUM(SUMIFS('750MW'!E$6:E$87,'750MW'!$B$6:$B$87,{"CCGT"},'750MW'!$A$6:$A$87,CapacityCheck!$A84&amp;"1"))</f>
        <v>529</v>
      </c>
      <c r="F84" s="95" cm="1">
        <f t="array" ref="F84">SUM(SUMIFS('750MW'!F$6:F$87,'750MW'!$B$6:$B$87,{"CCGT"},'750MW'!$A$6:$A$87,CapacityCheck!$A84&amp;"1"))</f>
        <v>529</v>
      </c>
      <c r="G84" s="95" cm="1">
        <f t="array" ref="G84">SUM(SUMIFS('750MW'!G$6:G$87,'750MW'!$B$6:$B$87,{"CCGT"},'750MW'!$A$6:$A$87,CapacityCheck!$A84&amp;"1"))</f>
        <v>529</v>
      </c>
      <c r="H84" s="95" cm="1">
        <f t="array" ref="H84">SUM(SUMIFS('750MW'!H$6:H$87,'750MW'!$B$6:$B$87,{"CCGT"},'750MW'!$A$6:$A$87,CapacityCheck!$A84&amp;"1"))</f>
        <v>529</v>
      </c>
      <c r="I84" s="95" cm="1">
        <f t="array" ref="I84">SUM(SUMIFS('750MW'!I$6:I$87,'750MW'!$B$6:$B$87,{"CCGT"},'750MW'!$A$6:$A$87,CapacityCheck!$A84&amp;"1"))</f>
        <v>529</v>
      </c>
      <c r="J84" s="95" cm="1">
        <f t="array" ref="J84">SUM(SUMIFS('750MW'!J$6:J$87,'750MW'!$B$6:$B$87,{"CCGT"},'750MW'!$A$6:$A$87,CapacityCheck!$A84&amp;"1"))</f>
        <v>529</v>
      </c>
      <c r="K84" s="95" cm="1">
        <f t="array" ref="K84">SUM(SUMIFS('750MW'!K$6:K$87,'750MW'!$B$6:$B$87,{"CCGT"},'750MW'!$A$6:$A$87,CapacityCheck!$A84&amp;"1"))</f>
        <v>529</v>
      </c>
      <c r="L84" s="95" cm="1">
        <f t="array" ref="L84">SUM(SUMIFS('750MW'!L$6:L$87,'750MW'!$B$6:$B$87,{"CCGT"},'750MW'!$A$6:$A$87,CapacityCheck!$A84&amp;"1"))</f>
        <v>529</v>
      </c>
      <c r="M84" s="95" cm="1">
        <f t="array" ref="M84">SUM(SUMIFS('750MW'!M$6:M$87,'750MW'!$B$6:$B$87,{"CCGT"},'750MW'!$A$6:$A$87,CapacityCheck!$A84&amp;"1"))</f>
        <v>529</v>
      </c>
      <c r="N84" s="95" cm="1">
        <f t="array" ref="N84">SUM(SUMIFS('750MW'!N$6:N$87,'750MW'!$B$6:$B$87,{"CCGT"},'750MW'!$A$6:$A$87,CapacityCheck!$A84&amp;"1"))</f>
        <v>529</v>
      </c>
      <c r="O84" s="95" cm="1">
        <f t="array" ref="O84">SUM(SUMIFS('750MW'!O$6:O$87,'750MW'!$B$6:$B$87,{"CCGT"},'750MW'!$A$6:$A$87,CapacityCheck!$A84&amp;"1"))</f>
        <v>529</v>
      </c>
      <c r="P84" s="95" cm="1">
        <f t="array" ref="P84">SUM(SUMIFS('750MW'!P$6:P$87,'750MW'!$B$6:$B$87,{"CCGT"},'750MW'!$A$6:$A$87,CapacityCheck!$A84&amp;"1"))</f>
        <v>529</v>
      </c>
      <c r="Q84" s="95" cm="1">
        <f t="array" ref="Q84">SUM(SUMIFS('750MW'!Q$6:Q$87,'750MW'!$B$6:$B$87,{"CCGT"},'750MW'!$A$6:$A$87,CapacityCheck!$A84&amp;"1"))</f>
        <v>529</v>
      </c>
      <c r="R84" s="95" cm="1">
        <f t="array" ref="R84">SUM(SUMIFS('750MW'!R$6:R$87,'750MW'!$B$6:$B$87,{"CCGT"},'750MW'!$A$6:$A$87,CapacityCheck!$A84&amp;"1"))</f>
        <v>529</v>
      </c>
      <c r="S84" s="95" cm="1">
        <f t="array" ref="S84">SUM(SUMIFS('750MW'!S$6:S$87,'750MW'!$B$6:$B$87,{"CCGT"},'750MW'!$A$6:$A$87,CapacityCheck!$A84&amp;"1"))</f>
        <v>0</v>
      </c>
      <c r="T84" s="95" cm="1">
        <f t="array" ref="T84">SUM(SUMIFS('750MW'!T$6:T$87,'750MW'!$B$6:$B$87,{"CCGT"},'750MW'!$A$6:$A$87,CapacityCheck!$A84&amp;"1"))</f>
        <v>0</v>
      </c>
      <c r="U84" s="95" cm="1">
        <f t="array" ref="U84">SUM(SUMIFS('750MW'!U$6:U$87,'750MW'!$B$6:$B$87,{"CCGT"},'750MW'!$A$6:$A$87,CapacityCheck!$A84&amp;"1"))</f>
        <v>0</v>
      </c>
      <c r="V84" s="95" cm="1">
        <f t="array" ref="V84">SUM(SUMIFS('750MW'!V$6:V$87,'750MW'!$B$6:$B$87,{"CCGT"},'750MW'!$A$6:$A$87,CapacityCheck!$A84&amp;"1"))</f>
        <v>0</v>
      </c>
      <c r="W84" s="95" cm="1">
        <f t="array" ref="W84">SUM(SUMIFS('750MW'!W$6:W$87,'750MW'!$B$6:$B$87,{"CCGT"},'750MW'!$A$6:$A$87,CapacityCheck!$A84&amp;"1"))</f>
        <v>0</v>
      </c>
      <c r="X84" s="95" cm="1">
        <f t="array" ref="X84">SUM(SUMIFS('750MW'!X$6:X$87,'750MW'!$B$6:$B$87,{"CCGT"},'750MW'!$A$6:$A$87,CapacityCheck!$A84&amp;"1"))</f>
        <v>0</v>
      </c>
      <c r="Y84" s="95" cm="1">
        <f t="array" ref="Y84">SUM(SUMIFS('750MW'!Y$6:Y$87,'750MW'!$B$6:$B$87,{"CCGT"},'750MW'!$A$6:$A$87,CapacityCheck!$A84&amp;"1"))</f>
        <v>0</v>
      </c>
      <c r="Z84" s="95" cm="1">
        <f t="array" ref="Z84">SUM(SUMIFS('750MW'!Z$6:Z$87,'750MW'!$B$6:$B$87,{"CCGT"},'750MW'!$A$6:$A$87,CapacityCheck!$A84&amp;"1"))</f>
        <v>0</v>
      </c>
      <c r="AA84" s="95" cm="1">
        <f t="array" ref="AA84">SUM(SUMIFS('750MW'!AA$6:AA$87,'750MW'!$B$6:$B$87,{"CCGT"},'750MW'!$A$6:$A$87,CapacityCheck!$A84&amp;"1"))</f>
        <v>0</v>
      </c>
      <c r="AB84" s="95" cm="1">
        <f t="array" ref="AB84">SUM(SUMIFS('750MW'!AB$6:AB$87,'750MW'!$B$6:$B$87,{"CCGT"},'750MW'!$A$6:$A$87,CapacityCheck!$A84&amp;"1"))</f>
        <v>0</v>
      </c>
      <c r="AC84" s="95" cm="1">
        <f t="array" ref="AC84">SUM(SUMIFS('750MW'!AC$6:AC$87,'750MW'!$B$6:$B$87,{"CCGT"},'750MW'!$A$6:$A$87,CapacityCheck!$A84&amp;"1"))</f>
        <v>0</v>
      </c>
      <c r="AD84" s="95" cm="1">
        <f t="array" ref="AD84">SUM(SUMIFS('750MW'!AD$6:AD$87,'750MW'!$B$6:$B$87,{"CCGT"},'750MW'!$A$6:$A$87,CapacityCheck!$A84&amp;"1"))</f>
        <v>0</v>
      </c>
      <c r="AE84" s="95" cm="1">
        <f t="array" ref="AE84">SUM(SUMIFS('750MW'!AE$6:AE$87,'750MW'!$B$6:$B$87,{"CCGT"},'750MW'!$A$6:$A$87,CapacityCheck!$A84&amp;"1"))</f>
        <v>0</v>
      </c>
    </row>
    <row r="85" spans="1:31" s="95" customFormat="1" x14ac:dyDescent="0.3">
      <c r="A85" s="95" t="s">
        <v>692</v>
      </c>
      <c r="B85" s="95" t="s">
        <v>1346</v>
      </c>
      <c r="C85" s="95" cm="1">
        <f t="array" ref="C85">SUM(SUMIFS('750MW'!C$6:C$87,'750MW'!$B$6:$B$87,{"Gas - Stream"},'750MW'!$A$6:$A$87,CapacityCheck!$A85&amp;"1"))</f>
        <v>0</v>
      </c>
      <c r="D85" s="95" cm="1">
        <f t="array" ref="D85">SUM(SUMIFS('750MW'!D$6:D$87,'750MW'!$B$6:$B$87,{"Gas - Stream"},'750MW'!$A$6:$A$87,CapacityCheck!$A85&amp;"1"))</f>
        <v>0</v>
      </c>
      <c r="E85" s="95" cm="1">
        <f t="array" ref="E85">SUM(SUMIFS('750MW'!E$6:E$87,'750MW'!$B$6:$B$87,{"Gas - Stream"},'750MW'!$A$6:$A$87,CapacityCheck!$A85&amp;"1"))</f>
        <v>0</v>
      </c>
      <c r="F85" s="95" cm="1">
        <f t="array" ref="F85">SUM(SUMIFS('750MW'!F$6:F$87,'750MW'!$B$6:$B$87,{"Gas - Stream"},'750MW'!$A$6:$A$87,CapacityCheck!$A85&amp;"1"))</f>
        <v>0</v>
      </c>
      <c r="G85" s="95" cm="1">
        <f t="array" ref="G85">SUM(SUMIFS('750MW'!G$6:G$87,'750MW'!$B$6:$B$87,{"Gas - Stream"},'750MW'!$A$6:$A$87,CapacityCheck!$A85&amp;"1"))</f>
        <v>0</v>
      </c>
      <c r="H85" s="95" cm="1">
        <f t="array" ref="H85">SUM(SUMIFS('750MW'!H$6:H$87,'750MW'!$B$6:$B$87,{"Gas - Stream"},'750MW'!$A$6:$A$87,CapacityCheck!$A85&amp;"1"))</f>
        <v>0</v>
      </c>
      <c r="I85" s="95" cm="1">
        <f t="array" ref="I85">SUM(SUMIFS('750MW'!I$6:I$87,'750MW'!$B$6:$B$87,{"Gas - Stream"},'750MW'!$A$6:$A$87,CapacityCheck!$A85&amp;"1"))</f>
        <v>0</v>
      </c>
      <c r="J85" s="95" cm="1">
        <f t="array" ref="J85">SUM(SUMIFS('750MW'!J$6:J$87,'750MW'!$B$6:$B$87,{"Gas - Stream"},'750MW'!$A$6:$A$87,CapacityCheck!$A85&amp;"1"))</f>
        <v>0</v>
      </c>
      <c r="K85" s="95" cm="1">
        <f t="array" ref="K85">SUM(SUMIFS('750MW'!K$6:K$87,'750MW'!$B$6:$B$87,{"Gas - Stream"},'750MW'!$A$6:$A$87,CapacityCheck!$A85&amp;"1"))</f>
        <v>0</v>
      </c>
      <c r="L85" s="95" cm="1">
        <f t="array" ref="L85">SUM(SUMIFS('750MW'!L$6:L$87,'750MW'!$B$6:$B$87,{"Gas - Stream"},'750MW'!$A$6:$A$87,CapacityCheck!$A85&amp;"1"))</f>
        <v>0</v>
      </c>
      <c r="M85" s="95" cm="1">
        <f t="array" ref="M85">SUM(SUMIFS('750MW'!M$6:M$87,'750MW'!$B$6:$B$87,{"Gas - Stream"},'750MW'!$A$6:$A$87,CapacityCheck!$A85&amp;"1"))</f>
        <v>0</v>
      </c>
      <c r="N85" s="95" cm="1">
        <f t="array" ref="N85">SUM(SUMIFS('750MW'!N$6:N$87,'750MW'!$B$6:$B$87,{"Gas - Stream"},'750MW'!$A$6:$A$87,CapacityCheck!$A85&amp;"1"))</f>
        <v>0</v>
      </c>
      <c r="O85" s="95" cm="1">
        <f t="array" ref="O85">SUM(SUMIFS('750MW'!O$6:O$87,'750MW'!$B$6:$B$87,{"Gas - Stream"},'750MW'!$A$6:$A$87,CapacityCheck!$A85&amp;"1"))</f>
        <v>0</v>
      </c>
      <c r="P85" s="95" cm="1">
        <f t="array" ref="P85">SUM(SUMIFS('750MW'!P$6:P$87,'750MW'!$B$6:$B$87,{"Gas - Stream"},'750MW'!$A$6:$A$87,CapacityCheck!$A85&amp;"1"))</f>
        <v>0</v>
      </c>
      <c r="Q85" s="95" cm="1">
        <f t="array" ref="Q85">SUM(SUMIFS('750MW'!Q$6:Q$87,'750MW'!$B$6:$B$87,{"Gas - Stream"},'750MW'!$A$6:$A$87,CapacityCheck!$A85&amp;"1"))</f>
        <v>0</v>
      </c>
      <c r="R85" s="95" cm="1">
        <f t="array" ref="R85">SUM(SUMIFS('750MW'!R$6:R$87,'750MW'!$B$6:$B$87,{"Gas - Stream"},'750MW'!$A$6:$A$87,CapacityCheck!$A85&amp;"1"))</f>
        <v>0</v>
      </c>
      <c r="S85" s="95" cm="1">
        <f t="array" ref="S85">SUM(SUMIFS('750MW'!S$6:S$87,'750MW'!$B$6:$B$87,{"Gas - Stream"},'750MW'!$A$6:$A$87,CapacityCheck!$A85&amp;"1"))</f>
        <v>0</v>
      </c>
      <c r="T85" s="95" cm="1">
        <f t="array" ref="T85">SUM(SUMIFS('750MW'!T$6:T$87,'750MW'!$B$6:$B$87,{"Gas - Stream"},'750MW'!$A$6:$A$87,CapacityCheck!$A85&amp;"1"))</f>
        <v>0</v>
      </c>
      <c r="U85" s="95" cm="1">
        <f t="array" ref="U85">SUM(SUMIFS('750MW'!U$6:U$87,'750MW'!$B$6:$B$87,{"Gas - Stream"},'750MW'!$A$6:$A$87,CapacityCheck!$A85&amp;"1"))</f>
        <v>0</v>
      </c>
      <c r="V85" s="95" cm="1">
        <f t="array" ref="V85">SUM(SUMIFS('750MW'!V$6:V$87,'750MW'!$B$6:$B$87,{"Gas - Stream"},'750MW'!$A$6:$A$87,CapacityCheck!$A85&amp;"1"))</f>
        <v>0</v>
      </c>
      <c r="W85" s="95" cm="1">
        <f t="array" ref="W85">SUM(SUMIFS('750MW'!W$6:W$87,'750MW'!$B$6:$B$87,{"Gas - Stream"},'750MW'!$A$6:$A$87,CapacityCheck!$A85&amp;"1"))</f>
        <v>0</v>
      </c>
      <c r="X85" s="95" cm="1">
        <f t="array" ref="X85">SUM(SUMIFS('750MW'!X$6:X$87,'750MW'!$B$6:$B$87,{"Gas - Stream"},'750MW'!$A$6:$A$87,CapacityCheck!$A85&amp;"1"))</f>
        <v>0</v>
      </c>
      <c r="Y85" s="95" cm="1">
        <f t="array" ref="Y85">SUM(SUMIFS('750MW'!Y$6:Y$87,'750MW'!$B$6:$B$87,{"Gas - Stream"},'750MW'!$A$6:$A$87,CapacityCheck!$A85&amp;"1"))</f>
        <v>0</v>
      </c>
      <c r="Z85" s="95" cm="1">
        <f t="array" ref="Z85">SUM(SUMIFS('750MW'!Z$6:Z$87,'750MW'!$B$6:$B$87,{"Gas - Stream"},'750MW'!$A$6:$A$87,CapacityCheck!$A85&amp;"1"))</f>
        <v>0</v>
      </c>
      <c r="AA85" s="95" cm="1">
        <f t="array" ref="AA85">SUM(SUMIFS('750MW'!AA$6:AA$87,'750MW'!$B$6:$B$87,{"Gas - Stream"},'750MW'!$A$6:$A$87,CapacityCheck!$A85&amp;"1"))</f>
        <v>0</v>
      </c>
      <c r="AB85" s="95" cm="1">
        <f t="array" ref="AB85">SUM(SUMIFS('750MW'!AB$6:AB$87,'750MW'!$B$6:$B$87,{"Gas - Stream"},'750MW'!$A$6:$A$87,CapacityCheck!$A85&amp;"1"))</f>
        <v>0</v>
      </c>
      <c r="AC85" s="95" cm="1">
        <f t="array" ref="AC85">SUM(SUMIFS('750MW'!AC$6:AC$87,'750MW'!$B$6:$B$87,{"Gas - Stream"},'750MW'!$A$6:$A$87,CapacityCheck!$A85&amp;"1"))</f>
        <v>0</v>
      </c>
      <c r="AD85" s="95" cm="1">
        <f t="array" ref="AD85">SUM(SUMIFS('750MW'!AD$6:AD$87,'750MW'!$B$6:$B$87,{"Gas - Stream"},'750MW'!$A$6:$A$87,CapacityCheck!$A85&amp;"1"))</f>
        <v>0</v>
      </c>
      <c r="AE85" s="95" cm="1">
        <f t="array" ref="AE85">SUM(SUMIFS('750MW'!AE$6:AE$87,'750MW'!$B$6:$B$87,{"Gas - Stream"},'750MW'!$A$6:$A$87,CapacityCheck!$A85&amp;"1"))</f>
        <v>0</v>
      </c>
    </row>
    <row r="86" spans="1:31" s="95" customFormat="1" x14ac:dyDescent="0.3">
      <c r="A86" s="95" t="s">
        <v>692</v>
      </c>
      <c r="B86" s="95" t="s">
        <v>1347</v>
      </c>
      <c r="C86" s="95" cm="1">
        <f t="array" ref="C86">SUM(SUMIFS('750MW'!C$6:C$87,'750MW'!$B$6:$B$87,{"OCGT / Diesel"},'750MW'!$A$6:$A$87,CapacityCheck!$A86&amp;"1"))</f>
        <v>1437.1399917602528</v>
      </c>
      <c r="D86" s="95" cm="1">
        <f t="array" ref="D86">SUM(SUMIFS('750MW'!D$6:D$87,'750MW'!$B$6:$B$87,{"OCGT / Diesel"},'750MW'!$A$6:$A$87,CapacityCheck!$A86&amp;"1"))</f>
        <v>1437.1399917602528</v>
      </c>
      <c r="E86" s="95" cm="1">
        <f t="array" ref="E86">SUM(SUMIFS('750MW'!E$6:E$87,'750MW'!$B$6:$B$87,{"OCGT / Diesel"},'750MW'!$A$6:$A$87,CapacityCheck!$A86&amp;"1"))</f>
        <v>1437.1399917602528</v>
      </c>
      <c r="F86" s="95" cm="1">
        <f t="array" ref="F86">SUM(SUMIFS('750MW'!F$6:F$87,'750MW'!$B$6:$B$87,{"OCGT / Diesel"},'750MW'!$A$6:$A$87,CapacityCheck!$A86&amp;"1"))</f>
        <v>1437.1399917602528</v>
      </c>
      <c r="G86" s="95" cm="1">
        <f t="array" ref="G86">SUM(SUMIFS('750MW'!G$6:G$87,'750MW'!$B$6:$B$87,{"OCGT / Diesel"},'750MW'!$A$6:$A$87,CapacityCheck!$A86&amp;"1"))</f>
        <v>1437.1399917602528</v>
      </c>
      <c r="H86" s="95" cm="1">
        <f t="array" ref="H86">SUM(SUMIFS('750MW'!H$6:H$87,'750MW'!$B$6:$B$87,{"OCGT / Diesel"},'750MW'!$A$6:$A$87,CapacityCheck!$A86&amp;"1"))</f>
        <v>1437.1399917602528</v>
      </c>
      <c r="I86" s="95" cm="1">
        <f t="array" ref="I86">SUM(SUMIFS('750MW'!I$6:I$87,'750MW'!$B$6:$B$87,{"OCGT / Diesel"},'750MW'!$A$6:$A$87,CapacityCheck!$A86&amp;"1"))</f>
        <v>1437.1399917602528</v>
      </c>
      <c r="J86" s="95" cm="1">
        <f t="array" ref="J86">SUM(SUMIFS('750MW'!J$6:J$87,'750MW'!$B$6:$B$87,{"OCGT / Diesel"},'750MW'!$A$6:$A$87,CapacityCheck!$A86&amp;"1"))</f>
        <v>1437.1399917602528</v>
      </c>
      <c r="K86" s="95" cm="1">
        <f t="array" ref="K86">SUM(SUMIFS('750MW'!K$6:K$87,'750MW'!$B$6:$B$87,{"OCGT / Diesel"},'750MW'!$A$6:$A$87,CapacityCheck!$A86&amp;"1"))</f>
        <v>1437.1399917602528</v>
      </c>
      <c r="L86" s="95" cm="1">
        <f t="array" ref="L86">SUM(SUMIFS('750MW'!L$6:L$87,'750MW'!$B$6:$B$87,{"OCGT / Diesel"},'750MW'!$A$6:$A$87,CapacityCheck!$A86&amp;"1"))</f>
        <v>1054.639991760253</v>
      </c>
      <c r="M86" s="95" cm="1">
        <f t="array" ref="M86">SUM(SUMIFS('750MW'!M$6:M$87,'750MW'!$B$6:$B$87,{"OCGT / Diesel"},'750MW'!$A$6:$A$87,CapacityCheck!$A86&amp;"1"))</f>
        <v>1054.639991760253</v>
      </c>
      <c r="N86" s="95" cm="1">
        <f t="array" ref="N86">SUM(SUMIFS('750MW'!N$6:N$87,'750MW'!$B$6:$B$87,{"OCGT / Diesel"},'750MW'!$A$6:$A$87,CapacityCheck!$A86&amp;"1"))</f>
        <v>785.29999542236283</v>
      </c>
      <c r="O86" s="95" cm="1">
        <f t="array" ref="O86">SUM(SUMIFS('750MW'!O$6:O$87,'750MW'!$B$6:$B$87,{"OCGT / Diesel"},'750MW'!$A$6:$A$87,CapacityCheck!$A86&amp;"1"))</f>
        <v>785.29999542236283</v>
      </c>
      <c r="P86" s="95" cm="1">
        <f t="array" ref="P86">SUM(SUMIFS('750MW'!P$6:P$87,'750MW'!$B$6:$B$87,{"OCGT / Diesel"},'750MW'!$A$6:$A$87,CapacityCheck!$A86&amp;"1"))</f>
        <v>785.29999542236283</v>
      </c>
      <c r="Q86" s="95" cm="1">
        <f t="array" ref="Q86">SUM(SUMIFS('750MW'!Q$6:Q$87,'750MW'!$B$6:$B$87,{"OCGT / Diesel"},'750MW'!$A$6:$A$87,CapacityCheck!$A86&amp;"1"))</f>
        <v>705.30009981762782</v>
      </c>
      <c r="R86" s="95" cm="1">
        <f t="array" ref="R86">SUM(SUMIFS('750MW'!R$6:R$87,'750MW'!$B$6:$B$87,{"OCGT / Diesel"},'750MW'!$A$6:$A$87,CapacityCheck!$A86&amp;"1"))</f>
        <v>705.30009987478286</v>
      </c>
      <c r="S86" s="95" cm="1">
        <f t="array" ref="S86">SUM(SUMIFS('750MW'!S$6:S$87,'750MW'!$B$6:$B$87,{"OCGT / Diesel"},'750MW'!$A$6:$A$87,CapacityCheck!$A86&amp;"1"))</f>
        <v>1068.9707454223628</v>
      </c>
      <c r="T86" s="95" cm="1">
        <f t="array" ref="T86">SUM(SUMIFS('750MW'!T$6:T$87,'750MW'!$B$6:$B$87,{"OCGT / Diesel"},'750MW'!$A$6:$A$87,CapacityCheck!$A86&amp;"1"))</f>
        <v>1068.9707454223628</v>
      </c>
      <c r="U86" s="95" cm="1">
        <f t="array" ref="U86">SUM(SUMIFS('750MW'!U$6:U$87,'750MW'!$B$6:$B$87,{"OCGT / Diesel"},'750MW'!$A$6:$A$87,CapacityCheck!$A86&amp;"1"))</f>
        <v>1068.9707454223628</v>
      </c>
      <c r="V86" s="95" cm="1">
        <f t="array" ref="V86">SUM(SUMIFS('750MW'!V$6:V$87,'750MW'!$B$6:$B$87,{"OCGT / Diesel"},'750MW'!$A$6:$A$87,CapacityCheck!$A86&amp;"1"))</f>
        <v>1068.9707454223628</v>
      </c>
      <c r="W86" s="95" cm="1">
        <f t="array" ref="W86">SUM(SUMIFS('750MW'!W$6:W$87,'750MW'!$B$6:$B$87,{"OCGT / Diesel"},'750MW'!$A$6:$A$87,CapacityCheck!$A86&amp;"1"))</f>
        <v>1113.5273254223628</v>
      </c>
      <c r="X86" s="95" cm="1">
        <f t="array" ref="X86">SUM(SUMIFS('750MW'!X$6:X$87,'750MW'!$B$6:$B$87,{"OCGT / Diesel"},'750MW'!$A$6:$A$87,CapacityCheck!$A86&amp;"1"))</f>
        <v>1113.5273254223628</v>
      </c>
      <c r="Y86" s="95" cm="1">
        <f t="array" ref="Y86">SUM(SUMIFS('750MW'!Y$6:Y$87,'750MW'!$B$6:$B$87,{"OCGT / Diesel"},'750MW'!$A$6:$A$87,CapacityCheck!$A86&amp;"1"))</f>
        <v>1380.5285996159389</v>
      </c>
      <c r="Z86" s="95" cm="1">
        <f t="array" ref="Z86">SUM(SUMIFS('750MW'!Z$6:Z$87,'750MW'!$B$6:$B$87,{"OCGT / Diesel"},'750MW'!$A$6:$A$87,CapacityCheck!$A86&amp;"1"))</f>
        <v>1042.5285997051781</v>
      </c>
      <c r="AA86" s="95" cm="1">
        <f t="array" ref="AA86">SUM(SUMIFS('750MW'!AA$6:AA$87,'750MW'!$B$6:$B$87,{"OCGT / Diesel"},'750MW'!$A$6:$A$87,CapacityCheck!$A86&amp;"1"))</f>
        <v>1042.528599729538</v>
      </c>
      <c r="AB86" s="95" cm="1">
        <f t="array" ref="AB86">SUM(SUMIFS('750MW'!AB$6:AB$87,'750MW'!$B$6:$B$87,{"OCGT / Diesel"},'750MW'!$A$6:$A$87,CapacityCheck!$A86&amp;"1"))</f>
        <v>1042.528599757323</v>
      </c>
      <c r="AC86" s="95" cm="1">
        <f t="array" ref="AC86">SUM(SUMIFS('750MW'!AC$6:AC$87,'750MW'!$B$6:$B$87,{"OCGT / Diesel"},'750MW'!$A$6:$A$87,CapacityCheck!$A86&amp;"1"))</f>
        <v>1042.5285997878329</v>
      </c>
      <c r="AD86" s="95" cm="1">
        <f t="array" ref="AD86">SUM(SUMIFS('750MW'!AD$6:AD$87,'750MW'!$B$6:$B$87,{"OCGT / Diesel"},'750MW'!$A$6:$A$87,CapacityCheck!$A86&amp;"1"))</f>
        <v>1042.5285998290331</v>
      </c>
      <c r="AE86" s="95" cm="1">
        <f t="array" ref="AE86">SUM(SUMIFS('750MW'!AE$6:AE$87,'750MW'!$B$6:$B$87,{"OCGT / Diesel"},'750MW'!$A$6:$A$87,CapacityCheck!$A86&amp;"1"))</f>
        <v>1042.5286048432531</v>
      </c>
    </row>
    <row r="87" spans="1:31" s="95" customFormat="1" x14ac:dyDescent="0.3"/>
    <row r="88" spans="1:31" s="95" customFormat="1" x14ac:dyDescent="0.3"/>
    <row r="89" spans="1:31" s="95" customFormat="1" x14ac:dyDescent="0.3">
      <c r="A89" s="95" t="s">
        <v>1233</v>
      </c>
      <c r="B89" s="95" t="s">
        <v>1315</v>
      </c>
      <c r="C89" s="95" t="s">
        <v>1316</v>
      </c>
      <c r="D89" s="95" t="s">
        <v>1317</v>
      </c>
      <c r="E89" s="95" t="s">
        <v>1318</v>
      </c>
      <c r="F89" s="95" t="s">
        <v>1319</v>
      </c>
      <c r="G89" s="95" t="s">
        <v>1320</v>
      </c>
      <c r="H89" s="95" t="s">
        <v>1321</v>
      </c>
      <c r="I89" s="95" t="s">
        <v>1322</v>
      </c>
      <c r="J89" s="95" t="s">
        <v>1323</v>
      </c>
      <c r="K89" s="95" t="s">
        <v>1324</v>
      </c>
      <c r="L89" s="95" t="s">
        <v>1325</v>
      </c>
      <c r="M89" s="95" t="s">
        <v>1326</v>
      </c>
      <c r="N89" s="95" t="s">
        <v>1327</v>
      </c>
      <c r="O89" s="95" t="s">
        <v>1328</v>
      </c>
      <c r="P89" s="95" t="s">
        <v>1329</v>
      </c>
      <c r="Q89" s="95" t="s">
        <v>1330</v>
      </c>
      <c r="R89" s="95" t="s">
        <v>1331</v>
      </c>
      <c r="S89" s="95" t="s">
        <v>1332</v>
      </c>
      <c r="T89" s="95" t="s">
        <v>1333</v>
      </c>
      <c r="U89" s="95" t="s">
        <v>1334</v>
      </c>
      <c r="V89" s="95" t="s">
        <v>1335</v>
      </c>
      <c r="W89" s="95" t="s">
        <v>1336</v>
      </c>
      <c r="X89" s="95" t="s">
        <v>1337</v>
      </c>
      <c r="Y89" s="95" t="s">
        <v>1338</v>
      </c>
      <c r="Z89" s="95" t="s">
        <v>1339</v>
      </c>
      <c r="AA89" s="95" t="s">
        <v>1340</v>
      </c>
      <c r="AB89" s="95" t="s">
        <v>1341</v>
      </c>
      <c r="AC89" s="95" t="s">
        <v>1342</v>
      </c>
      <c r="AD89" s="95" t="s">
        <v>1343</v>
      </c>
      <c r="AE89" s="95" t="s">
        <v>1344</v>
      </c>
    </row>
    <row r="90" spans="1:31" s="95" customFormat="1" x14ac:dyDescent="0.3">
      <c r="A90" s="95" t="s">
        <v>351</v>
      </c>
      <c r="B90" s="95" t="s">
        <v>575</v>
      </c>
      <c r="C90" s="95" cm="1">
        <f t="array" ref="C90">SUM(SUMIFS('750MW'!C$6:C$87,'750MW'!$B$6:$B$87,{"Black Coal","Brown Coal"},'750MW'!$A$6:$A$87,CapacityCheck!$A90&amp;"1"))</f>
        <v>0</v>
      </c>
      <c r="D90" s="95" cm="1">
        <f t="array" ref="D90">SUM(SUMIFS('750MW'!D$6:D$87,'750MW'!$B$6:$B$87,{"Black Coal","Brown Coal"},'750MW'!$A$6:$A$87,CapacityCheck!$A90&amp;"1"))</f>
        <v>0</v>
      </c>
      <c r="E90" s="95" cm="1">
        <f t="array" ref="E90">SUM(SUMIFS('750MW'!E$6:E$87,'750MW'!$B$6:$B$87,{"Black Coal","Brown Coal"},'750MW'!$A$6:$A$87,CapacityCheck!$A90&amp;"1"))</f>
        <v>0</v>
      </c>
      <c r="F90" s="95" cm="1">
        <f t="array" ref="F90">SUM(SUMIFS('750MW'!F$6:F$87,'750MW'!$B$6:$B$87,{"Black Coal","Brown Coal"},'750MW'!$A$6:$A$87,CapacityCheck!$A90&amp;"1"))</f>
        <v>0</v>
      </c>
      <c r="G90" s="95" cm="1">
        <f t="array" ref="G90">SUM(SUMIFS('750MW'!G$6:G$87,'750MW'!$B$6:$B$87,{"Black Coal","Brown Coal"},'750MW'!$A$6:$A$87,CapacityCheck!$A90&amp;"1"))</f>
        <v>0</v>
      </c>
      <c r="H90" s="95" cm="1">
        <f t="array" ref="H90">SUM(SUMIFS('750MW'!H$6:H$87,'750MW'!$B$6:$B$87,{"Black Coal","Brown Coal"},'750MW'!$A$6:$A$87,CapacityCheck!$A90&amp;"1"))</f>
        <v>0</v>
      </c>
      <c r="I90" s="95" cm="1">
        <f t="array" ref="I90">SUM(SUMIFS('750MW'!I$6:I$87,'750MW'!$B$6:$B$87,{"Black Coal","Brown Coal"},'750MW'!$A$6:$A$87,CapacityCheck!$A90&amp;"1"))</f>
        <v>0</v>
      </c>
      <c r="J90" s="95" cm="1">
        <f t="array" ref="J90">SUM(SUMIFS('750MW'!J$6:J$87,'750MW'!$B$6:$B$87,{"Black Coal","Brown Coal"},'750MW'!$A$6:$A$87,CapacityCheck!$A90&amp;"1"))</f>
        <v>0</v>
      </c>
      <c r="K90" s="95" cm="1">
        <f t="array" ref="K90">SUM(SUMIFS('750MW'!K$6:K$87,'750MW'!$B$6:$B$87,{"Black Coal","Brown Coal"},'750MW'!$A$6:$A$87,CapacityCheck!$A90&amp;"1"))</f>
        <v>0</v>
      </c>
      <c r="L90" s="95" cm="1">
        <f t="array" ref="L90">SUM(SUMIFS('750MW'!L$6:L$87,'750MW'!$B$6:$B$87,{"Black Coal","Brown Coal"},'750MW'!$A$6:$A$87,CapacityCheck!$A90&amp;"1"))</f>
        <v>0</v>
      </c>
      <c r="M90" s="95" cm="1">
        <f t="array" ref="M90">SUM(SUMIFS('750MW'!M$6:M$87,'750MW'!$B$6:$B$87,{"Black Coal","Brown Coal"},'750MW'!$A$6:$A$87,CapacityCheck!$A90&amp;"1"))</f>
        <v>0</v>
      </c>
      <c r="N90" s="95" cm="1">
        <f t="array" ref="N90">SUM(SUMIFS('750MW'!N$6:N$87,'750MW'!$B$6:$B$87,{"Black Coal","Brown Coal"},'750MW'!$A$6:$A$87,CapacityCheck!$A90&amp;"1"))</f>
        <v>0</v>
      </c>
      <c r="O90" s="95" cm="1">
        <f t="array" ref="O90">SUM(SUMIFS('750MW'!O$6:O$87,'750MW'!$B$6:$B$87,{"Black Coal","Brown Coal"},'750MW'!$A$6:$A$87,CapacityCheck!$A90&amp;"1"))</f>
        <v>0</v>
      </c>
      <c r="P90" s="95" cm="1">
        <f t="array" ref="P90">SUM(SUMIFS('750MW'!P$6:P$87,'750MW'!$B$6:$B$87,{"Black Coal","Brown Coal"},'750MW'!$A$6:$A$87,CapacityCheck!$A90&amp;"1"))</f>
        <v>0</v>
      </c>
      <c r="Q90" s="95" cm="1">
        <f t="array" ref="Q90">SUM(SUMIFS('750MW'!Q$6:Q$87,'750MW'!$B$6:$B$87,{"Black Coal","Brown Coal"},'750MW'!$A$6:$A$87,CapacityCheck!$A90&amp;"1"))</f>
        <v>0</v>
      </c>
      <c r="R90" s="95" cm="1">
        <f t="array" ref="R90">SUM(SUMIFS('750MW'!R$6:R$87,'750MW'!$B$6:$B$87,{"Black Coal","Brown Coal"},'750MW'!$A$6:$A$87,CapacityCheck!$A90&amp;"1"))</f>
        <v>0</v>
      </c>
      <c r="S90" s="95" cm="1">
        <f t="array" ref="S90">SUM(SUMIFS('750MW'!S$6:S$87,'750MW'!$B$6:$B$87,{"Black Coal","Brown Coal"},'750MW'!$A$6:$A$87,CapacityCheck!$A90&amp;"1"))</f>
        <v>0</v>
      </c>
      <c r="T90" s="95" cm="1">
        <f t="array" ref="T90">SUM(SUMIFS('750MW'!T$6:T$87,'750MW'!$B$6:$B$87,{"Black Coal","Brown Coal"},'750MW'!$A$6:$A$87,CapacityCheck!$A90&amp;"1"))</f>
        <v>0</v>
      </c>
      <c r="U90" s="95" cm="1">
        <f t="array" ref="U90">SUM(SUMIFS('750MW'!U$6:U$87,'750MW'!$B$6:$B$87,{"Black Coal","Brown Coal"},'750MW'!$A$6:$A$87,CapacityCheck!$A90&amp;"1"))</f>
        <v>0</v>
      </c>
      <c r="V90" s="95" cm="1">
        <f t="array" ref="V90">SUM(SUMIFS('750MW'!V$6:V$87,'750MW'!$B$6:$B$87,{"Black Coal","Brown Coal"},'750MW'!$A$6:$A$87,CapacityCheck!$A90&amp;"1"))</f>
        <v>0</v>
      </c>
      <c r="W90" s="95" cm="1">
        <f t="array" ref="W90">SUM(SUMIFS('750MW'!W$6:W$87,'750MW'!$B$6:$B$87,{"Black Coal","Brown Coal"},'750MW'!$A$6:$A$87,CapacityCheck!$A90&amp;"1"))</f>
        <v>0</v>
      </c>
      <c r="X90" s="95" cm="1">
        <f t="array" ref="X90">SUM(SUMIFS('750MW'!X$6:X$87,'750MW'!$B$6:$B$87,{"Black Coal","Brown Coal"},'750MW'!$A$6:$A$87,CapacityCheck!$A90&amp;"1"))</f>
        <v>0</v>
      </c>
      <c r="Y90" s="95" cm="1">
        <f t="array" ref="Y90">SUM(SUMIFS('750MW'!Y$6:Y$87,'750MW'!$B$6:$B$87,{"Black Coal","Brown Coal"},'750MW'!$A$6:$A$87,CapacityCheck!$A90&amp;"1"))</f>
        <v>0</v>
      </c>
      <c r="Z90" s="95" cm="1">
        <f t="array" ref="Z90">SUM(SUMIFS('750MW'!Z$6:Z$87,'750MW'!$B$6:$B$87,{"Black Coal","Brown Coal"},'750MW'!$A$6:$A$87,CapacityCheck!$A90&amp;"1"))</f>
        <v>0</v>
      </c>
      <c r="AA90" s="95" cm="1">
        <f t="array" ref="AA90">SUM(SUMIFS('750MW'!AA$6:AA$87,'750MW'!$B$6:$B$87,{"Black Coal","Brown Coal"},'750MW'!$A$6:$A$87,CapacityCheck!$A90&amp;"1"))</f>
        <v>0</v>
      </c>
      <c r="AB90" s="95" cm="1">
        <f t="array" ref="AB90">SUM(SUMIFS('750MW'!AB$6:AB$87,'750MW'!$B$6:$B$87,{"Black Coal","Brown Coal"},'750MW'!$A$6:$A$87,CapacityCheck!$A90&amp;"1"))</f>
        <v>0</v>
      </c>
      <c r="AC90" s="95" cm="1">
        <f t="array" ref="AC90">SUM(SUMIFS('750MW'!AC$6:AC$87,'750MW'!$B$6:$B$87,{"Black Coal","Brown Coal"},'750MW'!$A$6:$A$87,CapacityCheck!$A90&amp;"1"))</f>
        <v>0</v>
      </c>
      <c r="AD90" s="95" cm="1">
        <f t="array" ref="AD90">SUM(SUMIFS('750MW'!AD$6:AD$87,'750MW'!$B$6:$B$87,{"Black Coal","Brown Coal"},'750MW'!$A$6:$A$87,CapacityCheck!$A90&amp;"1"))</f>
        <v>0</v>
      </c>
      <c r="AE90" s="95" cm="1">
        <f t="array" ref="AE90">SUM(SUMIFS('750MW'!AE$6:AE$87,'750MW'!$B$6:$B$87,{"Black Coal","Brown Coal"},'750MW'!$A$6:$A$87,CapacityCheck!$A90&amp;"1"))</f>
        <v>0</v>
      </c>
    </row>
    <row r="91" spans="1:31" s="95" customFormat="1" x14ac:dyDescent="0.3">
      <c r="A91" s="95" t="s">
        <v>351</v>
      </c>
      <c r="B91" s="95" t="s">
        <v>360</v>
      </c>
      <c r="C91" s="95" cm="1">
        <f t="array" ref="C91">SUM(SUMIFS('750MW'!C$6:C$87,'750MW'!$B$6:$B$87,{"CCGT"},'750MW'!$A$6:$A$87,CapacityCheck!$A91&amp;"1"))</f>
        <v>208</v>
      </c>
      <c r="D91" s="95" cm="1">
        <f t="array" ref="D91">SUM(SUMIFS('750MW'!D$6:D$87,'750MW'!$B$6:$B$87,{"CCGT"},'750MW'!$A$6:$A$87,CapacityCheck!$A91&amp;"1"))</f>
        <v>208</v>
      </c>
      <c r="E91" s="95" cm="1">
        <f t="array" ref="E91">SUM(SUMIFS('750MW'!E$6:E$87,'750MW'!$B$6:$B$87,{"CCGT"},'750MW'!$A$6:$A$87,CapacityCheck!$A91&amp;"1"))</f>
        <v>208</v>
      </c>
      <c r="F91" s="95" cm="1">
        <f t="array" ref="F91">SUM(SUMIFS('750MW'!F$6:F$87,'750MW'!$B$6:$B$87,{"CCGT"},'750MW'!$A$6:$A$87,CapacityCheck!$A91&amp;"1"))</f>
        <v>208</v>
      </c>
      <c r="G91" s="95" cm="1">
        <f t="array" ref="G91">SUM(SUMIFS('750MW'!G$6:G$87,'750MW'!$B$6:$B$87,{"CCGT"},'750MW'!$A$6:$A$87,CapacityCheck!$A91&amp;"1"))</f>
        <v>208</v>
      </c>
      <c r="H91" s="95" cm="1">
        <f t="array" ref="H91">SUM(SUMIFS('750MW'!H$6:H$87,'750MW'!$B$6:$B$87,{"CCGT"},'750MW'!$A$6:$A$87,CapacityCheck!$A91&amp;"1"))</f>
        <v>208</v>
      </c>
      <c r="I91" s="95" cm="1">
        <f t="array" ref="I91">SUM(SUMIFS('750MW'!I$6:I$87,'750MW'!$B$6:$B$87,{"CCGT"},'750MW'!$A$6:$A$87,CapacityCheck!$A91&amp;"1"))</f>
        <v>208</v>
      </c>
      <c r="J91" s="95" cm="1">
        <f t="array" ref="J91">SUM(SUMIFS('750MW'!J$6:J$87,'750MW'!$B$6:$B$87,{"CCGT"},'750MW'!$A$6:$A$87,CapacityCheck!$A91&amp;"1"))</f>
        <v>208</v>
      </c>
      <c r="K91" s="95" cm="1">
        <f t="array" ref="K91">SUM(SUMIFS('750MW'!K$6:K$87,'750MW'!$B$6:$B$87,{"CCGT"},'750MW'!$A$6:$A$87,CapacityCheck!$A91&amp;"1"))</f>
        <v>208</v>
      </c>
      <c r="L91" s="95" cm="1">
        <f t="array" ref="L91">SUM(SUMIFS('750MW'!L$6:L$87,'750MW'!$B$6:$B$87,{"CCGT"},'750MW'!$A$6:$A$87,CapacityCheck!$A91&amp;"1"))</f>
        <v>208</v>
      </c>
      <c r="M91" s="95" cm="1">
        <f t="array" ref="M91">SUM(SUMIFS('750MW'!M$6:M$87,'750MW'!$B$6:$B$87,{"CCGT"},'750MW'!$A$6:$A$87,CapacityCheck!$A91&amp;"1"))</f>
        <v>208</v>
      </c>
      <c r="N91" s="95" cm="1">
        <f t="array" ref="N91">SUM(SUMIFS('750MW'!N$6:N$87,'750MW'!$B$6:$B$87,{"CCGT"},'750MW'!$A$6:$A$87,CapacityCheck!$A91&amp;"1"))</f>
        <v>208</v>
      </c>
      <c r="O91" s="95" cm="1">
        <f t="array" ref="O91">SUM(SUMIFS('750MW'!O$6:O$87,'750MW'!$B$6:$B$87,{"CCGT"},'750MW'!$A$6:$A$87,CapacityCheck!$A91&amp;"1"))</f>
        <v>208</v>
      </c>
      <c r="P91" s="95" cm="1">
        <f t="array" ref="P91">SUM(SUMIFS('750MW'!P$6:P$87,'750MW'!$B$6:$B$87,{"CCGT"},'750MW'!$A$6:$A$87,CapacityCheck!$A91&amp;"1"))</f>
        <v>208</v>
      </c>
      <c r="Q91" s="95" cm="1">
        <f t="array" ref="Q91">SUM(SUMIFS('750MW'!Q$6:Q$87,'750MW'!$B$6:$B$87,{"CCGT"},'750MW'!$A$6:$A$87,CapacityCheck!$A91&amp;"1"))</f>
        <v>208</v>
      </c>
      <c r="R91" s="95" cm="1">
        <f t="array" ref="R91">SUM(SUMIFS('750MW'!R$6:R$87,'750MW'!$B$6:$B$87,{"CCGT"},'750MW'!$A$6:$A$87,CapacityCheck!$A91&amp;"1"))</f>
        <v>208</v>
      </c>
      <c r="S91" s="95" cm="1">
        <f t="array" ref="S91">SUM(SUMIFS('750MW'!S$6:S$87,'750MW'!$B$6:$B$87,{"CCGT"},'750MW'!$A$6:$A$87,CapacityCheck!$A91&amp;"1"))</f>
        <v>208</v>
      </c>
      <c r="T91" s="95" cm="1">
        <f t="array" ref="T91">SUM(SUMIFS('750MW'!T$6:T$87,'750MW'!$B$6:$B$87,{"CCGT"},'750MW'!$A$6:$A$87,CapacityCheck!$A91&amp;"1"))</f>
        <v>208</v>
      </c>
      <c r="U91" s="95" cm="1">
        <f t="array" ref="U91">SUM(SUMIFS('750MW'!U$6:U$87,'750MW'!$B$6:$B$87,{"CCGT"},'750MW'!$A$6:$A$87,CapacityCheck!$A91&amp;"1"))</f>
        <v>208</v>
      </c>
      <c r="V91" s="95" cm="1">
        <f t="array" ref="V91">SUM(SUMIFS('750MW'!V$6:V$87,'750MW'!$B$6:$B$87,{"CCGT"},'750MW'!$A$6:$A$87,CapacityCheck!$A91&amp;"1"))</f>
        <v>208</v>
      </c>
      <c r="W91" s="95" cm="1">
        <f t="array" ref="W91">SUM(SUMIFS('750MW'!W$6:W$87,'750MW'!$B$6:$B$87,{"CCGT"},'750MW'!$A$6:$A$87,CapacityCheck!$A91&amp;"1"))</f>
        <v>208</v>
      </c>
      <c r="X91" s="95" cm="1">
        <f t="array" ref="X91">SUM(SUMIFS('750MW'!X$6:X$87,'750MW'!$B$6:$B$87,{"CCGT"},'750MW'!$A$6:$A$87,CapacityCheck!$A91&amp;"1"))</f>
        <v>208</v>
      </c>
      <c r="Y91" s="95" cm="1">
        <f t="array" ref="Y91">SUM(SUMIFS('750MW'!Y$6:Y$87,'750MW'!$B$6:$B$87,{"CCGT"},'750MW'!$A$6:$A$87,CapacityCheck!$A91&amp;"1"))</f>
        <v>208</v>
      </c>
      <c r="Z91" s="95" cm="1">
        <f t="array" ref="Z91">SUM(SUMIFS('750MW'!Z$6:Z$87,'750MW'!$B$6:$B$87,{"CCGT"},'750MW'!$A$6:$A$87,CapacityCheck!$A91&amp;"1"))</f>
        <v>208</v>
      </c>
      <c r="AA91" s="95" cm="1">
        <f t="array" ref="AA91">SUM(SUMIFS('750MW'!AA$6:AA$87,'750MW'!$B$6:$B$87,{"CCGT"},'750MW'!$A$6:$A$87,CapacityCheck!$A91&amp;"1"))</f>
        <v>208</v>
      </c>
      <c r="AB91" s="95" cm="1">
        <f t="array" ref="AB91">SUM(SUMIFS('750MW'!AB$6:AB$87,'750MW'!$B$6:$B$87,{"CCGT"},'750MW'!$A$6:$A$87,CapacityCheck!$A91&amp;"1"))</f>
        <v>208</v>
      </c>
      <c r="AC91" s="95" cm="1">
        <f t="array" ref="AC91">SUM(SUMIFS('750MW'!AC$6:AC$87,'750MW'!$B$6:$B$87,{"CCGT"},'750MW'!$A$6:$A$87,CapacityCheck!$A91&amp;"1"))</f>
        <v>208</v>
      </c>
      <c r="AD91" s="95" cm="1">
        <f t="array" ref="AD91">SUM(SUMIFS('750MW'!AD$6:AD$87,'750MW'!$B$6:$B$87,{"CCGT"},'750MW'!$A$6:$A$87,CapacityCheck!$A91&amp;"1"))</f>
        <v>208</v>
      </c>
      <c r="AE91" s="95" cm="1">
        <f t="array" ref="AE91">SUM(SUMIFS('750MW'!AE$6:AE$87,'750MW'!$B$6:$B$87,{"CCGT"},'750MW'!$A$6:$A$87,CapacityCheck!$A91&amp;"1"))</f>
        <v>208</v>
      </c>
    </row>
    <row r="92" spans="1:31" s="95" customFormat="1" x14ac:dyDescent="0.3">
      <c r="A92" s="95" t="s">
        <v>351</v>
      </c>
      <c r="B92" s="95" t="s">
        <v>1346</v>
      </c>
      <c r="C92" s="95" cm="1">
        <f t="array" ref="C92">SUM(SUMIFS('750MW'!C$6:C$87,'750MW'!$B$6:$B$87,{"Gas - Stream"},'750MW'!$A$6:$A$87,CapacityCheck!$A92&amp;"1"))</f>
        <v>0</v>
      </c>
      <c r="D92" s="95" cm="1">
        <f t="array" ref="D92">SUM(SUMIFS('750MW'!D$6:D$87,'750MW'!$B$6:$B$87,{"Gas - Stream"},'750MW'!$A$6:$A$87,CapacityCheck!$A92&amp;"1"))</f>
        <v>0</v>
      </c>
      <c r="E92" s="95" cm="1">
        <f t="array" ref="E92">SUM(SUMIFS('750MW'!E$6:E$87,'750MW'!$B$6:$B$87,{"Gas - Stream"},'750MW'!$A$6:$A$87,CapacityCheck!$A92&amp;"1"))</f>
        <v>0</v>
      </c>
      <c r="F92" s="95" cm="1">
        <f t="array" ref="F92">SUM(SUMIFS('750MW'!F$6:F$87,'750MW'!$B$6:$B$87,{"Gas - Stream"},'750MW'!$A$6:$A$87,CapacityCheck!$A92&amp;"1"))</f>
        <v>0</v>
      </c>
      <c r="G92" s="95" cm="1">
        <f t="array" ref="G92">SUM(SUMIFS('750MW'!G$6:G$87,'750MW'!$B$6:$B$87,{"Gas - Stream"},'750MW'!$A$6:$A$87,CapacityCheck!$A92&amp;"1"))</f>
        <v>0</v>
      </c>
      <c r="H92" s="95" cm="1">
        <f t="array" ref="H92">SUM(SUMIFS('750MW'!H$6:H$87,'750MW'!$B$6:$B$87,{"Gas - Stream"},'750MW'!$A$6:$A$87,CapacityCheck!$A92&amp;"1"))</f>
        <v>0</v>
      </c>
      <c r="I92" s="95" cm="1">
        <f t="array" ref="I92">SUM(SUMIFS('750MW'!I$6:I$87,'750MW'!$B$6:$B$87,{"Gas - Stream"},'750MW'!$A$6:$A$87,CapacityCheck!$A92&amp;"1"))</f>
        <v>0</v>
      </c>
      <c r="J92" s="95" cm="1">
        <f t="array" ref="J92">SUM(SUMIFS('750MW'!J$6:J$87,'750MW'!$B$6:$B$87,{"Gas - Stream"},'750MW'!$A$6:$A$87,CapacityCheck!$A92&amp;"1"))</f>
        <v>0</v>
      </c>
      <c r="K92" s="95" cm="1">
        <f t="array" ref="K92">SUM(SUMIFS('750MW'!K$6:K$87,'750MW'!$B$6:$B$87,{"Gas - Stream"},'750MW'!$A$6:$A$87,CapacityCheck!$A92&amp;"1"))</f>
        <v>0</v>
      </c>
      <c r="L92" s="95" cm="1">
        <f t="array" ref="L92">SUM(SUMIFS('750MW'!L$6:L$87,'750MW'!$B$6:$B$87,{"Gas - Stream"},'750MW'!$A$6:$A$87,CapacityCheck!$A92&amp;"1"))</f>
        <v>0</v>
      </c>
      <c r="M92" s="95" cm="1">
        <f t="array" ref="M92">SUM(SUMIFS('750MW'!M$6:M$87,'750MW'!$B$6:$B$87,{"Gas - Stream"},'750MW'!$A$6:$A$87,CapacityCheck!$A92&amp;"1"))</f>
        <v>0</v>
      </c>
      <c r="N92" s="95" cm="1">
        <f t="array" ref="N92">SUM(SUMIFS('750MW'!N$6:N$87,'750MW'!$B$6:$B$87,{"Gas - Stream"},'750MW'!$A$6:$A$87,CapacityCheck!$A92&amp;"1"))</f>
        <v>0</v>
      </c>
      <c r="O92" s="95" cm="1">
        <f t="array" ref="O92">SUM(SUMIFS('750MW'!O$6:O$87,'750MW'!$B$6:$B$87,{"Gas - Stream"},'750MW'!$A$6:$A$87,CapacityCheck!$A92&amp;"1"))</f>
        <v>0</v>
      </c>
      <c r="P92" s="95" cm="1">
        <f t="array" ref="P92">SUM(SUMIFS('750MW'!P$6:P$87,'750MW'!$B$6:$B$87,{"Gas - Stream"},'750MW'!$A$6:$A$87,CapacityCheck!$A92&amp;"1"))</f>
        <v>0</v>
      </c>
      <c r="Q92" s="95" cm="1">
        <f t="array" ref="Q92">SUM(SUMIFS('750MW'!Q$6:Q$87,'750MW'!$B$6:$B$87,{"Gas - Stream"},'750MW'!$A$6:$A$87,CapacityCheck!$A92&amp;"1"))</f>
        <v>0</v>
      </c>
      <c r="R92" s="95" cm="1">
        <f t="array" ref="R92">SUM(SUMIFS('750MW'!R$6:R$87,'750MW'!$B$6:$B$87,{"Gas - Stream"},'750MW'!$A$6:$A$87,CapacityCheck!$A92&amp;"1"))</f>
        <v>0</v>
      </c>
      <c r="S92" s="95" cm="1">
        <f t="array" ref="S92">SUM(SUMIFS('750MW'!S$6:S$87,'750MW'!$B$6:$B$87,{"Gas - Stream"},'750MW'!$A$6:$A$87,CapacityCheck!$A92&amp;"1"))</f>
        <v>0</v>
      </c>
      <c r="T92" s="95" cm="1">
        <f t="array" ref="T92">SUM(SUMIFS('750MW'!T$6:T$87,'750MW'!$B$6:$B$87,{"Gas - Stream"},'750MW'!$A$6:$A$87,CapacityCheck!$A92&amp;"1"))</f>
        <v>0</v>
      </c>
      <c r="U92" s="95" cm="1">
        <f t="array" ref="U92">SUM(SUMIFS('750MW'!U$6:U$87,'750MW'!$B$6:$B$87,{"Gas - Stream"},'750MW'!$A$6:$A$87,CapacityCheck!$A92&amp;"1"))</f>
        <v>0</v>
      </c>
      <c r="V92" s="95" cm="1">
        <f t="array" ref="V92">SUM(SUMIFS('750MW'!V$6:V$87,'750MW'!$B$6:$B$87,{"Gas - Stream"},'750MW'!$A$6:$A$87,CapacityCheck!$A92&amp;"1"))</f>
        <v>0</v>
      </c>
      <c r="W92" s="95" cm="1">
        <f t="array" ref="W92">SUM(SUMIFS('750MW'!W$6:W$87,'750MW'!$B$6:$B$87,{"Gas - Stream"},'750MW'!$A$6:$A$87,CapacityCheck!$A92&amp;"1"))</f>
        <v>0</v>
      </c>
      <c r="X92" s="95" cm="1">
        <f t="array" ref="X92">SUM(SUMIFS('750MW'!X$6:X$87,'750MW'!$B$6:$B$87,{"Gas - Stream"},'750MW'!$A$6:$A$87,CapacityCheck!$A92&amp;"1"))</f>
        <v>0</v>
      </c>
      <c r="Y92" s="95" cm="1">
        <f t="array" ref="Y92">SUM(SUMIFS('750MW'!Y$6:Y$87,'750MW'!$B$6:$B$87,{"Gas - Stream"},'750MW'!$A$6:$A$87,CapacityCheck!$A92&amp;"1"))</f>
        <v>0</v>
      </c>
      <c r="Z92" s="95" cm="1">
        <f t="array" ref="Z92">SUM(SUMIFS('750MW'!Z$6:Z$87,'750MW'!$B$6:$B$87,{"Gas - Stream"},'750MW'!$A$6:$A$87,CapacityCheck!$A92&amp;"1"))</f>
        <v>0</v>
      </c>
      <c r="AA92" s="95" cm="1">
        <f t="array" ref="AA92">SUM(SUMIFS('750MW'!AA$6:AA$87,'750MW'!$B$6:$B$87,{"Gas - Stream"},'750MW'!$A$6:$A$87,CapacityCheck!$A92&amp;"1"))</f>
        <v>0</v>
      </c>
      <c r="AB92" s="95" cm="1">
        <f t="array" ref="AB92">SUM(SUMIFS('750MW'!AB$6:AB$87,'750MW'!$B$6:$B$87,{"Gas - Stream"},'750MW'!$A$6:$A$87,CapacityCheck!$A92&amp;"1"))</f>
        <v>0</v>
      </c>
      <c r="AC92" s="95" cm="1">
        <f t="array" ref="AC92">SUM(SUMIFS('750MW'!AC$6:AC$87,'750MW'!$B$6:$B$87,{"Gas - Stream"},'750MW'!$A$6:$A$87,CapacityCheck!$A92&amp;"1"))</f>
        <v>0</v>
      </c>
      <c r="AD92" s="95" cm="1">
        <f t="array" ref="AD92">SUM(SUMIFS('750MW'!AD$6:AD$87,'750MW'!$B$6:$B$87,{"Gas - Stream"},'750MW'!$A$6:$A$87,CapacityCheck!$A92&amp;"1"))</f>
        <v>0</v>
      </c>
      <c r="AE92" s="95" cm="1">
        <f t="array" ref="AE92">SUM(SUMIFS('750MW'!AE$6:AE$87,'750MW'!$B$6:$B$87,{"Gas - Stream"},'750MW'!$A$6:$A$87,CapacityCheck!$A92&amp;"1"))</f>
        <v>0</v>
      </c>
    </row>
    <row r="93" spans="1:31" s="95" customFormat="1" x14ac:dyDescent="0.3">
      <c r="A93" s="95" t="s">
        <v>351</v>
      </c>
      <c r="B93" s="95" t="s">
        <v>1347</v>
      </c>
      <c r="C93" s="95" cm="1">
        <f t="array" ref="C93">SUM(SUMIFS('750MW'!C$6:C$87,'750MW'!$B$6:$B$87,{"OCGT / Diesel"},'750MW'!$A$6:$A$87,CapacityCheck!$A93&amp;"1"))</f>
        <v>178</v>
      </c>
      <c r="D93" s="95" cm="1">
        <f t="array" ref="D93">SUM(SUMIFS('750MW'!D$6:D$87,'750MW'!$B$6:$B$87,{"OCGT / Diesel"},'750MW'!$A$6:$A$87,CapacityCheck!$A93&amp;"1"))</f>
        <v>178</v>
      </c>
      <c r="E93" s="95" cm="1">
        <f t="array" ref="E93">SUM(SUMIFS('750MW'!E$6:E$87,'750MW'!$B$6:$B$87,{"OCGT / Diesel"},'750MW'!$A$6:$A$87,CapacityCheck!$A93&amp;"1"))</f>
        <v>178</v>
      </c>
      <c r="F93" s="95" cm="1">
        <f t="array" ref="F93">SUM(SUMIFS('750MW'!F$6:F$87,'750MW'!$B$6:$B$87,{"OCGT / Diesel"},'750MW'!$A$6:$A$87,CapacityCheck!$A93&amp;"1"))</f>
        <v>178</v>
      </c>
      <c r="G93" s="95" cm="1">
        <f t="array" ref="G93">SUM(SUMIFS('750MW'!G$6:G$87,'750MW'!$B$6:$B$87,{"OCGT / Diesel"},'750MW'!$A$6:$A$87,CapacityCheck!$A93&amp;"1"))</f>
        <v>178</v>
      </c>
      <c r="H93" s="95" cm="1">
        <f t="array" ref="H93">SUM(SUMIFS('750MW'!H$6:H$87,'750MW'!$B$6:$B$87,{"OCGT / Diesel"},'750MW'!$A$6:$A$87,CapacityCheck!$A93&amp;"1"))</f>
        <v>178</v>
      </c>
      <c r="I93" s="95" cm="1">
        <f t="array" ref="I93">SUM(SUMIFS('750MW'!I$6:I$87,'750MW'!$B$6:$B$87,{"OCGT / Diesel"},'750MW'!$A$6:$A$87,CapacityCheck!$A93&amp;"1"))</f>
        <v>178</v>
      </c>
      <c r="J93" s="95" cm="1">
        <f t="array" ref="J93">SUM(SUMIFS('750MW'!J$6:J$87,'750MW'!$B$6:$B$87,{"OCGT / Diesel"},'750MW'!$A$6:$A$87,CapacityCheck!$A93&amp;"1"))</f>
        <v>178</v>
      </c>
      <c r="K93" s="95" cm="1">
        <f t="array" ref="K93">SUM(SUMIFS('750MW'!K$6:K$87,'750MW'!$B$6:$B$87,{"OCGT / Diesel"},'750MW'!$A$6:$A$87,CapacityCheck!$A93&amp;"1"))</f>
        <v>178</v>
      </c>
      <c r="L93" s="95" cm="1">
        <f t="array" ref="L93">SUM(SUMIFS('750MW'!L$6:L$87,'750MW'!$B$6:$B$87,{"OCGT / Diesel"},'750MW'!$A$6:$A$87,CapacityCheck!$A93&amp;"1"))</f>
        <v>178</v>
      </c>
      <c r="M93" s="95" cm="1">
        <f t="array" ref="M93">SUM(SUMIFS('750MW'!M$6:M$87,'750MW'!$B$6:$B$87,{"OCGT / Diesel"},'750MW'!$A$6:$A$87,CapacityCheck!$A93&amp;"1"))</f>
        <v>178</v>
      </c>
      <c r="N93" s="95" cm="1">
        <f t="array" ref="N93">SUM(SUMIFS('750MW'!N$6:N$87,'750MW'!$B$6:$B$87,{"OCGT / Diesel"},'750MW'!$A$6:$A$87,CapacityCheck!$A93&amp;"1"))</f>
        <v>178</v>
      </c>
      <c r="O93" s="95" cm="1">
        <f t="array" ref="O93">SUM(SUMIFS('750MW'!O$6:O$87,'750MW'!$B$6:$B$87,{"OCGT / Diesel"},'750MW'!$A$6:$A$87,CapacityCheck!$A93&amp;"1"))</f>
        <v>178</v>
      </c>
      <c r="P93" s="95" cm="1">
        <f t="array" ref="P93">SUM(SUMIFS('750MW'!P$6:P$87,'750MW'!$B$6:$B$87,{"OCGT / Diesel"},'750MW'!$A$6:$A$87,CapacityCheck!$A93&amp;"1"))</f>
        <v>178</v>
      </c>
      <c r="Q93" s="95" cm="1">
        <f t="array" ref="Q93">SUM(SUMIFS('750MW'!Q$6:Q$87,'750MW'!$B$6:$B$87,{"OCGT / Diesel"},'750MW'!$A$6:$A$87,CapacityCheck!$A93&amp;"1"))</f>
        <v>178</v>
      </c>
      <c r="R93" s="95" cm="1">
        <f t="array" ref="R93">SUM(SUMIFS('750MW'!R$6:R$87,'750MW'!$B$6:$B$87,{"OCGT / Diesel"},'750MW'!$A$6:$A$87,CapacityCheck!$A93&amp;"1"))</f>
        <v>178</v>
      </c>
      <c r="S93" s="95" cm="1">
        <f t="array" ref="S93">SUM(SUMIFS('750MW'!S$6:S$87,'750MW'!$B$6:$B$87,{"OCGT / Diesel"},'750MW'!$A$6:$A$87,CapacityCheck!$A93&amp;"1"))</f>
        <v>178</v>
      </c>
      <c r="T93" s="95" cm="1">
        <f t="array" ref="T93">SUM(SUMIFS('750MW'!T$6:T$87,'750MW'!$B$6:$B$87,{"OCGT / Diesel"},'750MW'!$A$6:$A$87,CapacityCheck!$A93&amp;"1"))</f>
        <v>178</v>
      </c>
      <c r="U93" s="95" cm="1">
        <f t="array" ref="U93">SUM(SUMIFS('750MW'!U$6:U$87,'750MW'!$B$6:$B$87,{"OCGT / Diesel"},'750MW'!$A$6:$A$87,CapacityCheck!$A93&amp;"1"))</f>
        <v>178</v>
      </c>
      <c r="V93" s="95" cm="1">
        <f t="array" ref="V93">SUM(SUMIFS('750MW'!V$6:V$87,'750MW'!$B$6:$B$87,{"OCGT / Diesel"},'750MW'!$A$6:$A$87,CapacityCheck!$A93&amp;"1"))</f>
        <v>58</v>
      </c>
      <c r="W93" s="95" cm="1">
        <f t="array" ref="W93">SUM(SUMIFS('750MW'!W$6:W$87,'750MW'!$B$6:$B$87,{"OCGT / Diesel"},'750MW'!$A$6:$A$87,CapacityCheck!$A93&amp;"1"))</f>
        <v>58</v>
      </c>
      <c r="X93" s="95" cm="1">
        <f t="array" ref="X93">SUM(SUMIFS('750MW'!X$6:X$87,'750MW'!$B$6:$B$87,{"OCGT / Diesel"},'750MW'!$A$6:$A$87,CapacityCheck!$A93&amp;"1"))</f>
        <v>58</v>
      </c>
      <c r="Y93" s="95" cm="1">
        <f t="array" ref="Y93">SUM(SUMIFS('750MW'!Y$6:Y$87,'750MW'!$B$6:$B$87,{"OCGT / Diesel"},'750MW'!$A$6:$A$87,CapacityCheck!$A93&amp;"1"))</f>
        <v>58</v>
      </c>
      <c r="Z93" s="95" cm="1">
        <f t="array" ref="Z93">SUM(SUMIFS('750MW'!Z$6:Z$87,'750MW'!$B$6:$B$87,{"OCGT / Diesel"},'750MW'!$A$6:$A$87,CapacityCheck!$A93&amp;"1"))</f>
        <v>58</v>
      </c>
      <c r="AA93" s="95" cm="1">
        <f t="array" ref="AA93">SUM(SUMIFS('750MW'!AA$6:AA$87,'750MW'!$B$6:$B$87,{"OCGT / Diesel"},'750MW'!$A$6:$A$87,CapacityCheck!$A93&amp;"1"))</f>
        <v>58</v>
      </c>
      <c r="AB93" s="95" cm="1">
        <f t="array" ref="AB93">SUM(SUMIFS('750MW'!AB$6:AB$87,'750MW'!$B$6:$B$87,{"OCGT / Diesel"},'750MW'!$A$6:$A$87,CapacityCheck!$A93&amp;"1"))</f>
        <v>58</v>
      </c>
      <c r="AC93" s="95" cm="1">
        <f t="array" ref="AC93">SUM(SUMIFS('750MW'!AC$6:AC$87,'750MW'!$B$6:$B$87,{"OCGT / Diesel"},'750MW'!$A$6:$A$87,CapacityCheck!$A93&amp;"1"))</f>
        <v>58</v>
      </c>
      <c r="AD93" s="95" cm="1">
        <f t="array" ref="AD93">SUM(SUMIFS('750MW'!AD$6:AD$87,'750MW'!$B$6:$B$87,{"OCGT / Diesel"},'750MW'!$A$6:$A$87,CapacityCheck!$A93&amp;"1"))</f>
        <v>58</v>
      </c>
      <c r="AE93" s="95" cm="1">
        <f t="array" ref="AE93">SUM(SUMIFS('750MW'!AE$6:AE$87,'750MW'!$B$6:$B$87,{"OCGT / Diesel"},'750MW'!$A$6:$A$87,CapacityCheck!$A93&amp;"1"))</f>
        <v>58</v>
      </c>
    </row>
    <row r="94" spans="1:31" s="95" customFormat="1" x14ac:dyDescent="0.3"/>
    <row r="96" spans="1:31" x14ac:dyDescent="0.3">
      <c r="A96" s="58" t="s">
        <v>1411</v>
      </c>
    </row>
    <row r="97" spans="1:31" x14ac:dyDescent="0.3">
      <c r="A97" t="s">
        <v>1233</v>
      </c>
      <c r="B97" t="s">
        <v>1315</v>
      </c>
      <c r="C97" t="s">
        <v>1316</v>
      </c>
      <c r="D97" t="s">
        <v>1317</v>
      </c>
      <c r="E97" t="s">
        <v>1318</v>
      </c>
      <c r="F97" t="s">
        <v>1319</v>
      </c>
      <c r="G97" t="s">
        <v>1320</v>
      </c>
      <c r="H97" t="s">
        <v>1321</v>
      </c>
      <c r="I97" t="s">
        <v>1322</v>
      </c>
      <c r="J97" t="s">
        <v>1323</v>
      </c>
      <c r="K97" t="s">
        <v>1324</v>
      </c>
      <c r="L97" t="s">
        <v>1325</v>
      </c>
      <c r="M97" t="s">
        <v>1326</v>
      </c>
      <c r="N97" t="s">
        <v>1327</v>
      </c>
      <c r="O97" t="s">
        <v>1328</v>
      </c>
      <c r="P97" t="s">
        <v>1329</v>
      </c>
      <c r="Q97" t="s">
        <v>1330</v>
      </c>
      <c r="R97" t="s">
        <v>1331</v>
      </c>
      <c r="S97" t="s">
        <v>1332</v>
      </c>
      <c r="T97" t="s">
        <v>1333</v>
      </c>
      <c r="U97" t="s">
        <v>1334</v>
      </c>
      <c r="V97" t="s">
        <v>1335</v>
      </c>
      <c r="W97" t="s">
        <v>1336</v>
      </c>
      <c r="X97" t="s">
        <v>1337</v>
      </c>
      <c r="Y97" t="s">
        <v>1338</v>
      </c>
      <c r="Z97" t="s">
        <v>1339</v>
      </c>
      <c r="AA97" t="s">
        <v>1340</v>
      </c>
      <c r="AB97" t="s">
        <v>1341</v>
      </c>
      <c r="AC97" t="s">
        <v>1342</v>
      </c>
      <c r="AD97" t="s">
        <v>1343</v>
      </c>
      <c r="AE97" t="s">
        <v>1344</v>
      </c>
    </row>
    <row r="98" spans="1:31" x14ac:dyDescent="0.3">
      <c r="A98" t="s">
        <v>1345</v>
      </c>
      <c r="B98" s="95" t="s">
        <v>575</v>
      </c>
      <c r="C98">
        <f>SUMIF($B$104:$B$136,$B98,C$104:C$136)</f>
        <v>23201</v>
      </c>
      <c r="D98" s="95">
        <f t="shared" ref="D98:AE101" si="158">SUMIF($B$104:$B$136,$B98,D$104:D$136)</f>
        <v>22701</v>
      </c>
      <c r="E98" s="95">
        <f t="shared" si="158"/>
        <v>21201</v>
      </c>
      <c r="F98" s="95">
        <f t="shared" si="158"/>
        <v>14441</v>
      </c>
      <c r="G98" s="95">
        <f t="shared" si="158"/>
        <v>12401</v>
      </c>
      <c r="H98" s="95">
        <f t="shared" si="158"/>
        <v>12051</v>
      </c>
      <c r="I98" s="95">
        <f t="shared" si="158"/>
        <v>9841</v>
      </c>
      <c r="J98" s="95">
        <f t="shared" si="158"/>
        <v>9841</v>
      </c>
      <c r="K98" s="95">
        <f t="shared" si="158"/>
        <v>8401</v>
      </c>
      <c r="L98" s="95">
        <f t="shared" si="158"/>
        <v>8401</v>
      </c>
      <c r="M98" s="95">
        <f t="shared" si="158"/>
        <v>8401</v>
      </c>
      <c r="N98" s="95">
        <f t="shared" si="158"/>
        <v>6421</v>
      </c>
      <c r="O98" s="95">
        <f t="shared" si="158"/>
        <v>5971</v>
      </c>
      <c r="P98" s="95">
        <f t="shared" si="158"/>
        <v>5971</v>
      </c>
      <c r="Q98" s="95">
        <f t="shared" si="158"/>
        <v>5286</v>
      </c>
      <c r="R98" s="95">
        <f t="shared" si="158"/>
        <v>4921</v>
      </c>
      <c r="S98" s="95">
        <f t="shared" si="158"/>
        <v>4921</v>
      </c>
      <c r="T98" s="95">
        <f t="shared" si="158"/>
        <v>4921</v>
      </c>
      <c r="U98" s="95">
        <f t="shared" si="158"/>
        <v>4921</v>
      </c>
      <c r="V98" s="95">
        <f t="shared" si="158"/>
        <v>4921</v>
      </c>
      <c r="W98" s="95">
        <f t="shared" si="158"/>
        <v>4921</v>
      </c>
      <c r="X98" s="95">
        <f t="shared" si="158"/>
        <v>4921</v>
      </c>
      <c r="Y98" s="95">
        <f t="shared" si="158"/>
        <v>2787</v>
      </c>
      <c r="Z98" s="95">
        <f t="shared" si="158"/>
        <v>2787</v>
      </c>
      <c r="AA98" s="95">
        <f t="shared" si="158"/>
        <v>2422</v>
      </c>
      <c r="AB98" s="95">
        <f t="shared" si="158"/>
        <v>2057</v>
      </c>
      <c r="AC98" s="95">
        <f t="shared" si="158"/>
        <v>1692</v>
      </c>
      <c r="AD98" s="95">
        <f t="shared" si="158"/>
        <v>1692</v>
      </c>
      <c r="AE98" s="95">
        <f t="shared" si="158"/>
        <v>1692</v>
      </c>
    </row>
    <row r="99" spans="1:31" x14ac:dyDescent="0.3">
      <c r="A99" t="s">
        <v>1345</v>
      </c>
      <c r="B99" s="95" t="s">
        <v>360</v>
      </c>
      <c r="C99" s="95">
        <f t="shared" ref="C99:R100" si="159">SUMIF($B$104:$B$136,$B99,C$104:C$136)</f>
        <v>2316.9</v>
      </c>
      <c r="D99" s="95">
        <f t="shared" si="159"/>
        <v>2316.9</v>
      </c>
      <c r="E99" s="95">
        <f t="shared" si="159"/>
        <v>2316.9</v>
      </c>
      <c r="F99" s="95">
        <f t="shared" si="159"/>
        <v>2198.9</v>
      </c>
      <c r="G99" s="95">
        <f t="shared" si="159"/>
        <v>2198.9</v>
      </c>
      <c r="H99" s="95">
        <f t="shared" si="159"/>
        <v>2198.9</v>
      </c>
      <c r="I99" s="95">
        <f t="shared" si="159"/>
        <v>2198.9</v>
      </c>
      <c r="J99" s="95">
        <f t="shared" si="159"/>
        <v>2198.9</v>
      </c>
      <c r="K99" s="95">
        <f t="shared" si="159"/>
        <v>2198.9</v>
      </c>
      <c r="L99" s="95">
        <f t="shared" si="159"/>
        <v>2198.9</v>
      </c>
      <c r="M99" s="95">
        <f t="shared" si="159"/>
        <v>2198.9</v>
      </c>
      <c r="N99" s="95">
        <f t="shared" si="159"/>
        <v>2198.9</v>
      </c>
      <c r="O99" s="95">
        <f t="shared" si="159"/>
        <v>2198.9</v>
      </c>
      <c r="P99" s="95">
        <f t="shared" si="159"/>
        <v>2198.9</v>
      </c>
      <c r="Q99" s="95">
        <f t="shared" si="159"/>
        <v>2198.9</v>
      </c>
      <c r="R99" s="95">
        <f t="shared" si="159"/>
        <v>2198.9</v>
      </c>
      <c r="S99" s="95">
        <f t="shared" si="158"/>
        <v>1813.9</v>
      </c>
      <c r="T99" s="95">
        <f t="shared" si="158"/>
        <v>1455.9</v>
      </c>
      <c r="U99" s="95">
        <f t="shared" si="158"/>
        <v>1455.9</v>
      </c>
      <c r="V99" s="95">
        <f t="shared" si="158"/>
        <v>1368.5</v>
      </c>
      <c r="W99" s="95">
        <f t="shared" si="158"/>
        <v>1368.5</v>
      </c>
      <c r="X99" s="95">
        <f t="shared" si="158"/>
        <v>1368.5</v>
      </c>
      <c r="Y99" s="95">
        <f t="shared" si="158"/>
        <v>1368.5</v>
      </c>
      <c r="Z99" s="95">
        <f t="shared" si="158"/>
        <v>928.5</v>
      </c>
      <c r="AA99" s="95">
        <f t="shared" si="158"/>
        <v>928.5</v>
      </c>
      <c r="AB99" s="95">
        <f t="shared" si="158"/>
        <v>564</v>
      </c>
      <c r="AC99" s="95">
        <f t="shared" si="158"/>
        <v>320</v>
      </c>
      <c r="AD99" s="95">
        <f t="shared" si="158"/>
        <v>320</v>
      </c>
      <c r="AE99" s="95">
        <f t="shared" si="158"/>
        <v>320</v>
      </c>
    </row>
    <row r="100" spans="1:31" x14ac:dyDescent="0.3">
      <c r="A100" s="95" t="s">
        <v>1345</v>
      </c>
      <c r="B100" s="95" t="s">
        <v>1346</v>
      </c>
      <c r="C100" s="95">
        <f t="shared" si="159"/>
        <v>600</v>
      </c>
      <c r="D100" s="95">
        <f t="shared" si="158"/>
        <v>600</v>
      </c>
      <c r="E100" s="95">
        <f t="shared" si="158"/>
        <v>600</v>
      </c>
      <c r="F100" s="95">
        <f t="shared" si="158"/>
        <v>400</v>
      </c>
      <c r="G100" s="95">
        <f t="shared" si="158"/>
        <v>400</v>
      </c>
      <c r="H100" s="95">
        <f t="shared" si="158"/>
        <v>400</v>
      </c>
      <c r="I100" s="95">
        <f t="shared" si="158"/>
        <v>400</v>
      </c>
      <c r="J100" s="95">
        <f t="shared" si="158"/>
        <v>400</v>
      </c>
      <c r="K100" s="95">
        <f t="shared" si="158"/>
        <v>400</v>
      </c>
      <c r="L100" s="95">
        <f t="shared" si="158"/>
        <v>400</v>
      </c>
      <c r="M100" s="95">
        <f t="shared" si="158"/>
        <v>400</v>
      </c>
      <c r="N100" s="95">
        <f t="shared" si="158"/>
        <v>400</v>
      </c>
      <c r="O100" s="95">
        <f t="shared" si="158"/>
        <v>400</v>
      </c>
      <c r="P100" s="95">
        <f t="shared" si="158"/>
        <v>400</v>
      </c>
      <c r="Q100" s="95">
        <f t="shared" si="158"/>
        <v>400</v>
      </c>
      <c r="R100" s="95">
        <f t="shared" si="158"/>
        <v>0</v>
      </c>
      <c r="S100" s="95">
        <f t="shared" si="158"/>
        <v>0</v>
      </c>
      <c r="T100" s="95">
        <f t="shared" si="158"/>
        <v>0</v>
      </c>
      <c r="U100" s="95">
        <f t="shared" si="158"/>
        <v>0</v>
      </c>
      <c r="V100" s="95">
        <f t="shared" si="158"/>
        <v>0</v>
      </c>
      <c r="W100" s="95">
        <f t="shared" si="158"/>
        <v>0</v>
      </c>
      <c r="X100" s="95">
        <f t="shared" si="158"/>
        <v>0</v>
      </c>
      <c r="Y100" s="95">
        <f t="shared" si="158"/>
        <v>0</v>
      </c>
      <c r="Z100" s="95">
        <f t="shared" si="158"/>
        <v>0</v>
      </c>
      <c r="AA100" s="95">
        <f t="shared" si="158"/>
        <v>0</v>
      </c>
      <c r="AB100" s="95">
        <f t="shared" si="158"/>
        <v>0</v>
      </c>
      <c r="AC100" s="95">
        <f t="shared" si="158"/>
        <v>0</v>
      </c>
      <c r="AD100" s="95">
        <f t="shared" si="158"/>
        <v>0</v>
      </c>
      <c r="AE100" s="95">
        <f t="shared" si="158"/>
        <v>0</v>
      </c>
    </row>
    <row r="101" spans="1:31" x14ac:dyDescent="0.3">
      <c r="A101" s="95" t="s">
        <v>1345</v>
      </c>
      <c r="B101" s="95" t="s">
        <v>1347</v>
      </c>
      <c r="C101" s="95">
        <f>SUMIF($B$104:$B$136,$B101,C$104:C$136)</f>
        <v>6850.55</v>
      </c>
      <c r="D101" s="95">
        <f t="shared" si="158"/>
        <v>6816.55</v>
      </c>
      <c r="E101" s="95">
        <f t="shared" si="158"/>
        <v>8003.55</v>
      </c>
      <c r="F101" s="95">
        <f t="shared" si="158"/>
        <v>8003.55</v>
      </c>
      <c r="G101" s="95">
        <f t="shared" si="158"/>
        <v>8003.55</v>
      </c>
      <c r="H101" s="95">
        <f t="shared" si="158"/>
        <v>8003.55</v>
      </c>
      <c r="I101" s="95">
        <f t="shared" si="158"/>
        <v>8003.55</v>
      </c>
      <c r="J101" s="95">
        <f t="shared" si="158"/>
        <v>8003.55</v>
      </c>
      <c r="K101" s="95">
        <f t="shared" si="158"/>
        <v>8003.55</v>
      </c>
      <c r="L101" s="95">
        <f t="shared" si="158"/>
        <v>8003.55</v>
      </c>
      <c r="M101" s="95">
        <f t="shared" si="158"/>
        <v>7621.05</v>
      </c>
      <c r="N101" s="95">
        <f t="shared" si="158"/>
        <v>7621.05</v>
      </c>
      <c r="O101" s="95">
        <f t="shared" si="158"/>
        <v>7553.05</v>
      </c>
      <c r="P101" s="95">
        <f t="shared" si="158"/>
        <v>7091.05</v>
      </c>
      <c r="Q101" s="95">
        <f t="shared" si="158"/>
        <v>6974.05</v>
      </c>
      <c r="R101" s="95">
        <f t="shared" si="158"/>
        <v>6844.05</v>
      </c>
      <c r="S101" s="95">
        <f t="shared" si="158"/>
        <v>6844.05</v>
      </c>
      <c r="T101" s="95">
        <f t="shared" si="158"/>
        <v>6844.05</v>
      </c>
      <c r="U101" s="95">
        <f t="shared" si="158"/>
        <v>6844.05</v>
      </c>
      <c r="V101" s="95">
        <f t="shared" si="158"/>
        <v>6404.05</v>
      </c>
      <c r="W101" s="95">
        <f t="shared" si="158"/>
        <v>6284.05</v>
      </c>
      <c r="X101" s="95">
        <f t="shared" si="158"/>
        <v>6284.05</v>
      </c>
      <c r="Y101" s="95">
        <f t="shared" si="158"/>
        <v>6190.05</v>
      </c>
      <c r="Z101" s="95">
        <f t="shared" si="158"/>
        <v>6190.05</v>
      </c>
      <c r="AA101" s="95">
        <f t="shared" si="158"/>
        <v>4911.3</v>
      </c>
      <c r="AB101" s="95">
        <f t="shared" si="158"/>
        <v>4911.3</v>
      </c>
      <c r="AC101" s="95">
        <f t="shared" si="158"/>
        <v>4239.3</v>
      </c>
      <c r="AD101" s="95">
        <f t="shared" si="158"/>
        <v>3655.3</v>
      </c>
      <c r="AE101" s="95">
        <f t="shared" si="158"/>
        <v>3655.3</v>
      </c>
    </row>
    <row r="104" spans="1:31" x14ac:dyDescent="0.3">
      <c r="A104" s="95" t="s">
        <v>1233</v>
      </c>
      <c r="B104" s="95" t="s">
        <v>1315</v>
      </c>
      <c r="C104" s="95" t="s">
        <v>1316</v>
      </c>
      <c r="D104" s="95" t="s">
        <v>1317</v>
      </c>
      <c r="E104" s="95" t="s">
        <v>1318</v>
      </c>
      <c r="F104" s="95" t="s">
        <v>1319</v>
      </c>
      <c r="G104" s="95" t="s">
        <v>1320</v>
      </c>
      <c r="H104" s="95" t="s">
        <v>1321</v>
      </c>
      <c r="I104" s="95" t="s">
        <v>1322</v>
      </c>
      <c r="J104" s="95" t="s">
        <v>1323</v>
      </c>
      <c r="K104" s="95" t="s">
        <v>1324</v>
      </c>
      <c r="L104" s="95" t="s">
        <v>1325</v>
      </c>
      <c r="M104" s="95" t="s">
        <v>1326</v>
      </c>
      <c r="N104" s="95" t="s">
        <v>1327</v>
      </c>
      <c r="O104" s="95" t="s">
        <v>1328</v>
      </c>
      <c r="P104" s="95" t="s">
        <v>1329</v>
      </c>
      <c r="Q104" s="95" t="s">
        <v>1330</v>
      </c>
      <c r="R104" s="95" t="s">
        <v>1331</v>
      </c>
      <c r="S104" s="95" t="s">
        <v>1332</v>
      </c>
      <c r="T104" s="95" t="s">
        <v>1333</v>
      </c>
      <c r="U104" s="95" t="s">
        <v>1334</v>
      </c>
      <c r="V104" s="95" t="s">
        <v>1335</v>
      </c>
      <c r="W104" s="95" t="s">
        <v>1336</v>
      </c>
      <c r="X104" s="95" t="s">
        <v>1337</v>
      </c>
      <c r="Y104" s="95" t="s">
        <v>1338</v>
      </c>
      <c r="Z104" s="95" t="s">
        <v>1339</v>
      </c>
      <c r="AA104" s="95" t="s">
        <v>1340</v>
      </c>
      <c r="AB104" s="95" t="s">
        <v>1341</v>
      </c>
      <c r="AC104" s="95" t="s">
        <v>1342</v>
      </c>
      <c r="AD104" s="95" t="s">
        <v>1343</v>
      </c>
      <c r="AE104" s="95" t="s">
        <v>1344</v>
      </c>
    </row>
    <row r="105" spans="1:31" x14ac:dyDescent="0.3">
      <c r="A105" s="95" t="s">
        <v>689</v>
      </c>
      <c r="B105" s="95" t="s">
        <v>575</v>
      </c>
      <c r="C105" s="95" cm="1">
        <f t="array" ref="C105">SUM(SUMIFS(Capacity!F$222:F$251,Capacity!$A$222:$A$251,{"Steam Sub Critical","Steam Super Critical"},Capacity!$B$222:$B$251,CapacityCheck!$A105))</f>
        <v>10255</v>
      </c>
      <c r="D105" s="95" cm="1">
        <f t="array" ref="D105">SUM(SUMIFS(Capacity!G$222:G$251,Capacity!$A$222:$A$251,{"Steam Sub Critical","Steam Super Critical"},Capacity!$B$222:$B$251,CapacityCheck!$A105))</f>
        <v>9755</v>
      </c>
      <c r="E105" s="95" cm="1">
        <f t="array" ref="E105">SUM(SUMIFS(Capacity!H$222:H$251,Capacity!$A$222:$A$251,{"Steam Sub Critical","Steam Super Critical"},Capacity!$B$222:$B$251,CapacityCheck!$A105))</f>
        <v>8255</v>
      </c>
      <c r="F105" s="95" cm="1">
        <f t="array" ref="F105">SUM(SUMIFS(Capacity!I$222:I$251,Capacity!$A$222:$A$251,{"Steam Sub Critical","Steam Super Critical"},Capacity!$B$222:$B$251,CapacityCheck!$A105))</f>
        <v>7535</v>
      </c>
      <c r="G105" s="95" cm="1">
        <f t="array" ref="G105">SUM(SUMIFS(Capacity!J$222:J$251,Capacity!$A$222:$A$251,{"Steam Sub Critical","Steam Super Critical"},Capacity!$B$222:$B$251,CapacityCheck!$A105))</f>
        <v>5495</v>
      </c>
      <c r="H105" s="95" cm="1">
        <f t="array" ref="H105">SUM(SUMIFS(Capacity!K$222:K$251,Capacity!$A$222:$A$251,{"Steam Sub Critical","Steam Super Critical"},Capacity!$B$222:$B$251,CapacityCheck!$A105))</f>
        <v>5495</v>
      </c>
      <c r="I105" s="95" cm="1">
        <f t="array" ref="I105">SUM(SUMIFS(Capacity!L$222:L$251,Capacity!$A$222:$A$251,{"Steam Sub Critical","Steam Super Critical"},Capacity!$B$222:$B$251,CapacityCheck!$A105))</f>
        <v>5495</v>
      </c>
      <c r="J105" s="95" cm="1">
        <f t="array" ref="J105">SUM(SUMIFS(Capacity!M$222:M$251,Capacity!$A$222:$A$251,{"Steam Sub Critical","Steam Super Critical"},Capacity!$B$222:$B$251,CapacityCheck!$A105))</f>
        <v>5495</v>
      </c>
      <c r="K105" s="95" cm="1">
        <f t="array" ref="K105">SUM(SUMIFS(Capacity!N$222:N$251,Capacity!$A$222:$A$251,{"Steam Sub Critical","Steam Super Critical"},Capacity!$B$222:$B$251,CapacityCheck!$A105))</f>
        <v>4055</v>
      </c>
      <c r="L105" s="95" cm="1">
        <f t="array" ref="L105">SUM(SUMIFS(Capacity!O$222:O$251,Capacity!$A$222:$A$251,{"Steam Sub Critical","Steam Super Critical"},Capacity!$B$222:$B$251,CapacityCheck!$A105))</f>
        <v>4055</v>
      </c>
      <c r="M105" s="95" cm="1">
        <f t="array" ref="M105">SUM(SUMIFS(Capacity!P$222:P$251,Capacity!$A$222:$A$251,{"Steam Sub Critical","Steam Super Critical"},Capacity!$B$222:$B$251,CapacityCheck!$A105))</f>
        <v>4055</v>
      </c>
      <c r="N105" s="95" cm="1">
        <f t="array" ref="N105">SUM(SUMIFS(Capacity!Q$222:Q$251,Capacity!$A$222:$A$251,{"Steam Sub Critical","Steam Super Critical"},Capacity!$B$222:$B$251,CapacityCheck!$A105))</f>
        <v>2075</v>
      </c>
      <c r="O105" s="95" cm="1">
        <f t="array" ref="O105">SUM(SUMIFS(Capacity!R$222:R$251,Capacity!$A$222:$A$251,{"Steam Sub Critical","Steam Super Critical"},Capacity!$B$222:$B$251,CapacityCheck!$A105))</f>
        <v>2075</v>
      </c>
      <c r="P105" s="95" cm="1">
        <f t="array" ref="P105">SUM(SUMIFS(Capacity!S$222:S$251,Capacity!$A$222:$A$251,{"Steam Sub Critical","Steam Super Critical"},Capacity!$B$222:$B$251,CapacityCheck!$A105))</f>
        <v>2075</v>
      </c>
      <c r="Q105" s="95" cm="1">
        <f t="array" ref="Q105">SUM(SUMIFS(Capacity!T$222:T$251,Capacity!$A$222:$A$251,{"Steam Sub Critical","Steam Super Critical"},Capacity!$B$222:$B$251,CapacityCheck!$A105))</f>
        <v>1390</v>
      </c>
      <c r="R105" s="95" cm="1">
        <f t="array" ref="R105">SUM(SUMIFS(Capacity!U$222:U$251,Capacity!$A$222:$A$251,{"Steam Sub Critical","Steam Super Critical"},Capacity!$B$222:$B$251,CapacityCheck!$A105))</f>
        <v>1390</v>
      </c>
      <c r="S105" s="95" cm="1">
        <f t="array" ref="S105">SUM(SUMIFS(Capacity!V$222:V$251,Capacity!$A$222:$A$251,{"Steam Sub Critical","Steam Super Critical"},Capacity!$B$222:$B$251,CapacityCheck!$A105))</f>
        <v>1390</v>
      </c>
      <c r="T105" s="95" cm="1">
        <f t="array" ref="T105">SUM(SUMIFS(Capacity!W$222:W$251,Capacity!$A$222:$A$251,{"Steam Sub Critical","Steam Super Critical"},Capacity!$B$222:$B$251,CapacityCheck!$A105))</f>
        <v>1390</v>
      </c>
      <c r="U105" s="95" cm="1">
        <f t="array" ref="U105">SUM(SUMIFS(Capacity!X$222:X$251,Capacity!$A$222:$A$251,{"Steam Sub Critical","Steam Super Critical"},Capacity!$B$222:$B$251,CapacityCheck!$A105))</f>
        <v>1390</v>
      </c>
      <c r="V105" s="95" cm="1">
        <f t="array" ref="V105">SUM(SUMIFS(Capacity!Y$222:Y$251,Capacity!$A$222:$A$251,{"Steam Sub Critical","Steam Super Critical"},Capacity!$B$222:$B$251,CapacityCheck!$A105))</f>
        <v>1390</v>
      </c>
      <c r="W105" s="95" cm="1">
        <f t="array" ref="W105">SUM(SUMIFS(Capacity!Z$222:Z$251,Capacity!$A$222:$A$251,{"Steam Sub Critical","Steam Super Critical"},Capacity!$B$222:$B$251,CapacityCheck!$A105))</f>
        <v>1390</v>
      </c>
      <c r="X105" s="95" cm="1">
        <f t="array" ref="X105">SUM(SUMIFS(Capacity!AA$222:AA$251,Capacity!$A$222:$A$251,{"Steam Sub Critical","Steam Super Critical"},Capacity!$B$222:$B$251,CapacityCheck!$A105))</f>
        <v>1390</v>
      </c>
      <c r="Y105" s="95" cm="1">
        <f t="array" ref="Y105">SUM(SUMIFS(Capacity!AB$222:AB$251,Capacity!$A$222:$A$251,{"Steam Sub Critical","Steam Super Critical"},Capacity!$B$222:$B$251,CapacityCheck!$A105))</f>
        <v>0</v>
      </c>
      <c r="Z105" s="95" cm="1">
        <f t="array" ref="Z105">SUM(SUMIFS(Capacity!AC$222:AC$251,Capacity!$A$222:$A$251,{"Steam Sub Critical","Steam Super Critical"},Capacity!$B$222:$B$251,CapacityCheck!$A105))</f>
        <v>0</v>
      </c>
      <c r="AA105" s="95" cm="1">
        <f t="array" ref="AA105">SUM(SUMIFS(Capacity!AD$222:AD$251,Capacity!$A$222:$A$251,{"Steam Sub Critical","Steam Super Critical"},Capacity!$B$222:$B$251,CapacityCheck!$A105))</f>
        <v>0</v>
      </c>
      <c r="AB105" s="95" cm="1">
        <f t="array" ref="AB105">SUM(SUMIFS(Capacity!AE$222:AE$251,Capacity!$A$222:$A$251,{"Steam Sub Critical","Steam Super Critical"},Capacity!$B$222:$B$251,CapacityCheck!$A105))</f>
        <v>0</v>
      </c>
      <c r="AC105" s="95" cm="1">
        <f t="array" ref="AC105">SUM(SUMIFS(Capacity!AF$222:AF$251,Capacity!$A$222:$A$251,{"Steam Sub Critical","Steam Super Critical"},Capacity!$B$222:$B$251,CapacityCheck!$A105))</f>
        <v>0</v>
      </c>
      <c r="AD105" s="95" cm="1">
        <f t="array" ref="AD105">SUM(SUMIFS(Capacity!AG$222:AG$251,Capacity!$A$222:$A$251,{"Steam Sub Critical","Steam Super Critical"},Capacity!$B$222:$B$251,CapacityCheck!$A105))</f>
        <v>0</v>
      </c>
      <c r="AE105" s="95" cm="1">
        <f t="array" ref="AE105">SUM(SUMIFS(Capacity!AH$222:AH$251,Capacity!$A$222:$A$251,{"Steam Sub Critical","Steam Super Critical"},Capacity!$B$222:$B$251,CapacityCheck!$A105))</f>
        <v>0</v>
      </c>
    </row>
    <row r="106" spans="1:31" x14ac:dyDescent="0.3">
      <c r="A106" s="95" t="s">
        <v>689</v>
      </c>
      <c r="B106" s="95" t="s">
        <v>360</v>
      </c>
      <c r="C106" s="95">
        <f>SUM(SUMIFS(Capacity!F$222:F$251,Capacity!$A$222:$A$251,$B106,Capacity!$B$222:$B$251,CapacityCheck!$A106))</f>
        <v>440</v>
      </c>
      <c r="D106" s="95">
        <f>SUM(SUMIFS(Capacity!G$222:G$251,Capacity!$A$222:$A$251,$B106,Capacity!$B$222:$B$251,CapacityCheck!$A106))</f>
        <v>440</v>
      </c>
      <c r="E106" s="95">
        <f>SUM(SUMIFS(Capacity!H$222:H$251,Capacity!$A$222:$A$251,$B106,Capacity!$B$222:$B$251,CapacityCheck!$A106))</f>
        <v>440</v>
      </c>
      <c r="F106" s="95">
        <f>SUM(SUMIFS(Capacity!I$222:I$251,Capacity!$A$222:$A$251,$B106,Capacity!$B$222:$B$251,CapacityCheck!$A106))</f>
        <v>440</v>
      </c>
      <c r="G106" s="95">
        <f>SUM(SUMIFS(Capacity!J$222:J$251,Capacity!$A$222:$A$251,$B106,Capacity!$B$222:$B$251,CapacityCheck!$A106))</f>
        <v>440</v>
      </c>
      <c r="H106" s="95">
        <f>SUM(SUMIFS(Capacity!K$222:K$251,Capacity!$A$222:$A$251,$B106,Capacity!$B$222:$B$251,CapacityCheck!$A106))</f>
        <v>440</v>
      </c>
      <c r="I106" s="95">
        <f>SUM(SUMIFS(Capacity!L$222:L$251,Capacity!$A$222:$A$251,$B106,Capacity!$B$222:$B$251,CapacityCheck!$A106))</f>
        <v>440</v>
      </c>
      <c r="J106" s="95">
        <f>SUM(SUMIFS(Capacity!M$222:M$251,Capacity!$A$222:$A$251,$B106,Capacity!$B$222:$B$251,CapacityCheck!$A106))</f>
        <v>440</v>
      </c>
      <c r="K106" s="95">
        <f>SUM(SUMIFS(Capacity!N$222:N$251,Capacity!$A$222:$A$251,$B106,Capacity!$B$222:$B$251,CapacityCheck!$A106))</f>
        <v>440</v>
      </c>
      <c r="L106" s="95">
        <f>SUM(SUMIFS(Capacity!O$222:O$251,Capacity!$A$222:$A$251,$B106,Capacity!$B$222:$B$251,CapacityCheck!$A106))</f>
        <v>440</v>
      </c>
      <c r="M106" s="95">
        <f>SUM(SUMIFS(Capacity!P$222:P$251,Capacity!$A$222:$A$251,$B106,Capacity!$B$222:$B$251,CapacityCheck!$A106))</f>
        <v>440</v>
      </c>
      <c r="N106" s="95">
        <f>SUM(SUMIFS(Capacity!Q$222:Q$251,Capacity!$A$222:$A$251,$B106,Capacity!$B$222:$B$251,CapacityCheck!$A106))</f>
        <v>440</v>
      </c>
      <c r="O106" s="95">
        <f>SUM(SUMIFS(Capacity!R$222:R$251,Capacity!$A$222:$A$251,$B106,Capacity!$B$222:$B$251,CapacityCheck!$A106))</f>
        <v>440</v>
      </c>
      <c r="P106" s="95">
        <f>SUM(SUMIFS(Capacity!S$222:S$251,Capacity!$A$222:$A$251,$B106,Capacity!$B$222:$B$251,CapacityCheck!$A106))</f>
        <v>440</v>
      </c>
      <c r="Q106" s="95">
        <f>SUM(SUMIFS(Capacity!T$222:T$251,Capacity!$A$222:$A$251,$B106,Capacity!$B$222:$B$251,CapacityCheck!$A106))</f>
        <v>440</v>
      </c>
      <c r="R106" s="95">
        <f>SUM(SUMIFS(Capacity!U$222:U$251,Capacity!$A$222:$A$251,$B106,Capacity!$B$222:$B$251,CapacityCheck!$A106))</f>
        <v>440</v>
      </c>
      <c r="S106" s="95">
        <f>SUM(SUMIFS(Capacity!V$222:V$251,Capacity!$A$222:$A$251,$B106,Capacity!$B$222:$B$251,CapacityCheck!$A106))</f>
        <v>440</v>
      </c>
      <c r="T106" s="95">
        <f>SUM(SUMIFS(Capacity!W$222:W$251,Capacity!$A$222:$A$251,$B106,Capacity!$B$222:$B$251,CapacityCheck!$A106))</f>
        <v>440</v>
      </c>
      <c r="U106" s="95">
        <f>SUM(SUMIFS(Capacity!X$222:X$251,Capacity!$A$222:$A$251,$B106,Capacity!$B$222:$B$251,CapacityCheck!$A106))</f>
        <v>440</v>
      </c>
      <c r="V106" s="95">
        <f>SUM(SUMIFS(Capacity!Y$222:Y$251,Capacity!$A$222:$A$251,$B106,Capacity!$B$222:$B$251,CapacityCheck!$A106))</f>
        <v>440</v>
      </c>
      <c r="W106" s="95">
        <f>SUM(SUMIFS(Capacity!Z$222:Z$251,Capacity!$A$222:$A$251,$B106,Capacity!$B$222:$B$251,CapacityCheck!$A106))</f>
        <v>440</v>
      </c>
      <c r="X106" s="95">
        <f>SUM(SUMIFS(Capacity!AA$222:AA$251,Capacity!$A$222:$A$251,$B106,Capacity!$B$222:$B$251,CapacityCheck!$A106))</f>
        <v>440</v>
      </c>
      <c r="Y106" s="95">
        <f>SUM(SUMIFS(Capacity!AB$222:AB$251,Capacity!$A$222:$A$251,$B106,Capacity!$B$222:$B$251,CapacityCheck!$A106))</f>
        <v>440</v>
      </c>
      <c r="Z106" s="95">
        <f>SUM(SUMIFS(Capacity!AC$222:AC$251,Capacity!$A$222:$A$251,$B106,Capacity!$B$222:$B$251,CapacityCheck!$A106))</f>
        <v>0</v>
      </c>
      <c r="AA106" s="95">
        <f>SUM(SUMIFS(Capacity!AD$222:AD$251,Capacity!$A$222:$A$251,$B106,Capacity!$B$222:$B$251,CapacityCheck!$A106))</f>
        <v>0</v>
      </c>
      <c r="AB106" s="95">
        <f>SUM(SUMIFS(Capacity!AE$222:AE$251,Capacity!$A$222:$A$251,$B106,Capacity!$B$222:$B$251,CapacityCheck!$A106))</f>
        <v>0</v>
      </c>
      <c r="AC106" s="95">
        <f>SUM(SUMIFS(Capacity!AF$222:AF$251,Capacity!$A$222:$A$251,$B106,Capacity!$B$222:$B$251,CapacityCheck!$A106))</f>
        <v>0</v>
      </c>
      <c r="AD106" s="95">
        <f>SUM(SUMIFS(Capacity!AG$222:AG$251,Capacity!$A$222:$A$251,$B106,Capacity!$B$222:$B$251,CapacityCheck!$A106))</f>
        <v>0</v>
      </c>
      <c r="AE106" s="95">
        <f>SUM(SUMIFS(Capacity!AH$222:AH$251,Capacity!$A$222:$A$251,$B106,Capacity!$B$222:$B$251,CapacityCheck!$A106))</f>
        <v>0</v>
      </c>
    </row>
    <row r="107" spans="1:31" x14ac:dyDescent="0.3">
      <c r="A107" s="95" t="s">
        <v>689</v>
      </c>
      <c r="B107" s="95" t="s">
        <v>1346</v>
      </c>
      <c r="C107" s="95">
        <f>SUM(SUMIFS(Capacity!F$222:F$251,Capacity!$A$222:$A$251,"Gas-powered steam turbine",Capacity!$B$222:$B$251,CapacityCheck!$A107))</f>
        <v>0</v>
      </c>
      <c r="D107" s="95">
        <f>SUM(SUMIFS(Capacity!G$222:G$251,Capacity!$A$222:$A$251,"Gas-powered steam turbine",Capacity!$B$222:$B$251,CapacityCheck!$A107))</f>
        <v>0</v>
      </c>
      <c r="E107" s="95">
        <f>SUM(SUMIFS(Capacity!H$222:H$251,Capacity!$A$222:$A$251,"Gas-powered steam turbine",Capacity!$B$222:$B$251,CapacityCheck!$A107))</f>
        <v>0</v>
      </c>
      <c r="F107" s="95">
        <f>SUM(SUMIFS(Capacity!I$222:I$251,Capacity!$A$222:$A$251,"Gas-powered steam turbine",Capacity!$B$222:$B$251,CapacityCheck!$A107))</f>
        <v>0</v>
      </c>
      <c r="G107" s="95">
        <f>SUM(SUMIFS(Capacity!J$222:J$251,Capacity!$A$222:$A$251,"Gas-powered steam turbine",Capacity!$B$222:$B$251,CapacityCheck!$A107))</f>
        <v>0</v>
      </c>
      <c r="H107" s="95">
        <f>SUM(SUMIFS(Capacity!K$222:K$251,Capacity!$A$222:$A$251,"Gas-powered steam turbine",Capacity!$B$222:$B$251,CapacityCheck!$A107))</f>
        <v>0</v>
      </c>
      <c r="I107" s="95">
        <f>SUM(SUMIFS(Capacity!L$222:L$251,Capacity!$A$222:$A$251,"Gas-powered steam turbine",Capacity!$B$222:$B$251,CapacityCheck!$A107))</f>
        <v>0</v>
      </c>
      <c r="J107" s="95">
        <f>SUM(SUMIFS(Capacity!M$222:M$251,Capacity!$A$222:$A$251,"Gas-powered steam turbine",Capacity!$B$222:$B$251,CapacityCheck!$A107))</f>
        <v>0</v>
      </c>
      <c r="K107" s="95">
        <f>SUM(SUMIFS(Capacity!N$222:N$251,Capacity!$A$222:$A$251,"Gas-powered steam turbine",Capacity!$B$222:$B$251,CapacityCheck!$A107))</f>
        <v>0</v>
      </c>
      <c r="L107" s="95">
        <f>SUM(SUMIFS(Capacity!O$222:O$251,Capacity!$A$222:$A$251,"Gas-powered steam turbine",Capacity!$B$222:$B$251,CapacityCheck!$A107))</f>
        <v>0</v>
      </c>
      <c r="M107" s="95">
        <f>SUM(SUMIFS(Capacity!P$222:P$251,Capacity!$A$222:$A$251,"Gas-powered steam turbine",Capacity!$B$222:$B$251,CapacityCheck!$A107))</f>
        <v>0</v>
      </c>
      <c r="N107" s="95">
        <f>SUM(SUMIFS(Capacity!Q$222:Q$251,Capacity!$A$222:$A$251,"Gas-powered steam turbine",Capacity!$B$222:$B$251,CapacityCheck!$A107))</f>
        <v>0</v>
      </c>
      <c r="O107" s="95">
        <f>SUM(SUMIFS(Capacity!R$222:R$251,Capacity!$A$222:$A$251,"Gas-powered steam turbine",Capacity!$B$222:$B$251,CapacityCheck!$A107))</f>
        <v>0</v>
      </c>
      <c r="P107" s="95">
        <f>SUM(SUMIFS(Capacity!S$222:S$251,Capacity!$A$222:$A$251,"Gas-powered steam turbine",Capacity!$B$222:$B$251,CapacityCheck!$A107))</f>
        <v>0</v>
      </c>
      <c r="Q107" s="95">
        <f>SUM(SUMIFS(Capacity!T$222:T$251,Capacity!$A$222:$A$251,"Gas-powered steam turbine",Capacity!$B$222:$B$251,CapacityCheck!$A107))</f>
        <v>0</v>
      </c>
      <c r="R107" s="95">
        <f>SUM(SUMIFS(Capacity!U$222:U$251,Capacity!$A$222:$A$251,"Gas-powered steam turbine",Capacity!$B$222:$B$251,CapacityCheck!$A107))</f>
        <v>0</v>
      </c>
      <c r="S107" s="95">
        <f>SUM(SUMIFS(Capacity!V$222:V$251,Capacity!$A$222:$A$251,"Gas-powered steam turbine",Capacity!$B$222:$B$251,CapacityCheck!$A107))</f>
        <v>0</v>
      </c>
      <c r="T107" s="95">
        <f>SUM(SUMIFS(Capacity!W$222:W$251,Capacity!$A$222:$A$251,"Gas-powered steam turbine",Capacity!$B$222:$B$251,CapacityCheck!$A107))</f>
        <v>0</v>
      </c>
      <c r="U107" s="95">
        <f>SUM(SUMIFS(Capacity!X$222:X$251,Capacity!$A$222:$A$251,"Gas-powered steam turbine",Capacity!$B$222:$B$251,CapacityCheck!$A107))</f>
        <v>0</v>
      </c>
      <c r="V107" s="95">
        <f>SUM(SUMIFS(Capacity!Y$222:Y$251,Capacity!$A$222:$A$251,"Gas-powered steam turbine",Capacity!$B$222:$B$251,CapacityCheck!$A107))</f>
        <v>0</v>
      </c>
      <c r="W107" s="95">
        <f>SUM(SUMIFS(Capacity!Z$222:Z$251,Capacity!$A$222:$A$251,"Gas-powered steam turbine",Capacity!$B$222:$B$251,CapacityCheck!$A107))</f>
        <v>0</v>
      </c>
      <c r="X107" s="95">
        <f>SUM(SUMIFS(Capacity!AA$222:AA$251,Capacity!$A$222:$A$251,"Gas-powered steam turbine",Capacity!$B$222:$B$251,CapacityCheck!$A107))</f>
        <v>0</v>
      </c>
      <c r="Y107" s="95">
        <f>SUM(SUMIFS(Capacity!AB$222:AB$251,Capacity!$A$222:$A$251,"Gas-powered steam turbine",Capacity!$B$222:$B$251,CapacityCheck!$A107))</f>
        <v>0</v>
      </c>
      <c r="Z107" s="95">
        <f>SUM(SUMIFS(Capacity!AC$222:AC$251,Capacity!$A$222:$A$251,"Gas-powered steam turbine",Capacity!$B$222:$B$251,CapacityCheck!$A107))</f>
        <v>0</v>
      </c>
      <c r="AA107" s="95">
        <f>SUM(SUMIFS(Capacity!AD$222:AD$251,Capacity!$A$222:$A$251,"Gas-powered steam turbine",Capacity!$B$222:$B$251,CapacityCheck!$A107))</f>
        <v>0</v>
      </c>
      <c r="AB107" s="95">
        <f>SUM(SUMIFS(Capacity!AE$222:AE$251,Capacity!$A$222:$A$251,"Gas-powered steam turbine",Capacity!$B$222:$B$251,CapacityCheck!$A107))</f>
        <v>0</v>
      </c>
      <c r="AC107" s="95">
        <f>SUM(SUMIFS(Capacity!AF$222:AF$251,Capacity!$A$222:$A$251,"Gas-powered steam turbine",Capacity!$B$222:$B$251,CapacityCheck!$A107))</f>
        <v>0</v>
      </c>
      <c r="AD107" s="95">
        <f>SUM(SUMIFS(Capacity!AG$222:AG$251,Capacity!$A$222:$A$251,"Gas-powered steam turbine",Capacity!$B$222:$B$251,CapacityCheck!$A107))</f>
        <v>0</v>
      </c>
      <c r="AE107" s="95">
        <f>SUM(SUMIFS(Capacity!AH$222:AH$251,Capacity!$A$222:$A$251,"Gas-powered steam turbine",Capacity!$B$222:$B$251,CapacityCheck!$A107))</f>
        <v>0</v>
      </c>
    </row>
    <row r="108" spans="1:31" x14ac:dyDescent="0.3">
      <c r="A108" s="95" t="s">
        <v>689</v>
      </c>
      <c r="B108" s="95" t="s">
        <v>1347</v>
      </c>
      <c r="C108" s="95" cm="1">
        <f t="array" ref="C108">SUM(SUMIFS(Capacity!F$222:F$251,Capacity!$A$222:$A$251,{"OCGT","Reciprocating Engine"},Capacity!$B$222:$B$251,CapacityCheck!$A108))</f>
        <v>1583.25</v>
      </c>
      <c r="D108" s="95" cm="1">
        <f t="array" ref="D108">SUM(SUMIFS(Capacity!G$222:G$251,Capacity!$A$222:$A$251,{"OCGT","Reciprocating Engine"},Capacity!$B$222:$B$251,CapacityCheck!$A108))</f>
        <v>1583.25</v>
      </c>
      <c r="E108" s="95" cm="1">
        <f t="array" ref="E108">SUM(SUMIFS(Capacity!H$222:H$251,Capacity!$A$222:$A$251,{"OCGT","Reciprocating Engine"},Capacity!$B$222:$B$251,CapacityCheck!$A108))</f>
        <v>2647.25</v>
      </c>
      <c r="F108" s="95" cm="1">
        <f t="array" ref="F108">SUM(SUMIFS(Capacity!I$222:I$251,Capacity!$A$222:$A$251,{"OCGT","Reciprocating Engine"},Capacity!$B$222:$B$251,CapacityCheck!$A108))</f>
        <v>2647.25</v>
      </c>
      <c r="G108" s="95" cm="1">
        <f t="array" ref="G108">SUM(SUMIFS(Capacity!J$222:J$251,Capacity!$A$222:$A$251,{"OCGT","Reciprocating Engine"},Capacity!$B$222:$B$251,CapacityCheck!$A108))</f>
        <v>2647.25</v>
      </c>
      <c r="H108" s="95" cm="1">
        <f t="array" ref="H108">SUM(SUMIFS(Capacity!K$222:K$251,Capacity!$A$222:$A$251,{"OCGT","Reciprocating Engine"},Capacity!$B$222:$B$251,CapacityCheck!$A108))</f>
        <v>2647.25</v>
      </c>
      <c r="I108" s="95" cm="1">
        <f t="array" ref="I108">SUM(SUMIFS(Capacity!L$222:L$251,Capacity!$A$222:$A$251,{"OCGT","Reciprocating Engine"},Capacity!$B$222:$B$251,CapacityCheck!$A108))</f>
        <v>2647.25</v>
      </c>
      <c r="J108" s="95" cm="1">
        <f t="array" ref="J108">SUM(SUMIFS(Capacity!M$222:M$251,Capacity!$A$222:$A$251,{"OCGT","Reciprocating Engine"},Capacity!$B$222:$B$251,CapacityCheck!$A108))</f>
        <v>2647.25</v>
      </c>
      <c r="K108" s="95" cm="1">
        <f t="array" ref="K108">SUM(SUMIFS(Capacity!N$222:N$251,Capacity!$A$222:$A$251,{"OCGT","Reciprocating Engine"},Capacity!$B$222:$B$251,CapacityCheck!$A108))</f>
        <v>2647.25</v>
      </c>
      <c r="L108" s="95" cm="1">
        <f t="array" ref="L108">SUM(SUMIFS(Capacity!O$222:O$251,Capacity!$A$222:$A$251,{"OCGT","Reciprocating Engine"},Capacity!$B$222:$B$251,CapacityCheck!$A108))</f>
        <v>2647.25</v>
      </c>
      <c r="M108" s="95" cm="1">
        <f t="array" ref="M108">SUM(SUMIFS(Capacity!P$222:P$251,Capacity!$A$222:$A$251,{"OCGT","Reciprocating Engine"},Capacity!$B$222:$B$251,CapacityCheck!$A108))</f>
        <v>2647.25</v>
      </c>
      <c r="N108" s="95" cm="1">
        <f t="array" ref="N108">SUM(SUMIFS(Capacity!Q$222:Q$251,Capacity!$A$222:$A$251,{"OCGT","Reciprocating Engine"},Capacity!$B$222:$B$251,CapacityCheck!$A108))</f>
        <v>2647.25</v>
      </c>
      <c r="O108" s="95" cm="1">
        <f t="array" ref="O108">SUM(SUMIFS(Capacity!R$222:R$251,Capacity!$A$222:$A$251,{"OCGT","Reciprocating Engine"},Capacity!$B$222:$B$251,CapacityCheck!$A108))</f>
        <v>2647.25</v>
      </c>
      <c r="P108" s="95" cm="1">
        <f t="array" ref="P108">SUM(SUMIFS(Capacity!S$222:S$251,Capacity!$A$222:$A$251,{"OCGT","Reciprocating Engine"},Capacity!$B$222:$B$251,CapacityCheck!$A108))</f>
        <v>2647.25</v>
      </c>
      <c r="Q108" s="95" cm="1">
        <f t="array" ref="Q108">SUM(SUMIFS(Capacity!T$222:T$251,Capacity!$A$222:$A$251,{"OCGT","Reciprocating Engine"},Capacity!$B$222:$B$251,CapacityCheck!$A108))</f>
        <v>2647.25</v>
      </c>
      <c r="R108" s="95" cm="1">
        <f t="array" ref="R108">SUM(SUMIFS(Capacity!U$222:U$251,Capacity!$A$222:$A$251,{"OCGT","Reciprocating Engine"},Capacity!$B$222:$B$251,CapacityCheck!$A108))</f>
        <v>2597.25</v>
      </c>
      <c r="S108" s="95" cm="1">
        <f t="array" ref="S108">SUM(SUMIFS(Capacity!V$222:V$251,Capacity!$A$222:$A$251,{"OCGT","Reciprocating Engine"},Capacity!$B$222:$B$251,CapacityCheck!$A108))</f>
        <v>2597.25</v>
      </c>
      <c r="T108" s="95" cm="1">
        <f t="array" ref="T108">SUM(SUMIFS(Capacity!W$222:W$251,Capacity!$A$222:$A$251,{"OCGT","Reciprocating Engine"},Capacity!$B$222:$B$251,CapacityCheck!$A108))</f>
        <v>2597.25</v>
      </c>
      <c r="U108" s="95" cm="1">
        <f t="array" ref="U108">SUM(SUMIFS(Capacity!X$222:X$251,Capacity!$A$222:$A$251,{"OCGT","Reciprocating Engine"},Capacity!$B$222:$B$251,CapacityCheck!$A108))</f>
        <v>2597.25</v>
      </c>
      <c r="V108" s="95" cm="1">
        <f t="array" ref="V108">SUM(SUMIFS(Capacity!Y$222:Y$251,Capacity!$A$222:$A$251,{"OCGT","Reciprocating Engine"},Capacity!$B$222:$B$251,CapacityCheck!$A108))</f>
        <v>2597.25</v>
      </c>
      <c r="W108" s="95" cm="1">
        <f t="array" ref="W108">SUM(SUMIFS(Capacity!Z$222:Z$251,Capacity!$A$222:$A$251,{"OCGT","Reciprocating Engine"},Capacity!$B$222:$B$251,CapacityCheck!$A108))</f>
        <v>2597.25</v>
      </c>
      <c r="X108" s="95" cm="1">
        <f t="array" ref="X108">SUM(SUMIFS(Capacity!AA$222:AA$251,Capacity!$A$222:$A$251,{"OCGT","Reciprocating Engine"},Capacity!$B$222:$B$251,CapacityCheck!$A108))</f>
        <v>2597.25</v>
      </c>
      <c r="Y108" s="95" cm="1">
        <f t="array" ref="Y108">SUM(SUMIFS(Capacity!AB$222:AB$251,Capacity!$A$222:$A$251,{"OCGT","Reciprocating Engine"},Capacity!$B$222:$B$251,CapacityCheck!$A108))</f>
        <v>2597.25</v>
      </c>
      <c r="Z108" s="95" cm="1">
        <f t="array" ref="Z108">SUM(SUMIFS(Capacity!AC$222:AC$251,Capacity!$A$222:$A$251,{"OCGT","Reciprocating Engine"},Capacity!$B$222:$B$251,CapacityCheck!$A108))</f>
        <v>2597.25</v>
      </c>
      <c r="AA108" s="95" cm="1">
        <f t="array" ref="AA108">SUM(SUMIFS(Capacity!AD$222:AD$251,Capacity!$A$222:$A$251,{"OCGT","Reciprocating Engine"},Capacity!$B$222:$B$251,CapacityCheck!$A108))</f>
        <v>1788</v>
      </c>
      <c r="AB108" s="95" cm="1">
        <f t="array" ref="AB108">SUM(SUMIFS(Capacity!AE$222:AE$251,Capacity!$A$222:$A$251,{"OCGT","Reciprocating Engine"},Capacity!$B$222:$B$251,CapacityCheck!$A108))</f>
        <v>1788</v>
      </c>
      <c r="AC108" s="95" cm="1">
        <f t="array" ref="AC108">SUM(SUMIFS(Capacity!AF$222:AF$251,Capacity!$A$222:$A$251,{"OCGT","Reciprocating Engine"},Capacity!$B$222:$B$251,CapacityCheck!$A108))</f>
        <v>1788</v>
      </c>
      <c r="AD108" s="95" cm="1">
        <f t="array" ref="AD108">SUM(SUMIFS(Capacity!AG$222:AG$251,Capacity!$A$222:$A$251,{"OCGT","Reciprocating Engine"},Capacity!$B$222:$B$251,CapacityCheck!$A108))</f>
        <v>1788</v>
      </c>
      <c r="AE108" s="95" cm="1">
        <f t="array" ref="AE108">SUM(SUMIFS(Capacity!AH$222:AH$251,Capacity!$A$222:$A$251,{"OCGT","Reciprocating Engine"},Capacity!$B$222:$B$251,CapacityCheck!$A108))</f>
        <v>1788</v>
      </c>
    </row>
    <row r="111" spans="1:31" x14ac:dyDescent="0.3">
      <c r="A111" s="95" t="s">
        <v>1233</v>
      </c>
      <c r="B111" s="95" t="s">
        <v>1315</v>
      </c>
      <c r="C111" s="95" t="s">
        <v>1316</v>
      </c>
      <c r="D111" s="95" t="s">
        <v>1317</v>
      </c>
      <c r="E111" s="95" t="s">
        <v>1318</v>
      </c>
      <c r="F111" s="95" t="s">
        <v>1319</v>
      </c>
      <c r="G111" s="95" t="s">
        <v>1320</v>
      </c>
      <c r="H111" s="95" t="s">
        <v>1321</v>
      </c>
      <c r="I111" s="95" t="s">
        <v>1322</v>
      </c>
      <c r="J111" s="95" t="s">
        <v>1323</v>
      </c>
      <c r="K111" s="95" t="s">
        <v>1324</v>
      </c>
      <c r="L111" s="95" t="s">
        <v>1325</v>
      </c>
      <c r="M111" s="95" t="s">
        <v>1326</v>
      </c>
      <c r="N111" s="95" t="s">
        <v>1327</v>
      </c>
      <c r="O111" s="95" t="s">
        <v>1328</v>
      </c>
      <c r="P111" s="95" t="s">
        <v>1329</v>
      </c>
      <c r="Q111" s="95" t="s">
        <v>1330</v>
      </c>
      <c r="R111" s="95" t="s">
        <v>1331</v>
      </c>
      <c r="S111" s="95" t="s">
        <v>1332</v>
      </c>
      <c r="T111" s="95" t="s">
        <v>1333</v>
      </c>
      <c r="U111" s="95" t="s">
        <v>1334</v>
      </c>
      <c r="V111" s="95" t="s">
        <v>1335</v>
      </c>
      <c r="W111" s="95" t="s">
        <v>1336</v>
      </c>
      <c r="X111" s="95" t="s">
        <v>1337</v>
      </c>
      <c r="Y111" s="95" t="s">
        <v>1338</v>
      </c>
      <c r="Z111" s="95" t="s">
        <v>1339</v>
      </c>
      <c r="AA111" s="95" t="s">
        <v>1340</v>
      </c>
      <c r="AB111" s="95" t="s">
        <v>1341</v>
      </c>
      <c r="AC111" s="95" t="s">
        <v>1342</v>
      </c>
      <c r="AD111" s="95" t="s">
        <v>1343</v>
      </c>
      <c r="AE111" s="95" t="s">
        <v>1344</v>
      </c>
    </row>
    <row r="112" spans="1:31" x14ac:dyDescent="0.3">
      <c r="A112" s="95" t="s">
        <v>690</v>
      </c>
      <c r="B112" s="95" t="s">
        <v>575</v>
      </c>
      <c r="C112" s="95" cm="1">
        <f t="array" ref="C112">SUM(SUMIFS(Capacity!F$222:F$251,Capacity!$A$222:$A$251,{"Steam Sub Critical","Steam Super Critical"},Capacity!$B$222:$B$251,CapacityCheck!$A112))</f>
        <v>8126</v>
      </c>
      <c r="D112" s="95" cm="1">
        <f t="array" ref="D112">SUM(SUMIFS(Capacity!G$222:G$251,Capacity!$A$222:$A$251,{"Steam Sub Critical","Steam Super Critical"},Capacity!$B$222:$B$251,CapacityCheck!$A112))</f>
        <v>8126</v>
      </c>
      <c r="E112" s="95" cm="1">
        <f t="array" ref="E112">SUM(SUMIFS(Capacity!H$222:H$251,Capacity!$A$222:$A$251,{"Steam Sub Critical","Steam Super Critical"},Capacity!$B$222:$B$251,CapacityCheck!$A112))</f>
        <v>8126</v>
      </c>
      <c r="F112" s="95" cm="1">
        <f t="array" ref="F112">SUM(SUMIFS(Capacity!I$222:I$251,Capacity!$A$222:$A$251,{"Steam Sub Critical","Steam Super Critical"},Capacity!$B$222:$B$251,CapacityCheck!$A112))</f>
        <v>4696</v>
      </c>
      <c r="G112" s="95" cm="1">
        <f t="array" ref="G112">SUM(SUMIFS(Capacity!J$222:J$251,Capacity!$A$222:$A$251,{"Steam Sub Critical","Steam Super Critical"},Capacity!$B$222:$B$251,CapacityCheck!$A112))</f>
        <v>4696</v>
      </c>
      <c r="H112" s="95" cm="1">
        <f t="array" ref="H112">SUM(SUMIFS(Capacity!K$222:K$251,Capacity!$A$222:$A$251,{"Steam Sub Critical","Steam Super Critical"},Capacity!$B$222:$B$251,CapacityCheck!$A112))</f>
        <v>4346</v>
      </c>
      <c r="I112" s="95" cm="1">
        <f t="array" ref="I112">SUM(SUMIFS(Capacity!L$222:L$251,Capacity!$A$222:$A$251,{"Steam Sub Critical","Steam Super Critical"},Capacity!$B$222:$B$251,CapacityCheck!$A112))</f>
        <v>4346</v>
      </c>
      <c r="J112" s="95" cm="1">
        <f t="array" ref="J112">SUM(SUMIFS(Capacity!M$222:M$251,Capacity!$A$222:$A$251,{"Steam Sub Critical","Steam Super Critical"},Capacity!$B$222:$B$251,CapacityCheck!$A112))</f>
        <v>4346</v>
      </c>
      <c r="K112" s="95" cm="1">
        <f t="array" ref="K112">SUM(SUMIFS(Capacity!N$222:N$251,Capacity!$A$222:$A$251,{"Steam Sub Critical","Steam Super Critical"},Capacity!$B$222:$B$251,CapacityCheck!$A112))</f>
        <v>4346</v>
      </c>
      <c r="L112" s="95" cm="1">
        <f t="array" ref="L112">SUM(SUMIFS(Capacity!O$222:O$251,Capacity!$A$222:$A$251,{"Steam Sub Critical","Steam Super Critical"},Capacity!$B$222:$B$251,CapacityCheck!$A112))</f>
        <v>4346</v>
      </c>
      <c r="M112" s="95" cm="1">
        <f t="array" ref="M112">SUM(SUMIFS(Capacity!P$222:P$251,Capacity!$A$222:$A$251,{"Steam Sub Critical","Steam Super Critical"},Capacity!$B$222:$B$251,CapacityCheck!$A112))</f>
        <v>4346</v>
      </c>
      <c r="N112" s="95" cm="1">
        <f t="array" ref="N112">SUM(SUMIFS(Capacity!Q$222:Q$251,Capacity!$A$222:$A$251,{"Steam Sub Critical","Steam Super Critical"},Capacity!$B$222:$B$251,CapacityCheck!$A112))</f>
        <v>4346</v>
      </c>
      <c r="O112" s="95" cm="1">
        <f t="array" ref="O112">SUM(SUMIFS(Capacity!R$222:R$251,Capacity!$A$222:$A$251,{"Steam Sub Critical","Steam Super Critical"},Capacity!$B$222:$B$251,CapacityCheck!$A112))</f>
        <v>3896</v>
      </c>
      <c r="P112" s="95" cm="1">
        <f t="array" ref="P112">SUM(SUMIFS(Capacity!S$222:S$251,Capacity!$A$222:$A$251,{"Steam Sub Critical","Steam Super Critical"},Capacity!$B$222:$B$251,CapacityCheck!$A112))</f>
        <v>3896</v>
      </c>
      <c r="Q112" s="95" cm="1">
        <f t="array" ref="Q112">SUM(SUMIFS(Capacity!T$222:T$251,Capacity!$A$222:$A$251,{"Steam Sub Critical","Steam Super Critical"},Capacity!$B$222:$B$251,CapacityCheck!$A112))</f>
        <v>3896</v>
      </c>
      <c r="R112" s="95" cm="1">
        <f t="array" ref="R112">SUM(SUMIFS(Capacity!U$222:U$251,Capacity!$A$222:$A$251,{"Steam Sub Critical","Steam Super Critical"},Capacity!$B$222:$B$251,CapacityCheck!$A112))</f>
        <v>3531</v>
      </c>
      <c r="S112" s="95" cm="1">
        <f t="array" ref="S112">SUM(SUMIFS(Capacity!V$222:V$251,Capacity!$A$222:$A$251,{"Steam Sub Critical","Steam Super Critical"},Capacity!$B$222:$B$251,CapacityCheck!$A112))</f>
        <v>3531</v>
      </c>
      <c r="T112" s="95" cm="1">
        <f t="array" ref="T112">SUM(SUMIFS(Capacity!W$222:W$251,Capacity!$A$222:$A$251,{"Steam Sub Critical","Steam Super Critical"},Capacity!$B$222:$B$251,CapacityCheck!$A112))</f>
        <v>3531</v>
      </c>
      <c r="U112" s="95" cm="1">
        <f t="array" ref="U112">SUM(SUMIFS(Capacity!X$222:X$251,Capacity!$A$222:$A$251,{"Steam Sub Critical","Steam Super Critical"},Capacity!$B$222:$B$251,CapacityCheck!$A112))</f>
        <v>3531</v>
      </c>
      <c r="V112" s="95" cm="1">
        <f t="array" ref="V112">SUM(SUMIFS(Capacity!Y$222:Y$251,Capacity!$A$222:$A$251,{"Steam Sub Critical","Steam Super Critical"},Capacity!$B$222:$B$251,CapacityCheck!$A112))</f>
        <v>3531</v>
      </c>
      <c r="W112" s="95" cm="1">
        <f t="array" ref="W112">SUM(SUMIFS(Capacity!Z$222:Z$251,Capacity!$A$222:$A$251,{"Steam Sub Critical","Steam Super Critical"},Capacity!$B$222:$B$251,CapacityCheck!$A112))</f>
        <v>3531</v>
      </c>
      <c r="X112" s="95" cm="1">
        <f t="array" ref="X112">SUM(SUMIFS(Capacity!AA$222:AA$251,Capacity!$A$222:$A$251,{"Steam Sub Critical","Steam Super Critical"},Capacity!$B$222:$B$251,CapacityCheck!$A112))</f>
        <v>3531</v>
      </c>
      <c r="Y112" s="95" cm="1">
        <f t="array" ref="Y112">SUM(SUMIFS(Capacity!AB$222:AB$251,Capacity!$A$222:$A$251,{"Steam Sub Critical","Steam Super Critical"},Capacity!$B$222:$B$251,CapacityCheck!$A112))</f>
        <v>2787</v>
      </c>
      <c r="Z112" s="95" cm="1">
        <f t="array" ref="Z112">SUM(SUMIFS(Capacity!AC$222:AC$251,Capacity!$A$222:$A$251,{"Steam Sub Critical","Steam Super Critical"},Capacity!$B$222:$B$251,CapacityCheck!$A112))</f>
        <v>2787</v>
      </c>
      <c r="AA112" s="95" cm="1">
        <f t="array" ref="AA112">SUM(SUMIFS(Capacity!AD$222:AD$251,Capacity!$A$222:$A$251,{"Steam Sub Critical","Steam Super Critical"},Capacity!$B$222:$B$251,CapacityCheck!$A112))</f>
        <v>2422</v>
      </c>
      <c r="AB112" s="95" cm="1">
        <f t="array" ref="AB112">SUM(SUMIFS(Capacity!AE$222:AE$251,Capacity!$A$222:$A$251,{"Steam Sub Critical","Steam Super Critical"},Capacity!$B$222:$B$251,CapacityCheck!$A112))</f>
        <v>2057</v>
      </c>
      <c r="AC112" s="95" cm="1">
        <f t="array" ref="AC112">SUM(SUMIFS(Capacity!AF$222:AF$251,Capacity!$A$222:$A$251,{"Steam Sub Critical","Steam Super Critical"},Capacity!$B$222:$B$251,CapacityCheck!$A112))</f>
        <v>1692</v>
      </c>
      <c r="AD112" s="95" cm="1">
        <f t="array" ref="AD112">SUM(SUMIFS(Capacity!AG$222:AG$251,Capacity!$A$222:$A$251,{"Steam Sub Critical","Steam Super Critical"},Capacity!$B$222:$B$251,CapacityCheck!$A112))</f>
        <v>1692</v>
      </c>
      <c r="AE112" s="95" cm="1">
        <f t="array" ref="AE112">SUM(SUMIFS(Capacity!AH$222:AH$251,Capacity!$A$222:$A$251,{"Steam Sub Critical","Steam Super Critical"},Capacity!$B$222:$B$251,CapacityCheck!$A112))</f>
        <v>1692</v>
      </c>
    </row>
    <row r="113" spans="1:31" x14ac:dyDescent="0.3">
      <c r="A113" s="95" t="s">
        <v>690</v>
      </c>
      <c r="B113" s="95" t="s">
        <v>360</v>
      </c>
      <c r="C113" s="95">
        <f>SUM(SUMIFS(Capacity!F$222:F$251,Capacity!$A$222:$A$251,$B113,Capacity!$B$222:$B$251,CapacityCheck!$A113))</f>
        <v>1260.9000000000001</v>
      </c>
      <c r="D113" s="95">
        <f>SUM(SUMIFS(Capacity!G$222:G$251,Capacity!$A$222:$A$251,$B113,Capacity!$B$222:$B$251,CapacityCheck!$A113))</f>
        <v>1260.9000000000001</v>
      </c>
      <c r="E113" s="95">
        <f>SUM(SUMIFS(Capacity!H$222:H$251,Capacity!$A$222:$A$251,$B113,Capacity!$B$222:$B$251,CapacityCheck!$A113))</f>
        <v>1260.9000000000001</v>
      </c>
      <c r="F113" s="95">
        <f>SUM(SUMIFS(Capacity!I$222:I$251,Capacity!$A$222:$A$251,$B113,Capacity!$B$222:$B$251,CapacityCheck!$A113))</f>
        <v>1260.9000000000001</v>
      </c>
      <c r="G113" s="95">
        <f>SUM(SUMIFS(Capacity!J$222:J$251,Capacity!$A$222:$A$251,$B113,Capacity!$B$222:$B$251,CapacityCheck!$A113))</f>
        <v>1260.9000000000001</v>
      </c>
      <c r="H113" s="95">
        <f>SUM(SUMIFS(Capacity!K$222:K$251,Capacity!$A$222:$A$251,$B113,Capacity!$B$222:$B$251,CapacityCheck!$A113))</f>
        <v>1260.9000000000001</v>
      </c>
      <c r="I113" s="95">
        <f>SUM(SUMIFS(Capacity!L$222:L$251,Capacity!$A$222:$A$251,$B113,Capacity!$B$222:$B$251,CapacityCheck!$A113))</f>
        <v>1260.9000000000001</v>
      </c>
      <c r="J113" s="95">
        <f>SUM(SUMIFS(Capacity!M$222:M$251,Capacity!$A$222:$A$251,$B113,Capacity!$B$222:$B$251,CapacityCheck!$A113))</f>
        <v>1260.9000000000001</v>
      </c>
      <c r="K113" s="95">
        <f>SUM(SUMIFS(Capacity!N$222:N$251,Capacity!$A$222:$A$251,$B113,Capacity!$B$222:$B$251,CapacityCheck!$A113))</f>
        <v>1260.9000000000001</v>
      </c>
      <c r="L113" s="95">
        <f>SUM(SUMIFS(Capacity!O$222:O$251,Capacity!$A$222:$A$251,$B113,Capacity!$B$222:$B$251,CapacityCheck!$A113))</f>
        <v>1260.9000000000001</v>
      </c>
      <c r="M113" s="95">
        <f>SUM(SUMIFS(Capacity!P$222:P$251,Capacity!$A$222:$A$251,$B113,Capacity!$B$222:$B$251,CapacityCheck!$A113))</f>
        <v>1260.9000000000001</v>
      </c>
      <c r="N113" s="95">
        <f>SUM(SUMIFS(Capacity!Q$222:Q$251,Capacity!$A$222:$A$251,$B113,Capacity!$B$222:$B$251,CapacityCheck!$A113))</f>
        <v>1260.9000000000001</v>
      </c>
      <c r="O113" s="95">
        <f>SUM(SUMIFS(Capacity!R$222:R$251,Capacity!$A$222:$A$251,$B113,Capacity!$B$222:$B$251,CapacityCheck!$A113))</f>
        <v>1260.9000000000001</v>
      </c>
      <c r="P113" s="95">
        <f>SUM(SUMIFS(Capacity!S$222:S$251,Capacity!$A$222:$A$251,$B113,Capacity!$B$222:$B$251,CapacityCheck!$A113))</f>
        <v>1260.9000000000001</v>
      </c>
      <c r="Q113" s="95">
        <f>SUM(SUMIFS(Capacity!T$222:T$251,Capacity!$A$222:$A$251,$B113,Capacity!$B$222:$B$251,CapacityCheck!$A113))</f>
        <v>1260.9000000000001</v>
      </c>
      <c r="R113" s="95">
        <f>SUM(SUMIFS(Capacity!U$222:U$251,Capacity!$A$222:$A$251,$B113,Capacity!$B$222:$B$251,CapacityCheck!$A113))</f>
        <v>1260.9000000000001</v>
      </c>
      <c r="S113" s="95">
        <f>SUM(SUMIFS(Capacity!V$222:V$251,Capacity!$A$222:$A$251,$B113,Capacity!$B$222:$B$251,CapacityCheck!$A113))</f>
        <v>875.9</v>
      </c>
      <c r="T113" s="95">
        <f>SUM(SUMIFS(Capacity!W$222:W$251,Capacity!$A$222:$A$251,$B113,Capacity!$B$222:$B$251,CapacityCheck!$A113))</f>
        <v>875.9</v>
      </c>
      <c r="U113" s="95">
        <f>SUM(SUMIFS(Capacity!X$222:X$251,Capacity!$A$222:$A$251,$B113,Capacity!$B$222:$B$251,CapacityCheck!$A113))</f>
        <v>875.9</v>
      </c>
      <c r="V113" s="95">
        <f>SUM(SUMIFS(Capacity!Y$222:Y$251,Capacity!$A$222:$A$251,$B113,Capacity!$B$222:$B$251,CapacityCheck!$A113))</f>
        <v>788.5</v>
      </c>
      <c r="W113" s="95">
        <f>SUM(SUMIFS(Capacity!Z$222:Z$251,Capacity!$A$222:$A$251,$B113,Capacity!$B$222:$B$251,CapacityCheck!$A113))</f>
        <v>788.5</v>
      </c>
      <c r="X113" s="95">
        <f>SUM(SUMIFS(Capacity!AA$222:AA$251,Capacity!$A$222:$A$251,$B113,Capacity!$B$222:$B$251,CapacityCheck!$A113))</f>
        <v>788.5</v>
      </c>
      <c r="Y113" s="95">
        <f>SUM(SUMIFS(Capacity!AB$222:AB$251,Capacity!$A$222:$A$251,$B113,Capacity!$B$222:$B$251,CapacityCheck!$A113))</f>
        <v>788.5</v>
      </c>
      <c r="Z113" s="95">
        <f>SUM(SUMIFS(Capacity!AC$222:AC$251,Capacity!$A$222:$A$251,$B113,Capacity!$B$222:$B$251,CapacityCheck!$A113))</f>
        <v>788.5</v>
      </c>
      <c r="AA113" s="95">
        <f>SUM(SUMIFS(Capacity!AD$222:AD$251,Capacity!$A$222:$A$251,$B113,Capacity!$B$222:$B$251,CapacityCheck!$A113))</f>
        <v>788.5</v>
      </c>
      <c r="AB113" s="95">
        <f>SUM(SUMIFS(Capacity!AE$222:AE$251,Capacity!$A$222:$A$251,$B113,Capacity!$B$222:$B$251,CapacityCheck!$A113))</f>
        <v>424</v>
      </c>
      <c r="AC113" s="95">
        <f>SUM(SUMIFS(Capacity!AF$222:AF$251,Capacity!$A$222:$A$251,$B113,Capacity!$B$222:$B$251,CapacityCheck!$A113))</f>
        <v>180</v>
      </c>
      <c r="AD113" s="95">
        <f>SUM(SUMIFS(Capacity!AG$222:AG$251,Capacity!$A$222:$A$251,$B113,Capacity!$B$222:$B$251,CapacityCheck!$A113))</f>
        <v>180</v>
      </c>
      <c r="AE113" s="95">
        <f>SUM(SUMIFS(Capacity!AH$222:AH$251,Capacity!$A$222:$A$251,$B113,Capacity!$B$222:$B$251,CapacityCheck!$A113))</f>
        <v>180</v>
      </c>
    </row>
    <row r="114" spans="1:31" x14ac:dyDescent="0.3">
      <c r="A114" s="95" t="s">
        <v>690</v>
      </c>
      <c r="B114" s="95" t="s">
        <v>1346</v>
      </c>
      <c r="C114" s="95">
        <f>SUM(SUMIFS(Capacity!F$222:F$251,Capacity!$A$222:$A$251,"Gas-powered steam turbine",Capacity!$B$222:$B$251,CapacityCheck!$A114))</f>
        <v>0</v>
      </c>
      <c r="D114" s="95">
        <f>SUM(SUMIFS(Capacity!G$222:G$251,Capacity!$A$222:$A$251,"Gas-powered steam turbine",Capacity!$B$222:$B$251,CapacityCheck!$A114))</f>
        <v>0</v>
      </c>
      <c r="E114" s="95">
        <f>SUM(SUMIFS(Capacity!H$222:H$251,Capacity!$A$222:$A$251,"Gas-powered steam turbine",Capacity!$B$222:$B$251,CapacityCheck!$A114))</f>
        <v>0</v>
      </c>
      <c r="F114" s="95">
        <f>SUM(SUMIFS(Capacity!I$222:I$251,Capacity!$A$222:$A$251,"Gas-powered steam turbine",Capacity!$B$222:$B$251,CapacityCheck!$A114))</f>
        <v>0</v>
      </c>
      <c r="G114" s="95">
        <f>SUM(SUMIFS(Capacity!J$222:J$251,Capacity!$A$222:$A$251,"Gas-powered steam turbine",Capacity!$B$222:$B$251,CapacityCheck!$A114))</f>
        <v>0</v>
      </c>
      <c r="H114" s="95">
        <f>SUM(SUMIFS(Capacity!K$222:K$251,Capacity!$A$222:$A$251,"Gas-powered steam turbine",Capacity!$B$222:$B$251,CapacityCheck!$A114))</f>
        <v>0</v>
      </c>
      <c r="I114" s="95">
        <f>SUM(SUMIFS(Capacity!L$222:L$251,Capacity!$A$222:$A$251,"Gas-powered steam turbine",Capacity!$B$222:$B$251,CapacityCheck!$A114))</f>
        <v>0</v>
      </c>
      <c r="J114" s="95">
        <f>SUM(SUMIFS(Capacity!M$222:M$251,Capacity!$A$222:$A$251,"Gas-powered steam turbine",Capacity!$B$222:$B$251,CapacityCheck!$A114))</f>
        <v>0</v>
      </c>
      <c r="K114" s="95">
        <f>SUM(SUMIFS(Capacity!N$222:N$251,Capacity!$A$222:$A$251,"Gas-powered steam turbine",Capacity!$B$222:$B$251,CapacityCheck!$A114))</f>
        <v>0</v>
      </c>
      <c r="L114" s="95">
        <f>SUM(SUMIFS(Capacity!O$222:O$251,Capacity!$A$222:$A$251,"Gas-powered steam turbine",Capacity!$B$222:$B$251,CapacityCheck!$A114))</f>
        <v>0</v>
      </c>
      <c r="M114" s="95">
        <f>SUM(SUMIFS(Capacity!P$222:P$251,Capacity!$A$222:$A$251,"Gas-powered steam turbine",Capacity!$B$222:$B$251,CapacityCheck!$A114))</f>
        <v>0</v>
      </c>
      <c r="N114" s="95">
        <f>SUM(SUMIFS(Capacity!Q$222:Q$251,Capacity!$A$222:$A$251,"Gas-powered steam turbine",Capacity!$B$222:$B$251,CapacityCheck!$A114))</f>
        <v>0</v>
      </c>
      <c r="O114" s="95">
        <f>SUM(SUMIFS(Capacity!R$222:R$251,Capacity!$A$222:$A$251,"Gas-powered steam turbine",Capacity!$B$222:$B$251,CapacityCheck!$A114))</f>
        <v>0</v>
      </c>
      <c r="P114" s="95">
        <f>SUM(SUMIFS(Capacity!S$222:S$251,Capacity!$A$222:$A$251,"Gas-powered steam turbine",Capacity!$B$222:$B$251,CapacityCheck!$A114))</f>
        <v>0</v>
      </c>
      <c r="Q114" s="95">
        <f>SUM(SUMIFS(Capacity!T$222:T$251,Capacity!$A$222:$A$251,"Gas-powered steam turbine",Capacity!$B$222:$B$251,CapacityCheck!$A114))</f>
        <v>0</v>
      </c>
      <c r="R114" s="95">
        <f>SUM(SUMIFS(Capacity!U$222:U$251,Capacity!$A$222:$A$251,"Gas-powered steam turbine",Capacity!$B$222:$B$251,CapacityCheck!$A114))</f>
        <v>0</v>
      </c>
      <c r="S114" s="95">
        <f>SUM(SUMIFS(Capacity!V$222:V$251,Capacity!$A$222:$A$251,"Gas-powered steam turbine",Capacity!$B$222:$B$251,CapacityCheck!$A114))</f>
        <v>0</v>
      </c>
      <c r="T114" s="95">
        <f>SUM(SUMIFS(Capacity!W$222:W$251,Capacity!$A$222:$A$251,"Gas-powered steam turbine",Capacity!$B$222:$B$251,CapacityCheck!$A114))</f>
        <v>0</v>
      </c>
      <c r="U114" s="95">
        <f>SUM(SUMIFS(Capacity!X$222:X$251,Capacity!$A$222:$A$251,"Gas-powered steam turbine",Capacity!$B$222:$B$251,CapacityCheck!$A114))</f>
        <v>0</v>
      </c>
      <c r="V114" s="95">
        <f>SUM(SUMIFS(Capacity!Y$222:Y$251,Capacity!$A$222:$A$251,"Gas-powered steam turbine",Capacity!$B$222:$B$251,CapacityCheck!$A114))</f>
        <v>0</v>
      </c>
      <c r="W114" s="95">
        <f>SUM(SUMIFS(Capacity!Z$222:Z$251,Capacity!$A$222:$A$251,"Gas-powered steam turbine",Capacity!$B$222:$B$251,CapacityCheck!$A114))</f>
        <v>0</v>
      </c>
      <c r="X114" s="95">
        <f>SUM(SUMIFS(Capacity!AA$222:AA$251,Capacity!$A$222:$A$251,"Gas-powered steam turbine",Capacity!$B$222:$B$251,CapacityCheck!$A114))</f>
        <v>0</v>
      </c>
      <c r="Y114" s="95">
        <f>SUM(SUMIFS(Capacity!AB$222:AB$251,Capacity!$A$222:$A$251,"Gas-powered steam turbine",Capacity!$B$222:$B$251,CapacityCheck!$A114))</f>
        <v>0</v>
      </c>
      <c r="Z114" s="95">
        <f>SUM(SUMIFS(Capacity!AC$222:AC$251,Capacity!$A$222:$A$251,"Gas-powered steam turbine",Capacity!$B$222:$B$251,CapacityCheck!$A114))</f>
        <v>0</v>
      </c>
      <c r="AA114" s="95">
        <f>SUM(SUMIFS(Capacity!AD$222:AD$251,Capacity!$A$222:$A$251,"Gas-powered steam turbine",Capacity!$B$222:$B$251,CapacityCheck!$A114))</f>
        <v>0</v>
      </c>
      <c r="AB114" s="95">
        <f>SUM(SUMIFS(Capacity!AE$222:AE$251,Capacity!$A$222:$A$251,"Gas-powered steam turbine",Capacity!$B$222:$B$251,CapacityCheck!$A114))</f>
        <v>0</v>
      </c>
      <c r="AC114" s="95">
        <f>SUM(SUMIFS(Capacity!AF$222:AF$251,Capacity!$A$222:$A$251,"Gas-powered steam turbine",Capacity!$B$222:$B$251,CapacityCheck!$A114))</f>
        <v>0</v>
      </c>
      <c r="AD114" s="95">
        <f>SUM(SUMIFS(Capacity!AG$222:AG$251,Capacity!$A$222:$A$251,"Gas-powered steam turbine",Capacity!$B$222:$B$251,CapacityCheck!$A114))</f>
        <v>0</v>
      </c>
      <c r="AE114" s="95">
        <f>SUM(SUMIFS(Capacity!AH$222:AH$251,Capacity!$A$222:$A$251,"Gas-powered steam turbine",Capacity!$B$222:$B$251,CapacityCheck!$A114))</f>
        <v>0</v>
      </c>
    </row>
    <row r="115" spans="1:31" x14ac:dyDescent="0.3">
      <c r="A115" s="95" t="s">
        <v>690</v>
      </c>
      <c r="B115" s="95" t="s">
        <v>1347</v>
      </c>
      <c r="C115" s="95" cm="1">
        <f t="array" ref="C115">SUM(SUMIFS(Capacity!F$222:F$251,Capacity!$A$222:$A$251,{"OCGT","Reciprocating Engine"},Capacity!$B$222:$B$251,CapacityCheck!$A115))</f>
        <v>1988.5</v>
      </c>
      <c r="D115" s="95" cm="1">
        <f t="array" ref="D115">SUM(SUMIFS(Capacity!G$222:G$251,Capacity!$A$222:$A$251,{"OCGT","Reciprocating Engine"},Capacity!$B$222:$B$251,CapacityCheck!$A115))</f>
        <v>1954.5</v>
      </c>
      <c r="E115" s="95" cm="1">
        <f t="array" ref="E115">SUM(SUMIFS(Capacity!H$222:H$251,Capacity!$A$222:$A$251,{"OCGT","Reciprocating Engine"},Capacity!$B$222:$B$251,CapacityCheck!$A115))</f>
        <v>1954.5</v>
      </c>
      <c r="F115" s="95" cm="1">
        <f t="array" ref="F115">SUM(SUMIFS(Capacity!I$222:I$251,Capacity!$A$222:$A$251,{"OCGT","Reciprocating Engine"},Capacity!$B$222:$B$251,CapacityCheck!$A115))</f>
        <v>1954.5</v>
      </c>
      <c r="G115" s="95" cm="1">
        <f t="array" ref="G115">SUM(SUMIFS(Capacity!J$222:J$251,Capacity!$A$222:$A$251,{"OCGT","Reciprocating Engine"},Capacity!$B$222:$B$251,CapacityCheck!$A115))</f>
        <v>1954.5</v>
      </c>
      <c r="H115" s="95" cm="1">
        <f t="array" ref="H115">SUM(SUMIFS(Capacity!K$222:K$251,Capacity!$A$222:$A$251,{"OCGT","Reciprocating Engine"},Capacity!$B$222:$B$251,CapacityCheck!$A115))</f>
        <v>1954.5</v>
      </c>
      <c r="I115" s="95" cm="1">
        <f t="array" ref="I115">SUM(SUMIFS(Capacity!L$222:L$251,Capacity!$A$222:$A$251,{"OCGT","Reciprocating Engine"},Capacity!$B$222:$B$251,CapacityCheck!$A115))</f>
        <v>1954.5</v>
      </c>
      <c r="J115" s="95" cm="1">
        <f t="array" ref="J115">SUM(SUMIFS(Capacity!M$222:M$251,Capacity!$A$222:$A$251,{"OCGT","Reciprocating Engine"},Capacity!$B$222:$B$251,CapacityCheck!$A115))</f>
        <v>1954.5</v>
      </c>
      <c r="K115" s="95" cm="1">
        <f t="array" ref="K115">SUM(SUMIFS(Capacity!N$222:N$251,Capacity!$A$222:$A$251,{"OCGT","Reciprocating Engine"},Capacity!$B$222:$B$251,CapacityCheck!$A115))</f>
        <v>1954.5</v>
      </c>
      <c r="L115" s="95" cm="1">
        <f t="array" ref="L115">SUM(SUMIFS(Capacity!O$222:O$251,Capacity!$A$222:$A$251,{"OCGT","Reciprocating Engine"},Capacity!$B$222:$B$251,CapacityCheck!$A115))</f>
        <v>1954.5</v>
      </c>
      <c r="M115" s="95" cm="1">
        <f t="array" ref="M115">SUM(SUMIFS(Capacity!P$222:P$251,Capacity!$A$222:$A$251,{"OCGT","Reciprocating Engine"},Capacity!$B$222:$B$251,CapacityCheck!$A115))</f>
        <v>1954.5</v>
      </c>
      <c r="N115" s="95" cm="1">
        <f t="array" ref="N115">SUM(SUMIFS(Capacity!Q$222:Q$251,Capacity!$A$222:$A$251,{"OCGT","Reciprocating Engine"},Capacity!$B$222:$B$251,CapacityCheck!$A115))</f>
        <v>1954.5</v>
      </c>
      <c r="O115" s="95" cm="1">
        <f t="array" ref="O115">SUM(SUMIFS(Capacity!R$222:R$251,Capacity!$A$222:$A$251,{"OCGT","Reciprocating Engine"},Capacity!$B$222:$B$251,CapacityCheck!$A115))</f>
        <v>1954.5</v>
      </c>
      <c r="P115" s="95" cm="1">
        <f t="array" ref="P115">SUM(SUMIFS(Capacity!S$222:S$251,Capacity!$A$222:$A$251,{"OCGT","Reciprocating Engine"},Capacity!$B$222:$B$251,CapacityCheck!$A115))</f>
        <v>1662.5</v>
      </c>
      <c r="Q115" s="95" cm="1">
        <f t="array" ref="Q115">SUM(SUMIFS(Capacity!T$222:T$251,Capacity!$A$222:$A$251,{"OCGT","Reciprocating Engine"},Capacity!$B$222:$B$251,CapacityCheck!$A115))</f>
        <v>1545.5</v>
      </c>
      <c r="R115" s="95" cm="1">
        <f t="array" ref="R115">SUM(SUMIFS(Capacity!U$222:U$251,Capacity!$A$222:$A$251,{"OCGT","Reciprocating Engine"},Capacity!$B$222:$B$251,CapacityCheck!$A115))</f>
        <v>1545.5</v>
      </c>
      <c r="S115" s="95" cm="1">
        <f t="array" ref="S115">SUM(SUMIFS(Capacity!V$222:V$251,Capacity!$A$222:$A$251,{"OCGT","Reciprocating Engine"},Capacity!$B$222:$B$251,CapacityCheck!$A115))</f>
        <v>1545.5</v>
      </c>
      <c r="T115" s="95" cm="1">
        <f t="array" ref="T115">SUM(SUMIFS(Capacity!W$222:W$251,Capacity!$A$222:$A$251,{"OCGT","Reciprocating Engine"},Capacity!$B$222:$B$251,CapacityCheck!$A115))</f>
        <v>1545.5</v>
      </c>
      <c r="U115" s="95" cm="1">
        <f t="array" ref="U115">SUM(SUMIFS(Capacity!X$222:X$251,Capacity!$A$222:$A$251,{"OCGT","Reciprocating Engine"},Capacity!$B$222:$B$251,CapacityCheck!$A115))</f>
        <v>1545.5</v>
      </c>
      <c r="V115" s="95" cm="1">
        <f t="array" ref="V115">SUM(SUMIFS(Capacity!Y$222:Y$251,Capacity!$A$222:$A$251,{"OCGT","Reciprocating Engine"},Capacity!$B$222:$B$251,CapacityCheck!$A115))</f>
        <v>1545.5</v>
      </c>
      <c r="W115" s="95" cm="1">
        <f t="array" ref="W115">SUM(SUMIFS(Capacity!Z$222:Z$251,Capacity!$A$222:$A$251,{"OCGT","Reciprocating Engine"},Capacity!$B$222:$B$251,CapacityCheck!$A115))</f>
        <v>1545.5</v>
      </c>
      <c r="X115" s="95" cm="1">
        <f t="array" ref="X115">SUM(SUMIFS(Capacity!AA$222:AA$251,Capacity!$A$222:$A$251,{"OCGT","Reciprocating Engine"},Capacity!$B$222:$B$251,CapacityCheck!$A115))</f>
        <v>1545.5</v>
      </c>
      <c r="Y115" s="95" cm="1">
        <f t="array" ref="Y115">SUM(SUMIFS(Capacity!AB$222:AB$251,Capacity!$A$222:$A$251,{"OCGT","Reciprocating Engine"},Capacity!$B$222:$B$251,CapacityCheck!$A115))</f>
        <v>1545.5</v>
      </c>
      <c r="Z115" s="95" cm="1">
        <f t="array" ref="Z115">SUM(SUMIFS(Capacity!AC$222:AC$251,Capacity!$A$222:$A$251,{"OCGT","Reciprocating Engine"},Capacity!$B$222:$B$251,CapacityCheck!$A115))</f>
        <v>1545.5</v>
      </c>
      <c r="AA115" s="95" cm="1">
        <f t="array" ref="AA115">SUM(SUMIFS(Capacity!AD$222:AD$251,Capacity!$A$222:$A$251,{"OCGT","Reciprocating Engine"},Capacity!$B$222:$B$251,CapacityCheck!$A115))</f>
        <v>1414</v>
      </c>
      <c r="AB115" s="95" cm="1">
        <f t="array" ref="AB115">SUM(SUMIFS(Capacity!AE$222:AE$251,Capacity!$A$222:$A$251,{"OCGT","Reciprocating Engine"},Capacity!$B$222:$B$251,CapacityCheck!$A115))</f>
        <v>1414</v>
      </c>
      <c r="AC115" s="95" cm="1">
        <f t="array" ref="AC115">SUM(SUMIFS(Capacity!AF$222:AF$251,Capacity!$A$222:$A$251,{"OCGT","Reciprocating Engine"},Capacity!$B$222:$B$251,CapacityCheck!$A115))</f>
        <v>865</v>
      </c>
      <c r="AD115" s="95" cm="1">
        <f t="array" ref="AD115">SUM(SUMIFS(Capacity!AG$222:AG$251,Capacity!$A$222:$A$251,{"OCGT","Reciprocating Engine"},Capacity!$B$222:$B$251,CapacityCheck!$A115))</f>
        <v>865</v>
      </c>
      <c r="AE115" s="95" cm="1">
        <f t="array" ref="AE115">SUM(SUMIFS(Capacity!AH$222:AH$251,Capacity!$A$222:$A$251,{"OCGT","Reciprocating Engine"},Capacity!$B$222:$B$251,CapacityCheck!$A115))</f>
        <v>865</v>
      </c>
    </row>
    <row r="118" spans="1:31" x14ac:dyDescent="0.3">
      <c r="A118" s="95" t="s">
        <v>1233</v>
      </c>
      <c r="B118" s="95" t="s">
        <v>1315</v>
      </c>
      <c r="C118" s="95" t="s">
        <v>1316</v>
      </c>
      <c r="D118" s="95" t="s">
        <v>1317</v>
      </c>
      <c r="E118" s="95" t="s">
        <v>1318</v>
      </c>
      <c r="F118" s="95" t="s">
        <v>1319</v>
      </c>
      <c r="G118" s="95" t="s">
        <v>1320</v>
      </c>
      <c r="H118" s="95" t="s">
        <v>1321</v>
      </c>
      <c r="I118" s="95" t="s">
        <v>1322</v>
      </c>
      <c r="J118" s="95" t="s">
        <v>1323</v>
      </c>
      <c r="K118" s="95" t="s">
        <v>1324</v>
      </c>
      <c r="L118" s="95" t="s">
        <v>1325</v>
      </c>
      <c r="M118" s="95" t="s">
        <v>1326</v>
      </c>
      <c r="N118" s="95" t="s">
        <v>1327</v>
      </c>
      <c r="O118" s="95" t="s">
        <v>1328</v>
      </c>
      <c r="P118" s="95" t="s">
        <v>1329</v>
      </c>
      <c r="Q118" s="95" t="s">
        <v>1330</v>
      </c>
      <c r="R118" s="95" t="s">
        <v>1331</v>
      </c>
      <c r="S118" s="95" t="s">
        <v>1332</v>
      </c>
      <c r="T118" s="95" t="s">
        <v>1333</v>
      </c>
      <c r="U118" s="95" t="s">
        <v>1334</v>
      </c>
      <c r="V118" s="95" t="s">
        <v>1335</v>
      </c>
      <c r="W118" s="95" t="s">
        <v>1336</v>
      </c>
      <c r="X118" s="95" t="s">
        <v>1337</v>
      </c>
      <c r="Y118" s="95" t="s">
        <v>1338</v>
      </c>
      <c r="Z118" s="95" t="s">
        <v>1339</v>
      </c>
      <c r="AA118" s="95" t="s">
        <v>1340</v>
      </c>
      <c r="AB118" s="95" t="s">
        <v>1341</v>
      </c>
      <c r="AC118" s="95" t="s">
        <v>1342</v>
      </c>
      <c r="AD118" s="95" t="s">
        <v>1343</v>
      </c>
      <c r="AE118" s="95" t="s">
        <v>1344</v>
      </c>
    </row>
    <row r="119" spans="1:31" x14ac:dyDescent="0.3">
      <c r="A119" s="95" t="s">
        <v>691</v>
      </c>
      <c r="B119" s="95" t="s">
        <v>575</v>
      </c>
      <c r="C119" s="95" cm="1">
        <f t="array" ref="C119">SUM(SUMIFS(Capacity!F$222:F$251,Capacity!$A$222:$A$251,{"Steam Sub Critical","Steam Super Critical"},Capacity!$B$222:$B$251,CapacityCheck!$A119))</f>
        <v>4820</v>
      </c>
      <c r="D119" s="95" cm="1">
        <f t="array" ref="D119">SUM(SUMIFS(Capacity!G$222:G$251,Capacity!$A$222:$A$251,{"Steam Sub Critical","Steam Super Critical"},Capacity!$B$222:$B$251,CapacityCheck!$A119))</f>
        <v>4820</v>
      </c>
      <c r="E119" s="95" cm="1">
        <f t="array" ref="E119">SUM(SUMIFS(Capacity!H$222:H$251,Capacity!$A$222:$A$251,{"Steam Sub Critical","Steam Super Critical"},Capacity!$B$222:$B$251,CapacityCheck!$A119))</f>
        <v>4820</v>
      </c>
      <c r="F119" s="95" cm="1">
        <f t="array" ref="F119">SUM(SUMIFS(Capacity!I$222:I$251,Capacity!$A$222:$A$251,{"Steam Sub Critical","Steam Super Critical"},Capacity!$B$222:$B$251,CapacityCheck!$A119))</f>
        <v>2210</v>
      </c>
      <c r="G119" s="95" cm="1">
        <f t="array" ref="G119">SUM(SUMIFS(Capacity!J$222:J$251,Capacity!$A$222:$A$251,{"Steam Sub Critical","Steam Super Critical"},Capacity!$B$222:$B$251,CapacityCheck!$A119))</f>
        <v>2210</v>
      </c>
      <c r="H119" s="95" cm="1">
        <f t="array" ref="H119">SUM(SUMIFS(Capacity!K$222:K$251,Capacity!$A$222:$A$251,{"Steam Sub Critical","Steam Super Critical"},Capacity!$B$222:$B$251,CapacityCheck!$A119))</f>
        <v>2210</v>
      </c>
      <c r="I119" s="95" cm="1">
        <f t="array" ref="I119">SUM(SUMIFS(Capacity!L$222:L$251,Capacity!$A$222:$A$251,{"Steam Sub Critical","Steam Super Critical"},Capacity!$B$222:$B$251,CapacityCheck!$A119))</f>
        <v>0</v>
      </c>
      <c r="J119" s="95" cm="1">
        <f t="array" ref="J119">SUM(SUMIFS(Capacity!M$222:M$251,Capacity!$A$222:$A$251,{"Steam Sub Critical","Steam Super Critical"},Capacity!$B$222:$B$251,CapacityCheck!$A119))</f>
        <v>0</v>
      </c>
      <c r="K119" s="95" cm="1">
        <f t="array" ref="K119">SUM(SUMIFS(Capacity!N$222:N$251,Capacity!$A$222:$A$251,{"Steam Sub Critical","Steam Super Critical"},Capacity!$B$222:$B$251,CapacityCheck!$A119))</f>
        <v>0</v>
      </c>
      <c r="L119" s="95" cm="1">
        <f t="array" ref="L119">SUM(SUMIFS(Capacity!O$222:O$251,Capacity!$A$222:$A$251,{"Steam Sub Critical","Steam Super Critical"},Capacity!$B$222:$B$251,CapacityCheck!$A119))</f>
        <v>0</v>
      </c>
      <c r="M119" s="95" cm="1">
        <f t="array" ref="M119">SUM(SUMIFS(Capacity!P$222:P$251,Capacity!$A$222:$A$251,{"Steam Sub Critical","Steam Super Critical"},Capacity!$B$222:$B$251,CapacityCheck!$A119))</f>
        <v>0</v>
      </c>
      <c r="N119" s="95" cm="1">
        <f t="array" ref="N119">SUM(SUMIFS(Capacity!Q$222:Q$251,Capacity!$A$222:$A$251,{"Steam Sub Critical","Steam Super Critical"},Capacity!$B$222:$B$251,CapacityCheck!$A119))</f>
        <v>0</v>
      </c>
      <c r="O119" s="95" cm="1">
        <f t="array" ref="O119">SUM(SUMIFS(Capacity!R$222:R$251,Capacity!$A$222:$A$251,{"Steam Sub Critical","Steam Super Critical"},Capacity!$B$222:$B$251,CapacityCheck!$A119))</f>
        <v>0</v>
      </c>
      <c r="P119" s="95" cm="1">
        <f t="array" ref="P119">SUM(SUMIFS(Capacity!S$222:S$251,Capacity!$A$222:$A$251,{"Steam Sub Critical","Steam Super Critical"},Capacity!$B$222:$B$251,CapacityCheck!$A119))</f>
        <v>0</v>
      </c>
      <c r="Q119" s="95" cm="1">
        <f t="array" ref="Q119">SUM(SUMIFS(Capacity!T$222:T$251,Capacity!$A$222:$A$251,{"Steam Sub Critical","Steam Super Critical"},Capacity!$B$222:$B$251,CapacityCheck!$A119))</f>
        <v>0</v>
      </c>
      <c r="R119" s="95" cm="1">
        <f t="array" ref="R119">SUM(SUMIFS(Capacity!U$222:U$251,Capacity!$A$222:$A$251,{"Steam Sub Critical","Steam Super Critical"},Capacity!$B$222:$B$251,CapacityCheck!$A119))</f>
        <v>0</v>
      </c>
      <c r="S119" s="95" cm="1">
        <f t="array" ref="S119">SUM(SUMIFS(Capacity!V$222:V$251,Capacity!$A$222:$A$251,{"Steam Sub Critical","Steam Super Critical"},Capacity!$B$222:$B$251,CapacityCheck!$A119))</f>
        <v>0</v>
      </c>
      <c r="T119" s="95" cm="1">
        <f t="array" ref="T119">SUM(SUMIFS(Capacity!W$222:W$251,Capacity!$A$222:$A$251,{"Steam Sub Critical","Steam Super Critical"},Capacity!$B$222:$B$251,CapacityCheck!$A119))</f>
        <v>0</v>
      </c>
      <c r="U119" s="95" cm="1">
        <f t="array" ref="U119">SUM(SUMIFS(Capacity!X$222:X$251,Capacity!$A$222:$A$251,{"Steam Sub Critical","Steam Super Critical"},Capacity!$B$222:$B$251,CapacityCheck!$A119))</f>
        <v>0</v>
      </c>
      <c r="V119" s="95" cm="1">
        <f t="array" ref="V119">SUM(SUMIFS(Capacity!Y$222:Y$251,Capacity!$A$222:$A$251,{"Steam Sub Critical","Steam Super Critical"},Capacity!$B$222:$B$251,CapacityCheck!$A119))</f>
        <v>0</v>
      </c>
      <c r="W119" s="95" cm="1">
        <f t="array" ref="W119">SUM(SUMIFS(Capacity!Z$222:Z$251,Capacity!$A$222:$A$251,{"Steam Sub Critical","Steam Super Critical"},Capacity!$B$222:$B$251,CapacityCheck!$A119))</f>
        <v>0</v>
      </c>
      <c r="X119" s="95" cm="1">
        <f t="array" ref="X119">SUM(SUMIFS(Capacity!AA$222:AA$251,Capacity!$A$222:$A$251,{"Steam Sub Critical","Steam Super Critical"},Capacity!$B$222:$B$251,CapacityCheck!$A119))</f>
        <v>0</v>
      </c>
      <c r="Y119" s="95" cm="1">
        <f t="array" ref="Y119">SUM(SUMIFS(Capacity!AB$222:AB$251,Capacity!$A$222:$A$251,{"Steam Sub Critical","Steam Super Critical"},Capacity!$B$222:$B$251,CapacityCheck!$A119))</f>
        <v>0</v>
      </c>
      <c r="Z119" s="95" cm="1">
        <f t="array" ref="Z119">SUM(SUMIFS(Capacity!AC$222:AC$251,Capacity!$A$222:$A$251,{"Steam Sub Critical","Steam Super Critical"},Capacity!$B$222:$B$251,CapacityCheck!$A119))</f>
        <v>0</v>
      </c>
      <c r="AA119" s="95" cm="1">
        <f t="array" ref="AA119">SUM(SUMIFS(Capacity!AD$222:AD$251,Capacity!$A$222:$A$251,{"Steam Sub Critical","Steam Super Critical"},Capacity!$B$222:$B$251,CapacityCheck!$A119))</f>
        <v>0</v>
      </c>
      <c r="AB119" s="95" cm="1">
        <f t="array" ref="AB119">SUM(SUMIFS(Capacity!AE$222:AE$251,Capacity!$A$222:$A$251,{"Steam Sub Critical","Steam Super Critical"},Capacity!$B$222:$B$251,CapacityCheck!$A119))</f>
        <v>0</v>
      </c>
      <c r="AC119" s="95" cm="1">
        <f t="array" ref="AC119">SUM(SUMIFS(Capacity!AF$222:AF$251,Capacity!$A$222:$A$251,{"Steam Sub Critical","Steam Super Critical"},Capacity!$B$222:$B$251,CapacityCheck!$A119))</f>
        <v>0</v>
      </c>
      <c r="AD119" s="95" cm="1">
        <f t="array" ref="AD119">SUM(SUMIFS(Capacity!AG$222:AG$251,Capacity!$A$222:$A$251,{"Steam Sub Critical","Steam Super Critical"},Capacity!$B$222:$B$251,CapacityCheck!$A119))</f>
        <v>0</v>
      </c>
      <c r="AE119" s="95" cm="1">
        <f t="array" ref="AE119">SUM(SUMIFS(Capacity!AH$222:AH$251,Capacity!$A$222:$A$251,{"Steam Sub Critical","Steam Super Critical"},Capacity!$B$222:$B$251,CapacityCheck!$A119))</f>
        <v>0</v>
      </c>
    </row>
    <row r="120" spans="1:31" x14ac:dyDescent="0.3">
      <c r="A120" s="95" t="s">
        <v>691</v>
      </c>
      <c r="B120" s="95" t="s">
        <v>360</v>
      </c>
      <c r="C120" s="95">
        <f>SUM(SUMIFS(Capacity!F$222:F$251,Capacity!$A$222:$A$251,$B120,Capacity!$B$222:$B$251,CapacityCheck!$A120))</f>
        <v>0</v>
      </c>
      <c r="D120" s="95">
        <f>SUM(SUMIFS(Capacity!G$222:G$251,Capacity!$A$222:$A$251,$B120,Capacity!$B$222:$B$251,CapacityCheck!$A120))</f>
        <v>0</v>
      </c>
      <c r="E120" s="95">
        <f>SUM(SUMIFS(Capacity!H$222:H$251,Capacity!$A$222:$A$251,$B120,Capacity!$B$222:$B$251,CapacityCheck!$A120))</f>
        <v>0</v>
      </c>
      <c r="F120" s="95">
        <f>SUM(SUMIFS(Capacity!I$222:I$251,Capacity!$A$222:$A$251,$B120,Capacity!$B$222:$B$251,CapacityCheck!$A120))</f>
        <v>0</v>
      </c>
      <c r="G120" s="95">
        <f>SUM(SUMIFS(Capacity!J$222:J$251,Capacity!$A$222:$A$251,$B120,Capacity!$B$222:$B$251,CapacityCheck!$A120))</f>
        <v>0</v>
      </c>
      <c r="H120" s="95">
        <f>SUM(SUMIFS(Capacity!K$222:K$251,Capacity!$A$222:$A$251,$B120,Capacity!$B$222:$B$251,CapacityCheck!$A120))</f>
        <v>0</v>
      </c>
      <c r="I120" s="95">
        <f>SUM(SUMIFS(Capacity!L$222:L$251,Capacity!$A$222:$A$251,$B120,Capacity!$B$222:$B$251,CapacityCheck!$A120))</f>
        <v>0</v>
      </c>
      <c r="J120" s="95">
        <f>SUM(SUMIFS(Capacity!M$222:M$251,Capacity!$A$222:$A$251,$B120,Capacity!$B$222:$B$251,CapacityCheck!$A120))</f>
        <v>0</v>
      </c>
      <c r="K120" s="95">
        <f>SUM(SUMIFS(Capacity!N$222:N$251,Capacity!$A$222:$A$251,$B120,Capacity!$B$222:$B$251,CapacityCheck!$A120))</f>
        <v>0</v>
      </c>
      <c r="L120" s="95">
        <f>SUM(SUMIFS(Capacity!O$222:O$251,Capacity!$A$222:$A$251,$B120,Capacity!$B$222:$B$251,CapacityCheck!$A120))</f>
        <v>0</v>
      </c>
      <c r="M120" s="95">
        <f>SUM(SUMIFS(Capacity!P$222:P$251,Capacity!$A$222:$A$251,$B120,Capacity!$B$222:$B$251,CapacityCheck!$A120))</f>
        <v>0</v>
      </c>
      <c r="N120" s="95">
        <f>SUM(SUMIFS(Capacity!Q$222:Q$251,Capacity!$A$222:$A$251,$B120,Capacity!$B$222:$B$251,CapacityCheck!$A120))</f>
        <v>0</v>
      </c>
      <c r="O120" s="95">
        <f>SUM(SUMIFS(Capacity!R$222:R$251,Capacity!$A$222:$A$251,$B120,Capacity!$B$222:$B$251,CapacityCheck!$A120))</f>
        <v>0</v>
      </c>
      <c r="P120" s="95">
        <f>SUM(SUMIFS(Capacity!S$222:S$251,Capacity!$A$222:$A$251,$B120,Capacity!$B$222:$B$251,CapacityCheck!$A120))</f>
        <v>0</v>
      </c>
      <c r="Q120" s="95">
        <f>SUM(SUMIFS(Capacity!T$222:T$251,Capacity!$A$222:$A$251,$B120,Capacity!$B$222:$B$251,CapacityCheck!$A120))</f>
        <v>0</v>
      </c>
      <c r="R120" s="95">
        <f>SUM(SUMIFS(Capacity!U$222:U$251,Capacity!$A$222:$A$251,$B120,Capacity!$B$222:$B$251,CapacityCheck!$A120))</f>
        <v>0</v>
      </c>
      <c r="S120" s="95">
        <f>SUM(SUMIFS(Capacity!V$222:V$251,Capacity!$A$222:$A$251,$B120,Capacity!$B$222:$B$251,CapacityCheck!$A120))</f>
        <v>0</v>
      </c>
      <c r="T120" s="95">
        <f>SUM(SUMIFS(Capacity!W$222:W$251,Capacity!$A$222:$A$251,$B120,Capacity!$B$222:$B$251,CapacityCheck!$A120))</f>
        <v>0</v>
      </c>
      <c r="U120" s="95">
        <f>SUM(SUMIFS(Capacity!X$222:X$251,Capacity!$A$222:$A$251,$B120,Capacity!$B$222:$B$251,CapacityCheck!$A120))</f>
        <v>0</v>
      </c>
      <c r="V120" s="95">
        <f>SUM(SUMIFS(Capacity!Y$222:Y$251,Capacity!$A$222:$A$251,$B120,Capacity!$B$222:$B$251,CapacityCheck!$A120))</f>
        <v>0</v>
      </c>
      <c r="W120" s="95">
        <f>SUM(SUMIFS(Capacity!Z$222:Z$251,Capacity!$A$222:$A$251,$B120,Capacity!$B$222:$B$251,CapacityCheck!$A120))</f>
        <v>0</v>
      </c>
      <c r="X120" s="95">
        <f>SUM(SUMIFS(Capacity!AA$222:AA$251,Capacity!$A$222:$A$251,$B120,Capacity!$B$222:$B$251,CapacityCheck!$A120))</f>
        <v>0</v>
      </c>
      <c r="Y120" s="95">
        <f>SUM(SUMIFS(Capacity!AB$222:AB$251,Capacity!$A$222:$A$251,$B120,Capacity!$B$222:$B$251,CapacityCheck!$A120))</f>
        <v>0</v>
      </c>
      <c r="Z120" s="95">
        <f>SUM(SUMIFS(Capacity!AC$222:AC$251,Capacity!$A$222:$A$251,$B120,Capacity!$B$222:$B$251,CapacityCheck!$A120))</f>
        <v>0</v>
      </c>
      <c r="AA120" s="95">
        <f>SUM(SUMIFS(Capacity!AD$222:AD$251,Capacity!$A$222:$A$251,$B120,Capacity!$B$222:$B$251,CapacityCheck!$A120))</f>
        <v>0</v>
      </c>
      <c r="AB120" s="95">
        <f>SUM(SUMIFS(Capacity!AE$222:AE$251,Capacity!$A$222:$A$251,$B120,Capacity!$B$222:$B$251,CapacityCheck!$A120))</f>
        <v>0</v>
      </c>
      <c r="AC120" s="95">
        <f>SUM(SUMIFS(Capacity!AF$222:AF$251,Capacity!$A$222:$A$251,$B120,Capacity!$B$222:$B$251,CapacityCheck!$A120))</f>
        <v>0</v>
      </c>
      <c r="AD120" s="95">
        <f>SUM(SUMIFS(Capacity!AG$222:AG$251,Capacity!$A$222:$A$251,$B120,Capacity!$B$222:$B$251,CapacityCheck!$A120))</f>
        <v>0</v>
      </c>
      <c r="AE120" s="95">
        <f>SUM(SUMIFS(Capacity!AH$222:AH$251,Capacity!$A$222:$A$251,$B120,Capacity!$B$222:$B$251,CapacityCheck!$A120))</f>
        <v>0</v>
      </c>
    </row>
    <row r="121" spans="1:31" x14ac:dyDescent="0.3">
      <c r="A121" s="95" t="s">
        <v>691</v>
      </c>
      <c r="B121" s="95" t="s">
        <v>1346</v>
      </c>
      <c r="C121" s="95">
        <f>SUM(SUMIFS(Capacity!F$222:F$251,Capacity!$A$222:$A$251,"Gas-powered steam turbine",Capacity!$B$222:$B$251,CapacityCheck!$A121))</f>
        <v>0</v>
      </c>
      <c r="D121" s="95">
        <f>SUM(SUMIFS(Capacity!G$222:G$251,Capacity!$A$222:$A$251,"Gas-powered steam turbine",Capacity!$B$222:$B$251,CapacityCheck!$A121))</f>
        <v>0</v>
      </c>
      <c r="E121" s="95">
        <f>SUM(SUMIFS(Capacity!H$222:H$251,Capacity!$A$222:$A$251,"Gas-powered steam turbine",Capacity!$B$222:$B$251,CapacityCheck!$A121))</f>
        <v>0</v>
      </c>
      <c r="F121" s="95">
        <f>SUM(SUMIFS(Capacity!I$222:I$251,Capacity!$A$222:$A$251,"Gas-powered steam turbine",Capacity!$B$222:$B$251,CapacityCheck!$A121))</f>
        <v>0</v>
      </c>
      <c r="G121" s="95">
        <f>SUM(SUMIFS(Capacity!J$222:J$251,Capacity!$A$222:$A$251,"Gas-powered steam turbine",Capacity!$B$222:$B$251,CapacityCheck!$A121))</f>
        <v>0</v>
      </c>
      <c r="H121" s="95">
        <f>SUM(SUMIFS(Capacity!K$222:K$251,Capacity!$A$222:$A$251,"Gas-powered steam turbine",Capacity!$B$222:$B$251,CapacityCheck!$A121))</f>
        <v>0</v>
      </c>
      <c r="I121" s="95">
        <f>SUM(SUMIFS(Capacity!L$222:L$251,Capacity!$A$222:$A$251,"Gas-powered steam turbine",Capacity!$B$222:$B$251,CapacityCheck!$A121))</f>
        <v>0</v>
      </c>
      <c r="J121" s="95">
        <f>SUM(SUMIFS(Capacity!M$222:M$251,Capacity!$A$222:$A$251,"Gas-powered steam turbine",Capacity!$B$222:$B$251,CapacityCheck!$A121))</f>
        <v>0</v>
      </c>
      <c r="K121" s="95">
        <f>SUM(SUMIFS(Capacity!N$222:N$251,Capacity!$A$222:$A$251,"Gas-powered steam turbine",Capacity!$B$222:$B$251,CapacityCheck!$A121))</f>
        <v>0</v>
      </c>
      <c r="L121" s="95">
        <f>SUM(SUMIFS(Capacity!O$222:O$251,Capacity!$A$222:$A$251,"Gas-powered steam turbine",Capacity!$B$222:$B$251,CapacityCheck!$A121))</f>
        <v>0</v>
      </c>
      <c r="M121" s="95">
        <f>SUM(SUMIFS(Capacity!P$222:P$251,Capacity!$A$222:$A$251,"Gas-powered steam turbine",Capacity!$B$222:$B$251,CapacityCheck!$A121))</f>
        <v>0</v>
      </c>
      <c r="N121" s="95">
        <f>SUM(SUMIFS(Capacity!Q$222:Q$251,Capacity!$A$222:$A$251,"Gas-powered steam turbine",Capacity!$B$222:$B$251,CapacityCheck!$A121))</f>
        <v>0</v>
      </c>
      <c r="O121" s="95">
        <f>SUM(SUMIFS(Capacity!R$222:R$251,Capacity!$A$222:$A$251,"Gas-powered steam turbine",Capacity!$B$222:$B$251,CapacityCheck!$A121))</f>
        <v>0</v>
      </c>
      <c r="P121" s="95">
        <f>SUM(SUMIFS(Capacity!S$222:S$251,Capacity!$A$222:$A$251,"Gas-powered steam turbine",Capacity!$B$222:$B$251,CapacityCheck!$A121))</f>
        <v>0</v>
      </c>
      <c r="Q121" s="95">
        <f>SUM(SUMIFS(Capacity!T$222:T$251,Capacity!$A$222:$A$251,"Gas-powered steam turbine",Capacity!$B$222:$B$251,CapacityCheck!$A121))</f>
        <v>0</v>
      </c>
      <c r="R121" s="95">
        <f>SUM(SUMIFS(Capacity!U$222:U$251,Capacity!$A$222:$A$251,"Gas-powered steam turbine",Capacity!$B$222:$B$251,CapacityCheck!$A121))</f>
        <v>0</v>
      </c>
      <c r="S121" s="95">
        <f>SUM(SUMIFS(Capacity!V$222:V$251,Capacity!$A$222:$A$251,"Gas-powered steam turbine",Capacity!$B$222:$B$251,CapacityCheck!$A121))</f>
        <v>0</v>
      </c>
      <c r="T121" s="95">
        <f>SUM(SUMIFS(Capacity!W$222:W$251,Capacity!$A$222:$A$251,"Gas-powered steam turbine",Capacity!$B$222:$B$251,CapacityCheck!$A121))</f>
        <v>0</v>
      </c>
      <c r="U121" s="95">
        <f>SUM(SUMIFS(Capacity!X$222:X$251,Capacity!$A$222:$A$251,"Gas-powered steam turbine",Capacity!$B$222:$B$251,CapacityCheck!$A121))</f>
        <v>0</v>
      </c>
      <c r="V121" s="95">
        <f>SUM(SUMIFS(Capacity!Y$222:Y$251,Capacity!$A$222:$A$251,"Gas-powered steam turbine",Capacity!$B$222:$B$251,CapacityCheck!$A121))</f>
        <v>0</v>
      </c>
      <c r="W121" s="95">
        <f>SUM(SUMIFS(Capacity!Z$222:Z$251,Capacity!$A$222:$A$251,"Gas-powered steam turbine",Capacity!$B$222:$B$251,CapacityCheck!$A121))</f>
        <v>0</v>
      </c>
      <c r="X121" s="95">
        <f>SUM(SUMIFS(Capacity!AA$222:AA$251,Capacity!$A$222:$A$251,"Gas-powered steam turbine",Capacity!$B$222:$B$251,CapacityCheck!$A121))</f>
        <v>0</v>
      </c>
      <c r="Y121" s="95">
        <f>SUM(SUMIFS(Capacity!AB$222:AB$251,Capacity!$A$222:$A$251,"Gas-powered steam turbine",Capacity!$B$222:$B$251,CapacityCheck!$A121))</f>
        <v>0</v>
      </c>
      <c r="Z121" s="95">
        <f>SUM(SUMIFS(Capacity!AC$222:AC$251,Capacity!$A$222:$A$251,"Gas-powered steam turbine",Capacity!$B$222:$B$251,CapacityCheck!$A121))</f>
        <v>0</v>
      </c>
      <c r="AA121" s="95">
        <f>SUM(SUMIFS(Capacity!AD$222:AD$251,Capacity!$A$222:$A$251,"Gas-powered steam turbine",Capacity!$B$222:$B$251,CapacityCheck!$A121))</f>
        <v>0</v>
      </c>
      <c r="AB121" s="95">
        <f>SUM(SUMIFS(Capacity!AE$222:AE$251,Capacity!$A$222:$A$251,"Gas-powered steam turbine",Capacity!$B$222:$B$251,CapacityCheck!$A121))</f>
        <v>0</v>
      </c>
      <c r="AC121" s="95">
        <f>SUM(SUMIFS(Capacity!AF$222:AF$251,Capacity!$A$222:$A$251,"Gas-powered steam turbine",Capacity!$B$222:$B$251,CapacityCheck!$A121))</f>
        <v>0</v>
      </c>
      <c r="AD121" s="95">
        <f>SUM(SUMIFS(Capacity!AG$222:AG$251,Capacity!$A$222:$A$251,"Gas-powered steam turbine",Capacity!$B$222:$B$251,CapacityCheck!$A121))</f>
        <v>0</v>
      </c>
      <c r="AE121" s="95">
        <f>SUM(SUMIFS(Capacity!AH$222:AH$251,Capacity!$A$222:$A$251,"Gas-powered steam turbine",Capacity!$B$222:$B$251,CapacityCheck!$A121))</f>
        <v>0</v>
      </c>
    </row>
    <row r="122" spans="1:31" x14ac:dyDescent="0.3">
      <c r="A122" s="95" t="s">
        <v>691</v>
      </c>
      <c r="B122" s="95" t="s">
        <v>1347</v>
      </c>
      <c r="C122" s="95" cm="1">
        <f t="array" ref="C122">SUM(SUMIFS(Capacity!F$222:F$251,Capacity!$A$222:$A$251,{"OCGT","Reciprocating Engine"},Capacity!$B$222:$B$251,CapacityCheck!$A122))</f>
        <v>1900</v>
      </c>
      <c r="D122" s="95" cm="1">
        <f t="array" ref="D122">SUM(SUMIFS(Capacity!G$222:G$251,Capacity!$A$222:$A$251,{"OCGT","Reciprocating Engine"},Capacity!$B$222:$B$251,CapacityCheck!$A122))</f>
        <v>1900</v>
      </c>
      <c r="E122" s="95" cm="1">
        <f t="array" ref="E122">SUM(SUMIFS(Capacity!H$222:H$251,Capacity!$A$222:$A$251,{"OCGT","Reciprocating Engine"},Capacity!$B$222:$B$251,CapacityCheck!$A122))</f>
        <v>1900</v>
      </c>
      <c r="F122" s="95" cm="1">
        <f t="array" ref="F122">SUM(SUMIFS(Capacity!I$222:I$251,Capacity!$A$222:$A$251,{"OCGT","Reciprocating Engine"},Capacity!$B$222:$B$251,CapacityCheck!$A122))</f>
        <v>1900</v>
      </c>
      <c r="G122" s="95" cm="1">
        <f t="array" ref="G122">SUM(SUMIFS(Capacity!J$222:J$251,Capacity!$A$222:$A$251,{"OCGT","Reciprocating Engine"},Capacity!$B$222:$B$251,CapacityCheck!$A122))</f>
        <v>1900</v>
      </c>
      <c r="H122" s="95" cm="1">
        <f t="array" ref="H122">SUM(SUMIFS(Capacity!K$222:K$251,Capacity!$A$222:$A$251,{"OCGT","Reciprocating Engine"},Capacity!$B$222:$B$251,CapacityCheck!$A122))</f>
        <v>1900</v>
      </c>
      <c r="I122" s="95" cm="1">
        <f t="array" ref="I122">SUM(SUMIFS(Capacity!L$222:L$251,Capacity!$A$222:$A$251,{"OCGT","Reciprocating Engine"},Capacity!$B$222:$B$251,CapacityCheck!$A122))</f>
        <v>1900</v>
      </c>
      <c r="J122" s="95" cm="1">
        <f t="array" ref="J122">SUM(SUMIFS(Capacity!M$222:M$251,Capacity!$A$222:$A$251,{"OCGT","Reciprocating Engine"},Capacity!$B$222:$B$251,CapacityCheck!$A122))</f>
        <v>1900</v>
      </c>
      <c r="K122" s="95" cm="1">
        <f t="array" ref="K122">SUM(SUMIFS(Capacity!N$222:N$251,Capacity!$A$222:$A$251,{"OCGT","Reciprocating Engine"},Capacity!$B$222:$B$251,CapacityCheck!$A122))</f>
        <v>1900</v>
      </c>
      <c r="L122" s="95" cm="1">
        <f t="array" ref="L122">SUM(SUMIFS(Capacity!O$222:O$251,Capacity!$A$222:$A$251,{"OCGT","Reciprocating Engine"},Capacity!$B$222:$B$251,CapacityCheck!$A122))</f>
        <v>1900</v>
      </c>
      <c r="M122" s="95" cm="1">
        <f t="array" ref="M122">SUM(SUMIFS(Capacity!P$222:P$251,Capacity!$A$222:$A$251,{"OCGT","Reciprocating Engine"},Capacity!$B$222:$B$251,CapacityCheck!$A122))</f>
        <v>1900</v>
      </c>
      <c r="N122" s="95" cm="1">
        <f t="array" ref="N122">SUM(SUMIFS(Capacity!Q$222:Q$251,Capacity!$A$222:$A$251,{"OCGT","Reciprocating Engine"},Capacity!$B$222:$B$251,CapacityCheck!$A122))</f>
        <v>1900</v>
      </c>
      <c r="O122" s="95" cm="1">
        <f t="array" ref="O122">SUM(SUMIFS(Capacity!R$222:R$251,Capacity!$A$222:$A$251,{"OCGT","Reciprocating Engine"},Capacity!$B$222:$B$251,CapacityCheck!$A122))</f>
        <v>1900</v>
      </c>
      <c r="P122" s="95" cm="1">
        <f t="array" ref="P122">SUM(SUMIFS(Capacity!S$222:S$251,Capacity!$A$222:$A$251,{"OCGT","Reciprocating Engine"},Capacity!$B$222:$B$251,CapacityCheck!$A122))</f>
        <v>1730</v>
      </c>
      <c r="Q122" s="95" cm="1">
        <f t="array" ref="Q122">SUM(SUMIFS(Capacity!T$222:T$251,Capacity!$A$222:$A$251,{"OCGT","Reciprocating Engine"},Capacity!$B$222:$B$251,CapacityCheck!$A122))</f>
        <v>1730</v>
      </c>
      <c r="R122" s="95" cm="1">
        <f t="array" ref="R122">SUM(SUMIFS(Capacity!U$222:U$251,Capacity!$A$222:$A$251,{"OCGT","Reciprocating Engine"},Capacity!$B$222:$B$251,CapacityCheck!$A122))</f>
        <v>1730</v>
      </c>
      <c r="S122" s="95" cm="1">
        <f t="array" ref="S122">SUM(SUMIFS(Capacity!V$222:V$251,Capacity!$A$222:$A$251,{"OCGT","Reciprocating Engine"},Capacity!$B$222:$B$251,CapacityCheck!$A122))</f>
        <v>1730</v>
      </c>
      <c r="T122" s="95" cm="1">
        <f t="array" ref="T122">SUM(SUMIFS(Capacity!W$222:W$251,Capacity!$A$222:$A$251,{"OCGT","Reciprocating Engine"},Capacity!$B$222:$B$251,CapacityCheck!$A122))</f>
        <v>1730</v>
      </c>
      <c r="U122" s="95" cm="1">
        <f t="array" ref="U122">SUM(SUMIFS(Capacity!X$222:X$251,Capacity!$A$222:$A$251,{"OCGT","Reciprocating Engine"},Capacity!$B$222:$B$251,CapacityCheck!$A122))</f>
        <v>1730</v>
      </c>
      <c r="V122" s="95" cm="1">
        <f t="array" ref="V122">SUM(SUMIFS(Capacity!Y$222:Y$251,Capacity!$A$222:$A$251,{"OCGT","Reciprocating Engine"},Capacity!$B$222:$B$251,CapacityCheck!$A122))</f>
        <v>1290</v>
      </c>
      <c r="W122" s="95" cm="1">
        <f t="array" ref="W122">SUM(SUMIFS(Capacity!Z$222:Z$251,Capacity!$A$222:$A$251,{"OCGT","Reciprocating Engine"},Capacity!$B$222:$B$251,CapacityCheck!$A122))</f>
        <v>1290</v>
      </c>
      <c r="X122" s="95" cm="1">
        <f t="array" ref="X122">SUM(SUMIFS(Capacity!AA$222:AA$251,Capacity!$A$222:$A$251,{"OCGT","Reciprocating Engine"},Capacity!$B$222:$B$251,CapacityCheck!$A122))</f>
        <v>1290</v>
      </c>
      <c r="Y122" s="95" cm="1">
        <f t="array" ref="Y122">SUM(SUMIFS(Capacity!AB$222:AB$251,Capacity!$A$222:$A$251,{"OCGT","Reciprocating Engine"},Capacity!$B$222:$B$251,CapacityCheck!$A122))</f>
        <v>1196</v>
      </c>
      <c r="Z122" s="95" cm="1">
        <f t="array" ref="Z122">SUM(SUMIFS(Capacity!AC$222:AC$251,Capacity!$A$222:$A$251,{"OCGT","Reciprocating Engine"},Capacity!$B$222:$B$251,CapacityCheck!$A122))</f>
        <v>1196</v>
      </c>
      <c r="AA122" s="95" cm="1">
        <f t="array" ref="AA122">SUM(SUMIFS(Capacity!AD$222:AD$251,Capacity!$A$222:$A$251,{"OCGT","Reciprocating Engine"},Capacity!$B$222:$B$251,CapacityCheck!$A122))</f>
        <v>1196</v>
      </c>
      <c r="AB122" s="95" cm="1">
        <f t="array" ref="AB122">SUM(SUMIFS(Capacity!AE$222:AE$251,Capacity!$A$222:$A$251,{"OCGT","Reciprocating Engine"},Capacity!$B$222:$B$251,CapacityCheck!$A122))</f>
        <v>1196</v>
      </c>
      <c r="AC122" s="95" cm="1">
        <f t="array" ref="AC122">SUM(SUMIFS(Capacity!AF$222:AF$251,Capacity!$A$222:$A$251,{"OCGT","Reciprocating Engine"},Capacity!$B$222:$B$251,CapacityCheck!$A122))</f>
        <v>1196</v>
      </c>
      <c r="AD122" s="95" cm="1">
        <f t="array" ref="AD122">SUM(SUMIFS(Capacity!AG$222:AG$251,Capacity!$A$222:$A$251,{"OCGT","Reciprocating Engine"},Capacity!$B$222:$B$251,CapacityCheck!$A122))</f>
        <v>612</v>
      </c>
      <c r="AE122" s="95" cm="1">
        <f t="array" ref="AE122">SUM(SUMIFS(Capacity!AH$222:AH$251,Capacity!$A$222:$A$251,{"OCGT","Reciprocating Engine"},Capacity!$B$222:$B$251,CapacityCheck!$A122))</f>
        <v>612</v>
      </c>
    </row>
    <row r="125" spans="1:31" x14ac:dyDescent="0.3">
      <c r="A125" s="95" t="s">
        <v>1233</v>
      </c>
      <c r="B125" s="95" t="s">
        <v>1315</v>
      </c>
      <c r="C125" s="95" t="s">
        <v>1316</v>
      </c>
      <c r="D125" s="95" t="s">
        <v>1317</v>
      </c>
      <c r="E125" s="95" t="s">
        <v>1318</v>
      </c>
      <c r="F125" s="95" t="s">
        <v>1319</v>
      </c>
      <c r="G125" s="95" t="s">
        <v>1320</v>
      </c>
      <c r="H125" s="95" t="s">
        <v>1321</v>
      </c>
      <c r="I125" s="95" t="s">
        <v>1322</v>
      </c>
      <c r="J125" s="95" t="s">
        <v>1323</v>
      </c>
      <c r="K125" s="95" t="s">
        <v>1324</v>
      </c>
      <c r="L125" s="95" t="s">
        <v>1325</v>
      </c>
      <c r="M125" s="95" t="s">
        <v>1326</v>
      </c>
      <c r="N125" s="95" t="s">
        <v>1327</v>
      </c>
      <c r="O125" s="95" t="s">
        <v>1328</v>
      </c>
      <c r="P125" s="95" t="s">
        <v>1329</v>
      </c>
      <c r="Q125" s="95" t="s">
        <v>1330</v>
      </c>
      <c r="R125" s="95" t="s">
        <v>1331</v>
      </c>
      <c r="S125" s="95" t="s">
        <v>1332</v>
      </c>
      <c r="T125" s="95" t="s">
        <v>1333</v>
      </c>
      <c r="U125" s="95" t="s">
        <v>1334</v>
      </c>
      <c r="V125" s="95" t="s">
        <v>1335</v>
      </c>
      <c r="W125" s="95" t="s">
        <v>1336</v>
      </c>
      <c r="X125" s="95" t="s">
        <v>1337</v>
      </c>
      <c r="Y125" s="95" t="s">
        <v>1338</v>
      </c>
      <c r="Z125" s="95" t="s">
        <v>1339</v>
      </c>
      <c r="AA125" s="95" t="s">
        <v>1340</v>
      </c>
      <c r="AB125" s="95" t="s">
        <v>1341</v>
      </c>
      <c r="AC125" s="95" t="s">
        <v>1342</v>
      </c>
      <c r="AD125" s="95" t="s">
        <v>1343</v>
      </c>
      <c r="AE125" s="95" t="s">
        <v>1344</v>
      </c>
    </row>
    <row r="126" spans="1:31" x14ac:dyDescent="0.3">
      <c r="A126" s="95" t="s">
        <v>692</v>
      </c>
      <c r="B126" s="95" t="s">
        <v>575</v>
      </c>
      <c r="C126" s="95" cm="1">
        <f t="array" ref="C126">SUM(SUMIFS(Capacity!F$222:F$251,Capacity!$A$222:$A$251,{"Steam Sub Critical","Steam Super Critical"},Capacity!$B$222:$B$251,CapacityCheck!$A126))</f>
        <v>0</v>
      </c>
      <c r="D126" s="95" cm="1">
        <f t="array" ref="D126">SUM(SUMIFS(Capacity!G$222:G$251,Capacity!$A$222:$A$251,{"Steam Sub Critical","Steam Super Critical"},Capacity!$B$222:$B$251,CapacityCheck!$A126))</f>
        <v>0</v>
      </c>
      <c r="E126" s="95" cm="1">
        <f t="array" ref="E126">SUM(SUMIFS(Capacity!H$222:H$251,Capacity!$A$222:$A$251,{"Steam Sub Critical","Steam Super Critical"},Capacity!$B$222:$B$251,CapacityCheck!$A126))</f>
        <v>0</v>
      </c>
      <c r="F126" s="95" cm="1">
        <f t="array" ref="F126">SUM(SUMIFS(Capacity!I$222:I$251,Capacity!$A$222:$A$251,{"Steam Sub Critical","Steam Super Critical"},Capacity!$B$222:$B$251,CapacityCheck!$A126))</f>
        <v>0</v>
      </c>
      <c r="G126" s="95" cm="1">
        <f t="array" ref="G126">SUM(SUMIFS(Capacity!J$222:J$251,Capacity!$A$222:$A$251,{"Steam Sub Critical","Steam Super Critical"},Capacity!$B$222:$B$251,CapacityCheck!$A126))</f>
        <v>0</v>
      </c>
      <c r="H126" s="95" cm="1">
        <f t="array" ref="H126">SUM(SUMIFS(Capacity!K$222:K$251,Capacity!$A$222:$A$251,{"Steam Sub Critical","Steam Super Critical"},Capacity!$B$222:$B$251,CapacityCheck!$A126))</f>
        <v>0</v>
      </c>
      <c r="I126" s="95" cm="1">
        <f t="array" ref="I126">SUM(SUMIFS(Capacity!L$222:L$251,Capacity!$A$222:$A$251,{"Steam Sub Critical","Steam Super Critical"},Capacity!$B$222:$B$251,CapacityCheck!$A126))</f>
        <v>0</v>
      </c>
      <c r="J126" s="95" cm="1">
        <f t="array" ref="J126">SUM(SUMIFS(Capacity!M$222:M$251,Capacity!$A$222:$A$251,{"Steam Sub Critical","Steam Super Critical"},Capacity!$B$222:$B$251,CapacityCheck!$A126))</f>
        <v>0</v>
      </c>
      <c r="K126" s="95" cm="1">
        <f t="array" ref="K126">SUM(SUMIFS(Capacity!N$222:N$251,Capacity!$A$222:$A$251,{"Steam Sub Critical","Steam Super Critical"},Capacity!$B$222:$B$251,CapacityCheck!$A126))</f>
        <v>0</v>
      </c>
      <c r="L126" s="95" cm="1">
        <f t="array" ref="L126">SUM(SUMIFS(Capacity!O$222:O$251,Capacity!$A$222:$A$251,{"Steam Sub Critical","Steam Super Critical"},Capacity!$B$222:$B$251,CapacityCheck!$A126))</f>
        <v>0</v>
      </c>
      <c r="M126" s="95" cm="1">
        <f t="array" ref="M126">SUM(SUMIFS(Capacity!P$222:P$251,Capacity!$A$222:$A$251,{"Steam Sub Critical","Steam Super Critical"},Capacity!$B$222:$B$251,CapacityCheck!$A126))</f>
        <v>0</v>
      </c>
      <c r="N126" s="95" cm="1">
        <f t="array" ref="N126">SUM(SUMIFS(Capacity!Q$222:Q$251,Capacity!$A$222:$A$251,{"Steam Sub Critical","Steam Super Critical"},Capacity!$B$222:$B$251,CapacityCheck!$A126))</f>
        <v>0</v>
      </c>
      <c r="O126" s="95" cm="1">
        <f t="array" ref="O126">SUM(SUMIFS(Capacity!R$222:R$251,Capacity!$A$222:$A$251,{"Steam Sub Critical","Steam Super Critical"},Capacity!$B$222:$B$251,CapacityCheck!$A126))</f>
        <v>0</v>
      </c>
      <c r="P126" s="95" cm="1">
        <f t="array" ref="P126">SUM(SUMIFS(Capacity!S$222:S$251,Capacity!$A$222:$A$251,{"Steam Sub Critical","Steam Super Critical"},Capacity!$B$222:$B$251,CapacityCheck!$A126))</f>
        <v>0</v>
      </c>
      <c r="Q126" s="95" cm="1">
        <f t="array" ref="Q126">SUM(SUMIFS(Capacity!T$222:T$251,Capacity!$A$222:$A$251,{"Steam Sub Critical","Steam Super Critical"},Capacity!$B$222:$B$251,CapacityCheck!$A126))</f>
        <v>0</v>
      </c>
      <c r="R126" s="95" cm="1">
        <f t="array" ref="R126">SUM(SUMIFS(Capacity!U$222:U$251,Capacity!$A$222:$A$251,{"Steam Sub Critical","Steam Super Critical"},Capacity!$B$222:$B$251,CapacityCheck!$A126))</f>
        <v>0</v>
      </c>
      <c r="S126" s="95" cm="1">
        <f t="array" ref="S126">SUM(SUMIFS(Capacity!V$222:V$251,Capacity!$A$222:$A$251,{"Steam Sub Critical","Steam Super Critical"},Capacity!$B$222:$B$251,CapacityCheck!$A126))</f>
        <v>0</v>
      </c>
      <c r="T126" s="95" cm="1">
        <f t="array" ref="T126">SUM(SUMIFS(Capacity!W$222:W$251,Capacity!$A$222:$A$251,{"Steam Sub Critical","Steam Super Critical"},Capacity!$B$222:$B$251,CapacityCheck!$A126))</f>
        <v>0</v>
      </c>
      <c r="U126" s="95" cm="1">
        <f t="array" ref="U126">SUM(SUMIFS(Capacity!X$222:X$251,Capacity!$A$222:$A$251,{"Steam Sub Critical","Steam Super Critical"},Capacity!$B$222:$B$251,CapacityCheck!$A126))</f>
        <v>0</v>
      </c>
      <c r="V126" s="95" cm="1">
        <f t="array" ref="V126">SUM(SUMIFS(Capacity!Y$222:Y$251,Capacity!$A$222:$A$251,{"Steam Sub Critical","Steam Super Critical"},Capacity!$B$222:$B$251,CapacityCheck!$A126))</f>
        <v>0</v>
      </c>
      <c r="W126" s="95" cm="1">
        <f t="array" ref="W126">SUM(SUMIFS(Capacity!Z$222:Z$251,Capacity!$A$222:$A$251,{"Steam Sub Critical","Steam Super Critical"},Capacity!$B$222:$B$251,CapacityCheck!$A126))</f>
        <v>0</v>
      </c>
      <c r="X126" s="95" cm="1">
        <f t="array" ref="X126">SUM(SUMIFS(Capacity!AA$222:AA$251,Capacity!$A$222:$A$251,{"Steam Sub Critical","Steam Super Critical"},Capacity!$B$222:$B$251,CapacityCheck!$A126))</f>
        <v>0</v>
      </c>
      <c r="Y126" s="95" cm="1">
        <f t="array" ref="Y126">SUM(SUMIFS(Capacity!AB$222:AB$251,Capacity!$A$222:$A$251,{"Steam Sub Critical","Steam Super Critical"},Capacity!$B$222:$B$251,CapacityCheck!$A126))</f>
        <v>0</v>
      </c>
      <c r="Z126" s="95" cm="1">
        <f t="array" ref="Z126">SUM(SUMIFS(Capacity!AC$222:AC$251,Capacity!$A$222:$A$251,{"Steam Sub Critical","Steam Super Critical"},Capacity!$B$222:$B$251,CapacityCheck!$A126))</f>
        <v>0</v>
      </c>
      <c r="AA126" s="95" cm="1">
        <f t="array" ref="AA126">SUM(SUMIFS(Capacity!AD$222:AD$251,Capacity!$A$222:$A$251,{"Steam Sub Critical","Steam Super Critical"},Capacity!$B$222:$B$251,CapacityCheck!$A126))</f>
        <v>0</v>
      </c>
      <c r="AB126" s="95" cm="1">
        <f t="array" ref="AB126">SUM(SUMIFS(Capacity!AE$222:AE$251,Capacity!$A$222:$A$251,{"Steam Sub Critical","Steam Super Critical"},Capacity!$B$222:$B$251,CapacityCheck!$A126))</f>
        <v>0</v>
      </c>
      <c r="AC126" s="95" cm="1">
        <f t="array" ref="AC126">SUM(SUMIFS(Capacity!AF$222:AF$251,Capacity!$A$222:$A$251,{"Steam Sub Critical","Steam Super Critical"},Capacity!$B$222:$B$251,CapacityCheck!$A126))</f>
        <v>0</v>
      </c>
      <c r="AD126" s="95" cm="1">
        <f t="array" ref="AD126">SUM(SUMIFS(Capacity!AG$222:AG$251,Capacity!$A$222:$A$251,{"Steam Sub Critical","Steam Super Critical"},Capacity!$B$222:$B$251,CapacityCheck!$A126))</f>
        <v>0</v>
      </c>
      <c r="AE126" s="95" cm="1">
        <f t="array" ref="AE126">SUM(SUMIFS(Capacity!AH$222:AH$251,Capacity!$A$222:$A$251,{"Steam Sub Critical","Steam Super Critical"},Capacity!$B$222:$B$251,CapacityCheck!$A126))</f>
        <v>0</v>
      </c>
    </row>
    <row r="127" spans="1:31" x14ac:dyDescent="0.3">
      <c r="A127" s="95" t="s">
        <v>692</v>
      </c>
      <c r="B127" s="95" t="s">
        <v>360</v>
      </c>
      <c r="C127" s="95">
        <f>SUM(SUMIFS(Capacity!F$222:F$251,Capacity!$A$222:$A$251,$B127,Capacity!$B$222:$B$251,CapacityCheck!$A127))</f>
        <v>476</v>
      </c>
      <c r="D127" s="95">
        <f>SUM(SUMIFS(Capacity!G$222:G$251,Capacity!$A$222:$A$251,$B127,Capacity!$B$222:$B$251,CapacityCheck!$A127))</f>
        <v>476</v>
      </c>
      <c r="E127" s="95">
        <f>SUM(SUMIFS(Capacity!H$222:H$251,Capacity!$A$222:$A$251,$B127,Capacity!$B$222:$B$251,CapacityCheck!$A127))</f>
        <v>476</v>
      </c>
      <c r="F127" s="95">
        <f>SUM(SUMIFS(Capacity!I$222:I$251,Capacity!$A$222:$A$251,$B127,Capacity!$B$222:$B$251,CapacityCheck!$A127))</f>
        <v>358</v>
      </c>
      <c r="G127" s="95">
        <f>SUM(SUMIFS(Capacity!J$222:J$251,Capacity!$A$222:$A$251,$B127,Capacity!$B$222:$B$251,CapacityCheck!$A127))</f>
        <v>358</v>
      </c>
      <c r="H127" s="95">
        <f>SUM(SUMIFS(Capacity!K$222:K$251,Capacity!$A$222:$A$251,$B127,Capacity!$B$222:$B$251,CapacityCheck!$A127))</f>
        <v>358</v>
      </c>
      <c r="I127" s="95">
        <f>SUM(SUMIFS(Capacity!L$222:L$251,Capacity!$A$222:$A$251,$B127,Capacity!$B$222:$B$251,CapacityCheck!$A127))</f>
        <v>358</v>
      </c>
      <c r="J127" s="95">
        <f>SUM(SUMIFS(Capacity!M$222:M$251,Capacity!$A$222:$A$251,$B127,Capacity!$B$222:$B$251,CapacityCheck!$A127))</f>
        <v>358</v>
      </c>
      <c r="K127" s="95">
        <f>SUM(SUMIFS(Capacity!N$222:N$251,Capacity!$A$222:$A$251,$B127,Capacity!$B$222:$B$251,CapacityCheck!$A127))</f>
        <v>358</v>
      </c>
      <c r="L127" s="95">
        <f>SUM(SUMIFS(Capacity!O$222:O$251,Capacity!$A$222:$A$251,$B127,Capacity!$B$222:$B$251,CapacityCheck!$A127))</f>
        <v>358</v>
      </c>
      <c r="M127" s="95">
        <f>SUM(SUMIFS(Capacity!P$222:P$251,Capacity!$A$222:$A$251,$B127,Capacity!$B$222:$B$251,CapacityCheck!$A127))</f>
        <v>358</v>
      </c>
      <c r="N127" s="95">
        <f>SUM(SUMIFS(Capacity!Q$222:Q$251,Capacity!$A$222:$A$251,$B127,Capacity!$B$222:$B$251,CapacityCheck!$A127))</f>
        <v>358</v>
      </c>
      <c r="O127" s="95">
        <f>SUM(SUMIFS(Capacity!R$222:R$251,Capacity!$A$222:$A$251,$B127,Capacity!$B$222:$B$251,CapacityCheck!$A127))</f>
        <v>358</v>
      </c>
      <c r="P127" s="95">
        <f>SUM(SUMIFS(Capacity!S$222:S$251,Capacity!$A$222:$A$251,$B127,Capacity!$B$222:$B$251,CapacityCheck!$A127))</f>
        <v>358</v>
      </c>
      <c r="Q127" s="95">
        <f>SUM(SUMIFS(Capacity!T$222:T$251,Capacity!$A$222:$A$251,$B127,Capacity!$B$222:$B$251,CapacityCheck!$A127))</f>
        <v>358</v>
      </c>
      <c r="R127" s="95">
        <f>SUM(SUMIFS(Capacity!U$222:U$251,Capacity!$A$222:$A$251,$B127,Capacity!$B$222:$B$251,CapacityCheck!$A127))</f>
        <v>358</v>
      </c>
      <c r="S127" s="95">
        <f>SUM(SUMIFS(Capacity!V$222:V$251,Capacity!$A$222:$A$251,$B127,Capacity!$B$222:$B$251,CapacityCheck!$A127))</f>
        <v>358</v>
      </c>
      <c r="T127" s="95">
        <f>SUM(SUMIFS(Capacity!W$222:W$251,Capacity!$A$222:$A$251,$B127,Capacity!$B$222:$B$251,CapacityCheck!$A127))</f>
        <v>0</v>
      </c>
      <c r="U127" s="95">
        <f>SUM(SUMIFS(Capacity!X$222:X$251,Capacity!$A$222:$A$251,$B127,Capacity!$B$222:$B$251,CapacityCheck!$A127))</f>
        <v>0</v>
      </c>
      <c r="V127" s="95">
        <f>SUM(SUMIFS(Capacity!Y$222:Y$251,Capacity!$A$222:$A$251,$B127,Capacity!$B$222:$B$251,CapacityCheck!$A127))</f>
        <v>0</v>
      </c>
      <c r="W127" s="95">
        <f>SUM(SUMIFS(Capacity!Z$222:Z$251,Capacity!$A$222:$A$251,$B127,Capacity!$B$222:$B$251,CapacityCheck!$A127))</f>
        <v>0</v>
      </c>
      <c r="X127" s="95">
        <f>SUM(SUMIFS(Capacity!AA$222:AA$251,Capacity!$A$222:$A$251,$B127,Capacity!$B$222:$B$251,CapacityCheck!$A127))</f>
        <v>0</v>
      </c>
      <c r="Y127" s="95">
        <f>SUM(SUMIFS(Capacity!AB$222:AB$251,Capacity!$A$222:$A$251,$B127,Capacity!$B$222:$B$251,CapacityCheck!$A127))</f>
        <v>0</v>
      </c>
      <c r="Z127" s="95">
        <f>SUM(SUMIFS(Capacity!AC$222:AC$251,Capacity!$A$222:$A$251,$B127,Capacity!$B$222:$B$251,CapacityCheck!$A127))</f>
        <v>0</v>
      </c>
      <c r="AA127" s="95">
        <f>SUM(SUMIFS(Capacity!AD$222:AD$251,Capacity!$A$222:$A$251,$B127,Capacity!$B$222:$B$251,CapacityCheck!$A127))</f>
        <v>0</v>
      </c>
      <c r="AB127" s="95">
        <f>SUM(SUMIFS(Capacity!AE$222:AE$251,Capacity!$A$222:$A$251,$B127,Capacity!$B$222:$B$251,CapacityCheck!$A127))</f>
        <v>0</v>
      </c>
      <c r="AC127" s="95">
        <f>SUM(SUMIFS(Capacity!AF$222:AF$251,Capacity!$A$222:$A$251,$B127,Capacity!$B$222:$B$251,CapacityCheck!$A127))</f>
        <v>0</v>
      </c>
      <c r="AD127" s="95">
        <f>SUM(SUMIFS(Capacity!AG$222:AG$251,Capacity!$A$222:$A$251,$B127,Capacity!$B$222:$B$251,CapacityCheck!$A127))</f>
        <v>0</v>
      </c>
      <c r="AE127" s="95">
        <f>SUM(SUMIFS(Capacity!AH$222:AH$251,Capacity!$A$222:$A$251,$B127,Capacity!$B$222:$B$251,CapacityCheck!$A127))</f>
        <v>0</v>
      </c>
    </row>
    <row r="128" spans="1:31" x14ac:dyDescent="0.3">
      <c r="A128" s="95" t="s">
        <v>692</v>
      </c>
      <c r="B128" s="95" t="s">
        <v>1346</v>
      </c>
      <c r="C128" s="95">
        <f>SUM(SUMIFS(Capacity!F$222:F$251,Capacity!$A$222:$A$251,"Gas-powered steam turbine",Capacity!$B$222:$B$251,CapacityCheck!$A128))</f>
        <v>600</v>
      </c>
      <c r="D128" s="95">
        <f>SUM(SUMIFS(Capacity!G$222:G$251,Capacity!$A$222:$A$251,"Gas-powered steam turbine",Capacity!$B$222:$B$251,CapacityCheck!$A128))</f>
        <v>600</v>
      </c>
      <c r="E128" s="95">
        <f>SUM(SUMIFS(Capacity!H$222:H$251,Capacity!$A$222:$A$251,"Gas-powered steam turbine",Capacity!$B$222:$B$251,CapacityCheck!$A128))</f>
        <v>600</v>
      </c>
      <c r="F128" s="95">
        <f>SUM(SUMIFS(Capacity!I$222:I$251,Capacity!$A$222:$A$251,"Gas-powered steam turbine",Capacity!$B$222:$B$251,CapacityCheck!$A128))</f>
        <v>400</v>
      </c>
      <c r="G128" s="95">
        <f>SUM(SUMIFS(Capacity!J$222:J$251,Capacity!$A$222:$A$251,"Gas-powered steam turbine",Capacity!$B$222:$B$251,CapacityCheck!$A128))</f>
        <v>400</v>
      </c>
      <c r="H128" s="95">
        <f>SUM(SUMIFS(Capacity!K$222:K$251,Capacity!$A$222:$A$251,"Gas-powered steam turbine",Capacity!$B$222:$B$251,CapacityCheck!$A128))</f>
        <v>400</v>
      </c>
      <c r="I128" s="95">
        <f>SUM(SUMIFS(Capacity!L$222:L$251,Capacity!$A$222:$A$251,"Gas-powered steam turbine",Capacity!$B$222:$B$251,CapacityCheck!$A128))</f>
        <v>400</v>
      </c>
      <c r="J128" s="95">
        <f>SUM(SUMIFS(Capacity!M$222:M$251,Capacity!$A$222:$A$251,"Gas-powered steam turbine",Capacity!$B$222:$B$251,CapacityCheck!$A128))</f>
        <v>400</v>
      </c>
      <c r="K128" s="95">
        <f>SUM(SUMIFS(Capacity!N$222:N$251,Capacity!$A$222:$A$251,"Gas-powered steam turbine",Capacity!$B$222:$B$251,CapacityCheck!$A128))</f>
        <v>400</v>
      </c>
      <c r="L128" s="95">
        <f>SUM(SUMIFS(Capacity!O$222:O$251,Capacity!$A$222:$A$251,"Gas-powered steam turbine",Capacity!$B$222:$B$251,CapacityCheck!$A128))</f>
        <v>400</v>
      </c>
      <c r="M128" s="95">
        <f>SUM(SUMIFS(Capacity!P$222:P$251,Capacity!$A$222:$A$251,"Gas-powered steam turbine",Capacity!$B$222:$B$251,CapacityCheck!$A128))</f>
        <v>400</v>
      </c>
      <c r="N128" s="95">
        <f>SUM(SUMIFS(Capacity!Q$222:Q$251,Capacity!$A$222:$A$251,"Gas-powered steam turbine",Capacity!$B$222:$B$251,CapacityCheck!$A128))</f>
        <v>400</v>
      </c>
      <c r="O128" s="95">
        <f>SUM(SUMIFS(Capacity!R$222:R$251,Capacity!$A$222:$A$251,"Gas-powered steam turbine",Capacity!$B$222:$B$251,CapacityCheck!$A128))</f>
        <v>400</v>
      </c>
      <c r="P128" s="95">
        <f>SUM(SUMIFS(Capacity!S$222:S$251,Capacity!$A$222:$A$251,"Gas-powered steam turbine",Capacity!$B$222:$B$251,CapacityCheck!$A128))</f>
        <v>400</v>
      </c>
      <c r="Q128" s="95">
        <f>SUM(SUMIFS(Capacity!T$222:T$251,Capacity!$A$222:$A$251,"Gas-powered steam turbine",Capacity!$B$222:$B$251,CapacityCheck!$A128))</f>
        <v>400</v>
      </c>
      <c r="R128" s="95">
        <f>SUM(SUMIFS(Capacity!U$222:U$251,Capacity!$A$222:$A$251,"Gas-powered steam turbine",Capacity!$B$222:$B$251,CapacityCheck!$A128))</f>
        <v>0</v>
      </c>
      <c r="S128" s="95">
        <f>SUM(SUMIFS(Capacity!V$222:V$251,Capacity!$A$222:$A$251,"Gas-powered steam turbine",Capacity!$B$222:$B$251,CapacityCheck!$A128))</f>
        <v>0</v>
      </c>
      <c r="T128" s="95">
        <f>SUM(SUMIFS(Capacity!W$222:W$251,Capacity!$A$222:$A$251,"Gas-powered steam turbine",Capacity!$B$222:$B$251,CapacityCheck!$A128))</f>
        <v>0</v>
      </c>
      <c r="U128" s="95">
        <f>SUM(SUMIFS(Capacity!X$222:X$251,Capacity!$A$222:$A$251,"Gas-powered steam turbine",Capacity!$B$222:$B$251,CapacityCheck!$A128))</f>
        <v>0</v>
      </c>
      <c r="V128" s="95">
        <f>SUM(SUMIFS(Capacity!Y$222:Y$251,Capacity!$A$222:$A$251,"Gas-powered steam turbine",Capacity!$B$222:$B$251,CapacityCheck!$A128))</f>
        <v>0</v>
      </c>
      <c r="W128" s="95">
        <f>SUM(SUMIFS(Capacity!Z$222:Z$251,Capacity!$A$222:$A$251,"Gas-powered steam turbine",Capacity!$B$222:$B$251,CapacityCheck!$A128))</f>
        <v>0</v>
      </c>
      <c r="X128" s="95">
        <f>SUM(SUMIFS(Capacity!AA$222:AA$251,Capacity!$A$222:$A$251,"Gas-powered steam turbine",Capacity!$B$222:$B$251,CapacityCheck!$A128))</f>
        <v>0</v>
      </c>
      <c r="Y128" s="95">
        <f>SUM(SUMIFS(Capacity!AB$222:AB$251,Capacity!$A$222:$A$251,"Gas-powered steam turbine",Capacity!$B$222:$B$251,CapacityCheck!$A128))</f>
        <v>0</v>
      </c>
      <c r="Z128" s="95">
        <f>SUM(SUMIFS(Capacity!AC$222:AC$251,Capacity!$A$222:$A$251,"Gas-powered steam turbine",Capacity!$B$222:$B$251,CapacityCheck!$A128))</f>
        <v>0</v>
      </c>
      <c r="AA128" s="95">
        <f>SUM(SUMIFS(Capacity!AD$222:AD$251,Capacity!$A$222:$A$251,"Gas-powered steam turbine",Capacity!$B$222:$B$251,CapacityCheck!$A128))</f>
        <v>0</v>
      </c>
      <c r="AB128" s="95">
        <f>SUM(SUMIFS(Capacity!AE$222:AE$251,Capacity!$A$222:$A$251,"Gas-powered steam turbine",Capacity!$B$222:$B$251,CapacityCheck!$A128))</f>
        <v>0</v>
      </c>
      <c r="AC128" s="95">
        <f>SUM(SUMIFS(Capacity!AF$222:AF$251,Capacity!$A$222:$A$251,"Gas-powered steam turbine",Capacity!$B$222:$B$251,CapacityCheck!$A128))</f>
        <v>0</v>
      </c>
      <c r="AD128" s="95">
        <f>SUM(SUMIFS(Capacity!AG$222:AG$251,Capacity!$A$222:$A$251,"Gas-powered steam turbine",Capacity!$B$222:$B$251,CapacityCheck!$A128))</f>
        <v>0</v>
      </c>
      <c r="AE128" s="95">
        <f>SUM(SUMIFS(Capacity!AH$222:AH$251,Capacity!$A$222:$A$251,"Gas-powered steam turbine",Capacity!$B$222:$B$251,CapacityCheck!$A128))</f>
        <v>0</v>
      </c>
    </row>
    <row r="129" spans="1:31" x14ac:dyDescent="0.3">
      <c r="A129" s="95" t="s">
        <v>692</v>
      </c>
      <c r="B129" s="95" t="s">
        <v>1347</v>
      </c>
      <c r="C129" s="95" cm="1">
        <f t="array" ref="C129">SUM(SUMIFS(Capacity!F$222:F$251,Capacity!$A$222:$A$251,{"OCGT","Reciprocating Engine"},Capacity!$B$222:$B$251,CapacityCheck!$A129))</f>
        <v>1200.8</v>
      </c>
      <c r="D129" s="95" cm="1">
        <f t="array" ref="D129">SUM(SUMIFS(Capacity!G$222:G$251,Capacity!$A$222:$A$251,{"OCGT","Reciprocating Engine"},Capacity!$B$222:$B$251,CapacityCheck!$A129))</f>
        <v>1200.8</v>
      </c>
      <c r="E129" s="95" cm="1">
        <f t="array" ref="E129">SUM(SUMIFS(Capacity!H$222:H$251,Capacity!$A$222:$A$251,{"OCGT","Reciprocating Engine"},Capacity!$B$222:$B$251,CapacityCheck!$A129))</f>
        <v>1323.8</v>
      </c>
      <c r="F129" s="95" cm="1">
        <f t="array" ref="F129">SUM(SUMIFS(Capacity!I$222:I$251,Capacity!$A$222:$A$251,{"OCGT","Reciprocating Engine"},Capacity!$B$222:$B$251,CapacityCheck!$A129))</f>
        <v>1323.8</v>
      </c>
      <c r="G129" s="95" cm="1">
        <f t="array" ref="G129">SUM(SUMIFS(Capacity!J$222:J$251,Capacity!$A$222:$A$251,{"OCGT","Reciprocating Engine"},Capacity!$B$222:$B$251,CapacityCheck!$A129))</f>
        <v>1323.8</v>
      </c>
      <c r="H129" s="95" cm="1">
        <f t="array" ref="H129">SUM(SUMIFS(Capacity!K$222:K$251,Capacity!$A$222:$A$251,{"OCGT","Reciprocating Engine"},Capacity!$B$222:$B$251,CapacityCheck!$A129))</f>
        <v>1323.8</v>
      </c>
      <c r="I129" s="95" cm="1">
        <f t="array" ref="I129">SUM(SUMIFS(Capacity!L$222:L$251,Capacity!$A$222:$A$251,{"OCGT","Reciprocating Engine"},Capacity!$B$222:$B$251,CapacityCheck!$A129))</f>
        <v>1323.8</v>
      </c>
      <c r="J129" s="95" cm="1">
        <f t="array" ref="J129">SUM(SUMIFS(Capacity!M$222:M$251,Capacity!$A$222:$A$251,{"OCGT","Reciprocating Engine"},Capacity!$B$222:$B$251,CapacityCheck!$A129))</f>
        <v>1323.8</v>
      </c>
      <c r="K129" s="95" cm="1">
        <f t="array" ref="K129">SUM(SUMIFS(Capacity!N$222:N$251,Capacity!$A$222:$A$251,{"OCGT","Reciprocating Engine"},Capacity!$B$222:$B$251,CapacityCheck!$A129))</f>
        <v>1323.8</v>
      </c>
      <c r="L129" s="95" cm="1">
        <f t="array" ref="L129">SUM(SUMIFS(Capacity!O$222:O$251,Capacity!$A$222:$A$251,{"OCGT","Reciprocating Engine"},Capacity!$B$222:$B$251,CapacityCheck!$A129))</f>
        <v>1323.8</v>
      </c>
      <c r="M129" s="95" cm="1">
        <f t="array" ref="M129">SUM(SUMIFS(Capacity!P$222:P$251,Capacity!$A$222:$A$251,{"OCGT","Reciprocating Engine"},Capacity!$B$222:$B$251,CapacityCheck!$A129))</f>
        <v>941.3</v>
      </c>
      <c r="N129" s="95" cm="1">
        <f t="array" ref="N129">SUM(SUMIFS(Capacity!Q$222:Q$251,Capacity!$A$222:$A$251,{"OCGT","Reciprocating Engine"},Capacity!$B$222:$B$251,CapacityCheck!$A129))</f>
        <v>941.3</v>
      </c>
      <c r="O129" s="95" cm="1">
        <f t="array" ref="O129">SUM(SUMIFS(Capacity!R$222:R$251,Capacity!$A$222:$A$251,{"OCGT","Reciprocating Engine"},Capacity!$B$222:$B$251,CapacityCheck!$A129))</f>
        <v>873.3</v>
      </c>
      <c r="P129" s="95" cm="1">
        <f t="array" ref="P129">SUM(SUMIFS(Capacity!S$222:S$251,Capacity!$A$222:$A$251,{"OCGT","Reciprocating Engine"},Capacity!$B$222:$B$251,CapacityCheck!$A129))</f>
        <v>873.3</v>
      </c>
      <c r="Q129" s="95" cm="1">
        <f t="array" ref="Q129">SUM(SUMIFS(Capacity!T$222:T$251,Capacity!$A$222:$A$251,{"OCGT","Reciprocating Engine"},Capacity!$B$222:$B$251,CapacityCheck!$A129))</f>
        <v>873.3</v>
      </c>
      <c r="R129" s="95" cm="1">
        <f t="array" ref="R129">SUM(SUMIFS(Capacity!U$222:U$251,Capacity!$A$222:$A$251,{"OCGT","Reciprocating Engine"},Capacity!$B$222:$B$251,CapacityCheck!$A129))</f>
        <v>793.3</v>
      </c>
      <c r="S129" s="95" cm="1">
        <f t="array" ref="S129">SUM(SUMIFS(Capacity!V$222:V$251,Capacity!$A$222:$A$251,{"OCGT","Reciprocating Engine"},Capacity!$B$222:$B$251,CapacityCheck!$A129))</f>
        <v>793.3</v>
      </c>
      <c r="T129" s="95" cm="1">
        <f t="array" ref="T129">SUM(SUMIFS(Capacity!W$222:W$251,Capacity!$A$222:$A$251,{"OCGT","Reciprocating Engine"},Capacity!$B$222:$B$251,CapacityCheck!$A129))</f>
        <v>793.3</v>
      </c>
      <c r="U129" s="95" cm="1">
        <f t="array" ref="U129">SUM(SUMIFS(Capacity!X$222:X$251,Capacity!$A$222:$A$251,{"OCGT","Reciprocating Engine"},Capacity!$B$222:$B$251,CapacityCheck!$A129))</f>
        <v>793.3</v>
      </c>
      <c r="V129" s="95" cm="1">
        <f t="array" ref="V129">SUM(SUMIFS(Capacity!Y$222:Y$251,Capacity!$A$222:$A$251,{"OCGT","Reciprocating Engine"},Capacity!$B$222:$B$251,CapacityCheck!$A129))</f>
        <v>793.3</v>
      </c>
      <c r="W129" s="95" cm="1">
        <f t="array" ref="W129">SUM(SUMIFS(Capacity!Z$222:Z$251,Capacity!$A$222:$A$251,{"OCGT","Reciprocating Engine"},Capacity!$B$222:$B$251,CapacityCheck!$A129))</f>
        <v>793.3</v>
      </c>
      <c r="X129" s="95" cm="1">
        <f t="array" ref="X129">SUM(SUMIFS(Capacity!AA$222:AA$251,Capacity!$A$222:$A$251,{"OCGT","Reciprocating Engine"},Capacity!$B$222:$B$251,CapacityCheck!$A129))</f>
        <v>793.3</v>
      </c>
      <c r="Y129" s="95" cm="1">
        <f t="array" ref="Y129">SUM(SUMIFS(Capacity!AB$222:AB$251,Capacity!$A$222:$A$251,{"OCGT","Reciprocating Engine"},Capacity!$B$222:$B$251,CapacityCheck!$A129))</f>
        <v>793.3</v>
      </c>
      <c r="Z129" s="95" cm="1">
        <f t="array" ref="Z129">SUM(SUMIFS(Capacity!AC$222:AC$251,Capacity!$A$222:$A$251,{"OCGT","Reciprocating Engine"},Capacity!$B$222:$B$251,CapacityCheck!$A129))</f>
        <v>793.3</v>
      </c>
      <c r="AA129" s="95" cm="1">
        <f t="array" ref="AA129">SUM(SUMIFS(Capacity!AD$222:AD$251,Capacity!$A$222:$A$251,{"OCGT","Reciprocating Engine"},Capacity!$B$222:$B$251,CapacityCheck!$A129))</f>
        <v>455.3</v>
      </c>
      <c r="AB129" s="95" cm="1">
        <f t="array" ref="AB129">SUM(SUMIFS(Capacity!AE$222:AE$251,Capacity!$A$222:$A$251,{"OCGT","Reciprocating Engine"},Capacity!$B$222:$B$251,CapacityCheck!$A129))</f>
        <v>455.3</v>
      </c>
      <c r="AC129" s="95" cm="1">
        <f t="array" ref="AC129">SUM(SUMIFS(Capacity!AF$222:AF$251,Capacity!$A$222:$A$251,{"OCGT","Reciprocating Engine"},Capacity!$B$222:$B$251,CapacityCheck!$A129))</f>
        <v>332.3</v>
      </c>
      <c r="AD129" s="95" cm="1">
        <f t="array" ref="AD129">SUM(SUMIFS(Capacity!AG$222:AG$251,Capacity!$A$222:$A$251,{"OCGT","Reciprocating Engine"},Capacity!$B$222:$B$251,CapacityCheck!$A129))</f>
        <v>332.3</v>
      </c>
      <c r="AE129" s="95" cm="1">
        <f t="array" ref="AE129">SUM(SUMIFS(Capacity!AH$222:AH$251,Capacity!$A$222:$A$251,{"OCGT","Reciprocating Engine"},Capacity!$B$222:$B$251,CapacityCheck!$A129))</f>
        <v>332.3</v>
      </c>
    </row>
    <row r="132" spans="1:31" x14ac:dyDescent="0.3">
      <c r="A132" s="95" t="s">
        <v>1233</v>
      </c>
      <c r="B132" s="95" t="s">
        <v>1315</v>
      </c>
      <c r="C132" s="95" t="s">
        <v>1316</v>
      </c>
      <c r="D132" s="95" t="s">
        <v>1317</v>
      </c>
      <c r="E132" s="95" t="s">
        <v>1318</v>
      </c>
      <c r="F132" s="95" t="s">
        <v>1319</v>
      </c>
      <c r="G132" s="95" t="s">
        <v>1320</v>
      </c>
      <c r="H132" s="95" t="s">
        <v>1321</v>
      </c>
      <c r="I132" s="95" t="s">
        <v>1322</v>
      </c>
      <c r="J132" s="95" t="s">
        <v>1323</v>
      </c>
      <c r="K132" s="95" t="s">
        <v>1324</v>
      </c>
      <c r="L132" s="95" t="s">
        <v>1325</v>
      </c>
      <c r="M132" s="95" t="s">
        <v>1326</v>
      </c>
      <c r="N132" s="95" t="s">
        <v>1327</v>
      </c>
      <c r="O132" s="95" t="s">
        <v>1328</v>
      </c>
      <c r="P132" s="95" t="s">
        <v>1329</v>
      </c>
      <c r="Q132" s="95" t="s">
        <v>1330</v>
      </c>
      <c r="R132" s="95" t="s">
        <v>1331</v>
      </c>
      <c r="S132" s="95" t="s">
        <v>1332</v>
      </c>
      <c r="T132" s="95" t="s">
        <v>1333</v>
      </c>
      <c r="U132" s="95" t="s">
        <v>1334</v>
      </c>
      <c r="V132" s="95" t="s">
        <v>1335</v>
      </c>
      <c r="W132" s="95" t="s">
        <v>1336</v>
      </c>
      <c r="X132" s="95" t="s">
        <v>1337</v>
      </c>
      <c r="Y132" s="95" t="s">
        <v>1338</v>
      </c>
      <c r="Z132" s="95" t="s">
        <v>1339</v>
      </c>
      <c r="AA132" s="95" t="s">
        <v>1340</v>
      </c>
      <c r="AB132" s="95" t="s">
        <v>1341</v>
      </c>
      <c r="AC132" s="95" t="s">
        <v>1342</v>
      </c>
      <c r="AD132" s="95" t="s">
        <v>1343</v>
      </c>
      <c r="AE132" s="95" t="s">
        <v>1344</v>
      </c>
    </row>
    <row r="133" spans="1:31" x14ac:dyDescent="0.3">
      <c r="A133" s="95" t="s">
        <v>351</v>
      </c>
      <c r="B133" s="95" t="s">
        <v>575</v>
      </c>
      <c r="C133" s="95" cm="1">
        <f t="array" ref="C133">SUM(SUMIFS(Capacity!F$222:F$251,Capacity!$A$222:$A$251,{"Steam Sub Critical","Steam Super Critical"},Capacity!$B$222:$B$251,CapacityCheck!$A133))</f>
        <v>0</v>
      </c>
      <c r="D133" s="95" cm="1">
        <f t="array" ref="D133">SUM(SUMIFS(Capacity!G$222:G$251,Capacity!$A$222:$A$251,{"Steam Sub Critical","Steam Super Critical"},Capacity!$B$222:$B$251,CapacityCheck!$A133))</f>
        <v>0</v>
      </c>
      <c r="E133" s="95" cm="1">
        <f t="array" ref="E133">SUM(SUMIFS(Capacity!H$222:H$251,Capacity!$A$222:$A$251,{"Steam Sub Critical","Steam Super Critical"},Capacity!$B$222:$B$251,CapacityCheck!$A133))</f>
        <v>0</v>
      </c>
      <c r="F133" s="95" cm="1">
        <f t="array" ref="F133">SUM(SUMIFS(Capacity!I$222:I$251,Capacity!$A$222:$A$251,{"Steam Sub Critical","Steam Super Critical"},Capacity!$B$222:$B$251,CapacityCheck!$A133))</f>
        <v>0</v>
      </c>
      <c r="G133" s="95" cm="1">
        <f t="array" ref="G133">SUM(SUMIFS(Capacity!J$222:J$251,Capacity!$A$222:$A$251,{"Steam Sub Critical","Steam Super Critical"},Capacity!$B$222:$B$251,CapacityCheck!$A133))</f>
        <v>0</v>
      </c>
      <c r="H133" s="95" cm="1">
        <f t="array" ref="H133">SUM(SUMIFS(Capacity!K$222:K$251,Capacity!$A$222:$A$251,{"Steam Sub Critical","Steam Super Critical"},Capacity!$B$222:$B$251,CapacityCheck!$A133))</f>
        <v>0</v>
      </c>
      <c r="I133" s="95" cm="1">
        <f t="array" ref="I133">SUM(SUMIFS(Capacity!L$222:L$251,Capacity!$A$222:$A$251,{"Steam Sub Critical","Steam Super Critical"},Capacity!$B$222:$B$251,CapacityCheck!$A133))</f>
        <v>0</v>
      </c>
      <c r="J133" s="95" cm="1">
        <f t="array" ref="J133">SUM(SUMIFS(Capacity!M$222:M$251,Capacity!$A$222:$A$251,{"Steam Sub Critical","Steam Super Critical"},Capacity!$B$222:$B$251,CapacityCheck!$A133))</f>
        <v>0</v>
      </c>
      <c r="K133" s="95" cm="1">
        <f t="array" ref="K133">SUM(SUMIFS(Capacity!N$222:N$251,Capacity!$A$222:$A$251,{"Steam Sub Critical","Steam Super Critical"},Capacity!$B$222:$B$251,CapacityCheck!$A133))</f>
        <v>0</v>
      </c>
      <c r="L133" s="95" cm="1">
        <f t="array" ref="L133">SUM(SUMIFS(Capacity!O$222:O$251,Capacity!$A$222:$A$251,{"Steam Sub Critical","Steam Super Critical"},Capacity!$B$222:$B$251,CapacityCheck!$A133))</f>
        <v>0</v>
      </c>
      <c r="M133" s="95" cm="1">
        <f t="array" ref="M133">SUM(SUMIFS(Capacity!P$222:P$251,Capacity!$A$222:$A$251,{"Steam Sub Critical","Steam Super Critical"},Capacity!$B$222:$B$251,CapacityCheck!$A133))</f>
        <v>0</v>
      </c>
      <c r="N133" s="95" cm="1">
        <f t="array" ref="N133">SUM(SUMIFS(Capacity!Q$222:Q$251,Capacity!$A$222:$A$251,{"Steam Sub Critical","Steam Super Critical"},Capacity!$B$222:$B$251,CapacityCheck!$A133))</f>
        <v>0</v>
      </c>
      <c r="O133" s="95" cm="1">
        <f t="array" ref="O133">SUM(SUMIFS(Capacity!R$222:R$251,Capacity!$A$222:$A$251,{"Steam Sub Critical","Steam Super Critical"},Capacity!$B$222:$B$251,CapacityCheck!$A133))</f>
        <v>0</v>
      </c>
      <c r="P133" s="95" cm="1">
        <f t="array" ref="P133">SUM(SUMIFS(Capacity!S$222:S$251,Capacity!$A$222:$A$251,{"Steam Sub Critical","Steam Super Critical"},Capacity!$B$222:$B$251,CapacityCheck!$A133))</f>
        <v>0</v>
      </c>
      <c r="Q133" s="95" cm="1">
        <f t="array" ref="Q133">SUM(SUMIFS(Capacity!T$222:T$251,Capacity!$A$222:$A$251,{"Steam Sub Critical","Steam Super Critical"},Capacity!$B$222:$B$251,CapacityCheck!$A133))</f>
        <v>0</v>
      </c>
      <c r="R133" s="95" cm="1">
        <f t="array" ref="R133">SUM(SUMIFS(Capacity!U$222:U$251,Capacity!$A$222:$A$251,{"Steam Sub Critical","Steam Super Critical"},Capacity!$B$222:$B$251,CapacityCheck!$A133))</f>
        <v>0</v>
      </c>
      <c r="S133" s="95" cm="1">
        <f t="array" ref="S133">SUM(SUMIFS(Capacity!V$222:V$251,Capacity!$A$222:$A$251,{"Steam Sub Critical","Steam Super Critical"},Capacity!$B$222:$B$251,CapacityCheck!$A133))</f>
        <v>0</v>
      </c>
      <c r="T133" s="95" cm="1">
        <f t="array" ref="T133">SUM(SUMIFS(Capacity!W$222:W$251,Capacity!$A$222:$A$251,{"Steam Sub Critical","Steam Super Critical"},Capacity!$B$222:$B$251,CapacityCheck!$A133))</f>
        <v>0</v>
      </c>
      <c r="U133" s="95" cm="1">
        <f t="array" ref="U133">SUM(SUMIFS(Capacity!X$222:X$251,Capacity!$A$222:$A$251,{"Steam Sub Critical","Steam Super Critical"},Capacity!$B$222:$B$251,CapacityCheck!$A133))</f>
        <v>0</v>
      </c>
      <c r="V133" s="95" cm="1">
        <f t="array" ref="V133">SUM(SUMIFS(Capacity!Y$222:Y$251,Capacity!$A$222:$A$251,{"Steam Sub Critical","Steam Super Critical"},Capacity!$B$222:$B$251,CapacityCheck!$A133))</f>
        <v>0</v>
      </c>
      <c r="W133" s="95" cm="1">
        <f t="array" ref="W133">SUM(SUMIFS(Capacity!Z$222:Z$251,Capacity!$A$222:$A$251,{"Steam Sub Critical","Steam Super Critical"},Capacity!$B$222:$B$251,CapacityCheck!$A133))</f>
        <v>0</v>
      </c>
      <c r="X133" s="95" cm="1">
        <f t="array" ref="X133">SUM(SUMIFS(Capacity!AA$222:AA$251,Capacity!$A$222:$A$251,{"Steam Sub Critical","Steam Super Critical"},Capacity!$B$222:$B$251,CapacityCheck!$A133))</f>
        <v>0</v>
      </c>
      <c r="Y133" s="95" cm="1">
        <f t="array" ref="Y133">SUM(SUMIFS(Capacity!AB$222:AB$251,Capacity!$A$222:$A$251,{"Steam Sub Critical","Steam Super Critical"},Capacity!$B$222:$B$251,CapacityCheck!$A133))</f>
        <v>0</v>
      </c>
      <c r="Z133" s="95" cm="1">
        <f t="array" ref="Z133">SUM(SUMIFS(Capacity!AC$222:AC$251,Capacity!$A$222:$A$251,{"Steam Sub Critical","Steam Super Critical"},Capacity!$B$222:$B$251,CapacityCheck!$A133))</f>
        <v>0</v>
      </c>
      <c r="AA133" s="95" cm="1">
        <f t="array" ref="AA133">SUM(SUMIFS(Capacity!AD$222:AD$251,Capacity!$A$222:$A$251,{"Steam Sub Critical","Steam Super Critical"},Capacity!$B$222:$B$251,CapacityCheck!$A133))</f>
        <v>0</v>
      </c>
      <c r="AB133" s="95" cm="1">
        <f t="array" ref="AB133">SUM(SUMIFS(Capacity!AE$222:AE$251,Capacity!$A$222:$A$251,{"Steam Sub Critical","Steam Super Critical"},Capacity!$B$222:$B$251,CapacityCheck!$A133))</f>
        <v>0</v>
      </c>
      <c r="AC133" s="95" cm="1">
        <f t="array" ref="AC133">SUM(SUMIFS(Capacity!AF$222:AF$251,Capacity!$A$222:$A$251,{"Steam Sub Critical","Steam Super Critical"},Capacity!$B$222:$B$251,CapacityCheck!$A133))</f>
        <v>0</v>
      </c>
      <c r="AD133" s="95" cm="1">
        <f t="array" ref="AD133">SUM(SUMIFS(Capacity!AG$222:AG$251,Capacity!$A$222:$A$251,{"Steam Sub Critical","Steam Super Critical"},Capacity!$B$222:$B$251,CapacityCheck!$A133))</f>
        <v>0</v>
      </c>
      <c r="AE133" s="95" cm="1">
        <f t="array" ref="AE133">SUM(SUMIFS(Capacity!AH$222:AH$251,Capacity!$A$222:$A$251,{"Steam Sub Critical","Steam Super Critical"},Capacity!$B$222:$B$251,CapacityCheck!$A133))</f>
        <v>0</v>
      </c>
    </row>
    <row r="134" spans="1:31" x14ac:dyDescent="0.3">
      <c r="A134" s="95" t="s">
        <v>351</v>
      </c>
      <c r="B134" s="95" t="s">
        <v>360</v>
      </c>
      <c r="C134" s="95">
        <f>SUM(SUMIFS(Capacity!F$222:F$251,Capacity!$A$222:$A$251,$B134,Capacity!$B$222:$B$251,CapacityCheck!$A134))</f>
        <v>140</v>
      </c>
      <c r="D134" s="95">
        <f>SUM(SUMIFS(Capacity!G$222:G$251,Capacity!$A$222:$A$251,$B134,Capacity!$B$222:$B$251,CapacityCheck!$A134))</f>
        <v>140</v>
      </c>
      <c r="E134" s="95">
        <f>SUM(SUMIFS(Capacity!H$222:H$251,Capacity!$A$222:$A$251,$B134,Capacity!$B$222:$B$251,CapacityCheck!$A134))</f>
        <v>140</v>
      </c>
      <c r="F134" s="95">
        <f>SUM(SUMIFS(Capacity!I$222:I$251,Capacity!$A$222:$A$251,$B134,Capacity!$B$222:$B$251,CapacityCheck!$A134))</f>
        <v>140</v>
      </c>
      <c r="G134" s="95">
        <f>SUM(SUMIFS(Capacity!J$222:J$251,Capacity!$A$222:$A$251,$B134,Capacity!$B$222:$B$251,CapacityCheck!$A134))</f>
        <v>140</v>
      </c>
      <c r="H134" s="95">
        <f>SUM(SUMIFS(Capacity!K$222:K$251,Capacity!$A$222:$A$251,$B134,Capacity!$B$222:$B$251,CapacityCheck!$A134))</f>
        <v>140</v>
      </c>
      <c r="I134" s="95">
        <f>SUM(SUMIFS(Capacity!L$222:L$251,Capacity!$A$222:$A$251,$B134,Capacity!$B$222:$B$251,CapacityCheck!$A134))</f>
        <v>140</v>
      </c>
      <c r="J134" s="95">
        <f>SUM(SUMIFS(Capacity!M$222:M$251,Capacity!$A$222:$A$251,$B134,Capacity!$B$222:$B$251,CapacityCheck!$A134))</f>
        <v>140</v>
      </c>
      <c r="K134" s="95">
        <f>SUM(SUMIFS(Capacity!N$222:N$251,Capacity!$A$222:$A$251,$B134,Capacity!$B$222:$B$251,CapacityCheck!$A134))</f>
        <v>140</v>
      </c>
      <c r="L134" s="95">
        <f>SUM(SUMIFS(Capacity!O$222:O$251,Capacity!$A$222:$A$251,$B134,Capacity!$B$222:$B$251,CapacityCheck!$A134))</f>
        <v>140</v>
      </c>
      <c r="M134" s="95">
        <f>SUM(SUMIFS(Capacity!P$222:P$251,Capacity!$A$222:$A$251,$B134,Capacity!$B$222:$B$251,CapacityCheck!$A134))</f>
        <v>140</v>
      </c>
      <c r="N134" s="95">
        <f>SUM(SUMIFS(Capacity!Q$222:Q$251,Capacity!$A$222:$A$251,$B134,Capacity!$B$222:$B$251,CapacityCheck!$A134))</f>
        <v>140</v>
      </c>
      <c r="O134" s="95">
        <f>SUM(SUMIFS(Capacity!R$222:R$251,Capacity!$A$222:$A$251,$B134,Capacity!$B$222:$B$251,CapacityCheck!$A134))</f>
        <v>140</v>
      </c>
      <c r="P134" s="95">
        <f>SUM(SUMIFS(Capacity!S$222:S$251,Capacity!$A$222:$A$251,$B134,Capacity!$B$222:$B$251,CapacityCheck!$A134))</f>
        <v>140</v>
      </c>
      <c r="Q134" s="95">
        <f>SUM(SUMIFS(Capacity!T$222:T$251,Capacity!$A$222:$A$251,$B134,Capacity!$B$222:$B$251,CapacityCheck!$A134))</f>
        <v>140</v>
      </c>
      <c r="R134" s="95">
        <f>SUM(SUMIFS(Capacity!U$222:U$251,Capacity!$A$222:$A$251,$B134,Capacity!$B$222:$B$251,CapacityCheck!$A134))</f>
        <v>140</v>
      </c>
      <c r="S134" s="95">
        <f>SUM(SUMIFS(Capacity!V$222:V$251,Capacity!$A$222:$A$251,$B134,Capacity!$B$222:$B$251,CapacityCheck!$A134))</f>
        <v>140</v>
      </c>
      <c r="T134" s="95">
        <f>SUM(SUMIFS(Capacity!W$222:W$251,Capacity!$A$222:$A$251,$B134,Capacity!$B$222:$B$251,CapacityCheck!$A134))</f>
        <v>140</v>
      </c>
      <c r="U134" s="95">
        <f>SUM(SUMIFS(Capacity!X$222:X$251,Capacity!$A$222:$A$251,$B134,Capacity!$B$222:$B$251,CapacityCheck!$A134))</f>
        <v>140</v>
      </c>
      <c r="V134" s="95">
        <f>SUM(SUMIFS(Capacity!Y$222:Y$251,Capacity!$A$222:$A$251,$B134,Capacity!$B$222:$B$251,CapacityCheck!$A134))</f>
        <v>140</v>
      </c>
      <c r="W134" s="95">
        <f>SUM(SUMIFS(Capacity!Z$222:Z$251,Capacity!$A$222:$A$251,$B134,Capacity!$B$222:$B$251,CapacityCheck!$A134))</f>
        <v>140</v>
      </c>
      <c r="X134" s="95">
        <f>SUM(SUMIFS(Capacity!AA$222:AA$251,Capacity!$A$222:$A$251,$B134,Capacity!$B$222:$B$251,CapacityCheck!$A134))</f>
        <v>140</v>
      </c>
      <c r="Y134" s="95">
        <f>SUM(SUMIFS(Capacity!AB$222:AB$251,Capacity!$A$222:$A$251,$B134,Capacity!$B$222:$B$251,CapacityCheck!$A134))</f>
        <v>140</v>
      </c>
      <c r="Z134" s="95">
        <f>SUM(SUMIFS(Capacity!AC$222:AC$251,Capacity!$A$222:$A$251,$B134,Capacity!$B$222:$B$251,CapacityCheck!$A134))</f>
        <v>140</v>
      </c>
      <c r="AA134" s="95">
        <f>SUM(SUMIFS(Capacity!AD$222:AD$251,Capacity!$A$222:$A$251,$B134,Capacity!$B$222:$B$251,CapacityCheck!$A134))</f>
        <v>140</v>
      </c>
      <c r="AB134" s="95">
        <f>SUM(SUMIFS(Capacity!AE$222:AE$251,Capacity!$A$222:$A$251,$B134,Capacity!$B$222:$B$251,CapacityCheck!$A134))</f>
        <v>140</v>
      </c>
      <c r="AC134" s="95">
        <f>SUM(SUMIFS(Capacity!AF$222:AF$251,Capacity!$A$222:$A$251,$B134,Capacity!$B$222:$B$251,CapacityCheck!$A134))</f>
        <v>140</v>
      </c>
      <c r="AD134" s="95">
        <f>SUM(SUMIFS(Capacity!AG$222:AG$251,Capacity!$A$222:$A$251,$B134,Capacity!$B$222:$B$251,CapacityCheck!$A134))</f>
        <v>140</v>
      </c>
      <c r="AE134" s="95">
        <f>SUM(SUMIFS(Capacity!AH$222:AH$251,Capacity!$A$222:$A$251,$B134,Capacity!$B$222:$B$251,CapacityCheck!$A134))</f>
        <v>140</v>
      </c>
    </row>
    <row r="135" spans="1:31" x14ac:dyDescent="0.3">
      <c r="A135" s="95" t="s">
        <v>351</v>
      </c>
      <c r="B135" s="95" t="s">
        <v>1346</v>
      </c>
      <c r="C135" s="95">
        <f>SUM(SUMIFS(Capacity!F$222:F$251,Capacity!$A$222:$A$251,"Gas-powered steam turbine",Capacity!$B$222:$B$251,CapacityCheck!$A135))</f>
        <v>0</v>
      </c>
      <c r="D135" s="95">
        <f>SUM(SUMIFS(Capacity!G$222:G$251,Capacity!$A$222:$A$251,"Gas-powered steam turbine",Capacity!$B$222:$B$251,CapacityCheck!$A135))</f>
        <v>0</v>
      </c>
      <c r="E135" s="95">
        <f>SUM(SUMIFS(Capacity!H$222:H$251,Capacity!$A$222:$A$251,"Gas-powered steam turbine",Capacity!$B$222:$B$251,CapacityCheck!$A135))</f>
        <v>0</v>
      </c>
      <c r="F135" s="95">
        <f>SUM(SUMIFS(Capacity!I$222:I$251,Capacity!$A$222:$A$251,"Gas-powered steam turbine",Capacity!$B$222:$B$251,CapacityCheck!$A135))</f>
        <v>0</v>
      </c>
      <c r="G135" s="95">
        <f>SUM(SUMIFS(Capacity!J$222:J$251,Capacity!$A$222:$A$251,"Gas-powered steam turbine",Capacity!$B$222:$B$251,CapacityCheck!$A135))</f>
        <v>0</v>
      </c>
      <c r="H135" s="95">
        <f>SUM(SUMIFS(Capacity!K$222:K$251,Capacity!$A$222:$A$251,"Gas-powered steam turbine",Capacity!$B$222:$B$251,CapacityCheck!$A135))</f>
        <v>0</v>
      </c>
      <c r="I135" s="95">
        <f>SUM(SUMIFS(Capacity!L$222:L$251,Capacity!$A$222:$A$251,"Gas-powered steam turbine",Capacity!$B$222:$B$251,CapacityCheck!$A135))</f>
        <v>0</v>
      </c>
      <c r="J135" s="95">
        <f>SUM(SUMIFS(Capacity!M$222:M$251,Capacity!$A$222:$A$251,"Gas-powered steam turbine",Capacity!$B$222:$B$251,CapacityCheck!$A135))</f>
        <v>0</v>
      </c>
      <c r="K135" s="95">
        <f>SUM(SUMIFS(Capacity!N$222:N$251,Capacity!$A$222:$A$251,"Gas-powered steam turbine",Capacity!$B$222:$B$251,CapacityCheck!$A135))</f>
        <v>0</v>
      </c>
      <c r="L135" s="95">
        <f>SUM(SUMIFS(Capacity!O$222:O$251,Capacity!$A$222:$A$251,"Gas-powered steam turbine",Capacity!$B$222:$B$251,CapacityCheck!$A135))</f>
        <v>0</v>
      </c>
      <c r="M135" s="95">
        <f>SUM(SUMIFS(Capacity!P$222:P$251,Capacity!$A$222:$A$251,"Gas-powered steam turbine",Capacity!$B$222:$B$251,CapacityCheck!$A135))</f>
        <v>0</v>
      </c>
      <c r="N135" s="95">
        <f>SUM(SUMIFS(Capacity!Q$222:Q$251,Capacity!$A$222:$A$251,"Gas-powered steam turbine",Capacity!$B$222:$B$251,CapacityCheck!$A135))</f>
        <v>0</v>
      </c>
      <c r="O135" s="95">
        <f>SUM(SUMIFS(Capacity!R$222:R$251,Capacity!$A$222:$A$251,"Gas-powered steam turbine",Capacity!$B$222:$B$251,CapacityCheck!$A135))</f>
        <v>0</v>
      </c>
      <c r="P135" s="95">
        <f>SUM(SUMIFS(Capacity!S$222:S$251,Capacity!$A$222:$A$251,"Gas-powered steam turbine",Capacity!$B$222:$B$251,CapacityCheck!$A135))</f>
        <v>0</v>
      </c>
      <c r="Q135" s="95">
        <f>SUM(SUMIFS(Capacity!T$222:T$251,Capacity!$A$222:$A$251,"Gas-powered steam turbine",Capacity!$B$222:$B$251,CapacityCheck!$A135))</f>
        <v>0</v>
      </c>
      <c r="R135" s="95">
        <f>SUM(SUMIFS(Capacity!U$222:U$251,Capacity!$A$222:$A$251,"Gas-powered steam turbine",Capacity!$B$222:$B$251,CapacityCheck!$A135))</f>
        <v>0</v>
      </c>
      <c r="S135" s="95">
        <f>SUM(SUMIFS(Capacity!V$222:V$251,Capacity!$A$222:$A$251,"Gas-powered steam turbine",Capacity!$B$222:$B$251,CapacityCheck!$A135))</f>
        <v>0</v>
      </c>
      <c r="T135" s="95">
        <f>SUM(SUMIFS(Capacity!W$222:W$251,Capacity!$A$222:$A$251,"Gas-powered steam turbine",Capacity!$B$222:$B$251,CapacityCheck!$A135))</f>
        <v>0</v>
      </c>
      <c r="U135" s="95">
        <f>SUM(SUMIFS(Capacity!X$222:X$251,Capacity!$A$222:$A$251,"Gas-powered steam turbine",Capacity!$B$222:$B$251,CapacityCheck!$A135))</f>
        <v>0</v>
      </c>
      <c r="V135" s="95">
        <f>SUM(SUMIFS(Capacity!Y$222:Y$251,Capacity!$A$222:$A$251,"Gas-powered steam turbine",Capacity!$B$222:$B$251,CapacityCheck!$A135))</f>
        <v>0</v>
      </c>
      <c r="W135" s="95">
        <f>SUM(SUMIFS(Capacity!Z$222:Z$251,Capacity!$A$222:$A$251,"Gas-powered steam turbine",Capacity!$B$222:$B$251,CapacityCheck!$A135))</f>
        <v>0</v>
      </c>
      <c r="X135" s="95">
        <f>SUM(SUMIFS(Capacity!AA$222:AA$251,Capacity!$A$222:$A$251,"Gas-powered steam turbine",Capacity!$B$222:$B$251,CapacityCheck!$A135))</f>
        <v>0</v>
      </c>
      <c r="Y135" s="95">
        <f>SUM(SUMIFS(Capacity!AB$222:AB$251,Capacity!$A$222:$A$251,"Gas-powered steam turbine",Capacity!$B$222:$B$251,CapacityCheck!$A135))</f>
        <v>0</v>
      </c>
      <c r="Z135" s="95">
        <f>SUM(SUMIFS(Capacity!AC$222:AC$251,Capacity!$A$222:$A$251,"Gas-powered steam turbine",Capacity!$B$222:$B$251,CapacityCheck!$A135))</f>
        <v>0</v>
      </c>
      <c r="AA135" s="95">
        <f>SUM(SUMIFS(Capacity!AD$222:AD$251,Capacity!$A$222:$A$251,"Gas-powered steam turbine",Capacity!$B$222:$B$251,CapacityCheck!$A135))</f>
        <v>0</v>
      </c>
      <c r="AB135" s="95">
        <f>SUM(SUMIFS(Capacity!AE$222:AE$251,Capacity!$A$222:$A$251,"Gas-powered steam turbine",Capacity!$B$222:$B$251,CapacityCheck!$A135))</f>
        <v>0</v>
      </c>
      <c r="AC135" s="95">
        <f>SUM(SUMIFS(Capacity!AF$222:AF$251,Capacity!$A$222:$A$251,"Gas-powered steam turbine",Capacity!$B$222:$B$251,CapacityCheck!$A135))</f>
        <v>0</v>
      </c>
      <c r="AD135" s="95">
        <f>SUM(SUMIFS(Capacity!AG$222:AG$251,Capacity!$A$222:$A$251,"Gas-powered steam turbine",Capacity!$B$222:$B$251,CapacityCheck!$A135))</f>
        <v>0</v>
      </c>
      <c r="AE135" s="95">
        <f>SUM(SUMIFS(Capacity!AH$222:AH$251,Capacity!$A$222:$A$251,"Gas-powered steam turbine",Capacity!$B$222:$B$251,CapacityCheck!$A135))</f>
        <v>0</v>
      </c>
    </row>
    <row r="136" spans="1:31" x14ac:dyDescent="0.3">
      <c r="A136" s="95" t="s">
        <v>351</v>
      </c>
      <c r="B136" s="95" t="s">
        <v>1347</v>
      </c>
      <c r="C136" s="95" cm="1">
        <f t="array" ref="C136">SUM(SUMIFS(Capacity!F$222:F$251,Capacity!$A$222:$A$251,{"OCGT","Reciprocating Engine"},Capacity!$B$222:$B$251,CapacityCheck!$A136))</f>
        <v>178</v>
      </c>
      <c r="D136" s="95" cm="1">
        <f t="array" ref="D136">SUM(SUMIFS(Capacity!G$222:G$251,Capacity!$A$222:$A$251,{"OCGT","Reciprocating Engine"},Capacity!$B$222:$B$251,CapacityCheck!$A136))</f>
        <v>178</v>
      </c>
      <c r="E136" s="95" cm="1">
        <f t="array" ref="E136">SUM(SUMIFS(Capacity!H$222:H$251,Capacity!$A$222:$A$251,{"OCGT","Reciprocating Engine"},Capacity!$B$222:$B$251,CapacityCheck!$A136))</f>
        <v>178</v>
      </c>
      <c r="F136" s="95" cm="1">
        <f t="array" ref="F136">SUM(SUMIFS(Capacity!I$222:I$251,Capacity!$A$222:$A$251,{"OCGT","Reciprocating Engine"},Capacity!$B$222:$B$251,CapacityCheck!$A136))</f>
        <v>178</v>
      </c>
      <c r="G136" s="95" cm="1">
        <f t="array" ref="G136">SUM(SUMIFS(Capacity!J$222:J$251,Capacity!$A$222:$A$251,{"OCGT","Reciprocating Engine"},Capacity!$B$222:$B$251,CapacityCheck!$A136))</f>
        <v>178</v>
      </c>
      <c r="H136" s="95" cm="1">
        <f t="array" ref="H136">SUM(SUMIFS(Capacity!K$222:K$251,Capacity!$A$222:$A$251,{"OCGT","Reciprocating Engine"},Capacity!$B$222:$B$251,CapacityCheck!$A136))</f>
        <v>178</v>
      </c>
      <c r="I136" s="95" cm="1">
        <f t="array" ref="I136">SUM(SUMIFS(Capacity!L$222:L$251,Capacity!$A$222:$A$251,{"OCGT","Reciprocating Engine"},Capacity!$B$222:$B$251,CapacityCheck!$A136))</f>
        <v>178</v>
      </c>
      <c r="J136" s="95" cm="1">
        <f t="array" ref="J136">SUM(SUMIFS(Capacity!M$222:M$251,Capacity!$A$222:$A$251,{"OCGT","Reciprocating Engine"},Capacity!$B$222:$B$251,CapacityCheck!$A136))</f>
        <v>178</v>
      </c>
      <c r="K136" s="95" cm="1">
        <f t="array" ref="K136">SUM(SUMIFS(Capacity!N$222:N$251,Capacity!$A$222:$A$251,{"OCGT","Reciprocating Engine"},Capacity!$B$222:$B$251,CapacityCheck!$A136))</f>
        <v>178</v>
      </c>
      <c r="L136" s="95" cm="1">
        <f t="array" ref="L136">SUM(SUMIFS(Capacity!O$222:O$251,Capacity!$A$222:$A$251,{"OCGT","Reciprocating Engine"},Capacity!$B$222:$B$251,CapacityCheck!$A136))</f>
        <v>178</v>
      </c>
      <c r="M136" s="95" cm="1">
        <f t="array" ref="M136">SUM(SUMIFS(Capacity!P$222:P$251,Capacity!$A$222:$A$251,{"OCGT","Reciprocating Engine"},Capacity!$B$222:$B$251,CapacityCheck!$A136))</f>
        <v>178</v>
      </c>
      <c r="N136" s="95" cm="1">
        <f t="array" ref="N136">SUM(SUMIFS(Capacity!Q$222:Q$251,Capacity!$A$222:$A$251,{"OCGT","Reciprocating Engine"},Capacity!$B$222:$B$251,CapacityCheck!$A136))</f>
        <v>178</v>
      </c>
      <c r="O136" s="95" cm="1">
        <f t="array" ref="O136">SUM(SUMIFS(Capacity!R$222:R$251,Capacity!$A$222:$A$251,{"OCGT","Reciprocating Engine"},Capacity!$B$222:$B$251,CapacityCheck!$A136))</f>
        <v>178</v>
      </c>
      <c r="P136" s="95" cm="1">
        <f t="array" ref="P136">SUM(SUMIFS(Capacity!S$222:S$251,Capacity!$A$222:$A$251,{"OCGT","Reciprocating Engine"},Capacity!$B$222:$B$251,CapacityCheck!$A136))</f>
        <v>178</v>
      </c>
      <c r="Q136" s="95" cm="1">
        <f t="array" ref="Q136">SUM(SUMIFS(Capacity!T$222:T$251,Capacity!$A$222:$A$251,{"OCGT","Reciprocating Engine"},Capacity!$B$222:$B$251,CapacityCheck!$A136))</f>
        <v>178</v>
      </c>
      <c r="R136" s="95" cm="1">
        <f t="array" ref="R136">SUM(SUMIFS(Capacity!U$222:U$251,Capacity!$A$222:$A$251,{"OCGT","Reciprocating Engine"},Capacity!$B$222:$B$251,CapacityCheck!$A136))</f>
        <v>178</v>
      </c>
      <c r="S136" s="95" cm="1">
        <f t="array" ref="S136">SUM(SUMIFS(Capacity!V$222:V$251,Capacity!$A$222:$A$251,{"OCGT","Reciprocating Engine"},Capacity!$B$222:$B$251,CapacityCheck!$A136))</f>
        <v>178</v>
      </c>
      <c r="T136" s="95" cm="1">
        <f t="array" ref="T136">SUM(SUMIFS(Capacity!W$222:W$251,Capacity!$A$222:$A$251,{"OCGT","Reciprocating Engine"},Capacity!$B$222:$B$251,CapacityCheck!$A136))</f>
        <v>178</v>
      </c>
      <c r="U136" s="95" cm="1">
        <f t="array" ref="U136">SUM(SUMIFS(Capacity!X$222:X$251,Capacity!$A$222:$A$251,{"OCGT","Reciprocating Engine"},Capacity!$B$222:$B$251,CapacityCheck!$A136))</f>
        <v>178</v>
      </c>
      <c r="V136" s="95" cm="1">
        <f t="array" ref="V136">SUM(SUMIFS(Capacity!Y$222:Y$251,Capacity!$A$222:$A$251,{"OCGT","Reciprocating Engine"},Capacity!$B$222:$B$251,CapacityCheck!$A136))</f>
        <v>178</v>
      </c>
      <c r="W136" s="95" cm="1">
        <f t="array" ref="W136">SUM(SUMIFS(Capacity!Z$222:Z$251,Capacity!$A$222:$A$251,{"OCGT","Reciprocating Engine"},Capacity!$B$222:$B$251,CapacityCheck!$A136))</f>
        <v>58</v>
      </c>
      <c r="X136" s="95" cm="1">
        <f t="array" ref="X136">SUM(SUMIFS(Capacity!AA$222:AA$251,Capacity!$A$222:$A$251,{"OCGT","Reciprocating Engine"},Capacity!$B$222:$B$251,CapacityCheck!$A136))</f>
        <v>58</v>
      </c>
      <c r="Y136" s="95" cm="1">
        <f t="array" ref="Y136">SUM(SUMIFS(Capacity!AB$222:AB$251,Capacity!$A$222:$A$251,{"OCGT","Reciprocating Engine"},Capacity!$B$222:$B$251,CapacityCheck!$A136))</f>
        <v>58</v>
      </c>
      <c r="Z136" s="95" cm="1">
        <f t="array" ref="Z136">SUM(SUMIFS(Capacity!AC$222:AC$251,Capacity!$A$222:$A$251,{"OCGT","Reciprocating Engine"},Capacity!$B$222:$B$251,CapacityCheck!$A136))</f>
        <v>58</v>
      </c>
      <c r="AA136" s="95" cm="1">
        <f t="array" ref="AA136">SUM(SUMIFS(Capacity!AD$222:AD$251,Capacity!$A$222:$A$251,{"OCGT","Reciprocating Engine"},Capacity!$B$222:$B$251,CapacityCheck!$A136))</f>
        <v>58</v>
      </c>
      <c r="AB136" s="95" cm="1">
        <f t="array" ref="AB136">SUM(SUMIFS(Capacity!AE$222:AE$251,Capacity!$A$222:$A$251,{"OCGT","Reciprocating Engine"},Capacity!$B$222:$B$251,CapacityCheck!$A136))</f>
        <v>58</v>
      </c>
      <c r="AC136" s="95" cm="1">
        <f t="array" ref="AC136">SUM(SUMIFS(Capacity!AF$222:AF$251,Capacity!$A$222:$A$251,{"OCGT","Reciprocating Engine"},Capacity!$B$222:$B$251,CapacityCheck!$A136))</f>
        <v>58</v>
      </c>
      <c r="AD136" s="95" cm="1">
        <f t="array" ref="AD136">SUM(SUMIFS(Capacity!AG$222:AG$251,Capacity!$A$222:$A$251,{"OCGT","Reciprocating Engine"},Capacity!$B$222:$B$251,CapacityCheck!$A136))</f>
        <v>58</v>
      </c>
      <c r="AE136" s="95" cm="1">
        <f t="array" ref="AE136">SUM(SUMIFS(Capacity!AH$222:AH$251,Capacity!$A$222:$A$251,{"OCGT","Reciprocating Engine"},Capacity!$B$222:$B$251,CapacityCheck!$A136))</f>
        <v>58</v>
      </c>
    </row>
  </sheetData>
  <conditionalFormatting sqref="C12:AE22 C24:AE29 C31:AE36 C38:AE43 C45:AE50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23:AE23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30:AE30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37:AE3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44:AE44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51:AE5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E80C653-059C-4999-AE23-A7FA39943E03}">
          <x14:formula1>
            <xm:f>SETS!$D$2:$D$6+SETS!$D$4</xm:f>
          </x14:formula1>
          <xm:sqref>B1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AD3F2-120B-4FED-A80B-42D18C4910B6}">
  <sheetPr>
    <tabColor rgb="FFFFC000"/>
  </sheetPr>
  <dimension ref="A1:AE151"/>
  <sheetViews>
    <sheetView workbookViewId="0">
      <selection sqref="A1:B1048576"/>
    </sheetView>
  </sheetViews>
  <sheetFormatPr defaultRowHeight="14.4" x14ac:dyDescent="0.3"/>
  <cols>
    <col min="1" max="1" width="16" style="71" customWidth="1"/>
    <col min="2" max="2" width="30.5546875" style="71" customWidth="1"/>
    <col min="3" max="31" width="9.44140625" style="71" customWidth="1"/>
  </cols>
  <sheetData>
    <row r="1" spans="1:31" ht="15.6" x14ac:dyDescent="0.3">
      <c r="A1" s="67" t="s">
        <v>1312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</row>
    <row r="2" spans="1:31" x14ac:dyDescent="0.3">
      <c r="A2" s="69" t="s">
        <v>1313</v>
      </c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</row>
    <row r="3" spans="1:31" x14ac:dyDescent="0.3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</row>
    <row r="4" spans="1:31" x14ac:dyDescent="0.3">
      <c r="A4" s="70" t="s">
        <v>1314</v>
      </c>
      <c r="B4" s="70"/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</row>
    <row r="5" spans="1:31" x14ac:dyDescent="0.3">
      <c r="A5" s="68" t="s">
        <v>1233</v>
      </c>
      <c r="B5" s="68" t="s">
        <v>1315</v>
      </c>
      <c r="C5" s="68" t="s">
        <v>1316</v>
      </c>
      <c r="D5" s="68" t="s">
        <v>1317</v>
      </c>
      <c r="E5" s="68" t="s">
        <v>1318</v>
      </c>
      <c r="F5" s="68" t="s">
        <v>1319</v>
      </c>
      <c r="G5" s="68" t="s">
        <v>1320</v>
      </c>
      <c r="H5" s="68" t="s">
        <v>1321</v>
      </c>
      <c r="I5" s="68" t="s">
        <v>1322</v>
      </c>
      <c r="J5" s="68" t="s">
        <v>1323</v>
      </c>
      <c r="K5" s="68" t="s">
        <v>1324</v>
      </c>
      <c r="L5" s="68" t="s">
        <v>1325</v>
      </c>
      <c r="M5" s="68" t="s">
        <v>1326</v>
      </c>
      <c r="N5" s="68" t="s">
        <v>1327</v>
      </c>
      <c r="O5" s="68" t="s">
        <v>1328</v>
      </c>
      <c r="P5" s="68" t="s">
        <v>1329</v>
      </c>
      <c r="Q5" s="68" t="s">
        <v>1330</v>
      </c>
      <c r="R5" s="68" t="s">
        <v>1331</v>
      </c>
      <c r="S5" s="68" t="s">
        <v>1332</v>
      </c>
      <c r="T5" s="68" t="s">
        <v>1333</v>
      </c>
      <c r="U5" s="68" t="s">
        <v>1334</v>
      </c>
      <c r="V5" s="68" t="s">
        <v>1335</v>
      </c>
      <c r="W5" s="68" t="s">
        <v>1336</v>
      </c>
      <c r="X5" s="68" t="s">
        <v>1337</v>
      </c>
      <c r="Y5" s="68" t="s">
        <v>1338</v>
      </c>
      <c r="Z5" s="68" t="s">
        <v>1339</v>
      </c>
      <c r="AA5" s="68" t="s">
        <v>1340</v>
      </c>
      <c r="AB5" s="68" t="s">
        <v>1341</v>
      </c>
      <c r="AC5" s="68" t="s">
        <v>1342</v>
      </c>
      <c r="AD5" s="68" t="s">
        <v>1343</v>
      </c>
      <c r="AE5" s="68" t="s">
        <v>1344</v>
      </c>
    </row>
    <row r="6" spans="1:31" x14ac:dyDescent="0.3">
      <c r="A6" s="72" t="s">
        <v>1345</v>
      </c>
      <c r="B6" s="72" t="s">
        <v>621</v>
      </c>
      <c r="C6" s="73">
        <v>18366</v>
      </c>
      <c r="D6" s="73">
        <v>17891</v>
      </c>
      <c r="E6" s="73">
        <v>16416</v>
      </c>
      <c r="F6" s="73">
        <v>11991.288000257928</v>
      </c>
      <c r="G6" s="73">
        <v>9882.3621178689173</v>
      </c>
      <c r="H6" s="73">
        <v>9472.0194442368229</v>
      </c>
      <c r="I6" s="73">
        <v>9328.7002754329496</v>
      </c>
      <c r="J6" s="73">
        <v>9328.6996058413752</v>
      </c>
      <c r="K6" s="73">
        <v>8054.0101290028397</v>
      </c>
      <c r="L6" s="73">
        <v>8054.0101289115401</v>
      </c>
      <c r="M6" s="73">
        <v>8034.4920079897247</v>
      </c>
      <c r="N6" s="73">
        <v>5894.0098118418091</v>
      </c>
      <c r="O6" s="73">
        <v>5355.1839122605161</v>
      </c>
      <c r="P6" s="73">
        <v>5355.1839103986058</v>
      </c>
      <c r="Q6" s="73">
        <v>4907.6917439565896</v>
      </c>
      <c r="R6" s="73">
        <v>4559.6731674692401</v>
      </c>
      <c r="S6" s="73">
        <v>4541.4430384478201</v>
      </c>
      <c r="T6" s="73">
        <v>4541.4430384524503</v>
      </c>
      <c r="U6" s="73">
        <v>4541.4430404699706</v>
      </c>
      <c r="V6" s="73">
        <v>4541.4428204593205</v>
      </c>
      <c r="W6" s="73">
        <v>3743.9371204432205</v>
      </c>
      <c r="X6" s="73">
        <v>2309.9371804633597</v>
      </c>
      <c r="Y6" s="73">
        <v>1801.4925865037442</v>
      </c>
      <c r="Z6" s="73">
        <v>1554.4941100000001</v>
      </c>
      <c r="AA6" s="73">
        <v>1554.4941100000001</v>
      </c>
      <c r="AB6" s="73">
        <v>1554.4941100000001</v>
      </c>
      <c r="AC6" s="73">
        <v>1266.0001850430399</v>
      </c>
      <c r="AD6" s="73">
        <v>1266.0001851028501</v>
      </c>
      <c r="AE6" s="73">
        <v>1266.00018507253</v>
      </c>
    </row>
    <row r="7" spans="1:31" x14ac:dyDescent="0.3">
      <c r="A7" s="72" t="s">
        <v>1345</v>
      </c>
      <c r="B7" s="72" t="s">
        <v>622</v>
      </c>
      <c r="C7" s="73">
        <v>4790</v>
      </c>
      <c r="D7" s="73">
        <v>4790</v>
      </c>
      <c r="E7" s="73">
        <v>4790</v>
      </c>
      <c r="F7" s="73">
        <v>2317.3346100000003</v>
      </c>
      <c r="G7" s="73">
        <v>2237.5193200000003</v>
      </c>
      <c r="H7" s="73">
        <v>1930.8907199999999</v>
      </c>
      <c r="I7" s="73">
        <v>1.00383884E-4</v>
      </c>
      <c r="J7" s="73">
        <v>0</v>
      </c>
      <c r="K7" s="73">
        <v>1.0019440399999999E-4</v>
      </c>
      <c r="L7" s="73">
        <v>0</v>
      </c>
      <c r="M7" s="73">
        <v>0</v>
      </c>
      <c r="N7" s="73">
        <v>1.00375849999999E-4</v>
      </c>
      <c r="O7" s="73">
        <v>1.0036952E-4</v>
      </c>
      <c r="P7" s="73">
        <v>1.00428566E-4</v>
      </c>
      <c r="Q7" s="73">
        <v>1.0044372E-4</v>
      </c>
      <c r="R7" s="73">
        <v>1.00441149999999E-4</v>
      </c>
      <c r="S7" s="73">
        <v>1.0046489E-4</v>
      </c>
      <c r="T7" s="73">
        <v>1.0044155999999999E-4</v>
      </c>
      <c r="U7" s="73">
        <v>1.0046222E-4</v>
      </c>
      <c r="V7" s="73">
        <v>1.005121E-4</v>
      </c>
      <c r="W7" s="73">
        <v>1.0047410999999999E-4</v>
      </c>
      <c r="X7" s="73">
        <v>1.0044373E-4</v>
      </c>
      <c r="Y7" s="73">
        <v>1.00435165E-4</v>
      </c>
      <c r="Z7" s="73">
        <v>1.0047697000000001E-4</v>
      </c>
      <c r="AA7" s="73">
        <v>1.0042864E-4</v>
      </c>
      <c r="AB7" s="73">
        <v>1.00422824999999E-4</v>
      </c>
      <c r="AC7" s="73">
        <v>0</v>
      </c>
      <c r="AD7" s="73">
        <v>0</v>
      </c>
      <c r="AE7" s="73">
        <v>0</v>
      </c>
    </row>
    <row r="8" spans="1:31" x14ac:dyDescent="0.3">
      <c r="A8" s="72" t="s">
        <v>1345</v>
      </c>
      <c r="B8" s="72" t="s">
        <v>360</v>
      </c>
      <c r="C8" s="73">
        <v>3054.8999938964839</v>
      </c>
      <c r="D8" s="73">
        <v>3054.8999938964839</v>
      </c>
      <c r="E8" s="73">
        <v>2874.8999938964839</v>
      </c>
      <c r="F8" s="73">
        <v>2874.8999938964839</v>
      </c>
      <c r="G8" s="73">
        <v>2874.8999938964839</v>
      </c>
      <c r="H8" s="73">
        <v>2874.8999938964839</v>
      </c>
      <c r="I8" s="73">
        <v>2874.8999938964839</v>
      </c>
      <c r="J8" s="73">
        <v>2874.8999938964839</v>
      </c>
      <c r="K8" s="73">
        <v>2874.8999938964839</v>
      </c>
      <c r="L8" s="73">
        <v>2874.8999938964839</v>
      </c>
      <c r="M8" s="73">
        <v>2874.8999938964839</v>
      </c>
      <c r="N8" s="73">
        <v>2874.8999938964839</v>
      </c>
      <c r="O8" s="73">
        <v>2874.8999938964839</v>
      </c>
      <c r="P8" s="73">
        <v>2874.8999938964839</v>
      </c>
      <c r="Q8" s="73">
        <v>2874.8999938964839</v>
      </c>
      <c r="R8" s="73">
        <v>2489.8999938964839</v>
      </c>
      <c r="S8" s="73">
        <v>1960.8999938964839</v>
      </c>
      <c r="T8" s="73">
        <v>1960.8999938964839</v>
      </c>
      <c r="U8" s="73">
        <v>1817.5</v>
      </c>
      <c r="V8" s="73">
        <v>1817.5</v>
      </c>
      <c r="W8" s="73">
        <v>1817.5</v>
      </c>
      <c r="X8" s="73">
        <v>1817.5</v>
      </c>
      <c r="Y8" s="73">
        <v>1377.5</v>
      </c>
      <c r="Z8" s="73">
        <v>1192.5</v>
      </c>
      <c r="AA8" s="73">
        <v>548</v>
      </c>
      <c r="AB8" s="73">
        <v>388</v>
      </c>
      <c r="AC8" s="73">
        <v>388</v>
      </c>
      <c r="AD8" s="73">
        <v>388</v>
      </c>
      <c r="AE8" s="73">
        <v>388</v>
      </c>
    </row>
    <row r="9" spans="1:31" x14ac:dyDescent="0.3">
      <c r="A9" s="72" t="s">
        <v>1345</v>
      </c>
      <c r="B9" s="72" t="s">
        <v>1346</v>
      </c>
      <c r="C9" s="73">
        <v>1384</v>
      </c>
      <c r="D9" s="73">
        <v>1384</v>
      </c>
      <c r="E9" s="73">
        <v>1384</v>
      </c>
      <c r="F9" s="73">
        <v>1384</v>
      </c>
      <c r="G9" s="73">
        <v>1384</v>
      </c>
      <c r="H9" s="73">
        <v>1384</v>
      </c>
      <c r="I9" s="73">
        <v>1384</v>
      </c>
      <c r="J9" s="73">
        <v>1384</v>
      </c>
      <c r="K9" s="73">
        <v>1384</v>
      </c>
      <c r="L9" s="73">
        <v>1384</v>
      </c>
      <c r="M9" s="73">
        <v>1384</v>
      </c>
      <c r="N9" s="73">
        <v>1384</v>
      </c>
      <c r="O9" s="73">
        <v>1384</v>
      </c>
      <c r="P9" s="73">
        <v>1384</v>
      </c>
      <c r="Q9" s="73">
        <v>584</v>
      </c>
      <c r="R9" s="73">
        <v>584</v>
      </c>
      <c r="S9" s="73">
        <v>584</v>
      </c>
      <c r="T9" s="73">
        <v>584</v>
      </c>
      <c r="U9" s="73">
        <v>84</v>
      </c>
      <c r="V9" s="73">
        <v>84</v>
      </c>
      <c r="W9" s="73">
        <v>84</v>
      </c>
      <c r="X9" s="73">
        <v>84</v>
      </c>
      <c r="Y9" s="73">
        <v>84</v>
      </c>
      <c r="Z9" s="73">
        <v>84</v>
      </c>
      <c r="AA9" s="73">
        <v>84</v>
      </c>
      <c r="AB9" s="73">
        <v>0</v>
      </c>
      <c r="AC9" s="73">
        <v>0</v>
      </c>
      <c r="AD9" s="73">
        <v>0</v>
      </c>
      <c r="AE9" s="73">
        <v>0</v>
      </c>
    </row>
    <row r="10" spans="1:31" x14ac:dyDescent="0.3">
      <c r="A10" s="72" t="s">
        <v>1345</v>
      </c>
      <c r="B10" s="72" t="s">
        <v>1347</v>
      </c>
      <c r="C10" s="73">
        <v>6863.139991760253</v>
      </c>
      <c r="D10" s="73">
        <v>6863.139991760253</v>
      </c>
      <c r="E10" s="73">
        <v>6863.139991760253</v>
      </c>
      <c r="F10" s="73">
        <v>6863.139991760253</v>
      </c>
      <c r="G10" s="73">
        <v>6863.139991760253</v>
      </c>
      <c r="H10" s="73">
        <v>6863.139991760253</v>
      </c>
      <c r="I10" s="73">
        <v>6863.139991760253</v>
      </c>
      <c r="J10" s="73">
        <v>6863.139991760253</v>
      </c>
      <c r="K10" s="73">
        <v>6863.139991760253</v>
      </c>
      <c r="L10" s="73">
        <v>6480.639991760253</v>
      </c>
      <c r="M10" s="73">
        <v>6480.639991760253</v>
      </c>
      <c r="N10" s="73">
        <v>6211.2999954223633</v>
      </c>
      <c r="O10" s="73">
        <v>5749.2999954223633</v>
      </c>
      <c r="P10" s="73">
        <v>5632.2999954223633</v>
      </c>
      <c r="Q10" s="73">
        <v>5502.3000998176276</v>
      </c>
      <c r="R10" s="73">
        <v>5502.300099874783</v>
      </c>
      <c r="S10" s="73">
        <v>6855.9374129158623</v>
      </c>
      <c r="T10" s="73">
        <v>6855.9374129467324</v>
      </c>
      <c r="U10" s="73">
        <v>7388.3390130903326</v>
      </c>
      <c r="V10" s="73">
        <v>7268.3390132148625</v>
      </c>
      <c r="W10" s="73">
        <v>8830.4755254223619</v>
      </c>
      <c r="X10" s="73">
        <v>8824.1144254223618</v>
      </c>
      <c r="Y10" s="73">
        <v>10393.399937892505</v>
      </c>
      <c r="Z10" s="73">
        <v>10647.294783514673</v>
      </c>
      <c r="AA10" s="73">
        <v>10647.294783586058</v>
      </c>
      <c r="AB10" s="73">
        <v>12501.651887931013</v>
      </c>
      <c r="AC10" s="73">
        <v>11917.651888133278</v>
      </c>
      <c r="AD10" s="73">
        <v>12665.185454073477</v>
      </c>
      <c r="AE10" s="73">
        <v>13196.083579303713</v>
      </c>
    </row>
    <row r="11" spans="1:31" x14ac:dyDescent="0.3">
      <c r="A11" s="72" t="s">
        <v>1345</v>
      </c>
      <c r="B11" s="72" t="s">
        <v>1271</v>
      </c>
      <c r="C11" s="73">
        <v>7365.2999954223633</v>
      </c>
      <c r="D11" s="73">
        <v>7365.2999954223633</v>
      </c>
      <c r="E11" s="73">
        <v>7365.2999954223633</v>
      </c>
      <c r="F11" s="73">
        <v>7365.2999954223633</v>
      </c>
      <c r="G11" s="73">
        <v>7365.2999954223633</v>
      </c>
      <c r="H11" s="73">
        <v>7365.2999954223633</v>
      </c>
      <c r="I11" s="73">
        <v>7615.2999954223633</v>
      </c>
      <c r="J11" s="73">
        <v>7615.2999954223633</v>
      </c>
      <c r="K11" s="73">
        <v>7615.2999954223633</v>
      </c>
      <c r="L11" s="73">
        <v>7615.2999954223633</v>
      </c>
      <c r="M11" s="73">
        <v>7615.2999954223633</v>
      </c>
      <c r="N11" s="73">
        <v>7615.2999954223633</v>
      </c>
      <c r="O11" s="73">
        <v>7615.2999954223633</v>
      </c>
      <c r="P11" s="73">
        <v>7615.2999954223633</v>
      </c>
      <c r="Q11" s="73">
        <v>7615.2999954223633</v>
      </c>
      <c r="R11" s="73">
        <v>7615.2999954223633</v>
      </c>
      <c r="S11" s="73">
        <v>7528.8999938964844</v>
      </c>
      <c r="T11" s="73">
        <v>7528.8999938964844</v>
      </c>
      <c r="U11" s="73">
        <v>7528.8999938964844</v>
      </c>
      <c r="V11" s="73">
        <v>7528.8999938964844</v>
      </c>
      <c r="W11" s="73">
        <v>7528.8999938964844</v>
      </c>
      <c r="X11" s="73">
        <v>7462.8999938964844</v>
      </c>
      <c r="Y11" s="73">
        <v>7462.8999938964844</v>
      </c>
      <c r="Z11" s="73">
        <v>7462.8999938964844</v>
      </c>
      <c r="AA11" s="73">
        <v>7462.8999938964844</v>
      </c>
      <c r="AB11" s="73">
        <v>7462.8999938964844</v>
      </c>
      <c r="AC11" s="73">
        <v>7462.8999938964844</v>
      </c>
      <c r="AD11" s="73">
        <v>7462.8999938964844</v>
      </c>
      <c r="AE11" s="73">
        <v>7462.8999938964844</v>
      </c>
    </row>
    <row r="12" spans="1:31" x14ac:dyDescent="0.3">
      <c r="A12" s="72" t="s">
        <v>1345</v>
      </c>
      <c r="B12" s="72" t="s">
        <v>626</v>
      </c>
      <c r="C12" s="73">
        <v>14494.197966764528</v>
      </c>
      <c r="D12" s="73">
        <v>16398.67193007622</v>
      </c>
      <c r="E12" s="73">
        <v>18174.072454590594</v>
      </c>
      <c r="F12" s="73">
        <v>23088.386001412153</v>
      </c>
      <c r="G12" s="73">
        <v>23137.787641426603</v>
      </c>
      <c r="H12" s="73">
        <v>23910.849471454691</v>
      </c>
      <c r="I12" s="73">
        <v>26883.653192215403</v>
      </c>
      <c r="J12" s="73">
        <v>29318.624709632099</v>
      </c>
      <c r="K12" s="73">
        <v>31114.804369983649</v>
      </c>
      <c r="L12" s="73">
        <v>31056.722555036584</v>
      </c>
      <c r="M12" s="73">
        <v>31889.762997793972</v>
      </c>
      <c r="N12" s="73">
        <v>36456.506906294577</v>
      </c>
      <c r="O12" s="73">
        <v>38430.441800137225</v>
      </c>
      <c r="P12" s="73">
        <v>39053.579700653136</v>
      </c>
      <c r="Q12" s="73">
        <v>39324.309794239562</v>
      </c>
      <c r="R12" s="73">
        <v>39491.293176149367</v>
      </c>
      <c r="S12" s="73">
        <v>42990.650165292733</v>
      </c>
      <c r="T12" s="73">
        <v>43650.832981091116</v>
      </c>
      <c r="U12" s="73">
        <v>43394.45679259974</v>
      </c>
      <c r="V12" s="73">
        <v>43154.376283982507</v>
      </c>
      <c r="W12" s="73">
        <v>45755.991087653776</v>
      </c>
      <c r="X12" s="73">
        <v>47780.42928452554</v>
      </c>
      <c r="Y12" s="73">
        <v>47544.225977773553</v>
      </c>
      <c r="Z12" s="73">
        <v>47192.384680891038</v>
      </c>
      <c r="AA12" s="73">
        <v>47800.228815326947</v>
      </c>
      <c r="AB12" s="73">
        <v>51441.076692675641</v>
      </c>
      <c r="AC12" s="73">
        <v>52140.521994053073</v>
      </c>
      <c r="AD12" s="73">
        <v>52892.6479445554</v>
      </c>
      <c r="AE12" s="73">
        <v>54642.149689888014</v>
      </c>
    </row>
    <row r="13" spans="1:31" x14ac:dyDescent="0.3">
      <c r="A13" s="72" t="s">
        <v>1345</v>
      </c>
      <c r="B13" s="72" t="s">
        <v>1348</v>
      </c>
      <c r="C13" s="73">
        <v>5599.9709892272858</v>
      </c>
      <c r="D13" s="73">
        <v>6959.1559867858805</v>
      </c>
      <c r="E13" s="73">
        <v>6959.1559867858805</v>
      </c>
      <c r="F13" s="73">
        <v>6959.1559867858805</v>
      </c>
      <c r="G13" s="73">
        <v>7448.56331206082</v>
      </c>
      <c r="H13" s="73">
        <v>7448.5633129285306</v>
      </c>
      <c r="I13" s="73">
        <v>7609.5561222599799</v>
      </c>
      <c r="J13" s="73">
        <v>7823.6778197017602</v>
      </c>
      <c r="K13" s="73">
        <v>11083.401093867518</v>
      </c>
      <c r="L13" s="73">
        <v>11419.984577428779</v>
      </c>
      <c r="M13" s="73">
        <v>11727.29565039282</v>
      </c>
      <c r="N13" s="73">
        <v>14639.23672868822</v>
      </c>
      <c r="O13" s="73">
        <v>15383.07547016969</v>
      </c>
      <c r="P13" s="73">
        <v>15383.075470534595</v>
      </c>
      <c r="Q13" s="73">
        <v>15383.07547066768</v>
      </c>
      <c r="R13" s="73">
        <v>15271.962036249508</v>
      </c>
      <c r="S13" s="73">
        <v>19793.73101784131</v>
      </c>
      <c r="T13" s="73">
        <v>20268.4234176344</v>
      </c>
      <c r="U13" s="73">
        <v>21643.69747930727</v>
      </c>
      <c r="V13" s="73">
        <v>24212.533439048442</v>
      </c>
      <c r="W13" s="73">
        <v>27083.092810966238</v>
      </c>
      <c r="X13" s="73">
        <v>33024.661754711335</v>
      </c>
      <c r="Y13" s="73">
        <v>34130.843345683701</v>
      </c>
      <c r="Z13" s="73">
        <v>33712.223350800246</v>
      </c>
      <c r="AA13" s="73">
        <v>33677.388250611417</v>
      </c>
      <c r="AB13" s="73">
        <v>39556.138368677653</v>
      </c>
      <c r="AC13" s="73">
        <v>39445.738428836798</v>
      </c>
      <c r="AD13" s="73">
        <v>38712.938427390305</v>
      </c>
      <c r="AE13" s="73">
        <v>39265.395954289605</v>
      </c>
    </row>
    <row r="14" spans="1:31" x14ac:dyDescent="0.3">
      <c r="A14" s="72" t="s">
        <v>1345</v>
      </c>
      <c r="B14" s="72" t="s">
        <v>1349</v>
      </c>
      <c r="C14" s="73">
        <v>260.329999923706</v>
      </c>
      <c r="D14" s="73">
        <v>600.32999992370605</v>
      </c>
      <c r="E14" s="73">
        <v>600.32999992370605</v>
      </c>
      <c r="F14" s="73">
        <v>600.32999992370605</v>
      </c>
      <c r="G14" s="73">
        <v>600.32999992370605</v>
      </c>
      <c r="H14" s="73">
        <v>600.32999992370605</v>
      </c>
      <c r="I14" s="73">
        <v>600.32999992370605</v>
      </c>
      <c r="J14" s="73">
        <v>600.33024510627592</v>
      </c>
      <c r="K14" s="73">
        <v>600.33056542122597</v>
      </c>
      <c r="L14" s="73">
        <v>570.330774957161</v>
      </c>
      <c r="M14" s="73">
        <v>570.33079287715998</v>
      </c>
      <c r="N14" s="73">
        <v>988.00274839459598</v>
      </c>
      <c r="O14" s="73">
        <v>1131.62816940579</v>
      </c>
      <c r="P14" s="73">
        <v>1106.6281696478638</v>
      </c>
      <c r="Q14" s="73">
        <v>1414.1922942630099</v>
      </c>
      <c r="R14" s="73">
        <v>1414.1922948574049</v>
      </c>
      <c r="S14" s="73">
        <v>1837.9461072913098</v>
      </c>
      <c r="T14" s="73">
        <v>1837.94610820345</v>
      </c>
      <c r="U14" s="73">
        <v>2559.4478440662501</v>
      </c>
      <c r="V14" s="73">
        <v>2539.4478448323898</v>
      </c>
      <c r="W14" s="73">
        <v>3087.5010674985001</v>
      </c>
      <c r="X14" s="73">
        <v>3009.0544565098098</v>
      </c>
      <c r="Y14" s="73">
        <v>3009.0544570744901</v>
      </c>
      <c r="Z14" s="73">
        <v>3581.6487581849601</v>
      </c>
      <c r="AA14" s="73">
        <v>3581.6487355461404</v>
      </c>
      <c r="AB14" s="73">
        <v>4948.1037323435103</v>
      </c>
      <c r="AC14" s="73">
        <v>4948.1036155707297</v>
      </c>
      <c r="AD14" s="73">
        <v>5826.5333422161802</v>
      </c>
      <c r="AE14" s="73">
        <v>5826.5345317870188</v>
      </c>
    </row>
    <row r="15" spans="1:31" x14ac:dyDescent="0.3">
      <c r="A15" s="72" t="s">
        <v>1345</v>
      </c>
      <c r="B15" s="72" t="s">
        <v>612</v>
      </c>
      <c r="C15" s="73">
        <v>810</v>
      </c>
      <c r="D15" s="73">
        <v>810</v>
      </c>
      <c r="E15" s="73">
        <v>810</v>
      </c>
      <c r="F15" s="73">
        <v>810</v>
      </c>
      <c r="G15" s="73">
        <v>2850</v>
      </c>
      <c r="H15" s="73">
        <v>2850</v>
      </c>
      <c r="I15" s="73">
        <v>2850</v>
      </c>
      <c r="J15" s="73">
        <v>2850.00012041335</v>
      </c>
      <c r="K15" s="73">
        <v>4849.9997205146101</v>
      </c>
      <c r="L15" s="73">
        <v>4849.9998262485906</v>
      </c>
      <c r="M15" s="73">
        <v>4849.9998521883163</v>
      </c>
      <c r="N15" s="73">
        <v>6025.1267923531705</v>
      </c>
      <c r="O15" s="73">
        <v>6319.5693627413402</v>
      </c>
      <c r="P15" s="73">
        <v>6319.5693628995496</v>
      </c>
      <c r="Q15" s="73">
        <v>6465.2530924249686</v>
      </c>
      <c r="R15" s="73">
        <v>6465.253093025869</v>
      </c>
      <c r="S15" s="73">
        <v>7600.7005953013404</v>
      </c>
      <c r="T15" s="73">
        <v>7600.7005957573101</v>
      </c>
      <c r="U15" s="73">
        <v>7600.7009247430105</v>
      </c>
      <c r="V15" s="73">
        <v>7600.7009253012493</v>
      </c>
      <c r="W15" s="73">
        <v>8876.5126596536084</v>
      </c>
      <c r="X15" s="73">
        <v>10331.486160857139</v>
      </c>
      <c r="Y15" s="73">
        <v>10331.48616115713</v>
      </c>
      <c r="Z15" s="73">
        <v>10491.49621346915</v>
      </c>
      <c r="AA15" s="73">
        <v>10491.496214117491</v>
      </c>
      <c r="AB15" s="73">
        <v>10491.49621550874</v>
      </c>
      <c r="AC15" s="73">
        <v>10491.496216002721</v>
      </c>
      <c r="AD15" s="73">
        <v>10765.362928167133</v>
      </c>
      <c r="AE15" s="73">
        <v>10788.064334180481</v>
      </c>
    </row>
    <row r="16" spans="1:31" x14ac:dyDescent="0.3">
      <c r="A16" s="72" t="s">
        <v>1345</v>
      </c>
      <c r="B16" s="72" t="s">
        <v>1350</v>
      </c>
      <c r="C16" s="73">
        <v>95.565001159906174</v>
      </c>
      <c r="D16" s="73">
        <v>222.30399817228289</v>
      </c>
      <c r="E16" s="73">
        <v>472.72400641441254</v>
      </c>
      <c r="F16" s="73">
        <v>827.38901638984419</v>
      </c>
      <c r="G16" s="73">
        <v>1275.4639947414385</v>
      </c>
      <c r="H16" s="73">
        <v>1796.002980709073</v>
      </c>
      <c r="I16" s="73">
        <v>2438.3960294723474</v>
      </c>
      <c r="J16" s="73">
        <v>3184.4369697570778</v>
      </c>
      <c r="K16" s="73">
        <v>4042.5660362243557</v>
      </c>
      <c r="L16" s="73">
        <v>4718.5470113754145</v>
      </c>
      <c r="M16" s="73">
        <v>5463.8920488357453</v>
      </c>
      <c r="N16" s="73">
        <v>6261.2278814315578</v>
      </c>
      <c r="O16" s="73">
        <v>7107.5971488952464</v>
      </c>
      <c r="P16" s="73">
        <v>7905.5148887634123</v>
      </c>
      <c r="Q16" s="73">
        <v>8730.1271591186469</v>
      </c>
      <c r="R16" s="73">
        <v>9162.6489810943513</v>
      </c>
      <c r="S16" s="73">
        <v>9618.3372249603162</v>
      </c>
      <c r="T16" s="73">
        <v>10079.154048919669</v>
      </c>
      <c r="U16" s="73">
        <v>10567.066068649285</v>
      </c>
      <c r="V16" s="73">
        <v>11065.494928359969</v>
      </c>
      <c r="W16" s="73">
        <v>11575.234004974354</v>
      </c>
      <c r="X16" s="73">
        <v>12098.768871307355</v>
      </c>
      <c r="Y16" s="73">
        <v>12640.389154434191</v>
      </c>
      <c r="Z16" s="73">
        <v>13204.069122314442</v>
      </c>
      <c r="AA16" s="73">
        <v>13783.858104705803</v>
      </c>
      <c r="AB16" s="73">
        <v>14380.364139556885</v>
      </c>
      <c r="AC16" s="73">
        <v>14988.57563400268</v>
      </c>
      <c r="AD16" s="73">
        <v>15603.09802246093</v>
      </c>
      <c r="AE16" s="73">
        <v>16225.747894287102</v>
      </c>
    </row>
    <row r="17" spans="1:31" x14ac:dyDescent="0.3">
      <c r="A17" s="96" t="s">
        <v>1351</v>
      </c>
      <c r="B17" s="96"/>
      <c r="C17" s="74">
        <v>61917.508937070917</v>
      </c>
      <c r="D17" s="74">
        <v>64706.167897941203</v>
      </c>
      <c r="E17" s="74">
        <v>64826.568422455581</v>
      </c>
      <c r="F17" s="74">
        <v>62843.50457953506</v>
      </c>
      <c r="G17" s="74">
        <v>61193.572372435439</v>
      </c>
      <c r="H17" s="74">
        <v>61249.662929699145</v>
      </c>
      <c r="I17" s="74">
        <v>62559.249671371319</v>
      </c>
      <c r="J17" s="74">
        <v>65208.342116254338</v>
      </c>
      <c r="K17" s="74">
        <v>68989.555674127507</v>
      </c>
      <c r="L17" s="74">
        <v>68885.557242456009</v>
      </c>
      <c r="M17" s="74">
        <v>70006.390637255608</v>
      </c>
      <c r="N17" s="74">
        <v>75075.253531941664</v>
      </c>
      <c r="O17" s="74">
        <v>76792.20126767816</v>
      </c>
      <c r="P17" s="74">
        <v>77298.339166756108</v>
      </c>
      <c r="Q17" s="74">
        <v>76191.577198444022</v>
      </c>
      <c r="R17" s="74">
        <v>75514.428569502896</v>
      </c>
      <c r="S17" s="74">
        <v>84255.561722755578</v>
      </c>
      <c r="T17" s="74">
        <v>85390.436938359227</v>
      </c>
      <c r="U17" s="74">
        <v>86398.336419826024</v>
      </c>
      <c r="V17" s="74">
        <v>88607.091651113718</v>
      </c>
      <c r="W17" s="74">
        <v>94843.896638856197</v>
      </c>
      <c r="X17" s="74">
        <v>101303.54273946281</v>
      </c>
      <c r="Y17" s="74">
        <v>102794.36194218515</v>
      </c>
      <c r="Z17" s="74">
        <v>101845.79701957942</v>
      </c>
      <c r="AA17" s="74">
        <v>101774.30605384955</v>
      </c>
      <c r="AB17" s="74">
        <v>112904.26115360361</v>
      </c>
      <c r="AC17" s="74">
        <v>112620.81248996267</v>
      </c>
      <c r="AD17" s="74">
        <v>113387.67200501851</v>
      </c>
      <c r="AE17" s="74">
        <v>116220.52940245035</v>
      </c>
    </row>
    <row r="19" spans="1:31" x14ac:dyDescent="0.3">
      <c r="A19" s="68" t="s">
        <v>1233</v>
      </c>
      <c r="B19" s="68" t="s">
        <v>1315</v>
      </c>
      <c r="C19" s="68" t="s">
        <v>1316</v>
      </c>
      <c r="D19" s="68" t="s">
        <v>1317</v>
      </c>
      <c r="E19" s="68" t="s">
        <v>1318</v>
      </c>
      <c r="F19" s="68" t="s">
        <v>1319</v>
      </c>
      <c r="G19" s="68" t="s">
        <v>1320</v>
      </c>
      <c r="H19" s="68" t="s">
        <v>1321</v>
      </c>
      <c r="I19" s="68" t="s">
        <v>1322</v>
      </c>
      <c r="J19" s="68" t="s">
        <v>1323</v>
      </c>
      <c r="K19" s="68" t="s">
        <v>1324</v>
      </c>
      <c r="L19" s="68" t="s">
        <v>1325</v>
      </c>
      <c r="M19" s="68" t="s">
        <v>1326</v>
      </c>
      <c r="N19" s="68" t="s">
        <v>1327</v>
      </c>
      <c r="O19" s="68" t="s">
        <v>1328</v>
      </c>
      <c r="P19" s="68" t="s">
        <v>1329</v>
      </c>
      <c r="Q19" s="68" t="s">
        <v>1330</v>
      </c>
      <c r="R19" s="68" t="s">
        <v>1331</v>
      </c>
      <c r="S19" s="68" t="s">
        <v>1332</v>
      </c>
      <c r="T19" s="68" t="s">
        <v>1333</v>
      </c>
      <c r="U19" s="68" t="s">
        <v>1334</v>
      </c>
      <c r="V19" s="68" t="s">
        <v>1335</v>
      </c>
      <c r="W19" s="68" t="s">
        <v>1336</v>
      </c>
      <c r="X19" s="68" t="s">
        <v>1337</v>
      </c>
      <c r="Y19" s="68" t="s">
        <v>1338</v>
      </c>
      <c r="Z19" s="68" t="s">
        <v>1339</v>
      </c>
      <c r="AA19" s="68" t="s">
        <v>1340</v>
      </c>
      <c r="AB19" s="68" t="s">
        <v>1341</v>
      </c>
      <c r="AC19" s="68" t="s">
        <v>1342</v>
      </c>
      <c r="AD19" s="68" t="s">
        <v>1343</v>
      </c>
      <c r="AE19" s="68" t="s">
        <v>1344</v>
      </c>
    </row>
    <row r="20" spans="1:31" x14ac:dyDescent="0.3">
      <c r="A20" s="72" t="s">
        <v>1352</v>
      </c>
      <c r="B20" s="72" t="s">
        <v>621</v>
      </c>
      <c r="C20" s="73">
        <v>10240</v>
      </c>
      <c r="D20" s="73">
        <v>9765</v>
      </c>
      <c r="E20" s="73">
        <v>8290</v>
      </c>
      <c r="F20" s="73">
        <v>7370.8570340181996</v>
      </c>
      <c r="G20" s="73">
        <v>5261.9311519813591</v>
      </c>
      <c r="H20" s="73">
        <v>5066.4510920240791</v>
      </c>
      <c r="I20" s="73">
        <v>5066.4510922096197</v>
      </c>
      <c r="J20" s="73">
        <v>5066.4510923361695</v>
      </c>
      <c r="K20" s="73">
        <v>3957.4924854980004</v>
      </c>
      <c r="L20" s="73">
        <v>3957.4924854070605</v>
      </c>
      <c r="M20" s="73">
        <v>3937.9743644855898</v>
      </c>
      <c r="N20" s="73">
        <v>1797.4921683380401</v>
      </c>
      <c r="O20" s="73">
        <v>1797.49216831076</v>
      </c>
      <c r="P20" s="73">
        <v>1797.4921684876699</v>
      </c>
      <c r="Q20" s="73">
        <v>1350</v>
      </c>
      <c r="R20" s="73">
        <v>1350</v>
      </c>
      <c r="S20" s="73">
        <v>1350</v>
      </c>
      <c r="T20" s="73">
        <v>1350</v>
      </c>
      <c r="U20" s="73">
        <v>1350</v>
      </c>
      <c r="V20" s="73">
        <v>1350</v>
      </c>
      <c r="W20" s="73">
        <v>690</v>
      </c>
      <c r="X20" s="73">
        <v>0</v>
      </c>
      <c r="Y20" s="73">
        <v>0</v>
      </c>
      <c r="Z20" s="73">
        <v>0</v>
      </c>
      <c r="AA20" s="73">
        <v>0</v>
      </c>
      <c r="AB20" s="73">
        <v>0</v>
      </c>
      <c r="AC20" s="73">
        <v>0</v>
      </c>
      <c r="AD20" s="73">
        <v>0</v>
      </c>
      <c r="AE20" s="73">
        <v>0</v>
      </c>
    </row>
    <row r="21" spans="1:31" x14ac:dyDescent="0.3">
      <c r="A21" s="72" t="s">
        <v>1352</v>
      </c>
      <c r="B21" s="72" t="s">
        <v>622</v>
      </c>
      <c r="C21" s="73">
        <v>0</v>
      </c>
      <c r="D21" s="73">
        <v>0</v>
      </c>
      <c r="E21" s="73">
        <v>0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>
        <v>0</v>
      </c>
      <c r="L21" s="73">
        <v>0</v>
      </c>
      <c r="M21" s="73">
        <v>0</v>
      </c>
      <c r="N21" s="73">
        <v>0</v>
      </c>
      <c r="O21" s="73">
        <v>0</v>
      </c>
      <c r="P21" s="73">
        <v>0</v>
      </c>
      <c r="Q21" s="73">
        <v>0</v>
      </c>
      <c r="R21" s="73">
        <v>0</v>
      </c>
      <c r="S21" s="73">
        <v>0</v>
      </c>
      <c r="T21" s="73">
        <v>0</v>
      </c>
      <c r="U21" s="73">
        <v>0</v>
      </c>
      <c r="V21" s="73">
        <v>0</v>
      </c>
      <c r="W21" s="73">
        <v>0</v>
      </c>
      <c r="X21" s="73">
        <v>0</v>
      </c>
      <c r="Y21" s="73">
        <v>0</v>
      </c>
      <c r="Z21" s="73">
        <v>0</v>
      </c>
      <c r="AA21" s="73">
        <v>0</v>
      </c>
      <c r="AB21" s="73">
        <v>0</v>
      </c>
      <c r="AC21" s="73">
        <v>0</v>
      </c>
      <c r="AD21" s="73">
        <v>0</v>
      </c>
      <c r="AE21" s="73">
        <v>0</v>
      </c>
    </row>
    <row r="22" spans="1:31" x14ac:dyDescent="0.3">
      <c r="A22" s="72" t="s">
        <v>1352</v>
      </c>
      <c r="B22" s="72" t="s">
        <v>360</v>
      </c>
      <c r="C22" s="73">
        <v>625</v>
      </c>
      <c r="D22" s="73">
        <v>625</v>
      </c>
      <c r="E22" s="73">
        <v>625</v>
      </c>
      <c r="F22" s="73">
        <v>625</v>
      </c>
      <c r="G22" s="73">
        <v>625</v>
      </c>
      <c r="H22" s="73">
        <v>625</v>
      </c>
      <c r="I22" s="73">
        <v>625</v>
      </c>
      <c r="J22" s="73">
        <v>625</v>
      </c>
      <c r="K22" s="73">
        <v>625</v>
      </c>
      <c r="L22" s="73">
        <v>625</v>
      </c>
      <c r="M22" s="73">
        <v>625</v>
      </c>
      <c r="N22" s="73">
        <v>625</v>
      </c>
      <c r="O22" s="73">
        <v>625</v>
      </c>
      <c r="P22" s="73">
        <v>625</v>
      </c>
      <c r="Q22" s="73">
        <v>625</v>
      </c>
      <c r="R22" s="73">
        <v>625</v>
      </c>
      <c r="S22" s="73">
        <v>625</v>
      </c>
      <c r="T22" s="73">
        <v>625</v>
      </c>
      <c r="U22" s="73">
        <v>625</v>
      </c>
      <c r="V22" s="73">
        <v>625</v>
      </c>
      <c r="W22" s="73">
        <v>625</v>
      </c>
      <c r="X22" s="73">
        <v>625</v>
      </c>
      <c r="Y22" s="73">
        <v>185</v>
      </c>
      <c r="Z22" s="73">
        <v>0</v>
      </c>
      <c r="AA22" s="73">
        <v>0</v>
      </c>
      <c r="AB22" s="73">
        <v>0</v>
      </c>
      <c r="AC22" s="73">
        <v>0</v>
      </c>
      <c r="AD22" s="73">
        <v>0</v>
      </c>
      <c r="AE22" s="73">
        <v>0</v>
      </c>
    </row>
    <row r="23" spans="1:31" x14ac:dyDescent="0.3">
      <c r="A23" s="72" t="s">
        <v>1352</v>
      </c>
      <c r="B23" s="72" t="s">
        <v>1346</v>
      </c>
      <c r="C23" s="73">
        <v>0</v>
      </c>
      <c r="D23" s="73">
        <v>0</v>
      </c>
      <c r="E23" s="73">
        <v>0</v>
      </c>
      <c r="F23" s="73">
        <v>0</v>
      </c>
      <c r="G23" s="73">
        <v>0</v>
      </c>
      <c r="H23" s="73">
        <v>0</v>
      </c>
      <c r="I23" s="73">
        <v>0</v>
      </c>
      <c r="J23" s="73">
        <v>0</v>
      </c>
      <c r="K23" s="73">
        <v>0</v>
      </c>
      <c r="L23" s="73">
        <v>0</v>
      </c>
      <c r="M23" s="73">
        <v>0</v>
      </c>
      <c r="N23" s="73">
        <v>0</v>
      </c>
      <c r="O23" s="73">
        <v>0</v>
      </c>
      <c r="P23" s="73">
        <v>0</v>
      </c>
      <c r="Q23" s="73">
        <v>0</v>
      </c>
      <c r="R23" s="73">
        <v>0</v>
      </c>
      <c r="S23" s="73">
        <v>0</v>
      </c>
      <c r="T23" s="73">
        <v>0</v>
      </c>
      <c r="U23" s="73">
        <v>0</v>
      </c>
      <c r="V23" s="73">
        <v>0</v>
      </c>
      <c r="W23" s="73">
        <v>0</v>
      </c>
      <c r="X23" s="73">
        <v>0</v>
      </c>
      <c r="Y23" s="73">
        <v>0</v>
      </c>
      <c r="Z23" s="73">
        <v>0</v>
      </c>
      <c r="AA23" s="73">
        <v>0</v>
      </c>
      <c r="AB23" s="73">
        <v>0</v>
      </c>
      <c r="AC23" s="73">
        <v>0</v>
      </c>
      <c r="AD23" s="73">
        <v>0</v>
      </c>
      <c r="AE23" s="73">
        <v>0</v>
      </c>
    </row>
    <row r="24" spans="1:31" x14ac:dyDescent="0.3">
      <c r="A24" s="72" t="s">
        <v>1352</v>
      </c>
      <c r="B24" s="72" t="s">
        <v>1347</v>
      </c>
      <c r="C24" s="73">
        <v>1438</v>
      </c>
      <c r="D24" s="73">
        <v>1438</v>
      </c>
      <c r="E24" s="73">
        <v>1438</v>
      </c>
      <c r="F24" s="73">
        <v>1438</v>
      </c>
      <c r="G24" s="73">
        <v>1438</v>
      </c>
      <c r="H24" s="73">
        <v>1438</v>
      </c>
      <c r="I24" s="73">
        <v>1438</v>
      </c>
      <c r="J24" s="73">
        <v>1438</v>
      </c>
      <c r="K24" s="73">
        <v>1438</v>
      </c>
      <c r="L24" s="73">
        <v>1438</v>
      </c>
      <c r="M24" s="73">
        <v>1438</v>
      </c>
      <c r="N24" s="73">
        <v>1438</v>
      </c>
      <c r="O24" s="73">
        <v>1438</v>
      </c>
      <c r="P24" s="73">
        <v>1438</v>
      </c>
      <c r="Q24" s="73">
        <v>1388</v>
      </c>
      <c r="R24" s="73">
        <v>1388</v>
      </c>
      <c r="S24" s="73">
        <v>2377.9661999999998</v>
      </c>
      <c r="T24" s="73">
        <v>2377.9661999999998</v>
      </c>
      <c r="U24" s="73">
        <v>2377.9661999999998</v>
      </c>
      <c r="V24" s="73">
        <v>2377.9661999999998</v>
      </c>
      <c r="W24" s="73">
        <v>2377.9661999999998</v>
      </c>
      <c r="X24" s="73">
        <v>2377.9661999999998</v>
      </c>
      <c r="Y24" s="73">
        <v>3311.6831011497661</v>
      </c>
      <c r="Z24" s="73">
        <v>3287.4701023327348</v>
      </c>
      <c r="AA24" s="73">
        <v>3287.4701023523198</v>
      </c>
      <c r="AB24" s="73">
        <v>3287.470102378195</v>
      </c>
      <c r="AC24" s="73">
        <v>3287.4701024167648</v>
      </c>
      <c r="AD24" s="73">
        <v>3287.47016613184</v>
      </c>
      <c r="AE24" s="73">
        <v>3287.47016708003</v>
      </c>
    </row>
    <row r="25" spans="1:31" x14ac:dyDescent="0.3">
      <c r="A25" s="72" t="s">
        <v>1352</v>
      </c>
      <c r="B25" s="72" t="s">
        <v>1271</v>
      </c>
      <c r="C25" s="73">
        <v>2585</v>
      </c>
      <c r="D25" s="73">
        <v>2585</v>
      </c>
      <c r="E25" s="73">
        <v>2585</v>
      </c>
      <c r="F25" s="73">
        <v>2585</v>
      </c>
      <c r="G25" s="73">
        <v>2585</v>
      </c>
      <c r="H25" s="73">
        <v>2585</v>
      </c>
      <c r="I25" s="73">
        <v>2585</v>
      </c>
      <c r="J25" s="73">
        <v>2585</v>
      </c>
      <c r="K25" s="73">
        <v>2585</v>
      </c>
      <c r="L25" s="73">
        <v>2585</v>
      </c>
      <c r="M25" s="73">
        <v>2585</v>
      </c>
      <c r="N25" s="73">
        <v>2585</v>
      </c>
      <c r="O25" s="73">
        <v>2585</v>
      </c>
      <c r="P25" s="73">
        <v>2585</v>
      </c>
      <c r="Q25" s="73">
        <v>2585</v>
      </c>
      <c r="R25" s="73">
        <v>2585</v>
      </c>
      <c r="S25" s="73">
        <v>2585</v>
      </c>
      <c r="T25" s="73">
        <v>2585</v>
      </c>
      <c r="U25" s="73">
        <v>2585</v>
      </c>
      <c r="V25" s="73">
        <v>2585</v>
      </c>
      <c r="W25" s="73">
        <v>2585</v>
      </c>
      <c r="X25" s="73">
        <v>2585</v>
      </c>
      <c r="Y25" s="73">
        <v>2585</v>
      </c>
      <c r="Z25" s="73">
        <v>2585</v>
      </c>
      <c r="AA25" s="73">
        <v>2585</v>
      </c>
      <c r="AB25" s="73">
        <v>2585</v>
      </c>
      <c r="AC25" s="73">
        <v>2585</v>
      </c>
      <c r="AD25" s="73">
        <v>2585</v>
      </c>
      <c r="AE25" s="73">
        <v>2585</v>
      </c>
    </row>
    <row r="26" spans="1:31" x14ac:dyDescent="0.3">
      <c r="A26" s="72" t="s">
        <v>1352</v>
      </c>
      <c r="B26" s="72" t="s">
        <v>626</v>
      </c>
      <c r="C26" s="73">
        <v>3461.8110552866515</v>
      </c>
      <c r="D26" s="73">
        <v>3682.1250195422313</v>
      </c>
      <c r="E26" s="73">
        <v>5037.3874095422334</v>
      </c>
      <c r="F26" s="73">
        <v>6909.4519995422334</v>
      </c>
      <c r="G26" s="73">
        <v>6909.4519995422334</v>
      </c>
      <c r="H26" s="73">
        <v>7365.3307295422328</v>
      </c>
      <c r="I26" s="73">
        <v>8199.3586995422338</v>
      </c>
      <c r="J26" s="73">
        <v>8409.3565995422323</v>
      </c>
      <c r="K26" s="73">
        <v>10296.286199542234</v>
      </c>
      <c r="L26" s="73">
        <v>10296.286199542234</v>
      </c>
      <c r="M26" s="73">
        <v>10296.286199542234</v>
      </c>
      <c r="N26" s="73">
        <v>12920.745453801843</v>
      </c>
      <c r="O26" s="73">
        <v>12920.745454587552</v>
      </c>
      <c r="P26" s="73">
        <v>12920.745454721513</v>
      </c>
      <c r="Q26" s="73">
        <v>12920.745456090672</v>
      </c>
      <c r="R26" s="73">
        <v>12947.646525697701</v>
      </c>
      <c r="S26" s="73">
        <v>12677.646526091692</v>
      </c>
      <c r="T26" s="73">
        <v>13575.167364551233</v>
      </c>
      <c r="U26" s="73">
        <v>13575.167364677773</v>
      </c>
      <c r="V26" s="73">
        <v>13214.667364780786</v>
      </c>
      <c r="W26" s="73">
        <v>14435.000566207233</v>
      </c>
      <c r="X26" s="73">
        <v>14892.950321570204</v>
      </c>
      <c r="Y26" s="73">
        <v>14597.970318300502</v>
      </c>
      <c r="Z26" s="73">
        <v>14597.970319379092</v>
      </c>
      <c r="AA26" s="73">
        <v>15582.767943630102</v>
      </c>
      <c r="AB26" s="73">
        <v>16936.813126692443</v>
      </c>
      <c r="AC26" s="73">
        <v>17876.258426753102</v>
      </c>
      <c r="AD26" s="73">
        <v>17876.25844714887</v>
      </c>
      <c r="AE26" s="73">
        <v>18213.932921021446</v>
      </c>
    </row>
    <row r="27" spans="1:31" x14ac:dyDescent="0.3">
      <c r="A27" s="72" t="s">
        <v>1352</v>
      </c>
      <c r="B27" s="72" t="s">
        <v>1348</v>
      </c>
      <c r="C27" s="73">
        <v>2130.362995147701</v>
      </c>
      <c r="D27" s="73">
        <v>2600.362995147701</v>
      </c>
      <c r="E27" s="73">
        <v>2600.362995147701</v>
      </c>
      <c r="F27" s="73">
        <v>2600.362995147701</v>
      </c>
      <c r="G27" s="73">
        <v>3089.7701951477011</v>
      </c>
      <c r="H27" s="73">
        <v>3089.7701951477011</v>
      </c>
      <c r="I27" s="73">
        <v>3089.7701951477011</v>
      </c>
      <c r="J27" s="73">
        <v>3303.8918924030513</v>
      </c>
      <c r="K27" s="73">
        <v>6563.6151665403713</v>
      </c>
      <c r="L27" s="73">
        <v>6563.6151665981715</v>
      </c>
      <c r="M27" s="73">
        <v>6563.6151666270716</v>
      </c>
      <c r="N27" s="73">
        <v>7300.4459696291315</v>
      </c>
      <c r="O27" s="73">
        <v>7590.1116696672007</v>
      </c>
      <c r="P27" s="73">
        <v>7590.1116697010411</v>
      </c>
      <c r="Q27" s="73">
        <v>7590.1116697209009</v>
      </c>
      <c r="R27" s="73">
        <v>7599.9980697908004</v>
      </c>
      <c r="S27" s="73">
        <v>9956.1235801747007</v>
      </c>
      <c r="T27" s="73">
        <v>10430.815877169243</v>
      </c>
      <c r="U27" s="73">
        <v>11203.794277243824</v>
      </c>
      <c r="V27" s="73">
        <v>12827.699187329745</v>
      </c>
      <c r="W27" s="73">
        <v>14380.682167473213</v>
      </c>
      <c r="X27" s="73">
        <v>17175.415166109509</v>
      </c>
      <c r="Y27" s="73">
        <v>17973.074166382008</v>
      </c>
      <c r="Z27" s="73">
        <v>17973.074166389946</v>
      </c>
      <c r="AA27" s="73">
        <v>17973.074166528306</v>
      </c>
      <c r="AB27" s="73">
        <v>19877.606304713649</v>
      </c>
      <c r="AC27" s="73">
        <v>19877.60630624849</v>
      </c>
      <c r="AD27" s="73">
        <v>19827.606307004717</v>
      </c>
      <c r="AE27" s="73">
        <v>19206.046312962048</v>
      </c>
    </row>
    <row r="28" spans="1:31" x14ac:dyDescent="0.3">
      <c r="A28" s="72" t="s">
        <v>1352</v>
      </c>
      <c r="B28" s="72" t="s">
        <v>1349</v>
      </c>
      <c r="C28" s="73">
        <v>0</v>
      </c>
      <c r="D28" s="73">
        <v>0</v>
      </c>
      <c r="E28" s="73">
        <v>0</v>
      </c>
      <c r="F28" s="73">
        <v>0</v>
      </c>
      <c r="G28" s="73">
        <v>0</v>
      </c>
      <c r="H28" s="73">
        <v>0</v>
      </c>
      <c r="I28" s="73">
        <v>0</v>
      </c>
      <c r="J28" s="73">
        <v>0</v>
      </c>
      <c r="K28" s="73">
        <v>3.1979247999999998E-4</v>
      </c>
      <c r="L28" s="73">
        <v>3.1979300000000002E-4</v>
      </c>
      <c r="M28" s="73">
        <v>3.1984934999999999E-4</v>
      </c>
      <c r="N28" s="73">
        <v>8.7210481999999896E-4</v>
      </c>
      <c r="O28" s="73">
        <v>8.7250914999999999E-4</v>
      </c>
      <c r="P28" s="73">
        <v>8.7259540000000002E-4</v>
      </c>
      <c r="Q28" s="73">
        <v>9.9920089999999987E-4</v>
      </c>
      <c r="R28" s="73">
        <v>9.9944852000000009E-4</v>
      </c>
      <c r="S28" s="73">
        <v>1.00308134E-3</v>
      </c>
      <c r="T28" s="73">
        <v>1.003426E-3</v>
      </c>
      <c r="U28" s="73">
        <v>721.50269724052998</v>
      </c>
      <c r="V28" s="73">
        <v>721.50269739559997</v>
      </c>
      <c r="W28" s="73">
        <v>1057.5534</v>
      </c>
      <c r="X28" s="73">
        <v>1057.5534</v>
      </c>
      <c r="Y28" s="73">
        <v>1057.5534</v>
      </c>
      <c r="Z28" s="73">
        <v>1630.1477</v>
      </c>
      <c r="AA28" s="73">
        <v>1630.1477</v>
      </c>
      <c r="AB28" s="73">
        <v>1630.1477</v>
      </c>
      <c r="AC28" s="73">
        <v>1630.1477</v>
      </c>
      <c r="AD28" s="73">
        <v>1643.9179100000001</v>
      </c>
      <c r="AE28" s="73">
        <v>1643.91761</v>
      </c>
    </row>
    <row r="29" spans="1:31" x14ac:dyDescent="0.3">
      <c r="A29" s="72" t="s">
        <v>1352</v>
      </c>
      <c r="B29" s="72" t="s">
        <v>612</v>
      </c>
      <c r="C29" s="73">
        <v>240</v>
      </c>
      <c r="D29" s="73">
        <v>240</v>
      </c>
      <c r="E29" s="73">
        <v>240</v>
      </c>
      <c r="F29" s="73">
        <v>240</v>
      </c>
      <c r="G29" s="73">
        <v>2280</v>
      </c>
      <c r="H29" s="73">
        <v>2280</v>
      </c>
      <c r="I29" s="73">
        <v>2280</v>
      </c>
      <c r="J29" s="73">
        <v>2280</v>
      </c>
      <c r="K29" s="73">
        <v>4279.9996000000001</v>
      </c>
      <c r="L29" s="73">
        <v>4279.9996000000001</v>
      </c>
      <c r="M29" s="73">
        <v>4279.9996000000001</v>
      </c>
      <c r="N29" s="73">
        <v>4279.9997545588603</v>
      </c>
      <c r="O29" s="73">
        <v>4279.9997546486702</v>
      </c>
      <c r="P29" s="73">
        <v>4279.9997546899604</v>
      </c>
      <c r="Q29" s="73">
        <v>4279.9997839954003</v>
      </c>
      <c r="R29" s="73">
        <v>4279.9997841981904</v>
      </c>
      <c r="S29" s="73">
        <v>4279.9997856255304</v>
      </c>
      <c r="T29" s="73">
        <v>4279.9997857523904</v>
      </c>
      <c r="U29" s="73">
        <v>4279.9999609152301</v>
      </c>
      <c r="V29" s="73">
        <v>4279.9999610892501</v>
      </c>
      <c r="W29" s="73">
        <v>4880.0003622078002</v>
      </c>
      <c r="X29" s="73">
        <v>4880.0003625973204</v>
      </c>
      <c r="Y29" s="73">
        <v>4880.00036265995</v>
      </c>
      <c r="Z29" s="73">
        <v>4880.00036337652</v>
      </c>
      <c r="AA29" s="73">
        <v>4880.0003635041403</v>
      </c>
      <c r="AB29" s="73">
        <v>4880.0003638476801</v>
      </c>
      <c r="AC29" s="73">
        <v>4880.0003639369997</v>
      </c>
      <c r="AD29" s="73">
        <v>4880.0003643352202</v>
      </c>
      <c r="AE29" s="73">
        <v>4880.0003645836296</v>
      </c>
    </row>
    <row r="30" spans="1:31" x14ac:dyDescent="0.3">
      <c r="A30" s="72" t="s">
        <v>1352</v>
      </c>
      <c r="B30" s="72" t="s">
        <v>1350</v>
      </c>
      <c r="C30" s="73">
        <v>33.809000492095876</v>
      </c>
      <c r="D30" s="73">
        <v>82.708997726440401</v>
      </c>
      <c r="E30" s="73">
        <v>156.7610015869133</v>
      </c>
      <c r="F30" s="73">
        <v>263.89000701904251</v>
      </c>
      <c r="G30" s="73">
        <v>405.04799652099609</v>
      </c>
      <c r="H30" s="73">
        <v>567.05899810790902</v>
      </c>
      <c r="I30" s="73">
        <v>769.63403320312409</v>
      </c>
      <c r="J30" s="73">
        <v>1010.102981567382</v>
      </c>
      <c r="K30" s="73">
        <v>1287.846038818356</v>
      </c>
      <c r="L30" s="73">
        <v>1513.001998901364</v>
      </c>
      <c r="M30" s="73">
        <v>1757.9950256347629</v>
      </c>
      <c r="N30" s="73">
        <v>2022.752929687492</v>
      </c>
      <c r="O30" s="73">
        <v>2303.8510437011641</v>
      </c>
      <c r="P30" s="73">
        <v>2570.3709106445258</v>
      </c>
      <c r="Q30" s="73">
        <v>2845.8051147460928</v>
      </c>
      <c r="R30" s="73">
        <v>2993.400024414062</v>
      </c>
      <c r="S30" s="73">
        <v>3149.60205078125</v>
      </c>
      <c r="T30" s="73">
        <v>3306.082000732416</v>
      </c>
      <c r="U30" s="73">
        <v>3472.6760864257813</v>
      </c>
      <c r="V30" s="73">
        <v>3642.4990844726508</v>
      </c>
      <c r="W30" s="73">
        <v>3815.6539916992128</v>
      </c>
      <c r="X30" s="73">
        <v>3993.2119750976508</v>
      </c>
      <c r="Y30" s="73">
        <v>4175.7440795898383</v>
      </c>
      <c r="Z30" s="73">
        <v>4364.7819213867133</v>
      </c>
      <c r="AA30" s="73">
        <v>4557.4061279296875</v>
      </c>
      <c r="AB30" s="73">
        <v>4750.507080078125</v>
      </c>
      <c r="AC30" s="73">
        <v>4944.2018432617178</v>
      </c>
      <c r="AD30" s="73">
        <v>5141.238037109375</v>
      </c>
      <c r="AE30" s="73">
        <v>5338.71484375</v>
      </c>
    </row>
    <row r="31" spans="1:31" x14ac:dyDescent="0.3">
      <c r="A31" s="96" t="s">
        <v>1351</v>
      </c>
      <c r="B31" s="96"/>
      <c r="C31" s="74">
        <v>20480.174050434354</v>
      </c>
      <c r="D31" s="74">
        <v>20695.488014689934</v>
      </c>
      <c r="E31" s="74">
        <v>20575.750404689934</v>
      </c>
      <c r="F31" s="74">
        <v>21528.672028708133</v>
      </c>
      <c r="G31" s="74">
        <v>19909.153346671294</v>
      </c>
      <c r="H31" s="74">
        <v>20169.552016714013</v>
      </c>
      <c r="I31" s="74">
        <v>21003.579986899553</v>
      </c>
      <c r="J31" s="74">
        <v>21427.699584281454</v>
      </c>
      <c r="K31" s="74">
        <v>25465.393851580604</v>
      </c>
      <c r="L31" s="74">
        <v>25465.393851547462</v>
      </c>
      <c r="M31" s="74">
        <v>25445.875730654894</v>
      </c>
      <c r="N31" s="74">
        <v>26666.683591769011</v>
      </c>
      <c r="O31" s="74">
        <v>26956.349292565512</v>
      </c>
      <c r="P31" s="74">
        <v>26956.349292910225</v>
      </c>
      <c r="Q31" s="74">
        <v>26458.85712581157</v>
      </c>
      <c r="R31" s="74">
        <v>26495.644595488502</v>
      </c>
      <c r="S31" s="74">
        <v>29571.736306266394</v>
      </c>
      <c r="T31" s="74">
        <v>30943.949441720477</v>
      </c>
      <c r="U31" s="74">
        <v>31716.927841921599</v>
      </c>
      <c r="V31" s="74">
        <v>32980.332752110531</v>
      </c>
      <c r="W31" s="74">
        <v>35093.648933680444</v>
      </c>
      <c r="X31" s="74">
        <v>37656.331687679718</v>
      </c>
      <c r="Y31" s="74">
        <v>38652.727585832276</v>
      </c>
      <c r="Z31" s="74">
        <v>38443.514588101774</v>
      </c>
      <c r="AA31" s="74">
        <v>39428.312212510726</v>
      </c>
      <c r="AB31" s="74">
        <v>42686.889533784284</v>
      </c>
      <c r="AC31" s="74">
        <v>43626.334835418354</v>
      </c>
      <c r="AD31" s="74">
        <v>43576.33492028543</v>
      </c>
      <c r="AE31" s="74">
        <v>43292.449401063524</v>
      </c>
    </row>
    <row r="32" spans="1:31" x14ac:dyDescent="0.3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</row>
    <row r="33" spans="1:31" x14ac:dyDescent="0.3">
      <c r="A33" s="68" t="s">
        <v>1233</v>
      </c>
      <c r="B33" s="68" t="s">
        <v>1315</v>
      </c>
      <c r="C33" s="68" t="s">
        <v>1316</v>
      </c>
      <c r="D33" s="68" t="s">
        <v>1317</v>
      </c>
      <c r="E33" s="68" t="s">
        <v>1318</v>
      </c>
      <c r="F33" s="68" t="s">
        <v>1319</v>
      </c>
      <c r="G33" s="68" t="s">
        <v>1320</v>
      </c>
      <c r="H33" s="68" t="s">
        <v>1321</v>
      </c>
      <c r="I33" s="68" t="s">
        <v>1322</v>
      </c>
      <c r="J33" s="68" t="s">
        <v>1323</v>
      </c>
      <c r="K33" s="68" t="s">
        <v>1324</v>
      </c>
      <c r="L33" s="68" t="s">
        <v>1325</v>
      </c>
      <c r="M33" s="68" t="s">
        <v>1326</v>
      </c>
      <c r="N33" s="68" t="s">
        <v>1327</v>
      </c>
      <c r="O33" s="68" t="s">
        <v>1328</v>
      </c>
      <c r="P33" s="68" t="s">
        <v>1329</v>
      </c>
      <c r="Q33" s="68" t="s">
        <v>1330</v>
      </c>
      <c r="R33" s="68" t="s">
        <v>1331</v>
      </c>
      <c r="S33" s="68" t="s">
        <v>1332</v>
      </c>
      <c r="T33" s="68" t="s">
        <v>1333</v>
      </c>
      <c r="U33" s="68" t="s">
        <v>1334</v>
      </c>
      <c r="V33" s="68" t="s">
        <v>1335</v>
      </c>
      <c r="W33" s="68" t="s">
        <v>1336</v>
      </c>
      <c r="X33" s="68" t="s">
        <v>1337</v>
      </c>
      <c r="Y33" s="68" t="s">
        <v>1338</v>
      </c>
      <c r="Z33" s="68" t="s">
        <v>1339</v>
      </c>
      <c r="AA33" s="68" t="s">
        <v>1340</v>
      </c>
      <c r="AB33" s="68" t="s">
        <v>1341</v>
      </c>
      <c r="AC33" s="68" t="s">
        <v>1342</v>
      </c>
      <c r="AD33" s="68" t="s">
        <v>1343</v>
      </c>
      <c r="AE33" s="68" t="s">
        <v>1344</v>
      </c>
    </row>
    <row r="34" spans="1:31" x14ac:dyDescent="0.3">
      <c r="A34" s="72" t="s">
        <v>1353</v>
      </c>
      <c r="B34" s="72" t="s">
        <v>621</v>
      </c>
      <c r="C34" s="73">
        <v>8126</v>
      </c>
      <c r="D34" s="73">
        <v>8126</v>
      </c>
      <c r="E34" s="73">
        <v>8126</v>
      </c>
      <c r="F34" s="73">
        <v>4620.4309662397281</v>
      </c>
      <c r="G34" s="73">
        <v>4620.4309658875591</v>
      </c>
      <c r="H34" s="73">
        <v>4405.5683522127438</v>
      </c>
      <c r="I34" s="73">
        <v>4262.24918322333</v>
      </c>
      <c r="J34" s="73">
        <v>4262.2485135052048</v>
      </c>
      <c r="K34" s="73">
        <v>4096.5176435048397</v>
      </c>
      <c r="L34" s="73">
        <v>4096.5176435044796</v>
      </c>
      <c r="M34" s="73">
        <v>4096.5176435041349</v>
      </c>
      <c r="N34" s="73">
        <v>4096.5176435037692</v>
      </c>
      <c r="O34" s="73">
        <v>3557.6917439497561</v>
      </c>
      <c r="P34" s="73">
        <v>3557.6917419109359</v>
      </c>
      <c r="Q34" s="73">
        <v>3557.69174395659</v>
      </c>
      <c r="R34" s="73">
        <v>3209.6731674692396</v>
      </c>
      <c r="S34" s="73">
        <v>3191.4430384478201</v>
      </c>
      <c r="T34" s="73">
        <v>3191.4430384524503</v>
      </c>
      <c r="U34" s="73">
        <v>3191.4430404699701</v>
      </c>
      <c r="V34" s="73">
        <v>3191.44282045932</v>
      </c>
      <c r="W34" s="73">
        <v>3053.9371204432205</v>
      </c>
      <c r="X34" s="73">
        <v>2309.9371804633597</v>
      </c>
      <c r="Y34" s="73">
        <v>1801.4925865037442</v>
      </c>
      <c r="Z34" s="73">
        <v>1554.4941100000001</v>
      </c>
      <c r="AA34" s="73">
        <v>1554.4941100000001</v>
      </c>
      <c r="AB34" s="73">
        <v>1554.4941100000001</v>
      </c>
      <c r="AC34" s="73">
        <v>1266.0001850430399</v>
      </c>
      <c r="AD34" s="73">
        <v>1266.0001851028501</v>
      </c>
      <c r="AE34" s="73">
        <v>1266.00018507253</v>
      </c>
    </row>
    <row r="35" spans="1:31" x14ac:dyDescent="0.3">
      <c r="A35" s="72" t="s">
        <v>1353</v>
      </c>
      <c r="B35" s="72" t="s">
        <v>622</v>
      </c>
      <c r="C35" s="73">
        <v>0</v>
      </c>
      <c r="D35" s="73">
        <v>0</v>
      </c>
      <c r="E35" s="73">
        <v>0</v>
      </c>
      <c r="F35" s="73">
        <v>0</v>
      </c>
      <c r="G35" s="73">
        <v>0</v>
      </c>
      <c r="H35" s="73">
        <v>0</v>
      </c>
      <c r="I35" s="73">
        <v>0</v>
      </c>
      <c r="J35" s="73">
        <v>0</v>
      </c>
      <c r="K35" s="73">
        <v>0</v>
      </c>
      <c r="L35" s="73">
        <v>0</v>
      </c>
      <c r="M35" s="73">
        <v>0</v>
      </c>
      <c r="N35" s="73">
        <v>0</v>
      </c>
      <c r="O35" s="73">
        <v>0</v>
      </c>
      <c r="P35" s="73">
        <v>0</v>
      </c>
      <c r="Q35" s="73">
        <v>0</v>
      </c>
      <c r="R35" s="73">
        <v>0</v>
      </c>
      <c r="S35" s="73">
        <v>0</v>
      </c>
      <c r="T35" s="73">
        <v>0</v>
      </c>
      <c r="U35" s="73">
        <v>0</v>
      </c>
      <c r="V35" s="73">
        <v>0</v>
      </c>
      <c r="W35" s="73">
        <v>0</v>
      </c>
      <c r="X35" s="73">
        <v>0</v>
      </c>
      <c r="Y35" s="73">
        <v>0</v>
      </c>
      <c r="Z35" s="73">
        <v>0</v>
      </c>
      <c r="AA35" s="73">
        <v>0</v>
      </c>
      <c r="AB35" s="73">
        <v>0</v>
      </c>
      <c r="AC35" s="73">
        <v>0</v>
      </c>
      <c r="AD35" s="73">
        <v>0</v>
      </c>
      <c r="AE35" s="73">
        <v>0</v>
      </c>
    </row>
    <row r="36" spans="1:31" x14ac:dyDescent="0.3">
      <c r="A36" s="72" t="s">
        <v>1353</v>
      </c>
      <c r="B36" s="72" t="s">
        <v>360</v>
      </c>
      <c r="C36" s="73">
        <v>1512.8999938964839</v>
      </c>
      <c r="D36" s="73">
        <v>1512.8999938964839</v>
      </c>
      <c r="E36" s="73">
        <v>1512.8999938964839</v>
      </c>
      <c r="F36" s="73">
        <v>1512.8999938964839</v>
      </c>
      <c r="G36" s="73">
        <v>1512.8999938964839</v>
      </c>
      <c r="H36" s="73">
        <v>1512.8999938964839</v>
      </c>
      <c r="I36" s="73">
        <v>1512.8999938964839</v>
      </c>
      <c r="J36" s="73">
        <v>1512.8999938964839</v>
      </c>
      <c r="K36" s="73">
        <v>1512.8999938964839</v>
      </c>
      <c r="L36" s="73">
        <v>1512.8999938964839</v>
      </c>
      <c r="M36" s="73">
        <v>1512.8999938964839</v>
      </c>
      <c r="N36" s="73">
        <v>1512.8999938964839</v>
      </c>
      <c r="O36" s="73">
        <v>1512.8999938964839</v>
      </c>
      <c r="P36" s="73">
        <v>1512.8999938964839</v>
      </c>
      <c r="Q36" s="73">
        <v>1512.8999938964839</v>
      </c>
      <c r="R36" s="73">
        <v>1127.8999938964839</v>
      </c>
      <c r="S36" s="73">
        <v>1127.8999938964839</v>
      </c>
      <c r="T36" s="73">
        <v>1127.8999938964839</v>
      </c>
      <c r="U36" s="73">
        <v>984.5</v>
      </c>
      <c r="V36" s="73">
        <v>984.5</v>
      </c>
      <c r="W36" s="73">
        <v>984.5</v>
      </c>
      <c r="X36" s="73">
        <v>984.5</v>
      </c>
      <c r="Y36" s="73">
        <v>984.5</v>
      </c>
      <c r="Z36" s="73">
        <v>984.5</v>
      </c>
      <c r="AA36" s="73">
        <v>340</v>
      </c>
      <c r="AB36" s="73">
        <v>180</v>
      </c>
      <c r="AC36" s="73">
        <v>180</v>
      </c>
      <c r="AD36" s="73">
        <v>180</v>
      </c>
      <c r="AE36" s="73">
        <v>180</v>
      </c>
    </row>
    <row r="37" spans="1:31" x14ac:dyDescent="0.3">
      <c r="A37" s="72" t="s">
        <v>1353</v>
      </c>
      <c r="B37" s="72" t="s">
        <v>1346</v>
      </c>
      <c r="C37" s="73">
        <v>84</v>
      </c>
      <c r="D37" s="73">
        <v>84</v>
      </c>
      <c r="E37" s="73">
        <v>84</v>
      </c>
      <c r="F37" s="73">
        <v>84</v>
      </c>
      <c r="G37" s="73">
        <v>84</v>
      </c>
      <c r="H37" s="73">
        <v>84</v>
      </c>
      <c r="I37" s="73">
        <v>84</v>
      </c>
      <c r="J37" s="73">
        <v>84</v>
      </c>
      <c r="K37" s="73">
        <v>84</v>
      </c>
      <c r="L37" s="73">
        <v>84</v>
      </c>
      <c r="M37" s="73">
        <v>84</v>
      </c>
      <c r="N37" s="73">
        <v>84</v>
      </c>
      <c r="O37" s="73">
        <v>84</v>
      </c>
      <c r="P37" s="73">
        <v>84</v>
      </c>
      <c r="Q37" s="73">
        <v>84</v>
      </c>
      <c r="R37" s="73">
        <v>84</v>
      </c>
      <c r="S37" s="73">
        <v>84</v>
      </c>
      <c r="T37" s="73">
        <v>84</v>
      </c>
      <c r="U37" s="73">
        <v>84</v>
      </c>
      <c r="V37" s="73">
        <v>84</v>
      </c>
      <c r="W37" s="73">
        <v>84</v>
      </c>
      <c r="X37" s="73">
        <v>84</v>
      </c>
      <c r="Y37" s="73">
        <v>84</v>
      </c>
      <c r="Z37" s="73">
        <v>84</v>
      </c>
      <c r="AA37" s="73">
        <v>84</v>
      </c>
      <c r="AB37" s="73">
        <v>0</v>
      </c>
      <c r="AC37" s="73">
        <v>0</v>
      </c>
      <c r="AD37" s="73">
        <v>0</v>
      </c>
      <c r="AE37" s="73">
        <v>0</v>
      </c>
    </row>
    <row r="38" spans="1:31" x14ac:dyDescent="0.3">
      <c r="A38" s="72" t="s">
        <v>1353</v>
      </c>
      <c r="B38" s="72" t="s">
        <v>1347</v>
      </c>
      <c r="C38" s="73">
        <v>1910</v>
      </c>
      <c r="D38" s="73">
        <v>1910</v>
      </c>
      <c r="E38" s="73">
        <v>1910</v>
      </c>
      <c r="F38" s="73">
        <v>1910</v>
      </c>
      <c r="G38" s="73">
        <v>1910</v>
      </c>
      <c r="H38" s="73">
        <v>1910</v>
      </c>
      <c r="I38" s="73">
        <v>1910</v>
      </c>
      <c r="J38" s="73">
        <v>1910</v>
      </c>
      <c r="K38" s="73">
        <v>1910</v>
      </c>
      <c r="L38" s="73">
        <v>1910</v>
      </c>
      <c r="M38" s="73">
        <v>1910</v>
      </c>
      <c r="N38" s="73">
        <v>1910</v>
      </c>
      <c r="O38" s="73">
        <v>1618</v>
      </c>
      <c r="P38" s="73">
        <v>1501</v>
      </c>
      <c r="Q38" s="73">
        <v>1501</v>
      </c>
      <c r="R38" s="73">
        <v>1501</v>
      </c>
      <c r="S38" s="73">
        <v>1501</v>
      </c>
      <c r="T38" s="73">
        <v>1501</v>
      </c>
      <c r="U38" s="73">
        <v>2473.4016000000001</v>
      </c>
      <c r="V38" s="73">
        <v>2473.4016000000001</v>
      </c>
      <c r="W38" s="73">
        <v>2473.4016000000001</v>
      </c>
      <c r="X38" s="73">
        <v>2561.0405000000001</v>
      </c>
      <c r="Y38" s="73">
        <v>2561.0405000000001</v>
      </c>
      <c r="Z38" s="73">
        <v>2429.0405000000001</v>
      </c>
      <c r="AA38" s="73">
        <v>2429.0405000000001</v>
      </c>
      <c r="AB38" s="73">
        <v>4283.3976042330842</v>
      </c>
      <c r="AC38" s="73">
        <v>4283.3976042565801</v>
      </c>
      <c r="AD38" s="73">
        <v>5030.9311061653234</v>
      </c>
      <c r="AE38" s="73">
        <v>4511.9311061876597</v>
      </c>
    </row>
    <row r="39" spans="1:31" x14ac:dyDescent="0.3">
      <c r="A39" s="72" t="s">
        <v>1353</v>
      </c>
      <c r="B39" s="72" t="s">
        <v>1271</v>
      </c>
      <c r="C39" s="73">
        <v>152.40000152587891</v>
      </c>
      <c r="D39" s="73">
        <v>152.40000152587891</v>
      </c>
      <c r="E39" s="73">
        <v>152.40000152587891</v>
      </c>
      <c r="F39" s="73">
        <v>152.40000152587891</v>
      </c>
      <c r="G39" s="73">
        <v>152.40000152587891</v>
      </c>
      <c r="H39" s="73">
        <v>152.40000152587891</v>
      </c>
      <c r="I39" s="73">
        <v>152.40000152587891</v>
      </c>
      <c r="J39" s="73">
        <v>152.40000152587891</v>
      </c>
      <c r="K39" s="73">
        <v>152.40000152587891</v>
      </c>
      <c r="L39" s="73">
        <v>152.40000152587891</v>
      </c>
      <c r="M39" s="73">
        <v>152.40000152587891</v>
      </c>
      <c r="N39" s="73">
        <v>152.40000152587891</v>
      </c>
      <c r="O39" s="73">
        <v>152.40000152587891</v>
      </c>
      <c r="P39" s="73">
        <v>152.40000152587891</v>
      </c>
      <c r="Q39" s="73">
        <v>152.40000152587891</v>
      </c>
      <c r="R39" s="73">
        <v>152.40000152587891</v>
      </c>
      <c r="S39" s="73">
        <v>66</v>
      </c>
      <c r="T39" s="73">
        <v>66</v>
      </c>
      <c r="U39" s="73">
        <v>66</v>
      </c>
      <c r="V39" s="73">
        <v>66</v>
      </c>
      <c r="W39" s="73">
        <v>66</v>
      </c>
      <c r="X39" s="73">
        <v>0</v>
      </c>
      <c r="Y39" s="73">
        <v>0</v>
      </c>
      <c r="Z39" s="73">
        <v>0</v>
      </c>
      <c r="AA39" s="73">
        <v>0</v>
      </c>
      <c r="AB39" s="73">
        <v>0</v>
      </c>
      <c r="AC39" s="73">
        <v>0</v>
      </c>
      <c r="AD39" s="73">
        <v>0</v>
      </c>
      <c r="AE39" s="73">
        <v>0</v>
      </c>
    </row>
    <row r="40" spans="1:31" x14ac:dyDescent="0.3">
      <c r="A40" s="72" t="s">
        <v>1353</v>
      </c>
      <c r="B40" s="72" t="s">
        <v>626</v>
      </c>
      <c r="C40" s="73">
        <v>4376.6079207824696</v>
      </c>
      <c r="D40" s="73">
        <v>4876.6079207824696</v>
      </c>
      <c r="E40" s="73">
        <v>4876.6079207824696</v>
      </c>
      <c r="F40" s="73">
        <v>6199.4241007824694</v>
      </c>
      <c r="G40" s="73">
        <v>6248.8257407824694</v>
      </c>
      <c r="H40" s="73">
        <v>6248.8257407824694</v>
      </c>
      <c r="I40" s="73">
        <v>6248.8257407824694</v>
      </c>
      <c r="J40" s="73">
        <v>7099.4247628833291</v>
      </c>
      <c r="K40" s="73">
        <v>7099.4247629276288</v>
      </c>
      <c r="L40" s="73">
        <v>7099.4247629425699</v>
      </c>
      <c r="M40" s="73">
        <v>7399.424862950209</v>
      </c>
      <c r="N40" s="73">
        <v>7999.9280629586683</v>
      </c>
      <c r="O40" s="73">
        <v>9261.7099508816591</v>
      </c>
      <c r="P40" s="73">
        <v>9261.7099509934578</v>
      </c>
      <c r="Q40" s="73">
        <v>9509.0451910865286</v>
      </c>
      <c r="R40" s="73">
        <v>9691.3593319524589</v>
      </c>
      <c r="S40" s="73">
        <v>10540.760883817558</v>
      </c>
      <c r="T40" s="73">
        <v>10540.760883904719</v>
      </c>
      <c r="U40" s="73">
        <v>10540.760883921688</v>
      </c>
      <c r="V40" s="73">
        <v>10540.760883945419</v>
      </c>
      <c r="W40" s="73">
        <v>11293.185483993118</v>
      </c>
      <c r="X40" s="73">
        <v>12725.935193669678</v>
      </c>
      <c r="Y40" s="73">
        <v>12545.417188368456</v>
      </c>
      <c r="Z40" s="73">
        <v>12653.974973778819</v>
      </c>
      <c r="AA40" s="73">
        <v>13118.954674209499</v>
      </c>
      <c r="AB40" s="73">
        <v>14038.834806642541</v>
      </c>
      <c r="AC40" s="73">
        <v>14038.834806976909</v>
      </c>
      <c r="AD40" s="73">
        <v>14819.660736693599</v>
      </c>
      <c r="AE40" s="73">
        <v>16838.834536722021</v>
      </c>
    </row>
    <row r="41" spans="1:31" x14ac:dyDescent="0.3">
      <c r="A41" s="72" t="s">
        <v>1353</v>
      </c>
      <c r="B41" s="72" t="s">
        <v>1348</v>
      </c>
      <c r="C41" s="73">
        <v>2017.6349983215291</v>
      </c>
      <c r="D41" s="73">
        <v>2827.6199989318811</v>
      </c>
      <c r="E41" s="73">
        <v>2827.6199989318811</v>
      </c>
      <c r="F41" s="73">
        <v>2827.6199989318811</v>
      </c>
      <c r="G41" s="73">
        <v>2827.6199989318811</v>
      </c>
      <c r="H41" s="73">
        <v>2827.6199989318811</v>
      </c>
      <c r="I41" s="73">
        <v>2827.6199989318811</v>
      </c>
      <c r="J41" s="73">
        <v>2827.6199989318811</v>
      </c>
      <c r="K41" s="73">
        <v>2827.6199989318811</v>
      </c>
      <c r="L41" s="73">
        <v>2827.6199989318811</v>
      </c>
      <c r="M41" s="73">
        <v>2908.6498025745109</v>
      </c>
      <c r="N41" s="73">
        <v>3327.6200485286799</v>
      </c>
      <c r="O41" s="73">
        <v>3781.7930089318802</v>
      </c>
      <c r="P41" s="73">
        <v>3781.7930089318802</v>
      </c>
      <c r="Q41" s="73">
        <v>3781.7930089318802</v>
      </c>
      <c r="R41" s="73">
        <v>3660.7930089318797</v>
      </c>
      <c r="S41" s="73">
        <v>5257.5036589318797</v>
      </c>
      <c r="T41" s="73">
        <v>5257.5037591357595</v>
      </c>
      <c r="U41" s="73">
        <v>5522.1619609641994</v>
      </c>
      <c r="V41" s="73">
        <v>6373.6484110434003</v>
      </c>
      <c r="W41" s="73">
        <v>7182.8659167392698</v>
      </c>
      <c r="X41" s="73">
        <v>10329.701811286135</v>
      </c>
      <c r="Y41" s="73">
        <v>10162.701811432835</v>
      </c>
      <c r="Z41" s="73">
        <v>9961.6018130951143</v>
      </c>
      <c r="AA41" s="73">
        <v>9897.3938133213087</v>
      </c>
      <c r="AB41" s="73">
        <v>11593.692052785107</v>
      </c>
      <c r="AC41" s="73">
        <v>11483.29205130218</v>
      </c>
      <c r="AD41" s="73">
        <v>10952.3920499131</v>
      </c>
      <c r="AE41" s="73">
        <v>11142.415748836478</v>
      </c>
    </row>
    <row r="42" spans="1:31" x14ac:dyDescent="0.3">
      <c r="A42" s="72" t="s">
        <v>1353</v>
      </c>
      <c r="B42" s="72" t="s">
        <v>1349</v>
      </c>
      <c r="C42" s="73">
        <v>0</v>
      </c>
      <c r="D42" s="73">
        <v>20</v>
      </c>
      <c r="E42" s="73">
        <v>20</v>
      </c>
      <c r="F42" s="73">
        <v>20</v>
      </c>
      <c r="G42" s="73">
        <v>20</v>
      </c>
      <c r="H42" s="73">
        <v>20</v>
      </c>
      <c r="I42" s="73">
        <v>20</v>
      </c>
      <c r="J42" s="73">
        <v>20.000245182570001</v>
      </c>
      <c r="K42" s="73">
        <v>20.000245705040001</v>
      </c>
      <c r="L42" s="73">
        <v>20.000246217819999</v>
      </c>
      <c r="M42" s="73">
        <v>20.000246666260001</v>
      </c>
      <c r="N42" s="73">
        <v>379.12887999999998</v>
      </c>
      <c r="O42" s="73">
        <v>578.08429999999998</v>
      </c>
      <c r="P42" s="73">
        <v>578.08429999999998</v>
      </c>
      <c r="Q42" s="73">
        <v>578.08429999999998</v>
      </c>
      <c r="R42" s="73">
        <v>578.08429999999998</v>
      </c>
      <c r="S42" s="73">
        <v>989.32600000000002</v>
      </c>
      <c r="T42" s="73">
        <v>989.32600000000002</v>
      </c>
      <c r="U42" s="73">
        <v>989.32600000000002</v>
      </c>
      <c r="V42" s="73">
        <v>969.32600000000002</v>
      </c>
      <c r="W42" s="73">
        <v>969.32600000000002</v>
      </c>
      <c r="X42" s="73">
        <v>1190.8794</v>
      </c>
      <c r="Y42" s="73">
        <v>1190.8794</v>
      </c>
      <c r="Z42" s="73">
        <v>1190.8794</v>
      </c>
      <c r="AA42" s="73">
        <v>1190.8794</v>
      </c>
      <c r="AB42" s="73">
        <v>2557.3341999999998</v>
      </c>
      <c r="AC42" s="73">
        <v>2557.3341999999998</v>
      </c>
      <c r="AD42" s="73">
        <v>3421.9937</v>
      </c>
      <c r="AE42" s="73">
        <v>3421.9937</v>
      </c>
    </row>
    <row r="43" spans="1:31" x14ac:dyDescent="0.3">
      <c r="A43" s="72" t="s">
        <v>1353</v>
      </c>
      <c r="B43" s="72" t="s">
        <v>612</v>
      </c>
      <c r="C43" s="73">
        <v>570</v>
      </c>
      <c r="D43" s="73">
        <v>570</v>
      </c>
      <c r="E43" s="73">
        <v>570</v>
      </c>
      <c r="F43" s="73">
        <v>570</v>
      </c>
      <c r="G43" s="73">
        <v>570</v>
      </c>
      <c r="H43" s="73">
        <v>570</v>
      </c>
      <c r="I43" s="73">
        <v>570</v>
      </c>
      <c r="J43" s="73">
        <v>570.00012041335003</v>
      </c>
      <c r="K43" s="73">
        <v>570.00012051460999</v>
      </c>
      <c r="L43" s="73">
        <v>570.00012078169004</v>
      </c>
      <c r="M43" s="73">
        <v>570.00012088311598</v>
      </c>
      <c r="N43" s="73">
        <v>892.34942999999998</v>
      </c>
      <c r="O43" s="73">
        <v>1186.791999999999</v>
      </c>
      <c r="P43" s="73">
        <v>1186.791999999999</v>
      </c>
      <c r="Q43" s="73">
        <v>1186.791999999999</v>
      </c>
      <c r="R43" s="73">
        <v>1186.791999999999</v>
      </c>
      <c r="S43" s="73">
        <v>1941.1597999999999</v>
      </c>
      <c r="T43" s="73">
        <v>1941.1597999999999</v>
      </c>
      <c r="U43" s="73">
        <v>1941.1597999999999</v>
      </c>
      <c r="V43" s="73">
        <v>1941.1597999999999</v>
      </c>
      <c r="W43" s="73">
        <v>1941.1597999999999</v>
      </c>
      <c r="X43" s="73">
        <v>3396.1333</v>
      </c>
      <c r="Y43" s="73">
        <v>3396.1333</v>
      </c>
      <c r="Z43" s="73">
        <v>3396.1333</v>
      </c>
      <c r="AA43" s="73">
        <v>3396.1333</v>
      </c>
      <c r="AB43" s="73">
        <v>3396.1333</v>
      </c>
      <c r="AC43" s="73">
        <v>3396.1333</v>
      </c>
      <c r="AD43" s="73">
        <v>3670</v>
      </c>
      <c r="AE43" s="73">
        <v>3670</v>
      </c>
    </row>
    <row r="44" spans="1:31" x14ac:dyDescent="0.3">
      <c r="A44" s="72" t="s">
        <v>1353</v>
      </c>
      <c r="B44" s="72" t="s">
        <v>1350</v>
      </c>
      <c r="C44" s="73">
        <v>18.792000293731611</v>
      </c>
      <c r="D44" s="73">
        <v>56.930000305175746</v>
      </c>
      <c r="E44" s="73">
        <v>116.31200408935541</v>
      </c>
      <c r="F44" s="73">
        <v>203.74100685119538</v>
      </c>
      <c r="G44" s="73">
        <v>316.67499160766528</v>
      </c>
      <c r="H44" s="73">
        <v>441.51198577880842</v>
      </c>
      <c r="I44" s="73">
        <v>598.09701538085881</v>
      </c>
      <c r="J44" s="73">
        <v>788.33800506591706</v>
      </c>
      <c r="K44" s="73">
        <v>1007.1959838867181</v>
      </c>
      <c r="L44" s="73">
        <v>1181.6699371337841</v>
      </c>
      <c r="M44" s="73">
        <v>1375.488037109372</v>
      </c>
      <c r="N44" s="73">
        <v>1581.046997070305</v>
      </c>
      <c r="O44" s="73">
        <v>1799.5640411376919</v>
      </c>
      <c r="P44" s="73">
        <v>2003.201034545895</v>
      </c>
      <c r="Q44" s="73">
        <v>2215.9790039062468</v>
      </c>
      <c r="R44" s="73">
        <v>2320.6339721679628</v>
      </c>
      <c r="S44" s="73">
        <v>2431.5501098632758</v>
      </c>
      <c r="T44" s="73">
        <v>2543.8589782714839</v>
      </c>
      <c r="U44" s="73">
        <v>2662.8169250488231</v>
      </c>
      <c r="V44" s="73">
        <v>2785.4378967285102</v>
      </c>
      <c r="W44" s="73">
        <v>2910.140014648432</v>
      </c>
      <c r="X44" s="73">
        <v>3039.4479064941352</v>
      </c>
      <c r="Y44" s="73">
        <v>3174.2980346679628</v>
      </c>
      <c r="Z44" s="73">
        <v>3316.8311157226563</v>
      </c>
      <c r="AA44" s="73">
        <v>3463.237915039057</v>
      </c>
      <c r="AB44" s="73">
        <v>3617.5489807128902</v>
      </c>
      <c r="AC44" s="73">
        <v>3775.544921874995</v>
      </c>
      <c r="AD44" s="73">
        <v>3934.3799438476508</v>
      </c>
      <c r="AE44" s="73">
        <v>4096.4850463867178</v>
      </c>
    </row>
    <row r="45" spans="1:31" x14ac:dyDescent="0.3">
      <c r="A45" s="96" t="s">
        <v>1351</v>
      </c>
      <c r="B45" s="96"/>
      <c r="C45" s="74">
        <v>18179.542914526362</v>
      </c>
      <c r="D45" s="74">
        <v>19489.527915136714</v>
      </c>
      <c r="E45" s="74">
        <v>19489.527915136714</v>
      </c>
      <c r="F45" s="74">
        <v>17306.775061376444</v>
      </c>
      <c r="G45" s="74">
        <v>17356.176701024273</v>
      </c>
      <c r="H45" s="74">
        <v>17141.314087349456</v>
      </c>
      <c r="I45" s="74">
        <v>16997.994918360044</v>
      </c>
      <c r="J45" s="74">
        <v>17848.593270742778</v>
      </c>
      <c r="K45" s="74">
        <v>17682.862400786711</v>
      </c>
      <c r="L45" s="74">
        <v>17682.862400801292</v>
      </c>
      <c r="M45" s="74">
        <v>18063.892304451216</v>
      </c>
      <c r="N45" s="74">
        <v>19083.365750413479</v>
      </c>
      <c r="O45" s="74">
        <v>19968.49469918566</v>
      </c>
      <c r="P45" s="74">
        <v>19851.494697258637</v>
      </c>
      <c r="Q45" s="74">
        <v>20098.829939397361</v>
      </c>
      <c r="R45" s="74">
        <v>19427.12550377594</v>
      </c>
      <c r="S45" s="74">
        <v>21768.607575093742</v>
      </c>
      <c r="T45" s="74">
        <v>21768.607675389416</v>
      </c>
      <c r="U45" s="74">
        <v>22862.26748535586</v>
      </c>
      <c r="V45" s="74">
        <v>23713.75371544814</v>
      </c>
      <c r="W45" s="74">
        <v>25137.890121175609</v>
      </c>
      <c r="X45" s="74">
        <v>28995.114685419176</v>
      </c>
      <c r="Y45" s="74">
        <v>28139.152086305035</v>
      </c>
      <c r="Z45" s="74">
        <v>27667.61139687393</v>
      </c>
      <c r="AA45" s="74">
        <v>27423.883097530808</v>
      </c>
      <c r="AB45" s="74">
        <v>31650.418573660732</v>
      </c>
      <c r="AC45" s="74">
        <v>31251.524647578706</v>
      </c>
      <c r="AD45" s="74">
        <v>32248.984077874869</v>
      </c>
      <c r="AE45" s="74">
        <v>33939.181576818686</v>
      </c>
    </row>
    <row r="46" spans="1:31" x14ac:dyDescent="0.3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</row>
    <row r="47" spans="1:31" x14ac:dyDescent="0.3">
      <c r="A47" s="68" t="s">
        <v>1233</v>
      </c>
      <c r="B47" s="68" t="s">
        <v>1315</v>
      </c>
      <c r="C47" s="68" t="s">
        <v>1316</v>
      </c>
      <c r="D47" s="68" t="s">
        <v>1317</v>
      </c>
      <c r="E47" s="68" t="s">
        <v>1318</v>
      </c>
      <c r="F47" s="68" t="s">
        <v>1319</v>
      </c>
      <c r="G47" s="68" t="s">
        <v>1320</v>
      </c>
      <c r="H47" s="68" t="s">
        <v>1321</v>
      </c>
      <c r="I47" s="68" t="s">
        <v>1322</v>
      </c>
      <c r="J47" s="68" t="s">
        <v>1323</v>
      </c>
      <c r="K47" s="68" t="s">
        <v>1324</v>
      </c>
      <c r="L47" s="68" t="s">
        <v>1325</v>
      </c>
      <c r="M47" s="68" t="s">
        <v>1326</v>
      </c>
      <c r="N47" s="68" t="s">
        <v>1327</v>
      </c>
      <c r="O47" s="68" t="s">
        <v>1328</v>
      </c>
      <c r="P47" s="68" t="s">
        <v>1329</v>
      </c>
      <c r="Q47" s="68" t="s">
        <v>1330</v>
      </c>
      <c r="R47" s="68" t="s">
        <v>1331</v>
      </c>
      <c r="S47" s="68" t="s">
        <v>1332</v>
      </c>
      <c r="T47" s="68" t="s">
        <v>1333</v>
      </c>
      <c r="U47" s="68" t="s">
        <v>1334</v>
      </c>
      <c r="V47" s="68" t="s">
        <v>1335</v>
      </c>
      <c r="W47" s="68" t="s">
        <v>1336</v>
      </c>
      <c r="X47" s="68" t="s">
        <v>1337</v>
      </c>
      <c r="Y47" s="68" t="s">
        <v>1338</v>
      </c>
      <c r="Z47" s="68" t="s">
        <v>1339</v>
      </c>
      <c r="AA47" s="68" t="s">
        <v>1340</v>
      </c>
      <c r="AB47" s="68" t="s">
        <v>1341</v>
      </c>
      <c r="AC47" s="68" t="s">
        <v>1342</v>
      </c>
      <c r="AD47" s="68" t="s">
        <v>1343</v>
      </c>
      <c r="AE47" s="68" t="s">
        <v>1344</v>
      </c>
    </row>
    <row r="48" spans="1:31" x14ac:dyDescent="0.3">
      <c r="A48" s="72" t="s">
        <v>1354</v>
      </c>
      <c r="B48" s="72" t="s">
        <v>621</v>
      </c>
      <c r="C48" s="73">
        <v>0</v>
      </c>
      <c r="D48" s="73">
        <v>0</v>
      </c>
      <c r="E48" s="73">
        <v>0</v>
      </c>
      <c r="F48" s="73">
        <v>0</v>
      </c>
      <c r="G48" s="73">
        <v>0</v>
      </c>
      <c r="H48" s="73">
        <v>0</v>
      </c>
      <c r="I48" s="73">
        <v>0</v>
      </c>
      <c r="J48" s="73">
        <v>0</v>
      </c>
      <c r="K48" s="73">
        <v>0</v>
      </c>
      <c r="L48" s="73">
        <v>0</v>
      </c>
      <c r="M48" s="73">
        <v>0</v>
      </c>
      <c r="N48" s="73">
        <v>0</v>
      </c>
      <c r="O48" s="73">
        <v>0</v>
      </c>
      <c r="P48" s="73">
        <v>0</v>
      </c>
      <c r="Q48" s="73">
        <v>0</v>
      </c>
      <c r="R48" s="73">
        <v>0</v>
      </c>
      <c r="S48" s="73">
        <v>0</v>
      </c>
      <c r="T48" s="73">
        <v>0</v>
      </c>
      <c r="U48" s="73">
        <v>0</v>
      </c>
      <c r="V48" s="73">
        <v>0</v>
      </c>
      <c r="W48" s="73">
        <v>0</v>
      </c>
      <c r="X48" s="73">
        <v>0</v>
      </c>
      <c r="Y48" s="73">
        <v>0</v>
      </c>
      <c r="Z48" s="73">
        <v>0</v>
      </c>
      <c r="AA48" s="73">
        <v>0</v>
      </c>
      <c r="AB48" s="73">
        <v>0</v>
      </c>
      <c r="AC48" s="73">
        <v>0</v>
      </c>
      <c r="AD48" s="73">
        <v>0</v>
      </c>
      <c r="AE48" s="73">
        <v>0</v>
      </c>
    </row>
    <row r="49" spans="1:31" x14ac:dyDescent="0.3">
      <c r="A49" s="72" t="s">
        <v>1354</v>
      </c>
      <c r="B49" s="72" t="s">
        <v>622</v>
      </c>
      <c r="C49" s="73">
        <v>4790</v>
      </c>
      <c r="D49" s="73">
        <v>4790</v>
      </c>
      <c r="E49" s="73">
        <v>4790</v>
      </c>
      <c r="F49" s="73">
        <v>2317.3346100000003</v>
      </c>
      <c r="G49" s="73">
        <v>2237.5193200000003</v>
      </c>
      <c r="H49" s="73">
        <v>1930.8907199999999</v>
      </c>
      <c r="I49" s="73">
        <v>1.00383884E-4</v>
      </c>
      <c r="J49" s="73">
        <v>0</v>
      </c>
      <c r="K49" s="73">
        <v>1.0019440399999999E-4</v>
      </c>
      <c r="L49" s="73">
        <v>0</v>
      </c>
      <c r="M49" s="73">
        <v>0</v>
      </c>
      <c r="N49" s="73">
        <v>1.00375849999999E-4</v>
      </c>
      <c r="O49" s="73">
        <v>1.0036952E-4</v>
      </c>
      <c r="P49" s="73">
        <v>1.00428566E-4</v>
      </c>
      <c r="Q49" s="73">
        <v>1.0044372E-4</v>
      </c>
      <c r="R49" s="73">
        <v>1.00441149999999E-4</v>
      </c>
      <c r="S49" s="73">
        <v>1.0046489E-4</v>
      </c>
      <c r="T49" s="73">
        <v>1.0044155999999999E-4</v>
      </c>
      <c r="U49" s="73">
        <v>1.0046222E-4</v>
      </c>
      <c r="V49" s="73">
        <v>1.005121E-4</v>
      </c>
      <c r="W49" s="73">
        <v>1.0047410999999999E-4</v>
      </c>
      <c r="X49" s="73">
        <v>1.0044373E-4</v>
      </c>
      <c r="Y49" s="73">
        <v>1.00435165E-4</v>
      </c>
      <c r="Z49" s="73">
        <v>1.0047697000000001E-4</v>
      </c>
      <c r="AA49" s="73">
        <v>1.0042864E-4</v>
      </c>
      <c r="AB49" s="73">
        <v>1.00422824999999E-4</v>
      </c>
      <c r="AC49" s="73">
        <v>0</v>
      </c>
      <c r="AD49" s="73">
        <v>0</v>
      </c>
      <c r="AE49" s="73">
        <v>0</v>
      </c>
    </row>
    <row r="50" spans="1:31" x14ac:dyDescent="0.3">
      <c r="A50" s="72" t="s">
        <v>1354</v>
      </c>
      <c r="B50" s="72" t="s">
        <v>360</v>
      </c>
      <c r="C50" s="73">
        <v>0</v>
      </c>
      <c r="D50" s="73">
        <v>0</v>
      </c>
      <c r="E50" s="73">
        <v>0</v>
      </c>
      <c r="F50" s="73">
        <v>0</v>
      </c>
      <c r="G50" s="73">
        <v>0</v>
      </c>
      <c r="H50" s="73">
        <v>0</v>
      </c>
      <c r="I50" s="73">
        <v>0</v>
      </c>
      <c r="J50" s="73">
        <v>0</v>
      </c>
      <c r="K50" s="73">
        <v>0</v>
      </c>
      <c r="L50" s="73">
        <v>0</v>
      </c>
      <c r="M50" s="73">
        <v>0</v>
      </c>
      <c r="N50" s="73">
        <v>0</v>
      </c>
      <c r="O50" s="73">
        <v>0</v>
      </c>
      <c r="P50" s="73">
        <v>0</v>
      </c>
      <c r="Q50" s="73">
        <v>0</v>
      </c>
      <c r="R50" s="73">
        <v>0</v>
      </c>
      <c r="S50" s="73">
        <v>0</v>
      </c>
      <c r="T50" s="73">
        <v>0</v>
      </c>
      <c r="U50" s="73">
        <v>0</v>
      </c>
      <c r="V50" s="73">
        <v>0</v>
      </c>
      <c r="W50" s="73">
        <v>0</v>
      </c>
      <c r="X50" s="73">
        <v>0</v>
      </c>
      <c r="Y50" s="73">
        <v>0</v>
      </c>
      <c r="Z50" s="73">
        <v>0</v>
      </c>
      <c r="AA50" s="73">
        <v>0</v>
      </c>
      <c r="AB50" s="73">
        <v>0</v>
      </c>
      <c r="AC50" s="73">
        <v>0</v>
      </c>
      <c r="AD50" s="73">
        <v>0</v>
      </c>
      <c r="AE50" s="73">
        <v>0</v>
      </c>
    </row>
    <row r="51" spans="1:31" x14ac:dyDescent="0.3">
      <c r="A51" s="72" t="s">
        <v>1354</v>
      </c>
      <c r="B51" s="72" t="s">
        <v>1346</v>
      </c>
      <c r="C51" s="73">
        <v>500</v>
      </c>
      <c r="D51" s="73">
        <v>500</v>
      </c>
      <c r="E51" s="73">
        <v>500</v>
      </c>
      <c r="F51" s="73">
        <v>500</v>
      </c>
      <c r="G51" s="73">
        <v>500</v>
      </c>
      <c r="H51" s="73">
        <v>500</v>
      </c>
      <c r="I51" s="73">
        <v>500</v>
      </c>
      <c r="J51" s="73">
        <v>500</v>
      </c>
      <c r="K51" s="73">
        <v>500</v>
      </c>
      <c r="L51" s="73">
        <v>500</v>
      </c>
      <c r="M51" s="73">
        <v>500</v>
      </c>
      <c r="N51" s="73">
        <v>500</v>
      </c>
      <c r="O51" s="73">
        <v>500</v>
      </c>
      <c r="P51" s="73">
        <v>500</v>
      </c>
      <c r="Q51" s="73">
        <v>500</v>
      </c>
      <c r="R51" s="73">
        <v>500</v>
      </c>
      <c r="S51" s="73">
        <v>500</v>
      </c>
      <c r="T51" s="73">
        <v>500</v>
      </c>
      <c r="U51" s="73">
        <v>0</v>
      </c>
      <c r="V51" s="73">
        <v>0</v>
      </c>
      <c r="W51" s="73">
        <v>0</v>
      </c>
      <c r="X51" s="73">
        <v>0</v>
      </c>
      <c r="Y51" s="73">
        <v>0</v>
      </c>
      <c r="Z51" s="73">
        <v>0</v>
      </c>
      <c r="AA51" s="73">
        <v>0</v>
      </c>
      <c r="AB51" s="73">
        <v>0</v>
      </c>
      <c r="AC51" s="73">
        <v>0</v>
      </c>
      <c r="AD51" s="73">
        <v>0</v>
      </c>
      <c r="AE51" s="73">
        <v>0</v>
      </c>
    </row>
    <row r="52" spans="1:31" x14ac:dyDescent="0.3">
      <c r="A52" s="72" t="s">
        <v>1354</v>
      </c>
      <c r="B52" s="72" t="s">
        <v>1347</v>
      </c>
      <c r="C52" s="73">
        <v>1900</v>
      </c>
      <c r="D52" s="73">
        <v>1900</v>
      </c>
      <c r="E52" s="73">
        <v>1900</v>
      </c>
      <c r="F52" s="73">
        <v>1900</v>
      </c>
      <c r="G52" s="73">
        <v>1900</v>
      </c>
      <c r="H52" s="73">
        <v>1900</v>
      </c>
      <c r="I52" s="73">
        <v>1900</v>
      </c>
      <c r="J52" s="73">
        <v>1900</v>
      </c>
      <c r="K52" s="73">
        <v>1900</v>
      </c>
      <c r="L52" s="73">
        <v>1900</v>
      </c>
      <c r="M52" s="73">
        <v>1900</v>
      </c>
      <c r="N52" s="73">
        <v>1900</v>
      </c>
      <c r="O52" s="73">
        <v>1730</v>
      </c>
      <c r="P52" s="73">
        <v>1730</v>
      </c>
      <c r="Q52" s="73">
        <v>1730</v>
      </c>
      <c r="R52" s="73">
        <v>1730</v>
      </c>
      <c r="S52" s="73">
        <v>1730.0004674935001</v>
      </c>
      <c r="T52" s="73">
        <v>1730.0004675243699</v>
      </c>
      <c r="U52" s="73">
        <v>1290.00046766797</v>
      </c>
      <c r="V52" s="73">
        <v>1290.0004677925001</v>
      </c>
      <c r="W52" s="73">
        <v>2807.5803999999998</v>
      </c>
      <c r="X52" s="73">
        <v>2713.5803999999998</v>
      </c>
      <c r="Y52" s="73">
        <v>3082.1477371268002</v>
      </c>
      <c r="Z52" s="73">
        <v>3830.2555814767602</v>
      </c>
      <c r="AA52" s="73">
        <v>3830.2555815042001</v>
      </c>
      <c r="AB52" s="73">
        <v>3830.25558156241</v>
      </c>
      <c r="AC52" s="73">
        <v>3246.2555816721001</v>
      </c>
      <c r="AD52" s="73">
        <v>3246.25558194728</v>
      </c>
      <c r="AE52" s="73">
        <v>4296.1537011927703</v>
      </c>
    </row>
    <row r="53" spans="1:31" x14ac:dyDescent="0.3">
      <c r="A53" s="72" t="s">
        <v>1354</v>
      </c>
      <c r="B53" s="72" t="s">
        <v>1271</v>
      </c>
      <c r="C53" s="73">
        <v>2219</v>
      </c>
      <c r="D53" s="73">
        <v>2219</v>
      </c>
      <c r="E53" s="73">
        <v>2219</v>
      </c>
      <c r="F53" s="73">
        <v>2219</v>
      </c>
      <c r="G53" s="73">
        <v>2219</v>
      </c>
      <c r="H53" s="73">
        <v>2219</v>
      </c>
      <c r="I53" s="73">
        <v>2219</v>
      </c>
      <c r="J53" s="73">
        <v>2219</v>
      </c>
      <c r="K53" s="73">
        <v>2219</v>
      </c>
      <c r="L53" s="73">
        <v>2219</v>
      </c>
      <c r="M53" s="73">
        <v>2219</v>
      </c>
      <c r="N53" s="73">
        <v>2219</v>
      </c>
      <c r="O53" s="73">
        <v>2219</v>
      </c>
      <c r="P53" s="73">
        <v>2219</v>
      </c>
      <c r="Q53" s="73">
        <v>2219</v>
      </c>
      <c r="R53" s="73">
        <v>2219</v>
      </c>
      <c r="S53" s="73">
        <v>2219</v>
      </c>
      <c r="T53" s="73">
        <v>2219</v>
      </c>
      <c r="U53" s="73">
        <v>2219</v>
      </c>
      <c r="V53" s="73">
        <v>2219</v>
      </c>
      <c r="W53" s="73">
        <v>2219</v>
      </c>
      <c r="X53" s="73">
        <v>2219</v>
      </c>
      <c r="Y53" s="73">
        <v>2219</v>
      </c>
      <c r="Z53" s="73">
        <v>2219</v>
      </c>
      <c r="AA53" s="73">
        <v>2219</v>
      </c>
      <c r="AB53" s="73">
        <v>2219</v>
      </c>
      <c r="AC53" s="73">
        <v>2219</v>
      </c>
      <c r="AD53" s="73">
        <v>2219</v>
      </c>
      <c r="AE53" s="73">
        <v>2219</v>
      </c>
    </row>
    <row r="54" spans="1:31" x14ac:dyDescent="0.3">
      <c r="A54" s="72" t="s">
        <v>1354</v>
      </c>
      <c r="B54" s="72" t="s">
        <v>626</v>
      </c>
      <c r="C54" s="73">
        <v>3434.4399795532199</v>
      </c>
      <c r="D54" s="73">
        <v>4322.199974060055</v>
      </c>
      <c r="E54" s="73">
        <v>4322.199974060055</v>
      </c>
      <c r="F54" s="73">
        <v>5283.8176008466653</v>
      </c>
      <c r="G54" s="73">
        <v>5283.8176008501559</v>
      </c>
      <c r="H54" s="73">
        <v>5601.0005608536003</v>
      </c>
      <c r="I54" s="73">
        <v>7247.3266608582489</v>
      </c>
      <c r="J54" s="73">
        <v>7797.3264608640984</v>
      </c>
      <c r="K54" s="73">
        <v>7797.3264608783593</v>
      </c>
      <c r="L54" s="73">
        <v>7797.326460990751</v>
      </c>
      <c r="M54" s="73">
        <v>8258.8696233350638</v>
      </c>
      <c r="N54" s="73">
        <v>8585.7093596957857</v>
      </c>
      <c r="O54" s="73">
        <v>9396.5623614526849</v>
      </c>
      <c r="P54" s="73">
        <v>10019.700261536525</v>
      </c>
      <c r="Q54" s="73">
        <v>10019.700261578924</v>
      </c>
      <c r="R54" s="73">
        <v>10019.700424257326</v>
      </c>
      <c r="S54" s="73">
        <v>12802.500288873913</v>
      </c>
      <c r="T54" s="73">
        <v>12382.500289644664</v>
      </c>
      <c r="U54" s="73">
        <v>12190.500297630842</v>
      </c>
      <c r="V54" s="73">
        <v>12202.18454168945</v>
      </c>
      <c r="W54" s="73">
        <v>12264.614231689449</v>
      </c>
      <c r="X54" s="73">
        <v>12398.352742452389</v>
      </c>
      <c r="Y54" s="73">
        <v>12074.552739400631</v>
      </c>
      <c r="Z54" s="73">
        <v>11762.552739400631</v>
      </c>
      <c r="AA54" s="73">
        <v>11220.489978790281</v>
      </c>
      <c r="AB54" s="73">
        <v>11220.489978790281</v>
      </c>
      <c r="AC54" s="73">
        <v>10980.489978790281</v>
      </c>
      <c r="AD54" s="73">
        <v>10951.789978027342</v>
      </c>
      <c r="AE54" s="73">
        <v>10224.099998474121</v>
      </c>
    </row>
    <row r="55" spans="1:31" x14ac:dyDescent="0.3">
      <c r="A55" s="72" t="s">
        <v>1354</v>
      </c>
      <c r="B55" s="72" t="s">
        <v>1348</v>
      </c>
      <c r="C55" s="73">
        <v>1098.972995758056</v>
      </c>
      <c r="D55" s="73">
        <v>1098.972995758056</v>
      </c>
      <c r="E55" s="73">
        <v>1098.972995758056</v>
      </c>
      <c r="F55" s="73">
        <v>1098.972995758056</v>
      </c>
      <c r="G55" s="73">
        <v>1098.973121032996</v>
      </c>
      <c r="H55" s="73">
        <v>1098.973121900706</v>
      </c>
      <c r="I55" s="73">
        <v>1259.9657157580559</v>
      </c>
      <c r="J55" s="73">
        <v>1259.9657157580559</v>
      </c>
      <c r="K55" s="73">
        <v>1259.9657157580559</v>
      </c>
      <c r="L55" s="73">
        <v>1596.5486102300658</v>
      </c>
      <c r="M55" s="73">
        <v>1722.8332803518661</v>
      </c>
      <c r="N55" s="73">
        <v>3478.973285358486</v>
      </c>
      <c r="O55" s="73">
        <v>3478.9732854497361</v>
      </c>
      <c r="P55" s="73">
        <v>3478.9732854870308</v>
      </c>
      <c r="Q55" s="73">
        <v>3478.9732855302555</v>
      </c>
      <c r="R55" s="73">
        <v>3478.9732857265462</v>
      </c>
      <c r="S55" s="73">
        <v>3478.9733888483661</v>
      </c>
      <c r="T55" s="73">
        <v>3478.9733913745458</v>
      </c>
      <c r="U55" s="73">
        <v>3478.9885508814459</v>
      </c>
      <c r="V55" s="73">
        <v>3478.9885701067556</v>
      </c>
      <c r="W55" s="73">
        <v>3987.3474557580557</v>
      </c>
      <c r="X55" s="73">
        <v>3987.3474957580556</v>
      </c>
      <c r="Y55" s="73">
        <v>4162.6713557580561</v>
      </c>
      <c r="Z55" s="73">
        <v>4055.1513591149896</v>
      </c>
      <c r="AA55" s="73">
        <v>4084.5242584741209</v>
      </c>
      <c r="AB55" s="73">
        <v>6362.4439984741211</v>
      </c>
      <c r="AC55" s="73">
        <v>6362.4439984741211</v>
      </c>
      <c r="AD55" s="73">
        <v>6210.5439969482422</v>
      </c>
      <c r="AE55" s="73">
        <v>7211</v>
      </c>
    </row>
    <row r="56" spans="1:31" x14ac:dyDescent="0.3">
      <c r="A56" s="72" t="s">
        <v>1354</v>
      </c>
      <c r="B56" s="72" t="s">
        <v>1349</v>
      </c>
      <c r="C56" s="73">
        <v>55.329999923705998</v>
      </c>
      <c r="D56" s="73">
        <v>375.329999923706</v>
      </c>
      <c r="E56" s="73">
        <v>375.329999923706</v>
      </c>
      <c r="F56" s="73">
        <v>375.329999923706</v>
      </c>
      <c r="G56" s="73">
        <v>375.329999923706</v>
      </c>
      <c r="H56" s="73">
        <v>375.329999923706</v>
      </c>
      <c r="I56" s="73">
        <v>375.329999923706</v>
      </c>
      <c r="J56" s="73">
        <v>375.329999923706</v>
      </c>
      <c r="K56" s="73">
        <v>375.329999923706</v>
      </c>
      <c r="L56" s="73">
        <v>375.330100969726</v>
      </c>
      <c r="M56" s="73">
        <v>375.330111857666</v>
      </c>
      <c r="N56" s="73">
        <v>375.33177879140601</v>
      </c>
      <c r="O56" s="73">
        <v>320.00177914659997</v>
      </c>
      <c r="P56" s="73">
        <v>320.00177918499998</v>
      </c>
      <c r="Q56" s="73">
        <v>320.00177988839999</v>
      </c>
      <c r="R56" s="73">
        <v>320.00178008339998</v>
      </c>
      <c r="S56" s="73">
        <v>320.00178252059999</v>
      </c>
      <c r="T56" s="73">
        <v>320.00178276579999</v>
      </c>
      <c r="U56" s="73">
        <v>320.00178342430002</v>
      </c>
      <c r="V56" s="73">
        <v>320.00178370139997</v>
      </c>
      <c r="W56" s="73">
        <v>300.0017732197</v>
      </c>
      <c r="X56" s="73">
        <v>1.7672405E-3</v>
      </c>
      <c r="Y56" s="73">
        <v>1.7672776999999901E-3</v>
      </c>
      <c r="Z56" s="73">
        <v>1.7622961999999901E-3</v>
      </c>
      <c r="AA56" s="73">
        <v>1.7477205999999999E-3</v>
      </c>
      <c r="AB56" s="73">
        <v>1.9225765E-3</v>
      </c>
      <c r="AC56" s="73">
        <v>1.9155899E-3</v>
      </c>
      <c r="AD56" s="73">
        <v>1.9047382999999899E-3</v>
      </c>
      <c r="AE56" s="73">
        <v>3.2963578E-3</v>
      </c>
    </row>
    <row r="57" spans="1:31" x14ac:dyDescent="0.3">
      <c r="A57" s="72" t="s">
        <v>1354</v>
      </c>
      <c r="B57" s="72" t="s">
        <v>612</v>
      </c>
      <c r="C57" s="73">
        <v>0</v>
      </c>
      <c r="D57" s="73">
        <v>0</v>
      </c>
      <c r="E57" s="73">
        <v>0</v>
      </c>
      <c r="F57" s="73">
        <v>0</v>
      </c>
      <c r="G57" s="73">
        <v>0</v>
      </c>
      <c r="H57" s="73">
        <v>0</v>
      </c>
      <c r="I57" s="73">
        <v>0</v>
      </c>
      <c r="J57" s="73">
        <v>0</v>
      </c>
      <c r="K57" s="73">
        <v>0</v>
      </c>
      <c r="L57" s="73">
        <v>1.054669E-4</v>
      </c>
      <c r="M57" s="73">
        <v>1.313052E-4</v>
      </c>
      <c r="N57" s="73">
        <v>852.77719999999999</v>
      </c>
      <c r="O57" s="73">
        <v>852.77719999999999</v>
      </c>
      <c r="P57" s="73">
        <v>852.77719999999999</v>
      </c>
      <c r="Q57" s="73">
        <v>998.46090000000004</v>
      </c>
      <c r="R57" s="73">
        <v>998.46090000000004</v>
      </c>
      <c r="S57" s="73">
        <v>1379.5405000000001</v>
      </c>
      <c r="T57" s="73">
        <v>1379.5405000000001</v>
      </c>
      <c r="U57" s="73">
        <v>1379.5405000000001</v>
      </c>
      <c r="V57" s="73">
        <v>1379.5405000000001</v>
      </c>
      <c r="W57" s="73">
        <v>2055.3517999999999</v>
      </c>
      <c r="X57" s="73">
        <v>2055.3517999999999</v>
      </c>
      <c r="Y57" s="73">
        <v>2055.3517999999999</v>
      </c>
      <c r="Z57" s="73">
        <v>2215.3618000000001</v>
      </c>
      <c r="AA57" s="73">
        <v>2215.3618000000001</v>
      </c>
      <c r="AB57" s="73">
        <v>2215.3618000000001</v>
      </c>
      <c r="AC57" s="73">
        <v>2215.3618000000001</v>
      </c>
      <c r="AD57" s="73">
        <v>2215.3618000000001</v>
      </c>
      <c r="AE57" s="73">
        <v>2215.3618000000001</v>
      </c>
    </row>
    <row r="58" spans="1:31" x14ac:dyDescent="0.3">
      <c r="A58" s="72" t="s">
        <v>1354</v>
      </c>
      <c r="B58" s="72" t="s">
        <v>1350</v>
      </c>
      <c r="C58" s="73">
        <v>21.324999809265112</v>
      </c>
      <c r="D58" s="73">
        <v>39.332999229431003</v>
      </c>
      <c r="E58" s="73">
        <v>124.65300178527829</v>
      </c>
      <c r="F58" s="73">
        <v>240.5120048522939</v>
      </c>
      <c r="G58" s="73">
        <v>387.46300506591774</v>
      </c>
      <c r="H58" s="73">
        <v>568.47399139404206</v>
      </c>
      <c r="I58" s="73">
        <v>786.96098327636605</v>
      </c>
      <c r="J58" s="73">
        <v>1024.835983276367</v>
      </c>
      <c r="K58" s="73">
        <v>1297.2010192871039</v>
      </c>
      <c r="L58" s="73">
        <v>1508.376068115231</v>
      </c>
      <c r="M58" s="73">
        <v>1741.757995605466</v>
      </c>
      <c r="N58" s="73">
        <v>1990.8499450683539</v>
      </c>
      <c r="O58" s="73">
        <v>2255.0250549316352</v>
      </c>
      <c r="P58" s="73">
        <v>2511.4719543456981</v>
      </c>
      <c r="Q58" s="73">
        <v>2773.6560668945313</v>
      </c>
      <c r="R58" s="73">
        <v>2913.0490112304678</v>
      </c>
      <c r="S58" s="73">
        <v>3058.5720520019481</v>
      </c>
      <c r="T58" s="73">
        <v>3207.325073242187</v>
      </c>
      <c r="U58" s="73">
        <v>3364.1940307617178</v>
      </c>
      <c r="V58" s="73">
        <v>3523.5459594726508</v>
      </c>
      <c r="W58" s="73">
        <v>3687.8629760742178</v>
      </c>
      <c r="X58" s="73">
        <v>3855.463012695307</v>
      </c>
      <c r="Y58" s="73">
        <v>4029.3500366210928</v>
      </c>
      <c r="Z58" s="73">
        <v>4209.115112304682</v>
      </c>
      <c r="AA58" s="73">
        <v>4396.3960571289063</v>
      </c>
      <c r="AB58" s="73">
        <v>4589.93505859375</v>
      </c>
      <c r="AC58" s="73">
        <v>4789.6218872070313</v>
      </c>
      <c r="AD58" s="73">
        <v>4990.3800048828125</v>
      </c>
      <c r="AE58" s="73">
        <v>5195.4019775390625</v>
      </c>
    </row>
    <row r="59" spans="1:31" x14ac:dyDescent="0.3">
      <c r="A59" s="96" t="s">
        <v>1351</v>
      </c>
      <c r="B59" s="96"/>
      <c r="C59" s="74">
        <v>13942.412975311276</v>
      </c>
      <c r="D59" s="74">
        <v>14830.172969818112</v>
      </c>
      <c r="E59" s="74">
        <v>14830.172969818112</v>
      </c>
      <c r="F59" s="74">
        <v>13319.125206604722</v>
      </c>
      <c r="G59" s="74">
        <v>13239.310041883153</v>
      </c>
      <c r="H59" s="74">
        <v>13249.864402754307</v>
      </c>
      <c r="I59" s="74">
        <v>13126.292477000188</v>
      </c>
      <c r="J59" s="74">
        <v>13676.292176622155</v>
      </c>
      <c r="K59" s="74">
        <v>13676.29227683082</v>
      </c>
      <c r="L59" s="74">
        <v>14012.875071220817</v>
      </c>
      <c r="M59" s="74">
        <v>14600.70290368693</v>
      </c>
      <c r="N59" s="74">
        <v>16683.68274543012</v>
      </c>
      <c r="O59" s="74">
        <v>17324.535747271941</v>
      </c>
      <c r="P59" s="74">
        <v>17947.673647452124</v>
      </c>
      <c r="Q59" s="74">
        <v>17947.6736475529</v>
      </c>
      <c r="R59" s="74">
        <v>17947.673810425022</v>
      </c>
      <c r="S59" s="74">
        <v>20730.474245680671</v>
      </c>
      <c r="T59" s="74">
        <v>20310.474248985141</v>
      </c>
      <c r="U59" s="74">
        <v>19178.489416642478</v>
      </c>
      <c r="V59" s="74">
        <v>19190.173680100805</v>
      </c>
      <c r="W59" s="74">
        <v>21278.542187921616</v>
      </c>
      <c r="X59" s="74">
        <v>21318.280738654175</v>
      </c>
      <c r="Y59" s="74">
        <v>21538.371932720653</v>
      </c>
      <c r="Z59" s="74">
        <v>21866.959780469351</v>
      </c>
      <c r="AA59" s="74">
        <v>21354.269919197242</v>
      </c>
      <c r="AB59" s="74">
        <v>23632.189659249638</v>
      </c>
      <c r="AC59" s="74">
        <v>22808.189558936505</v>
      </c>
      <c r="AD59" s="74">
        <v>22627.589556922863</v>
      </c>
      <c r="AE59" s="74">
        <v>23950.253699666893</v>
      </c>
    </row>
    <row r="60" spans="1:31" x14ac:dyDescent="0.3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</row>
    <row r="61" spans="1:31" x14ac:dyDescent="0.3">
      <c r="A61" s="68" t="s">
        <v>1233</v>
      </c>
      <c r="B61" s="68" t="s">
        <v>1315</v>
      </c>
      <c r="C61" s="68" t="s">
        <v>1316</v>
      </c>
      <c r="D61" s="68" t="s">
        <v>1317</v>
      </c>
      <c r="E61" s="68" t="s">
        <v>1318</v>
      </c>
      <c r="F61" s="68" t="s">
        <v>1319</v>
      </c>
      <c r="G61" s="68" t="s">
        <v>1320</v>
      </c>
      <c r="H61" s="68" t="s">
        <v>1321</v>
      </c>
      <c r="I61" s="68" t="s">
        <v>1322</v>
      </c>
      <c r="J61" s="68" t="s">
        <v>1323</v>
      </c>
      <c r="K61" s="68" t="s">
        <v>1324</v>
      </c>
      <c r="L61" s="68" t="s">
        <v>1325</v>
      </c>
      <c r="M61" s="68" t="s">
        <v>1326</v>
      </c>
      <c r="N61" s="68" t="s">
        <v>1327</v>
      </c>
      <c r="O61" s="68" t="s">
        <v>1328</v>
      </c>
      <c r="P61" s="68" t="s">
        <v>1329</v>
      </c>
      <c r="Q61" s="68" t="s">
        <v>1330</v>
      </c>
      <c r="R61" s="68" t="s">
        <v>1331</v>
      </c>
      <c r="S61" s="68" t="s">
        <v>1332</v>
      </c>
      <c r="T61" s="68" t="s">
        <v>1333</v>
      </c>
      <c r="U61" s="68" t="s">
        <v>1334</v>
      </c>
      <c r="V61" s="68" t="s">
        <v>1335</v>
      </c>
      <c r="W61" s="68" t="s">
        <v>1336</v>
      </c>
      <c r="X61" s="68" t="s">
        <v>1337</v>
      </c>
      <c r="Y61" s="68" t="s">
        <v>1338</v>
      </c>
      <c r="Z61" s="68" t="s">
        <v>1339</v>
      </c>
      <c r="AA61" s="68" t="s">
        <v>1340</v>
      </c>
      <c r="AB61" s="68" t="s">
        <v>1341</v>
      </c>
      <c r="AC61" s="68" t="s">
        <v>1342</v>
      </c>
      <c r="AD61" s="68" t="s">
        <v>1343</v>
      </c>
      <c r="AE61" s="68" t="s">
        <v>1344</v>
      </c>
    </row>
    <row r="62" spans="1:31" x14ac:dyDescent="0.3">
      <c r="A62" s="72" t="s">
        <v>1355</v>
      </c>
      <c r="B62" s="72" t="s">
        <v>621</v>
      </c>
      <c r="C62" s="73">
        <v>0</v>
      </c>
      <c r="D62" s="73">
        <v>0</v>
      </c>
      <c r="E62" s="73">
        <v>0</v>
      </c>
      <c r="F62" s="73">
        <v>0</v>
      </c>
      <c r="G62" s="73">
        <v>0</v>
      </c>
      <c r="H62" s="73">
        <v>0</v>
      </c>
      <c r="I62" s="73">
        <v>0</v>
      </c>
      <c r="J62" s="73">
        <v>0</v>
      </c>
      <c r="K62" s="73">
        <v>0</v>
      </c>
      <c r="L62" s="73">
        <v>0</v>
      </c>
      <c r="M62" s="73">
        <v>0</v>
      </c>
      <c r="N62" s="73">
        <v>0</v>
      </c>
      <c r="O62" s="73">
        <v>0</v>
      </c>
      <c r="P62" s="73">
        <v>0</v>
      </c>
      <c r="Q62" s="73">
        <v>0</v>
      </c>
      <c r="R62" s="73">
        <v>0</v>
      </c>
      <c r="S62" s="73">
        <v>0</v>
      </c>
      <c r="T62" s="73">
        <v>0</v>
      </c>
      <c r="U62" s="73">
        <v>0</v>
      </c>
      <c r="V62" s="73">
        <v>0</v>
      </c>
      <c r="W62" s="73">
        <v>0</v>
      </c>
      <c r="X62" s="73">
        <v>0</v>
      </c>
      <c r="Y62" s="73">
        <v>0</v>
      </c>
      <c r="Z62" s="73">
        <v>0</v>
      </c>
      <c r="AA62" s="73">
        <v>0</v>
      </c>
      <c r="AB62" s="73">
        <v>0</v>
      </c>
      <c r="AC62" s="73">
        <v>0</v>
      </c>
      <c r="AD62" s="73">
        <v>0</v>
      </c>
      <c r="AE62" s="73">
        <v>0</v>
      </c>
    </row>
    <row r="63" spans="1:31" x14ac:dyDescent="0.3">
      <c r="A63" s="72" t="s">
        <v>1355</v>
      </c>
      <c r="B63" s="72" t="s">
        <v>622</v>
      </c>
      <c r="C63" s="73">
        <v>0</v>
      </c>
      <c r="D63" s="73">
        <v>0</v>
      </c>
      <c r="E63" s="73">
        <v>0</v>
      </c>
      <c r="F63" s="73">
        <v>0</v>
      </c>
      <c r="G63" s="73">
        <v>0</v>
      </c>
      <c r="H63" s="73">
        <v>0</v>
      </c>
      <c r="I63" s="73">
        <v>0</v>
      </c>
      <c r="J63" s="73">
        <v>0</v>
      </c>
      <c r="K63" s="73">
        <v>0</v>
      </c>
      <c r="L63" s="73">
        <v>0</v>
      </c>
      <c r="M63" s="73">
        <v>0</v>
      </c>
      <c r="N63" s="73">
        <v>0</v>
      </c>
      <c r="O63" s="73">
        <v>0</v>
      </c>
      <c r="P63" s="73">
        <v>0</v>
      </c>
      <c r="Q63" s="73">
        <v>0</v>
      </c>
      <c r="R63" s="73">
        <v>0</v>
      </c>
      <c r="S63" s="73">
        <v>0</v>
      </c>
      <c r="T63" s="73">
        <v>0</v>
      </c>
      <c r="U63" s="73">
        <v>0</v>
      </c>
      <c r="V63" s="73">
        <v>0</v>
      </c>
      <c r="W63" s="73">
        <v>0</v>
      </c>
      <c r="X63" s="73">
        <v>0</v>
      </c>
      <c r="Y63" s="73">
        <v>0</v>
      </c>
      <c r="Z63" s="73">
        <v>0</v>
      </c>
      <c r="AA63" s="73">
        <v>0</v>
      </c>
      <c r="AB63" s="73">
        <v>0</v>
      </c>
      <c r="AC63" s="73">
        <v>0</v>
      </c>
      <c r="AD63" s="73">
        <v>0</v>
      </c>
      <c r="AE63" s="73">
        <v>0</v>
      </c>
    </row>
    <row r="64" spans="1:31" x14ac:dyDescent="0.3">
      <c r="A64" s="72" t="s">
        <v>1355</v>
      </c>
      <c r="B64" s="72" t="s">
        <v>360</v>
      </c>
      <c r="C64" s="73">
        <v>709</v>
      </c>
      <c r="D64" s="73">
        <v>709</v>
      </c>
      <c r="E64" s="73">
        <v>529</v>
      </c>
      <c r="F64" s="73">
        <v>529</v>
      </c>
      <c r="G64" s="73">
        <v>529</v>
      </c>
      <c r="H64" s="73">
        <v>529</v>
      </c>
      <c r="I64" s="73">
        <v>529</v>
      </c>
      <c r="J64" s="73">
        <v>529</v>
      </c>
      <c r="K64" s="73">
        <v>529</v>
      </c>
      <c r="L64" s="73">
        <v>529</v>
      </c>
      <c r="M64" s="73">
        <v>529</v>
      </c>
      <c r="N64" s="73">
        <v>529</v>
      </c>
      <c r="O64" s="73">
        <v>529</v>
      </c>
      <c r="P64" s="73">
        <v>529</v>
      </c>
      <c r="Q64" s="73">
        <v>529</v>
      </c>
      <c r="R64" s="73">
        <v>529</v>
      </c>
      <c r="S64" s="73">
        <v>0</v>
      </c>
      <c r="T64" s="73">
        <v>0</v>
      </c>
      <c r="U64" s="73">
        <v>0</v>
      </c>
      <c r="V64" s="73">
        <v>0</v>
      </c>
      <c r="W64" s="73">
        <v>0</v>
      </c>
      <c r="X64" s="73">
        <v>0</v>
      </c>
      <c r="Y64" s="73">
        <v>0</v>
      </c>
      <c r="Z64" s="73">
        <v>0</v>
      </c>
      <c r="AA64" s="73">
        <v>0</v>
      </c>
      <c r="AB64" s="73">
        <v>0</v>
      </c>
      <c r="AC64" s="73">
        <v>0</v>
      </c>
      <c r="AD64" s="73">
        <v>0</v>
      </c>
      <c r="AE64" s="73">
        <v>0</v>
      </c>
    </row>
    <row r="65" spans="1:31" x14ac:dyDescent="0.3">
      <c r="A65" s="72" t="s">
        <v>1355</v>
      </c>
      <c r="B65" s="72" t="s">
        <v>1346</v>
      </c>
      <c r="C65" s="73">
        <v>800</v>
      </c>
      <c r="D65" s="73">
        <v>800</v>
      </c>
      <c r="E65" s="73">
        <v>800</v>
      </c>
      <c r="F65" s="73">
        <v>800</v>
      </c>
      <c r="G65" s="73">
        <v>800</v>
      </c>
      <c r="H65" s="73">
        <v>800</v>
      </c>
      <c r="I65" s="73">
        <v>800</v>
      </c>
      <c r="J65" s="73">
        <v>800</v>
      </c>
      <c r="K65" s="73">
        <v>800</v>
      </c>
      <c r="L65" s="73">
        <v>800</v>
      </c>
      <c r="M65" s="73">
        <v>800</v>
      </c>
      <c r="N65" s="73">
        <v>800</v>
      </c>
      <c r="O65" s="73">
        <v>800</v>
      </c>
      <c r="P65" s="73">
        <v>800</v>
      </c>
      <c r="Q65" s="73">
        <v>0</v>
      </c>
      <c r="R65" s="73">
        <v>0</v>
      </c>
      <c r="S65" s="73">
        <v>0</v>
      </c>
      <c r="T65" s="73">
        <v>0</v>
      </c>
      <c r="U65" s="73">
        <v>0</v>
      </c>
      <c r="V65" s="73">
        <v>0</v>
      </c>
      <c r="W65" s="73">
        <v>0</v>
      </c>
      <c r="X65" s="73">
        <v>0</v>
      </c>
      <c r="Y65" s="73">
        <v>0</v>
      </c>
      <c r="Z65" s="73">
        <v>0</v>
      </c>
      <c r="AA65" s="73">
        <v>0</v>
      </c>
      <c r="AB65" s="73">
        <v>0</v>
      </c>
      <c r="AC65" s="73">
        <v>0</v>
      </c>
      <c r="AD65" s="73">
        <v>0</v>
      </c>
      <c r="AE65" s="73">
        <v>0</v>
      </c>
    </row>
    <row r="66" spans="1:31" x14ac:dyDescent="0.3">
      <c r="A66" s="72" t="s">
        <v>1355</v>
      </c>
      <c r="B66" s="72" t="s">
        <v>1347</v>
      </c>
      <c r="C66" s="73">
        <v>1437.1399917602528</v>
      </c>
      <c r="D66" s="73">
        <v>1437.1399917602528</v>
      </c>
      <c r="E66" s="73">
        <v>1437.1399917602528</v>
      </c>
      <c r="F66" s="73">
        <v>1437.1399917602528</v>
      </c>
      <c r="G66" s="73">
        <v>1437.1399917602528</v>
      </c>
      <c r="H66" s="73">
        <v>1437.1399917602528</v>
      </c>
      <c r="I66" s="73">
        <v>1437.1399917602528</v>
      </c>
      <c r="J66" s="73">
        <v>1437.1399917602528</v>
      </c>
      <c r="K66" s="73">
        <v>1437.1399917602528</v>
      </c>
      <c r="L66" s="73">
        <v>1054.639991760253</v>
      </c>
      <c r="M66" s="73">
        <v>1054.639991760253</v>
      </c>
      <c r="N66" s="73">
        <v>785.29999542236283</v>
      </c>
      <c r="O66" s="73">
        <v>785.29999542236283</v>
      </c>
      <c r="P66" s="73">
        <v>785.29999542236283</v>
      </c>
      <c r="Q66" s="73">
        <v>705.30009981762782</v>
      </c>
      <c r="R66" s="73">
        <v>705.30009987478286</v>
      </c>
      <c r="S66" s="73">
        <v>1068.9707454223628</v>
      </c>
      <c r="T66" s="73">
        <v>1068.9707454223628</v>
      </c>
      <c r="U66" s="73">
        <v>1068.9707454223628</v>
      </c>
      <c r="V66" s="73">
        <v>1068.9707454223628</v>
      </c>
      <c r="W66" s="73">
        <v>1113.5273254223628</v>
      </c>
      <c r="X66" s="73">
        <v>1113.5273254223628</v>
      </c>
      <c r="Y66" s="73">
        <v>1380.5285996159389</v>
      </c>
      <c r="Z66" s="73">
        <v>1042.5285997051781</v>
      </c>
      <c r="AA66" s="73">
        <v>1042.528599729538</v>
      </c>
      <c r="AB66" s="73">
        <v>1042.528599757323</v>
      </c>
      <c r="AC66" s="73">
        <v>1042.5285997878329</v>
      </c>
      <c r="AD66" s="73">
        <v>1042.5285998290331</v>
      </c>
      <c r="AE66" s="73">
        <v>1042.5286048432531</v>
      </c>
    </row>
    <row r="67" spans="1:31" x14ac:dyDescent="0.3">
      <c r="A67" s="72" t="s">
        <v>1355</v>
      </c>
      <c r="B67" s="72" t="s">
        <v>1271</v>
      </c>
      <c r="C67" s="73">
        <v>0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O67" s="73">
        <v>0</v>
      </c>
      <c r="P67" s="73">
        <v>0</v>
      </c>
      <c r="Q67" s="73">
        <v>0</v>
      </c>
      <c r="R67" s="73">
        <v>0</v>
      </c>
      <c r="S67" s="73">
        <v>0</v>
      </c>
      <c r="T67" s="73">
        <v>0</v>
      </c>
      <c r="U67" s="73">
        <v>0</v>
      </c>
      <c r="V67" s="73">
        <v>0</v>
      </c>
      <c r="W67" s="73">
        <v>0</v>
      </c>
      <c r="X67" s="73">
        <v>0</v>
      </c>
      <c r="Y67" s="73">
        <v>0</v>
      </c>
      <c r="Z67" s="73">
        <v>0</v>
      </c>
      <c r="AA67" s="73">
        <v>0</v>
      </c>
      <c r="AB67" s="73">
        <v>0</v>
      </c>
      <c r="AC67" s="73">
        <v>0</v>
      </c>
      <c r="AD67" s="73">
        <v>0</v>
      </c>
      <c r="AE67" s="73">
        <v>0</v>
      </c>
    </row>
    <row r="68" spans="1:31" x14ac:dyDescent="0.3">
      <c r="A68" s="72" t="s">
        <v>1355</v>
      </c>
      <c r="B68" s="72" t="s">
        <v>626</v>
      </c>
      <c r="C68" s="73">
        <v>2252.7269760026811</v>
      </c>
      <c r="D68" s="73">
        <v>2549.1269805285601</v>
      </c>
      <c r="E68" s="73">
        <v>2646.8948693226503</v>
      </c>
      <c r="F68" s="73">
        <v>3404.71001933658</v>
      </c>
      <c r="G68" s="73">
        <v>3404.71001934574</v>
      </c>
      <c r="H68" s="73">
        <v>3404.7101593269103</v>
      </c>
      <c r="I68" s="73">
        <v>3410.8253378897098</v>
      </c>
      <c r="J68" s="73">
        <v>4010.8253131674701</v>
      </c>
      <c r="K68" s="73">
        <v>3920.0753733810698</v>
      </c>
      <c r="L68" s="73">
        <v>3837.8741381487498</v>
      </c>
      <c r="M68" s="73">
        <v>3837.8741384691498</v>
      </c>
      <c r="N68" s="73">
        <v>4711.2350883135605</v>
      </c>
      <c r="O68" s="73">
        <v>4612.5350916113275</v>
      </c>
      <c r="P68" s="73">
        <v>4612.5350917727374</v>
      </c>
      <c r="Q68" s="73">
        <v>4493.362263767448</v>
      </c>
      <c r="R68" s="73">
        <v>4308.5622624240223</v>
      </c>
      <c r="S68" s="73">
        <v>4308.5624546315021</v>
      </c>
      <c r="T68" s="73">
        <v>4349.5642485343978</v>
      </c>
      <c r="U68" s="73">
        <v>4137.9929142034716</v>
      </c>
      <c r="V68" s="73">
        <v>4098.9929150427824</v>
      </c>
      <c r="W68" s="73">
        <v>4665.4202271659433</v>
      </c>
      <c r="X68" s="73">
        <v>4665.4204481631932</v>
      </c>
      <c r="Y68" s="73">
        <v>5228.5151530028625</v>
      </c>
      <c r="Z68" s="73">
        <v>5228.5160635049979</v>
      </c>
      <c r="AA68" s="73">
        <v>4928.6456338184016</v>
      </c>
      <c r="AB68" s="73">
        <v>6295.5681955990067</v>
      </c>
      <c r="AC68" s="73">
        <v>6295.5681965082795</v>
      </c>
      <c r="AD68" s="73">
        <v>6295.5681974674862</v>
      </c>
      <c r="AE68" s="73">
        <v>6415.9116483499365</v>
      </c>
    </row>
    <row r="69" spans="1:31" x14ac:dyDescent="0.3">
      <c r="A69" s="72" t="s">
        <v>1355</v>
      </c>
      <c r="B69" s="72" t="s">
        <v>1348</v>
      </c>
      <c r="C69" s="73">
        <v>353</v>
      </c>
      <c r="D69" s="73">
        <v>432.19999694824207</v>
      </c>
      <c r="E69" s="73">
        <v>432.19999694824207</v>
      </c>
      <c r="F69" s="73">
        <v>432.19999694824207</v>
      </c>
      <c r="G69" s="73">
        <v>432.19999694824207</v>
      </c>
      <c r="H69" s="73">
        <v>432.19999694824207</v>
      </c>
      <c r="I69" s="73">
        <v>432.20021242234208</v>
      </c>
      <c r="J69" s="73">
        <v>432.20021260877206</v>
      </c>
      <c r="K69" s="73">
        <v>432.20021263721208</v>
      </c>
      <c r="L69" s="73">
        <v>432.20080166866211</v>
      </c>
      <c r="M69" s="73">
        <v>532.19740083937211</v>
      </c>
      <c r="N69" s="73">
        <v>532.19742517192208</v>
      </c>
      <c r="O69" s="73">
        <v>532.19750612087205</v>
      </c>
      <c r="P69" s="73">
        <v>532.19750641464202</v>
      </c>
      <c r="Q69" s="73">
        <v>532.19750648464208</v>
      </c>
      <c r="R69" s="73">
        <v>532.19767180028202</v>
      </c>
      <c r="S69" s="73">
        <v>1101.1303898863621</v>
      </c>
      <c r="T69" s="73">
        <v>1101.130389954852</v>
      </c>
      <c r="U69" s="73">
        <v>1438.7526902178022</v>
      </c>
      <c r="V69" s="73">
        <v>1532.1969905915421</v>
      </c>
      <c r="W69" s="73">
        <v>1532.1969910179321</v>
      </c>
      <c r="X69" s="73">
        <v>1532.1970015789821</v>
      </c>
      <c r="Y69" s="73">
        <v>1832.3957321312819</v>
      </c>
      <c r="Z69" s="73">
        <v>1722.395732219662</v>
      </c>
      <c r="AA69" s="73">
        <v>1722.3957323058621</v>
      </c>
      <c r="AB69" s="73">
        <v>1722.395732721302</v>
      </c>
      <c r="AC69" s="73">
        <v>1722.3957928264663</v>
      </c>
      <c r="AD69" s="73">
        <v>1722.3957935341109</v>
      </c>
      <c r="AE69" s="73">
        <v>1705.933612492061</v>
      </c>
    </row>
    <row r="70" spans="1:31" x14ac:dyDescent="0.3">
      <c r="A70" s="72" t="s">
        <v>1355</v>
      </c>
      <c r="B70" s="72" t="s">
        <v>1349</v>
      </c>
      <c r="C70" s="73">
        <v>205</v>
      </c>
      <c r="D70" s="73">
        <v>205</v>
      </c>
      <c r="E70" s="73">
        <v>205</v>
      </c>
      <c r="F70" s="73">
        <v>205</v>
      </c>
      <c r="G70" s="73">
        <v>205</v>
      </c>
      <c r="H70" s="73">
        <v>205</v>
      </c>
      <c r="I70" s="73">
        <v>205</v>
      </c>
      <c r="J70" s="73">
        <v>205</v>
      </c>
      <c r="K70" s="73">
        <v>205</v>
      </c>
      <c r="L70" s="73">
        <v>175.000107976615</v>
      </c>
      <c r="M70" s="73">
        <v>175.00011450388399</v>
      </c>
      <c r="N70" s="73">
        <v>233.54110299999999</v>
      </c>
      <c r="O70" s="73">
        <v>233.54110299999999</v>
      </c>
      <c r="P70" s="73">
        <v>208.54110299999999</v>
      </c>
      <c r="Q70" s="73">
        <v>516.10509999999999</v>
      </c>
      <c r="R70" s="73">
        <v>516.10509999999999</v>
      </c>
      <c r="S70" s="73">
        <v>528.61720000000003</v>
      </c>
      <c r="T70" s="73">
        <v>528.61720000000003</v>
      </c>
      <c r="U70" s="73">
        <v>528.61720000000003</v>
      </c>
      <c r="V70" s="73">
        <v>528.61720000000003</v>
      </c>
      <c r="W70" s="73">
        <v>760.61969999999997</v>
      </c>
      <c r="X70" s="73">
        <v>760.61969999999997</v>
      </c>
      <c r="Y70" s="73">
        <v>760.61969999999997</v>
      </c>
      <c r="Z70" s="73">
        <v>760.61969999999997</v>
      </c>
      <c r="AA70" s="73">
        <v>760.61969999999997</v>
      </c>
      <c r="AB70" s="73">
        <v>760.61969999999997</v>
      </c>
      <c r="AC70" s="73">
        <v>760.61959999999999</v>
      </c>
      <c r="AD70" s="73">
        <v>760.61959999999999</v>
      </c>
      <c r="AE70" s="73">
        <v>760.61959999999999</v>
      </c>
    </row>
    <row r="71" spans="1:31" x14ac:dyDescent="0.3">
      <c r="A71" s="72" t="s">
        <v>1355</v>
      </c>
      <c r="B71" s="72" t="s">
        <v>612</v>
      </c>
      <c r="C71" s="73">
        <v>0</v>
      </c>
      <c r="D71" s="73">
        <v>0</v>
      </c>
      <c r="E71" s="73">
        <v>0</v>
      </c>
      <c r="F71" s="73">
        <v>0</v>
      </c>
      <c r="G71" s="73">
        <v>0</v>
      </c>
      <c r="H71" s="73">
        <v>0</v>
      </c>
      <c r="I71" s="73">
        <v>0</v>
      </c>
      <c r="J71" s="73">
        <v>0</v>
      </c>
      <c r="K71" s="73">
        <v>0</v>
      </c>
      <c r="L71" s="73">
        <v>0</v>
      </c>
      <c r="M71" s="73">
        <v>0</v>
      </c>
      <c r="N71" s="73">
        <v>0</v>
      </c>
      <c r="O71" s="73">
        <v>0</v>
      </c>
      <c r="P71" s="73">
        <v>0</v>
      </c>
      <c r="Q71" s="73">
        <v>0</v>
      </c>
      <c r="R71" s="73">
        <v>0</v>
      </c>
      <c r="S71" s="73">
        <v>1.0044864E-4</v>
      </c>
      <c r="T71" s="73">
        <v>1.00518169999999E-4</v>
      </c>
      <c r="U71" s="73">
        <v>1.0064011000000001E-4</v>
      </c>
      <c r="V71" s="73">
        <v>1.0082856E-4</v>
      </c>
      <c r="W71" s="73">
        <v>1.3287023E-4</v>
      </c>
      <c r="X71" s="73">
        <v>1.3307790000000001E-4</v>
      </c>
      <c r="Y71" s="73">
        <v>1.3315186000000001E-4</v>
      </c>
      <c r="Z71" s="73">
        <v>1.8457852E-4</v>
      </c>
      <c r="AA71" s="73">
        <v>1.846223E-4</v>
      </c>
      <c r="AB71" s="73">
        <v>1.8470199999999999E-4</v>
      </c>
      <c r="AC71" s="73">
        <v>1.8477917000000001E-4</v>
      </c>
      <c r="AD71" s="73">
        <v>1.8484335999999999E-4</v>
      </c>
      <c r="AE71" s="73">
        <v>1.8507994999999999E-4</v>
      </c>
    </row>
    <row r="72" spans="1:31" x14ac:dyDescent="0.3">
      <c r="A72" s="72" t="s">
        <v>1355</v>
      </c>
      <c r="B72" s="72" t="s">
        <v>1350</v>
      </c>
      <c r="C72" s="73">
        <v>19.108000516891451</v>
      </c>
      <c r="D72" s="73">
        <v>37.433001041412268</v>
      </c>
      <c r="E72" s="73">
        <v>64.041998863220101</v>
      </c>
      <c r="F72" s="73">
        <v>100.9389972686767</v>
      </c>
      <c r="G72" s="73">
        <v>139.00600242614701</v>
      </c>
      <c r="H72" s="73">
        <v>181.2900047302239</v>
      </c>
      <c r="I72" s="73">
        <v>233.20699691772381</v>
      </c>
      <c r="J72" s="73">
        <v>295.74800109863247</v>
      </c>
      <c r="K72" s="73">
        <v>367.72499084472639</v>
      </c>
      <c r="L72" s="73">
        <v>418.77000427246037</v>
      </c>
      <c r="M72" s="73">
        <v>476.5399932861323</v>
      </c>
      <c r="N72" s="73">
        <v>537.83000946044876</v>
      </c>
      <c r="O72" s="73">
        <v>602.48300170898392</v>
      </c>
      <c r="P72" s="73">
        <v>656.358985900878</v>
      </c>
      <c r="Q72" s="73">
        <v>712.61397552490098</v>
      </c>
      <c r="R72" s="73">
        <v>743.76597595214798</v>
      </c>
      <c r="S72" s="73">
        <v>776.57901000976506</v>
      </c>
      <c r="T72" s="73">
        <v>809.53199768066293</v>
      </c>
      <c r="U72" s="73">
        <v>844.20101928710903</v>
      </c>
      <c r="V72" s="73">
        <v>879.81898498535099</v>
      </c>
      <c r="W72" s="73">
        <v>916.08302307128906</v>
      </c>
      <c r="X72" s="73">
        <v>953.68797302246003</v>
      </c>
      <c r="Y72" s="73">
        <v>992.26100158691304</v>
      </c>
      <c r="Z72" s="73">
        <v>1032.718978881835</v>
      </c>
      <c r="AA72" s="73">
        <v>1074.201995849608</v>
      </c>
      <c r="AB72" s="73">
        <v>1117.7970275878902</v>
      </c>
      <c r="AC72" s="73">
        <v>1162.580978393554</v>
      </c>
      <c r="AD72" s="73">
        <v>1208.344024658202</v>
      </c>
      <c r="AE72" s="73">
        <v>1254.282028198234</v>
      </c>
    </row>
    <row r="73" spans="1:31" x14ac:dyDescent="0.3">
      <c r="A73" s="96" t="s">
        <v>1351</v>
      </c>
      <c r="B73" s="96"/>
      <c r="C73" s="74">
        <v>5551.8669677629341</v>
      </c>
      <c r="D73" s="74">
        <v>5927.4669692370553</v>
      </c>
      <c r="E73" s="74">
        <v>5845.2348580311454</v>
      </c>
      <c r="F73" s="74">
        <v>6603.0500080450747</v>
      </c>
      <c r="G73" s="74">
        <v>6603.0500080542351</v>
      </c>
      <c r="H73" s="74">
        <v>6603.0501480354051</v>
      </c>
      <c r="I73" s="74">
        <v>6609.1655420723046</v>
      </c>
      <c r="J73" s="74">
        <v>7209.1655175364949</v>
      </c>
      <c r="K73" s="74">
        <v>7118.4155777785345</v>
      </c>
      <c r="L73" s="74">
        <v>6653.7149315776651</v>
      </c>
      <c r="M73" s="74">
        <v>6753.711531068775</v>
      </c>
      <c r="N73" s="74">
        <v>7357.7325089078458</v>
      </c>
      <c r="O73" s="74">
        <v>7259.0325931545631</v>
      </c>
      <c r="P73" s="74">
        <v>7259.0325936097424</v>
      </c>
      <c r="Q73" s="74">
        <v>6259.8598700697175</v>
      </c>
      <c r="R73" s="74">
        <v>6075.0600340990877</v>
      </c>
      <c r="S73" s="74">
        <v>6478.6635899402263</v>
      </c>
      <c r="T73" s="74">
        <v>6519.6653839116125</v>
      </c>
      <c r="U73" s="74">
        <v>6645.7163498436366</v>
      </c>
      <c r="V73" s="74">
        <v>6700.1606510566871</v>
      </c>
      <c r="W73" s="74">
        <v>7311.1445436062386</v>
      </c>
      <c r="X73" s="74">
        <v>7311.1447751645383</v>
      </c>
      <c r="Y73" s="74">
        <v>8441.4394847500844</v>
      </c>
      <c r="Z73" s="74">
        <v>7993.4403954298377</v>
      </c>
      <c r="AA73" s="74">
        <v>7693.5699658538015</v>
      </c>
      <c r="AB73" s="74">
        <v>9060.4925280776315</v>
      </c>
      <c r="AC73" s="74">
        <v>9060.4925891225794</v>
      </c>
      <c r="AD73" s="74">
        <v>9060.4925908306304</v>
      </c>
      <c r="AE73" s="74">
        <v>9164.3738656852511</v>
      </c>
    </row>
    <row r="74" spans="1:31" x14ac:dyDescent="0.3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</row>
    <row r="75" spans="1:31" x14ac:dyDescent="0.3">
      <c r="A75" s="68" t="s">
        <v>1233</v>
      </c>
      <c r="B75" s="68" t="s">
        <v>1315</v>
      </c>
      <c r="C75" s="68" t="s">
        <v>1316</v>
      </c>
      <c r="D75" s="68" t="s">
        <v>1317</v>
      </c>
      <c r="E75" s="68" t="s">
        <v>1318</v>
      </c>
      <c r="F75" s="68" t="s">
        <v>1319</v>
      </c>
      <c r="G75" s="68" t="s">
        <v>1320</v>
      </c>
      <c r="H75" s="68" t="s">
        <v>1321</v>
      </c>
      <c r="I75" s="68" t="s">
        <v>1322</v>
      </c>
      <c r="J75" s="68" t="s">
        <v>1323</v>
      </c>
      <c r="K75" s="68" t="s">
        <v>1324</v>
      </c>
      <c r="L75" s="68" t="s">
        <v>1325</v>
      </c>
      <c r="M75" s="68" t="s">
        <v>1326</v>
      </c>
      <c r="N75" s="68" t="s">
        <v>1327</v>
      </c>
      <c r="O75" s="68" t="s">
        <v>1328</v>
      </c>
      <c r="P75" s="68" t="s">
        <v>1329</v>
      </c>
      <c r="Q75" s="68" t="s">
        <v>1330</v>
      </c>
      <c r="R75" s="68" t="s">
        <v>1331</v>
      </c>
      <c r="S75" s="68" t="s">
        <v>1332</v>
      </c>
      <c r="T75" s="68" t="s">
        <v>1333</v>
      </c>
      <c r="U75" s="68" t="s">
        <v>1334</v>
      </c>
      <c r="V75" s="68" t="s">
        <v>1335</v>
      </c>
      <c r="W75" s="68" t="s">
        <v>1336</v>
      </c>
      <c r="X75" s="68" t="s">
        <v>1337</v>
      </c>
      <c r="Y75" s="68" t="s">
        <v>1338</v>
      </c>
      <c r="Z75" s="68" t="s">
        <v>1339</v>
      </c>
      <c r="AA75" s="68" t="s">
        <v>1340</v>
      </c>
      <c r="AB75" s="68" t="s">
        <v>1341</v>
      </c>
      <c r="AC75" s="68" t="s">
        <v>1342</v>
      </c>
      <c r="AD75" s="68" t="s">
        <v>1343</v>
      </c>
      <c r="AE75" s="68" t="s">
        <v>1344</v>
      </c>
    </row>
    <row r="76" spans="1:31" x14ac:dyDescent="0.3">
      <c r="A76" s="72" t="s">
        <v>1356</v>
      </c>
      <c r="B76" s="72" t="s">
        <v>621</v>
      </c>
      <c r="C76" s="73">
        <v>0</v>
      </c>
      <c r="D76" s="73">
        <v>0</v>
      </c>
      <c r="E76" s="73">
        <v>0</v>
      </c>
      <c r="F76" s="73">
        <v>0</v>
      </c>
      <c r="G76" s="73">
        <v>0</v>
      </c>
      <c r="H76" s="73">
        <v>0</v>
      </c>
      <c r="I76" s="73">
        <v>0</v>
      </c>
      <c r="J76" s="73">
        <v>0</v>
      </c>
      <c r="K76" s="73">
        <v>0</v>
      </c>
      <c r="L76" s="73">
        <v>0</v>
      </c>
      <c r="M76" s="73">
        <v>0</v>
      </c>
      <c r="N76" s="73">
        <v>0</v>
      </c>
      <c r="O76" s="73">
        <v>0</v>
      </c>
      <c r="P76" s="73">
        <v>0</v>
      </c>
      <c r="Q76" s="73">
        <v>0</v>
      </c>
      <c r="R76" s="73">
        <v>0</v>
      </c>
      <c r="S76" s="73">
        <v>0</v>
      </c>
      <c r="T76" s="73">
        <v>0</v>
      </c>
      <c r="U76" s="73">
        <v>0</v>
      </c>
      <c r="V76" s="73">
        <v>0</v>
      </c>
      <c r="W76" s="73">
        <v>0</v>
      </c>
      <c r="X76" s="73">
        <v>0</v>
      </c>
      <c r="Y76" s="73">
        <v>0</v>
      </c>
      <c r="Z76" s="73">
        <v>0</v>
      </c>
      <c r="AA76" s="73">
        <v>0</v>
      </c>
      <c r="AB76" s="73">
        <v>0</v>
      </c>
      <c r="AC76" s="73">
        <v>0</v>
      </c>
      <c r="AD76" s="73">
        <v>0</v>
      </c>
      <c r="AE76" s="73">
        <v>0</v>
      </c>
    </row>
    <row r="77" spans="1:31" x14ac:dyDescent="0.3">
      <c r="A77" s="72" t="s">
        <v>1356</v>
      </c>
      <c r="B77" s="72" t="s">
        <v>622</v>
      </c>
      <c r="C77" s="73">
        <v>0</v>
      </c>
      <c r="D77" s="73">
        <v>0</v>
      </c>
      <c r="E77" s="73">
        <v>0</v>
      </c>
      <c r="F77" s="73">
        <v>0</v>
      </c>
      <c r="G77" s="73">
        <v>0</v>
      </c>
      <c r="H77" s="73">
        <v>0</v>
      </c>
      <c r="I77" s="73">
        <v>0</v>
      </c>
      <c r="J77" s="73">
        <v>0</v>
      </c>
      <c r="K77" s="73">
        <v>0</v>
      </c>
      <c r="L77" s="73">
        <v>0</v>
      </c>
      <c r="M77" s="73">
        <v>0</v>
      </c>
      <c r="N77" s="73">
        <v>0</v>
      </c>
      <c r="O77" s="73">
        <v>0</v>
      </c>
      <c r="P77" s="73">
        <v>0</v>
      </c>
      <c r="Q77" s="73">
        <v>0</v>
      </c>
      <c r="R77" s="73">
        <v>0</v>
      </c>
      <c r="S77" s="73">
        <v>0</v>
      </c>
      <c r="T77" s="73">
        <v>0</v>
      </c>
      <c r="U77" s="73">
        <v>0</v>
      </c>
      <c r="V77" s="73">
        <v>0</v>
      </c>
      <c r="W77" s="73">
        <v>0</v>
      </c>
      <c r="X77" s="73">
        <v>0</v>
      </c>
      <c r="Y77" s="73">
        <v>0</v>
      </c>
      <c r="Z77" s="73">
        <v>0</v>
      </c>
      <c r="AA77" s="73">
        <v>0</v>
      </c>
      <c r="AB77" s="73">
        <v>0</v>
      </c>
      <c r="AC77" s="73">
        <v>0</v>
      </c>
      <c r="AD77" s="73">
        <v>0</v>
      </c>
      <c r="AE77" s="73">
        <v>0</v>
      </c>
    </row>
    <row r="78" spans="1:31" x14ac:dyDescent="0.3">
      <c r="A78" s="72" t="s">
        <v>1356</v>
      </c>
      <c r="B78" s="72" t="s">
        <v>360</v>
      </c>
      <c r="C78" s="73">
        <v>208</v>
      </c>
      <c r="D78" s="73">
        <v>208</v>
      </c>
      <c r="E78" s="73">
        <v>208</v>
      </c>
      <c r="F78" s="73">
        <v>208</v>
      </c>
      <c r="G78" s="73">
        <v>208</v>
      </c>
      <c r="H78" s="73">
        <v>208</v>
      </c>
      <c r="I78" s="73">
        <v>208</v>
      </c>
      <c r="J78" s="73">
        <v>208</v>
      </c>
      <c r="K78" s="73">
        <v>208</v>
      </c>
      <c r="L78" s="73">
        <v>208</v>
      </c>
      <c r="M78" s="73">
        <v>208</v>
      </c>
      <c r="N78" s="73">
        <v>208</v>
      </c>
      <c r="O78" s="73">
        <v>208</v>
      </c>
      <c r="P78" s="73">
        <v>208</v>
      </c>
      <c r="Q78" s="73">
        <v>208</v>
      </c>
      <c r="R78" s="73">
        <v>208</v>
      </c>
      <c r="S78" s="73">
        <v>208</v>
      </c>
      <c r="T78" s="73">
        <v>208</v>
      </c>
      <c r="U78" s="73">
        <v>208</v>
      </c>
      <c r="V78" s="73">
        <v>208</v>
      </c>
      <c r="W78" s="73">
        <v>208</v>
      </c>
      <c r="X78" s="73">
        <v>208</v>
      </c>
      <c r="Y78" s="73">
        <v>208</v>
      </c>
      <c r="Z78" s="73">
        <v>208</v>
      </c>
      <c r="AA78" s="73">
        <v>208</v>
      </c>
      <c r="AB78" s="73">
        <v>208</v>
      </c>
      <c r="AC78" s="73">
        <v>208</v>
      </c>
      <c r="AD78" s="73">
        <v>208</v>
      </c>
      <c r="AE78" s="73">
        <v>208</v>
      </c>
    </row>
    <row r="79" spans="1:31" x14ac:dyDescent="0.3">
      <c r="A79" s="72" t="s">
        <v>1356</v>
      </c>
      <c r="B79" s="72" t="s">
        <v>1346</v>
      </c>
      <c r="C79" s="73">
        <v>0</v>
      </c>
      <c r="D79" s="73">
        <v>0</v>
      </c>
      <c r="E79" s="73">
        <v>0</v>
      </c>
      <c r="F79" s="73">
        <v>0</v>
      </c>
      <c r="G79" s="73">
        <v>0</v>
      </c>
      <c r="H79" s="73">
        <v>0</v>
      </c>
      <c r="I79" s="73">
        <v>0</v>
      </c>
      <c r="J79" s="73">
        <v>0</v>
      </c>
      <c r="K79" s="73">
        <v>0</v>
      </c>
      <c r="L79" s="73">
        <v>0</v>
      </c>
      <c r="M79" s="73">
        <v>0</v>
      </c>
      <c r="N79" s="73">
        <v>0</v>
      </c>
      <c r="O79" s="73">
        <v>0</v>
      </c>
      <c r="P79" s="73">
        <v>0</v>
      </c>
      <c r="Q79" s="73">
        <v>0</v>
      </c>
      <c r="R79" s="73">
        <v>0</v>
      </c>
      <c r="S79" s="73">
        <v>0</v>
      </c>
      <c r="T79" s="73">
        <v>0</v>
      </c>
      <c r="U79" s="73">
        <v>0</v>
      </c>
      <c r="V79" s="73">
        <v>0</v>
      </c>
      <c r="W79" s="73">
        <v>0</v>
      </c>
      <c r="X79" s="73">
        <v>0</v>
      </c>
      <c r="Y79" s="73">
        <v>0</v>
      </c>
      <c r="Z79" s="73">
        <v>0</v>
      </c>
      <c r="AA79" s="73">
        <v>0</v>
      </c>
      <c r="AB79" s="73">
        <v>0</v>
      </c>
      <c r="AC79" s="73">
        <v>0</v>
      </c>
      <c r="AD79" s="73">
        <v>0</v>
      </c>
      <c r="AE79" s="73">
        <v>0</v>
      </c>
    </row>
    <row r="80" spans="1:31" x14ac:dyDescent="0.3">
      <c r="A80" s="72" t="s">
        <v>1356</v>
      </c>
      <c r="B80" s="72" t="s">
        <v>1347</v>
      </c>
      <c r="C80" s="73">
        <v>178</v>
      </c>
      <c r="D80" s="73">
        <v>178</v>
      </c>
      <c r="E80" s="73">
        <v>178</v>
      </c>
      <c r="F80" s="73">
        <v>178</v>
      </c>
      <c r="G80" s="73">
        <v>178</v>
      </c>
      <c r="H80" s="73">
        <v>178</v>
      </c>
      <c r="I80" s="73">
        <v>178</v>
      </c>
      <c r="J80" s="73">
        <v>178</v>
      </c>
      <c r="K80" s="73">
        <v>178</v>
      </c>
      <c r="L80" s="73">
        <v>178</v>
      </c>
      <c r="M80" s="73">
        <v>178</v>
      </c>
      <c r="N80" s="73">
        <v>178</v>
      </c>
      <c r="O80" s="73">
        <v>178</v>
      </c>
      <c r="P80" s="73">
        <v>178</v>
      </c>
      <c r="Q80" s="73">
        <v>178</v>
      </c>
      <c r="R80" s="73">
        <v>178</v>
      </c>
      <c r="S80" s="73">
        <v>178</v>
      </c>
      <c r="T80" s="73">
        <v>178</v>
      </c>
      <c r="U80" s="73">
        <v>178</v>
      </c>
      <c r="V80" s="73">
        <v>58</v>
      </c>
      <c r="W80" s="73">
        <v>58</v>
      </c>
      <c r="X80" s="73">
        <v>58</v>
      </c>
      <c r="Y80" s="73">
        <v>58</v>
      </c>
      <c r="Z80" s="73">
        <v>58</v>
      </c>
      <c r="AA80" s="73">
        <v>58</v>
      </c>
      <c r="AB80" s="73">
        <v>58</v>
      </c>
      <c r="AC80" s="73">
        <v>58</v>
      </c>
      <c r="AD80" s="73">
        <v>58</v>
      </c>
      <c r="AE80" s="73">
        <v>58</v>
      </c>
    </row>
    <row r="81" spans="1:31" x14ac:dyDescent="0.3">
      <c r="A81" s="72" t="s">
        <v>1356</v>
      </c>
      <c r="B81" s="72" t="s">
        <v>1271</v>
      </c>
      <c r="C81" s="73">
        <v>2408.8999938964839</v>
      </c>
      <c r="D81" s="73">
        <v>2408.8999938964839</v>
      </c>
      <c r="E81" s="73">
        <v>2408.8999938964839</v>
      </c>
      <c r="F81" s="73">
        <v>2408.8999938964839</v>
      </c>
      <c r="G81" s="73">
        <v>2408.8999938964839</v>
      </c>
      <c r="H81" s="73">
        <v>2408.8999938964839</v>
      </c>
      <c r="I81" s="73">
        <v>2658.8999938964839</v>
      </c>
      <c r="J81" s="73">
        <v>2658.8999938964839</v>
      </c>
      <c r="K81" s="73">
        <v>2658.8999938964839</v>
      </c>
      <c r="L81" s="73">
        <v>2658.8999938964839</v>
      </c>
      <c r="M81" s="73">
        <v>2658.8999938964839</v>
      </c>
      <c r="N81" s="73">
        <v>2658.8999938964839</v>
      </c>
      <c r="O81" s="73">
        <v>2658.8999938964839</v>
      </c>
      <c r="P81" s="73">
        <v>2658.8999938964839</v>
      </c>
      <c r="Q81" s="73">
        <v>2658.8999938964839</v>
      </c>
      <c r="R81" s="73">
        <v>2658.8999938964839</v>
      </c>
      <c r="S81" s="73">
        <v>2658.8999938964839</v>
      </c>
      <c r="T81" s="73">
        <v>2658.8999938964839</v>
      </c>
      <c r="U81" s="73">
        <v>2658.8999938964839</v>
      </c>
      <c r="V81" s="73">
        <v>2658.8999938964839</v>
      </c>
      <c r="W81" s="73">
        <v>2658.8999938964839</v>
      </c>
      <c r="X81" s="73">
        <v>2658.8999938964839</v>
      </c>
      <c r="Y81" s="73">
        <v>2658.8999938964839</v>
      </c>
      <c r="Z81" s="73">
        <v>2658.8999938964839</v>
      </c>
      <c r="AA81" s="73">
        <v>2658.8999938964839</v>
      </c>
      <c r="AB81" s="73">
        <v>2658.8999938964839</v>
      </c>
      <c r="AC81" s="73">
        <v>2658.8999938964839</v>
      </c>
      <c r="AD81" s="73">
        <v>2658.8999938964839</v>
      </c>
      <c r="AE81" s="73">
        <v>2658.8999938964839</v>
      </c>
    </row>
    <row r="82" spans="1:31" x14ac:dyDescent="0.3">
      <c r="A82" s="72" t="s">
        <v>1356</v>
      </c>
      <c r="B82" s="72" t="s">
        <v>626</v>
      </c>
      <c r="C82" s="73">
        <v>968.61203513950488</v>
      </c>
      <c r="D82" s="73">
        <v>968.61203516290493</v>
      </c>
      <c r="E82" s="73">
        <v>1290.982280883185</v>
      </c>
      <c r="F82" s="73">
        <v>1290.982280904205</v>
      </c>
      <c r="G82" s="73">
        <v>1290.9822809060051</v>
      </c>
      <c r="H82" s="73">
        <v>1290.9822809494751</v>
      </c>
      <c r="I82" s="73">
        <v>1777.3167531427441</v>
      </c>
      <c r="J82" s="73">
        <v>2001.691573174965</v>
      </c>
      <c r="K82" s="73">
        <v>2001.6915732543548</v>
      </c>
      <c r="L82" s="73">
        <v>2025.810993412284</v>
      </c>
      <c r="M82" s="73">
        <v>2097.3081734973152</v>
      </c>
      <c r="N82" s="73">
        <v>2238.8889415247149</v>
      </c>
      <c r="O82" s="73">
        <v>2238.8889416040051</v>
      </c>
      <c r="P82" s="73">
        <v>2238.8889416289053</v>
      </c>
      <c r="Q82" s="73">
        <v>2381.456621715985</v>
      </c>
      <c r="R82" s="73">
        <v>2524.0246318178652</v>
      </c>
      <c r="S82" s="73">
        <v>2661.1800118780648</v>
      </c>
      <c r="T82" s="73">
        <v>2802.8401944560951</v>
      </c>
      <c r="U82" s="73">
        <v>2950.035332165955</v>
      </c>
      <c r="V82" s="73">
        <v>3097.7705785240651</v>
      </c>
      <c r="W82" s="73">
        <v>3097.7705785980252</v>
      </c>
      <c r="X82" s="73">
        <v>3097.7705786700853</v>
      </c>
      <c r="Y82" s="73">
        <v>3097.770578701105</v>
      </c>
      <c r="Z82" s="73">
        <v>2949.3705848275013</v>
      </c>
      <c r="AA82" s="73">
        <v>2949.3705848786612</v>
      </c>
      <c r="AB82" s="73">
        <v>2949.3705849513613</v>
      </c>
      <c r="AC82" s="73">
        <v>2949.3705850245015</v>
      </c>
      <c r="AD82" s="73">
        <v>2949.370585218101</v>
      </c>
      <c r="AE82" s="73">
        <v>2949.370585320491</v>
      </c>
    </row>
    <row r="83" spans="1:31" x14ac:dyDescent="0.3">
      <c r="A83" s="72" t="s">
        <v>1356</v>
      </c>
      <c r="B83" s="72" t="s">
        <v>1348</v>
      </c>
      <c r="C83" s="73">
        <v>0</v>
      </c>
      <c r="D83" s="73">
        <v>0</v>
      </c>
      <c r="E83" s="73">
        <v>0</v>
      </c>
      <c r="F83" s="73">
        <v>0</v>
      </c>
      <c r="G83" s="73">
        <v>0</v>
      </c>
      <c r="H83" s="73">
        <v>0</v>
      </c>
      <c r="I83" s="73">
        <v>0</v>
      </c>
      <c r="J83" s="73">
        <v>0</v>
      </c>
      <c r="K83" s="73">
        <v>0</v>
      </c>
      <c r="L83" s="73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  <c r="R83" s="73">
        <v>0</v>
      </c>
      <c r="S83" s="73">
        <v>0</v>
      </c>
      <c r="T83" s="73">
        <v>0</v>
      </c>
      <c r="U83" s="73">
        <v>0</v>
      </c>
      <c r="V83" s="73">
        <v>2.7997699999999999E-4</v>
      </c>
      <c r="W83" s="73">
        <v>2.7997777000000001E-4</v>
      </c>
      <c r="X83" s="73">
        <v>2.7997865000000001E-4</v>
      </c>
      <c r="Y83" s="73">
        <v>2.7997952000000001E-4</v>
      </c>
      <c r="Z83" s="73">
        <v>2.7998054E-4</v>
      </c>
      <c r="AA83" s="73">
        <v>2.7998181999999998E-4</v>
      </c>
      <c r="AB83" s="73">
        <v>2.7998347999999898E-4</v>
      </c>
      <c r="AC83" s="73">
        <v>2.7998554000000002E-4</v>
      </c>
      <c r="AD83" s="73">
        <v>2.7999014000000002E-4</v>
      </c>
      <c r="AE83" s="73">
        <v>2.7999901999999999E-4</v>
      </c>
    </row>
    <row r="84" spans="1:31" x14ac:dyDescent="0.3">
      <c r="A84" s="72" t="s">
        <v>1356</v>
      </c>
      <c r="B84" s="72" t="s">
        <v>1349</v>
      </c>
      <c r="C84" s="73">
        <v>0</v>
      </c>
      <c r="D84" s="73">
        <v>0</v>
      </c>
      <c r="E84" s="73">
        <v>0</v>
      </c>
      <c r="F84" s="73">
        <v>0</v>
      </c>
      <c r="G84" s="73">
        <v>0</v>
      </c>
      <c r="H84" s="73">
        <v>0</v>
      </c>
      <c r="I84" s="73">
        <v>0</v>
      </c>
      <c r="J84" s="73">
        <v>0</v>
      </c>
      <c r="K84" s="73">
        <v>0</v>
      </c>
      <c r="L84" s="73">
        <v>0</v>
      </c>
      <c r="M84" s="73">
        <v>0</v>
      </c>
      <c r="N84" s="73">
        <v>1.1449837E-4</v>
      </c>
      <c r="O84" s="73">
        <v>1.14750039999999E-4</v>
      </c>
      <c r="P84" s="73">
        <v>1.14867464E-4</v>
      </c>
      <c r="Q84" s="73">
        <v>1.1517371E-4</v>
      </c>
      <c r="R84" s="73">
        <v>1.15325485E-4</v>
      </c>
      <c r="S84" s="73">
        <v>1.2168937000000001E-4</v>
      </c>
      <c r="T84" s="73">
        <v>1.2201165E-4</v>
      </c>
      <c r="U84" s="73">
        <v>1.6340142000000001E-4</v>
      </c>
      <c r="V84" s="73">
        <v>1.6373538999999999E-4</v>
      </c>
      <c r="W84" s="73">
        <v>1.9427879999999999E-4</v>
      </c>
      <c r="X84" s="73">
        <v>1.8926931E-4</v>
      </c>
      <c r="Y84" s="73">
        <v>1.8979679000000001E-4</v>
      </c>
      <c r="Z84" s="73">
        <v>1.9588875999999999E-4</v>
      </c>
      <c r="AA84" s="73">
        <v>1.8782554000000001E-4</v>
      </c>
      <c r="AB84" s="73">
        <v>2.0976701000000001E-4</v>
      </c>
      <c r="AC84" s="73">
        <v>1.9998082999999901E-4</v>
      </c>
      <c r="AD84" s="73">
        <v>2.27477879999999E-4</v>
      </c>
      <c r="AE84" s="73">
        <v>3.2542922000000001E-4</v>
      </c>
    </row>
    <row r="85" spans="1:31" x14ac:dyDescent="0.3">
      <c r="A85" s="72" t="s">
        <v>1356</v>
      </c>
      <c r="B85" s="72" t="s">
        <v>612</v>
      </c>
      <c r="C85" s="73">
        <v>0</v>
      </c>
      <c r="D85" s="73">
        <v>0</v>
      </c>
      <c r="E85" s="73">
        <v>0</v>
      </c>
      <c r="F85" s="73">
        <v>0</v>
      </c>
      <c r="G85" s="73">
        <v>0</v>
      </c>
      <c r="H85" s="73">
        <v>0</v>
      </c>
      <c r="I85" s="73">
        <v>0</v>
      </c>
      <c r="J85" s="73">
        <v>0</v>
      </c>
      <c r="K85" s="73">
        <v>0</v>
      </c>
      <c r="L85" s="73">
        <v>0</v>
      </c>
      <c r="M85" s="73">
        <v>0</v>
      </c>
      <c r="N85" s="73">
        <v>4.0779431000000001E-4</v>
      </c>
      <c r="O85" s="73">
        <v>4.0809267000000001E-4</v>
      </c>
      <c r="P85" s="73">
        <v>4.0820958999999903E-4</v>
      </c>
      <c r="Q85" s="73">
        <v>4.0842956999999802E-4</v>
      </c>
      <c r="R85" s="73">
        <v>4.0882767999999897E-4</v>
      </c>
      <c r="S85" s="73">
        <v>4.0922716999999999E-4</v>
      </c>
      <c r="T85" s="73">
        <v>4.0948675000000001E-4</v>
      </c>
      <c r="U85" s="73">
        <v>5.6318766999999997E-4</v>
      </c>
      <c r="V85" s="73">
        <v>5.6338343999999898E-4</v>
      </c>
      <c r="W85" s="73">
        <v>5.64575579999998E-4</v>
      </c>
      <c r="X85" s="73">
        <v>5.6518191999999903E-4</v>
      </c>
      <c r="Y85" s="73">
        <v>5.6534532E-4</v>
      </c>
      <c r="Z85" s="73">
        <v>5.6551411000000003E-4</v>
      </c>
      <c r="AA85" s="73">
        <v>5.6599104999999997E-4</v>
      </c>
      <c r="AB85" s="73">
        <v>5.6695905999999793E-4</v>
      </c>
      <c r="AC85" s="73">
        <v>5.6728654999999907E-4</v>
      </c>
      <c r="AD85" s="73">
        <v>5.7898854999999998E-4</v>
      </c>
      <c r="AE85" s="73">
        <v>22.701984516899998</v>
      </c>
    </row>
    <row r="86" spans="1:31" x14ac:dyDescent="0.3">
      <c r="A86" s="72" t="s">
        <v>1356</v>
      </c>
      <c r="B86" s="72" t="s">
        <v>1350</v>
      </c>
      <c r="C86" s="73">
        <v>2.531000047922126</v>
      </c>
      <c r="D86" s="73">
        <v>5.8989998698234514</v>
      </c>
      <c r="E86" s="73">
        <v>10.95600008964537</v>
      </c>
      <c r="F86" s="73">
        <v>18.307000398635768</v>
      </c>
      <c r="G86" s="73">
        <v>27.271999120712248</v>
      </c>
      <c r="H86" s="73">
        <v>37.668000698089529</v>
      </c>
      <c r="I86" s="73">
        <v>50.497000694274853</v>
      </c>
      <c r="J86" s="73">
        <v>65.411998748779297</v>
      </c>
      <c r="K86" s="73">
        <v>82.598003387451101</v>
      </c>
      <c r="L86" s="73">
        <v>96.729002952575598</v>
      </c>
      <c r="M86" s="73">
        <v>112.11099720001209</v>
      </c>
      <c r="N86" s="73">
        <v>128.7480001449583</v>
      </c>
      <c r="O86" s="73">
        <v>146.674007415771</v>
      </c>
      <c r="P86" s="73">
        <v>164.1120033264157</v>
      </c>
      <c r="Q86" s="73">
        <v>182.07299804687452</v>
      </c>
      <c r="R86" s="73">
        <v>191.79999732971089</v>
      </c>
      <c r="S86" s="73">
        <v>202.03400230407689</v>
      </c>
      <c r="T86" s="73">
        <v>212.35599899291938</v>
      </c>
      <c r="U86" s="73">
        <v>223.17800712585358</v>
      </c>
      <c r="V86" s="73">
        <v>234.19300270080521</v>
      </c>
      <c r="W86" s="73">
        <v>245.49399948120112</v>
      </c>
      <c r="X86" s="73">
        <v>256.95800399780211</v>
      </c>
      <c r="Y86" s="73">
        <v>268.73600196838322</v>
      </c>
      <c r="Z86" s="73">
        <v>280.62199401855423</v>
      </c>
      <c r="AA86" s="73">
        <v>292.61600875854447</v>
      </c>
      <c r="AB86" s="73">
        <v>304.57599258422778</v>
      </c>
      <c r="AC86" s="73">
        <v>316.62600326538069</v>
      </c>
      <c r="AD86" s="73">
        <v>328.75601196289063</v>
      </c>
      <c r="AE86" s="73">
        <v>340.86399841308514</v>
      </c>
    </row>
    <row r="87" spans="1:31" x14ac:dyDescent="0.3">
      <c r="A87" s="96" t="s">
        <v>1351</v>
      </c>
      <c r="B87" s="96"/>
      <c r="C87" s="74">
        <v>3763.5120290359887</v>
      </c>
      <c r="D87" s="74">
        <v>3763.5120290593886</v>
      </c>
      <c r="E87" s="74">
        <v>4085.8822747796689</v>
      </c>
      <c r="F87" s="74">
        <v>4085.8822748006887</v>
      </c>
      <c r="G87" s="74">
        <v>4085.8822748024891</v>
      </c>
      <c r="H87" s="74">
        <v>4085.8822748459588</v>
      </c>
      <c r="I87" s="74">
        <v>4822.2167470392278</v>
      </c>
      <c r="J87" s="74">
        <v>5046.5915670714494</v>
      </c>
      <c r="K87" s="74">
        <v>5046.5915671508392</v>
      </c>
      <c r="L87" s="74">
        <v>5070.7109873087684</v>
      </c>
      <c r="M87" s="74">
        <v>5142.2081673937992</v>
      </c>
      <c r="N87" s="74">
        <v>5283.7889354211984</v>
      </c>
      <c r="O87" s="74">
        <v>5283.7889355004891</v>
      </c>
      <c r="P87" s="74">
        <v>5283.7889355253892</v>
      </c>
      <c r="Q87" s="74">
        <v>5426.3566156124689</v>
      </c>
      <c r="R87" s="74">
        <v>5568.9246257143495</v>
      </c>
      <c r="S87" s="74">
        <v>5706.0800057745491</v>
      </c>
      <c r="T87" s="74">
        <v>5847.740188352579</v>
      </c>
      <c r="U87" s="74">
        <v>5994.9353260624393</v>
      </c>
      <c r="V87" s="74">
        <v>6022.6708523975494</v>
      </c>
      <c r="W87" s="74">
        <v>6022.6708524722799</v>
      </c>
      <c r="X87" s="74">
        <v>6022.6708525452186</v>
      </c>
      <c r="Y87" s="74">
        <v>6022.6708525771091</v>
      </c>
      <c r="Z87" s="74">
        <v>5874.2708587045245</v>
      </c>
      <c r="AA87" s="74">
        <v>5874.2708587569659</v>
      </c>
      <c r="AB87" s="74">
        <v>5874.2708588313253</v>
      </c>
      <c r="AC87" s="74">
        <v>5874.2708589065251</v>
      </c>
      <c r="AD87" s="74">
        <v>5874.2708591047258</v>
      </c>
      <c r="AE87" s="74">
        <v>5874.2708592159943</v>
      </c>
    </row>
    <row r="90" spans="1:31" x14ac:dyDescent="0.3">
      <c r="A90" s="70" t="s">
        <v>1357</v>
      </c>
    </row>
    <row r="91" spans="1:31" x14ac:dyDescent="0.3">
      <c r="A91" s="68" t="s">
        <v>1233</v>
      </c>
      <c r="B91" s="68" t="s">
        <v>1315</v>
      </c>
      <c r="C91" s="68" t="s">
        <v>1316</v>
      </c>
      <c r="D91" s="68" t="s">
        <v>1317</v>
      </c>
      <c r="E91" s="68" t="s">
        <v>1318</v>
      </c>
      <c r="F91" s="68" t="s">
        <v>1319</v>
      </c>
      <c r="G91" s="68" t="s">
        <v>1320</v>
      </c>
      <c r="H91" s="68" t="s">
        <v>1321</v>
      </c>
      <c r="I91" s="68" t="s">
        <v>1322</v>
      </c>
      <c r="J91" s="68" t="s">
        <v>1323</v>
      </c>
      <c r="K91" s="68" t="s">
        <v>1324</v>
      </c>
      <c r="L91" s="68" t="s">
        <v>1325</v>
      </c>
      <c r="M91" s="68" t="s">
        <v>1326</v>
      </c>
      <c r="N91" s="68" t="s">
        <v>1327</v>
      </c>
      <c r="O91" s="68" t="s">
        <v>1328</v>
      </c>
      <c r="P91" s="68" t="s">
        <v>1329</v>
      </c>
      <c r="Q91" s="68" t="s">
        <v>1330</v>
      </c>
      <c r="R91" s="68" t="s">
        <v>1331</v>
      </c>
      <c r="S91" s="68" t="s">
        <v>1332</v>
      </c>
      <c r="T91" s="68" t="s">
        <v>1333</v>
      </c>
      <c r="U91" s="68" t="s">
        <v>1334</v>
      </c>
      <c r="V91" s="68" t="s">
        <v>1335</v>
      </c>
      <c r="W91" s="68" t="s">
        <v>1336</v>
      </c>
      <c r="X91" s="68" t="s">
        <v>1337</v>
      </c>
      <c r="Y91" s="68" t="s">
        <v>1338</v>
      </c>
      <c r="Z91" s="68" t="s">
        <v>1339</v>
      </c>
      <c r="AA91" s="68" t="s">
        <v>1340</v>
      </c>
      <c r="AB91" s="68" t="s">
        <v>1341</v>
      </c>
      <c r="AC91" s="68" t="s">
        <v>1342</v>
      </c>
      <c r="AD91" s="68" t="s">
        <v>1343</v>
      </c>
      <c r="AE91" s="68" t="s">
        <v>1344</v>
      </c>
    </row>
    <row r="92" spans="1:31" x14ac:dyDescent="0.3">
      <c r="A92" s="72" t="s">
        <v>1345</v>
      </c>
      <c r="B92" s="72" t="s">
        <v>1358</v>
      </c>
      <c r="C92" s="73">
        <v>260.329999923706</v>
      </c>
      <c r="D92" s="73">
        <v>600.32999992370605</v>
      </c>
      <c r="E92" s="73">
        <v>600.32999992370605</v>
      </c>
      <c r="F92" s="73">
        <v>600.32999992370605</v>
      </c>
      <c r="G92" s="73">
        <v>600.32999992370605</v>
      </c>
      <c r="H92" s="73">
        <v>600.32999992370605</v>
      </c>
      <c r="I92" s="73">
        <v>600.32999992370605</v>
      </c>
      <c r="J92" s="73">
        <v>600.33024510627592</v>
      </c>
      <c r="K92" s="73">
        <v>600.33056542122597</v>
      </c>
      <c r="L92" s="73">
        <v>570.330774957161</v>
      </c>
      <c r="M92" s="73">
        <v>570.33079287715998</v>
      </c>
      <c r="N92" s="73">
        <v>988.00274839459598</v>
      </c>
      <c r="O92" s="73">
        <v>1131.62816940579</v>
      </c>
      <c r="P92" s="73">
        <v>1106.6281696478638</v>
      </c>
      <c r="Q92" s="73">
        <v>1414.1922942630099</v>
      </c>
      <c r="R92" s="73">
        <v>1414.1922948574049</v>
      </c>
      <c r="S92" s="73">
        <v>1837.9461072913098</v>
      </c>
      <c r="T92" s="73">
        <v>1837.94610820345</v>
      </c>
      <c r="U92" s="73">
        <v>2559.4478440662501</v>
      </c>
      <c r="V92" s="73">
        <v>2539.4478448323898</v>
      </c>
      <c r="W92" s="73">
        <v>3087.5010674985001</v>
      </c>
      <c r="X92" s="73">
        <v>3009.0544565098098</v>
      </c>
      <c r="Y92" s="73">
        <v>3009.0544570744901</v>
      </c>
      <c r="Z92" s="73">
        <v>3581.6487581849601</v>
      </c>
      <c r="AA92" s="73">
        <v>3581.6487355461404</v>
      </c>
      <c r="AB92" s="73">
        <v>4948.1037323435103</v>
      </c>
      <c r="AC92" s="73">
        <v>4948.1036155707297</v>
      </c>
      <c r="AD92" s="73">
        <v>5826.5333422161802</v>
      </c>
      <c r="AE92" s="73">
        <v>5826.5345317870188</v>
      </c>
    </row>
    <row r="93" spans="1:31" x14ac:dyDescent="0.3">
      <c r="A93" s="72" t="s">
        <v>1345</v>
      </c>
      <c r="B93" s="72" t="s">
        <v>1359</v>
      </c>
      <c r="C93" s="73">
        <v>1330</v>
      </c>
      <c r="D93" s="73">
        <v>1330</v>
      </c>
      <c r="E93" s="73">
        <v>1330</v>
      </c>
      <c r="F93" s="73">
        <v>1330</v>
      </c>
      <c r="G93" s="73">
        <v>3370</v>
      </c>
      <c r="H93" s="73">
        <v>3370</v>
      </c>
      <c r="I93" s="73">
        <v>3370</v>
      </c>
      <c r="J93" s="73">
        <v>3370.00012041335</v>
      </c>
      <c r="K93" s="73">
        <v>5369.9997205146101</v>
      </c>
      <c r="L93" s="73">
        <v>5369.9998262485906</v>
      </c>
      <c r="M93" s="73">
        <v>5369.9998521883163</v>
      </c>
      <c r="N93" s="73">
        <v>6545.1267923531705</v>
      </c>
      <c r="O93" s="73">
        <v>6839.5693627413402</v>
      </c>
      <c r="P93" s="73">
        <v>6839.5693628995496</v>
      </c>
      <c r="Q93" s="73">
        <v>6985.2530924249686</v>
      </c>
      <c r="R93" s="73">
        <v>6985.253093025869</v>
      </c>
      <c r="S93" s="73">
        <v>8120.7005953013404</v>
      </c>
      <c r="T93" s="73">
        <v>8120.7005957573101</v>
      </c>
      <c r="U93" s="73">
        <v>8120.7009247430105</v>
      </c>
      <c r="V93" s="73">
        <v>8120.7009253012493</v>
      </c>
      <c r="W93" s="73">
        <v>9396.5126596536084</v>
      </c>
      <c r="X93" s="73">
        <v>10851.486160857139</v>
      </c>
      <c r="Y93" s="73">
        <v>10851.48616115713</v>
      </c>
      <c r="Z93" s="73">
        <v>11011.49621346915</v>
      </c>
      <c r="AA93" s="73">
        <v>11011.496214117489</v>
      </c>
      <c r="AB93" s="73">
        <v>11011.49621550874</v>
      </c>
      <c r="AC93" s="73">
        <v>11011.496216002721</v>
      </c>
      <c r="AD93" s="73">
        <v>11285.362928167133</v>
      </c>
      <c r="AE93" s="73">
        <v>11308.064334180481</v>
      </c>
    </row>
    <row r="94" spans="1:31" x14ac:dyDescent="0.3">
      <c r="A94" s="72" t="s">
        <v>1345</v>
      </c>
      <c r="B94" s="72" t="s">
        <v>1360</v>
      </c>
      <c r="C94" s="73">
        <v>95.565001159906174</v>
      </c>
      <c r="D94" s="73">
        <v>222.30399817228289</v>
      </c>
      <c r="E94" s="73">
        <v>472.72400641441254</v>
      </c>
      <c r="F94" s="73">
        <v>827.38901638984419</v>
      </c>
      <c r="G94" s="73">
        <v>1275.4639947414385</v>
      </c>
      <c r="H94" s="73">
        <v>1796.002980709073</v>
      </c>
      <c r="I94" s="73">
        <v>2438.3960294723474</v>
      </c>
      <c r="J94" s="73">
        <v>3184.4369697570778</v>
      </c>
      <c r="K94" s="73">
        <v>4042.5660362243557</v>
      </c>
      <c r="L94" s="73">
        <v>4718.5470113754145</v>
      </c>
      <c r="M94" s="73">
        <v>5463.8920488357453</v>
      </c>
      <c r="N94" s="73">
        <v>6261.2278814315578</v>
      </c>
      <c r="O94" s="73">
        <v>7107.5971488952464</v>
      </c>
      <c r="P94" s="73">
        <v>7905.5148887634123</v>
      </c>
      <c r="Q94" s="73">
        <v>8730.1271591186469</v>
      </c>
      <c r="R94" s="73">
        <v>9162.6489810943513</v>
      </c>
      <c r="S94" s="73">
        <v>9618.3372249603162</v>
      </c>
      <c r="T94" s="73">
        <v>10079.154048919669</v>
      </c>
      <c r="U94" s="73">
        <v>10567.066068649285</v>
      </c>
      <c r="V94" s="73">
        <v>11065.494928359969</v>
      </c>
      <c r="W94" s="73">
        <v>11575.234004974354</v>
      </c>
      <c r="X94" s="73">
        <v>12098.768871307355</v>
      </c>
      <c r="Y94" s="73">
        <v>12640.389154434191</v>
      </c>
      <c r="Z94" s="73">
        <v>13204.069122314442</v>
      </c>
      <c r="AA94" s="73">
        <v>13783.858104705803</v>
      </c>
      <c r="AB94" s="73">
        <v>14380.364139556885</v>
      </c>
      <c r="AC94" s="73">
        <v>14988.57563400268</v>
      </c>
      <c r="AD94" s="73">
        <v>15603.09802246093</v>
      </c>
      <c r="AE94" s="73">
        <v>16225.747894287102</v>
      </c>
    </row>
    <row r="96" spans="1:31" x14ac:dyDescent="0.3">
      <c r="A96" s="68" t="s">
        <v>1233</v>
      </c>
      <c r="B96" s="68" t="s">
        <v>1315</v>
      </c>
      <c r="C96" s="68" t="s">
        <v>1316</v>
      </c>
      <c r="D96" s="68" t="s">
        <v>1317</v>
      </c>
      <c r="E96" s="68" t="s">
        <v>1318</v>
      </c>
      <c r="F96" s="68" t="s">
        <v>1319</v>
      </c>
      <c r="G96" s="68" t="s">
        <v>1320</v>
      </c>
      <c r="H96" s="68" t="s">
        <v>1321</v>
      </c>
      <c r="I96" s="68" t="s">
        <v>1322</v>
      </c>
      <c r="J96" s="68" t="s">
        <v>1323</v>
      </c>
      <c r="K96" s="68" t="s">
        <v>1324</v>
      </c>
      <c r="L96" s="68" t="s">
        <v>1325</v>
      </c>
      <c r="M96" s="68" t="s">
        <v>1326</v>
      </c>
      <c r="N96" s="68" t="s">
        <v>1327</v>
      </c>
      <c r="O96" s="68" t="s">
        <v>1328</v>
      </c>
      <c r="P96" s="68" t="s">
        <v>1329</v>
      </c>
      <c r="Q96" s="68" t="s">
        <v>1330</v>
      </c>
      <c r="R96" s="68" t="s">
        <v>1331</v>
      </c>
      <c r="S96" s="68" t="s">
        <v>1332</v>
      </c>
      <c r="T96" s="68" t="s">
        <v>1333</v>
      </c>
      <c r="U96" s="68" t="s">
        <v>1334</v>
      </c>
      <c r="V96" s="68" t="s">
        <v>1335</v>
      </c>
      <c r="W96" s="68" t="s">
        <v>1336</v>
      </c>
      <c r="X96" s="68" t="s">
        <v>1337</v>
      </c>
      <c r="Y96" s="68" t="s">
        <v>1338</v>
      </c>
      <c r="Z96" s="68" t="s">
        <v>1339</v>
      </c>
      <c r="AA96" s="68" t="s">
        <v>1340</v>
      </c>
      <c r="AB96" s="68" t="s">
        <v>1341</v>
      </c>
      <c r="AC96" s="68" t="s">
        <v>1342</v>
      </c>
      <c r="AD96" s="68" t="s">
        <v>1343</v>
      </c>
      <c r="AE96" s="68" t="s">
        <v>1344</v>
      </c>
    </row>
    <row r="97" spans="1:31" x14ac:dyDescent="0.3">
      <c r="A97" s="72" t="s">
        <v>1352</v>
      </c>
      <c r="B97" s="72" t="s">
        <v>1358</v>
      </c>
      <c r="C97" s="73">
        <v>0</v>
      </c>
      <c r="D97" s="73">
        <v>0</v>
      </c>
      <c r="E97" s="73">
        <v>0</v>
      </c>
      <c r="F97" s="73">
        <v>0</v>
      </c>
      <c r="G97" s="73">
        <v>0</v>
      </c>
      <c r="H97" s="73">
        <v>0</v>
      </c>
      <c r="I97" s="73">
        <v>0</v>
      </c>
      <c r="J97" s="73">
        <v>0</v>
      </c>
      <c r="K97" s="73">
        <v>3.1979247999999998E-4</v>
      </c>
      <c r="L97" s="73">
        <v>3.1979300000000002E-4</v>
      </c>
      <c r="M97" s="73">
        <v>3.1984934999999999E-4</v>
      </c>
      <c r="N97" s="73">
        <v>8.7210481999999896E-4</v>
      </c>
      <c r="O97" s="73">
        <v>8.7250914999999999E-4</v>
      </c>
      <c r="P97" s="73">
        <v>8.7259540000000002E-4</v>
      </c>
      <c r="Q97" s="73">
        <v>9.9920089999999987E-4</v>
      </c>
      <c r="R97" s="73">
        <v>9.9944852000000009E-4</v>
      </c>
      <c r="S97" s="73">
        <v>1.00308134E-3</v>
      </c>
      <c r="T97" s="73">
        <v>1.003426E-3</v>
      </c>
      <c r="U97" s="73">
        <v>721.50269724052998</v>
      </c>
      <c r="V97" s="73">
        <v>721.50269739559997</v>
      </c>
      <c r="W97" s="73">
        <v>1057.5534</v>
      </c>
      <c r="X97" s="73">
        <v>1057.5534</v>
      </c>
      <c r="Y97" s="73">
        <v>1057.5534</v>
      </c>
      <c r="Z97" s="73">
        <v>1630.1477</v>
      </c>
      <c r="AA97" s="73">
        <v>1630.1477</v>
      </c>
      <c r="AB97" s="73">
        <v>1630.1477</v>
      </c>
      <c r="AC97" s="73">
        <v>1630.1477</v>
      </c>
      <c r="AD97" s="73">
        <v>1643.9179100000001</v>
      </c>
      <c r="AE97" s="73">
        <v>1643.91761</v>
      </c>
    </row>
    <row r="98" spans="1:31" x14ac:dyDescent="0.3">
      <c r="A98" s="72" t="s">
        <v>1352</v>
      </c>
      <c r="B98" s="72" t="s">
        <v>1359</v>
      </c>
      <c r="C98" s="73">
        <v>840</v>
      </c>
      <c r="D98" s="73">
        <v>840</v>
      </c>
      <c r="E98" s="73">
        <v>840</v>
      </c>
      <c r="F98" s="73">
        <v>840</v>
      </c>
      <c r="G98" s="73">
        <v>2880</v>
      </c>
      <c r="H98" s="73">
        <v>2880</v>
      </c>
      <c r="I98" s="73">
        <v>2880</v>
      </c>
      <c r="J98" s="73">
        <v>2880</v>
      </c>
      <c r="K98" s="73">
        <v>4879.9996000000001</v>
      </c>
      <c r="L98" s="73">
        <v>4879.9996000000001</v>
      </c>
      <c r="M98" s="73">
        <v>4879.9996000000001</v>
      </c>
      <c r="N98" s="73">
        <v>4879.9997545588603</v>
      </c>
      <c r="O98" s="73">
        <v>4879.9997546486702</v>
      </c>
      <c r="P98" s="73">
        <v>4879.9997546899604</v>
      </c>
      <c r="Q98" s="73">
        <v>4879.9997839954003</v>
      </c>
      <c r="R98" s="73">
        <v>4879.9997841981904</v>
      </c>
      <c r="S98" s="73">
        <v>4879.9997856255304</v>
      </c>
      <c r="T98" s="73">
        <v>4879.9997857523904</v>
      </c>
      <c r="U98" s="73">
        <v>4879.9999609152301</v>
      </c>
      <c r="V98" s="73">
        <v>4879.9999610892501</v>
      </c>
      <c r="W98" s="73">
        <v>5480.0003622078002</v>
      </c>
      <c r="X98" s="73">
        <v>5480.0003625973204</v>
      </c>
      <c r="Y98" s="73">
        <v>5480.00036265995</v>
      </c>
      <c r="Z98" s="73">
        <v>5480.00036337652</v>
      </c>
      <c r="AA98" s="73">
        <v>5480.0003635041394</v>
      </c>
      <c r="AB98" s="73">
        <v>5480.0003638476801</v>
      </c>
      <c r="AC98" s="73">
        <v>5480.0003639370007</v>
      </c>
      <c r="AD98" s="73">
        <v>5480.0003643352202</v>
      </c>
      <c r="AE98" s="73">
        <v>5480.0003645836296</v>
      </c>
    </row>
    <row r="99" spans="1:31" x14ac:dyDescent="0.3">
      <c r="A99" s="72" t="s">
        <v>1352</v>
      </c>
      <c r="B99" s="72" t="s">
        <v>1360</v>
      </c>
      <c r="C99" s="73">
        <v>33.809000492095876</v>
      </c>
      <c r="D99" s="73">
        <v>82.708997726440401</v>
      </c>
      <c r="E99" s="73">
        <v>156.7610015869133</v>
      </c>
      <c r="F99" s="73">
        <v>263.89000701904251</v>
      </c>
      <c r="G99" s="73">
        <v>405.04799652099609</v>
      </c>
      <c r="H99" s="73">
        <v>567.05899810790902</v>
      </c>
      <c r="I99" s="73">
        <v>769.63403320312409</v>
      </c>
      <c r="J99" s="73">
        <v>1010.102981567382</v>
      </c>
      <c r="K99" s="73">
        <v>1287.846038818356</v>
      </c>
      <c r="L99" s="73">
        <v>1513.001998901364</v>
      </c>
      <c r="M99" s="73">
        <v>1757.9950256347629</v>
      </c>
      <c r="N99" s="73">
        <v>2022.752929687492</v>
      </c>
      <c r="O99" s="73">
        <v>2303.8510437011641</v>
      </c>
      <c r="P99" s="73">
        <v>2570.3709106445258</v>
      </c>
      <c r="Q99" s="73">
        <v>2845.8051147460928</v>
      </c>
      <c r="R99" s="73">
        <v>2993.400024414062</v>
      </c>
      <c r="S99" s="73">
        <v>3149.60205078125</v>
      </c>
      <c r="T99" s="73">
        <v>3306.082000732416</v>
      </c>
      <c r="U99" s="73">
        <v>3472.6760864257813</v>
      </c>
      <c r="V99" s="73">
        <v>3642.4990844726508</v>
      </c>
      <c r="W99" s="73">
        <v>3815.6539916992128</v>
      </c>
      <c r="X99" s="73">
        <v>3993.2119750976508</v>
      </c>
      <c r="Y99" s="73">
        <v>4175.7440795898383</v>
      </c>
      <c r="Z99" s="73">
        <v>4364.7819213867133</v>
      </c>
      <c r="AA99" s="73">
        <v>4557.4061279296875</v>
      </c>
      <c r="AB99" s="73">
        <v>4750.507080078125</v>
      </c>
      <c r="AC99" s="73">
        <v>4944.2018432617178</v>
      </c>
      <c r="AD99" s="73">
        <v>5141.238037109375</v>
      </c>
      <c r="AE99" s="73">
        <v>5338.71484375</v>
      </c>
    </row>
    <row r="101" spans="1:31" x14ac:dyDescent="0.3">
      <c r="A101" s="68" t="s">
        <v>1233</v>
      </c>
      <c r="B101" s="68" t="s">
        <v>1315</v>
      </c>
      <c r="C101" s="68" t="s">
        <v>1316</v>
      </c>
      <c r="D101" s="68" t="s">
        <v>1317</v>
      </c>
      <c r="E101" s="68" t="s">
        <v>1318</v>
      </c>
      <c r="F101" s="68" t="s">
        <v>1319</v>
      </c>
      <c r="G101" s="68" t="s">
        <v>1320</v>
      </c>
      <c r="H101" s="68" t="s">
        <v>1321</v>
      </c>
      <c r="I101" s="68" t="s">
        <v>1322</v>
      </c>
      <c r="J101" s="68" t="s">
        <v>1323</v>
      </c>
      <c r="K101" s="68" t="s">
        <v>1324</v>
      </c>
      <c r="L101" s="68" t="s">
        <v>1325</v>
      </c>
      <c r="M101" s="68" t="s">
        <v>1326</v>
      </c>
      <c r="N101" s="68" t="s">
        <v>1327</v>
      </c>
      <c r="O101" s="68" t="s">
        <v>1328</v>
      </c>
      <c r="P101" s="68" t="s">
        <v>1329</v>
      </c>
      <c r="Q101" s="68" t="s">
        <v>1330</v>
      </c>
      <c r="R101" s="68" t="s">
        <v>1331</v>
      </c>
      <c r="S101" s="68" t="s">
        <v>1332</v>
      </c>
      <c r="T101" s="68" t="s">
        <v>1333</v>
      </c>
      <c r="U101" s="68" t="s">
        <v>1334</v>
      </c>
      <c r="V101" s="68" t="s">
        <v>1335</v>
      </c>
      <c r="W101" s="68" t="s">
        <v>1336</v>
      </c>
      <c r="X101" s="68" t="s">
        <v>1337</v>
      </c>
      <c r="Y101" s="68" t="s">
        <v>1338</v>
      </c>
      <c r="Z101" s="68" t="s">
        <v>1339</v>
      </c>
      <c r="AA101" s="68" t="s">
        <v>1340</v>
      </c>
      <c r="AB101" s="68" t="s">
        <v>1341</v>
      </c>
      <c r="AC101" s="68" t="s">
        <v>1342</v>
      </c>
      <c r="AD101" s="68" t="s">
        <v>1343</v>
      </c>
      <c r="AE101" s="68" t="s">
        <v>1344</v>
      </c>
    </row>
    <row r="102" spans="1:31" x14ac:dyDescent="0.3">
      <c r="A102" s="72" t="s">
        <v>1353</v>
      </c>
      <c r="B102" s="72" t="s">
        <v>1358</v>
      </c>
      <c r="C102" s="73">
        <v>0</v>
      </c>
      <c r="D102" s="73">
        <v>20</v>
      </c>
      <c r="E102" s="73">
        <v>20</v>
      </c>
      <c r="F102" s="73">
        <v>20</v>
      </c>
      <c r="G102" s="73">
        <v>20</v>
      </c>
      <c r="H102" s="73">
        <v>20</v>
      </c>
      <c r="I102" s="73">
        <v>20</v>
      </c>
      <c r="J102" s="73">
        <v>20.000245182570001</v>
      </c>
      <c r="K102" s="73">
        <v>20.000245705040001</v>
      </c>
      <c r="L102" s="73">
        <v>20.000246217819999</v>
      </c>
      <c r="M102" s="73">
        <v>20.000246666260001</v>
      </c>
      <c r="N102" s="73">
        <v>379.12887999999998</v>
      </c>
      <c r="O102" s="73">
        <v>578.08429999999998</v>
      </c>
      <c r="P102" s="73">
        <v>578.08429999999998</v>
      </c>
      <c r="Q102" s="73">
        <v>578.08429999999998</v>
      </c>
      <c r="R102" s="73">
        <v>578.08429999999998</v>
      </c>
      <c r="S102" s="73">
        <v>989.32600000000002</v>
      </c>
      <c r="T102" s="73">
        <v>989.32600000000002</v>
      </c>
      <c r="U102" s="73">
        <v>989.32600000000002</v>
      </c>
      <c r="V102" s="73">
        <v>969.32600000000002</v>
      </c>
      <c r="W102" s="73">
        <v>969.32600000000002</v>
      </c>
      <c r="X102" s="73">
        <v>1190.8794</v>
      </c>
      <c r="Y102" s="73">
        <v>1190.8794</v>
      </c>
      <c r="Z102" s="73">
        <v>1190.8794</v>
      </c>
      <c r="AA102" s="73">
        <v>1190.8794</v>
      </c>
      <c r="AB102" s="73">
        <v>2557.3341999999998</v>
      </c>
      <c r="AC102" s="73">
        <v>2557.3341999999998</v>
      </c>
      <c r="AD102" s="73">
        <v>3421.9937</v>
      </c>
      <c r="AE102" s="73">
        <v>3421.9937</v>
      </c>
    </row>
    <row r="103" spans="1:31" x14ac:dyDescent="0.3">
      <c r="A103" s="72" t="s">
        <v>1353</v>
      </c>
      <c r="B103" s="72" t="s">
        <v>1359</v>
      </c>
      <c r="C103" s="73">
        <v>490</v>
      </c>
      <c r="D103" s="73">
        <v>490</v>
      </c>
      <c r="E103" s="73">
        <v>490</v>
      </c>
      <c r="F103" s="73">
        <v>490</v>
      </c>
      <c r="G103" s="73">
        <v>490</v>
      </c>
      <c r="H103" s="73">
        <v>490</v>
      </c>
      <c r="I103" s="73">
        <v>490</v>
      </c>
      <c r="J103" s="73">
        <v>490.00012041334998</v>
      </c>
      <c r="K103" s="73">
        <v>490.00012051460999</v>
      </c>
      <c r="L103" s="73">
        <v>490.00012078168999</v>
      </c>
      <c r="M103" s="73">
        <v>490.00012088311598</v>
      </c>
      <c r="N103" s="73">
        <v>812.34942999999998</v>
      </c>
      <c r="O103" s="73">
        <v>1106.791999999999</v>
      </c>
      <c r="P103" s="73">
        <v>1106.791999999999</v>
      </c>
      <c r="Q103" s="73">
        <v>1106.791999999999</v>
      </c>
      <c r="R103" s="73">
        <v>1106.791999999999</v>
      </c>
      <c r="S103" s="73">
        <v>1861.1597999999999</v>
      </c>
      <c r="T103" s="73">
        <v>1861.1597999999999</v>
      </c>
      <c r="U103" s="73">
        <v>1861.1597999999999</v>
      </c>
      <c r="V103" s="73">
        <v>1861.1597999999999</v>
      </c>
      <c r="W103" s="73">
        <v>1861.1597999999999</v>
      </c>
      <c r="X103" s="73">
        <v>3316.1333</v>
      </c>
      <c r="Y103" s="73">
        <v>3316.1333</v>
      </c>
      <c r="Z103" s="73">
        <v>3316.1333</v>
      </c>
      <c r="AA103" s="73">
        <v>3316.1333</v>
      </c>
      <c r="AB103" s="73">
        <v>3316.1333</v>
      </c>
      <c r="AC103" s="73">
        <v>3316.1333</v>
      </c>
      <c r="AD103" s="73">
        <v>3590</v>
      </c>
      <c r="AE103" s="73">
        <v>3590</v>
      </c>
    </row>
    <row r="104" spans="1:31" x14ac:dyDescent="0.3">
      <c r="A104" s="72" t="s">
        <v>1353</v>
      </c>
      <c r="B104" s="72" t="s">
        <v>1360</v>
      </c>
      <c r="C104" s="73">
        <v>18.792000293731611</v>
      </c>
      <c r="D104" s="73">
        <v>56.930000305175746</v>
      </c>
      <c r="E104" s="73">
        <v>116.31200408935541</v>
      </c>
      <c r="F104" s="73">
        <v>203.74100685119538</v>
      </c>
      <c r="G104" s="73">
        <v>316.67499160766528</v>
      </c>
      <c r="H104" s="73">
        <v>441.51198577880842</v>
      </c>
      <c r="I104" s="73">
        <v>598.09701538085881</v>
      </c>
      <c r="J104" s="73">
        <v>788.33800506591706</v>
      </c>
      <c r="K104" s="73">
        <v>1007.1959838867181</v>
      </c>
      <c r="L104" s="73">
        <v>1181.6699371337841</v>
      </c>
      <c r="M104" s="73">
        <v>1375.488037109372</v>
      </c>
      <c r="N104" s="73">
        <v>1581.046997070305</v>
      </c>
      <c r="O104" s="73">
        <v>1799.5640411376919</v>
      </c>
      <c r="P104" s="73">
        <v>2003.201034545895</v>
      </c>
      <c r="Q104" s="73">
        <v>2215.9790039062468</v>
      </c>
      <c r="R104" s="73">
        <v>2320.6339721679628</v>
      </c>
      <c r="S104" s="73">
        <v>2431.5501098632758</v>
      </c>
      <c r="T104" s="73">
        <v>2543.8589782714839</v>
      </c>
      <c r="U104" s="73">
        <v>2662.8169250488231</v>
      </c>
      <c r="V104" s="73">
        <v>2785.4378967285102</v>
      </c>
      <c r="W104" s="73">
        <v>2910.140014648432</v>
      </c>
      <c r="X104" s="73">
        <v>3039.4479064941352</v>
      </c>
      <c r="Y104" s="73">
        <v>3174.2980346679628</v>
      </c>
      <c r="Z104" s="73">
        <v>3316.8311157226563</v>
      </c>
      <c r="AA104" s="73">
        <v>3463.237915039057</v>
      </c>
      <c r="AB104" s="73">
        <v>3617.5489807128902</v>
      </c>
      <c r="AC104" s="73">
        <v>3775.544921874995</v>
      </c>
      <c r="AD104" s="73">
        <v>3934.3799438476508</v>
      </c>
      <c r="AE104" s="73">
        <v>4096.4850463867178</v>
      </c>
    </row>
    <row r="106" spans="1:31" x14ac:dyDescent="0.3">
      <c r="A106" s="68" t="s">
        <v>1233</v>
      </c>
      <c r="B106" s="68" t="s">
        <v>1315</v>
      </c>
      <c r="C106" s="68" t="s">
        <v>1316</v>
      </c>
      <c r="D106" s="68" t="s">
        <v>1317</v>
      </c>
      <c r="E106" s="68" t="s">
        <v>1318</v>
      </c>
      <c r="F106" s="68" t="s">
        <v>1319</v>
      </c>
      <c r="G106" s="68" t="s">
        <v>1320</v>
      </c>
      <c r="H106" s="68" t="s">
        <v>1321</v>
      </c>
      <c r="I106" s="68" t="s">
        <v>1322</v>
      </c>
      <c r="J106" s="68" t="s">
        <v>1323</v>
      </c>
      <c r="K106" s="68" t="s">
        <v>1324</v>
      </c>
      <c r="L106" s="68" t="s">
        <v>1325</v>
      </c>
      <c r="M106" s="68" t="s">
        <v>1326</v>
      </c>
      <c r="N106" s="68" t="s">
        <v>1327</v>
      </c>
      <c r="O106" s="68" t="s">
        <v>1328</v>
      </c>
      <c r="P106" s="68" t="s">
        <v>1329</v>
      </c>
      <c r="Q106" s="68" t="s">
        <v>1330</v>
      </c>
      <c r="R106" s="68" t="s">
        <v>1331</v>
      </c>
      <c r="S106" s="68" t="s">
        <v>1332</v>
      </c>
      <c r="T106" s="68" t="s">
        <v>1333</v>
      </c>
      <c r="U106" s="68" t="s">
        <v>1334</v>
      </c>
      <c r="V106" s="68" t="s">
        <v>1335</v>
      </c>
      <c r="W106" s="68" t="s">
        <v>1336</v>
      </c>
      <c r="X106" s="68" t="s">
        <v>1337</v>
      </c>
      <c r="Y106" s="68" t="s">
        <v>1338</v>
      </c>
      <c r="Z106" s="68" t="s">
        <v>1339</v>
      </c>
      <c r="AA106" s="68" t="s">
        <v>1340</v>
      </c>
      <c r="AB106" s="68" t="s">
        <v>1341</v>
      </c>
      <c r="AC106" s="68" t="s">
        <v>1342</v>
      </c>
      <c r="AD106" s="68" t="s">
        <v>1343</v>
      </c>
      <c r="AE106" s="68" t="s">
        <v>1344</v>
      </c>
    </row>
    <row r="107" spans="1:31" x14ac:dyDescent="0.3">
      <c r="A107" s="72" t="s">
        <v>1354</v>
      </c>
      <c r="B107" s="72" t="s">
        <v>1358</v>
      </c>
      <c r="C107" s="73">
        <v>55.329999923705998</v>
      </c>
      <c r="D107" s="73">
        <v>375.329999923706</v>
      </c>
      <c r="E107" s="73">
        <v>375.329999923706</v>
      </c>
      <c r="F107" s="73">
        <v>375.329999923706</v>
      </c>
      <c r="G107" s="73">
        <v>375.329999923706</v>
      </c>
      <c r="H107" s="73">
        <v>375.329999923706</v>
      </c>
      <c r="I107" s="73">
        <v>375.329999923706</v>
      </c>
      <c r="J107" s="73">
        <v>375.329999923706</v>
      </c>
      <c r="K107" s="73">
        <v>375.329999923706</v>
      </c>
      <c r="L107" s="73">
        <v>375.330100969726</v>
      </c>
      <c r="M107" s="73">
        <v>375.330111857666</v>
      </c>
      <c r="N107" s="73">
        <v>375.33177879140601</v>
      </c>
      <c r="O107" s="73">
        <v>320.00177914659997</v>
      </c>
      <c r="P107" s="73">
        <v>320.00177918499998</v>
      </c>
      <c r="Q107" s="73">
        <v>320.00177988839999</v>
      </c>
      <c r="R107" s="73">
        <v>320.00178008339998</v>
      </c>
      <c r="S107" s="73">
        <v>320.00178252059999</v>
      </c>
      <c r="T107" s="73">
        <v>320.00178276579999</v>
      </c>
      <c r="U107" s="73">
        <v>320.00178342430002</v>
      </c>
      <c r="V107" s="73">
        <v>320.00178370139997</v>
      </c>
      <c r="W107" s="73">
        <v>300.0017732197</v>
      </c>
      <c r="X107" s="73">
        <v>1.7672405E-3</v>
      </c>
      <c r="Y107" s="73">
        <v>1.7672776999999901E-3</v>
      </c>
      <c r="Z107" s="73">
        <v>1.7622961999999901E-3</v>
      </c>
      <c r="AA107" s="73">
        <v>1.7477205999999999E-3</v>
      </c>
      <c r="AB107" s="73">
        <v>1.9225765E-3</v>
      </c>
      <c r="AC107" s="73">
        <v>1.9155899E-3</v>
      </c>
      <c r="AD107" s="73">
        <v>1.9047382999999899E-3</v>
      </c>
      <c r="AE107" s="73">
        <v>3.2963578E-3</v>
      </c>
    </row>
    <row r="108" spans="1:31" x14ac:dyDescent="0.3">
      <c r="A108" s="72" t="s">
        <v>1354</v>
      </c>
      <c r="B108" s="72" t="s">
        <v>1359</v>
      </c>
      <c r="C108" s="73">
        <v>0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1.054669E-4</v>
      </c>
      <c r="M108" s="73">
        <v>1.313052E-4</v>
      </c>
      <c r="N108" s="73">
        <v>852.77719999999999</v>
      </c>
      <c r="O108" s="73">
        <v>852.77719999999999</v>
      </c>
      <c r="P108" s="73">
        <v>852.77719999999999</v>
      </c>
      <c r="Q108" s="73">
        <v>998.46090000000004</v>
      </c>
      <c r="R108" s="73">
        <v>998.46090000000004</v>
      </c>
      <c r="S108" s="73">
        <v>1379.5405000000001</v>
      </c>
      <c r="T108" s="73">
        <v>1379.5405000000001</v>
      </c>
      <c r="U108" s="73">
        <v>1379.5405000000001</v>
      </c>
      <c r="V108" s="73">
        <v>1379.5405000000001</v>
      </c>
      <c r="W108" s="73">
        <v>2055.3517999999999</v>
      </c>
      <c r="X108" s="73">
        <v>2055.3517999999999</v>
      </c>
      <c r="Y108" s="73">
        <v>2055.3517999999999</v>
      </c>
      <c r="Z108" s="73">
        <v>2215.3618000000001</v>
      </c>
      <c r="AA108" s="73">
        <v>2215.3618000000001</v>
      </c>
      <c r="AB108" s="73">
        <v>2215.3618000000001</v>
      </c>
      <c r="AC108" s="73">
        <v>2215.3618000000001</v>
      </c>
      <c r="AD108" s="73">
        <v>2215.3618000000001</v>
      </c>
      <c r="AE108" s="73">
        <v>2215.3618000000001</v>
      </c>
    </row>
    <row r="109" spans="1:31" x14ac:dyDescent="0.3">
      <c r="A109" s="72" t="s">
        <v>1354</v>
      </c>
      <c r="B109" s="72" t="s">
        <v>1360</v>
      </c>
      <c r="C109" s="73">
        <v>21.324999809265112</v>
      </c>
      <c r="D109" s="73">
        <v>39.332999229431003</v>
      </c>
      <c r="E109" s="73">
        <v>124.65300178527829</v>
      </c>
      <c r="F109" s="73">
        <v>240.5120048522939</v>
      </c>
      <c r="G109" s="73">
        <v>387.46300506591774</v>
      </c>
      <c r="H109" s="73">
        <v>568.47399139404206</v>
      </c>
      <c r="I109" s="73">
        <v>786.96098327636605</v>
      </c>
      <c r="J109" s="73">
        <v>1024.835983276367</v>
      </c>
      <c r="K109" s="73">
        <v>1297.2010192871039</v>
      </c>
      <c r="L109" s="73">
        <v>1508.376068115231</v>
      </c>
      <c r="M109" s="73">
        <v>1741.757995605466</v>
      </c>
      <c r="N109" s="73">
        <v>1990.8499450683539</v>
      </c>
      <c r="O109" s="73">
        <v>2255.0250549316352</v>
      </c>
      <c r="P109" s="73">
        <v>2511.4719543456981</v>
      </c>
      <c r="Q109" s="73">
        <v>2773.6560668945313</v>
      </c>
      <c r="R109" s="73">
        <v>2913.0490112304678</v>
      </c>
      <c r="S109" s="73">
        <v>3058.5720520019481</v>
      </c>
      <c r="T109" s="73">
        <v>3207.325073242187</v>
      </c>
      <c r="U109" s="73">
        <v>3364.1940307617178</v>
      </c>
      <c r="V109" s="73">
        <v>3523.5459594726508</v>
      </c>
      <c r="W109" s="73">
        <v>3687.8629760742178</v>
      </c>
      <c r="X109" s="73">
        <v>3855.463012695307</v>
      </c>
      <c r="Y109" s="73">
        <v>4029.3500366210928</v>
      </c>
      <c r="Z109" s="73">
        <v>4209.115112304682</v>
      </c>
      <c r="AA109" s="73">
        <v>4396.3960571289063</v>
      </c>
      <c r="AB109" s="73">
        <v>4589.93505859375</v>
      </c>
      <c r="AC109" s="73">
        <v>4789.6218872070313</v>
      </c>
      <c r="AD109" s="73">
        <v>4990.3800048828125</v>
      </c>
      <c r="AE109" s="73">
        <v>5195.4019775390625</v>
      </c>
    </row>
    <row r="111" spans="1:31" x14ac:dyDescent="0.3">
      <c r="A111" s="68" t="s">
        <v>1233</v>
      </c>
      <c r="B111" s="68" t="s">
        <v>1315</v>
      </c>
      <c r="C111" s="68" t="s">
        <v>1316</v>
      </c>
      <c r="D111" s="68" t="s">
        <v>1317</v>
      </c>
      <c r="E111" s="68" t="s">
        <v>1318</v>
      </c>
      <c r="F111" s="68" t="s">
        <v>1319</v>
      </c>
      <c r="G111" s="68" t="s">
        <v>1320</v>
      </c>
      <c r="H111" s="68" t="s">
        <v>1321</v>
      </c>
      <c r="I111" s="68" t="s">
        <v>1322</v>
      </c>
      <c r="J111" s="68" t="s">
        <v>1323</v>
      </c>
      <c r="K111" s="68" t="s">
        <v>1324</v>
      </c>
      <c r="L111" s="68" t="s">
        <v>1325</v>
      </c>
      <c r="M111" s="68" t="s">
        <v>1326</v>
      </c>
      <c r="N111" s="68" t="s">
        <v>1327</v>
      </c>
      <c r="O111" s="68" t="s">
        <v>1328</v>
      </c>
      <c r="P111" s="68" t="s">
        <v>1329</v>
      </c>
      <c r="Q111" s="68" t="s">
        <v>1330</v>
      </c>
      <c r="R111" s="68" t="s">
        <v>1331</v>
      </c>
      <c r="S111" s="68" t="s">
        <v>1332</v>
      </c>
      <c r="T111" s="68" t="s">
        <v>1333</v>
      </c>
      <c r="U111" s="68" t="s">
        <v>1334</v>
      </c>
      <c r="V111" s="68" t="s">
        <v>1335</v>
      </c>
      <c r="W111" s="68" t="s">
        <v>1336</v>
      </c>
      <c r="X111" s="68" t="s">
        <v>1337</v>
      </c>
      <c r="Y111" s="68" t="s">
        <v>1338</v>
      </c>
      <c r="Z111" s="68" t="s">
        <v>1339</v>
      </c>
      <c r="AA111" s="68" t="s">
        <v>1340</v>
      </c>
      <c r="AB111" s="68" t="s">
        <v>1341</v>
      </c>
      <c r="AC111" s="68" t="s">
        <v>1342</v>
      </c>
      <c r="AD111" s="68" t="s">
        <v>1343</v>
      </c>
      <c r="AE111" s="68" t="s">
        <v>1344</v>
      </c>
    </row>
    <row r="112" spans="1:31" x14ac:dyDescent="0.3">
      <c r="A112" s="72" t="s">
        <v>1355</v>
      </c>
      <c r="B112" s="72" t="s">
        <v>1358</v>
      </c>
      <c r="C112" s="73">
        <v>205</v>
      </c>
      <c r="D112" s="73">
        <v>205</v>
      </c>
      <c r="E112" s="73">
        <v>205</v>
      </c>
      <c r="F112" s="73">
        <v>205</v>
      </c>
      <c r="G112" s="73">
        <v>205</v>
      </c>
      <c r="H112" s="73">
        <v>205</v>
      </c>
      <c r="I112" s="73">
        <v>205</v>
      </c>
      <c r="J112" s="73">
        <v>205</v>
      </c>
      <c r="K112" s="73">
        <v>205</v>
      </c>
      <c r="L112" s="73">
        <v>175.000107976615</v>
      </c>
      <c r="M112" s="73">
        <v>175.00011450388399</v>
      </c>
      <c r="N112" s="73">
        <v>233.54110299999999</v>
      </c>
      <c r="O112" s="73">
        <v>233.54110299999999</v>
      </c>
      <c r="P112" s="73">
        <v>208.54110299999999</v>
      </c>
      <c r="Q112" s="73">
        <v>516.10509999999999</v>
      </c>
      <c r="R112" s="73">
        <v>516.10509999999999</v>
      </c>
      <c r="S112" s="73">
        <v>528.61720000000003</v>
      </c>
      <c r="T112" s="73">
        <v>528.61720000000003</v>
      </c>
      <c r="U112" s="73">
        <v>528.61720000000003</v>
      </c>
      <c r="V112" s="73">
        <v>528.61720000000003</v>
      </c>
      <c r="W112" s="73">
        <v>760.61969999999997</v>
      </c>
      <c r="X112" s="73">
        <v>760.61969999999997</v>
      </c>
      <c r="Y112" s="73">
        <v>760.61969999999997</v>
      </c>
      <c r="Z112" s="73">
        <v>760.61969999999997</v>
      </c>
      <c r="AA112" s="73">
        <v>760.61969999999997</v>
      </c>
      <c r="AB112" s="73">
        <v>760.61969999999997</v>
      </c>
      <c r="AC112" s="73">
        <v>760.61959999999999</v>
      </c>
      <c r="AD112" s="73">
        <v>760.61959999999999</v>
      </c>
      <c r="AE112" s="73">
        <v>760.61959999999999</v>
      </c>
    </row>
    <row r="113" spans="1:31" x14ac:dyDescent="0.3">
      <c r="A113" s="72" t="s">
        <v>1355</v>
      </c>
      <c r="B113" s="72" t="s">
        <v>1359</v>
      </c>
      <c r="C113" s="73">
        <v>0</v>
      </c>
      <c r="D113" s="73">
        <v>0</v>
      </c>
      <c r="E113" s="73">
        <v>0</v>
      </c>
      <c r="F113" s="73">
        <v>0</v>
      </c>
      <c r="G113" s="73">
        <v>0</v>
      </c>
      <c r="H113" s="73">
        <v>0</v>
      </c>
      <c r="I113" s="73">
        <v>0</v>
      </c>
      <c r="J113" s="73">
        <v>0</v>
      </c>
      <c r="K113" s="73">
        <v>0</v>
      </c>
      <c r="L113" s="73">
        <v>0</v>
      </c>
      <c r="M113" s="73">
        <v>0</v>
      </c>
      <c r="N113" s="73">
        <v>0</v>
      </c>
      <c r="O113" s="73">
        <v>0</v>
      </c>
      <c r="P113" s="73">
        <v>0</v>
      </c>
      <c r="Q113" s="73">
        <v>0</v>
      </c>
      <c r="R113" s="73">
        <v>0</v>
      </c>
      <c r="S113" s="73">
        <v>1.0044864E-4</v>
      </c>
      <c r="T113" s="73">
        <v>1.00518169999999E-4</v>
      </c>
      <c r="U113" s="73">
        <v>1.0064011000000001E-4</v>
      </c>
      <c r="V113" s="73">
        <v>1.0082856E-4</v>
      </c>
      <c r="W113" s="73">
        <v>1.3287023E-4</v>
      </c>
      <c r="X113" s="73">
        <v>1.3307790000000001E-4</v>
      </c>
      <c r="Y113" s="73">
        <v>1.3315186000000001E-4</v>
      </c>
      <c r="Z113" s="73">
        <v>1.8457852E-4</v>
      </c>
      <c r="AA113" s="73">
        <v>1.846223E-4</v>
      </c>
      <c r="AB113" s="73">
        <v>1.8470199999999999E-4</v>
      </c>
      <c r="AC113" s="73">
        <v>1.8477917000000001E-4</v>
      </c>
      <c r="AD113" s="73">
        <v>1.8484335999999999E-4</v>
      </c>
      <c r="AE113" s="73">
        <v>1.8507994999999999E-4</v>
      </c>
    </row>
    <row r="114" spans="1:31" x14ac:dyDescent="0.3">
      <c r="A114" s="72" t="s">
        <v>1355</v>
      </c>
      <c r="B114" s="72" t="s">
        <v>1360</v>
      </c>
      <c r="C114" s="73">
        <v>19.108000516891451</v>
      </c>
      <c r="D114" s="73">
        <v>37.433001041412268</v>
      </c>
      <c r="E114" s="73">
        <v>64.041998863220101</v>
      </c>
      <c r="F114" s="73">
        <v>100.9389972686767</v>
      </c>
      <c r="G114" s="73">
        <v>139.00600242614701</v>
      </c>
      <c r="H114" s="73">
        <v>181.2900047302239</v>
      </c>
      <c r="I114" s="73">
        <v>233.20699691772381</v>
      </c>
      <c r="J114" s="73">
        <v>295.74800109863247</v>
      </c>
      <c r="K114" s="73">
        <v>367.72499084472639</v>
      </c>
      <c r="L114" s="73">
        <v>418.77000427246037</v>
      </c>
      <c r="M114" s="73">
        <v>476.5399932861323</v>
      </c>
      <c r="N114" s="73">
        <v>537.83000946044876</v>
      </c>
      <c r="O114" s="73">
        <v>602.48300170898392</v>
      </c>
      <c r="P114" s="73">
        <v>656.358985900878</v>
      </c>
      <c r="Q114" s="73">
        <v>712.61397552490098</v>
      </c>
      <c r="R114" s="73">
        <v>743.76597595214798</v>
      </c>
      <c r="S114" s="73">
        <v>776.57901000976506</v>
      </c>
      <c r="T114" s="73">
        <v>809.53199768066293</v>
      </c>
      <c r="U114" s="73">
        <v>844.20101928710903</v>
      </c>
      <c r="V114" s="73">
        <v>879.81898498535099</v>
      </c>
      <c r="W114" s="73">
        <v>916.08302307128906</v>
      </c>
      <c r="X114" s="73">
        <v>953.68797302246003</v>
      </c>
      <c r="Y114" s="73">
        <v>992.26100158691304</v>
      </c>
      <c r="Z114" s="73">
        <v>1032.718978881835</v>
      </c>
      <c r="AA114" s="73">
        <v>1074.201995849608</v>
      </c>
      <c r="AB114" s="73">
        <v>1117.7970275878902</v>
      </c>
      <c r="AC114" s="73">
        <v>1162.580978393554</v>
      </c>
      <c r="AD114" s="73">
        <v>1208.344024658202</v>
      </c>
      <c r="AE114" s="73">
        <v>1254.282028198234</v>
      </c>
    </row>
    <row r="116" spans="1:31" x14ac:dyDescent="0.3">
      <c r="A116" s="68" t="s">
        <v>1233</v>
      </c>
      <c r="B116" s="68" t="s">
        <v>1315</v>
      </c>
      <c r="C116" s="68" t="s">
        <v>1316</v>
      </c>
      <c r="D116" s="68" t="s">
        <v>1317</v>
      </c>
      <c r="E116" s="68" t="s">
        <v>1318</v>
      </c>
      <c r="F116" s="68" t="s">
        <v>1319</v>
      </c>
      <c r="G116" s="68" t="s">
        <v>1320</v>
      </c>
      <c r="H116" s="68" t="s">
        <v>1321</v>
      </c>
      <c r="I116" s="68" t="s">
        <v>1322</v>
      </c>
      <c r="J116" s="68" t="s">
        <v>1323</v>
      </c>
      <c r="K116" s="68" t="s">
        <v>1324</v>
      </c>
      <c r="L116" s="68" t="s">
        <v>1325</v>
      </c>
      <c r="M116" s="68" t="s">
        <v>1326</v>
      </c>
      <c r="N116" s="68" t="s">
        <v>1327</v>
      </c>
      <c r="O116" s="68" t="s">
        <v>1328</v>
      </c>
      <c r="P116" s="68" t="s">
        <v>1329</v>
      </c>
      <c r="Q116" s="68" t="s">
        <v>1330</v>
      </c>
      <c r="R116" s="68" t="s">
        <v>1331</v>
      </c>
      <c r="S116" s="68" t="s">
        <v>1332</v>
      </c>
      <c r="T116" s="68" t="s">
        <v>1333</v>
      </c>
      <c r="U116" s="68" t="s">
        <v>1334</v>
      </c>
      <c r="V116" s="68" t="s">
        <v>1335</v>
      </c>
      <c r="W116" s="68" t="s">
        <v>1336</v>
      </c>
      <c r="X116" s="68" t="s">
        <v>1337</v>
      </c>
      <c r="Y116" s="68" t="s">
        <v>1338</v>
      </c>
      <c r="Z116" s="68" t="s">
        <v>1339</v>
      </c>
      <c r="AA116" s="68" t="s">
        <v>1340</v>
      </c>
      <c r="AB116" s="68" t="s">
        <v>1341</v>
      </c>
      <c r="AC116" s="68" t="s">
        <v>1342</v>
      </c>
      <c r="AD116" s="68" t="s">
        <v>1343</v>
      </c>
      <c r="AE116" s="68" t="s">
        <v>1344</v>
      </c>
    </row>
    <row r="117" spans="1:31" x14ac:dyDescent="0.3">
      <c r="A117" s="72" t="s">
        <v>1356</v>
      </c>
      <c r="B117" s="72" t="s">
        <v>1358</v>
      </c>
      <c r="C117" s="73">
        <v>0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1.1449837E-4</v>
      </c>
      <c r="O117" s="73">
        <v>1.14750039999999E-4</v>
      </c>
      <c r="P117" s="73">
        <v>1.14867464E-4</v>
      </c>
      <c r="Q117" s="73">
        <v>1.1517371E-4</v>
      </c>
      <c r="R117" s="73">
        <v>1.15325485E-4</v>
      </c>
      <c r="S117" s="73">
        <v>1.2168937000000001E-4</v>
      </c>
      <c r="T117" s="73">
        <v>1.2201165E-4</v>
      </c>
      <c r="U117" s="73">
        <v>1.6340142000000001E-4</v>
      </c>
      <c r="V117" s="73">
        <v>1.6373538999999999E-4</v>
      </c>
      <c r="W117" s="73">
        <v>1.9427879999999999E-4</v>
      </c>
      <c r="X117" s="73">
        <v>1.8926931E-4</v>
      </c>
      <c r="Y117" s="73">
        <v>1.8979679000000001E-4</v>
      </c>
      <c r="Z117" s="73">
        <v>1.9588875999999999E-4</v>
      </c>
      <c r="AA117" s="73">
        <v>1.8782554000000001E-4</v>
      </c>
      <c r="AB117" s="73">
        <v>2.0976701000000001E-4</v>
      </c>
      <c r="AC117" s="73">
        <v>1.9998082999999901E-4</v>
      </c>
      <c r="AD117" s="73">
        <v>2.27477879999999E-4</v>
      </c>
      <c r="AE117" s="73">
        <v>3.2542922000000001E-4</v>
      </c>
    </row>
    <row r="118" spans="1:31" x14ac:dyDescent="0.3">
      <c r="A118" s="72" t="s">
        <v>1356</v>
      </c>
      <c r="B118" s="72" t="s">
        <v>1359</v>
      </c>
      <c r="C118" s="73">
        <v>0</v>
      </c>
      <c r="D118" s="73">
        <v>0</v>
      </c>
      <c r="E118" s="73">
        <v>0</v>
      </c>
      <c r="F118" s="73">
        <v>0</v>
      </c>
      <c r="G118" s="73">
        <v>0</v>
      </c>
      <c r="H118" s="73">
        <v>0</v>
      </c>
      <c r="I118" s="73">
        <v>0</v>
      </c>
      <c r="J118" s="73">
        <v>0</v>
      </c>
      <c r="K118" s="73">
        <v>0</v>
      </c>
      <c r="L118" s="73">
        <v>0</v>
      </c>
      <c r="M118" s="73">
        <v>0</v>
      </c>
      <c r="N118" s="73">
        <v>4.0779431000000001E-4</v>
      </c>
      <c r="O118" s="73">
        <v>4.0809267000000001E-4</v>
      </c>
      <c r="P118" s="73">
        <v>4.0820958999999903E-4</v>
      </c>
      <c r="Q118" s="73">
        <v>4.0842956999999802E-4</v>
      </c>
      <c r="R118" s="73">
        <v>4.0882767999999897E-4</v>
      </c>
      <c r="S118" s="73">
        <v>4.0922716999999999E-4</v>
      </c>
      <c r="T118" s="73">
        <v>4.0948675000000001E-4</v>
      </c>
      <c r="U118" s="73">
        <v>5.6318766999999997E-4</v>
      </c>
      <c r="V118" s="73">
        <v>5.6338343999999898E-4</v>
      </c>
      <c r="W118" s="73">
        <v>5.64575579999998E-4</v>
      </c>
      <c r="X118" s="73">
        <v>5.6518191999999903E-4</v>
      </c>
      <c r="Y118" s="73">
        <v>5.6534532E-4</v>
      </c>
      <c r="Z118" s="73">
        <v>5.6551411000000003E-4</v>
      </c>
      <c r="AA118" s="73">
        <v>5.6599104999999997E-4</v>
      </c>
      <c r="AB118" s="73">
        <v>5.6695905999999793E-4</v>
      </c>
      <c r="AC118" s="73">
        <v>5.6728654999999907E-4</v>
      </c>
      <c r="AD118" s="73">
        <v>5.7898854999999998E-4</v>
      </c>
      <c r="AE118" s="73">
        <v>22.701984516899998</v>
      </c>
    </row>
    <row r="119" spans="1:31" x14ac:dyDescent="0.3">
      <c r="A119" s="72" t="s">
        <v>1356</v>
      </c>
      <c r="B119" s="72" t="s">
        <v>1360</v>
      </c>
      <c r="C119" s="73">
        <v>2.531000047922126</v>
      </c>
      <c r="D119" s="73">
        <v>5.8989998698234514</v>
      </c>
      <c r="E119" s="73">
        <v>10.95600008964537</v>
      </c>
      <c r="F119" s="73">
        <v>18.307000398635768</v>
      </c>
      <c r="G119" s="73">
        <v>27.271999120712248</v>
      </c>
      <c r="H119" s="73">
        <v>37.668000698089529</v>
      </c>
      <c r="I119" s="73">
        <v>50.497000694274853</v>
      </c>
      <c r="J119" s="73">
        <v>65.411998748779297</v>
      </c>
      <c r="K119" s="73">
        <v>82.598003387451101</v>
      </c>
      <c r="L119" s="73">
        <v>96.729002952575598</v>
      </c>
      <c r="M119" s="73">
        <v>112.11099720001209</v>
      </c>
      <c r="N119" s="73">
        <v>128.7480001449583</v>
      </c>
      <c r="O119" s="73">
        <v>146.674007415771</v>
      </c>
      <c r="P119" s="73">
        <v>164.1120033264157</v>
      </c>
      <c r="Q119" s="73">
        <v>182.07299804687452</v>
      </c>
      <c r="R119" s="73">
        <v>191.79999732971089</v>
      </c>
      <c r="S119" s="73">
        <v>202.03400230407689</v>
      </c>
      <c r="T119" s="73">
        <v>212.35599899291938</v>
      </c>
      <c r="U119" s="73">
        <v>223.17800712585358</v>
      </c>
      <c r="V119" s="73">
        <v>234.19300270080521</v>
      </c>
      <c r="W119" s="73">
        <v>245.49399948120112</v>
      </c>
      <c r="X119" s="73">
        <v>256.95800399780211</v>
      </c>
      <c r="Y119" s="73">
        <v>268.73600196838322</v>
      </c>
      <c r="Z119" s="73">
        <v>280.62199401855423</v>
      </c>
      <c r="AA119" s="73">
        <v>292.61600875854447</v>
      </c>
      <c r="AB119" s="73">
        <v>304.57599258422778</v>
      </c>
      <c r="AC119" s="73">
        <v>316.62600326538069</v>
      </c>
      <c r="AD119" s="73">
        <v>328.75601196289063</v>
      </c>
      <c r="AE119" s="73">
        <v>340.86399841308514</v>
      </c>
    </row>
    <row r="122" spans="1:31" x14ac:dyDescent="0.3">
      <c r="A122" s="75" t="s">
        <v>1361</v>
      </c>
    </row>
    <row r="123" spans="1:31" x14ac:dyDescent="0.3">
      <c r="A123" s="68" t="s">
        <v>1233</v>
      </c>
      <c r="B123" s="68" t="s">
        <v>1315</v>
      </c>
      <c r="C123" s="68" t="s">
        <v>1316</v>
      </c>
      <c r="D123" s="68" t="s">
        <v>1317</v>
      </c>
      <c r="E123" s="68" t="s">
        <v>1318</v>
      </c>
      <c r="F123" s="68" t="s">
        <v>1319</v>
      </c>
      <c r="G123" s="68" t="s">
        <v>1320</v>
      </c>
      <c r="H123" s="68" t="s">
        <v>1321</v>
      </c>
      <c r="I123" s="68" t="s">
        <v>1322</v>
      </c>
      <c r="J123" s="68" t="s">
        <v>1323</v>
      </c>
      <c r="K123" s="68" t="s">
        <v>1324</v>
      </c>
      <c r="L123" s="68" t="s">
        <v>1325</v>
      </c>
      <c r="M123" s="68" t="s">
        <v>1326</v>
      </c>
      <c r="N123" s="68" t="s">
        <v>1327</v>
      </c>
      <c r="O123" s="68" t="s">
        <v>1328</v>
      </c>
      <c r="P123" s="68" t="s">
        <v>1329</v>
      </c>
      <c r="Q123" s="68" t="s">
        <v>1330</v>
      </c>
      <c r="R123" s="68" t="s">
        <v>1331</v>
      </c>
      <c r="S123" s="68" t="s">
        <v>1332</v>
      </c>
      <c r="T123" s="68" t="s">
        <v>1333</v>
      </c>
      <c r="U123" s="68" t="s">
        <v>1334</v>
      </c>
      <c r="V123" s="68" t="s">
        <v>1335</v>
      </c>
      <c r="W123" s="68" t="s">
        <v>1336</v>
      </c>
      <c r="X123" s="68" t="s">
        <v>1337</v>
      </c>
      <c r="Y123" s="68" t="s">
        <v>1338</v>
      </c>
      <c r="Z123" s="68" t="s">
        <v>1339</v>
      </c>
      <c r="AA123" s="68" t="s">
        <v>1340</v>
      </c>
      <c r="AB123" s="68" t="s">
        <v>1341</v>
      </c>
      <c r="AC123" s="68" t="s">
        <v>1342</v>
      </c>
      <c r="AD123" s="68" t="s">
        <v>1343</v>
      </c>
      <c r="AE123" s="68" t="s">
        <v>1344</v>
      </c>
    </row>
    <row r="124" spans="1:31" x14ac:dyDescent="0.3">
      <c r="A124" s="72" t="s">
        <v>1345</v>
      </c>
      <c r="B124" s="72" t="s">
        <v>1362</v>
      </c>
      <c r="C124" s="73">
        <v>14317.73557949064</v>
      </c>
      <c r="D124" s="73">
        <v>16038.031738281245</v>
      </c>
      <c r="E124" s="73">
        <v>18141.66250038147</v>
      </c>
      <c r="F124" s="73">
        <v>20467.162845611565</v>
      </c>
      <c r="G124" s="73">
        <v>22742.462699890129</v>
      </c>
      <c r="H124" s="73">
        <v>24794.136241912842</v>
      </c>
      <c r="I124" s="73">
        <v>27203.264793395989</v>
      </c>
      <c r="J124" s="73">
        <v>29404.585037231431</v>
      </c>
      <c r="K124" s="73">
        <v>31633.684417724588</v>
      </c>
      <c r="L124" s="73">
        <v>33722.422073364258</v>
      </c>
      <c r="M124" s="73">
        <v>35881.735794067376</v>
      </c>
      <c r="N124" s="73">
        <v>38229.617347717271</v>
      </c>
      <c r="O124" s="73">
        <v>40526.807868957505</v>
      </c>
      <c r="P124" s="73">
        <v>42201.454330444321</v>
      </c>
      <c r="Q124" s="73">
        <v>43959.248107910142</v>
      </c>
      <c r="R124" s="73">
        <v>45343.557586669915</v>
      </c>
      <c r="S124" s="73">
        <v>47243.382507324204</v>
      </c>
      <c r="T124" s="73">
        <v>48591.002059936516</v>
      </c>
      <c r="U124" s="73">
        <v>50017.107940673828</v>
      </c>
      <c r="V124" s="73">
        <v>51711.974105834954</v>
      </c>
      <c r="W124" s="73">
        <v>53139.024307250962</v>
      </c>
      <c r="X124" s="73">
        <v>54708.855667114243</v>
      </c>
      <c r="Y124" s="73">
        <v>56320.096862792961</v>
      </c>
      <c r="Z124" s="73">
        <v>57968.833374023438</v>
      </c>
      <c r="AA124" s="73">
        <v>59644.967987060547</v>
      </c>
      <c r="AB124" s="73">
        <v>61342.158584594727</v>
      </c>
      <c r="AC124" s="73">
        <v>63040.189727783189</v>
      </c>
      <c r="AD124" s="73">
        <v>64716.189086914055</v>
      </c>
      <c r="AE124" s="73">
        <v>66373.636596679688</v>
      </c>
    </row>
    <row r="125" spans="1:31" x14ac:dyDescent="0.3">
      <c r="A125" s="72" t="s">
        <v>1345</v>
      </c>
      <c r="B125" s="72" t="s">
        <v>1363</v>
      </c>
      <c r="C125" s="73">
        <v>579.5</v>
      </c>
      <c r="D125" s="73">
        <v>1031.2</v>
      </c>
      <c r="E125" s="73">
        <v>1768.4</v>
      </c>
      <c r="F125" s="73">
        <v>2546.2999999999997</v>
      </c>
      <c r="G125" s="73">
        <v>3286.9</v>
      </c>
      <c r="H125" s="73">
        <v>3921.6</v>
      </c>
      <c r="I125" s="73">
        <v>4557.8000000000011</v>
      </c>
      <c r="J125" s="73">
        <v>5129.8</v>
      </c>
      <c r="K125" s="73">
        <v>5641.2</v>
      </c>
      <c r="L125" s="73">
        <v>6325.9</v>
      </c>
      <c r="M125" s="73">
        <v>7040.2999999999993</v>
      </c>
      <c r="N125" s="73">
        <v>7755.7999999999993</v>
      </c>
      <c r="O125" s="73">
        <v>8465.7000000000007</v>
      </c>
      <c r="P125" s="73">
        <v>9049.4000000000015</v>
      </c>
      <c r="Q125" s="73">
        <v>9600.4</v>
      </c>
      <c r="R125" s="73">
        <v>9649.8000000000011</v>
      </c>
      <c r="S125" s="73">
        <v>9702.8000000000011</v>
      </c>
      <c r="T125" s="73">
        <v>9740.4</v>
      </c>
      <c r="U125" s="73">
        <v>9784.1</v>
      </c>
      <c r="V125" s="73">
        <v>9817.1</v>
      </c>
      <c r="W125" s="73">
        <v>9839.6</v>
      </c>
      <c r="X125" s="73">
        <v>9854</v>
      </c>
      <c r="Y125" s="73">
        <v>9863.4000000000015</v>
      </c>
      <c r="Z125" s="73">
        <v>9870</v>
      </c>
      <c r="AA125" s="73">
        <v>9868.2999999999993</v>
      </c>
      <c r="AB125" s="73">
        <v>9858.5</v>
      </c>
      <c r="AC125" s="73">
        <v>9836.4</v>
      </c>
      <c r="AD125" s="73">
        <v>9798.5999999999985</v>
      </c>
      <c r="AE125" s="73">
        <v>9747.0000000000036</v>
      </c>
    </row>
    <row r="126" spans="1:31" x14ac:dyDescent="0.3">
      <c r="A126" s="72" t="s">
        <v>1345</v>
      </c>
      <c r="B126" s="72" t="s">
        <v>1364</v>
      </c>
      <c r="C126" s="73">
        <v>579.5</v>
      </c>
      <c r="D126" s="73">
        <v>1031.2</v>
      </c>
      <c r="E126" s="73">
        <v>1768.4</v>
      </c>
      <c r="F126" s="73">
        <v>2546.2999999999997</v>
      </c>
      <c r="G126" s="73">
        <v>3286.9</v>
      </c>
      <c r="H126" s="73">
        <v>3921.6</v>
      </c>
      <c r="I126" s="73">
        <v>4557.8000000000011</v>
      </c>
      <c r="J126" s="73">
        <v>5129.8</v>
      </c>
      <c r="K126" s="73">
        <v>5641.2</v>
      </c>
      <c r="L126" s="73">
        <v>6325.9</v>
      </c>
      <c r="M126" s="73">
        <v>7040.2999999999993</v>
      </c>
      <c r="N126" s="73">
        <v>7755.7999999999993</v>
      </c>
      <c r="O126" s="73">
        <v>8465.7000000000007</v>
      </c>
      <c r="P126" s="73">
        <v>9049.4000000000015</v>
      </c>
      <c r="Q126" s="73">
        <v>9600.4</v>
      </c>
      <c r="R126" s="73">
        <v>9649.8000000000011</v>
      </c>
      <c r="S126" s="73">
        <v>9702.8000000000011</v>
      </c>
      <c r="T126" s="73">
        <v>9740.4</v>
      </c>
      <c r="U126" s="73">
        <v>9784.1</v>
      </c>
      <c r="V126" s="73">
        <v>9817.1</v>
      </c>
      <c r="W126" s="73">
        <v>9839.6</v>
      </c>
      <c r="X126" s="73">
        <v>9854</v>
      </c>
      <c r="Y126" s="73">
        <v>9863.4000000000015</v>
      </c>
      <c r="Z126" s="73">
        <v>9870</v>
      </c>
      <c r="AA126" s="73">
        <v>9868.2999999999993</v>
      </c>
      <c r="AB126" s="73">
        <v>9858.5</v>
      </c>
      <c r="AC126" s="73">
        <v>9836.4</v>
      </c>
      <c r="AD126" s="73">
        <v>9798.5999999999985</v>
      </c>
      <c r="AE126" s="73">
        <v>9747.0000000000036</v>
      </c>
    </row>
    <row r="128" spans="1:31" x14ac:dyDescent="0.3">
      <c r="A128" s="68" t="s">
        <v>1233</v>
      </c>
      <c r="B128" s="68" t="s">
        <v>1315</v>
      </c>
      <c r="C128" s="68" t="s">
        <v>1316</v>
      </c>
      <c r="D128" s="68" t="s">
        <v>1317</v>
      </c>
      <c r="E128" s="68" t="s">
        <v>1318</v>
      </c>
      <c r="F128" s="68" t="s">
        <v>1319</v>
      </c>
      <c r="G128" s="68" t="s">
        <v>1320</v>
      </c>
      <c r="H128" s="68" t="s">
        <v>1321</v>
      </c>
      <c r="I128" s="68" t="s">
        <v>1322</v>
      </c>
      <c r="J128" s="68" t="s">
        <v>1323</v>
      </c>
      <c r="K128" s="68" t="s">
        <v>1324</v>
      </c>
      <c r="L128" s="68" t="s">
        <v>1325</v>
      </c>
      <c r="M128" s="68" t="s">
        <v>1326</v>
      </c>
      <c r="N128" s="68" t="s">
        <v>1327</v>
      </c>
      <c r="O128" s="68" t="s">
        <v>1328</v>
      </c>
      <c r="P128" s="68" t="s">
        <v>1329</v>
      </c>
      <c r="Q128" s="68" t="s">
        <v>1330</v>
      </c>
      <c r="R128" s="68" t="s">
        <v>1331</v>
      </c>
      <c r="S128" s="68" t="s">
        <v>1332</v>
      </c>
      <c r="T128" s="68" t="s">
        <v>1333</v>
      </c>
      <c r="U128" s="68" t="s">
        <v>1334</v>
      </c>
      <c r="V128" s="68" t="s">
        <v>1335</v>
      </c>
      <c r="W128" s="68" t="s">
        <v>1336</v>
      </c>
      <c r="X128" s="68" t="s">
        <v>1337</v>
      </c>
      <c r="Y128" s="68" t="s">
        <v>1338</v>
      </c>
      <c r="Z128" s="68" t="s">
        <v>1339</v>
      </c>
      <c r="AA128" s="68" t="s">
        <v>1340</v>
      </c>
      <c r="AB128" s="68" t="s">
        <v>1341</v>
      </c>
      <c r="AC128" s="68" t="s">
        <v>1342</v>
      </c>
      <c r="AD128" s="68" t="s">
        <v>1343</v>
      </c>
      <c r="AE128" s="68" t="s">
        <v>1344</v>
      </c>
    </row>
    <row r="129" spans="1:31" x14ac:dyDescent="0.3">
      <c r="A129" s="72" t="s">
        <v>1352</v>
      </c>
      <c r="B129" s="72" t="s">
        <v>1362</v>
      </c>
      <c r="C129" s="73">
        <v>4241.3829040527289</v>
      </c>
      <c r="D129" s="73">
        <v>4711.3319396972647</v>
      </c>
      <c r="E129" s="73">
        <v>5343.9404907226563</v>
      </c>
      <c r="F129" s="73">
        <v>6062.9208984375</v>
      </c>
      <c r="G129" s="73">
        <v>6807.4859619140625</v>
      </c>
      <c r="H129" s="73">
        <v>7463.93701171875</v>
      </c>
      <c r="I129" s="73">
        <v>8257.1661376953107</v>
      </c>
      <c r="J129" s="73">
        <v>9003.6689453125</v>
      </c>
      <c r="K129" s="73">
        <v>9768.92822265625</v>
      </c>
      <c r="L129" s="73">
        <v>10504.7978515625</v>
      </c>
      <c r="M129" s="73">
        <v>11253.5546875</v>
      </c>
      <c r="N129" s="73">
        <v>12077.626098632811</v>
      </c>
      <c r="O129" s="73">
        <v>12885.68591308593</v>
      </c>
      <c r="P129" s="73">
        <v>13472.84814453125</v>
      </c>
      <c r="Q129" s="73">
        <v>14095.52270507812</v>
      </c>
      <c r="R129" s="73">
        <v>14591.8154296875</v>
      </c>
      <c r="S129" s="73">
        <v>15270.205078125</v>
      </c>
      <c r="T129" s="73">
        <v>15752.2724609375</v>
      </c>
      <c r="U129" s="73">
        <v>16264.2509765625</v>
      </c>
      <c r="V129" s="73">
        <v>16864</v>
      </c>
      <c r="W129" s="73">
        <v>17367.352294921871</v>
      </c>
      <c r="X129" s="73">
        <v>17918.0751953125</v>
      </c>
      <c r="Y129" s="73">
        <v>18480.28564453125</v>
      </c>
      <c r="Z129" s="73">
        <v>19049.06884765625</v>
      </c>
      <c r="AA129" s="73">
        <v>19615.707275390621</v>
      </c>
      <c r="AB129" s="73">
        <v>20164.0634765625</v>
      </c>
      <c r="AC129" s="73">
        <v>20698.415283203121</v>
      </c>
      <c r="AD129" s="73">
        <v>21227.725830078121</v>
      </c>
      <c r="AE129" s="73">
        <v>21742.505615234371</v>
      </c>
    </row>
    <row r="130" spans="1:31" x14ac:dyDescent="0.3">
      <c r="A130" s="72" t="s">
        <v>1352</v>
      </c>
      <c r="B130" s="72" t="s">
        <v>1363</v>
      </c>
      <c r="C130" s="73">
        <v>203.5</v>
      </c>
      <c r="D130" s="73">
        <v>385.90000000000003</v>
      </c>
      <c r="E130" s="73">
        <v>585</v>
      </c>
      <c r="F130" s="73">
        <v>808.6</v>
      </c>
      <c r="G130" s="73">
        <v>1038.8</v>
      </c>
      <c r="H130" s="73">
        <v>1231.3000000000002</v>
      </c>
      <c r="I130" s="73">
        <v>1430.2000000000003</v>
      </c>
      <c r="J130" s="73">
        <v>1617.7000000000003</v>
      </c>
      <c r="K130" s="73">
        <v>1786.0000000000002</v>
      </c>
      <c r="L130" s="73">
        <v>2016.8000000000002</v>
      </c>
      <c r="M130" s="73">
        <v>2252.5</v>
      </c>
      <c r="N130" s="73">
        <v>2492.1999999999998</v>
      </c>
      <c r="O130" s="73">
        <v>2729.7000000000003</v>
      </c>
      <c r="P130" s="73">
        <v>2928.2000000000003</v>
      </c>
      <c r="Q130" s="73">
        <v>3115.2</v>
      </c>
      <c r="R130" s="73">
        <v>3140.2000000000003</v>
      </c>
      <c r="S130" s="73">
        <v>3166.7000000000003</v>
      </c>
      <c r="T130" s="73">
        <v>3186.2999999999997</v>
      </c>
      <c r="U130" s="73">
        <v>3208.5</v>
      </c>
      <c r="V130" s="73">
        <v>3226.3</v>
      </c>
      <c r="W130" s="73">
        <v>3239.8</v>
      </c>
      <c r="X130" s="73">
        <v>3250</v>
      </c>
      <c r="Y130" s="73">
        <v>3257.1000000000004</v>
      </c>
      <c r="Z130" s="73">
        <v>3262.3999999999996</v>
      </c>
      <c r="AA130" s="73">
        <v>3263.8</v>
      </c>
      <c r="AB130" s="73">
        <v>3259</v>
      </c>
      <c r="AC130" s="73">
        <v>3248.0999999999995</v>
      </c>
      <c r="AD130" s="73">
        <v>3233.5999999999995</v>
      </c>
      <c r="AE130" s="73">
        <v>3213.2</v>
      </c>
    </row>
    <row r="131" spans="1:31" x14ac:dyDescent="0.3">
      <c r="A131" s="72" t="s">
        <v>1352</v>
      </c>
      <c r="B131" s="72" t="s">
        <v>1364</v>
      </c>
      <c r="C131" s="73">
        <v>203.5</v>
      </c>
      <c r="D131" s="73">
        <v>385.90000000000003</v>
      </c>
      <c r="E131" s="73">
        <v>585</v>
      </c>
      <c r="F131" s="73">
        <v>808.6</v>
      </c>
      <c r="G131" s="73">
        <v>1038.8</v>
      </c>
      <c r="H131" s="73">
        <v>1231.3000000000002</v>
      </c>
      <c r="I131" s="73">
        <v>1430.2000000000003</v>
      </c>
      <c r="J131" s="73">
        <v>1617.7000000000003</v>
      </c>
      <c r="K131" s="73">
        <v>1786.0000000000002</v>
      </c>
      <c r="L131" s="73">
        <v>2016.8000000000002</v>
      </c>
      <c r="M131" s="73">
        <v>2252.5</v>
      </c>
      <c r="N131" s="73">
        <v>2492.1999999999998</v>
      </c>
      <c r="O131" s="73">
        <v>2729.7000000000003</v>
      </c>
      <c r="P131" s="73">
        <v>2928.2000000000003</v>
      </c>
      <c r="Q131" s="73">
        <v>3115.2</v>
      </c>
      <c r="R131" s="73">
        <v>3140.2000000000003</v>
      </c>
      <c r="S131" s="73">
        <v>3166.7000000000003</v>
      </c>
      <c r="T131" s="73">
        <v>3186.2999999999997</v>
      </c>
      <c r="U131" s="73">
        <v>3208.5</v>
      </c>
      <c r="V131" s="73">
        <v>3226.3</v>
      </c>
      <c r="W131" s="73">
        <v>3239.8</v>
      </c>
      <c r="X131" s="73">
        <v>3250</v>
      </c>
      <c r="Y131" s="73">
        <v>3257.1000000000004</v>
      </c>
      <c r="Z131" s="73">
        <v>3262.3999999999996</v>
      </c>
      <c r="AA131" s="73">
        <v>3263.8</v>
      </c>
      <c r="AB131" s="73">
        <v>3259</v>
      </c>
      <c r="AC131" s="73">
        <v>3248.0999999999995</v>
      </c>
      <c r="AD131" s="73">
        <v>3233.5999999999995</v>
      </c>
      <c r="AE131" s="73">
        <v>3213.2</v>
      </c>
    </row>
    <row r="133" spans="1:31" x14ac:dyDescent="0.3">
      <c r="A133" s="68" t="s">
        <v>1233</v>
      </c>
      <c r="B133" s="68" t="s">
        <v>1315</v>
      </c>
      <c r="C133" s="68" t="s">
        <v>1316</v>
      </c>
      <c r="D133" s="68" t="s">
        <v>1317</v>
      </c>
      <c r="E133" s="68" t="s">
        <v>1318</v>
      </c>
      <c r="F133" s="68" t="s">
        <v>1319</v>
      </c>
      <c r="G133" s="68" t="s">
        <v>1320</v>
      </c>
      <c r="H133" s="68" t="s">
        <v>1321</v>
      </c>
      <c r="I133" s="68" t="s">
        <v>1322</v>
      </c>
      <c r="J133" s="68" t="s">
        <v>1323</v>
      </c>
      <c r="K133" s="68" t="s">
        <v>1324</v>
      </c>
      <c r="L133" s="68" t="s">
        <v>1325</v>
      </c>
      <c r="M133" s="68" t="s">
        <v>1326</v>
      </c>
      <c r="N133" s="68" t="s">
        <v>1327</v>
      </c>
      <c r="O133" s="68" t="s">
        <v>1328</v>
      </c>
      <c r="P133" s="68" t="s">
        <v>1329</v>
      </c>
      <c r="Q133" s="68" t="s">
        <v>1330</v>
      </c>
      <c r="R133" s="68" t="s">
        <v>1331</v>
      </c>
      <c r="S133" s="68" t="s">
        <v>1332</v>
      </c>
      <c r="T133" s="68" t="s">
        <v>1333</v>
      </c>
      <c r="U133" s="68" t="s">
        <v>1334</v>
      </c>
      <c r="V133" s="68" t="s">
        <v>1335</v>
      </c>
      <c r="W133" s="68" t="s">
        <v>1336</v>
      </c>
      <c r="X133" s="68" t="s">
        <v>1337</v>
      </c>
      <c r="Y133" s="68" t="s">
        <v>1338</v>
      </c>
      <c r="Z133" s="68" t="s">
        <v>1339</v>
      </c>
      <c r="AA133" s="68" t="s">
        <v>1340</v>
      </c>
      <c r="AB133" s="68" t="s">
        <v>1341</v>
      </c>
      <c r="AC133" s="68" t="s">
        <v>1342</v>
      </c>
      <c r="AD133" s="68" t="s">
        <v>1343</v>
      </c>
      <c r="AE133" s="68" t="s">
        <v>1344</v>
      </c>
    </row>
    <row r="134" spans="1:31" x14ac:dyDescent="0.3">
      <c r="A134" s="72" t="s">
        <v>1353</v>
      </c>
      <c r="B134" s="72" t="s">
        <v>1362</v>
      </c>
      <c r="C134" s="73">
        <v>4265.7440490722647</v>
      </c>
      <c r="D134" s="73">
        <v>4680.951629638671</v>
      </c>
      <c r="E134" s="73">
        <v>5183.1304321289063</v>
      </c>
      <c r="F134" s="73">
        <v>5787.557373046875</v>
      </c>
      <c r="G134" s="73">
        <v>6389.47265625</v>
      </c>
      <c r="H134" s="73">
        <v>6895.2298583984375</v>
      </c>
      <c r="I134" s="73">
        <v>7516.7694091796875</v>
      </c>
      <c r="J134" s="73">
        <v>8113.26904296875</v>
      </c>
      <c r="K134" s="73">
        <v>8718.3391113281195</v>
      </c>
      <c r="L134" s="73">
        <v>9285.158203125</v>
      </c>
      <c r="M134" s="73">
        <v>9878.2021484375</v>
      </c>
      <c r="N134" s="73">
        <v>10523.746215820311</v>
      </c>
      <c r="O134" s="73">
        <v>11158.63232421875</v>
      </c>
      <c r="P134" s="73">
        <v>11620.78198242187</v>
      </c>
      <c r="Q134" s="73">
        <v>12106.79614257812</v>
      </c>
      <c r="R134" s="73">
        <v>12479.32067871093</v>
      </c>
      <c r="S134" s="73">
        <v>13012.87097167968</v>
      </c>
      <c r="T134" s="73">
        <v>13376.08813476562</v>
      </c>
      <c r="U134" s="73">
        <v>13757.3876953125</v>
      </c>
      <c r="V134" s="73">
        <v>14223.6259765625</v>
      </c>
      <c r="W134" s="73">
        <v>14602.67431640625</v>
      </c>
      <c r="X134" s="73">
        <v>15026.61889648437</v>
      </c>
      <c r="Y134" s="73">
        <v>15462.798828125</v>
      </c>
      <c r="Z134" s="73">
        <v>15914.64794921875</v>
      </c>
      <c r="AA134" s="73">
        <v>16374.3203125</v>
      </c>
      <c r="AB134" s="73">
        <v>16853.6875</v>
      </c>
      <c r="AC134" s="73">
        <v>17335.372314453121</v>
      </c>
      <c r="AD134" s="73">
        <v>17808.1953125</v>
      </c>
      <c r="AE134" s="73">
        <v>18279.0087890625</v>
      </c>
    </row>
    <row r="135" spans="1:31" x14ac:dyDescent="0.3">
      <c r="A135" s="72" t="s">
        <v>1353</v>
      </c>
      <c r="B135" s="72" t="s">
        <v>1363</v>
      </c>
      <c r="C135" s="73">
        <v>113.00000000000001</v>
      </c>
      <c r="D135" s="73">
        <v>269.20000000000005</v>
      </c>
      <c r="E135" s="73">
        <v>441.49999999999994</v>
      </c>
      <c r="F135" s="73">
        <v>636.29999999999995</v>
      </c>
      <c r="G135" s="73">
        <v>828.89999999999986</v>
      </c>
      <c r="H135" s="73">
        <v>979.8</v>
      </c>
      <c r="I135" s="73">
        <v>1137.4000000000001</v>
      </c>
      <c r="J135" s="73">
        <v>1294.8</v>
      </c>
      <c r="K135" s="73">
        <v>1435.3999999999999</v>
      </c>
      <c r="L135" s="73">
        <v>1617.8999999999999</v>
      </c>
      <c r="M135" s="73">
        <v>1809.9</v>
      </c>
      <c r="N135" s="73">
        <v>1999.5</v>
      </c>
      <c r="O135" s="73">
        <v>2187.6</v>
      </c>
      <c r="P135" s="73">
        <v>2339.4000000000005</v>
      </c>
      <c r="Q135" s="73">
        <v>2485.6999999999998</v>
      </c>
      <c r="R135" s="73">
        <v>2493.2999999999997</v>
      </c>
      <c r="S135" s="73">
        <v>2502.5000000000005</v>
      </c>
      <c r="T135" s="73">
        <v>2508.4999999999995</v>
      </c>
      <c r="U135" s="73">
        <v>2516.1999999999998</v>
      </c>
      <c r="V135" s="73">
        <v>2522.2999999999997</v>
      </c>
      <c r="W135" s="73">
        <v>2525.2999999999997</v>
      </c>
      <c r="X135" s="73">
        <v>2527.4999999999995</v>
      </c>
      <c r="Y135" s="73">
        <v>2529.3000000000002</v>
      </c>
      <c r="Z135" s="73">
        <v>2532.0999999999995</v>
      </c>
      <c r="AA135" s="73">
        <v>2532.5</v>
      </c>
      <c r="AB135" s="73">
        <v>2533.3999999999996</v>
      </c>
      <c r="AC135" s="73">
        <v>2531.3000000000002</v>
      </c>
      <c r="AD135" s="73">
        <v>2524.1</v>
      </c>
      <c r="AE135" s="73">
        <v>2514.1000000000004</v>
      </c>
    </row>
    <row r="136" spans="1:31" x14ac:dyDescent="0.3">
      <c r="A136" s="72" t="s">
        <v>1353</v>
      </c>
      <c r="B136" s="72" t="s">
        <v>1364</v>
      </c>
      <c r="C136" s="73">
        <v>113.00000000000001</v>
      </c>
      <c r="D136" s="73">
        <v>269.20000000000005</v>
      </c>
      <c r="E136" s="73">
        <v>441.49999999999994</v>
      </c>
      <c r="F136" s="73">
        <v>636.29999999999995</v>
      </c>
      <c r="G136" s="73">
        <v>828.89999999999986</v>
      </c>
      <c r="H136" s="73">
        <v>979.8</v>
      </c>
      <c r="I136" s="73">
        <v>1137.4000000000001</v>
      </c>
      <c r="J136" s="73">
        <v>1294.8</v>
      </c>
      <c r="K136" s="73">
        <v>1435.3999999999999</v>
      </c>
      <c r="L136" s="73">
        <v>1617.8999999999999</v>
      </c>
      <c r="M136" s="73">
        <v>1809.9</v>
      </c>
      <c r="N136" s="73">
        <v>1999.5</v>
      </c>
      <c r="O136" s="73">
        <v>2187.6</v>
      </c>
      <c r="P136" s="73">
        <v>2339.4000000000005</v>
      </c>
      <c r="Q136" s="73">
        <v>2485.6999999999998</v>
      </c>
      <c r="R136" s="73">
        <v>2493.2999999999997</v>
      </c>
      <c r="S136" s="73">
        <v>2502.5000000000005</v>
      </c>
      <c r="T136" s="73">
        <v>2508.4999999999995</v>
      </c>
      <c r="U136" s="73">
        <v>2516.1999999999998</v>
      </c>
      <c r="V136" s="73">
        <v>2522.2999999999997</v>
      </c>
      <c r="W136" s="73">
        <v>2525.2999999999997</v>
      </c>
      <c r="X136" s="73">
        <v>2527.4999999999995</v>
      </c>
      <c r="Y136" s="73">
        <v>2529.3000000000002</v>
      </c>
      <c r="Z136" s="73">
        <v>2532.0999999999995</v>
      </c>
      <c r="AA136" s="73">
        <v>2532.5</v>
      </c>
      <c r="AB136" s="73">
        <v>2533.3999999999996</v>
      </c>
      <c r="AC136" s="73">
        <v>2531.3000000000002</v>
      </c>
      <c r="AD136" s="73">
        <v>2524.1</v>
      </c>
      <c r="AE136" s="73">
        <v>2514.1000000000004</v>
      </c>
    </row>
    <row r="138" spans="1:31" x14ac:dyDescent="0.3">
      <c r="A138" s="68" t="s">
        <v>1233</v>
      </c>
      <c r="B138" s="68" t="s">
        <v>1315</v>
      </c>
      <c r="C138" s="68" t="s">
        <v>1316</v>
      </c>
      <c r="D138" s="68" t="s">
        <v>1317</v>
      </c>
      <c r="E138" s="68" t="s">
        <v>1318</v>
      </c>
      <c r="F138" s="68" t="s">
        <v>1319</v>
      </c>
      <c r="G138" s="68" t="s">
        <v>1320</v>
      </c>
      <c r="H138" s="68" t="s">
        <v>1321</v>
      </c>
      <c r="I138" s="68" t="s">
        <v>1322</v>
      </c>
      <c r="J138" s="68" t="s">
        <v>1323</v>
      </c>
      <c r="K138" s="68" t="s">
        <v>1324</v>
      </c>
      <c r="L138" s="68" t="s">
        <v>1325</v>
      </c>
      <c r="M138" s="68" t="s">
        <v>1326</v>
      </c>
      <c r="N138" s="68" t="s">
        <v>1327</v>
      </c>
      <c r="O138" s="68" t="s">
        <v>1328</v>
      </c>
      <c r="P138" s="68" t="s">
        <v>1329</v>
      </c>
      <c r="Q138" s="68" t="s">
        <v>1330</v>
      </c>
      <c r="R138" s="68" t="s">
        <v>1331</v>
      </c>
      <c r="S138" s="68" t="s">
        <v>1332</v>
      </c>
      <c r="T138" s="68" t="s">
        <v>1333</v>
      </c>
      <c r="U138" s="68" t="s">
        <v>1334</v>
      </c>
      <c r="V138" s="68" t="s">
        <v>1335</v>
      </c>
      <c r="W138" s="68" t="s">
        <v>1336</v>
      </c>
      <c r="X138" s="68" t="s">
        <v>1337</v>
      </c>
      <c r="Y138" s="68" t="s">
        <v>1338</v>
      </c>
      <c r="Z138" s="68" t="s">
        <v>1339</v>
      </c>
      <c r="AA138" s="68" t="s">
        <v>1340</v>
      </c>
      <c r="AB138" s="68" t="s">
        <v>1341</v>
      </c>
      <c r="AC138" s="68" t="s">
        <v>1342</v>
      </c>
      <c r="AD138" s="68" t="s">
        <v>1343</v>
      </c>
      <c r="AE138" s="68" t="s">
        <v>1344</v>
      </c>
    </row>
    <row r="139" spans="1:31" x14ac:dyDescent="0.3">
      <c r="A139" s="72" t="s">
        <v>1354</v>
      </c>
      <c r="B139" s="72" t="s">
        <v>1362</v>
      </c>
      <c r="C139" s="73">
        <v>3672.012664794916</v>
      </c>
      <c r="D139" s="73">
        <v>4323.9168395996094</v>
      </c>
      <c r="E139" s="73">
        <v>5053.76904296875</v>
      </c>
      <c r="F139" s="73">
        <v>5790.9588012695313</v>
      </c>
      <c r="G139" s="73">
        <v>6520.7273559570313</v>
      </c>
      <c r="H139" s="73">
        <v>7238.115234375</v>
      </c>
      <c r="I139" s="73">
        <v>8018.1380615234302</v>
      </c>
      <c r="J139" s="73">
        <v>8676.4749755859302</v>
      </c>
      <c r="K139" s="73">
        <v>9331.2351074218695</v>
      </c>
      <c r="L139" s="73">
        <v>9932.0548095703107</v>
      </c>
      <c r="M139" s="73">
        <v>10554.23461914062</v>
      </c>
      <c r="N139" s="73">
        <v>11213.85388183593</v>
      </c>
      <c r="O139" s="73">
        <v>11851.77001953125</v>
      </c>
      <c r="P139" s="73">
        <v>12333.98999023437</v>
      </c>
      <c r="Q139" s="73">
        <v>12826.341796875</v>
      </c>
      <c r="R139" s="73">
        <v>13223.294921875</v>
      </c>
      <c r="S139" s="73">
        <v>13731.87353515625</v>
      </c>
      <c r="T139" s="73">
        <v>14116.36279296875</v>
      </c>
      <c r="U139" s="73">
        <v>14523.55419921875</v>
      </c>
      <c r="V139" s="73">
        <v>14994.72485351562</v>
      </c>
      <c r="W139" s="73">
        <v>15411.98168945312</v>
      </c>
      <c r="X139" s="73">
        <v>15862.20581054687</v>
      </c>
      <c r="Y139" s="73">
        <v>16328.1181640625</v>
      </c>
      <c r="Z139" s="73">
        <v>16804.285888671871</v>
      </c>
      <c r="AA139" s="73">
        <v>17301.05908203125</v>
      </c>
      <c r="AB139" s="73">
        <v>17811.241455078121</v>
      </c>
      <c r="AC139" s="73">
        <v>18331.921142578121</v>
      </c>
      <c r="AD139" s="73">
        <v>18845.3173828125</v>
      </c>
      <c r="AE139" s="73">
        <v>19361.50830078125</v>
      </c>
    </row>
    <row r="140" spans="1:31" x14ac:dyDescent="0.3">
      <c r="A140" s="72" t="s">
        <v>1354</v>
      </c>
      <c r="B140" s="72" t="s">
        <v>1363</v>
      </c>
      <c r="C140" s="73">
        <v>127.89999999999999</v>
      </c>
      <c r="D140" s="73">
        <v>169.89999999999998</v>
      </c>
      <c r="E140" s="73">
        <v>458.59999999999997</v>
      </c>
      <c r="F140" s="73">
        <v>733.5</v>
      </c>
      <c r="G140" s="73">
        <v>991.5</v>
      </c>
      <c r="H140" s="73">
        <v>1234.7</v>
      </c>
      <c r="I140" s="73">
        <v>1463.3000000000002</v>
      </c>
      <c r="J140" s="73">
        <v>1639.3</v>
      </c>
      <c r="K140" s="73">
        <v>1795.4999999999998</v>
      </c>
      <c r="L140" s="73">
        <v>2004.5</v>
      </c>
      <c r="M140" s="73">
        <v>2224</v>
      </c>
      <c r="N140" s="73">
        <v>2443.1</v>
      </c>
      <c r="O140" s="73">
        <v>2661.2</v>
      </c>
      <c r="P140" s="73">
        <v>2848.7</v>
      </c>
      <c r="Q140" s="73">
        <v>3022.4000000000005</v>
      </c>
      <c r="R140" s="73">
        <v>3038.1000000000004</v>
      </c>
      <c r="S140" s="73">
        <v>3053.6</v>
      </c>
      <c r="T140" s="73">
        <v>3065.3999999999996</v>
      </c>
      <c r="U140" s="73">
        <v>3078.7</v>
      </c>
      <c r="V140" s="73">
        <v>3087.8999999999996</v>
      </c>
      <c r="W140" s="73">
        <v>3094.9999999999995</v>
      </c>
      <c r="X140" s="73">
        <v>3098.7</v>
      </c>
      <c r="Y140" s="73">
        <v>3101.4</v>
      </c>
      <c r="Z140" s="73">
        <v>3102.2999999999993</v>
      </c>
      <c r="AA140" s="73">
        <v>3102.2000000000007</v>
      </c>
      <c r="AB140" s="73">
        <v>3100.1000000000004</v>
      </c>
      <c r="AC140" s="73">
        <v>3095.5999999999995</v>
      </c>
      <c r="AD140" s="73">
        <v>3085.2000000000007</v>
      </c>
      <c r="AE140" s="73">
        <v>3071.3000000000011</v>
      </c>
    </row>
    <row r="141" spans="1:31" x14ac:dyDescent="0.3">
      <c r="A141" s="72" t="s">
        <v>1354</v>
      </c>
      <c r="B141" s="72" t="s">
        <v>1364</v>
      </c>
      <c r="C141" s="73">
        <v>127.89999999999999</v>
      </c>
      <c r="D141" s="73">
        <v>169.89999999999998</v>
      </c>
      <c r="E141" s="73">
        <v>458.59999999999997</v>
      </c>
      <c r="F141" s="73">
        <v>733.5</v>
      </c>
      <c r="G141" s="73">
        <v>991.5</v>
      </c>
      <c r="H141" s="73">
        <v>1234.7</v>
      </c>
      <c r="I141" s="73">
        <v>1463.3000000000002</v>
      </c>
      <c r="J141" s="73">
        <v>1639.3</v>
      </c>
      <c r="K141" s="73">
        <v>1795.4999999999998</v>
      </c>
      <c r="L141" s="73">
        <v>2004.5</v>
      </c>
      <c r="M141" s="73">
        <v>2224</v>
      </c>
      <c r="N141" s="73">
        <v>2443.1</v>
      </c>
      <c r="O141" s="73">
        <v>2661.2</v>
      </c>
      <c r="P141" s="73">
        <v>2848.7</v>
      </c>
      <c r="Q141" s="73">
        <v>3022.4000000000005</v>
      </c>
      <c r="R141" s="73">
        <v>3038.1000000000004</v>
      </c>
      <c r="S141" s="73">
        <v>3053.6</v>
      </c>
      <c r="T141" s="73">
        <v>3065.3999999999996</v>
      </c>
      <c r="U141" s="73">
        <v>3078.7</v>
      </c>
      <c r="V141" s="73">
        <v>3087.8999999999996</v>
      </c>
      <c r="W141" s="73">
        <v>3094.9999999999995</v>
      </c>
      <c r="X141" s="73">
        <v>3098.7</v>
      </c>
      <c r="Y141" s="73">
        <v>3101.4</v>
      </c>
      <c r="Z141" s="73">
        <v>3102.2999999999993</v>
      </c>
      <c r="AA141" s="73">
        <v>3102.2000000000007</v>
      </c>
      <c r="AB141" s="73">
        <v>3100.1000000000004</v>
      </c>
      <c r="AC141" s="73">
        <v>3095.5999999999995</v>
      </c>
      <c r="AD141" s="73">
        <v>3085.2000000000007</v>
      </c>
      <c r="AE141" s="73">
        <v>3071.3000000000011</v>
      </c>
    </row>
    <row r="143" spans="1:31" x14ac:dyDescent="0.3">
      <c r="A143" s="68" t="s">
        <v>1233</v>
      </c>
      <c r="B143" s="68" t="s">
        <v>1315</v>
      </c>
      <c r="C143" s="68" t="s">
        <v>1316</v>
      </c>
      <c r="D143" s="68" t="s">
        <v>1317</v>
      </c>
      <c r="E143" s="68" t="s">
        <v>1318</v>
      </c>
      <c r="F143" s="68" t="s">
        <v>1319</v>
      </c>
      <c r="G143" s="68" t="s">
        <v>1320</v>
      </c>
      <c r="H143" s="68" t="s">
        <v>1321</v>
      </c>
      <c r="I143" s="68" t="s">
        <v>1322</v>
      </c>
      <c r="J143" s="68" t="s">
        <v>1323</v>
      </c>
      <c r="K143" s="68" t="s">
        <v>1324</v>
      </c>
      <c r="L143" s="68" t="s">
        <v>1325</v>
      </c>
      <c r="M143" s="68" t="s">
        <v>1326</v>
      </c>
      <c r="N143" s="68" t="s">
        <v>1327</v>
      </c>
      <c r="O143" s="68" t="s">
        <v>1328</v>
      </c>
      <c r="P143" s="68" t="s">
        <v>1329</v>
      </c>
      <c r="Q143" s="68" t="s">
        <v>1330</v>
      </c>
      <c r="R143" s="68" t="s">
        <v>1331</v>
      </c>
      <c r="S143" s="68" t="s">
        <v>1332</v>
      </c>
      <c r="T143" s="68" t="s">
        <v>1333</v>
      </c>
      <c r="U143" s="68" t="s">
        <v>1334</v>
      </c>
      <c r="V143" s="68" t="s">
        <v>1335</v>
      </c>
      <c r="W143" s="68" t="s">
        <v>1336</v>
      </c>
      <c r="X143" s="68" t="s">
        <v>1337</v>
      </c>
      <c r="Y143" s="68" t="s">
        <v>1338</v>
      </c>
      <c r="Z143" s="68" t="s">
        <v>1339</v>
      </c>
      <c r="AA143" s="68" t="s">
        <v>1340</v>
      </c>
      <c r="AB143" s="68" t="s">
        <v>1341</v>
      </c>
      <c r="AC143" s="68" t="s">
        <v>1342</v>
      </c>
      <c r="AD143" s="68" t="s">
        <v>1343</v>
      </c>
      <c r="AE143" s="68" t="s">
        <v>1344</v>
      </c>
    </row>
    <row r="144" spans="1:31" x14ac:dyDescent="0.3">
      <c r="A144" s="72" t="s">
        <v>1355</v>
      </c>
      <c r="B144" s="72" t="s">
        <v>1362</v>
      </c>
      <c r="C144" s="73">
        <v>1913.520553588859</v>
      </c>
      <c r="D144" s="73">
        <v>2069.2839965820281</v>
      </c>
      <c r="E144" s="73">
        <v>2265.9701538085928</v>
      </c>
      <c r="F144" s="73">
        <v>2481.5299682617128</v>
      </c>
      <c r="G144" s="73">
        <v>2637.3888244628852</v>
      </c>
      <c r="H144" s="73">
        <v>2773.986053466796</v>
      </c>
      <c r="I144" s="73">
        <v>2939.550750732421</v>
      </c>
      <c r="J144" s="73">
        <v>3101.8463745117128</v>
      </c>
      <c r="K144" s="73">
        <v>3268.0303649902289</v>
      </c>
      <c r="L144" s="73">
        <v>3414.8693237304678</v>
      </c>
      <c r="M144" s="73">
        <v>3571.648559570312</v>
      </c>
      <c r="N144" s="73">
        <v>3741.8128051757813</v>
      </c>
      <c r="O144" s="73">
        <v>3908.65209960937</v>
      </c>
      <c r="P144" s="73">
        <v>4020.199584960937</v>
      </c>
      <c r="Q144" s="73">
        <v>4138.7557983398428</v>
      </c>
      <c r="R144" s="73">
        <v>4231.3834228515625</v>
      </c>
      <c r="S144" s="73">
        <v>4360.8052368164008</v>
      </c>
      <c r="T144" s="73">
        <v>4451.8955688476563</v>
      </c>
      <c r="U144" s="73">
        <v>4549.1459350585928</v>
      </c>
      <c r="V144" s="73">
        <v>4665.1983642578125</v>
      </c>
      <c r="W144" s="73">
        <v>4763.3251953124945</v>
      </c>
      <c r="X144" s="73">
        <v>4872.7831420898428</v>
      </c>
      <c r="Y144" s="73">
        <v>4984.3777465820258</v>
      </c>
      <c r="Z144" s="73">
        <v>5100.9013671875</v>
      </c>
      <c r="AA144" s="73">
        <v>5220.0137939453125</v>
      </c>
      <c r="AB144" s="73">
        <v>5346.0237426757813</v>
      </c>
      <c r="AC144" s="73">
        <v>5474.4638671875</v>
      </c>
      <c r="AD144" s="73">
        <v>5603.2781982421802</v>
      </c>
      <c r="AE144" s="73">
        <v>5728.2808837890598</v>
      </c>
    </row>
    <row r="145" spans="1:31" x14ac:dyDescent="0.3">
      <c r="A145" s="72" t="s">
        <v>1355</v>
      </c>
      <c r="B145" s="72" t="s">
        <v>1363</v>
      </c>
      <c r="C145" s="73">
        <v>119.5</v>
      </c>
      <c r="D145" s="73">
        <v>178</v>
      </c>
      <c r="E145" s="73">
        <v>241.39999999999998</v>
      </c>
      <c r="F145" s="73">
        <v>310.29999999999995</v>
      </c>
      <c r="G145" s="73">
        <v>355.9</v>
      </c>
      <c r="H145" s="73">
        <v>391.7</v>
      </c>
      <c r="I145" s="73">
        <v>430.3</v>
      </c>
      <c r="J145" s="73">
        <v>470.00000000000006</v>
      </c>
      <c r="K145" s="73">
        <v>506.09999999999997</v>
      </c>
      <c r="L145" s="73">
        <v>553.70000000000005</v>
      </c>
      <c r="M145" s="73">
        <v>605.90000000000009</v>
      </c>
      <c r="N145" s="73">
        <v>657.7</v>
      </c>
      <c r="O145" s="73">
        <v>708.5</v>
      </c>
      <c r="P145" s="73">
        <v>741.00000000000011</v>
      </c>
      <c r="Q145" s="73">
        <v>772.4</v>
      </c>
      <c r="R145" s="73">
        <v>771.60000000000014</v>
      </c>
      <c r="S145" s="73">
        <v>771.4</v>
      </c>
      <c r="T145" s="73">
        <v>770.09999999999991</v>
      </c>
      <c r="U145" s="73">
        <v>769.09999999999991</v>
      </c>
      <c r="V145" s="73">
        <v>767.7</v>
      </c>
      <c r="W145" s="73">
        <v>765.6</v>
      </c>
      <c r="X145" s="73">
        <v>763.3</v>
      </c>
      <c r="Y145" s="73">
        <v>760.5</v>
      </c>
      <c r="Z145" s="73">
        <v>758</v>
      </c>
      <c r="AA145" s="73">
        <v>754.8</v>
      </c>
      <c r="AB145" s="73">
        <v>751.7</v>
      </c>
      <c r="AC145" s="73">
        <v>748.10000000000014</v>
      </c>
      <c r="AD145" s="73">
        <v>743.8</v>
      </c>
      <c r="AE145" s="73">
        <v>738.2</v>
      </c>
    </row>
    <row r="146" spans="1:31" x14ac:dyDescent="0.3">
      <c r="A146" s="72" t="s">
        <v>1355</v>
      </c>
      <c r="B146" s="72" t="s">
        <v>1364</v>
      </c>
      <c r="C146" s="73">
        <v>119.5</v>
      </c>
      <c r="D146" s="73">
        <v>178</v>
      </c>
      <c r="E146" s="73">
        <v>241.39999999999998</v>
      </c>
      <c r="F146" s="73">
        <v>310.29999999999995</v>
      </c>
      <c r="G146" s="73">
        <v>355.9</v>
      </c>
      <c r="H146" s="73">
        <v>391.7</v>
      </c>
      <c r="I146" s="73">
        <v>430.3</v>
      </c>
      <c r="J146" s="73">
        <v>470.00000000000006</v>
      </c>
      <c r="K146" s="73">
        <v>506.09999999999997</v>
      </c>
      <c r="L146" s="73">
        <v>553.70000000000005</v>
      </c>
      <c r="M146" s="73">
        <v>605.90000000000009</v>
      </c>
      <c r="N146" s="73">
        <v>657.7</v>
      </c>
      <c r="O146" s="73">
        <v>708.5</v>
      </c>
      <c r="P146" s="73">
        <v>741.00000000000011</v>
      </c>
      <c r="Q146" s="73">
        <v>772.4</v>
      </c>
      <c r="R146" s="73">
        <v>771.60000000000014</v>
      </c>
      <c r="S146" s="73">
        <v>771.4</v>
      </c>
      <c r="T146" s="73">
        <v>770.09999999999991</v>
      </c>
      <c r="U146" s="73">
        <v>769.09999999999991</v>
      </c>
      <c r="V146" s="73">
        <v>767.7</v>
      </c>
      <c r="W146" s="73">
        <v>765.6</v>
      </c>
      <c r="X146" s="73">
        <v>763.3</v>
      </c>
      <c r="Y146" s="73">
        <v>760.5</v>
      </c>
      <c r="Z146" s="73">
        <v>758</v>
      </c>
      <c r="AA146" s="73">
        <v>754.8</v>
      </c>
      <c r="AB146" s="73">
        <v>751.7</v>
      </c>
      <c r="AC146" s="73">
        <v>748.10000000000014</v>
      </c>
      <c r="AD146" s="73">
        <v>743.8</v>
      </c>
      <c r="AE146" s="73">
        <v>738.2</v>
      </c>
    </row>
    <row r="148" spans="1:31" x14ac:dyDescent="0.3">
      <c r="A148" s="68" t="s">
        <v>1233</v>
      </c>
      <c r="B148" s="68" t="s">
        <v>1315</v>
      </c>
      <c r="C148" s="68" t="s">
        <v>1316</v>
      </c>
      <c r="D148" s="68" t="s">
        <v>1317</v>
      </c>
      <c r="E148" s="68" t="s">
        <v>1318</v>
      </c>
      <c r="F148" s="68" t="s">
        <v>1319</v>
      </c>
      <c r="G148" s="68" t="s">
        <v>1320</v>
      </c>
      <c r="H148" s="68" t="s">
        <v>1321</v>
      </c>
      <c r="I148" s="68" t="s">
        <v>1322</v>
      </c>
      <c r="J148" s="68" t="s">
        <v>1323</v>
      </c>
      <c r="K148" s="68" t="s">
        <v>1324</v>
      </c>
      <c r="L148" s="68" t="s">
        <v>1325</v>
      </c>
      <c r="M148" s="68" t="s">
        <v>1326</v>
      </c>
      <c r="N148" s="68" t="s">
        <v>1327</v>
      </c>
      <c r="O148" s="68" t="s">
        <v>1328</v>
      </c>
      <c r="P148" s="68" t="s">
        <v>1329</v>
      </c>
      <c r="Q148" s="68" t="s">
        <v>1330</v>
      </c>
      <c r="R148" s="68" t="s">
        <v>1331</v>
      </c>
      <c r="S148" s="68" t="s">
        <v>1332</v>
      </c>
      <c r="T148" s="68" t="s">
        <v>1333</v>
      </c>
      <c r="U148" s="68" t="s">
        <v>1334</v>
      </c>
      <c r="V148" s="68" t="s">
        <v>1335</v>
      </c>
      <c r="W148" s="68" t="s">
        <v>1336</v>
      </c>
      <c r="X148" s="68" t="s">
        <v>1337</v>
      </c>
      <c r="Y148" s="68" t="s">
        <v>1338</v>
      </c>
      <c r="Z148" s="68" t="s">
        <v>1339</v>
      </c>
      <c r="AA148" s="68" t="s">
        <v>1340</v>
      </c>
      <c r="AB148" s="68" t="s">
        <v>1341</v>
      </c>
      <c r="AC148" s="68" t="s">
        <v>1342</v>
      </c>
      <c r="AD148" s="68" t="s">
        <v>1343</v>
      </c>
      <c r="AE148" s="68" t="s">
        <v>1344</v>
      </c>
    </row>
    <row r="149" spans="1:31" x14ac:dyDescent="0.3">
      <c r="A149" s="72" t="s">
        <v>1356</v>
      </c>
      <c r="B149" s="72" t="s">
        <v>1362</v>
      </c>
      <c r="C149" s="73">
        <v>225.07540798187213</v>
      </c>
      <c r="D149" s="73">
        <v>252.54733276367128</v>
      </c>
      <c r="E149" s="73">
        <v>294.85238075256325</v>
      </c>
      <c r="F149" s="73">
        <v>344.1958045959463</v>
      </c>
      <c r="G149" s="73">
        <v>387.38790130615143</v>
      </c>
      <c r="H149" s="73">
        <v>422.86808395385714</v>
      </c>
      <c r="I149" s="73">
        <v>471.64043426513581</v>
      </c>
      <c r="J149" s="73">
        <v>509.32569885253889</v>
      </c>
      <c r="K149" s="73">
        <v>547.15161132812432</v>
      </c>
      <c r="L149" s="73">
        <v>585.54188537597565</v>
      </c>
      <c r="M149" s="73">
        <v>624.0957794189444</v>
      </c>
      <c r="N149" s="73">
        <v>672.57834625244095</v>
      </c>
      <c r="O149" s="73">
        <v>722.06751251220601</v>
      </c>
      <c r="P149" s="73">
        <v>753.63462829589707</v>
      </c>
      <c r="Q149" s="73">
        <v>791.83166503906091</v>
      </c>
      <c r="R149" s="73">
        <v>817.74313354492108</v>
      </c>
      <c r="S149" s="73">
        <v>867.62768554687409</v>
      </c>
      <c r="T149" s="73">
        <v>894.38310241699196</v>
      </c>
      <c r="U149" s="73">
        <v>922.76913452148403</v>
      </c>
      <c r="V149" s="73">
        <v>964.42491149902298</v>
      </c>
      <c r="W149" s="73">
        <v>993.69081115722599</v>
      </c>
      <c r="X149" s="73">
        <v>1029.1726226806629</v>
      </c>
      <c r="Y149" s="73">
        <v>1064.5164794921859</v>
      </c>
      <c r="Z149" s="73">
        <v>1099.929321289062</v>
      </c>
      <c r="AA149" s="73">
        <v>1133.8675231933589</v>
      </c>
      <c r="AB149" s="73">
        <v>1167.1424102783201</v>
      </c>
      <c r="AC149" s="73">
        <v>1200.017120361327</v>
      </c>
      <c r="AD149" s="73">
        <v>1231.6723632812491</v>
      </c>
      <c r="AE149" s="73">
        <v>1262.3330078124991</v>
      </c>
    </row>
    <row r="150" spans="1:31" x14ac:dyDescent="0.3">
      <c r="A150" s="72" t="s">
        <v>1356</v>
      </c>
      <c r="B150" s="72" t="s">
        <v>1363</v>
      </c>
      <c r="C150" s="73">
        <v>15.600000000000001</v>
      </c>
      <c r="D150" s="73">
        <v>28.200000000000003</v>
      </c>
      <c r="E150" s="73">
        <v>41.9</v>
      </c>
      <c r="F150" s="73">
        <v>57.600000000000009</v>
      </c>
      <c r="G150" s="73">
        <v>71.8</v>
      </c>
      <c r="H150" s="73">
        <v>84.1</v>
      </c>
      <c r="I150" s="73">
        <v>96.6</v>
      </c>
      <c r="J150" s="73">
        <v>108</v>
      </c>
      <c r="K150" s="73">
        <v>118.20000000000002</v>
      </c>
      <c r="L150" s="73">
        <v>133</v>
      </c>
      <c r="M150" s="73">
        <v>148.00000000000003</v>
      </c>
      <c r="N150" s="73">
        <v>163.30000000000001</v>
      </c>
      <c r="O150" s="73">
        <v>178.7</v>
      </c>
      <c r="P150" s="73">
        <v>192.1</v>
      </c>
      <c r="Q150" s="73">
        <v>204.70000000000002</v>
      </c>
      <c r="R150" s="73">
        <v>206.59999999999997</v>
      </c>
      <c r="S150" s="73">
        <v>208.60000000000002</v>
      </c>
      <c r="T150" s="73">
        <v>210.1</v>
      </c>
      <c r="U150" s="73">
        <v>211.60000000000002</v>
      </c>
      <c r="V150" s="73">
        <v>212.90000000000003</v>
      </c>
      <c r="W150" s="73">
        <v>213.89999999999998</v>
      </c>
      <c r="X150" s="73">
        <v>214.5</v>
      </c>
      <c r="Y150" s="73">
        <v>215.10000000000002</v>
      </c>
      <c r="Z150" s="73">
        <v>215.2</v>
      </c>
      <c r="AA150" s="73">
        <v>215</v>
      </c>
      <c r="AB150" s="73">
        <v>214.29999999999995</v>
      </c>
      <c r="AC150" s="73">
        <v>213.29999999999995</v>
      </c>
      <c r="AD150" s="73">
        <v>211.90000000000003</v>
      </c>
      <c r="AE150" s="73">
        <v>210.20000000000005</v>
      </c>
    </row>
    <row r="151" spans="1:31" x14ac:dyDescent="0.3">
      <c r="A151" s="72" t="s">
        <v>1356</v>
      </c>
      <c r="B151" s="72" t="s">
        <v>1364</v>
      </c>
      <c r="C151" s="73">
        <v>15.600000000000001</v>
      </c>
      <c r="D151" s="73">
        <v>28.200000000000003</v>
      </c>
      <c r="E151" s="73">
        <v>41.9</v>
      </c>
      <c r="F151" s="73">
        <v>57.600000000000009</v>
      </c>
      <c r="G151" s="73">
        <v>71.8</v>
      </c>
      <c r="H151" s="73">
        <v>84.1</v>
      </c>
      <c r="I151" s="73">
        <v>96.6</v>
      </c>
      <c r="J151" s="73">
        <v>108</v>
      </c>
      <c r="K151" s="73">
        <v>118.20000000000002</v>
      </c>
      <c r="L151" s="73">
        <v>133</v>
      </c>
      <c r="M151" s="73">
        <v>148.00000000000003</v>
      </c>
      <c r="N151" s="73">
        <v>163.30000000000001</v>
      </c>
      <c r="O151" s="73">
        <v>178.7</v>
      </c>
      <c r="P151" s="73">
        <v>192.1</v>
      </c>
      <c r="Q151" s="73">
        <v>204.70000000000002</v>
      </c>
      <c r="R151" s="73">
        <v>206.59999999999997</v>
      </c>
      <c r="S151" s="73">
        <v>208.60000000000002</v>
      </c>
      <c r="T151" s="73">
        <v>210.1</v>
      </c>
      <c r="U151" s="73">
        <v>211.60000000000002</v>
      </c>
      <c r="V151" s="73">
        <v>212.90000000000003</v>
      </c>
      <c r="W151" s="73">
        <v>213.89999999999998</v>
      </c>
      <c r="X151" s="73">
        <v>214.5</v>
      </c>
      <c r="Y151" s="73">
        <v>215.10000000000002</v>
      </c>
      <c r="Z151" s="73">
        <v>215.2</v>
      </c>
      <c r="AA151" s="73">
        <v>215</v>
      </c>
      <c r="AB151" s="73">
        <v>214.29999999999995</v>
      </c>
      <c r="AC151" s="73">
        <v>213.29999999999995</v>
      </c>
      <c r="AD151" s="73">
        <v>211.90000000000003</v>
      </c>
      <c r="AE151" s="73">
        <v>210.20000000000005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827BA-125C-49E9-AE5F-2781270B8EB2}">
  <sheetPr>
    <tabColor rgb="FFFFC000"/>
  </sheetPr>
  <dimension ref="A1:AE151"/>
  <sheetViews>
    <sheetView workbookViewId="0">
      <selection sqref="A1:B1048576"/>
    </sheetView>
  </sheetViews>
  <sheetFormatPr defaultRowHeight="14.4" x14ac:dyDescent="0.3"/>
  <cols>
    <col min="1" max="1" width="16" style="71" customWidth="1"/>
    <col min="2" max="2" width="30.5546875" style="71" customWidth="1"/>
    <col min="3" max="31" width="9.44140625" style="71" customWidth="1"/>
  </cols>
  <sheetData>
    <row r="1" spans="1:31" ht="15.6" x14ac:dyDescent="0.3">
      <c r="A1" s="67" t="s">
        <v>1312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</row>
    <row r="2" spans="1:31" x14ac:dyDescent="0.3">
      <c r="A2" s="69" t="s">
        <v>1313</v>
      </c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</row>
    <row r="3" spans="1:31" x14ac:dyDescent="0.3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</row>
    <row r="4" spans="1:31" x14ac:dyDescent="0.3">
      <c r="A4" s="70" t="s">
        <v>1314</v>
      </c>
      <c r="B4" s="70"/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</row>
    <row r="5" spans="1:31" x14ac:dyDescent="0.3">
      <c r="A5" s="68" t="s">
        <v>1233</v>
      </c>
      <c r="B5" s="68" t="s">
        <v>1315</v>
      </c>
      <c r="C5" s="68" t="s">
        <v>1316</v>
      </c>
      <c r="D5" s="68" t="s">
        <v>1317</v>
      </c>
      <c r="E5" s="68" t="s">
        <v>1318</v>
      </c>
      <c r="F5" s="68" t="s">
        <v>1319</v>
      </c>
      <c r="G5" s="68" t="s">
        <v>1320</v>
      </c>
      <c r="H5" s="68" t="s">
        <v>1321</v>
      </c>
      <c r="I5" s="68" t="s">
        <v>1322</v>
      </c>
      <c r="J5" s="68" t="s">
        <v>1323</v>
      </c>
      <c r="K5" s="68" t="s">
        <v>1324</v>
      </c>
      <c r="L5" s="68" t="s">
        <v>1325</v>
      </c>
      <c r="M5" s="68" t="s">
        <v>1326</v>
      </c>
      <c r="N5" s="68" t="s">
        <v>1327</v>
      </c>
      <c r="O5" s="68" t="s">
        <v>1328</v>
      </c>
      <c r="P5" s="68" t="s">
        <v>1329</v>
      </c>
      <c r="Q5" s="68" t="s">
        <v>1330</v>
      </c>
      <c r="R5" s="68" t="s">
        <v>1331</v>
      </c>
      <c r="S5" s="68" t="s">
        <v>1332</v>
      </c>
      <c r="T5" s="68" t="s">
        <v>1333</v>
      </c>
      <c r="U5" s="68" t="s">
        <v>1334</v>
      </c>
      <c r="V5" s="68" t="s">
        <v>1335</v>
      </c>
      <c r="W5" s="68" t="s">
        <v>1336</v>
      </c>
      <c r="X5" s="68" t="s">
        <v>1337</v>
      </c>
      <c r="Y5" s="68" t="s">
        <v>1338</v>
      </c>
      <c r="Z5" s="68" t="s">
        <v>1339</v>
      </c>
      <c r="AA5" s="68" t="s">
        <v>1340</v>
      </c>
      <c r="AB5" s="68" t="s">
        <v>1341</v>
      </c>
      <c r="AC5" s="68" t="s">
        <v>1342</v>
      </c>
      <c r="AD5" s="68" t="s">
        <v>1343</v>
      </c>
      <c r="AE5" s="68" t="s">
        <v>1344</v>
      </c>
    </row>
    <row r="6" spans="1:31" x14ac:dyDescent="0.3">
      <c r="A6" s="72" t="s">
        <v>1345</v>
      </c>
      <c r="B6" s="72" t="s">
        <v>621</v>
      </c>
      <c r="C6" s="73">
        <v>18366</v>
      </c>
      <c r="D6" s="73">
        <v>17891</v>
      </c>
      <c r="E6" s="73">
        <v>16416</v>
      </c>
      <c r="F6" s="73">
        <v>12013.5025092289</v>
      </c>
      <c r="G6" s="73">
        <v>9912.2727391201988</v>
      </c>
      <c r="H6" s="73">
        <v>9608.9319274990958</v>
      </c>
      <c r="I6" s="73">
        <v>9473.3025779005256</v>
      </c>
      <c r="J6" s="73">
        <v>9473.3020949999955</v>
      </c>
      <c r="K6" s="73">
        <v>7952.742739999997</v>
      </c>
      <c r="L6" s="73">
        <v>7952.742739999997</v>
      </c>
      <c r="M6" s="73">
        <v>7952.742739999997</v>
      </c>
      <c r="N6" s="73">
        <v>5873.0868999999966</v>
      </c>
      <c r="O6" s="73">
        <v>5398.9348110599021</v>
      </c>
      <c r="P6" s="73">
        <v>5398.9348110640185</v>
      </c>
      <c r="Q6" s="73">
        <v>5016.7058810764902</v>
      </c>
      <c r="R6" s="73">
        <v>4645.2738756200943</v>
      </c>
      <c r="S6" s="73">
        <v>4645.2730810693201</v>
      </c>
      <c r="T6" s="73">
        <v>4645.2730810842004</v>
      </c>
      <c r="U6" s="73">
        <v>4645.2730810819703</v>
      </c>
      <c r="V6" s="73">
        <v>4645.2730510787096</v>
      </c>
      <c r="W6" s="73">
        <v>3874.1178110752189</v>
      </c>
      <c r="X6" s="73">
        <v>2440.1178110726587</v>
      </c>
      <c r="Y6" s="73">
        <v>1839.4354899999989</v>
      </c>
      <c r="Z6" s="73">
        <v>1580.8447299999989</v>
      </c>
      <c r="AA6" s="73">
        <v>1580.8447299999989</v>
      </c>
      <c r="AB6" s="73">
        <v>1580.8447299999989</v>
      </c>
      <c r="AC6" s="73">
        <v>1266.0001325793901</v>
      </c>
      <c r="AD6" s="73">
        <v>1266.0001325889</v>
      </c>
      <c r="AE6" s="73">
        <v>1266.00013258324</v>
      </c>
    </row>
    <row r="7" spans="1:31" x14ac:dyDescent="0.3">
      <c r="A7" s="72" t="s">
        <v>1345</v>
      </c>
      <c r="B7" s="72" t="s">
        <v>622</v>
      </c>
      <c r="C7" s="73">
        <v>4790</v>
      </c>
      <c r="D7" s="73">
        <v>4790</v>
      </c>
      <c r="E7" s="73">
        <v>4790</v>
      </c>
      <c r="F7" s="73">
        <v>2361.6968399999996</v>
      </c>
      <c r="G7" s="73">
        <v>2280.1657699999987</v>
      </c>
      <c r="H7" s="73">
        <v>1983.959909999998</v>
      </c>
      <c r="I7" s="73">
        <v>0</v>
      </c>
      <c r="J7" s="73">
        <v>0</v>
      </c>
      <c r="K7" s="73">
        <v>0</v>
      </c>
      <c r="L7" s="73">
        <v>0</v>
      </c>
      <c r="M7" s="73">
        <v>0</v>
      </c>
      <c r="N7" s="73">
        <v>0</v>
      </c>
      <c r="O7" s="73">
        <v>0</v>
      </c>
      <c r="P7" s="73">
        <v>0</v>
      </c>
      <c r="Q7" s="73">
        <v>0</v>
      </c>
      <c r="R7" s="73">
        <v>0</v>
      </c>
      <c r="S7" s="73">
        <v>0</v>
      </c>
      <c r="T7" s="73">
        <v>0</v>
      </c>
      <c r="U7" s="73">
        <v>0</v>
      </c>
      <c r="V7" s="73">
        <v>0</v>
      </c>
      <c r="W7" s="73">
        <v>0</v>
      </c>
      <c r="X7" s="73">
        <v>0</v>
      </c>
      <c r="Y7" s="73">
        <v>0</v>
      </c>
      <c r="Z7" s="73">
        <v>0</v>
      </c>
      <c r="AA7" s="73">
        <v>0</v>
      </c>
      <c r="AB7" s="73">
        <v>0</v>
      </c>
      <c r="AC7" s="73">
        <v>0</v>
      </c>
      <c r="AD7" s="73">
        <v>0</v>
      </c>
      <c r="AE7" s="73">
        <v>0</v>
      </c>
    </row>
    <row r="8" spans="1:31" x14ac:dyDescent="0.3">
      <c r="A8" s="72" t="s">
        <v>1345</v>
      </c>
      <c r="B8" s="72" t="s">
        <v>360</v>
      </c>
      <c r="C8" s="73">
        <v>3054.8999938964839</v>
      </c>
      <c r="D8" s="73">
        <v>3054.8999938964839</v>
      </c>
      <c r="E8" s="73">
        <v>2874.8999938964839</v>
      </c>
      <c r="F8" s="73">
        <v>2874.8999938964839</v>
      </c>
      <c r="G8" s="73">
        <v>2874.8999938964839</v>
      </c>
      <c r="H8" s="73">
        <v>2874.8999938964839</v>
      </c>
      <c r="I8" s="73">
        <v>2874.8999938964839</v>
      </c>
      <c r="J8" s="73">
        <v>2874.8999938964839</v>
      </c>
      <c r="K8" s="73">
        <v>2874.8999938964839</v>
      </c>
      <c r="L8" s="73">
        <v>2874.8999938964839</v>
      </c>
      <c r="M8" s="73">
        <v>2874.8999938964839</v>
      </c>
      <c r="N8" s="73">
        <v>2874.8999938964839</v>
      </c>
      <c r="O8" s="73">
        <v>2874.8999938964839</v>
      </c>
      <c r="P8" s="73">
        <v>2874.8999938964839</v>
      </c>
      <c r="Q8" s="73">
        <v>2874.8999938964839</v>
      </c>
      <c r="R8" s="73">
        <v>2489.8999938964839</v>
      </c>
      <c r="S8" s="73">
        <v>1960.8999938964839</v>
      </c>
      <c r="T8" s="73">
        <v>1960.8999938964839</v>
      </c>
      <c r="U8" s="73">
        <v>1817.5</v>
      </c>
      <c r="V8" s="73">
        <v>1817.5</v>
      </c>
      <c r="W8" s="73">
        <v>1817.5</v>
      </c>
      <c r="X8" s="73">
        <v>1817.5</v>
      </c>
      <c r="Y8" s="73">
        <v>1377.5</v>
      </c>
      <c r="Z8" s="73">
        <v>1192.5</v>
      </c>
      <c r="AA8" s="73">
        <v>548</v>
      </c>
      <c r="AB8" s="73">
        <v>388</v>
      </c>
      <c r="AC8" s="73">
        <v>388</v>
      </c>
      <c r="AD8" s="73">
        <v>388</v>
      </c>
      <c r="AE8" s="73">
        <v>388</v>
      </c>
    </row>
    <row r="9" spans="1:31" x14ac:dyDescent="0.3">
      <c r="A9" s="72" t="s">
        <v>1345</v>
      </c>
      <c r="B9" s="72" t="s">
        <v>1346</v>
      </c>
      <c r="C9" s="73">
        <v>1384</v>
      </c>
      <c r="D9" s="73">
        <v>1384</v>
      </c>
      <c r="E9" s="73">
        <v>1384</v>
      </c>
      <c r="F9" s="73">
        <v>1384</v>
      </c>
      <c r="G9" s="73">
        <v>1384</v>
      </c>
      <c r="H9" s="73">
        <v>1384</v>
      </c>
      <c r="I9" s="73">
        <v>1384</v>
      </c>
      <c r="J9" s="73">
        <v>1384</v>
      </c>
      <c r="K9" s="73">
        <v>1384</v>
      </c>
      <c r="L9" s="73">
        <v>1384</v>
      </c>
      <c r="M9" s="73">
        <v>1384</v>
      </c>
      <c r="N9" s="73">
        <v>1384</v>
      </c>
      <c r="O9" s="73">
        <v>1384</v>
      </c>
      <c r="P9" s="73">
        <v>1384</v>
      </c>
      <c r="Q9" s="73">
        <v>584</v>
      </c>
      <c r="R9" s="73">
        <v>584</v>
      </c>
      <c r="S9" s="73">
        <v>584</v>
      </c>
      <c r="T9" s="73">
        <v>584</v>
      </c>
      <c r="U9" s="73">
        <v>84</v>
      </c>
      <c r="V9" s="73">
        <v>84</v>
      </c>
      <c r="W9" s="73">
        <v>84</v>
      </c>
      <c r="X9" s="73">
        <v>84</v>
      </c>
      <c r="Y9" s="73">
        <v>84</v>
      </c>
      <c r="Z9" s="73">
        <v>84</v>
      </c>
      <c r="AA9" s="73">
        <v>84</v>
      </c>
      <c r="AB9" s="73">
        <v>0</v>
      </c>
      <c r="AC9" s="73">
        <v>0</v>
      </c>
      <c r="AD9" s="73">
        <v>0</v>
      </c>
      <c r="AE9" s="73">
        <v>0</v>
      </c>
    </row>
    <row r="10" spans="1:31" x14ac:dyDescent="0.3">
      <c r="A10" s="72" t="s">
        <v>1345</v>
      </c>
      <c r="B10" s="72" t="s">
        <v>1347</v>
      </c>
      <c r="C10" s="73">
        <v>6863.139991760253</v>
      </c>
      <c r="D10" s="73">
        <v>6863.139991760253</v>
      </c>
      <c r="E10" s="73">
        <v>6863.139991760253</v>
      </c>
      <c r="F10" s="73">
        <v>6863.139991760253</v>
      </c>
      <c r="G10" s="73">
        <v>6863.139991760253</v>
      </c>
      <c r="H10" s="73">
        <v>6863.139991760253</v>
      </c>
      <c r="I10" s="73">
        <v>6863.139991760253</v>
      </c>
      <c r="J10" s="73">
        <v>6863.139991760253</v>
      </c>
      <c r="K10" s="73">
        <v>6863.139991760253</v>
      </c>
      <c r="L10" s="73">
        <v>6480.639991760253</v>
      </c>
      <c r="M10" s="73">
        <v>6480.639991760253</v>
      </c>
      <c r="N10" s="73">
        <v>6211.2999954223633</v>
      </c>
      <c r="O10" s="73">
        <v>5749.2999954223633</v>
      </c>
      <c r="P10" s="73">
        <v>5632.2999954223633</v>
      </c>
      <c r="Q10" s="73">
        <v>5502.2999954223633</v>
      </c>
      <c r="R10" s="73">
        <v>5502.2999954223633</v>
      </c>
      <c r="S10" s="73">
        <v>6536.7893454223622</v>
      </c>
      <c r="T10" s="73">
        <v>6536.7893454223622</v>
      </c>
      <c r="U10" s="73">
        <v>6992.4153454223624</v>
      </c>
      <c r="V10" s="73">
        <v>6872.4153454223624</v>
      </c>
      <c r="W10" s="73">
        <v>8154.7850154223624</v>
      </c>
      <c r="X10" s="73">
        <v>8191.3685154223631</v>
      </c>
      <c r="Y10" s="73">
        <v>9780.9021454223621</v>
      </c>
      <c r="Z10" s="73">
        <v>10241.501045422363</v>
      </c>
      <c r="AA10" s="73">
        <v>10241.501045422363</v>
      </c>
      <c r="AB10" s="73">
        <v>12118.862145422363</v>
      </c>
      <c r="AC10" s="73">
        <v>11534.862145422363</v>
      </c>
      <c r="AD10" s="73">
        <v>12359.195245422363</v>
      </c>
      <c r="AE10" s="73">
        <v>12751.983351545243</v>
      </c>
    </row>
    <row r="11" spans="1:31" x14ac:dyDescent="0.3">
      <c r="A11" s="72" t="s">
        <v>1345</v>
      </c>
      <c r="B11" s="72" t="s">
        <v>1271</v>
      </c>
      <c r="C11" s="73">
        <v>7365.2999954223633</v>
      </c>
      <c r="D11" s="73">
        <v>7365.2999954223633</v>
      </c>
      <c r="E11" s="73">
        <v>7365.2999954223633</v>
      </c>
      <c r="F11" s="73">
        <v>7365.2999954223633</v>
      </c>
      <c r="G11" s="73">
        <v>7365.2999954223633</v>
      </c>
      <c r="H11" s="73">
        <v>7365.2999954223633</v>
      </c>
      <c r="I11" s="73">
        <v>7615.2999954223633</v>
      </c>
      <c r="J11" s="73">
        <v>7615.2999954223633</v>
      </c>
      <c r="K11" s="73">
        <v>7615.2999954223633</v>
      </c>
      <c r="L11" s="73">
        <v>7615.2999954223633</v>
      </c>
      <c r="M11" s="73">
        <v>7615.2999954223633</v>
      </c>
      <c r="N11" s="73">
        <v>7615.2999954223633</v>
      </c>
      <c r="O11" s="73">
        <v>7615.2999954223633</v>
      </c>
      <c r="P11" s="73">
        <v>7615.2999954223633</v>
      </c>
      <c r="Q11" s="73">
        <v>7615.2999954223633</v>
      </c>
      <c r="R11" s="73">
        <v>7615.2999954223633</v>
      </c>
      <c r="S11" s="73">
        <v>7528.8999938964844</v>
      </c>
      <c r="T11" s="73">
        <v>7528.8999938964844</v>
      </c>
      <c r="U11" s="73">
        <v>7528.8999938964844</v>
      </c>
      <c r="V11" s="73">
        <v>7528.8999938964844</v>
      </c>
      <c r="W11" s="73">
        <v>7528.8999938964844</v>
      </c>
      <c r="X11" s="73">
        <v>7462.8999938964844</v>
      </c>
      <c r="Y11" s="73">
        <v>7462.8999938964844</v>
      </c>
      <c r="Z11" s="73">
        <v>7462.8999938964844</v>
      </c>
      <c r="AA11" s="73">
        <v>7462.8999938964844</v>
      </c>
      <c r="AB11" s="73">
        <v>7462.8999938964844</v>
      </c>
      <c r="AC11" s="73">
        <v>7462.8999938964844</v>
      </c>
      <c r="AD11" s="73">
        <v>7462.8999938964844</v>
      </c>
      <c r="AE11" s="73">
        <v>7462.8999938964844</v>
      </c>
    </row>
    <row r="12" spans="1:31" x14ac:dyDescent="0.3">
      <c r="A12" s="72" t="s">
        <v>1345</v>
      </c>
      <c r="B12" s="72" t="s">
        <v>626</v>
      </c>
      <c r="C12" s="73">
        <v>14291.527794470137</v>
      </c>
      <c r="D12" s="73">
        <v>16196.00177052073</v>
      </c>
      <c r="E12" s="73">
        <v>17941.759367283921</v>
      </c>
      <c r="F12" s="73">
        <v>22731.286861196812</v>
      </c>
      <c r="G12" s="73">
        <v>22783.360941198644</v>
      </c>
      <c r="H12" s="73">
        <v>23573.94725120184</v>
      </c>
      <c r="I12" s="73">
        <v>26534.943138204446</v>
      </c>
      <c r="J12" s="73">
        <v>28826.872703352077</v>
      </c>
      <c r="K12" s="73">
        <v>31253.183163361431</v>
      </c>
      <c r="L12" s="73">
        <v>31256.625773375676</v>
      </c>
      <c r="M12" s="73">
        <v>31566.2502814008</v>
      </c>
      <c r="N12" s="73">
        <v>36348.914745199945</v>
      </c>
      <c r="O12" s="73">
        <v>38073.841955446514</v>
      </c>
      <c r="P12" s="73">
        <v>39134.036155497161</v>
      </c>
      <c r="Q12" s="73">
        <v>39180.862597125903</v>
      </c>
      <c r="R12" s="73">
        <v>39196.106788959914</v>
      </c>
      <c r="S12" s="73">
        <v>42278.415878315071</v>
      </c>
      <c r="T12" s="73">
        <v>43360.169128894013</v>
      </c>
      <c r="U12" s="73">
        <v>43149.338989912969</v>
      </c>
      <c r="V12" s="73">
        <v>42490.875396589014</v>
      </c>
      <c r="W12" s="73">
        <v>45111.506956798192</v>
      </c>
      <c r="X12" s="73">
        <v>47726.085659635559</v>
      </c>
      <c r="Y12" s="73">
        <v>47360.163384315078</v>
      </c>
      <c r="Z12" s="73">
        <v>47072.615751457255</v>
      </c>
      <c r="AA12" s="73">
        <v>47596.380856655836</v>
      </c>
      <c r="AB12" s="73">
        <v>51258.820459784445</v>
      </c>
      <c r="AC12" s="73">
        <v>52095.770359942995</v>
      </c>
      <c r="AD12" s="73">
        <v>53039.201836185995</v>
      </c>
      <c r="AE12" s="73">
        <v>54643.331384235338</v>
      </c>
    </row>
    <row r="13" spans="1:31" x14ac:dyDescent="0.3">
      <c r="A13" s="72" t="s">
        <v>1345</v>
      </c>
      <c r="B13" s="72" t="s">
        <v>1348</v>
      </c>
      <c r="C13" s="73">
        <v>5599.9709892272858</v>
      </c>
      <c r="D13" s="73">
        <v>6959.1559867858805</v>
      </c>
      <c r="E13" s="73">
        <v>6959.1559867858805</v>
      </c>
      <c r="F13" s="73">
        <v>6959.1559867858805</v>
      </c>
      <c r="G13" s="73">
        <v>7502.8167267858798</v>
      </c>
      <c r="H13" s="73">
        <v>7502.8167267858798</v>
      </c>
      <c r="I13" s="73">
        <v>7659.4091167858805</v>
      </c>
      <c r="J13" s="73">
        <v>7823.6272037858798</v>
      </c>
      <c r="K13" s="73">
        <v>11142.18757678588</v>
      </c>
      <c r="L13" s="73">
        <v>11155.84951678588</v>
      </c>
      <c r="M13" s="73">
        <v>11813.765329396569</v>
      </c>
      <c r="N13" s="73">
        <v>14528.074377921839</v>
      </c>
      <c r="O13" s="73">
        <v>15058.89103678587</v>
      </c>
      <c r="P13" s="73">
        <v>15058.89103678587</v>
      </c>
      <c r="Q13" s="73">
        <v>15058.89103678587</v>
      </c>
      <c r="R13" s="73">
        <v>15124.618236785878</v>
      </c>
      <c r="S13" s="73">
        <v>19714.004636785878</v>
      </c>
      <c r="T13" s="73">
        <v>20189.101333734121</v>
      </c>
      <c r="U13" s="73">
        <v>22016.728073734121</v>
      </c>
      <c r="V13" s="73">
        <v>24406.161073734122</v>
      </c>
      <c r="W13" s="73">
        <v>27870.851902947536</v>
      </c>
      <c r="X13" s="73">
        <v>33983.977638675002</v>
      </c>
      <c r="Y13" s="73">
        <v>34421.99619870686</v>
      </c>
      <c r="Z13" s="73">
        <v>34003.376203618071</v>
      </c>
      <c r="AA13" s="73">
        <v>33908.065202865575</v>
      </c>
      <c r="AB13" s="73">
        <v>39263.046537487789</v>
      </c>
      <c r="AC13" s="73">
        <v>39152.646535961911</v>
      </c>
      <c r="AD13" s="73">
        <v>38419.846532910153</v>
      </c>
      <c r="AE13" s="73">
        <v>38860.941409583735</v>
      </c>
    </row>
    <row r="14" spans="1:31" x14ac:dyDescent="0.3">
      <c r="A14" s="72" t="s">
        <v>1345</v>
      </c>
      <c r="B14" s="72" t="s">
        <v>1349</v>
      </c>
      <c r="C14" s="73">
        <v>260.329999923706</v>
      </c>
      <c r="D14" s="73">
        <v>600.32999992370605</v>
      </c>
      <c r="E14" s="73">
        <v>600.32999992370605</v>
      </c>
      <c r="F14" s="73">
        <v>600.32999992370605</v>
      </c>
      <c r="G14" s="73">
        <v>600.32999992370605</v>
      </c>
      <c r="H14" s="73">
        <v>600.32999992370605</v>
      </c>
      <c r="I14" s="73">
        <v>600.32999992370605</v>
      </c>
      <c r="J14" s="73">
        <v>600.32999992370605</v>
      </c>
      <c r="K14" s="73">
        <v>600.32999992370605</v>
      </c>
      <c r="L14" s="73">
        <v>570.32999992370605</v>
      </c>
      <c r="M14" s="73">
        <v>570.32999992370605</v>
      </c>
      <c r="N14" s="73">
        <v>1090.718689685616</v>
      </c>
      <c r="O14" s="73">
        <v>1184.3836198590197</v>
      </c>
      <c r="P14" s="73">
        <v>1159.3836198714198</v>
      </c>
      <c r="Q14" s="73">
        <v>1449.63949565948</v>
      </c>
      <c r="R14" s="73">
        <v>1449.63949571886</v>
      </c>
      <c r="S14" s="73">
        <v>1918.40454684934</v>
      </c>
      <c r="T14" s="73">
        <v>1918.4045469257198</v>
      </c>
      <c r="U14" s="73">
        <v>2874.1217624178603</v>
      </c>
      <c r="V14" s="73">
        <v>2854.1217624752003</v>
      </c>
      <c r="W14" s="73">
        <v>3421.0191863582399</v>
      </c>
      <c r="X14" s="73">
        <v>3310.8197849225498</v>
      </c>
      <c r="Y14" s="73">
        <v>3310.8197849245598</v>
      </c>
      <c r="Z14" s="73">
        <v>3610.1553233106697</v>
      </c>
      <c r="AA14" s="73">
        <v>3610.1553194414296</v>
      </c>
      <c r="AB14" s="73">
        <v>4965.2410188459608</v>
      </c>
      <c r="AC14" s="73">
        <v>4965.241016911551</v>
      </c>
      <c r="AD14" s="73">
        <v>5856.3035141495411</v>
      </c>
      <c r="AE14" s="73">
        <v>5856.3034954653594</v>
      </c>
    </row>
    <row r="15" spans="1:31" x14ac:dyDescent="0.3">
      <c r="A15" s="72" t="s">
        <v>1345</v>
      </c>
      <c r="B15" s="72" t="s">
        <v>612</v>
      </c>
      <c r="C15" s="73">
        <v>810</v>
      </c>
      <c r="D15" s="73">
        <v>810</v>
      </c>
      <c r="E15" s="73">
        <v>810</v>
      </c>
      <c r="F15" s="73">
        <v>810</v>
      </c>
      <c r="G15" s="73">
        <v>2850</v>
      </c>
      <c r="H15" s="73">
        <v>2850</v>
      </c>
      <c r="I15" s="73">
        <v>2850</v>
      </c>
      <c r="J15" s="73">
        <v>2850</v>
      </c>
      <c r="K15" s="73">
        <v>4852.5089705048895</v>
      </c>
      <c r="L15" s="73">
        <v>4985.7093950296003</v>
      </c>
      <c r="M15" s="73">
        <v>5022.1066951389002</v>
      </c>
      <c r="N15" s="73">
        <v>6046.4729957064992</v>
      </c>
      <c r="O15" s="73">
        <v>6306.7434757156398</v>
      </c>
      <c r="P15" s="73">
        <v>6306.7434757172396</v>
      </c>
      <c r="Q15" s="73">
        <v>6404.0512657214795</v>
      </c>
      <c r="R15" s="73">
        <v>6404.0512657321597</v>
      </c>
      <c r="S15" s="73">
        <v>7682.3285757404492</v>
      </c>
      <c r="T15" s="73">
        <v>7682.3285757535596</v>
      </c>
      <c r="U15" s="73">
        <v>7707.1015257918898</v>
      </c>
      <c r="V15" s="73">
        <v>7707.1015257988302</v>
      </c>
      <c r="W15" s="73">
        <v>9113.5627258333789</v>
      </c>
      <c r="X15" s="73">
        <v>10656.30362587888</v>
      </c>
      <c r="Y15" s="73">
        <v>10656.30362587986</v>
      </c>
      <c r="Z15" s="73">
        <v>10698.687825881581</v>
      </c>
      <c r="AA15" s="73">
        <v>10698.68782590316</v>
      </c>
      <c r="AB15" s="73">
        <v>10698.68782605492</v>
      </c>
      <c r="AC15" s="73">
        <v>10698.687826060301</v>
      </c>
      <c r="AD15" s="73">
        <v>10965.1348260961</v>
      </c>
      <c r="AE15" s="73">
        <v>10965.134826105621</v>
      </c>
    </row>
    <row r="16" spans="1:31" x14ac:dyDescent="0.3">
      <c r="A16" s="72" t="s">
        <v>1345</v>
      </c>
      <c r="B16" s="72" t="s">
        <v>1350</v>
      </c>
      <c r="C16" s="73">
        <v>95.565001159906174</v>
      </c>
      <c r="D16" s="73">
        <v>222.30399817228289</v>
      </c>
      <c r="E16" s="73">
        <v>472.72400641441254</v>
      </c>
      <c r="F16" s="73">
        <v>827.38901638984419</v>
      </c>
      <c r="G16" s="73">
        <v>1275.4639947414385</v>
      </c>
      <c r="H16" s="73">
        <v>1796.002980709073</v>
      </c>
      <c r="I16" s="73">
        <v>2438.3960294723474</v>
      </c>
      <c r="J16" s="73">
        <v>3184.4369697570778</v>
      </c>
      <c r="K16" s="73">
        <v>4042.5660362243557</v>
      </c>
      <c r="L16" s="73">
        <v>4718.5470113754145</v>
      </c>
      <c r="M16" s="73">
        <v>5463.8920488357453</v>
      </c>
      <c r="N16" s="73">
        <v>6261.2278814315578</v>
      </c>
      <c r="O16" s="73">
        <v>7107.5971488952464</v>
      </c>
      <c r="P16" s="73">
        <v>7905.5148887634123</v>
      </c>
      <c r="Q16" s="73">
        <v>8730.1271591186469</v>
      </c>
      <c r="R16" s="73">
        <v>9162.6489810943513</v>
      </c>
      <c r="S16" s="73">
        <v>9618.3372249603162</v>
      </c>
      <c r="T16" s="73">
        <v>10079.154048919669</v>
      </c>
      <c r="U16" s="73">
        <v>10567.066068649285</v>
      </c>
      <c r="V16" s="73">
        <v>11065.494928359969</v>
      </c>
      <c r="W16" s="73">
        <v>11575.234004974354</v>
      </c>
      <c r="X16" s="73">
        <v>12098.768871307355</v>
      </c>
      <c r="Y16" s="73">
        <v>12640.389154434191</v>
      </c>
      <c r="Z16" s="73">
        <v>13204.069122314442</v>
      </c>
      <c r="AA16" s="73">
        <v>13783.858104705803</v>
      </c>
      <c r="AB16" s="73">
        <v>14380.364139556885</v>
      </c>
      <c r="AC16" s="73">
        <v>14988.57563400268</v>
      </c>
      <c r="AD16" s="73">
        <v>15603.09802246093</v>
      </c>
      <c r="AE16" s="73">
        <v>16225.747894287102</v>
      </c>
    </row>
    <row r="17" spans="1:31" x14ac:dyDescent="0.3">
      <c r="A17" s="96" t="s">
        <v>1351</v>
      </c>
      <c r="B17" s="96"/>
      <c r="C17" s="74">
        <v>61714.838764776527</v>
      </c>
      <c r="D17" s="74">
        <v>64503.497738385711</v>
      </c>
      <c r="E17" s="74">
        <v>64594.255335148904</v>
      </c>
      <c r="F17" s="74">
        <v>62552.982178290702</v>
      </c>
      <c r="G17" s="74">
        <v>60965.956158183821</v>
      </c>
      <c r="H17" s="74">
        <v>61156.995796565912</v>
      </c>
      <c r="I17" s="74">
        <v>62404.994813969948</v>
      </c>
      <c r="J17" s="74">
        <v>64861.141983217058</v>
      </c>
      <c r="K17" s="74">
        <v>69085.453461226396</v>
      </c>
      <c r="L17" s="74">
        <v>68720.058011240646</v>
      </c>
      <c r="M17" s="74">
        <v>69687.598331876463</v>
      </c>
      <c r="N17" s="74">
        <v>74835.576007862983</v>
      </c>
      <c r="O17" s="74">
        <v>76155.16778803349</v>
      </c>
      <c r="P17" s="74">
        <v>77098.361988088262</v>
      </c>
      <c r="Q17" s="74">
        <v>75832.959499729477</v>
      </c>
      <c r="R17" s="74">
        <v>75157.498886107089</v>
      </c>
      <c r="S17" s="74">
        <v>83248.28292938559</v>
      </c>
      <c r="T17" s="74">
        <v>84805.132876927673</v>
      </c>
      <c r="U17" s="74">
        <v>86234.155484047908</v>
      </c>
      <c r="V17" s="74">
        <v>87845.124860720694</v>
      </c>
      <c r="W17" s="74">
        <v>94441.661680139805</v>
      </c>
      <c r="X17" s="74">
        <v>101705.94961870207</v>
      </c>
      <c r="Y17" s="74">
        <v>102326.89721234079</v>
      </c>
      <c r="Z17" s="74">
        <v>101637.73772439417</v>
      </c>
      <c r="AA17" s="74">
        <v>101421.69182884027</v>
      </c>
      <c r="AB17" s="74">
        <v>112072.47386659108</v>
      </c>
      <c r="AC17" s="74">
        <v>111900.17916780314</v>
      </c>
      <c r="AD17" s="74">
        <v>112935.14374100391</v>
      </c>
      <c r="AE17" s="74">
        <v>115373.15627184403</v>
      </c>
    </row>
    <row r="19" spans="1:31" x14ac:dyDescent="0.3">
      <c r="A19" s="68" t="s">
        <v>1233</v>
      </c>
      <c r="B19" s="68" t="s">
        <v>1315</v>
      </c>
      <c r="C19" s="68" t="s">
        <v>1316</v>
      </c>
      <c r="D19" s="68" t="s">
        <v>1317</v>
      </c>
      <c r="E19" s="68" t="s">
        <v>1318</v>
      </c>
      <c r="F19" s="68" t="s">
        <v>1319</v>
      </c>
      <c r="G19" s="68" t="s">
        <v>1320</v>
      </c>
      <c r="H19" s="68" t="s">
        <v>1321</v>
      </c>
      <c r="I19" s="68" t="s">
        <v>1322</v>
      </c>
      <c r="J19" s="68" t="s">
        <v>1323</v>
      </c>
      <c r="K19" s="68" t="s">
        <v>1324</v>
      </c>
      <c r="L19" s="68" t="s">
        <v>1325</v>
      </c>
      <c r="M19" s="68" t="s">
        <v>1326</v>
      </c>
      <c r="N19" s="68" t="s">
        <v>1327</v>
      </c>
      <c r="O19" s="68" t="s">
        <v>1328</v>
      </c>
      <c r="P19" s="68" t="s">
        <v>1329</v>
      </c>
      <c r="Q19" s="68" t="s">
        <v>1330</v>
      </c>
      <c r="R19" s="68" t="s">
        <v>1331</v>
      </c>
      <c r="S19" s="68" t="s">
        <v>1332</v>
      </c>
      <c r="T19" s="68" t="s">
        <v>1333</v>
      </c>
      <c r="U19" s="68" t="s">
        <v>1334</v>
      </c>
      <c r="V19" s="68" t="s">
        <v>1335</v>
      </c>
      <c r="W19" s="68" t="s">
        <v>1336</v>
      </c>
      <c r="X19" s="68" t="s">
        <v>1337</v>
      </c>
      <c r="Y19" s="68" t="s">
        <v>1338</v>
      </c>
      <c r="Z19" s="68" t="s">
        <v>1339</v>
      </c>
      <c r="AA19" s="68" t="s">
        <v>1340</v>
      </c>
      <c r="AB19" s="68" t="s">
        <v>1341</v>
      </c>
      <c r="AC19" s="68" t="s">
        <v>1342</v>
      </c>
      <c r="AD19" s="68" t="s">
        <v>1343</v>
      </c>
      <c r="AE19" s="68" t="s">
        <v>1344</v>
      </c>
    </row>
    <row r="20" spans="1:31" x14ac:dyDescent="0.3">
      <c r="A20" s="72" t="s">
        <v>1352</v>
      </c>
      <c r="B20" s="72" t="s">
        <v>621</v>
      </c>
      <c r="C20" s="73">
        <v>10240</v>
      </c>
      <c r="D20" s="73">
        <v>9765</v>
      </c>
      <c r="E20" s="73">
        <v>8290</v>
      </c>
      <c r="F20" s="73">
        <v>7376.5209750000004</v>
      </c>
      <c r="G20" s="73">
        <v>5275.2912049999977</v>
      </c>
      <c r="H20" s="73">
        <v>5205.869324999996</v>
      </c>
      <c r="I20" s="73">
        <v>5205.869324999996</v>
      </c>
      <c r="J20" s="73">
        <v>5205.869324999996</v>
      </c>
      <c r="K20" s="73">
        <v>3811.8847699999978</v>
      </c>
      <c r="L20" s="73">
        <v>3811.8847699999978</v>
      </c>
      <c r="M20" s="73">
        <v>3811.8847699999978</v>
      </c>
      <c r="N20" s="73">
        <v>1732.2289299999979</v>
      </c>
      <c r="O20" s="73">
        <v>1732.2289299999979</v>
      </c>
      <c r="P20" s="73">
        <v>1732.2289299999979</v>
      </c>
      <c r="Q20" s="73">
        <v>1350</v>
      </c>
      <c r="R20" s="73">
        <v>1350</v>
      </c>
      <c r="S20" s="73">
        <v>1350</v>
      </c>
      <c r="T20" s="73">
        <v>1350</v>
      </c>
      <c r="U20" s="73">
        <v>1350</v>
      </c>
      <c r="V20" s="73">
        <v>1350</v>
      </c>
      <c r="W20" s="73">
        <v>690</v>
      </c>
      <c r="X20" s="73">
        <v>0</v>
      </c>
      <c r="Y20" s="73">
        <v>0</v>
      </c>
      <c r="Z20" s="73">
        <v>0</v>
      </c>
      <c r="AA20" s="73">
        <v>0</v>
      </c>
      <c r="AB20" s="73">
        <v>0</v>
      </c>
      <c r="AC20" s="73">
        <v>0</v>
      </c>
      <c r="AD20" s="73">
        <v>0</v>
      </c>
      <c r="AE20" s="73">
        <v>0</v>
      </c>
    </row>
    <row r="21" spans="1:31" x14ac:dyDescent="0.3">
      <c r="A21" s="72" t="s">
        <v>1352</v>
      </c>
      <c r="B21" s="72" t="s">
        <v>622</v>
      </c>
      <c r="C21" s="73">
        <v>0</v>
      </c>
      <c r="D21" s="73">
        <v>0</v>
      </c>
      <c r="E21" s="73">
        <v>0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>
        <v>0</v>
      </c>
      <c r="L21" s="73">
        <v>0</v>
      </c>
      <c r="M21" s="73">
        <v>0</v>
      </c>
      <c r="N21" s="73">
        <v>0</v>
      </c>
      <c r="O21" s="73">
        <v>0</v>
      </c>
      <c r="P21" s="73">
        <v>0</v>
      </c>
      <c r="Q21" s="73">
        <v>0</v>
      </c>
      <c r="R21" s="73">
        <v>0</v>
      </c>
      <c r="S21" s="73">
        <v>0</v>
      </c>
      <c r="T21" s="73">
        <v>0</v>
      </c>
      <c r="U21" s="73">
        <v>0</v>
      </c>
      <c r="V21" s="73">
        <v>0</v>
      </c>
      <c r="W21" s="73">
        <v>0</v>
      </c>
      <c r="X21" s="73">
        <v>0</v>
      </c>
      <c r="Y21" s="73">
        <v>0</v>
      </c>
      <c r="Z21" s="73">
        <v>0</v>
      </c>
      <c r="AA21" s="73">
        <v>0</v>
      </c>
      <c r="AB21" s="73">
        <v>0</v>
      </c>
      <c r="AC21" s="73">
        <v>0</v>
      </c>
      <c r="AD21" s="73">
        <v>0</v>
      </c>
      <c r="AE21" s="73">
        <v>0</v>
      </c>
    </row>
    <row r="22" spans="1:31" x14ac:dyDescent="0.3">
      <c r="A22" s="72" t="s">
        <v>1352</v>
      </c>
      <c r="B22" s="72" t="s">
        <v>360</v>
      </c>
      <c r="C22" s="73">
        <v>625</v>
      </c>
      <c r="D22" s="73">
        <v>625</v>
      </c>
      <c r="E22" s="73">
        <v>625</v>
      </c>
      <c r="F22" s="73">
        <v>625</v>
      </c>
      <c r="G22" s="73">
        <v>625</v>
      </c>
      <c r="H22" s="73">
        <v>625</v>
      </c>
      <c r="I22" s="73">
        <v>625</v>
      </c>
      <c r="J22" s="73">
        <v>625</v>
      </c>
      <c r="K22" s="73">
        <v>625</v>
      </c>
      <c r="L22" s="73">
        <v>625</v>
      </c>
      <c r="M22" s="73">
        <v>625</v>
      </c>
      <c r="N22" s="73">
        <v>625</v>
      </c>
      <c r="O22" s="73">
        <v>625</v>
      </c>
      <c r="P22" s="73">
        <v>625</v>
      </c>
      <c r="Q22" s="73">
        <v>625</v>
      </c>
      <c r="R22" s="73">
        <v>625</v>
      </c>
      <c r="S22" s="73">
        <v>625</v>
      </c>
      <c r="T22" s="73">
        <v>625</v>
      </c>
      <c r="U22" s="73">
        <v>625</v>
      </c>
      <c r="V22" s="73">
        <v>625</v>
      </c>
      <c r="W22" s="73">
        <v>625</v>
      </c>
      <c r="X22" s="73">
        <v>625</v>
      </c>
      <c r="Y22" s="73">
        <v>185</v>
      </c>
      <c r="Z22" s="73">
        <v>0</v>
      </c>
      <c r="AA22" s="73">
        <v>0</v>
      </c>
      <c r="AB22" s="73">
        <v>0</v>
      </c>
      <c r="AC22" s="73">
        <v>0</v>
      </c>
      <c r="AD22" s="73">
        <v>0</v>
      </c>
      <c r="AE22" s="73">
        <v>0</v>
      </c>
    </row>
    <row r="23" spans="1:31" x14ac:dyDescent="0.3">
      <c r="A23" s="72" t="s">
        <v>1352</v>
      </c>
      <c r="B23" s="72" t="s">
        <v>1346</v>
      </c>
      <c r="C23" s="73">
        <v>0</v>
      </c>
      <c r="D23" s="73">
        <v>0</v>
      </c>
      <c r="E23" s="73">
        <v>0</v>
      </c>
      <c r="F23" s="73">
        <v>0</v>
      </c>
      <c r="G23" s="73">
        <v>0</v>
      </c>
      <c r="H23" s="73">
        <v>0</v>
      </c>
      <c r="I23" s="73">
        <v>0</v>
      </c>
      <c r="J23" s="73">
        <v>0</v>
      </c>
      <c r="K23" s="73">
        <v>0</v>
      </c>
      <c r="L23" s="73">
        <v>0</v>
      </c>
      <c r="M23" s="73">
        <v>0</v>
      </c>
      <c r="N23" s="73">
        <v>0</v>
      </c>
      <c r="O23" s="73">
        <v>0</v>
      </c>
      <c r="P23" s="73">
        <v>0</v>
      </c>
      <c r="Q23" s="73">
        <v>0</v>
      </c>
      <c r="R23" s="73">
        <v>0</v>
      </c>
      <c r="S23" s="73">
        <v>0</v>
      </c>
      <c r="T23" s="73">
        <v>0</v>
      </c>
      <c r="U23" s="73">
        <v>0</v>
      </c>
      <c r="V23" s="73">
        <v>0</v>
      </c>
      <c r="W23" s="73">
        <v>0</v>
      </c>
      <c r="X23" s="73">
        <v>0</v>
      </c>
      <c r="Y23" s="73">
        <v>0</v>
      </c>
      <c r="Z23" s="73">
        <v>0</v>
      </c>
      <c r="AA23" s="73">
        <v>0</v>
      </c>
      <c r="AB23" s="73">
        <v>0</v>
      </c>
      <c r="AC23" s="73">
        <v>0</v>
      </c>
      <c r="AD23" s="73">
        <v>0</v>
      </c>
      <c r="AE23" s="73">
        <v>0</v>
      </c>
    </row>
    <row r="24" spans="1:31" x14ac:dyDescent="0.3">
      <c r="A24" s="72" t="s">
        <v>1352</v>
      </c>
      <c r="B24" s="72" t="s">
        <v>1347</v>
      </c>
      <c r="C24" s="73">
        <v>1438</v>
      </c>
      <c r="D24" s="73">
        <v>1438</v>
      </c>
      <c r="E24" s="73">
        <v>1438</v>
      </c>
      <c r="F24" s="73">
        <v>1438</v>
      </c>
      <c r="G24" s="73">
        <v>1438</v>
      </c>
      <c r="H24" s="73">
        <v>1438</v>
      </c>
      <c r="I24" s="73">
        <v>1438</v>
      </c>
      <c r="J24" s="73">
        <v>1438</v>
      </c>
      <c r="K24" s="73">
        <v>1438</v>
      </c>
      <c r="L24" s="73">
        <v>1438</v>
      </c>
      <c r="M24" s="73">
        <v>1438</v>
      </c>
      <c r="N24" s="73">
        <v>1438</v>
      </c>
      <c r="O24" s="73">
        <v>1438</v>
      </c>
      <c r="P24" s="73">
        <v>1438</v>
      </c>
      <c r="Q24" s="73">
        <v>1388</v>
      </c>
      <c r="R24" s="73">
        <v>1388</v>
      </c>
      <c r="S24" s="73">
        <v>2328.2426</v>
      </c>
      <c r="T24" s="73">
        <v>2328.2426</v>
      </c>
      <c r="U24" s="73">
        <v>2328.2426</v>
      </c>
      <c r="V24" s="73">
        <v>2328.2426</v>
      </c>
      <c r="W24" s="73">
        <v>2328.2426</v>
      </c>
      <c r="X24" s="73">
        <v>2328.2426</v>
      </c>
      <c r="Y24" s="73">
        <v>3280.3523999999998</v>
      </c>
      <c r="Z24" s="73">
        <v>3230.4189999999999</v>
      </c>
      <c r="AA24" s="73">
        <v>3230.4189999999999</v>
      </c>
      <c r="AB24" s="73">
        <v>3230.4189999999999</v>
      </c>
      <c r="AC24" s="73">
        <v>3230.4189999999999</v>
      </c>
      <c r="AD24" s="73">
        <v>3267.6323000000002</v>
      </c>
      <c r="AE24" s="73">
        <v>3267.6323000000002</v>
      </c>
    </row>
    <row r="25" spans="1:31" x14ac:dyDescent="0.3">
      <c r="A25" s="72" t="s">
        <v>1352</v>
      </c>
      <c r="B25" s="72" t="s">
        <v>1271</v>
      </c>
      <c r="C25" s="73">
        <v>2585</v>
      </c>
      <c r="D25" s="73">
        <v>2585</v>
      </c>
      <c r="E25" s="73">
        <v>2585</v>
      </c>
      <c r="F25" s="73">
        <v>2585</v>
      </c>
      <c r="G25" s="73">
        <v>2585</v>
      </c>
      <c r="H25" s="73">
        <v>2585</v>
      </c>
      <c r="I25" s="73">
        <v>2585</v>
      </c>
      <c r="J25" s="73">
        <v>2585</v>
      </c>
      <c r="K25" s="73">
        <v>2585</v>
      </c>
      <c r="L25" s="73">
        <v>2585</v>
      </c>
      <c r="M25" s="73">
        <v>2585</v>
      </c>
      <c r="N25" s="73">
        <v>2585</v>
      </c>
      <c r="O25" s="73">
        <v>2585</v>
      </c>
      <c r="P25" s="73">
        <v>2585</v>
      </c>
      <c r="Q25" s="73">
        <v>2585</v>
      </c>
      <c r="R25" s="73">
        <v>2585</v>
      </c>
      <c r="S25" s="73">
        <v>2585</v>
      </c>
      <c r="T25" s="73">
        <v>2585</v>
      </c>
      <c r="U25" s="73">
        <v>2585</v>
      </c>
      <c r="V25" s="73">
        <v>2585</v>
      </c>
      <c r="W25" s="73">
        <v>2585</v>
      </c>
      <c r="X25" s="73">
        <v>2585</v>
      </c>
      <c r="Y25" s="73">
        <v>2585</v>
      </c>
      <c r="Z25" s="73">
        <v>2585</v>
      </c>
      <c r="AA25" s="73">
        <v>2585</v>
      </c>
      <c r="AB25" s="73">
        <v>2585</v>
      </c>
      <c r="AC25" s="73">
        <v>2585</v>
      </c>
      <c r="AD25" s="73">
        <v>2585</v>
      </c>
      <c r="AE25" s="73">
        <v>2585</v>
      </c>
    </row>
    <row r="26" spans="1:31" x14ac:dyDescent="0.3">
      <c r="A26" s="72" t="s">
        <v>1352</v>
      </c>
      <c r="B26" s="72" t="s">
        <v>626</v>
      </c>
      <c r="C26" s="73">
        <v>3287.9026395422325</v>
      </c>
      <c r="D26" s="73">
        <v>3508.2166195422324</v>
      </c>
      <c r="E26" s="73">
        <v>4836.8655495422327</v>
      </c>
      <c r="F26" s="73">
        <v>6773.201509542233</v>
      </c>
      <c r="G26" s="73">
        <v>6773.201509542233</v>
      </c>
      <c r="H26" s="73">
        <v>7311.0771995422328</v>
      </c>
      <c r="I26" s="73">
        <v>8166.4242995422328</v>
      </c>
      <c r="J26" s="73">
        <v>8480.6708995422323</v>
      </c>
      <c r="K26" s="73">
        <v>10240.438299542233</v>
      </c>
      <c r="L26" s="73">
        <v>10240.438299542233</v>
      </c>
      <c r="M26" s="73">
        <v>10240.438299542233</v>
      </c>
      <c r="N26" s="73">
        <v>12936.887103587464</v>
      </c>
      <c r="O26" s="73">
        <v>12936.887103651303</v>
      </c>
      <c r="P26" s="73">
        <v>12936.887103657693</v>
      </c>
      <c r="Q26" s="73">
        <v>12936.887103723224</v>
      </c>
      <c r="R26" s="73">
        <v>12890.387146612782</v>
      </c>
      <c r="S26" s="73">
        <v>12620.387146639463</v>
      </c>
      <c r="T26" s="73">
        <v>13517.907737449834</v>
      </c>
      <c r="U26" s="73">
        <v>13517.907737458154</v>
      </c>
      <c r="V26" s="73">
        <v>13157.407737464855</v>
      </c>
      <c r="W26" s="73">
        <v>14392.950759644133</v>
      </c>
      <c r="X26" s="73">
        <v>14892.949944577633</v>
      </c>
      <c r="Y26" s="73">
        <v>14597.969941220701</v>
      </c>
      <c r="Z26" s="73">
        <v>14597.969941220701</v>
      </c>
      <c r="AA26" s="73">
        <v>15319.252641220701</v>
      </c>
      <c r="AB26" s="73">
        <v>16376.585941203843</v>
      </c>
      <c r="AC26" s="73">
        <v>17453.535841239784</v>
      </c>
      <c r="AD26" s="73">
        <v>17549.571408168944</v>
      </c>
      <c r="AE26" s="73">
        <v>17697.533635727537</v>
      </c>
    </row>
    <row r="27" spans="1:31" x14ac:dyDescent="0.3">
      <c r="A27" s="72" t="s">
        <v>1352</v>
      </c>
      <c r="B27" s="72" t="s">
        <v>1348</v>
      </c>
      <c r="C27" s="73">
        <v>2130.362995147701</v>
      </c>
      <c r="D27" s="73">
        <v>2600.362995147701</v>
      </c>
      <c r="E27" s="73">
        <v>2600.362995147701</v>
      </c>
      <c r="F27" s="73">
        <v>2600.362995147701</v>
      </c>
      <c r="G27" s="73">
        <v>3144.0237351477008</v>
      </c>
      <c r="H27" s="73">
        <v>3144.0237351477008</v>
      </c>
      <c r="I27" s="73">
        <v>3144.0237351477008</v>
      </c>
      <c r="J27" s="73">
        <v>3308.241822147701</v>
      </c>
      <c r="K27" s="73">
        <v>6626.8021951477003</v>
      </c>
      <c r="L27" s="73">
        <v>6626.8021951477003</v>
      </c>
      <c r="M27" s="73">
        <v>6626.8021951477003</v>
      </c>
      <c r="N27" s="73">
        <v>7216.6719951477007</v>
      </c>
      <c r="O27" s="73">
        <v>7435.2210951476909</v>
      </c>
      <c r="P27" s="73">
        <v>7435.2210951476909</v>
      </c>
      <c r="Q27" s="73">
        <v>7435.2210951476909</v>
      </c>
      <c r="R27" s="73">
        <v>7621.9482951477003</v>
      </c>
      <c r="S27" s="73">
        <v>10189.788565147699</v>
      </c>
      <c r="T27" s="73">
        <v>10664.885262095942</v>
      </c>
      <c r="U27" s="73">
        <v>11318.083562095942</v>
      </c>
      <c r="V27" s="73">
        <v>12889.901262095942</v>
      </c>
      <c r="W27" s="73">
        <v>14913.163462095943</v>
      </c>
      <c r="X27" s="73">
        <v>17685.001260570069</v>
      </c>
      <c r="Y27" s="73">
        <v>18079.023260570066</v>
      </c>
      <c r="Z27" s="73">
        <v>18079.023260570066</v>
      </c>
      <c r="AA27" s="73">
        <v>18079.023260570066</v>
      </c>
      <c r="AB27" s="73">
        <v>20119.037260570069</v>
      </c>
      <c r="AC27" s="73">
        <v>20119.037260570069</v>
      </c>
      <c r="AD27" s="73">
        <v>20069.037260570069</v>
      </c>
      <c r="AE27" s="73">
        <v>19447.47725538208</v>
      </c>
    </row>
    <row r="28" spans="1:31" x14ac:dyDescent="0.3">
      <c r="A28" s="72" t="s">
        <v>1352</v>
      </c>
      <c r="B28" s="72" t="s">
        <v>1349</v>
      </c>
      <c r="C28" s="73">
        <v>0</v>
      </c>
      <c r="D28" s="73">
        <v>0</v>
      </c>
      <c r="E28" s="73">
        <v>0</v>
      </c>
      <c r="F28" s="73">
        <v>0</v>
      </c>
      <c r="G28" s="73">
        <v>0</v>
      </c>
      <c r="H28" s="73">
        <v>0</v>
      </c>
      <c r="I28" s="73">
        <v>0</v>
      </c>
      <c r="J28" s="73">
        <v>0</v>
      </c>
      <c r="K28" s="73">
        <v>0</v>
      </c>
      <c r="L28" s="73">
        <v>0</v>
      </c>
      <c r="M28" s="73">
        <v>0</v>
      </c>
      <c r="N28" s="73">
        <v>1.3591777000000001E-4</v>
      </c>
      <c r="O28" s="73">
        <v>1.3596642000000001E-4</v>
      </c>
      <c r="P28" s="73">
        <v>1.3597281999999999E-4</v>
      </c>
      <c r="Q28" s="73">
        <v>1.5765669999999999E-4</v>
      </c>
      <c r="R28" s="73">
        <v>1.5768406000000001E-4</v>
      </c>
      <c r="S28" s="73">
        <v>1.5808188E-4</v>
      </c>
      <c r="T28" s="73">
        <v>1.5811826999999901E-4</v>
      </c>
      <c r="U28" s="73">
        <v>884.5738734529001</v>
      </c>
      <c r="V28" s="73">
        <v>884.57387347610006</v>
      </c>
      <c r="W28" s="73">
        <v>1408.5798</v>
      </c>
      <c r="X28" s="73">
        <v>1408.5798</v>
      </c>
      <c r="Y28" s="73">
        <v>1408.5798</v>
      </c>
      <c r="Z28" s="73">
        <v>1707.91534</v>
      </c>
      <c r="AA28" s="73">
        <v>1707.91534</v>
      </c>
      <c r="AB28" s="73">
        <v>1707.91534</v>
      </c>
      <c r="AC28" s="73">
        <v>1707.91534</v>
      </c>
      <c r="AD28" s="73">
        <v>1707.91534</v>
      </c>
      <c r="AE28" s="73">
        <v>1707.9153000000001</v>
      </c>
    </row>
    <row r="29" spans="1:31" x14ac:dyDescent="0.3">
      <c r="A29" s="72" t="s">
        <v>1352</v>
      </c>
      <c r="B29" s="72" t="s">
        <v>612</v>
      </c>
      <c r="C29" s="73">
        <v>240</v>
      </c>
      <c r="D29" s="73">
        <v>240</v>
      </c>
      <c r="E29" s="73">
        <v>240</v>
      </c>
      <c r="F29" s="73">
        <v>240</v>
      </c>
      <c r="G29" s="73">
        <v>2280</v>
      </c>
      <c r="H29" s="73">
        <v>2280</v>
      </c>
      <c r="I29" s="73">
        <v>2280</v>
      </c>
      <c r="J29" s="73">
        <v>2280</v>
      </c>
      <c r="K29" s="73">
        <v>4279.9998999999998</v>
      </c>
      <c r="L29" s="73">
        <v>4279.9998999999998</v>
      </c>
      <c r="M29" s="73">
        <v>4279.9998999999998</v>
      </c>
      <c r="N29" s="73">
        <v>4279.9998999999998</v>
      </c>
      <c r="O29" s="73">
        <v>4279.9998999999998</v>
      </c>
      <c r="P29" s="73">
        <v>4279.9998999999998</v>
      </c>
      <c r="Q29" s="73">
        <v>4279.9998999999998</v>
      </c>
      <c r="R29" s="73">
        <v>4279.9998999999998</v>
      </c>
      <c r="S29" s="73">
        <v>4279.9998999999998</v>
      </c>
      <c r="T29" s="73">
        <v>4279.9998999999998</v>
      </c>
      <c r="U29" s="73">
        <v>4297.2664000000004</v>
      </c>
      <c r="V29" s="73">
        <v>4297.2664000000004</v>
      </c>
      <c r="W29" s="73">
        <v>4880</v>
      </c>
      <c r="X29" s="73">
        <v>4880</v>
      </c>
      <c r="Y29" s="73">
        <v>4880</v>
      </c>
      <c r="Z29" s="73">
        <v>4880</v>
      </c>
      <c r="AA29" s="73">
        <v>4880</v>
      </c>
      <c r="AB29" s="73">
        <v>4880</v>
      </c>
      <c r="AC29" s="73">
        <v>4880</v>
      </c>
      <c r="AD29" s="73">
        <v>4880</v>
      </c>
      <c r="AE29" s="73">
        <v>4880</v>
      </c>
    </row>
    <row r="30" spans="1:31" x14ac:dyDescent="0.3">
      <c r="A30" s="72" t="s">
        <v>1352</v>
      </c>
      <c r="B30" s="72" t="s">
        <v>1350</v>
      </c>
      <c r="C30" s="73">
        <v>33.809000492095876</v>
      </c>
      <c r="D30" s="73">
        <v>82.708997726440401</v>
      </c>
      <c r="E30" s="73">
        <v>156.7610015869133</v>
      </c>
      <c r="F30" s="73">
        <v>263.89000701904251</v>
      </c>
      <c r="G30" s="73">
        <v>405.04799652099609</v>
      </c>
      <c r="H30" s="73">
        <v>567.05899810790902</v>
      </c>
      <c r="I30" s="73">
        <v>769.63403320312409</v>
      </c>
      <c r="J30" s="73">
        <v>1010.102981567382</v>
      </c>
      <c r="K30" s="73">
        <v>1287.846038818356</v>
      </c>
      <c r="L30" s="73">
        <v>1513.001998901364</v>
      </c>
      <c r="M30" s="73">
        <v>1757.9950256347629</v>
      </c>
      <c r="N30" s="73">
        <v>2022.752929687492</v>
      </c>
      <c r="O30" s="73">
        <v>2303.8510437011641</v>
      </c>
      <c r="P30" s="73">
        <v>2570.3709106445258</v>
      </c>
      <c r="Q30" s="73">
        <v>2845.8051147460928</v>
      </c>
      <c r="R30" s="73">
        <v>2993.400024414062</v>
      </c>
      <c r="S30" s="73">
        <v>3149.60205078125</v>
      </c>
      <c r="T30" s="73">
        <v>3306.082000732416</v>
      </c>
      <c r="U30" s="73">
        <v>3472.6760864257813</v>
      </c>
      <c r="V30" s="73">
        <v>3642.4990844726508</v>
      </c>
      <c r="W30" s="73">
        <v>3815.6539916992128</v>
      </c>
      <c r="X30" s="73">
        <v>3993.2119750976508</v>
      </c>
      <c r="Y30" s="73">
        <v>4175.7440795898383</v>
      </c>
      <c r="Z30" s="73">
        <v>4364.7819213867133</v>
      </c>
      <c r="AA30" s="73">
        <v>4557.4061279296875</v>
      </c>
      <c r="AB30" s="73">
        <v>4750.507080078125</v>
      </c>
      <c r="AC30" s="73">
        <v>4944.2018432617178</v>
      </c>
      <c r="AD30" s="73">
        <v>5141.238037109375</v>
      </c>
      <c r="AE30" s="73">
        <v>5338.71484375</v>
      </c>
    </row>
    <row r="31" spans="1:31" x14ac:dyDescent="0.3">
      <c r="A31" s="96" t="s">
        <v>1351</v>
      </c>
      <c r="B31" s="96"/>
      <c r="C31" s="74">
        <v>20306.265634689935</v>
      </c>
      <c r="D31" s="74">
        <v>20521.579614689934</v>
      </c>
      <c r="E31" s="74">
        <v>20375.228544689933</v>
      </c>
      <c r="F31" s="74">
        <v>21398.085479689933</v>
      </c>
      <c r="G31" s="74">
        <v>19840.516449689931</v>
      </c>
      <c r="H31" s="74">
        <v>20308.97025968993</v>
      </c>
      <c r="I31" s="74">
        <v>21164.317359689929</v>
      </c>
      <c r="J31" s="74">
        <v>21642.782046689932</v>
      </c>
      <c r="K31" s="74">
        <v>25327.12526468993</v>
      </c>
      <c r="L31" s="74">
        <v>25327.12526468993</v>
      </c>
      <c r="M31" s="74">
        <v>25327.12526468993</v>
      </c>
      <c r="N31" s="74">
        <v>26533.788028735158</v>
      </c>
      <c r="O31" s="74">
        <v>26752.33712879899</v>
      </c>
      <c r="P31" s="74">
        <v>26752.337128805382</v>
      </c>
      <c r="Q31" s="74">
        <v>26320.108198870916</v>
      </c>
      <c r="R31" s="74">
        <v>26460.335441760482</v>
      </c>
      <c r="S31" s="74">
        <v>29698.418311787158</v>
      </c>
      <c r="T31" s="74">
        <v>31071.035599545779</v>
      </c>
      <c r="U31" s="74">
        <v>31724.233899554092</v>
      </c>
      <c r="V31" s="74">
        <v>32935.551599560793</v>
      </c>
      <c r="W31" s="74">
        <v>35534.356821740075</v>
      </c>
      <c r="X31" s="74">
        <v>38116.193805147705</v>
      </c>
      <c r="Y31" s="74">
        <v>38727.345601790767</v>
      </c>
      <c r="Z31" s="74">
        <v>38492.412201790765</v>
      </c>
      <c r="AA31" s="74">
        <v>39213.694901790768</v>
      </c>
      <c r="AB31" s="74">
        <v>42311.042201773911</v>
      </c>
      <c r="AC31" s="74">
        <v>43387.992101809854</v>
      </c>
      <c r="AD31" s="74">
        <v>43471.240968739017</v>
      </c>
      <c r="AE31" s="74">
        <v>42997.643191109615</v>
      </c>
    </row>
    <row r="32" spans="1:31" x14ac:dyDescent="0.3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</row>
    <row r="33" spans="1:31" x14ac:dyDescent="0.3">
      <c r="A33" s="68" t="s">
        <v>1233</v>
      </c>
      <c r="B33" s="68" t="s">
        <v>1315</v>
      </c>
      <c r="C33" s="68" t="s">
        <v>1316</v>
      </c>
      <c r="D33" s="68" t="s">
        <v>1317</v>
      </c>
      <c r="E33" s="68" t="s">
        <v>1318</v>
      </c>
      <c r="F33" s="68" t="s">
        <v>1319</v>
      </c>
      <c r="G33" s="68" t="s">
        <v>1320</v>
      </c>
      <c r="H33" s="68" t="s">
        <v>1321</v>
      </c>
      <c r="I33" s="68" t="s">
        <v>1322</v>
      </c>
      <c r="J33" s="68" t="s">
        <v>1323</v>
      </c>
      <c r="K33" s="68" t="s">
        <v>1324</v>
      </c>
      <c r="L33" s="68" t="s">
        <v>1325</v>
      </c>
      <c r="M33" s="68" t="s">
        <v>1326</v>
      </c>
      <c r="N33" s="68" t="s">
        <v>1327</v>
      </c>
      <c r="O33" s="68" t="s">
        <v>1328</v>
      </c>
      <c r="P33" s="68" t="s">
        <v>1329</v>
      </c>
      <c r="Q33" s="68" t="s">
        <v>1330</v>
      </c>
      <c r="R33" s="68" t="s">
        <v>1331</v>
      </c>
      <c r="S33" s="68" t="s">
        <v>1332</v>
      </c>
      <c r="T33" s="68" t="s">
        <v>1333</v>
      </c>
      <c r="U33" s="68" t="s">
        <v>1334</v>
      </c>
      <c r="V33" s="68" t="s">
        <v>1335</v>
      </c>
      <c r="W33" s="68" t="s">
        <v>1336</v>
      </c>
      <c r="X33" s="68" t="s">
        <v>1337</v>
      </c>
      <c r="Y33" s="68" t="s">
        <v>1338</v>
      </c>
      <c r="Z33" s="68" t="s">
        <v>1339</v>
      </c>
      <c r="AA33" s="68" t="s">
        <v>1340</v>
      </c>
      <c r="AB33" s="68" t="s">
        <v>1341</v>
      </c>
      <c r="AC33" s="68" t="s">
        <v>1342</v>
      </c>
      <c r="AD33" s="68" t="s">
        <v>1343</v>
      </c>
      <c r="AE33" s="68" t="s">
        <v>1344</v>
      </c>
    </row>
    <row r="34" spans="1:31" x14ac:dyDescent="0.3">
      <c r="A34" s="72" t="s">
        <v>1353</v>
      </c>
      <c r="B34" s="72" t="s">
        <v>621</v>
      </c>
      <c r="C34" s="73">
        <v>8126</v>
      </c>
      <c r="D34" s="73">
        <v>8126</v>
      </c>
      <c r="E34" s="73">
        <v>8126</v>
      </c>
      <c r="F34" s="73">
        <v>4636.9815342288994</v>
      </c>
      <c r="G34" s="73">
        <v>4636.9815341202002</v>
      </c>
      <c r="H34" s="73">
        <v>4403.0626024990997</v>
      </c>
      <c r="I34" s="73">
        <v>4267.4332529005296</v>
      </c>
      <c r="J34" s="73">
        <v>4267.4327699999994</v>
      </c>
      <c r="K34" s="73">
        <v>4140.8579699999991</v>
      </c>
      <c r="L34" s="73">
        <v>4140.8579699999991</v>
      </c>
      <c r="M34" s="73">
        <v>4140.8579699999991</v>
      </c>
      <c r="N34" s="73">
        <v>4140.8579699999991</v>
      </c>
      <c r="O34" s="73">
        <v>3666.7058810599042</v>
      </c>
      <c r="P34" s="73">
        <v>3666.7058810640201</v>
      </c>
      <c r="Q34" s="73">
        <v>3666.7058810764902</v>
      </c>
      <c r="R34" s="73">
        <v>3295.2738756200947</v>
      </c>
      <c r="S34" s="73">
        <v>3295.2730810693201</v>
      </c>
      <c r="T34" s="73">
        <v>3295.2730810841999</v>
      </c>
      <c r="U34" s="73">
        <v>3295.2730810819698</v>
      </c>
      <c r="V34" s="73">
        <v>3295.2730510787096</v>
      </c>
      <c r="W34" s="73">
        <v>3184.1178110752189</v>
      </c>
      <c r="X34" s="73">
        <v>2440.1178110726587</v>
      </c>
      <c r="Y34" s="73">
        <v>1839.4354899999989</v>
      </c>
      <c r="Z34" s="73">
        <v>1580.8447299999989</v>
      </c>
      <c r="AA34" s="73">
        <v>1580.8447299999989</v>
      </c>
      <c r="AB34" s="73">
        <v>1580.8447299999989</v>
      </c>
      <c r="AC34" s="73">
        <v>1266.0001325793901</v>
      </c>
      <c r="AD34" s="73">
        <v>1266.0001325889</v>
      </c>
      <c r="AE34" s="73">
        <v>1266.00013258324</v>
      </c>
    </row>
    <row r="35" spans="1:31" x14ac:dyDescent="0.3">
      <c r="A35" s="72" t="s">
        <v>1353</v>
      </c>
      <c r="B35" s="72" t="s">
        <v>622</v>
      </c>
      <c r="C35" s="73">
        <v>0</v>
      </c>
      <c r="D35" s="73">
        <v>0</v>
      </c>
      <c r="E35" s="73">
        <v>0</v>
      </c>
      <c r="F35" s="73">
        <v>0</v>
      </c>
      <c r="G35" s="73">
        <v>0</v>
      </c>
      <c r="H35" s="73">
        <v>0</v>
      </c>
      <c r="I35" s="73">
        <v>0</v>
      </c>
      <c r="J35" s="73">
        <v>0</v>
      </c>
      <c r="K35" s="73">
        <v>0</v>
      </c>
      <c r="L35" s="73">
        <v>0</v>
      </c>
      <c r="M35" s="73">
        <v>0</v>
      </c>
      <c r="N35" s="73">
        <v>0</v>
      </c>
      <c r="O35" s="73">
        <v>0</v>
      </c>
      <c r="P35" s="73">
        <v>0</v>
      </c>
      <c r="Q35" s="73">
        <v>0</v>
      </c>
      <c r="R35" s="73">
        <v>0</v>
      </c>
      <c r="S35" s="73">
        <v>0</v>
      </c>
      <c r="T35" s="73">
        <v>0</v>
      </c>
      <c r="U35" s="73">
        <v>0</v>
      </c>
      <c r="V35" s="73">
        <v>0</v>
      </c>
      <c r="W35" s="73">
        <v>0</v>
      </c>
      <c r="X35" s="73">
        <v>0</v>
      </c>
      <c r="Y35" s="73">
        <v>0</v>
      </c>
      <c r="Z35" s="73">
        <v>0</v>
      </c>
      <c r="AA35" s="73">
        <v>0</v>
      </c>
      <c r="AB35" s="73">
        <v>0</v>
      </c>
      <c r="AC35" s="73">
        <v>0</v>
      </c>
      <c r="AD35" s="73">
        <v>0</v>
      </c>
      <c r="AE35" s="73">
        <v>0</v>
      </c>
    </row>
    <row r="36" spans="1:31" x14ac:dyDescent="0.3">
      <c r="A36" s="72" t="s">
        <v>1353</v>
      </c>
      <c r="B36" s="72" t="s">
        <v>360</v>
      </c>
      <c r="C36" s="73">
        <v>1512.8999938964839</v>
      </c>
      <c r="D36" s="73">
        <v>1512.8999938964839</v>
      </c>
      <c r="E36" s="73">
        <v>1512.8999938964839</v>
      </c>
      <c r="F36" s="73">
        <v>1512.8999938964839</v>
      </c>
      <c r="G36" s="73">
        <v>1512.8999938964839</v>
      </c>
      <c r="H36" s="73">
        <v>1512.8999938964839</v>
      </c>
      <c r="I36" s="73">
        <v>1512.8999938964839</v>
      </c>
      <c r="J36" s="73">
        <v>1512.8999938964839</v>
      </c>
      <c r="K36" s="73">
        <v>1512.8999938964839</v>
      </c>
      <c r="L36" s="73">
        <v>1512.8999938964839</v>
      </c>
      <c r="M36" s="73">
        <v>1512.8999938964839</v>
      </c>
      <c r="N36" s="73">
        <v>1512.8999938964839</v>
      </c>
      <c r="O36" s="73">
        <v>1512.8999938964839</v>
      </c>
      <c r="P36" s="73">
        <v>1512.8999938964839</v>
      </c>
      <c r="Q36" s="73">
        <v>1512.8999938964839</v>
      </c>
      <c r="R36" s="73">
        <v>1127.8999938964839</v>
      </c>
      <c r="S36" s="73">
        <v>1127.8999938964839</v>
      </c>
      <c r="T36" s="73">
        <v>1127.8999938964839</v>
      </c>
      <c r="U36" s="73">
        <v>984.5</v>
      </c>
      <c r="V36" s="73">
        <v>984.5</v>
      </c>
      <c r="W36" s="73">
        <v>984.5</v>
      </c>
      <c r="X36" s="73">
        <v>984.5</v>
      </c>
      <c r="Y36" s="73">
        <v>984.5</v>
      </c>
      <c r="Z36" s="73">
        <v>984.5</v>
      </c>
      <c r="AA36" s="73">
        <v>340</v>
      </c>
      <c r="AB36" s="73">
        <v>180</v>
      </c>
      <c r="AC36" s="73">
        <v>180</v>
      </c>
      <c r="AD36" s="73">
        <v>180</v>
      </c>
      <c r="AE36" s="73">
        <v>180</v>
      </c>
    </row>
    <row r="37" spans="1:31" x14ac:dyDescent="0.3">
      <c r="A37" s="72" t="s">
        <v>1353</v>
      </c>
      <c r="B37" s="72" t="s">
        <v>1346</v>
      </c>
      <c r="C37" s="73">
        <v>84</v>
      </c>
      <c r="D37" s="73">
        <v>84</v>
      </c>
      <c r="E37" s="73">
        <v>84</v>
      </c>
      <c r="F37" s="73">
        <v>84</v>
      </c>
      <c r="G37" s="73">
        <v>84</v>
      </c>
      <c r="H37" s="73">
        <v>84</v>
      </c>
      <c r="I37" s="73">
        <v>84</v>
      </c>
      <c r="J37" s="73">
        <v>84</v>
      </c>
      <c r="K37" s="73">
        <v>84</v>
      </c>
      <c r="L37" s="73">
        <v>84</v>
      </c>
      <c r="M37" s="73">
        <v>84</v>
      </c>
      <c r="N37" s="73">
        <v>84</v>
      </c>
      <c r="O37" s="73">
        <v>84</v>
      </c>
      <c r="P37" s="73">
        <v>84</v>
      </c>
      <c r="Q37" s="73">
        <v>84</v>
      </c>
      <c r="R37" s="73">
        <v>84</v>
      </c>
      <c r="S37" s="73">
        <v>84</v>
      </c>
      <c r="T37" s="73">
        <v>84</v>
      </c>
      <c r="U37" s="73">
        <v>84</v>
      </c>
      <c r="V37" s="73">
        <v>84</v>
      </c>
      <c r="W37" s="73">
        <v>84</v>
      </c>
      <c r="X37" s="73">
        <v>84</v>
      </c>
      <c r="Y37" s="73">
        <v>84</v>
      </c>
      <c r="Z37" s="73">
        <v>84</v>
      </c>
      <c r="AA37" s="73">
        <v>84</v>
      </c>
      <c r="AB37" s="73">
        <v>0</v>
      </c>
      <c r="AC37" s="73">
        <v>0</v>
      </c>
      <c r="AD37" s="73">
        <v>0</v>
      </c>
      <c r="AE37" s="73">
        <v>0</v>
      </c>
    </row>
    <row r="38" spans="1:31" x14ac:dyDescent="0.3">
      <c r="A38" s="72" t="s">
        <v>1353</v>
      </c>
      <c r="B38" s="72" t="s">
        <v>1347</v>
      </c>
      <c r="C38" s="73">
        <v>1910</v>
      </c>
      <c r="D38" s="73">
        <v>1910</v>
      </c>
      <c r="E38" s="73">
        <v>1910</v>
      </c>
      <c r="F38" s="73">
        <v>1910</v>
      </c>
      <c r="G38" s="73">
        <v>1910</v>
      </c>
      <c r="H38" s="73">
        <v>1910</v>
      </c>
      <c r="I38" s="73">
        <v>1910</v>
      </c>
      <c r="J38" s="73">
        <v>1910</v>
      </c>
      <c r="K38" s="73">
        <v>1910</v>
      </c>
      <c r="L38" s="73">
        <v>1910</v>
      </c>
      <c r="M38" s="73">
        <v>1910</v>
      </c>
      <c r="N38" s="73">
        <v>1910</v>
      </c>
      <c r="O38" s="73">
        <v>1618</v>
      </c>
      <c r="P38" s="73">
        <v>1501</v>
      </c>
      <c r="Q38" s="73">
        <v>1501</v>
      </c>
      <c r="R38" s="73">
        <v>1501</v>
      </c>
      <c r="S38" s="73">
        <v>1501</v>
      </c>
      <c r="T38" s="73">
        <v>1501</v>
      </c>
      <c r="U38" s="73">
        <v>2396.6260000000002</v>
      </c>
      <c r="V38" s="73">
        <v>2396.6260000000002</v>
      </c>
      <c r="W38" s="73">
        <v>2396.6260000000002</v>
      </c>
      <c r="X38" s="73">
        <v>2527.2094999999999</v>
      </c>
      <c r="Y38" s="73">
        <v>2527.2094999999999</v>
      </c>
      <c r="Z38" s="73">
        <v>2395.2094999999999</v>
      </c>
      <c r="AA38" s="73">
        <v>2395.2094999999999</v>
      </c>
      <c r="AB38" s="73">
        <v>4272.5706</v>
      </c>
      <c r="AC38" s="73">
        <v>4272.5706</v>
      </c>
      <c r="AD38" s="73">
        <v>5059.6904000000004</v>
      </c>
      <c r="AE38" s="73">
        <v>4540.6904000000004</v>
      </c>
    </row>
    <row r="39" spans="1:31" x14ac:dyDescent="0.3">
      <c r="A39" s="72" t="s">
        <v>1353</v>
      </c>
      <c r="B39" s="72" t="s">
        <v>1271</v>
      </c>
      <c r="C39" s="73">
        <v>152.40000152587891</v>
      </c>
      <c r="D39" s="73">
        <v>152.40000152587891</v>
      </c>
      <c r="E39" s="73">
        <v>152.40000152587891</v>
      </c>
      <c r="F39" s="73">
        <v>152.40000152587891</v>
      </c>
      <c r="G39" s="73">
        <v>152.40000152587891</v>
      </c>
      <c r="H39" s="73">
        <v>152.40000152587891</v>
      </c>
      <c r="I39" s="73">
        <v>152.40000152587891</v>
      </c>
      <c r="J39" s="73">
        <v>152.40000152587891</v>
      </c>
      <c r="K39" s="73">
        <v>152.40000152587891</v>
      </c>
      <c r="L39" s="73">
        <v>152.40000152587891</v>
      </c>
      <c r="M39" s="73">
        <v>152.40000152587891</v>
      </c>
      <c r="N39" s="73">
        <v>152.40000152587891</v>
      </c>
      <c r="O39" s="73">
        <v>152.40000152587891</v>
      </c>
      <c r="P39" s="73">
        <v>152.40000152587891</v>
      </c>
      <c r="Q39" s="73">
        <v>152.40000152587891</v>
      </c>
      <c r="R39" s="73">
        <v>152.40000152587891</v>
      </c>
      <c r="S39" s="73">
        <v>66</v>
      </c>
      <c r="T39" s="73">
        <v>66</v>
      </c>
      <c r="U39" s="73">
        <v>66</v>
      </c>
      <c r="V39" s="73">
        <v>66</v>
      </c>
      <c r="W39" s="73">
        <v>66</v>
      </c>
      <c r="X39" s="73">
        <v>0</v>
      </c>
      <c r="Y39" s="73">
        <v>0</v>
      </c>
      <c r="Z39" s="73">
        <v>0</v>
      </c>
      <c r="AA39" s="73">
        <v>0</v>
      </c>
      <c r="AB39" s="73">
        <v>0</v>
      </c>
      <c r="AC39" s="73">
        <v>0</v>
      </c>
      <c r="AD39" s="73">
        <v>0</v>
      </c>
      <c r="AE39" s="73">
        <v>0</v>
      </c>
    </row>
    <row r="40" spans="1:31" x14ac:dyDescent="0.3">
      <c r="A40" s="72" t="s">
        <v>1353</v>
      </c>
      <c r="B40" s="72" t="s">
        <v>626</v>
      </c>
      <c r="C40" s="73">
        <v>4376.6080207824689</v>
      </c>
      <c r="D40" s="73">
        <v>4876.6080207824689</v>
      </c>
      <c r="E40" s="73">
        <v>4876.6080207824689</v>
      </c>
      <c r="F40" s="73">
        <v>6097.8634207824689</v>
      </c>
      <c r="G40" s="73">
        <v>6149.9375007824692</v>
      </c>
      <c r="H40" s="73">
        <v>6149.9375007824692</v>
      </c>
      <c r="I40" s="73">
        <v>6149.9375007824692</v>
      </c>
      <c r="J40" s="73">
        <v>6997.8636229262975</v>
      </c>
      <c r="K40" s="73">
        <v>6997.863622931668</v>
      </c>
      <c r="L40" s="73">
        <v>6997.8635629342698</v>
      </c>
      <c r="M40" s="73">
        <v>7297.8635629360197</v>
      </c>
      <c r="N40" s="73">
        <v>7911.7451329379692</v>
      </c>
      <c r="O40" s="73">
        <v>9262.3035399955079</v>
      </c>
      <c r="P40" s="73">
        <v>9262.3035400062381</v>
      </c>
      <c r="Q40" s="73">
        <v>9396.3937000194255</v>
      </c>
      <c r="R40" s="73">
        <v>9642.9378501730116</v>
      </c>
      <c r="S40" s="73">
        <v>10495.011890526363</v>
      </c>
      <c r="T40" s="73">
        <v>10495.011890540354</v>
      </c>
      <c r="U40" s="73">
        <v>10495.011890543134</v>
      </c>
      <c r="V40" s="73">
        <v>10495.011890546502</v>
      </c>
      <c r="W40" s="73">
        <v>11145.27089055398</v>
      </c>
      <c r="X40" s="73">
        <v>12641.705990806799</v>
      </c>
      <c r="Y40" s="73">
        <v>12461.187985448618</v>
      </c>
      <c r="Z40" s="73">
        <v>12608.428770810939</v>
      </c>
      <c r="AA40" s="73">
        <v>13206.495670888895</v>
      </c>
      <c r="AB40" s="73">
        <v>14026.296308850578</v>
      </c>
      <c r="AC40" s="73">
        <v>14026.296308893689</v>
      </c>
      <c r="AD40" s="73">
        <v>14761.677408896079</v>
      </c>
      <c r="AE40" s="73">
        <v>16826.296308898462</v>
      </c>
    </row>
    <row r="41" spans="1:31" x14ac:dyDescent="0.3">
      <c r="A41" s="72" t="s">
        <v>1353</v>
      </c>
      <c r="B41" s="72" t="s">
        <v>1348</v>
      </c>
      <c r="C41" s="73">
        <v>2017.6349983215291</v>
      </c>
      <c r="D41" s="73">
        <v>2827.6199989318811</v>
      </c>
      <c r="E41" s="73">
        <v>2827.6199989318811</v>
      </c>
      <c r="F41" s="73">
        <v>2827.6199989318811</v>
      </c>
      <c r="G41" s="73">
        <v>2827.6199989318811</v>
      </c>
      <c r="H41" s="73">
        <v>2827.6199989318811</v>
      </c>
      <c r="I41" s="73">
        <v>2827.6199989318811</v>
      </c>
      <c r="J41" s="73">
        <v>2827.6199989318811</v>
      </c>
      <c r="K41" s="73">
        <v>2827.6199989318811</v>
      </c>
      <c r="L41" s="73">
        <v>2827.6199989318811</v>
      </c>
      <c r="M41" s="73">
        <v>2887.4690815425711</v>
      </c>
      <c r="N41" s="73">
        <v>3327.6199300678413</v>
      </c>
      <c r="O41" s="73">
        <v>3639.8874889318813</v>
      </c>
      <c r="P41" s="73">
        <v>3639.8874889318813</v>
      </c>
      <c r="Q41" s="73">
        <v>3639.8874889318813</v>
      </c>
      <c r="R41" s="73">
        <v>3518.8874889318809</v>
      </c>
      <c r="S41" s="73">
        <v>5090.0138189318805</v>
      </c>
      <c r="T41" s="73">
        <v>5090.0138189318805</v>
      </c>
      <c r="U41" s="73">
        <v>5414.863918931881</v>
      </c>
      <c r="V41" s="73">
        <v>6232.4792189318805</v>
      </c>
      <c r="W41" s="73">
        <v>6988.4121481452912</v>
      </c>
      <c r="X41" s="73">
        <v>10329.700085398636</v>
      </c>
      <c r="Y41" s="73">
        <v>10162.700085430497</v>
      </c>
      <c r="Z41" s="73">
        <v>9961.600086984774</v>
      </c>
      <c r="AA41" s="73">
        <v>9897.3920868731475</v>
      </c>
      <c r="AB41" s="73">
        <v>11531.026621495359</v>
      </c>
      <c r="AC41" s="73">
        <v>11420.62661996948</v>
      </c>
      <c r="AD41" s="73">
        <v>10889.726618443601</v>
      </c>
      <c r="AE41" s="73">
        <v>11132.604417253417</v>
      </c>
    </row>
    <row r="42" spans="1:31" x14ac:dyDescent="0.3">
      <c r="A42" s="72" t="s">
        <v>1353</v>
      </c>
      <c r="B42" s="72" t="s">
        <v>1349</v>
      </c>
      <c r="C42" s="73">
        <v>0</v>
      </c>
      <c r="D42" s="73">
        <v>20</v>
      </c>
      <c r="E42" s="73">
        <v>20</v>
      </c>
      <c r="F42" s="73">
        <v>20</v>
      </c>
      <c r="G42" s="73">
        <v>20</v>
      </c>
      <c r="H42" s="73">
        <v>20</v>
      </c>
      <c r="I42" s="73">
        <v>20</v>
      </c>
      <c r="J42" s="73">
        <v>20</v>
      </c>
      <c r="K42" s="73">
        <v>20</v>
      </c>
      <c r="L42" s="73">
        <v>20</v>
      </c>
      <c r="M42" s="73">
        <v>20</v>
      </c>
      <c r="N42" s="73">
        <v>463.79102</v>
      </c>
      <c r="O42" s="73">
        <v>612.78594999999996</v>
      </c>
      <c r="P42" s="73">
        <v>612.78594999999996</v>
      </c>
      <c r="Q42" s="73">
        <v>612.78594999999996</v>
      </c>
      <c r="R42" s="73">
        <v>612.78594999999996</v>
      </c>
      <c r="S42" s="73">
        <v>996.1105</v>
      </c>
      <c r="T42" s="73">
        <v>996.1105</v>
      </c>
      <c r="U42" s="73">
        <v>996.1105</v>
      </c>
      <c r="V42" s="73">
        <v>976.1105</v>
      </c>
      <c r="W42" s="73">
        <v>976.1105</v>
      </c>
      <c r="X42" s="73">
        <v>1165.9111</v>
      </c>
      <c r="Y42" s="73">
        <v>1165.9111</v>
      </c>
      <c r="Z42" s="73">
        <v>1165.9111</v>
      </c>
      <c r="AA42" s="73">
        <v>1165.9111</v>
      </c>
      <c r="AB42" s="73">
        <v>2520.9967999999999</v>
      </c>
      <c r="AC42" s="73">
        <v>2520.9967999999999</v>
      </c>
      <c r="AD42" s="73">
        <v>3412.0592999999999</v>
      </c>
      <c r="AE42" s="73">
        <v>3412.0592999999999</v>
      </c>
    </row>
    <row r="43" spans="1:31" x14ac:dyDescent="0.3">
      <c r="A43" s="72" t="s">
        <v>1353</v>
      </c>
      <c r="B43" s="72" t="s">
        <v>612</v>
      </c>
      <c r="C43" s="73">
        <v>570</v>
      </c>
      <c r="D43" s="73">
        <v>570</v>
      </c>
      <c r="E43" s="73">
        <v>570</v>
      </c>
      <c r="F43" s="73">
        <v>570</v>
      </c>
      <c r="G43" s="73">
        <v>570</v>
      </c>
      <c r="H43" s="73">
        <v>570</v>
      </c>
      <c r="I43" s="73">
        <v>570</v>
      </c>
      <c r="J43" s="73">
        <v>570</v>
      </c>
      <c r="K43" s="73">
        <v>570</v>
      </c>
      <c r="L43" s="73">
        <v>570</v>
      </c>
      <c r="M43" s="73">
        <v>570</v>
      </c>
      <c r="N43" s="73">
        <v>831.10352</v>
      </c>
      <c r="O43" s="73">
        <v>1091.374</v>
      </c>
      <c r="P43" s="73">
        <v>1091.374</v>
      </c>
      <c r="Q43" s="73">
        <v>1091.374</v>
      </c>
      <c r="R43" s="73">
        <v>1091.374</v>
      </c>
      <c r="S43" s="73">
        <v>1860.8121000000001</v>
      </c>
      <c r="T43" s="73">
        <v>1860.8121000000001</v>
      </c>
      <c r="U43" s="73">
        <v>1860.8121000000001</v>
      </c>
      <c r="V43" s="73">
        <v>1860.8121000000001</v>
      </c>
      <c r="W43" s="73">
        <v>1860.8121000000001</v>
      </c>
      <c r="X43" s="73">
        <v>3403.5529999999999</v>
      </c>
      <c r="Y43" s="73">
        <v>3403.5529999999999</v>
      </c>
      <c r="Z43" s="73">
        <v>3403.5529999999999</v>
      </c>
      <c r="AA43" s="73">
        <v>3403.5529999999999</v>
      </c>
      <c r="AB43" s="73">
        <v>3403.5529999999999</v>
      </c>
      <c r="AC43" s="73">
        <v>3403.5529999999999</v>
      </c>
      <c r="AD43" s="73">
        <v>3670</v>
      </c>
      <c r="AE43" s="73">
        <v>3670</v>
      </c>
    </row>
    <row r="44" spans="1:31" x14ac:dyDescent="0.3">
      <c r="A44" s="72" t="s">
        <v>1353</v>
      </c>
      <c r="B44" s="72" t="s">
        <v>1350</v>
      </c>
      <c r="C44" s="73">
        <v>18.792000293731611</v>
      </c>
      <c r="D44" s="73">
        <v>56.930000305175746</v>
      </c>
      <c r="E44" s="73">
        <v>116.31200408935541</v>
      </c>
      <c r="F44" s="73">
        <v>203.74100685119538</v>
      </c>
      <c r="G44" s="73">
        <v>316.67499160766528</v>
      </c>
      <c r="H44" s="73">
        <v>441.51198577880842</v>
      </c>
      <c r="I44" s="73">
        <v>598.09701538085881</v>
      </c>
      <c r="J44" s="73">
        <v>788.33800506591706</v>
      </c>
      <c r="K44" s="73">
        <v>1007.1959838867181</v>
      </c>
      <c r="L44" s="73">
        <v>1181.6699371337841</v>
      </c>
      <c r="M44" s="73">
        <v>1375.488037109372</v>
      </c>
      <c r="N44" s="73">
        <v>1581.046997070305</v>
      </c>
      <c r="O44" s="73">
        <v>1799.5640411376919</v>
      </c>
      <c r="P44" s="73">
        <v>2003.201034545895</v>
      </c>
      <c r="Q44" s="73">
        <v>2215.9790039062468</v>
      </c>
      <c r="R44" s="73">
        <v>2320.6339721679628</v>
      </c>
      <c r="S44" s="73">
        <v>2431.5501098632758</v>
      </c>
      <c r="T44" s="73">
        <v>2543.8589782714839</v>
      </c>
      <c r="U44" s="73">
        <v>2662.8169250488231</v>
      </c>
      <c r="V44" s="73">
        <v>2785.4378967285102</v>
      </c>
      <c r="W44" s="73">
        <v>2910.140014648432</v>
      </c>
      <c r="X44" s="73">
        <v>3039.4479064941352</v>
      </c>
      <c r="Y44" s="73">
        <v>3174.2980346679628</v>
      </c>
      <c r="Z44" s="73">
        <v>3316.8311157226563</v>
      </c>
      <c r="AA44" s="73">
        <v>3463.237915039057</v>
      </c>
      <c r="AB44" s="73">
        <v>3617.5489807128902</v>
      </c>
      <c r="AC44" s="73">
        <v>3775.544921874995</v>
      </c>
      <c r="AD44" s="73">
        <v>3934.3799438476508</v>
      </c>
      <c r="AE44" s="73">
        <v>4096.4850463867178</v>
      </c>
    </row>
    <row r="45" spans="1:31" x14ac:dyDescent="0.3">
      <c r="A45" s="96" t="s">
        <v>1351</v>
      </c>
      <c r="B45" s="96"/>
      <c r="C45" s="74">
        <v>18179.54301452636</v>
      </c>
      <c r="D45" s="74">
        <v>19489.528015136715</v>
      </c>
      <c r="E45" s="74">
        <v>19489.528015136715</v>
      </c>
      <c r="F45" s="74">
        <v>17221.764949365614</v>
      </c>
      <c r="G45" s="74">
        <v>17273.839029256913</v>
      </c>
      <c r="H45" s="74">
        <v>17039.920097635812</v>
      </c>
      <c r="I45" s="74">
        <v>16904.290748037245</v>
      </c>
      <c r="J45" s="74">
        <v>17752.216387280539</v>
      </c>
      <c r="K45" s="74">
        <v>17625.641587285911</v>
      </c>
      <c r="L45" s="74">
        <v>17625.641527288513</v>
      </c>
      <c r="M45" s="74">
        <v>17985.490609900953</v>
      </c>
      <c r="N45" s="74">
        <v>19039.523028428172</v>
      </c>
      <c r="O45" s="74">
        <v>19936.196905409655</v>
      </c>
      <c r="P45" s="74">
        <v>19819.196905424502</v>
      </c>
      <c r="Q45" s="74">
        <v>19953.28706545016</v>
      </c>
      <c r="R45" s="74">
        <v>19322.399210147349</v>
      </c>
      <c r="S45" s="74">
        <v>21659.19878442405</v>
      </c>
      <c r="T45" s="74">
        <v>21659.198784452921</v>
      </c>
      <c r="U45" s="74">
        <v>22736.274890556986</v>
      </c>
      <c r="V45" s="74">
        <v>23553.89016055709</v>
      </c>
      <c r="W45" s="74">
        <v>24848.926849774492</v>
      </c>
      <c r="X45" s="74">
        <v>29007.233387278091</v>
      </c>
      <c r="Y45" s="74">
        <v>28059.033060879116</v>
      </c>
      <c r="Z45" s="74">
        <v>27614.583087795712</v>
      </c>
      <c r="AA45" s="74">
        <v>27503.941987762042</v>
      </c>
      <c r="AB45" s="74">
        <v>31590.738260345937</v>
      </c>
      <c r="AC45" s="74">
        <v>31165.493661442561</v>
      </c>
      <c r="AD45" s="74">
        <v>32157.094559928581</v>
      </c>
      <c r="AE45" s="74">
        <v>33945.591258735119</v>
      </c>
    </row>
    <row r="46" spans="1:31" x14ac:dyDescent="0.3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</row>
    <row r="47" spans="1:31" x14ac:dyDescent="0.3">
      <c r="A47" s="68" t="s">
        <v>1233</v>
      </c>
      <c r="B47" s="68" t="s">
        <v>1315</v>
      </c>
      <c r="C47" s="68" t="s">
        <v>1316</v>
      </c>
      <c r="D47" s="68" t="s">
        <v>1317</v>
      </c>
      <c r="E47" s="68" t="s">
        <v>1318</v>
      </c>
      <c r="F47" s="68" t="s">
        <v>1319</v>
      </c>
      <c r="G47" s="68" t="s">
        <v>1320</v>
      </c>
      <c r="H47" s="68" t="s">
        <v>1321</v>
      </c>
      <c r="I47" s="68" t="s">
        <v>1322</v>
      </c>
      <c r="J47" s="68" t="s">
        <v>1323</v>
      </c>
      <c r="K47" s="68" t="s">
        <v>1324</v>
      </c>
      <c r="L47" s="68" t="s">
        <v>1325</v>
      </c>
      <c r="M47" s="68" t="s">
        <v>1326</v>
      </c>
      <c r="N47" s="68" t="s">
        <v>1327</v>
      </c>
      <c r="O47" s="68" t="s">
        <v>1328</v>
      </c>
      <c r="P47" s="68" t="s">
        <v>1329</v>
      </c>
      <c r="Q47" s="68" t="s">
        <v>1330</v>
      </c>
      <c r="R47" s="68" t="s">
        <v>1331</v>
      </c>
      <c r="S47" s="68" t="s">
        <v>1332</v>
      </c>
      <c r="T47" s="68" t="s">
        <v>1333</v>
      </c>
      <c r="U47" s="68" t="s">
        <v>1334</v>
      </c>
      <c r="V47" s="68" t="s">
        <v>1335</v>
      </c>
      <c r="W47" s="68" t="s">
        <v>1336</v>
      </c>
      <c r="X47" s="68" t="s">
        <v>1337</v>
      </c>
      <c r="Y47" s="68" t="s">
        <v>1338</v>
      </c>
      <c r="Z47" s="68" t="s">
        <v>1339</v>
      </c>
      <c r="AA47" s="68" t="s">
        <v>1340</v>
      </c>
      <c r="AB47" s="68" t="s">
        <v>1341</v>
      </c>
      <c r="AC47" s="68" t="s">
        <v>1342</v>
      </c>
      <c r="AD47" s="68" t="s">
        <v>1343</v>
      </c>
      <c r="AE47" s="68" t="s">
        <v>1344</v>
      </c>
    </row>
    <row r="48" spans="1:31" x14ac:dyDescent="0.3">
      <c r="A48" s="72" t="s">
        <v>1354</v>
      </c>
      <c r="B48" s="72" t="s">
        <v>621</v>
      </c>
      <c r="C48" s="73">
        <v>0</v>
      </c>
      <c r="D48" s="73">
        <v>0</v>
      </c>
      <c r="E48" s="73">
        <v>0</v>
      </c>
      <c r="F48" s="73">
        <v>0</v>
      </c>
      <c r="G48" s="73">
        <v>0</v>
      </c>
      <c r="H48" s="73">
        <v>0</v>
      </c>
      <c r="I48" s="73">
        <v>0</v>
      </c>
      <c r="J48" s="73">
        <v>0</v>
      </c>
      <c r="K48" s="73">
        <v>0</v>
      </c>
      <c r="L48" s="73">
        <v>0</v>
      </c>
      <c r="M48" s="73">
        <v>0</v>
      </c>
      <c r="N48" s="73">
        <v>0</v>
      </c>
      <c r="O48" s="73">
        <v>0</v>
      </c>
      <c r="P48" s="73">
        <v>0</v>
      </c>
      <c r="Q48" s="73">
        <v>0</v>
      </c>
      <c r="R48" s="73">
        <v>0</v>
      </c>
      <c r="S48" s="73">
        <v>0</v>
      </c>
      <c r="T48" s="73">
        <v>0</v>
      </c>
      <c r="U48" s="73">
        <v>0</v>
      </c>
      <c r="V48" s="73">
        <v>0</v>
      </c>
      <c r="W48" s="73">
        <v>0</v>
      </c>
      <c r="X48" s="73">
        <v>0</v>
      </c>
      <c r="Y48" s="73">
        <v>0</v>
      </c>
      <c r="Z48" s="73">
        <v>0</v>
      </c>
      <c r="AA48" s="73">
        <v>0</v>
      </c>
      <c r="AB48" s="73">
        <v>0</v>
      </c>
      <c r="AC48" s="73">
        <v>0</v>
      </c>
      <c r="AD48" s="73">
        <v>0</v>
      </c>
      <c r="AE48" s="73">
        <v>0</v>
      </c>
    </row>
    <row r="49" spans="1:31" x14ac:dyDescent="0.3">
      <c r="A49" s="72" t="s">
        <v>1354</v>
      </c>
      <c r="B49" s="72" t="s">
        <v>622</v>
      </c>
      <c r="C49" s="73">
        <v>4790</v>
      </c>
      <c r="D49" s="73">
        <v>4790</v>
      </c>
      <c r="E49" s="73">
        <v>4790</v>
      </c>
      <c r="F49" s="73">
        <v>2361.6968399999996</v>
      </c>
      <c r="G49" s="73">
        <v>2280.1657699999987</v>
      </c>
      <c r="H49" s="73">
        <v>1983.959909999998</v>
      </c>
      <c r="I49" s="73">
        <v>0</v>
      </c>
      <c r="J49" s="73">
        <v>0</v>
      </c>
      <c r="K49" s="73">
        <v>0</v>
      </c>
      <c r="L49" s="73">
        <v>0</v>
      </c>
      <c r="M49" s="73">
        <v>0</v>
      </c>
      <c r="N49" s="73">
        <v>0</v>
      </c>
      <c r="O49" s="73">
        <v>0</v>
      </c>
      <c r="P49" s="73">
        <v>0</v>
      </c>
      <c r="Q49" s="73">
        <v>0</v>
      </c>
      <c r="R49" s="73">
        <v>0</v>
      </c>
      <c r="S49" s="73">
        <v>0</v>
      </c>
      <c r="T49" s="73">
        <v>0</v>
      </c>
      <c r="U49" s="73">
        <v>0</v>
      </c>
      <c r="V49" s="73">
        <v>0</v>
      </c>
      <c r="W49" s="73">
        <v>0</v>
      </c>
      <c r="X49" s="73">
        <v>0</v>
      </c>
      <c r="Y49" s="73">
        <v>0</v>
      </c>
      <c r="Z49" s="73">
        <v>0</v>
      </c>
      <c r="AA49" s="73">
        <v>0</v>
      </c>
      <c r="AB49" s="73">
        <v>0</v>
      </c>
      <c r="AC49" s="73">
        <v>0</v>
      </c>
      <c r="AD49" s="73">
        <v>0</v>
      </c>
      <c r="AE49" s="73">
        <v>0</v>
      </c>
    </row>
    <row r="50" spans="1:31" x14ac:dyDescent="0.3">
      <c r="A50" s="72" t="s">
        <v>1354</v>
      </c>
      <c r="B50" s="72" t="s">
        <v>360</v>
      </c>
      <c r="C50" s="73">
        <v>0</v>
      </c>
      <c r="D50" s="73">
        <v>0</v>
      </c>
      <c r="E50" s="73">
        <v>0</v>
      </c>
      <c r="F50" s="73">
        <v>0</v>
      </c>
      <c r="G50" s="73">
        <v>0</v>
      </c>
      <c r="H50" s="73">
        <v>0</v>
      </c>
      <c r="I50" s="73">
        <v>0</v>
      </c>
      <c r="J50" s="73">
        <v>0</v>
      </c>
      <c r="K50" s="73">
        <v>0</v>
      </c>
      <c r="L50" s="73">
        <v>0</v>
      </c>
      <c r="M50" s="73">
        <v>0</v>
      </c>
      <c r="N50" s="73">
        <v>0</v>
      </c>
      <c r="O50" s="73">
        <v>0</v>
      </c>
      <c r="P50" s="73">
        <v>0</v>
      </c>
      <c r="Q50" s="73">
        <v>0</v>
      </c>
      <c r="R50" s="73">
        <v>0</v>
      </c>
      <c r="S50" s="73">
        <v>0</v>
      </c>
      <c r="T50" s="73">
        <v>0</v>
      </c>
      <c r="U50" s="73">
        <v>0</v>
      </c>
      <c r="V50" s="73">
        <v>0</v>
      </c>
      <c r="W50" s="73">
        <v>0</v>
      </c>
      <c r="X50" s="73">
        <v>0</v>
      </c>
      <c r="Y50" s="73">
        <v>0</v>
      </c>
      <c r="Z50" s="73">
        <v>0</v>
      </c>
      <c r="AA50" s="73">
        <v>0</v>
      </c>
      <c r="AB50" s="73">
        <v>0</v>
      </c>
      <c r="AC50" s="73">
        <v>0</v>
      </c>
      <c r="AD50" s="73">
        <v>0</v>
      </c>
      <c r="AE50" s="73">
        <v>0</v>
      </c>
    </row>
    <row r="51" spans="1:31" x14ac:dyDescent="0.3">
      <c r="A51" s="72" t="s">
        <v>1354</v>
      </c>
      <c r="B51" s="72" t="s">
        <v>1346</v>
      </c>
      <c r="C51" s="73">
        <v>500</v>
      </c>
      <c r="D51" s="73">
        <v>500</v>
      </c>
      <c r="E51" s="73">
        <v>500</v>
      </c>
      <c r="F51" s="73">
        <v>500</v>
      </c>
      <c r="G51" s="73">
        <v>500</v>
      </c>
      <c r="H51" s="73">
        <v>500</v>
      </c>
      <c r="I51" s="73">
        <v>500</v>
      </c>
      <c r="J51" s="73">
        <v>500</v>
      </c>
      <c r="K51" s="73">
        <v>500</v>
      </c>
      <c r="L51" s="73">
        <v>500</v>
      </c>
      <c r="M51" s="73">
        <v>500</v>
      </c>
      <c r="N51" s="73">
        <v>500</v>
      </c>
      <c r="O51" s="73">
        <v>500</v>
      </c>
      <c r="P51" s="73">
        <v>500</v>
      </c>
      <c r="Q51" s="73">
        <v>500</v>
      </c>
      <c r="R51" s="73">
        <v>500</v>
      </c>
      <c r="S51" s="73">
        <v>500</v>
      </c>
      <c r="T51" s="73">
        <v>500</v>
      </c>
      <c r="U51" s="73">
        <v>0</v>
      </c>
      <c r="V51" s="73">
        <v>0</v>
      </c>
      <c r="W51" s="73">
        <v>0</v>
      </c>
      <c r="X51" s="73">
        <v>0</v>
      </c>
      <c r="Y51" s="73">
        <v>0</v>
      </c>
      <c r="Z51" s="73">
        <v>0</v>
      </c>
      <c r="AA51" s="73">
        <v>0</v>
      </c>
      <c r="AB51" s="73">
        <v>0</v>
      </c>
      <c r="AC51" s="73">
        <v>0</v>
      </c>
      <c r="AD51" s="73">
        <v>0</v>
      </c>
      <c r="AE51" s="73">
        <v>0</v>
      </c>
    </row>
    <row r="52" spans="1:31" x14ac:dyDescent="0.3">
      <c r="A52" s="72" t="s">
        <v>1354</v>
      </c>
      <c r="B52" s="72" t="s">
        <v>1347</v>
      </c>
      <c r="C52" s="73">
        <v>1900</v>
      </c>
      <c r="D52" s="73">
        <v>1900</v>
      </c>
      <c r="E52" s="73">
        <v>1900</v>
      </c>
      <c r="F52" s="73">
        <v>1900</v>
      </c>
      <c r="G52" s="73">
        <v>1900</v>
      </c>
      <c r="H52" s="73">
        <v>1900</v>
      </c>
      <c r="I52" s="73">
        <v>1900</v>
      </c>
      <c r="J52" s="73">
        <v>1900</v>
      </c>
      <c r="K52" s="73">
        <v>1900</v>
      </c>
      <c r="L52" s="73">
        <v>1900</v>
      </c>
      <c r="M52" s="73">
        <v>1900</v>
      </c>
      <c r="N52" s="73">
        <v>1900</v>
      </c>
      <c r="O52" s="73">
        <v>1730</v>
      </c>
      <c r="P52" s="73">
        <v>1730</v>
      </c>
      <c r="Q52" s="73">
        <v>1730</v>
      </c>
      <c r="R52" s="73">
        <v>1730</v>
      </c>
      <c r="S52" s="73">
        <v>1730</v>
      </c>
      <c r="T52" s="73">
        <v>1730</v>
      </c>
      <c r="U52" s="73">
        <v>1290</v>
      </c>
      <c r="V52" s="73">
        <v>1290</v>
      </c>
      <c r="W52" s="73">
        <v>2257.3323</v>
      </c>
      <c r="X52" s="73">
        <v>2163.3323</v>
      </c>
      <c r="Y52" s="73">
        <v>2533.3937000000001</v>
      </c>
      <c r="Z52" s="73">
        <v>3513.9259999999999</v>
      </c>
      <c r="AA52" s="73">
        <v>3513.9259999999999</v>
      </c>
      <c r="AB52" s="73">
        <v>3513.9259999999999</v>
      </c>
      <c r="AC52" s="73">
        <v>2929.9259999999999</v>
      </c>
      <c r="AD52" s="73">
        <v>2929.9259999999999</v>
      </c>
      <c r="AE52" s="73">
        <v>3841.7141061228799</v>
      </c>
    </row>
    <row r="53" spans="1:31" x14ac:dyDescent="0.3">
      <c r="A53" s="72" t="s">
        <v>1354</v>
      </c>
      <c r="B53" s="72" t="s">
        <v>1271</v>
      </c>
      <c r="C53" s="73">
        <v>2219</v>
      </c>
      <c r="D53" s="73">
        <v>2219</v>
      </c>
      <c r="E53" s="73">
        <v>2219</v>
      </c>
      <c r="F53" s="73">
        <v>2219</v>
      </c>
      <c r="G53" s="73">
        <v>2219</v>
      </c>
      <c r="H53" s="73">
        <v>2219</v>
      </c>
      <c r="I53" s="73">
        <v>2219</v>
      </c>
      <c r="J53" s="73">
        <v>2219</v>
      </c>
      <c r="K53" s="73">
        <v>2219</v>
      </c>
      <c r="L53" s="73">
        <v>2219</v>
      </c>
      <c r="M53" s="73">
        <v>2219</v>
      </c>
      <c r="N53" s="73">
        <v>2219</v>
      </c>
      <c r="O53" s="73">
        <v>2219</v>
      </c>
      <c r="P53" s="73">
        <v>2219</v>
      </c>
      <c r="Q53" s="73">
        <v>2219</v>
      </c>
      <c r="R53" s="73">
        <v>2219</v>
      </c>
      <c r="S53" s="73">
        <v>2219</v>
      </c>
      <c r="T53" s="73">
        <v>2219</v>
      </c>
      <c r="U53" s="73">
        <v>2219</v>
      </c>
      <c r="V53" s="73">
        <v>2219</v>
      </c>
      <c r="W53" s="73">
        <v>2219</v>
      </c>
      <c r="X53" s="73">
        <v>2219</v>
      </c>
      <c r="Y53" s="73">
        <v>2219</v>
      </c>
      <c r="Z53" s="73">
        <v>2219</v>
      </c>
      <c r="AA53" s="73">
        <v>2219</v>
      </c>
      <c r="AB53" s="73">
        <v>2219</v>
      </c>
      <c r="AC53" s="73">
        <v>2219</v>
      </c>
      <c r="AD53" s="73">
        <v>2219</v>
      </c>
      <c r="AE53" s="73">
        <v>2219</v>
      </c>
    </row>
    <row r="54" spans="1:31" x14ac:dyDescent="0.3">
      <c r="A54" s="72" t="s">
        <v>1354</v>
      </c>
      <c r="B54" s="72" t="s">
        <v>626</v>
      </c>
      <c r="C54" s="73">
        <v>3434.4399795532199</v>
      </c>
      <c r="D54" s="73">
        <v>4322.199974060055</v>
      </c>
      <c r="E54" s="73">
        <v>4322.199974060055</v>
      </c>
      <c r="F54" s="73">
        <v>5172.2007124485053</v>
      </c>
      <c r="G54" s="73">
        <v>5172.2007124494949</v>
      </c>
      <c r="H54" s="73">
        <v>5424.9113324513546</v>
      </c>
      <c r="I54" s="73">
        <v>7036.4377124525254</v>
      </c>
      <c r="J54" s="73">
        <v>7586.4376524532236</v>
      </c>
      <c r="K54" s="73">
        <v>7586.4376524540949</v>
      </c>
      <c r="L54" s="73">
        <v>7586.4376524559539</v>
      </c>
      <c r="M54" s="73">
        <v>7596.0621004645145</v>
      </c>
      <c r="N54" s="73">
        <v>7996.0613630600546</v>
      </c>
      <c r="O54" s="73">
        <v>8469.1301630600556</v>
      </c>
      <c r="P54" s="73">
        <v>9529.3243630600537</v>
      </c>
      <c r="Q54" s="73">
        <v>9529.3243630600537</v>
      </c>
      <c r="R54" s="73">
        <v>9529.3243630600537</v>
      </c>
      <c r="S54" s="73">
        <v>12009.315426111812</v>
      </c>
      <c r="T54" s="73">
        <v>11923.992247111812</v>
      </c>
      <c r="U54" s="73">
        <v>11887.691113552431</v>
      </c>
      <c r="V54" s="73">
        <v>11599.392779152349</v>
      </c>
      <c r="W54" s="73">
        <v>11820.088721689448</v>
      </c>
      <c r="X54" s="73">
        <v>12330.427232452388</v>
      </c>
      <c r="Y54" s="73">
        <v>12006.62722940063</v>
      </c>
      <c r="Z54" s="73">
        <v>11694.62722940063</v>
      </c>
      <c r="AA54" s="73">
        <v>11220.489978790281</v>
      </c>
      <c r="AB54" s="73">
        <v>11220.489978790281</v>
      </c>
      <c r="AC54" s="73">
        <v>10980.489978790281</v>
      </c>
      <c r="AD54" s="73">
        <v>10951.789978027342</v>
      </c>
      <c r="AE54" s="73">
        <v>10224.099998474121</v>
      </c>
    </row>
    <row r="55" spans="1:31" x14ac:dyDescent="0.3">
      <c r="A55" s="72" t="s">
        <v>1354</v>
      </c>
      <c r="B55" s="72" t="s">
        <v>1348</v>
      </c>
      <c r="C55" s="73">
        <v>1098.972995758056</v>
      </c>
      <c r="D55" s="73">
        <v>1098.972995758056</v>
      </c>
      <c r="E55" s="73">
        <v>1098.972995758056</v>
      </c>
      <c r="F55" s="73">
        <v>1098.972995758056</v>
      </c>
      <c r="G55" s="73">
        <v>1098.972995758056</v>
      </c>
      <c r="H55" s="73">
        <v>1098.972995758056</v>
      </c>
      <c r="I55" s="73">
        <v>1255.565385758056</v>
      </c>
      <c r="J55" s="73">
        <v>1255.565385758056</v>
      </c>
      <c r="K55" s="73">
        <v>1255.565385758056</v>
      </c>
      <c r="L55" s="73">
        <v>1269.2273257580559</v>
      </c>
      <c r="M55" s="73">
        <v>1794.6845957580558</v>
      </c>
      <c r="N55" s="73">
        <v>3478.9729957580557</v>
      </c>
      <c r="O55" s="73">
        <v>3478.9729957580557</v>
      </c>
      <c r="P55" s="73">
        <v>3478.9729957580557</v>
      </c>
      <c r="Q55" s="73">
        <v>3478.9729957580557</v>
      </c>
      <c r="R55" s="73">
        <v>3478.9729957580557</v>
      </c>
      <c r="S55" s="73">
        <v>3478.9729957580557</v>
      </c>
      <c r="T55" s="73">
        <v>3478.9729957580557</v>
      </c>
      <c r="U55" s="73">
        <v>3778.9711957580557</v>
      </c>
      <c r="V55" s="73">
        <v>3778.9711957580557</v>
      </c>
      <c r="W55" s="73">
        <v>4464.4668957580561</v>
      </c>
      <c r="X55" s="73">
        <v>4464.4668957580561</v>
      </c>
      <c r="Y55" s="73">
        <v>4464.4668957580561</v>
      </c>
      <c r="Z55" s="73">
        <v>4356.9468991149897</v>
      </c>
      <c r="AA55" s="73">
        <v>4325.8438984741206</v>
      </c>
      <c r="AB55" s="73">
        <v>6007.1766984741207</v>
      </c>
      <c r="AC55" s="73">
        <v>6007.1766984741207</v>
      </c>
      <c r="AD55" s="73">
        <v>5855.2766969482418</v>
      </c>
      <c r="AE55" s="73">
        <v>6676.2780000000002</v>
      </c>
    </row>
    <row r="56" spans="1:31" x14ac:dyDescent="0.3">
      <c r="A56" s="72" t="s">
        <v>1354</v>
      </c>
      <c r="B56" s="72" t="s">
        <v>1349</v>
      </c>
      <c r="C56" s="73">
        <v>55.329999923705998</v>
      </c>
      <c r="D56" s="73">
        <v>375.329999923706</v>
      </c>
      <c r="E56" s="73">
        <v>375.329999923706</v>
      </c>
      <c r="F56" s="73">
        <v>375.329999923706</v>
      </c>
      <c r="G56" s="73">
        <v>375.329999923706</v>
      </c>
      <c r="H56" s="73">
        <v>375.329999923706</v>
      </c>
      <c r="I56" s="73">
        <v>375.329999923706</v>
      </c>
      <c r="J56" s="73">
        <v>375.329999923706</v>
      </c>
      <c r="K56" s="73">
        <v>375.329999923706</v>
      </c>
      <c r="L56" s="73">
        <v>375.329999923706</v>
      </c>
      <c r="M56" s="73">
        <v>375.329999923706</v>
      </c>
      <c r="N56" s="73">
        <v>375.33048776784602</v>
      </c>
      <c r="O56" s="73">
        <v>320.00048789260001</v>
      </c>
      <c r="P56" s="73">
        <v>320.0004878986</v>
      </c>
      <c r="Q56" s="73">
        <v>320.00048800278</v>
      </c>
      <c r="R56" s="73">
        <v>320.00048803480001</v>
      </c>
      <c r="S56" s="73">
        <v>320.00048876746001</v>
      </c>
      <c r="T56" s="73">
        <v>320.00048880744998</v>
      </c>
      <c r="U56" s="73">
        <v>320.00048896496003</v>
      </c>
      <c r="V56" s="73">
        <v>320.00048899910001</v>
      </c>
      <c r="W56" s="73">
        <v>300.00048635823998</v>
      </c>
      <c r="X56" s="73">
        <v>4.8492254999999898E-4</v>
      </c>
      <c r="Y56" s="73">
        <v>4.8492456000000001E-4</v>
      </c>
      <c r="Z56" s="73">
        <v>4.8331067000000001E-4</v>
      </c>
      <c r="AA56" s="73">
        <v>4.7944142999999898E-4</v>
      </c>
      <c r="AB56" s="73">
        <v>4.7884596E-4</v>
      </c>
      <c r="AC56" s="73">
        <v>4.76911549999999E-4</v>
      </c>
      <c r="AD56" s="73">
        <v>4.7414954E-4</v>
      </c>
      <c r="AE56" s="73">
        <v>4.9546535999999905E-4</v>
      </c>
    </row>
    <row r="57" spans="1:31" x14ac:dyDescent="0.3">
      <c r="A57" s="72" t="s">
        <v>1354</v>
      </c>
      <c r="B57" s="72" t="s">
        <v>612</v>
      </c>
      <c r="C57" s="73">
        <v>0</v>
      </c>
      <c r="D57" s="73">
        <v>0</v>
      </c>
      <c r="E57" s="73">
        <v>0</v>
      </c>
      <c r="F57" s="73">
        <v>0</v>
      </c>
      <c r="G57" s="73">
        <v>0</v>
      </c>
      <c r="H57" s="73">
        <v>0</v>
      </c>
      <c r="I57" s="73">
        <v>0</v>
      </c>
      <c r="J57" s="73">
        <v>0</v>
      </c>
      <c r="K57" s="73">
        <v>0</v>
      </c>
      <c r="L57" s="73">
        <v>0</v>
      </c>
      <c r="M57" s="73">
        <v>0</v>
      </c>
      <c r="N57" s="73">
        <v>193.44215</v>
      </c>
      <c r="O57" s="73">
        <v>193.44215</v>
      </c>
      <c r="P57" s="73">
        <v>193.44215</v>
      </c>
      <c r="Q57" s="73">
        <v>290.74993999999998</v>
      </c>
      <c r="R57" s="73">
        <v>290.74993999999998</v>
      </c>
      <c r="S57" s="73">
        <v>722.90719999999999</v>
      </c>
      <c r="T57" s="73">
        <v>722.90719999999999</v>
      </c>
      <c r="U57" s="73">
        <v>722.90719999999999</v>
      </c>
      <c r="V57" s="73">
        <v>722.90719999999999</v>
      </c>
      <c r="W57" s="73">
        <v>1496.4421</v>
      </c>
      <c r="X57" s="73">
        <v>1496.4421</v>
      </c>
      <c r="Y57" s="73">
        <v>1496.4421</v>
      </c>
      <c r="Z57" s="73">
        <v>1538.8262999999999</v>
      </c>
      <c r="AA57" s="73">
        <v>1538.8262999999999</v>
      </c>
      <c r="AB57" s="73">
        <v>1538.8262999999999</v>
      </c>
      <c r="AC57" s="73">
        <v>1538.8262999999999</v>
      </c>
      <c r="AD57" s="73">
        <v>1538.8262999999999</v>
      </c>
      <c r="AE57" s="73">
        <v>1538.8262999999999</v>
      </c>
    </row>
    <row r="58" spans="1:31" x14ac:dyDescent="0.3">
      <c r="A58" s="72" t="s">
        <v>1354</v>
      </c>
      <c r="B58" s="72" t="s">
        <v>1350</v>
      </c>
      <c r="C58" s="73">
        <v>21.324999809265112</v>
      </c>
      <c r="D58" s="73">
        <v>39.332999229431003</v>
      </c>
      <c r="E58" s="73">
        <v>124.65300178527829</v>
      </c>
      <c r="F58" s="73">
        <v>240.5120048522939</v>
      </c>
      <c r="G58" s="73">
        <v>387.46300506591774</v>
      </c>
      <c r="H58" s="73">
        <v>568.47399139404206</v>
      </c>
      <c r="I58" s="73">
        <v>786.96098327636605</v>
      </c>
      <c r="J58" s="73">
        <v>1024.835983276367</v>
      </c>
      <c r="K58" s="73">
        <v>1297.2010192871039</v>
      </c>
      <c r="L58" s="73">
        <v>1508.376068115231</v>
      </c>
      <c r="M58" s="73">
        <v>1741.757995605466</v>
      </c>
      <c r="N58" s="73">
        <v>1990.8499450683539</v>
      </c>
      <c r="O58" s="73">
        <v>2255.0250549316352</v>
      </c>
      <c r="P58" s="73">
        <v>2511.4719543456981</v>
      </c>
      <c r="Q58" s="73">
        <v>2773.6560668945313</v>
      </c>
      <c r="R58" s="73">
        <v>2913.0490112304678</v>
      </c>
      <c r="S58" s="73">
        <v>3058.5720520019481</v>
      </c>
      <c r="T58" s="73">
        <v>3207.325073242187</v>
      </c>
      <c r="U58" s="73">
        <v>3364.1940307617178</v>
      </c>
      <c r="V58" s="73">
        <v>3523.5459594726508</v>
      </c>
      <c r="W58" s="73">
        <v>3687.8629760742178</v>
      </c>
      <c r="X58" s="73">
        <v>3855.463012695307</v>
      </c>
      <c r="Y58" s="73">
        <v>4029.3500366210928</v>
      </c>
      <c r="Z58" s="73">
        <v>4209.115112304682</v>
      </c>
      <c r="AA58" s="73">
        <v>4396.3960571289063</v>
      </c>
      <c r="AB58" s="73">
        <v>4589.93505859375</v>
      </c>
      <c r="AC58" s="73">
        <v>4789.6218872070313</v>
      </c>
      <c r="AD58" s="73">
        <v>4990.3800048828125</v>
      </c>
      <c r="AE58" s="73">
        <v>5195.4019775390625</v>
      </c>
    </row>
    <row r="59" spans="1:31" x14ac:dyDescent="0.3">
      <c r="A59" s="96" t="s">
        <v>1351</v>
      </c>
      <c r="B59" s="96"/>
      <c r="C59" s="74">
        <v>13942.412975311276</v>
      </c>
      <c r="D59" s="74">
        <v>14830.172969818112</v>
      </c>
      <c r="E59" s="74">
        <v>14830.172969818112</v>
      </c>
      <c r="F59" s="74">
        <v>13251.870548206562</v>
      </c>
      <c r="G59" s="74">
        <v>13170.33947820755</v>
      </c>
      <c r="H59" s="74">
        <v>13126.844238209409</v>
      </c>
      <c r="I59" s="74">
        <v>12911.003098210582</v>
      </c>
      <c r="J59" s="74">
        <v>13461.00303821128</v>
      </c>
      <c r="K59" s="74">
        <v>13461.003038212151</v>
      </c>
      <c r="L59" s="74">
        <v>13474.66497821401</v>
      </c>
      <c r="M59" s="74">
        <v>14009.74669622257</v>
      </c>
      <c r="N59" s="74">
        <v>16094.034358818109</v>
      </c>
      <c r="O59" s="74">
        <v>16397.10315881811</v>
      </c>
      <c r="P59" s="74">
        <v>17457.297358818108</v>
      </c>
      <c r="Q59" s="74">
        <v>17457.297358818108</v>
      </c>
      <c r="R59" s="74">
        <v>17457.297358818108</v>
      </c>
      <c r="S59" s="74">
        <v>19937.288421869867</v>
      </c>
      <c r="T59" s="74">
        <v>19851.965242869868</v>
      </c>
      <c r="U59" s="74">
        <v>19175.662309310486</v>
      </c>
      <c r="V59" s="74">
        <v>18887.363974910404</v>
      </c>
      <c r="W59" s="74">
        <v>20760.887917447504</v>
      </c>
      <c r="X59" s="74">
        <v>21177.226428210444</v>
      </c>
      <c r="Y59" s="74">
        <v>21223.487825158685</v>
      </c>
      <c r="Z59" s="74">
        <v>21784.500128515618</v>
      </c>
      <c r="AA59" s="74">
        <v>21279.259877264405</v>
      </c>
      <c r="AB59" s="74">
        <v>22960.592677264402</v>
      </c>
      <c r="AC59" s="74">
        <v>22136.592677264402</v>
      </c>
      <c r="AD59" s="74">
        <v>21955.992674975583</v>
      </c>
      <c r="AE59" s="74">
        <v>22961.092104597003</v>
      </c>
    </row>
    <row r="60" spans="1:31" x14ac:dyDescent="0.3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</row>
    <row r="61" spans="1:31" x14ac:dyDescent="0.3">
      <c r="A61" s="68" t="s">
        <v>1233</v>
      </c>
      <c r="B61" s="68" t="s">
        <v>1315</v>
      </c>
      <c r="C61" s="68" t="s">
        <v>1316</v>
      </c>
      <c r="D61" s="68" t="s">
        <v>1317</v>
      </c>
      <c r="E61" s="68" t="s">
        <v>1318</v>
      </c>
      <c r="F61" s="68" t="s">
        <v>1319</v>
      </c>
      <c r="G61" s="68" t="s">
        <v>1320</v>
      </c>
      <c r="H61" s="68" t="s">
        <v>1321</v>
      </c>
      <c r="I61" s="68" t="s">
        <v>1322</v>
      </c>
      <c r="J61" s="68" t="s">
        <v>1323</v>
      </c>
      <c r="K61" s="68" t="s">
        <v>1324</v>
      </c>
      <c r="L61" s="68" t="s">
        <v>1325</v>
      </c>
      <c r="M61" s="68" t="s">
        <v>1326</v>
      </c>
      <c r="N61" s="68" t="s">
        <v>1327</v>
      </c>
      <c r="O61" s="68" t="s">
        <v>1328</v>
      </c>
      <c r="P61" s="68" t="s">
        <v>1329</v>
      </c>
      <c r="Q61" s="68" t="s">
        <v>1330</v>
      </c>
      <c r="R61" s="68" t="s">
        <v>1331</v>
      </c>
      <c r="S61" s="68" t="s">
        <v>1332</v>
      </c>
      <c r="T61" s="68" t="s">
        <v>1333</v>
      </c>
      <c r="U61" s="68" t="s">
        <v>1334</v>
      </c>
      <c r="V61" s="68" t="s">
        <v>1335</v>
      </c>
      <c r="W61" s="68" t="s">
        <v>1336</v>
      </c>
      <c r="X61" s="68" t="s">
        <v>1337</v>
      </c>
      <c r="Y61" s="68" t="s">
        <v>1338</v>
      </c>
      <c r="Z61" s="68" t="s">
        <v>1339</v>
      </c>
      <c r="AA61" s="68" t="s">
        <v>1340</v>
      </c>
      <c r="AB61" s="68" t="s">
        <v>1341</v>
      </c>
      <c r="AC61" s="68" t="s">
        <v>1342</v>
      </c>
      <c r="AD61" s="68" t="s">
        <v>1343</v>
      </c>
      <c r="AE61" s="68" t="s">
        <v>1344</v>
      </c>
    </row>
    <row r="62" spans="1:31" x14ac:dyDescent="0.3">
      <c r="A62" s="72" t="s">
        <v>1355</v>
      </c>
      <c r="B62" s="72" t="s">
        <v>621</v>
      </c>
      <c r="C62" s="73">
        <v>0</v>
      </c>
      <c r="D62" s="73">
        <v>0</v>
      </c>
      <c r="E62" s="73">
        <v>0</v>
      </c>
      <c r="F62" s="73">
        <v>0</v>
      </c>
      <c r="G62" s="73">
        <v>0</v>
      </c>
      <c r="H62" s="73">
        <v>0</v>
      </c>
      <c r="I62" s="73">
        <v>0</v>
      </c>
      <c r="J62" s="73">
        <v>0</v>
      </c>
      <c r="K62" s="73">
        <v>0</v>
      </c>
      <c r="L62" s="73">
        <v>0</v>
      </c>
      <c r="M62" s="73">
        <v>0</v>
      </c>
      <c r="N62" s="73">
        <v>0</v>
      </c>
      <c r="O62" s="73">
        <v>0</v>
      </c>
      <c r="P62" s="73">
        <v>0</v>
      </c>
      <c r="Q62" s="73">
        <v>0</v>
      </c>
      <c r="R62" s="73">
        <v>0</v>
      </c>
      <c r="S62" s="73">
        <v>0</v>
      </c>
      <c r="T62" s="73">
        <v>0</v>
      </c>
      <c r="U62" s="73">
        <v>0</v>
      </c>
      <c r="V62" s="73">
        <v>0</v>
      </c>
      <c r="W62" s="73">
        <v>0</v>
      </c>
      <c r="X62" s="73">
        <v>0</v>
      </c>
      <c r="Y62" s="73">
        <v>0</v>
      </c>
      <c r="Z62" s="73">
        <v>0</v>
      </c>
      <c r="AA62" s="73">
        <v>0</v>
      </c>
      <c r="AB62" s="73">
        <v>0</v>
      </c>
      <c r="AC62" s="73">
        <v>0</v>
      </c>
      <c r="AD62" s="73">
        <v>0</v>
      </c>
      <c r="AE62" s="73">
        <v>0</v>
      </c>
    </row>
    <row r="63" spans="1:31" x14ac:dyDescent="0.3">
      <c r="A63" s="72" t="s">
        <v>1355</v>
      </c>
      <c r="B63" s="72" t="s">
        <v>622</v>
      </c>
      <c r="C63" s="73">
        <v>0</v>
      </c>
      <c r="D63" s="73">
        <v>0</v>
      </c>
      <c r="E63" s="73">
        <v>0</v>
      </c>
      <c r="F63" s="73">
        <v>0</v>
      </c>
      <c r="G63" s="73">
        <v>0</v>
      </c>
      <c r="H63" s="73">
        <v>0</v>
      </c>
      <c r="I63" s="73">
        <v>0</v>
      </c>
      <c r="J63" s="73">
        <v>0</v>
      </c>
      <c r="K63" s="73">
        <v>0</v>
      </c>
      <c r="L63" s="73">
        <v>0</v>
      </c>
      <c r="M63" s="73">
        <v>0</v>
      </c>
      <c r="N63" s="73">
        <v>0</v>
      </c>
      <c r="O63" s="73">
        <v>0</v>
      </c>
      <c r="P63" s="73">
        <v>0</v>
      </c>
      <c r="Q63" s="73">
        <v>0</v>
      </c>
      <c r="R63" s="73">
        <v>0</v>
      </c>
      <c r="S63" s="73">
        <v>0</v>
      </c>
      <c r="T63" s="73">
        <v>0</v>
      </c>
      <c r="U63" s="73">
        <v>0</v>
      </c>
      <c r="V63" s="73">
        <v>0</v>
      </c>
      <c r="W63" s="73">
        <v>0</v>
      </c>
      <c r="X63" s="73">
        <v>0</v>
      </c>
      <c r="Y63" s="73">
        <v>0</v>
      </c>
      <c r="Z63" s="73">
        <v>0</v>
      </c>
      <c r="AA63" s="73">
        <v>0</v>
      </c>
      <c r="AB63" s="73">
        <v>0</v>
      </c>
      <c r="AC63" s="73">
        <v>0</v>
      </c>
      <c r="AD63" s="73">
        <v>0</v>
      </c>
      <c r="AE63" s="73">
        <v>0</v>
      </c>
    </row>
    <row r="64" spans="1:31" x14ac:dyDescent="0.3">
      <c r="A64" s="72" t="s">
        <v>1355</v>
      </c>
      <c r="B64" s="72" t="s">
        <v>360</v>
      </c>
      <c r="C64" s="73">
        <v>709</v>
      </c>
      <c r="D64" s="73">
        <v>709</v>
      </c>
      <c r="E64" s="73">
        <v>529</v>
      </c>
      <c r="F64" s="73">
        <v>529</v>
      </c>
      <c r="G64" s="73">
        <v>529</v>
      </c>
      <c r="H64" s="73">
        <v>529</v>
      </c>
      <c r="I64" s="73">
        <v>529</v>
      </c>
      <c r="J64" s="73">
        <v>529</v>
      </c>
      <c r="K64" s="73">
        <v>529</v>
      </c>
      <c r="L64" s="73">
        <v>529</v>
      </c>
      <c r="M64" s="73">
        <v>529</v>
      </c>
      <c r="N64" s="73">
        <v>529</v>
      </c>
      <c r="O64" s="73">
        <v>529</v>
      </c>
      <c r="P64" s="73">
        <v>529</v>
      </c>
      <c r="Q64" s="73">
        <v>529</v>
      </c>
      <c r="R64" s="73">
        <v>529</v>
      </c>
      <c r="S64" s="73">
        <v>0</v>
      </c>
      <c r="T64" s="73">
        <v>0</v>
      </c>
      <c r="U64" s="73">
        <v>0</v>
      </c>
      <c r="V64" s="73">
        <v>0</v>
      </c>
      <c r="W64" s="73">
        <v>0</v>
      </c>
      <c r="X64" s="73">
        <v>0</v>
      </c>
      <c r="Y64" s="73">
        <v>0</v>
      </c>
      <c r="Z64" s="73">
        <v>0</v>
      </c>
      <c r="AA64" s="73">
        <v>0</v>
      </c>
      <c r="AB64" s="73">
        <v>0</v>
      </c>
      <c r="AC64" s="73">
        <v>0</v>
      </c>
      <c r="AD64" s="73">
        <v>0</v>
      </c>
      <c r="AE64" s="73">
        <v>0</v>
      </c>
    </row>
    <row r="65" spans="1:31" x14ac:dyDescent="0.3">
      <c r="A65" s="72" t="s">
        <v>1355</v>
      </c>
      <c r="B65" s="72" t="s">
        <v>1346</v>
      </c>
      <c r="C65" s="73">
        <v>800</v>
      </c>
      <c r="D65" s="73">
        <v>800</v>
      </c>
      <c r="E65" s="73">
        <v>800</v>
      </c>
      <c r="F65" s="73">
        <v>800</v>
      </c>
      <c r="G65" s="73">
        <v>800</v>
      </c>
      <c r="H65" s="73">
        <v>800</v>
      </c>
      <c r="I65" s="73">
        <v>800</v>
      </c>
      <c r="J65" s="73">
        <v>800</v>
      </c>
      <c r="K65" s="73">
        <v>800</v>
      </c>
      <c r="L65" s="73">
        <v>800</v>
      </c>
      <c r="M65" s="73">
        <v>800</v>
      </c>
      <c r="N65" s="73">
        <v>800</v>
      </c>
      <c r="O65" s="73">
        <v>800</v>
      </c>
      <c r="P65" s="73">
        <v>800</v>
      </c>
      <c r="Q65" s="73">
        <v>0</v>
      </c>
      <c r="R65" s="73">
        <v>0</v>
      </c>
      <c r="S65" s="73">
        <v>0</v>
      </c>
      <c r="T65" s="73">
        <v>0</v>
      </c>
      <c r="U65" s="73">
        <v>0</v>
      </c>
      <c r="V65" s="73">
        <v>0</v>
      </c>
      <c r="W65" s="73">
        <v>0</v>
      </c>
      <c r="X65" s="73">
        <v>0</v>
      </c>
      <c r="Y65" s="73">
        <v>0</v>
      </c>
      <c r="Z65" s="73">
        <v>0</v>
      </c>
      <c r="AA65" s="73">
        <v>0</v>
      </c>
      <c r="AB65" s="73">
        <v>0</v>
      </c>
      <c r="AC65" s="73">
        <v>0</v>
      </c>
      <c r="AD65" s="73">
        <v>0</v>
      </c>
      <c r="AE65" s="73">
        <v>0</v>
      </c>
    </row>
    <row r="66" spans="1:31" x14ac:dyDescent="0.3">
      <c r="A66" s="72" t="s">
        <v>1355</v>
      </c>
      <c r="B66" s="72" t="s">
        <v>1347</v>
      </c>
      <c r="C66" s="73">
        <v>1437.1399917602528</v>
      </c>
      <c r="D66" s="73">
        <v>1437.1399917602528</v>
      </c>
      <c r="E66" s="73">
        <v>1437.1399917602528</v>
      </c>
      <c r="F66" s="73">
        <v>1437.1399917602528</v>
      </c>
      <c r="G66" s="73">
        <v>1437.1399917602528</v>
      </c>
      <c r="H66" s="73">
        <v>1437.1399917602528</v>
      </c>
      <c r="I66" s="73">
        <v>1437.1399917602528</v>
      </c>
      <c r="J66" s="73">
        <v>1437.1399917602528</v>
      </c>
      <c r="K66" s="73">
        <v>1437.1399917602528</v>
      </c>
      <c r="L66" s="73">
        <v>1054.639991760253</v>
      </c>
      <c r="M66" s="73">
        <v>1054.639991760253</v>
      </c>
      <c r="N66" s="73">
        <v>785.29999542236283</v>
      </c>
      <c r="O66" s="73">
        <v>785.29999542236283</v>
      </c>
      <c r="P66" s="73">
        <v>785.29999542236283</v>
      </c>
      <c r="Q66" s="73">
        <v>705.29999542236283</v>
      </c>
      <c r="R66" s="73">
        <v>705.29999542236283</v>
      </c>
      <c r="S66" s="73">
        <v>799.54674542236285</v>
      </c>
      <c r="T66" s="73">
        <v>799.54674542236285</v>
      </c>
      <c r="U66" s="73">
        <v>799.54674542236285</v>
      </c>
      <c r="V66" s="73">
        <v>799.54674542236285</v>
      </c>
      <c r="W66" s="73">
        <v>1114.5841154223629</v>
      </c>
      <c r="X66" s="73">
        <v>1114.5841154223629</v>
      </c>
      <c r="Y66" s="73">
        <v>1381.9465454223628</v>
      </c>
      <c r="Z66" s="73">
        <v>1043.946545422363</v>
      </c>
      <c r="AA66" s="73">
        <v>1043.946545422363</v>
      </c>
      <c r="AB66" s="73">
        <v>1043.946545422363</v>
      </c>
      <c r="AC66" s="73">
        <v>1043.946545422363</v>
      </c>
      <c r="AD66" s="73">
        <v>1043.946545422363</v>
      </c>
      <c r="AE66" s="73">
        <v>1043.946545422363</v>
      </c>
    </row>
    <row r="67" spans="1:31" x14ac:dyDescent="0.3">
      <c r="A67" s="72" t="s">
        <v>1355</v>
      </c>
      <c r="B67" s="72" t="s">
        <v>1271</v>
      </c>
      <c r="C67" s="73">
        <v>0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O67" s="73">
        <v>0</v>
      </c>
      <c r="P67" s="73">
        <v>0</v>
      </c>
      <c r="Q67" s="73">
        <v>0</v>
      </c>
      <c r="R67" s="73">
        <v>0</v>
      </c>
      <c r="S67" s="73">
        <v>0</v>
      </c>
      <c r="T67" s="73">
        <v>0</v>
      </c>
      <c r="U67" s="73">
        <v>0</v>
      </c>
      <c r="V67" s="73">
        <v>0</v>
      </c>
      <c r="W67" s="73">
        <v>0</v>
      </c>
      <c r="X67" s="73">
        <v>0</v>
      </c>
      <c r="Y67" s="73">
        <v>0</v>
      </c>
      <c r="Z67" s="73">
        <v>0</v>
      </c>
      <c r="AA67" s="73">
        <v>0</v>
      </c>
      <c r="AB67" s="73">
        <v>0</v>
      </c>
      <c r="AC67" s="73">
        <v>0</v>
      </c>
      <c r="AD67" s="73">
        <v>0</v>
      </c>
      <c r="AE67" s="73">
        <v>0</v>
      </c>
    </row>
    <row r="68" spans="1:31" x14ac:dyDescent="0.3">
      <c r="A68" s="72" t="s">
        <v>1355</v>
      </c>
      <c r="B68" s="72" t="s">
        <v>626</v>
      </c>
      <c r="C68" s="73">
        <v>2233.4479490026811</v>
      </c>
      <c r="D68" s="73">
        <v>2529.84795052856</v>
      </c>
      <c r="E68" s="73">
        <v>2622.7746005285603</v>
      </c>
      <c r="F68" s="73">
        <v>3404.7099960529999</v>
      </c>
      <c r="G68" s="73">
        <v>3404.7099960538399</v>
      </c>
      <c r="H68" s="73">
        <v>3404.70999605518</v>
      </c>
      <c r="I68" s="73">
        <v>3396.3337330566101</v>
      </c>
      <c r="J68" s="73">
        <v>3976.0906360597201</v>
      </c>
      <c r="K68" s="73">
        <v>3885.3406360628301</v>
      </c>
      <c r="L68" s="73">
        <v>3773.3406360726103</v>
      </c>
      <c r="M68" s="73">
        <v>3773.3406360874301</v>
      </c>
      <c r="N68" s="73">
        <v>4686.4710072351709</v>
      </c>
      <c r="O68" s="73">
        <v>4587.7710103047075</v>
      </c>
      <c r="P68" s="73">
        <v>4587.7710103166582</v>
      </c>
      <c r="Q68" s="73">
        <v>4500.5072918602791</v>
      </c>
      <c r="R68" s="73">
        <v>4315.7072906274307</v>
      </c>
      <c r="S68" s="73">
        <v>4335.9503907548778</v>
      </c>
      <c r="T68" s="73">
        <v>4376.9507610656783</v>
      </c>
      <c r="U68" s="73">
        <v>4202.4217556012427</v>
      </c>
      <c r="V68" s="73">
        <v>4163.4217556471731</v>
      </c>
      <c r="W68" s="73">
        <v>4665.2025959616485</v>
      </c>
      <c r="X68" s="73">
        <v>4743.5662991228037</v>
      </c>
      <c r="Y68" s="73">
        <v>5176.9420354677923</v>
      </c>
      <c r="Z68" s="73">
        <v>5202.5536111364918</v>
      </c>
      <c r="AA68" s="73">
        <v>4881.1063668281049</v>
      </c>
      <c r="AB68" s="73">
        <v>6223.6275669882252</v>
      </c>
      <c r="AC68" s="73">
        <v>6223.6275670320656</v>
      </c>
      <c r="AD68" s="73">
        <v>6223.6275670725554</v>
      </c>
      <c r="AE68" s="73">
        <v>6342.8659670974348</v>
      </c>
    </row>
    <row r="69" spans="1:31" x14ac:dyDescent="0.3">
      <c r="A69" s="72" t="s">
        <v>1355</v>
      </c>
      <c r="B69" s="72" t="s">
        <v>1348</v>
      </c>
      <c r="C69" s="73">
        <v>353</v>
      </c>
      <c r="D69" s="73">
        <v>432.19999694824207</v>
      </c>
      <c r="E69" s="73">
        <v>432.19999694824207</v>
      </c>
      <c r="F69" s="73">
        <v>432.19999694824207</v>
      </c>
      <c r="G69" s="73">
        <v>432.19999694824207</v>
      </c>
      <c r="H69" s="73">
        <v>432.19999694824207</v>
      </c>
      <c r="I69" s="73">
        <v>432.19999694824207</v>
      </c>
      <c r="J69" s="73">
        <v>432.19999694824207</v>
      </c>
      <c r="K69" s="73">
        <v>432.19999694824207</v>
      </c>
      <c r="L69" s="73">
        <v>432.19999694824207</v>
      </c>
      <c r="M69" s="73">
        <v>504.80945694824209</v>
      </c>
      <c r="N69" s="73">
        <v>504.80945694824209</v>
      </c>
      <c r="O69" s="73">
        <v>504.80945694824209</v>
      </c>
      <c r="P69" s="73">
        <v>504.80945694824209</v>
      </c>
      <c r="Q69" s="73">
        <v>504.80945694824209</v>
      </c>
      <c r="R69" s="73">
        <v>504.80945694824209</v>
      </c>
      <c r="S69" s="73">
        <v>955.2292569482421</v>
      </c>
      <c r="T69" s="73">
        <v>955.2292569482421</v>
      </c>
      <c r="U69" s="73">
        <v>1504.809396948242</v>
      </c>
      <c r="V69" s="73">
        <v>1504.809396948242</v>
      </c>
      <c r="W69" s="73">
        <v>1504.809396948242</v>
      </c>
      <c r="X69" s="73">
        <v>1504.809396948242</v>
      </c>
      <c r="Y69" s="73">
        <v>1715.8059569482421</v>
      </c>
      <c r="Z69" s="73">
        <v>1605.8059569482421</v>
      </c>
      <c r="AA69" s="73">
        <v>1605.8059569482421</v>
      </c>
      <c r="AB69" s="73">
        <v>1605.8059569482421</v>
      </c>
      <c r="AC69" s="73">
        <v>1605.8059569482421</v>
      </c>
      <c r="AD69" s="73">
        <v>1605.8059569482421</v>
      </c>
      <c r="AE69" s="73">
        <v>1604.581736948242</v>
      </c>
    </row>
    <row r="70" spans="1:31" x14ac:dyDescent="0.3">
      <c r="A70" s="72" t="s">
        <v>1355</v>
      </c>
      <c r="B70" s="72" t="s">
        <v>1349</v>
      </c>
      <c r="C70" s="73">
        <v>205</v>
      </c>
      <c r="D70" s="73">
        <v>205</v>
      </c>
      <c r="E70" s="73">
        <v>205</v>
      </c>
      <c r="F70" s="73">
        <v>205</v>
      </c>
      <c r="G70" s="73">
        <v>205</v>
      </c>
      <c r="H70" s="73">
        <v>205</v>
      </c>
      <c r="I70" s="73">
        <v>205</v>
      </c>
      <c r="J70" s="73">
        <v>205</v>
      </c>
      <c r="K70" s="73">
        <v>205</v>
      </c>
      <c r="L70" s="73">
        <v>175</v>
      </c>
      <c r="M70" s="73">
        <v>175</v>
      </c>
      <c r="N70" s="73">
        <v>251.59704599999992</v>
      </c>
      <c r="O70" s="73">
        <v>251.59704599999992</v>
      </c>
      <c r="P70" s="73">
        <v>226.59704599999992</v>
      </c>
      <c r="Q70" s="73">
        <v>516.85289999999998</v>
      </c>
      <c r="R70" s="73">
        <v>516.85289999999998</v>
      </c>
      <c r="S70" s="73">
        <v>602.29340000000002</v>
      </c>
      <c r="T70" s="73">
        <v>602.29340000000002</v>
      </c>
      <c r="U70" s="73">
        <v>673.43690000000004</v>
      </c>
      <c r="V70" s="73">
        <v>673.43690000000004</v>
      </c>
      <c r="W70" s="73">
        <v>736.32839999999999</v>
      </c>
      <c r="X70" s="73">
        <v>736.32839999999999</v>
      </c>
      <c r="Y70" s="73">
        <v>736.32839999999999</v>
      </c>
      <c r="Z70" s="73">
        <v>736.32839999999999</v>
      </c>
      <c r="AA70" s="73">
        <v>736.32839999999999</v>
      </c>
      <c r="AB70" s="73">
        <v>736.32839999999999</v>
      </c>
      <c r="AC70" s="73">
        <v>736.32839999999999</v>
      </c>
      <c r="AD70" s="73">
        <v>736.32839999999999</v>
      </c>
      <c r="AE70" s="73">
        <v>736.32839999999999</v>
      </c>
    </row>
    <row r="71" spans="1:31" x14ac:dyDescent="0.3">
      <c r="A71" s="72" t="s">
        <v>1355</v>
      </c>
      <c r="B71" s="72" t="s">
        <v>612</v>
      </c>
      <c r="C71" s="73">
        <v>0</v>
      </c>
      <c r="D71" s="73">
        <v>0</v>
      </c>
      <c r="E71" s="73">
        <v>0</v>
      </c>
      <c r="F71" s="73">
        <v>0</v>
      </c>
      <c r="G71" s="73">
        <v>0</v>
      </c>
      <c r="H71" s="73">
        <v>0</v>
      </c>
      <c r="I71" s="73">
        <v>0</v>
      </c>
      <c r="J71" s="73">
        <v>0</v>
      </c>
      <c r="K71" s="73">
        <v>0</v>
      </c>
      <c r="L71" s="73">
        <v>0</v>
      </c>
      <c r="M71" s="73">
        <v>0</v>
      </c>
      <c r="N71" s="73">
        <v>0</v>
      </c>
      <c r="O71" s="73">
        <v>0</v>
      </c>
      <c r="P71" s="73">
        <v>0</v>
      </c>
      <c r="Q71" s="73">
        <v>0</v>
      </c>
      <c r="R71" s="73">
        <v>0</v>
      </c>
      <c r="S71" s="73">
        <v>0</v>
      </c>
      <c r="T71" s="73">
        <v>0</v>
      </c>
      <c r="U71" s="73">
        <v>0</v>
      </c>
      <c r="V71" s="73">
        <v>0</v>
      </c>
      <c r="W71" s="73">
        <v>0</v>
      </c>
      <c r="X71" s="73">
        <v>0</v>
      </c>
      <c r="Y71" s="73">
        <v>0</v>
      </c>
      <c r="Z71" s="73">
        <v>0</v>
      </c>
      <c r="AA71" s="73">
        <v>0</v>
      </c>
      <c r="AB71" s="73">
        <v>0</v>
      </c>
      <c r="AC71" s="73">
        <v>0</v>
      </c>
      <c r="AD71" s="73">
        <v>0</v>
      </c>
      <c r="AE71" s="73">
        <v>0</v>
      </c>
    </row>
    <row r="72" spans="1:31" x14ac:dyDescent="0.3">
      <c r="A72" s="72" t="s">
        <v>1355</v>
      </c>
      <c r="B72" s="72" t="s">
        <v>1350</v>
      </c>
      <c r="C72" s="73">
        <v>19.108000516891451</v>
      </c>
      <c r="D72" s="73">
        <v>37.433001041412268</v>
      </c>
      <c r="E72" s="73">
        <v>64.041998863220101</v>
      </c>
      <c r="F72" s="73">
        <v>100.9389972686767</v>
      </c>
      <c r="G72" s="73">
        <v>139.00600242614701</v>
      </c>
      <c r="H72" s="73">
        <v>181.2900047302239</v>
      </c>
      <c r="I72" s="73">
        <v>233.20699691772381</v>
      </c>
      <c r="J72" s="73">
        <v>295.74800109863247</v>
      </c>
      <c r="K72" s="73">
        <v>367.72499084472639</v>
      </c>
      <c r="L72" s="73">
        <v>418.77000427246037</v>
      </c>
      <c r="M72" s="73">
        <v>476.5399932861323</v>
      </c>
      <c r="N72" s="73">
        <v>537.83000946044876</v>
      </c>
      <c r="O72" s="73">
        <v>602.48300170898392</v>
      </c>
      <c r="P72" s="73">
        <v>656.358985900878</v>
      </c>
      <c r="Q72" s="73">
        <v>712.61397552490098</v>
      </c>
      <c r="R72" s="73">
        <v>743.76597595214798</v>
      </c>
      <c r="S72" s="73">
        <v>776.57901000976506</v>
      </c>
      <c r="T72" s="73">
        <v>809.53199768066293</v>
      </c>
      <c r="U72" s="73">
        <v>844.20101928710903</v>
      </c>
      <c r="V72" s="73">
        <v>879.81898498535099</v>
      </c>
      <c r="W72" s="73">
        <v>916.08302307128906</v>
      </c>
      <c r="X72" s="73">
        <v>953.68797302246003</v>
      </c>
      <c r="Y72" s="73">
        <v>992.26100158691304</v>
      </c>
      <c r="Z72" s="73">
        <v>1032.718978881835</v>
      </c>
      <c r="AA72" s="73">
        <v>1074.201995849608</v>
      </c>
      <c r="AB72" s="73">
        <v>1117.7970275878902</v>
      </c>
      <c r="AC72" s="73">
        <v>1162.580978393554</v>
      </c>
      <c r="AD72" s="73">
        <v>1208.344024658202</v>
      </c>
      <c r="AE72" s="73">
        <v>1254.282028198234</v>
      </c>
    </row>
    <row r="73" spans="1:31" x14ac:dyDescent="0.3">
      <c r="A73" s="96" t="s">
        <v>1351</v>
      </c>
      <c r="B73" s="96"/>
      <c r="C73" s="74">
        <v>5532.5879407629345</v>
      </c>
      <c r="D73" s="74">
        <v>5908.1879392370556</v>
      </c>
      <c r="E73" s="74">
        <v>5821.114589237055</v>
      </c>
      <c r="F73" s="74">
        <v>6603.0499847614956</v>
      </c>
      <c r="G73" s="74">
        <v>6603.049984762335</v>
      </c>
      <c r="H73" s="74">
        <v>6603.0499847636747</v>
      </c>
      <c r="I73" s="74">
        <v>6594.6737217651053</v>
      </c>
      <c r="J73" s="74">
        <v>7174.4306247682152</v>
      </c>
      <c r="K73" s="74">
        <v>7083.6806247713248</v>
      </c>
      <c r="L73" s="74">
        <v>6589.1806247811055</v>
      </c>
      <c r="M73" s="74">
        <v>6661.7900847959245</v>
      </c>
      <c r="N73" s="74">
        <v>7305.5804596057751</v>
      </c>
      <c r="O73" s="74">
        <v>7206.8804626753117</v>
      </c>
      <c r="P73" s="74">
        <v>7206.8804626872625</v>
      </c>
      <c r="Q73" s="74">
        <v>6239.6167442308833</v>
      </c>
      <c r="R73" s="74">
        <v>6054.8167429980349</v>
      </c>
      <c r="S73" s="74">
        <v>6090.7263931254829</v>
      </c>
      <c r="T73" s="74">
        <v>6131.7267634362834</v>
      </c>
      <c r="U73" s="74">
        <v>6506.7778979718478</v>
      </c>
      <c r="V73" s="74">
        <v>6467.7778980177773</v>
      </c>
      <c r="W73" s="74">
        <v>7284.5961083322527</v>
      </c>
      <c r="X73" s="74">
        <v>7362.9598114934088</v>
      </c>
      <c r="Y73" s="74">
        <v>8274.6945378383971</v>
      </c>
      <c r="Z73" s="74">
        <v>7852.3061135070966</v>
      </c>
      <c r="AA73" s="74">
        <v>7530.8588691987097</v>
      </c>
      <c r="AB73" s="74">
        <v>8873.380069358831</v>
      </c>
      <c r="AC73" s="74">
        <v>8873.3800694026704</v>
      </c>
      <c r="AD73" s="74">
        <v>8873.3800694431593</v>
      </c>
      <c r="AE73" s="74">
        <v>8991.3942494680396</v>
      </c>
    </row>
    <row r="74" spans="1:31" x14ac:dyDescent="0.3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</row>
    <row r="75" spans="1:31" x14ac:dyDescent="0.3">
      <c r="A75" s="68" t="s">
        <v>1233</v>
      </c>
      <c r="B75" s="68" t="s">
        <v>1315</v>
      </c>
      <c r="C75" s="68" t="s">
        <v>1316</v>
      </c>
      <c r="D75" s="68" t="s">
        <v>1317</v>
      </c>
      <c r="E75" s="68" t="s">
        <v>1318</v>
      </c>
      <c r="F75" s="68" t="s">
        <v>1319</v>
      </c>
      <c r="G75" s="68" t="s">
        <v>1320</v>
      </c>
      <c r="H75" s="68" t="s">
        <v>1321</v>
      </c>
      <c r="I75" s="68" t="s">
        <v>1322</v>
      </c>
      <c r="J75" s="68" t="s">
        <v>1323</v>
      </c>
      <c r="K75" s="68" t="s">
        <v>1324</v>
      </c>
      <c r="L75" s="68" t="s">
        <v>1325</v>
      </c>
      <c r="M75" s="68" t="s">
        <v>1326</v>
      </c>
      <c r="N75" s="68" t="s">
        <v>1327</v>
      </c>
      <c r="O75" s="68" t="s">
        <v>1328</v>
      </c>
      <c r="P75" s="68" t="s">
        <v>1329</v>
      </c>
      <c r="Q75" s="68" t="s">
        <v>1330</v>
      </c>
      <c r="R75" s="68" t="s">
        <v>1331</v>
      </c>
      <c r="S75" s="68" t="s">
        <v>1332</v>
      </c>
      <c r="T75" s="68" t="s">
        <v>1333</v>
      </c>
      <c r="U75" s="68" t="s">
        <v>1334</v>
      </c>
      <c r="V75" s="68" t="s">
        <v>1335</v>
      </c>
      <c r="W75" s="68" t="s">
        <v>1336</v>
      </c>
      <c r="X75" s="68" t="s">
        <v>1337</v>
      </c>
      <c r="Y75" s="68" t="s">
        <v>1338</v>
      </c>
      <c r="Z75" s="68" t="s">
        <v>1339</v>
      </c>
      <c r="AA75" s="68" t="s">
        <v>1340</v>
      </c>
      <c r="AB75" s="68" t="s">
        <v>1341</v>
      </c>
      <c r="AC75" s="68" t="s">
        <v>1342</v>
      </c>
      <c r="AD75" s="68" t="s">
        <v>1343</v>
      </c>
      <c r="AE75" s="68" t="s">
        <v>1344</v>
      </c>
    </row>
    <row r="76" spans="1:31" x14ac:dyDescent="0.3">
      <c r="A76" s="72" t="s">
        <v>1356</v>
      </c>
      <c r="B76" s="72" t="s">
        <v>621</v>
      </c>
      <c r="C76" s="73">
        <v>0</v>
      </c>
      <c r="D76" s="73">
        <v>0</v>
      </c>
      <c r="E76" s="73">
        <v>0</v>
      </c>
      <c r="F76" s="73">
        <v>0</v>
      </c>
      <c r="G76" s="73">
        <v>0</v>
      </c>
      <c r="H76" s="73">
        <v>0</v>
      </c>
      <c r="I76" s="73">
        <v>0</v>
      </c>
      <c r="J76" s="73">
        <v>0</v>
      </c>
      <c r="K76" s="73">
        <v>0</v>
      </c>
      <c r="L76" s="73">
        <v>0</v>
      </c>
      <c r="M76" s="73">
        <v>0</v>
      </c>
      <c r="N76" s="73">
        <v>0</v>
      </c>
      <c r="O76" s="73">
        <v>0</v>
      </c>
      <c r="P76" s="73">
        <v>0</v>
      </c>
      <c r="Q76" s="73">
        <v>0</v>
      </c>
      <c r="R76" s="73">
        <v>0</v>
      </c>
      <c r="S76" s="73">
        <v>0</v>
      </c>
      <c r="T76" s="73">
        <v>0</v>
      </c>
      <c r="U76" s="73">
        <v>0</v>
      </c>
      <c r="V76" s="73">
        <v>0</v>
      </c>
      <c r="W76" s="73">
        <v>0</v>
      </c>
      <c r="X76" s="73">
        <v>0</v>
      </c>
      <c r="Y76" s="73">
        <v>0</v>
      </c>
      <c r="Z76" s="73">
        <v>0</v>
      </c>
      <c r="AA76" s="73">
        <v>0</v>
      </c>
      <c r="AB76" s="73">
        <v>0</v>
      </c>
      <c r="AC76" s="73">
        <v>0</v>
      </c>
      <c r="AD76" s="73">
        <v>0</v>
      </c>
      <c r="AE76" s="73">
        <v>0</v>
      </c>
    </row>
    <row r="77" spans="1:31" x14ac:dyDescent="0.3">
      <c r="A77" s="72" t="s">
        <v>1356</v>
      </c>
      <c r="B77" s="72" t="s">
        <v>622</v>
      </c>
      <c r="C77" s="73">
        <v>0</v>
      </c>
      <c r="D77" s="73">
        <v>0</v>
      </c>
      <c r="E77" s="73">
        <v>0</v>
      </c>
      <c r="F77" s="73">
        <v>0</v>
      </c>
      <c r="G77" s="73">
        <v>0</v>
      </c>
      <c r="H77" s="73">
        <v>0</v>
      </c>
      <c r="I77" s="73">
        <v>0</v>
      </c>
      <c r="J77" s="73">
        <v>0</v>
      </c>
      <c r="K77" s="73">
        <v>0</v>
      </c>
      <c r="L77" s="73">
        <v>0</v>
      </c>
      <c r="M77" s="73">
        <v>0</v>
      </c>
      <c r="N77" s="73">
        <v>0</v>
      </c>
      <c r="O77" s="73">
        <v>0</v>
      </c>
      <c r="P77" s="73">
        <v>0</v>
      </c>
      <c r="Q77" s="73">
        <v>0</v>
      </c>
      <c r="R77" s="73">
        <v>0</v>
      </c>
      <c r="S77" s="73">
        <v>0</v>
      </c>
      <c r="T77" s="73">
        <v>0</v>
      </c>
      <c r="U77" s="73">
        <v>0</v>
      </c>
      <c r="V77" s="73">
        <v>0</v>
      </c>
      <c r="W77" s="73">
        <v>0</v>
      </c>
      <c r="X77" s="73">
        <v>0</v>
      </c>
      <c r="Y77" s="73">
        <v>0</v>
      </c>
      <c r="Z77" s="73">
        <v>0</v>
      </c>
      <c r="AA77" s="73">
        <v>0</v>
      </c>
      <c r="AB77" s="73">
        <v>0</v>
      </c>
      <c r="AC77" s="73">
        <v>0</v>
      </c>
      <c r="AD77" s="73">
        <v>0</v>
      </c>
      <c r="AE77" s="73">
        <v>0</v>
      </c>
    </row>
    <row r="78" spans="1:31" x14ac:dyDescent="0.3">
      <c r="A78" s="72" t="s">
        <v>1356</v>
      </c>
      <c r="B78" s="72" t="s">
        <v>360</v>
      </c>
      <c r="C78" s="73">
        <v>208</v>
      </c>
      <c r="D78" s="73">
        <v>208</v>
      </c>
      <c r="E78" s="73">
        <v>208</v>
      </c>
      <c r="F78" s="73">
        <v>208</v>
      </c>
      <c r="G78" s="73">
        <v>208</v>
      </c>
      <c r="H78" s="73">
        <v>208</v>
      </c>
      <c r="I78" s="73">
        <v>208</v>
      </c>
      <c r="J78" s="73">
        <v>208</v>
      </c>
      <c r="K78" s="73">
        <v>208</v>
      </c>
      <c r="L78" s="73">
        <v>208</v>
      </c>
      <c r="M78" s="73">
        <v>208</v>
      </c>
      <c r="N78" s="73">
        <v>208</v>
      </c>
      <c r="O78" s="73">
        <v>208</v>
      </c>
      <c r="P78" s="73">
        <v>208</v>
      </c>
      <c r="Q78" s="73">
        <v>208</v>
      </c>
      <c r="R78" s="73">
        <v>208</v>
      </c>
      <c r="S78" s="73">
        <v>208</v>
      </c>
      <c r="T78" s="73">
        <v>208</v>
      </c>
      <c r="U78" s="73">
        <v>208</v>
      </c>
      <c r="V78" s="73">
        <v>208</v>
      </c>
      <c r="W78" s="73">
        <v>208</v>
      </c>
      <c r="X78" s="73">
        <v>208</v>
      </c>
      <c r="Y78" s="73">
        <v>208</v>
      </c>
      <c r="Z78" s="73">
        <v>208</v>
      </c>
      <c r="AA78" s="73">
        <v>208</v>
      </c>
      <c r="AB78" s="73">
        <v>208</v>
      </c>
      <c r="AC78" s="73">
        <v>208</v>
      </c>
      <c r="AD78" s="73">
        <v>208</v>
      </c>
      <c r="AE78" s="73">
        <v>208</v>
      </c>
    </row>
    <row r="79" spans="1:31" x14ac:dyDescent="0.3">
      <c r="A79" s="72" t="s">
        <v>1356</v>
      </c>
      <c r="B79" s="72" t="s">
        <v>1346</v>
      </c>
      <c r="C79" s="73">
        <v>0</v>
      </c>
      <c r="D79" s="73">
        <v>0</v>
      </c>
      <c r="E79" s="73">
        <v>0</v>
      </c>
      <c r="F79" s="73">
        <v>0</v>
      </c>
      <c r="G79" s="73">
        <v>0</v>
      </c>
      <c r="H79" s="73">
        <v>0</v>
      </c>
      <c r="I79" s="73">
        <v>0</v>
      </c>
      <c r="J79" s="73">
        <v>0</v>
      </c>
      <c r="K79" s="73">
        <v>0</v>
      </c>
      <c r="L79" s="73">
        <v>0</v>
      </c>
      <c r="M79" s="73">
        <v>0</v>
      </c>
      <c r="N79" s="73">
        <v>0</v>
      </c>
      <c r="O79" s="73">
        <v>0</v>
      </c>
      <c r="P79" s="73">
        <v>0</v>
      </c>
      <c r="Q79" s="73">
        <v>0</v>
      </c>
      <c r="R79" s="73">
        <v>0</v>
      </c>
      <c r="S79" s="73">
        <v>0</v>
      </c>
      <c r="T79" s="73">
        <v>0</v>
      </c>
      <c r="U79" s="73">
        <v>0</v>
      </c>
      <c r="V79" s="73">
        <v>0</v>
      </c>
      <c r="W79" s="73">
        <v>0</v>
      </c>
      <c r="X79" s="73">
        <v>0</v>
      </c>
      <c r="Y79" s="73">
        <v>0</v>
      </c>
      <c r="Z79" s="73">
        <v>0</v>
      </c>
      <c r="AA79" s="73">
        <v>0</v>
      </c>
      <c r="AB79" s="73">
        <v>0</v>
      </c>
      <c r="AC79" s="73">
        <v>0</v>
      </c>
      <c r="AD79" s="73">
        <v>0</v>
      </c>
      <c r="AE79" s="73">
        <v>0</v>
      </c>
    </row>
    <row r="80" spans="1:31" x14ac:dyDescent="0.3">
      <c r="A80" s="72" t="s">
        <v>1356</v>
      </c>
      <c r="B80" s="72" t="s">
        <v>1347</v>
      </c>
      <c r="C80" s="73">
        <v>178</v>
      </c>
      <c r="D80" s="73">
        <v>178</v>
      </c>
      <c r="E80" s="73">
        <v>178</v>
      </c>
      <c r="F80" s="73">
        <v>178</v>
      </c>
      <c r="G80" s="73">
        <v>178</v>
      </c>
      <c r="H80" s="73">
        <v>178</v>
      </c>
      <c r="I80" s="73">
        <v>178</v>
      </c>
      <c r="J80" s="73">
        <v>178</v>
      </c>
      <c r="K80" s="73">
        <v>178</v>
      </c>
      <c r="L80" s="73">
        <v>178</v>
      </c>
      <c r="M80" s="73">
        <v>178</v>
      </c>
      <c r="N80" s="73">
        <v>178</v>
      </c>
      <c r="O80" s="73">
        <v>178</v>
      </c>
      <c r="P80" s="73">
        <v>178</v>
      </c>
      <c r="Q80" s="73">
        <v>178</v>
      </c>
      <c r="R80" s="73">
        <v>178</v>
      </c>
      <c r="S80" s="73">
        <v>178</v>
      </c>
      <c r="T80" s="73">
        <v>178</v>
      </c>
      <c r="U80" s="73">
        <v>178</v>
      </c>
      <c r="V80" s="73">
        <v>58</v>
      </c>
      <c r="W80" s="73">
        <v>58</v>
      </c>
      <c r="X80" s="73">
        <v>58</v>
      </c>
      <c r="Y80" s="73">
        <v>58</v>
      </c>
      <c r="Z80" s="73">
        <v>58</v>
      </c>
      <c r="AA80" s="73">
        <v>58</v>
      </c>
      <c r="AB80" s="73">
        <v>58</v>
      </c>
      <c r="AC80" s="73">
        <v>58</v>
      </c>
      <c r="AD80" s="73">
        <v>58</v>
      </c>
      <c r="AE80" s="73">
        <v>58</v>
      </c>
    </row>
    <row r="81" spans="1:31" x14ac:dyDescent="0.3">
      <c r="A81" s="72" t="s">
        <v>1356</v>
      </c>
      <c r="B81" s="72" t="s">
        <v>1271</v>
      </c>
      <c r="C81" s="73">
        <v>2408.8999938964839</v>
      </c>
      <c r="D81" s="73">
        <v>2408.8999938964839</v>
      </c>
      <c r="E81" s="73">
        <v>2408.8999938964839</v>
      </c>
      <c r="F81" s="73">
        <v>2408.8999938964839</v>
      </c>
      <c r="G81" s="73">
        <v>2408.8999938964839</v>
      </c>
      <c r="H81" s="73">
        <v>2408.8999938964839</v>
      </c>
      <c r="I81" s="73">
        <v>2658.8999938964839</v>
      </c>
      <c r="J81" s="73">
        <v>2658.8999938964839</v>
      </c>
      <c r="K81" s="73">
        <v>2658.8999938964839</v>
      </c>
      <c r="L81" s="73">
        <v>2658.8999938964839</v>
      </c>
      <c r="M81" s="73">
        <v>2658.8999938964839</v>
      </c>
      <c r="N81" s="73">
        <v>2658.8999938964839</v>
      </c>
      <c r="O81" s="73">
        <v>2658.8999938964839</v>
      </c>
      <c r="P81" s="73">
        <v>2658.8999938964839</v>
      </c>
      <c r="Q81" s="73">
        <v>2658.8999938964839</v>
      </c>
      <c r="R81" s="73">
        <v>2658.8999938964839</v>
      </c>
      <c r="S81" s="73">
        <v>2658.8999938964839</v>
      </c>
      <c r="T81" s="73">
        <v>2658.8999938964839</v>
      </c>
      <c r="U81" s="73">
        <v>2658.8999938964839</v>
      </c>
      <c r="V81" s="73">
        <v>2658.8999938964839</v>
      </c>
      <c r="W81" s="73">
        <v>2658.8999938964839</v>
      </c>
      <c r="X81" s="73">
        <v>2658.8999938964839</v>
      </c>
      <c r="Y81" s="73">
        <v>2658.8999938964839</v>
      </c>
      <c r="Z81" s="73">
        <v>2658.8999938964839</v>
      </c>
      <c r="AA81" s="73">
        <v>2658.8999938964839</v>
      </c>
      <c r="AB81" s="73">
        <v>2658.8999938964839</v>
      </c>
      <c r="AC81" s="73">
        <v>2658.8999938964839</v>
      </c>
      <c r="AD81" s="73">
        <v>2658.8999938964839</v>
      </c>
      <c r="AE81" s="73">
        <v>2658.8999938964839</v>
      </c>
    </row>
    <row r="82" spans="1:31" x14ac:dyDescent="0.3">
      <c r="A82" s="72" t="s">
        <v>1356</v>
      </c>
      <c r="B82" s="72" t="s">
        <v>626</v>
      </c>
      <c r="C82" s="73">
        <v>959.1292055895351</v>
      </c>
      <c r="D82" s="73">
        <v>959.12920560741509</v>
      </c>
      <c r="E82" s="73">
        <v>1283.311222370605</v>
      </c>
      <c r="F82" s="73">
        <v>1283.311222370605</v>
      </c>
      <c r="G82" s="73">
        <v>1283.311222370605</v>
      </c>
      <c r="H82" s="73">
        <v>1283.311222370605</v>
      </c>
      <c r="I82" s="73">
        <v>1785.809892370605</v>
      </c>
      <c r="J82" s="73">
        <v>1785.809892370605</v>
      </c>
      <c r="K82" s="73">
        <v>2543.1029523706047</v>
      </c>
      <c r="L82" s="73">
        <v>2658.5456223706051</v>
      </c>
      <c r="M82" s="73">
        <v>2658.5456823706049</v>
      </c>
      <c r="N82" s="73">
        <v>2817.7501383792851</v>
      </c>
      <c r="O82" s="73">
        <v>2817.7501384349348</v>
      </c>
      <c r="P82" s="73">
        <v>2817.7501384565148</v>
      </c>
      <c r="Q82" s="73">
        <v>2817.7501384629149</v>
      </c>
      <c r="R82" s="73">
        <v>2817.750138486635</v>
      </c>
      <c r="S82" s="73">
        <v>2817.7510242825551</v>
      </c>
      <c r="T82" s="73">
        <v>3046.3064927263354</v>
      </c>
      <c r="U82" s="73">
        <v>3046.3064927580053</v>
      </c>
      <c r="V82" s="73">
        <v>3075.6412337781348</v>
      </c>
      <c r="W82" s="73">
        <v>3087.9939889489747</v>
      </c>
      <c r="X82" s="73">
        <v>3117.4361926759352</v>
      </c>
      <c r="Y82" s="73">
        <v>3117.4361927773352</v>
      </c>
      <c r="Z82" s="73">
        <v>2969.0361988885011</v>
      </c>
      <c r="AA82" s="73">
        <v>2969.0361989278513</v>
      </c>
      <c r="AB82" s="73">
        <v>3411.8206639515211</v>
      </c>
      <c r="AC82" s="73">
        <v>3411.820663987171</v>
      </c>
      <c r="AD82" s="73">
        <v>3552.5354740210714</v>
      </c>
      <c r="AE82" s="73">
        <v>3552.5354740377811</v>
      </c>
    </row>
    <row r="83" spans="1:31" x14ac:dyDescent="0.3">
      <c r="A83" s="72" t="s">
        <v>1356</v>
      </c>
      <c r="B83" s="72" t="s">
        <v>1348</v>
      </c>
      <c r="C83" s="73">
        <v>0</v>
      </c>
      <c r="D83" s="73">
        <v>0</v>
      </c>
      <c r="E83" s="73">
        <v>0</v>
      </c>
      <c r="F83" s="73">
        <v>0</v>
      </c>
      <c r="G83" s="73">
        <v>0</v>
      </c>
      <c r="H83" s="73">
        <v>0</v>
      </c>
      <c r="I83" s="73">
        <v>0</v>
      </c>
      <c r="J83" s="73">
        <v>0</v>
      </c>
      <c r="K83" s="73">
        <v>0</v>
      </c>
      <c r="L83" s="73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  <c r="R83" s="73">
        <v>0</v>
      </c>
      <c r="S83" s="73">
        <v>0</v>
      </c>
      <c r="T83" s="73">
        <v>0</v>
      </c>
      <c r="U83" s="73">
        <v>0</v>
      </c>
      <c r="V83" s="73">
        <v>0</v>
      </c>
      <c r="W83" s="73">
        <v>0</v>
      </c>
      <c r="X83" s="73">
        <v>0</v>
      </c>
      <c r="Y83" s="73">
        <v>0</v>
      </c>
      <c r="Z83" s="73">
        <v>0</v>
      </c>
      <c r="AA83" s="73">
        <v>0</v>
      </c>
      <c r="AB83" s="73">
        <v>0</v>
      </c>
      <c r="AC83" s="73">
        <v>0</v>
      </c>
      <c r="AD83" s="73">
        <v>0</v>
      </c>
      <c r="AE83" s="73">
        <v>0</v>
      </c>
    </row>
    <row r="84" spans="1:31" x14ac:dyDescent="0.3">
      <c r="A84" s="72" t="s">
        <v>1356</v>
      </c>
      <c r="B84" s="72" t="s">
        <v>1349</v>
      </c>
      <c r="C84" s="73">
        <v>0</v>
      </c>
      <c r="D84" s="73">
        <v>0</v>
      </c>
      <c r="E84" s="73">
        <v>0</v>
      </c>
      <c r="F84" s="73">
        <v>0</v>
      </c>
      <c r="G84" s="73">
        <v>0</v>
      </c>
      <c r="H84" s="73">
        <v>0</v>
      </c>
      <c r="I84" s="73">
        <v>0</v>
      </c>
      <c r="J84" s="73">
        <v>0</v>
      </c>
      <c r="K84" s="73">
        <v>0</v>
      </c>
      <c r="L84" s="73">
        <v>0</v>
      </c>
      <c r="M84" s="73">
        <v>0</v>
      </c>
      <c r="N84" s="73">
        <v>0</v>
      </c>
      <c r="O84" s="73">
        <v>0</v>
      </c>
      <c r="P84" s="73">
        <v>0</v>
      </c>
      <c r="Q84" s="73">
        <v>0</v>
      </c>
      <c r="R84" s="73">
        <v>0</v>
      </c>
      <c r="S84" s="73">
        <v>0</v>
      </c>
      <c r="T84" s="73">
        <v>0</v>
      </c>
      <c r="U84" s="73">
        <v>0</v>
      </c>
      <c r="V84" s="73">
        <v>0</v>
      </c>
      <c r="W84" s="73">
        <v>0</v>
      </c>
      <c r="X84" s="73">
        <v>0</v>
      </c>
      <c r="Y84" s="73">
        <v>0</v>
      </c>
      <c r="Z84" s="73">
        <v>0</v>
      </c>
      <c r="AA84" s="73">
        <v>0</v>
      </c>
      <c r="AB84" s="73">
        <v>0</v>
      </c>
      <c r="AC84" s="73">
        <v>0</v>
      </c>
      <c r="AD84" s="73">
        <v>0</v>
      </c>
      <c r="AE84" s="73">
        <v>0</v>
      </c>
    </row>
    <row r="85" spans="1:31" x14ac:dyDescent="0.3">
      <c r="A85" s="72" t="s">
        <v>1356</v>
      </c>
      <c r="B85" s="72" t="s">
        <v>612</v>
      </c>
      <c r="C85" s="73">
        <v>0</v>
      </c>
      <c r="D85" s="73">
        <v>0</v>
      </c>
      <c r="E85" s="73">
        <v>0</v>
      </c>
      <c r="F85" s="73">
        <v>0</v>
      </c>
      <c r="G85" s="73">
        <v>0</v>
      </c>
      <c r="H85" s="73">
        <v>0</v>
      </c>
      <c r="I85" s="73">
        <v>0</v>
      </c>
      <c r="J85" s="73">
        <v>0</v>
      </c>
      <c r="K85" s="73">
        <v>2.5090705048899999</v>
      </c>
      <c r="L85" s="73">
        <v>135.70949502960002</v>
      </c>
      <c r="M85" s="73">
        <v>172.1067951389</v>
      </c>
      <c r="N85" s="73">
        <v>741.92742570649989</v>
      </c>
      <c r="O85" s="73">
        <v>741.92742571563997</v>
      </c>
      <c r="P85" s="73">
        <v>741.92742571724</v>
      </c>
      <c r="Q85" s="73">
        <v>741.92742572147995</v>
      </c>
      <c r="R85" s="73">
        <v>741.92742573215992</v>
      </c>
      <c r="S85" s="73">
        <v>818.60937574044999</v>
      </c>
      <c r="T85" s="73">
        <v>818.60937575356002</v>
      </c>
      <c r="U85" s="73">
        <v>826.11582579188996</v>
      </c>
      <c r="V85" s="73">
        <v>826.11582579882997</v>
      </c>
      <c r="W85" s="73">
        <v>876.30852583338003</v>
      </c>
      <c r="X85" s="73">
        <v>876.30852587888</v>
      </c>
      <c r="Y85" s="73">
        <v>876.30852587985999</v>
      </c>
      <c r="Z85" s="73">
        <v>876.30852588157995</v>
      </c>
      <c r="AA85" s="73">
        <v>876.30852590315999</v>
      </c>
      <c r="AB85" s="73">
        <v>876.30852605491998</v>
      </c>
      <c r="AC85" s="73">
        <v>876.30852606029998</v>
      </c>
      <c r="AD85" s="73">
        <v>876.30852609609997</v>
      </c>
      <c r="AE85" s="73">
        <v>876.30852610561999</v>
      </c>
    </row>
    <row r="86" spans="1:31" x14ac:dyDescent="0.3">
      <c r="A86" s="72" t="s">
        <v>1356</v>
      </c>
      <c r="B86" s="72" t="s">
        <v>1350</v>
      </c>
      <c r="C86" s="73">
        <v>2.531000047922126</v>
      </c>
      <c r="D86" s="73">
        <v>5.8989998698234514</v>
      </c>
      <c r="E86" s="73">
        <v>10.95600008964537</v>
      </c>
      <c r="F86" s="73">
        <v>18.307000398635768</v>
      </c>
      <c r="G86" s="73">
        <v>27.271999120712248</v>
      </c>
      <c r="H86" s="73">
        <v>37.668000698089529</v>
      </c>
      <c r="I86" s="73">
        <v>50.497000694274853</v>
      </c>
      <c r="J86" s="73">
        <v>65.411998748779297</v>
      </c>
      <c r="K86" s="73">
        <v>82.598003387451101</v>
      </c>
      <c r="L86" s="73">
        <v>96.729002952575598</v>
      </c>
      <c r="M86" s="73">
        <v>112.11099720001209</v>
      </c>
      <c r="N86" s="73">
        <v>128.7480001449583</v>
      </c>
      <c r="O86" s="73">
        <v>146.674007415771</v>
      </c>
      <c r="P86" s="73">
        <v>164.1120033264157</v>
      </c>
      <c r="Q86" s="73">
        <v>182.07299804687452</v>
      </c>
      <c r="R86" s="73">
        <v>191.79999732971089</v>
      </c>
      <c r="S86" s="73">
        <v>202.03400230407689</v>
      </c>
      <c r="T86" s="73">
        <v>212.35599899291938</v>
      </c>
      <c r="U86" s="73">
        <v>223.17800712585358</v>
      </c>
      <c r="V86" s="73">
        <v>234.19300270080521</v>
      </c>
      <c r="W86" s="73">
        <v>245.49399948120112</v>
      </c>
      <c r="X86" s="73">
        <v>256.95800399780211</v>
      </c>
      <c r="Y86" s="73">
        <v>268.73600196838322</v>
      </c>
      <c r="Z86" s="73">
        <v>280.62199401855423</v>
      </c>
      <c r="AA86" s="73">
        <v>292.61600875854447</v>
      </c>
      <c r="AB86" s="73">
        <v>304.57599258422778</v>
      </c>
      <c r="AC86" s="73">
        <v>316.62600326538069</v>
      </c>
      <c r="AD86" s="73">
        <v>328.75601196289063</v>
      </c>
      <c r="AE86" s="73">
        <v>340.86399841308514</v>
      </c>
    </row>
    <row r="87" spans="1:31" x14ac:dyDescent="0.3">
      <c r="A87" s="96" t="s">
        <v>1351</v>
      </c>
      <c r="B87" s="96"/>
      <c r="C87" s="74">
        <v>3754.029199486019</v>
      </c>
      <c r="D87" s="74">
        <v>3754.0291995038988</v>
      </c>
      <c r="E87" s="74">
        <v>4078.2112162670892</v>
      </c>
      <c r="F87" s="74">
        <v>4078.2112162670892</v>
      </c>
      <c r="G87" s="74">
        <v>4078.2112162670892</v>
      </c>
      <c r="H87" s="74">
        <v>4078.2112162670892</v>
      </c>
      <c r="I87" s="74">
        <v>4830.7098862670891</v>
      </c>
      <c r="J87" s="74">
        <v>4830.7098862670891</v>
      </c>
      <c r="K87" s="74">
        <v>5588.0029462670882</v>
      </c>
      <c r="L87" s="74">
        <v>5703.4456162670886</v>
      </c>
      <c r="M87" s="74">
        <v>5703.4456762670889</v>
      </c>
      <c r="N87" s="74">
        <v>5862.6501322757686</v>
      </c>
      <c r="O87" s="74">
        <v>5862.6501323314187</v>
      </c>
      <c r="P87" s="74">
        <v>5862.6501323529992</v>
      </c>
      <c r="Q87" s="74">
        <v>5862.6501323593984</v>
      </c>
      <c r="R87" s="74">
        <v>5862.6501323831189</v>
      </c>
      <c r="S87" s="74">
        <v>5862.6510181790391</v>
      </c>
      <c r="T87" s="74">
        <v>6091.2064866228193</v>
      </c>
      <c r="U87" s="74">
        <v>6091.2064866544897</v>
      </c>
      <c r="V87" s="74">
        <v>6000.5412276746192</v>
      </c>
      <c r="W87" s="74">
        <v>6012.8939828454586</v>
      </c>
      <c r="X87" s="74">
        <v>6042.3361865724191</v>
      </c>
      <c r="Y87" s="74">
        <v>6042.3361866738196</v>
      </c>
      <c r="Z87" s="74">
        <v>5893.936192784985</v>
      </c>
      <c r="AA87" s="74">
        <v>5893.9361928243352</v>
      </c>
      <c r="AB87" s="74">
        <v>6336.7206578480054</v>
      </c>
      <c r="AC87" s="74">
        <v>6336.7206578836549</v>
      </c>
      <c r="AD87" s="74">
        <v>6477.4354679175558</v>
      </c>
      <c r="AE87" s="74">
        <v>6477.435467934265</v>
      </c>
    </row>
    <row r="90" spans="1:31" x14ac:dyDescent="0.3">
      <c r="A90" s="70" t="s">
        <v>1357</v>
      </c>
    </row>
    <row r="91" spans="1:31" x14ac:dyDescent="0.3">
      <c r="A91" s="68" t="s">
        <v>1233</v>
      </c>
      <c r="B91" s="68" t="s">
        <v>1315</v>
      </c>
      <c r="C91" s="68" t="s">
        <v>1316</v>
      </c>
      <c r="D91" s="68" t="s">
        <v>1317</v>
      </c>
      <c r="E91" s="68" t="s">
        <v>1318</v>
      </c>
      <c r="F91" s="68" t="s">
        <v>1319</v>
      </c>
      <c r="G91" s="68" t="s">
        <v>1320</v>
      </c>
      <c r="H91" s="68" t="s">
        <v>1321</v>
      </c>
      <c r="I91" s="68" t="s">
        <v>1322</v>
      </c>
      <c r="J91" s="68" t="s">
        <v>1323</v>
      </c>
      <c r="K91" s="68" t="s">
        <v>1324</v>
      </c>
      <c r="L91" s="68" t="s">
        <v>1325</v>
      </c>
      <c r="M91" s="68" t="s">
        <v>1326</v>
      </c>
      <c r="N91" s="68" t="s">
        <v>1327</v>
      </c>
      <c r="O91" s="68" t="s">
        <v>1328</v>
      </c>
      <c r="P91" s="68" t="s">
        <v>1329</v>
      </c>
      <c r="Q91" s="68" t="s">
        <v>1330</v>
      </c>
      <c r="R91" s="68" t="s">
        <v>1331</v>
      </c>
      <c r="S91" s="68" t="s">
        <v>1332</v>
      </c>
      <c r="T91" s="68" t="s">
        <v>1333</v>
      </c>
      <c r="U91" s="68" t="s">
        <v>1334</v>
      </c>
      <c r="V91" s="68" t="s">
        <v>1335</v>
      </c>
      <c r="W91" s="68" t="s">
        <v>1336</v>
      </c>
      <c r="X91" s="68" t="s">
        <v>1337</v>
      </c>
      <c r="Y91" s="68" t="s">
        <v>1338</v>
      </c>
      <c r="Z91" s="68" t="s">
        <v>1339</v>
      </c>
      <c r="AA91" s="68" t="s">
        <v>1340</v>
      </c>
      <c r="AB91" s="68" t="s">
        <v>1341</v>
      </c>
      <c r="AC91" s="68" t="s">
        <v>1342</v>
      </c>
      <c r="AD91" s="68" t="s">
        <v>1343</v>
      </c>
      <c r="AE91" s="68" t="s">
        <v>1344</v>
      </c>
    </row>
    <row r="92" spans="1:31" x14ac:dyDescent="0.3">
      <c r="A92" s="72" t="s">
        <v>1345</v>
      </c>
      <c r="B92" s="72" t="s">
        <v>1358</v>
      </c>
      <c r="C92" s="73">
        <v>260.329999923706</v>
      </c>
      <c r="D92" s="73">
        <v>600.32999992370605</v>
      </c>
      <c r="E92" s="73">
        <v>600.32999992370605</v>
      </c>
      <c r="F92" s="73">
        <v>600.32999992370605</v>
      </c>
      <c r="G92" s="73">
        <v>600.32999992370605</v>
      </c>
      <c r="H92" s="73">
        <v>600.32999992370605</v>
      </c>
      <c r="I92" s="73">
        <v>600.32999992370605</v>
      </c>
      <c r="J92" s="73">
        <v>600.32999992370605</v>
      </c>
      <c r="K92" s="73">
        <v>600.32999992370605</v>
      </c>
      <c r="L92" s="73">
        <v>570.32999992370605</v>
      </c>
      <c r="M92" s="73">
        <v>570.32999992370605</v>
      </c>
      <c r="N92" s="73">
        <v>1090.718689685616</v>
      </c>
      <c r="O92" s="73">
        <v>1184.3836198590197</v>
      </c>
      <c r="P92" s="73">
        <v>1159.3836198714198</v>
      </c>
      <c r="Q92" s="73">
        <v>1449.63949565948</v>
      </c>
      <c r="R92" s="73">
        <v>1449.63949571886</v>
      </c>
      <c r="S92" s="73">
        <v>1918.40454684934</v>
      </c>
      <c r="T92" s="73">
        <v>1918.4045469257198</v>
      </c>
      <c r="U92" s="73">
        <v>2874.1217624178603</v>
      </c>
      <c r="V92" s="73">
        <v>2854.1217624752003</v>
      </c>
      <c r="W92" s="73">
        <v>3421.0191863582399</v>
      </c>
      <c r="X92" s="73">
        <v>3310.8197849225498</v>
      </c>
      <c r="Y92" s="73">
        <v>3310.8197849245598</v>
      </c>
      <c r="Z92" s="73">
        <v>3610.1553233106697</v>
      </c>
      <c r="AA92" s="73">
        <v>3610.1553194414296</v>
      </c>
      <c r="AB92" s="73">
        <v>4965.2410188459608</v>
      </c>
      <c r="AC92" s="73">
        <v>4965.241016911551</v>
      </c>
      <c r="AD92" s="73">
        <v>5856.3035141495411</v>
      </c>
      <c r="AE92" s="73">
        <v>5856.3034954653594</v>
      </c>
    </row>
    <row r="93" spans="1:31" x14ac:dyDescent="0.3">
      <c r="A93" s="72" t="s">
        <v>1345</v>
      </c>
      <c r="B93" s="72" t="s">
        <v>1359</v>
      </c>
      <c r="C93" s="73">
        <v>1330</v>
      </c>
      <c r="D93" s="73">
        <v>1330</v>
      </c>
      <c r="E93" s="73">
        <v>1330</v>
      </c>
      <c r="F93" s="73">
        <v>1330</v>
      </c>
      <c r="G93" s="73">
        <v>3370</v>
      </c>
      <c r="H93" s="73">
        <v>3370</v>
      </c>
      <c r="I93" s="73">
        <v>3370</v>
      </c>
      <c r="J93" s="73">
        <v>3370</v>
      </c>
      <c r="K93" s="73">
        <v>5372.5089705048895</v>
      </c>
      <c r="L93" s="73">
        <v>5505.7093950296003</v>
      </c>
      <c r="M93" s="73">
        <v>5542.1066951389002</v>
      </c>
      <c r="N93" s="73">
        <v>6566.4729957064992</v>
      </c>
      <c r="O93" s="73">
        <v>6826.7434757156398</v>
      </c>
      <c r="P93" s="73">
        <v>6826.7434757172396</v>
      </c>
      <c r="Q93" s="73">
        <v>6924.0512657214795</v>
      </c>
      <c r="R93" s="73">
        <v>6924.0512657321597</v>
      </c>
      <c r="S93" s="73">
        <v>8202.3285757404501</v>
      </c>
      <c r="T93" s="73">
        <v>8202.3285757535596</v>
      </c>
      <c r="U93" s="73">
        <v>8227.1015257918898</v>
      </c>
      <c r="V93" s="73">
        <v>8227.1015257988292</v>
      </c>
      <c r="W93" s="73">
        <v>9633.5627258333789</v>
      </c>
      <c r="X93" s="73">
        <v>11176.30362587888</v>
      </c>
      <c r="Y93" s="73">
        <v>11176.30362587986</v>
      </c>
      <c r="Z93" s="73">
        <v>11218.687825881581</v>
      </c>
      <c r="AA93" s="73">
        <v>11218.68782590316</v>
      </c>
      <c r="AB93" s="73">
        <v>11218.68782605492</v>
      </c>
      <c r="AC93" s="73">
        <v>11218.687826060301</v>
      </c>
      <c r="AD93" s="73">
        <v>11485.1348260961</v>
      </c>
      <c r="AE93" s="73">
        <v>11485.134826105621</v>
      </c>
    </row>
    <row r="94" spans="1:31" x14ac:dyDescent="0.3">
      <c r="A94" s="72" t="s">
        <v>1345</v>
      </c>
      <c r="B94" s="72" t="s">
        <v>1360</v>
      </c>
      <c r="C94" s="73">
        <v>95.565001159906174</v>
      </c>
      <c r="D94" s="73">
        <v>222.30399817228289</v>
      </c>
      <c r="E94" s="73">
        <v>472.72400641441254</v>
      </c>
      <c r="F94" s="73">
        <v>827.38901638984419</v>
      </c>
      <c r="G94" s="73">
        <v>1275.4639947414385</v>
      </c>
      <c r="H94" s="73">
        <v>1796.002980709073</v>
      </c>
      <c r="I94" s="73">
        <v>2438.3960294723474</v>
      </c>
      <c r="J94" s="73">
        <v>3184.4369697570778</v>
      </c>
      <c r="K94" s="73">
        <v>4042.5660362243557</v>
      </c>
      <c r="L94" s="73">
        <v>4718.5470113754145</v>
      </c>
      <c r="M94" s="73">
        <v>5463.8920488357453</v>
      </c>
      <c r="N94" s="73">
        <v>6261.2278814315578</v>
      </c>
      <c r="O94" s="73">
        <v>7107.5971488952464</v>
      </c>
      <c r="P94" s="73">
        <v>7905.5148887634123</v>
      </c>
      <c r="Q94" s="73">
        <v>8730.1271591186469</v>
      </c>
      <c r="R94" s="73">
        <v>9162.6489810943513</v>
      </c>
      <c r="S94" s="73">
        <v>9618.3372249603162</v>
      </c>
      <c r="T94" s="73">
        <v>10079.154048919669</v>
      </c>
      <c r="U94" s="73">
        <v>10567.066068649285</v>
      </c>
      <c r="V94" s="73">
        <v>11065.494928359969</v>
      </c>
      <c r="W94" s="73">
        <v>11575.234004974354</v>
      </c>
      <c r="X94" s="73">
        <v>12098.768871307355</v>
      </c>
      <c r="Y94" s="73">
        <v>12640.389154434191</v>
      </c>
      <c r="Z94" s="73">
        <v>13204.069122314442</v>
      </c>
      <c r="AA94" s="73">
        <v>13783.858104705803</v>
      </c>
      <c r="AB94" s="73">
        <v>14380.364139556885</v>
      </c>
      <c r="AC94" s="73">
        <v>14988.57563400268</v>
      </c>
      <c r="AD94" s="73">
        <v>15603.09802246093</v>
      </c>
      <c r="AE94" s="73">
        <v>16225.747894287102</v>
      </c>
    </row>
    <row r="96" spans="1:31" x14ac:dyDescent="0.3">
      <c r="A96" s="68" t="s">
        <v>1233</v>
      </c>
      <c r="B96" s="68" t="s">
        <v>1315</v>
      </c>
      <c r="C96" s="68" t="s">
        <v>1316</v>
      </c>
      <c r="D96" s="68" t="s">
        <v>1317</v>
      </c>
      <c r="E96" s="68" t="s">
        <v>1318</v>
      </c>
      <c r="F96" s="68" t="s">
        <v>1319</v>
      </c>
      <c r="G96" s="68" t="s">
        <v>1320</v>
      </c>
      <c r="H96" s="68" t="s">
        <v>1321</v>
      </c>
      <c r="I96" s="68" t="s">
        <v>1322</v>
      </c>
      <c r="J96" s="68" t="s">
        <v>1323</v>
      </c>
      <c r="K96" s="68" t="s">
        <v>1324</v>
      </c>
      <c r="L96" s="68" t="s">
        <v>1325</v>
      </c>
      <c r="M96" s="68" t="s">
        <v>1326</v>
      </c>
      <c r="N96" s="68" t="s">
        <v>1327</v>
      </c>
      <c r="O96" s="68" t="s">
        <v>1328</v>
      </c>
      <c r="P96" s="68" t="s">
        <v>1329</v>
      </c>
      <c r="Q96" s="68" t="s">
        <v>1330</v>
      </c>
      <c r="R96" s="68" t="s">
        <v>1331</v>
      </c>
      <c r="S96" s="68" t="s">
        <v>1332</v>
      </c>
      <c r="T96" s="68" t="s">
        <v>1333</v>
      </c>
      <c r="U96" s="68" t="s">
        <v>1334</v>
      </c>
      <c r="V96" s="68" t="s">
        <v>1335</v>
      </c>
      <c r="W96" s="68" t="s">
        <v>1336</v>
      </c>
      <c r="X96" s="68" t="s">
        <v>1337</v>
      </c>
      <c r="Y96" s="68" t="s">
        <v>1338</v>
      </c>
      <c r="Z96" s="68" t="s">
        <v>1339</v>
      </c>
      <c r="AA96" s="68" t="s">
        <v>1340</v>
      </c>
      <c r="AB96" s="68" t="s">
        <v>1341</v>
      </c>
      <c r="AC96" s="68" t="s">
        <v>1342</v>
      </c>
      <c r="AD96" s="68" t="s">
        <v>1343</v>
      </c>
      <c r="AE96" s="68" t="s">
        <v>1344</v>
      </c>
    </row>
    <row r="97" spans="1:31" x14ac:dyDescent="0.3">
      <c r="A97" s="72" t="s">
        <v>1352</v>
      </c>
      <c r="B97" s="72" t="s">
        <v>1358</v>
      </c>
      <c r="C97" s="73">
        <v>0</v>
      </c>
      <c r="D97" s="73">
        <v>0</v>
      </c>
      <c r="E97" s="73">
        <v>0</v>
      </c>
      <c r="F97" s="73">
        <v>0</v>
      </c>
      <c r="G97" s="73">
        <v>0</v>
      </c>
      <c r="H97" s="73">
        <v>0</v>
      </c>
      <c r="I97" s="73">
        <v>0</v>
      </c>
      <c r="J97" s="73">
        <v>0</v>
      </c>
      <c r="K97" s="73">
        <v>0</v>
      </c>
      <c r="L97" s="73">
        <v>0</v>
      </c>
      <c r="M97" s="73">
        <v>0</v>
      </c>
      <c r="N97" s="73">
        <v>1.3591777000000001E-4</v>
      </c>
      <c r="O97" s="73">
        <v>1.3596642000000001E-4</v>
      </c>
      <c r="P97" s="73">
        <v>1.3597281999999999E-4</v>
      </c>
      <c r="Q97" s="73">
        <v>1.5765669999999999E-4</v>
      </c>
      <c r="R97" s="73">
        <v>1.5768406000000001E-4</v>
      </c>
      <c r="S97" s="73">
        <v>1.5808188E-4</v>
      </c>
      <c r="T97" s="73">
        <v>1.5811826999999901E-4</v>
      </c>
      <c r="U97" s="73">
        <v>884.5738734529001</v>
      </c>
      <c r="V97" s="73">
        <v>884.57387347610006</v>
      </c>
      <c r="W97" s="73">
        <v>1408.5798</v>
      </c>
      <c r="X97" s="73">
        <v>1408.5798</v>
      </c>
      <c r="Y97" s="73">
        <v>1408.5798</v>
      </c>
      <c r="Z97" s="73">
        <v>1707.91534</v>
      </c>
      <c r="AA97" s="73">
        <v>1707.91534</v>
      </c>
      <c r="AB97" s="73">
        <v>1707.91534</v>
      </c>
      <c r="AC97" s="73">
        <v>1707.91534</v>
      </c>
      <c r="AD97" s="73">
        <v>1707.91534</v>
      </c>
      <c r="AE97" s="73">
        <v>1707.9153000000001</v>
      </c>
    </row>
    <row r="98" spans="1:31" x14ac:dyDescent="0.3">
      <c r="A98" s="72" t="s">
        <v>1352</v>
      </c>
      <c r="B98" s="72" t="s">
        <v>1359</v>
      </c>
      <c r="C98" s="73">
        <v>840</v>
      </c>
      <c r="D98" s="73">
        <v>840</v>
      </c>
      <c r="E98" s="73">
        <v>840</v>
      </c>
      <c r="F98" s="73">
        <v>840</v>
      </c>
      <c r="G98" s="73">
        <v>2880</v>
      </c>
      <c r="H98" s="73">
        <v>2880</v>
      </c>
      <c r="I98" s="73">
        <v>2880</v>
      </c>
      <c r="J98" s="73">
        <v>2880</v>
      </c>
      <c r="K98" s="73">
        <v>4879.9998999999998</v>
      </c>
      <c r="L98" s="73">
        <v>4879.9998999999998</v>
      </c>
      <c r="M98" s="73">
        <v>4879.9998999999998</v>
      </c>
      <c r="N98" s="73">
        <v>4879.9998999999998</v>
      </c>
      <c r="O98" s="73">
        <v>4879.9998999999998</v>
      </c>
      <c r="P98" s="73">
        <v>4879.9998999999998</v>
      </c>
      <c r="Q98" s="73">
        <v>4879.9998999999998</v>
      </c>
      <c r="R98" s="73">
        <v>4879.9998999999998</v>
      </c>
      <c r="S98" s="73">
        <v>4879.9998999999998</v>
      </c>
      <c r="T98" s="73">
        <v>4879.9998999999998</v>
      </c>
      <c r="U98" s="73">
        <v>4897.2664000000004</v>
      </c>
      <c r="V98" s="73">
        <v>4897.2664000000004</v>
      </c>
      <c r="W98" s="73">
        <v>5480</v>
      </c>
      <c r="X98" s="73">
        <v>5480</v>
      </c>
      <c r="Y98" s="73">
        <v>5480</v>
      </c>
      <c r="Z98" s="73">
        <v>5480</v>
      </c>
      <c r="AA98" s="73">
        <v>5480</v>
      </c>
      <c r="AB98" s="73">
        <v>5480</v>
      </c>
      <c r="AC98" s="73">
        <v>5480</v>
      </c>
      <c r="AD98" s="73">
        <v>5480</v>
      </c>
      <c r="AE98" s="73">
        <v>5480</v>
      </c>
    </row>
    <row r="99" spans="1:31" x14ac:dyDescent="0.3">
      <c r="A99" s="72" t="s">
        <v>1352</v>
      </c>
      <c r="B99" s="72" t="s">
        <v>1360</v>
      </c>
      <c r="C99" s="73">
        <v>33.809000492095876</v>
      </c>
      <c r="D99" s="73">
        <v>82.708997726440401</v>
      </c>
      <c r="E99" s="73">
        <v>156.7610015869133</v>
      </c>
      <c r="F99" s="73">
        <v>263.89000701904251</v>
      </c>
      <c r="G99" s="73">
        <v>405.04799652099609</v>
      </c>
      <c r="H99" s="73">
        <v>567.05899810790902</v>
      </c>
      <c r="I99" s="73">
        <v>769.63403320312409</v>
      </c>
      <c r="J99" s="73">
        <v>1010.102981567382</v>
      </c>
      <c r="K99" s="73">
        <v>1287.846038818356</v>
      </c>
      <c r="L99" s="73">
        <v>1513.001998901364</v>
      </c>
      <c r="M99" s="73">
        <v>1757.9950256347629</v>
      </c>
      <c r="N99" s="73">
        <v>2022.752929687492</v>
      </c>
      <c r="O99" s="73">
        <v>2303.8510437011641</v>
      </c>
      <c r="P99" s="73">
        <v>2570.3709106445258</v>
      </c>
      <c r="Q99" s="73">
        <v>2845.8051147460928</v>
      </c>
      <c r="R99" s="73">
        <v>2993.400024414062</v>
      </c>
      <c r="S99" s="73">
        <v>3149.60205078125</v>
      </c>
      <c r="T99" s="73">
        <v>3306.082000732416</v>
      </c>
      <c r="U99" s="73">
        <v>3472.6760864257813</v>
      </c>
      <c r="V99" s="73">
        <v>3642.4990844726508</v>
      </c>
      <c r="W99" s="73">
        <v>3815.6539916992128</v>
      </c>
      <c r="X99" s="73">
        <v>3993.2119750976508</v>
      </c>
      <c r="Y99" s="73">
        <v>4175.7440795898383</v>
      </c>
      <c r="Z99" s="73">
        <v>4364.7819213867133</v>
      </c>
      <c r="AA99" s="73">
        <v>4557.4061279296875</v>
      </c>
      <c r="AB99" s="73">
        <v>4750.507080078125</v>
      </c>
      <c r="AC99" s="73">
        <v>4944.2018432617178</v>
      </c>
      <c r="AD99" s="73">
        <v>5141.238037109375</v>
      </c>
      <c r="AE99" s="73">
        <v>5338.71484375</v>
      </c>
    </row>
    <row r="101" spans="1:31" x14ac:dyDescent="0.3">
      <c r="A101" s="68" t="s">
        <v>1233</v>
      </c>
      <c r="B101" s="68" t="s">
        <v>1315</v>
      </c>
      <c r="C101" s="68" t="s">
        <v>1316</v>
      </c>
      <c r="D101" s="68" t="s">
        <v>1317</v>
      </c>
      <c r="E101" s="68" t="s">
        <v>1318</v>
      </c>
      <c r="F101" s="68" t="s">
        <v>1319</v>
      </c>
      <c r="G101" s="68" t="s">
        <v>1320</v>
      </c>
      <c r="H101" s="68" t="s">
        <v>1321</v>
      </c>
      <c r="I101" s="68" t="s">
        <v>1322</v>
      </c>
      <c r="J101" s="68" t="s">
        <v>1323</v>
      </c>
      <c r="K101" s="68" t="s">
        <v>1324</v>
      </c>
      <c r="L101" s="68" t="s">
        <v>1325</v>
      </c>
      <c r="M101" s="68" t="s">
        <v>1326</v>
      </c>
      <c r="N101" s="68" t="s">
        <v>1327</v>
      </c>
      <c r="O101" s="68" t="s">
        <v>1328</v>
      </c>
      <c r="P101" s="68" t="s">
        <v>1329</v>
      </c>
      <c r="Q101" s="68" t="s">
        <v>1330</v>
      </c>
      <c r="R101" s="68" t="s">
        <v>1331</v>
      </c>
      <c r="S101" s="68" t="s">
        <v>1332</v>
      </c>
      <c r="T101" s="68" t="s">
        <v>1333</v>
      </c>
      <c r="U101" s="68" t="s">
        <v>1334</v>
      </c>
      <c r="V101" s="68" t="s">
        <v>1335</v>
      </c>
      <c r="W101" s="68" t="s">
        <v>1336</v>
      </c>
      <c r="X101" s="68" t="s">
        <v>1337</v>
      </c>
      <c r="Y101" s="68" t="s">
        <v>1338</v>
      </c>
      <c r="Z101" s="68" t="s">
        <v>1339</v>
      </c>
      <c r="AA101" s="68" t="s">
        <v>1340</v>
      </c>
      <c r="AB101" s="68" t="s">
        <v>1341</v>
      </c>
      <c r="AC101" s="68" t="s">
        <v>1342</v>
      </c>
      <c r="AD101" s="68" t="s">
        <v>1343</v>
      </c>
      <c r="AE101" s="68" t="s">
        <v>1344</v>
      </c>
    </row>
    <row r="102" spans="1:31" x14ac:dyDescent="0.3">
      <c r="A102" s="72" t="s">
        <v>1353</v>
      </c>
      <c r="B102" s="72" t="s">
        <v>1358</v>
      </c>
      <c r="C102" s="73">
        <v>0</v>
      </c>
      <c r="D102" s="73">
        <v>20</v>
      </c>
      <c r="E102" s="73">
        <v>20</v>
      </c>
      <c r="F102" s="73">
        <v>20</v>
      </c>
      <c r="G102" s="73">
        <v>20</v>
      </c>
      <c r="H102" s="73">
        <v>20</v>
      </c>
      <c r="I102" s="73">
        <v>20</v>
      </c>
      <c r="J102" s="73">
        <v>20</v>
      </c>
      <c r="K102" s="73">
        <v>20</v>
      </c>
      <c r="L102" s="73">
        <v>20</v>
      </c>
      <c r="M102" s="73">
        <v>20</v>
      </c>
      <c r="N102" s="73">
        <v>463.79102</v>
      </c>
      <c r="O102" s="73">
        <v>612.78594999999996</v>
      </c>
      <c r="P102" s="73">
        <v>612.78594999999996</v>
      </c>
      <c r="Q102" s="73">
        <v>612.78594999999996</v>
      </c>
      <c r="R102" s="73">
        <v>612.78594999999996</v>
      </c>
      <c r="S102" s="73">
        <v>996.1105</v>
      </c>
      <c r="T102" s="73">
        <v>996.1105</v>
      </c>
      <c r="U102" s="73">
        <v>996.1105</v>
      </c>
      <c r="V102" s="73">
        <v>976.1105</v>
      </c>
      <c r="W102" s="73">
        <v>976.1105</v>
      </c>
      <c r="X102" s="73">
        <v>1165.9111</v>
      </c>
      <c r="Y102" s="73">
        <v>1165.9111</v>
      </c>
      <c r="Z102" s="73">
        <v>1165.9111</v>
      </c>
      <c r="AA102" s="73">
        <v>1165.9111</v>
      </c>
      <c r="AB102" s="73">
        <v>2520.9967999999999</v>
      </c>
      <c r="AC102" s="73">
        <v>2520.9967999999999</v>
      </c>
      <c r="AD102" s="73">
        <v>3412.0592999999999</v>
      </c>
      <c r="AE102" s="73">
        <v>3412.0592999999999</v>
      </c>
    </row>
    <row r="103" spans="1:31" x14ac:dyDescent="0.3">
      <c r="A103" s="72" t="s">
        <v>1353</v>
      </c>
      <c r="B103" s="72" t="s">
        <v>1359</v>
      </c>
      <c r="C103" s="73">
        <v>490</v>
      </c>
      <c r="D103" s="73">
        <v>490</v>
      </c>
      <c r="E103" s="73">
        <v>490</v>
      </c>
      <c r="F103" s="73">
        <v>490</v>
      </c>
      <c r="G103" s="73">
        <v>490</v>
      </c>
      <c r="H103" s="73">
        <v>490</v>
      </c>
      <c r="I103" s="73">
        <v>490</v>
      </c>
      <c r="J103" s="73">
        <v>490</v>
      </c>
      <c r="K103" s="73">
        <v>490</v>
      </c>
      <c r="L103" s="73">
        <v>490</v>
      </c>
      <c r="M103" s="73">
        <v>490</v>
      </c>
      <c r="N103" s="73">
        <v>751.10352</v>
      </c>
      <c r="O103" s="73">
        <v>1011.374</v>
      </c>
      <c r="P103" s="73">
        <v>1011.374</v>
      </c>
      <c r="Q103" s="73">
        <v>1011.374</v>
      </c>
      <c r="R103" s="73">
        <v>1011.374</v>
      </c>
      <c r="S103" s="73">
        <v>1780.8121000000001</v>
      </c>
      <c r="T103" s="73">
        <v>1780.8121000000001</v>
      </c>
      <c r="U103" s="73">
        <v>1780.8121000000001</v>
      </c>
      <c r="V103" s="73">
        <v>1780.8121000000001</v>
      </c>
      <c r="W103" s="73">
        <v>1780.8121000000001</v>
      </c>
      <c r="X103" s="73">
        <v>3323.5529999999999</v>
      </c>
      <c r="Y103" s="73">
        <v>3323.5529999999999</v>
      </c>
      <c r="Z103" s="73">
        <v>3323.5529999999999</v>
      </c>
      <c r="AA103" s="73">
        <v>3323.5529999999999</v>
      </c>
      <c r="AB103" s="73">
        <v>3323.5529999999999</v>
      </c>
      <c r="AC103" s="73">
        <v>3323.5529999999999</v>
      </c>
      <c r="AD103" s="73">
        <v>3590</v>
      </c>
      <c r="AE103" s="73">
        <v>3590</v>
      </c>
    </row>
    <row r="104" spans="1:31" x14ac:dyDescent="0.3">
      <c r="A104" s="72" t="s">
        <v>1353</v>
      </c>
      <c r="B104" s="72" t="s">
        <v>1360</v>
      </c>
      <c r="C104" s="73">
        <v>18.792000293731611</v>
      </c>
      <c r="D104" s="73">
        <v>56.930000305175746</v>
      </c>
      <c r="E104" s="73">
        <v>116.31200408935541</v>
      </c>
      <c r="F104" s="73">
        <v>203.74100685119538</v>
      </c>
      <c r="G104" s="73">
        <v>316.67499160766528</v>
      </c>
      <c r="H104" s="73">
        <v>441.51198577880842</v>
      </c>
      <c r="I104" s="73">
        <v>598.09701538085881</v>
      </c>
      <c r="J104" s="73">
        <v>788.33800506591706</v>
      </c>
      <c r="K104" s="73">
        <v>1007.1959838867181</v>
      </c>
      <c r="L104" s="73">
        <v>1181.6699371337841</v>
      </c>
      <c r="M104" s="73">
        <v>1375.488037109372</v>
      </c>
      <c r="N104" s="73">
        <v>1581.046997070305</v>
      </c>
      <c r="O104" s="73">
        <v>1799.5640411376919</v>
      </c>
      <c r="P104" s="73">
        <v>2003.201034545895</v>
      </c>
      <c r="Q104" s="73">
        <v>2215.9790039062468</v>
      </c>
      <c r="R104" s="73">
        <v>2320.6339721679628</v>
      </c>
      <c r="S104" s="73">
        <v>2431.5501098632758</v>
      </c>
      <c r="T104" s="73">
        <v>2543.8589782714839</v>
      </c>
      <c r="U104" s="73">
        <v>2662.8169250488231</v>
      </c>
      <c r="V104" s="73">
        <v>2785.4378967285102</v>
      </c>
      <c r="W104" s="73">
        <v>2910.140014648432</v>
      </c>
      <c r="X104" s="73">
        <v>3039.4479064941352</v>
      </c>
      <c r="Y104" s="73">
        <v>3174.2980346679628</v>
      </c>
      <c r="Z104" s="73">
        <v>3316.8311157226563</v>
      </c>
      <c r="AA104" s="73">
        <v>3463.237915039057</v>
      </c>
      <c r="AB104" s="73">
        <v>3617.5489807128902</v>
      </c>
      <c r="AC104" s="73">
        <v>3775.544921874995</v>
      </c>
      <c r="AD104" s="73">
        <v>3934.3799438476508</v>
      </c>
      <c r="AE104" s="73">
        <v>4096.4850463867178</v>
      </c>
    </row>
    <row r="106" spans="1:31" x14ac:dyDescent="0.3">
      <c r="A106" s="68" t="s">
        <v>1233</v>
      </c>
      <c r="B106" s="68" t="s">
        <v>1315</v>
      </c>
      <c r="C106" s="68" t="s">
        <v>1316</v>
      </c>
      <c r="D106" s="68" t="s">
        <v>1317</v>
      </c>
      <c r="E106" s="68" t="s">
        <v>1318</v>
      </c>
      <c r="F106" s="68" t="s">
        <v>1319</v>
      </c>
      <c r="G106" s="68" t="s">
        <v>1320</v>
      </c>
      <c r="H106" s="68" t="s">
        <v>1321</v>
      </c>
      <c r="I106" s="68" t="s">
        <v>1322</v>
      </c>
      <c r="J106" s="68" t="s">
        <v>1323</v>
      </c>
      <c r="K106" s="68" t="s">
        <v>1324</v>
      </c>
      <c r="L106" s="68" t="s">
        <v>1325</v>
      </c>
      <c r="M106" s="68" t="s">
        <v>1326</v>
      </c>
      <c r="N106" s="68" t="s">
        <v>1327</v>
      </c>
      <c r="O106" s="68" t="s">
        <v>1328</v>
      </c>
      <c r="P106" s="68" t="s">
        <v>1329</v>
      </c>
      <c r="Q106" s="68" t="s">
        <v>1330</v>
      </c>
      <c r="R106" s="68" t="s">
        <v>1331</v>
      </c>
      <c r="S106" s="68" t="s">
        <v>1332</v>
      </c>
      <c r="T106" s="68" t="s">
        <v>1333</v>
      </c>
      <c r="U106" s="68" t="s">
        <v>1334</v>
      </c>
      <c r="V106" s="68" t="s">
        <v>1335</v>
      </c>
      <c r="W106" s="68" t="s">
        <v>1336</v>
      </c>
      <c r="X106" s="68" t="s">
        <v>1337</v>
      </c>
      <c r="Y106" s="68" t="s">
        <v>1338</v>
      </c>
      <c r="Z106" s="68" t="s">
        <v>1339</v>
      </c>
      <c r="AA106" s="68" t="s">
        <v>1340</v>
      </c>
      <c r="AB106" s="68" t="s">
        <v>1341</v>
      </c>
      <c r="AC106" s="68" t="s">
        <v>1342</v>
      </c>
      <c r="AD106" s="68" t="s">
        <v>1343</v>
      </c>
      <c r="AE106" s="68" t="s">
        <v>1344</v>
      </c>
    </row>
    <row r="107" spans="1:31" x14ac:dyDescent="0.3">
      <c r="A107" s="72" t="s">
        <v>1354</v>
      </c>
      <c r="B107" s="72" t="s">
        <v>1358</v>
      </c>
      <c r="C107" s="73">
        <v>55.329999923705998</v>
      </c>
      <c r="D107" s="73">
        <v>375.329999923706</v>
      </c>
      <c r="E107" s="73">
        <v>375.329999923706</v>
      </c>
      <c r="F107" s="73">
        <v>375.329999923706</v>
      </c>
      <c r="G107" s="73">
        <v>375.329999923706</v>
      </c>
      <c r="H107" s="73">
        <v>375.329999923706</v>
      </c>
      <c r="I107" s="73">
        <v>375.329999923706</v>
      </c>
      <c r="J107" s="73">
        <v>375.329999923706</v>
      </c>
      <c r="K107" s="73">
        <v>375.329999923706</v>
      </c>
      <c r="L107" s="73">
        <v>375.329999923706</v>
      </c>
      <c r="M107" s="73">
        <v>375.329999923706</v>
      </c>
      <c r="N107" s="73">
        <v>375.33048776784602</v>
      </c>
      <c r="O107" s="73">
        <v>320.00048789260001</v>
      </c>
      <c r="P107" s="73">
        <v>320.0004878986</v>
      </c>
      <c r="Q107" s="73">
        <v>320.00048800278</v>
      </c>
      <c r="R107" s="73">
        <v>320.00048803480001</v>
      </c>
      <c r="S107" s="73">
        <v>320.00048876746001</v>
      </c>
      <c r="T107" s="73">
        <v>320.00048880744998</v>
      </c>
      <c r="U107" s="73">
        <v>320.00048896496003</v>
      </c>
      <c r="V107" s="73">
        <v>320.00048899910001</v>
      </c>
      <c r="W107" s="73">
        <v>300.00048635823998</v>
      </c>
      <c r="X107" s="73">
        <v>4.8492254999999898E-4</v>
      </c>
      <c r="Y107" s="73">
        <v>4.8492456000000001E-4</v>
      </c>
      <c r="Z107" s="73">
        <v>4.8331067000000001E-4</v>
      </c>
      <c r="AA107" s="73">
        <v>4.7944142999999898E-4</v>
      </c>
      <c r="AB107" s="73">
        <v>4.7884596E-4</v>
      </c>
      <c r="AC107" s="73">
        <v>4.76911549999999E-4</v>
      </c>
      <c r="AD107" s="73">
        <v>4.7414954E-4</v>
      </c>
      <c r="AE107" s="73">
        <v>4.9546535999999905E-4</v>
      </c>
    </row>
    <row r="108" spans="1:31" x14ac:dyDescent="0.3">
      <c r="A108" s="72" t="s">
        <v>1354</v>
      </c>
      <c r="B108" s="72" t="s">
        <v>1359</v>
      </c>
      <c r="C108" s="73">
        <v>0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193.44215</v>
      </c>
      <c r="O108" s="73">
        <v>193.44215</v>
      </c>
      <c r="P108" s="73">
        <v>193.44215</v>
      </c>
      <c r="Q108" s="73">
        <v>290.74993999999998</v>
      </c>
      <c r="R108" s="73">
        <v>290.74993999999998</v>
      </c>
      <c r="S108" s="73">
        <v>722.90719999999999</v>
      </c>
      <c r="T108" s="73">
        <v>722.90719999999999</v>
      </c>
      <c r="U108" s="73">
        <v>722.90719999999999</v>
      </c>
      <c r="V108" s="73">
        <v>722.90719999999999</v>
      </c>
      <c r="W108" s="73">
        <v>1496.4421</v>
      </c>
      <c r="X108" s="73">
        <v>1496.4421</v>
      </c>
      <c r="Y108" s="73">
        <v>1496.4421</v>
      </c>
      <c r="Z108" s="73">
        <v>1538.8262999999999</v>
      </c>
      <c r="AA108" s="73">
        <v>1538.8262999999999</v>
      </c>
      <c r="AB108" s="73">
        <v>1538.8262999999999</v>
      </c>
      <c r="AC108" s="73">
        <v>1538.8262999999999</v>
      </c>
      <c r="AD108" s="73">
        <v>1538.8262999999999</v>
      </c>
      <c r="AE108" s="73">
        <v>1538.8262999999999</v>
      </c>
    </row>
    <row r="109" spans="1:31" x14ac:dyDescent="0.3">
      <c r="A109" s="72" t="s">
        <v>1354</v>
      </c>
      <c r="B109" s="72" t="s">
        <v>1360</v>
      </c>
      <c r="C109" s="73">
        <v>21.324999809265112</v>
      </c>
      <c r="D109" s="73">
        <v>39.332999229431003</v>
      </c>
      <c r="E109" s="73">
        <v>124.65300178527829</v>
      </c>
      <c r="F109" s="73">
        <v>240.5120048522939</v>
      </c>
      <c r="G109" s="73">
        <v>387.46300506591774</v>
      </c>
      <c r="H109" s="73">
        <v>568.47399139404206</v>
      </c>
      <c r="I109" s="73">
        <v>786.96098327636605</v>
      </c>
      <c r="J109" s="73">
        <v>1024.835983276367</v>
      </c>
      <c r="K109" s="73">
        <v>1297.2010192871039</v>
      </c>
      <c r="L109" s="73">
        <v>1508.376068115231</v>
      </c>
      <c r="M109" s="73">
        <v>1741.757995605466</v>
      </c>
      <c r="N109" s="73">
        <v>1990.8499450683539</v>
      </c>
      <c r="O109" s="73">
        <v>2255.0250549316352</v>
      </c>
      <c r="P109" s="73">
        <v>2511.4719543456981</v>
      </c>
      <c r="Q109" s="73">
        <v>2773.6560668945313</v>
      </c>
      <c r="R109" s="73">
        <v>2913.0490112304678</v>
      </c>
      <c r="S109" s="73">
        <v>3058.5720520019481</v>
      </c>
      <c r="T109" s="73">
        <v>3207.325073242187</v>
      </c>
      <c r="U109" s="73">
        <v>3364.1940307617178</v>
      </c>
      <c r="V109" s="73">
        <v>3523.5459594726508</v>
      </c>
      <c r="W109" s="73">
        <v>3687.8629760742178</v>
      </c>
      <c r="X109" s="73">
        <v>3855.463012695307</v>
      </c>
      <c r="Y109" s="73">
        <v>4029.3500366210928</v>
      </c>
      <c r="Z109" s="73">
        <v>4209.115112304682</v>
      </c>
      <c r="AA109" s="73">
        <v>4396.3960571289063</v>
      </c>
      <c r="AB109" s="73">
        <v>4589.93505859375</v>
      </c>
      <c r="AC109" s="73">
        <v>4789.6218872070313</v>
      </c>
      <c r="AD109" s="73">
        <v>4990.3800048828125</v>
      </c>
      <c r="AE109" s="73">
        <v>5195.4019775390625</v>
      </c>
    </row>
    <row r="111" spans="1:31" x14ac:dyDescent="0.3">
      <c r="A111" s="68" t="s">
        <v>1233</v>
      </c>
      <c r="B111" s="68" t="s">
        <v>1315</v>
      </c>
      <c r="C111" s="68" t="s">
        <v>1316</v>
      </c>
      <c r="D111" s="68" t="s">
        <v>1317</v>
      </c>
      <c r="E111" s="68" t="s">
        <v>1318</v>
      </c>
      <c r="F111" s="68" t="s">
        <v>1319</v>
      </c>
      <c r="G111" s="68" t="s">
        <v>1320</v>
      </c>
      <c r="H111" s="68" t="s">
        <v>1321</v>
      </c>
      <c r="I111" s="68" t="s">
        <v>1322</v>
      </c>
      <c r="J111" s="68" t="s">
        <v>1323</v>
      </c>
      <c r="K111" s="68" t="s">
        <v>1324</v>
      </c>
      <c r="L111" s="68" t="s">
        <v>1325</v>
      </c>
      <c r="M111" s="68" t="s">
        <v>1326</v>
      </c>
      <c r="N111" s="68" t="s">
        <v>1327</v>
      </c>
      <c r="O111" s="68" t="s">
        <v>1328</v>
      </c>
      <c r="P111" s="68" t="s">
        <v>1329</v>
      </c>
      <c r="Q111" s="68" t="s">
        <v>1330</v>
      </c>
      <c r="R111" s="68" t="s">
        <v>1331</v>
      </c>
      <c r="S111" s="68" t="s">
        <v>1332</v>
      </c>
      <c r="T111" s="68" t="s">
        <v>1333</v>
      </c>
      <c r="U111" s="68" t="s">
        <v>1334</v>
      </c>
      <c r="V111" s="68" t="s">
        <v>1335</v>
      </c>
      <c r="W111" s="68" t="s">
        <v>1336</v>
      </c>
      <c r="X111" s="68" t="s">
        <v>1337</v>
      </c>
      <c r="Y111" s="68" t="s">
        <v>1338</v>
      </c>
      <c r="Z111" s="68" t="s">
        <v>1339</v>
      </c>
      <c r="AA111" s="68" t="s">
        <v>1340</v>
      </c>
      <c r="AB111" s="68" t="s">
        <v>1341</v>
      </c>
      <c r="AC111" s="68" t="s">
        <v>1342</v>
      </c>
      <c r="AD111" s="68" t="s">
        <v>1343</v>
      </c>
      <c r="AE111" s="68" t="s">
        <v>1344</v>
      </c>
    </row>
    <row r="112" spans="1:31" x14ac:dyDescent="0.3">
      <c r="A112" s="72" t="s">
        <v>1355</v>
      </c>
      <c r="B112" s="72" t="s">
        <v>1358</v>
      </c>
      <c r="C112" s="73">
        <v>205</v>
      </c>
      <c r="D112" s="73">
        <v>205</v>
      </c>
      <c r="E112" s="73">
        <v>205</v>
      </c>
      <c r="F112" s="73">
        <v>205</v>
      </c>
      <c r="G112" s="73">
        <v>205</v>
      </c>
      <c r="H112" s="73">
        <v>205</v>
      </c>
      <c r="I112" s="73">
        <v>205</v>
      </c>
      <c r="J112" s="73">
        <v>205</v>
      </c>
      <c r="K112" s="73">
        <v>205</v>
      </c>
      <c r="L112" s="73">
        <v>175</v>
      </c>
      <c r="M112" s="73">
        <v>175</v>
      </c>
      <c r="N112" s="73">
        <v>251.59704599999992</v>
      </c>
      <c r="O112" s="73">
        <v>251.59704599999992</v>
      </c>
      <c r="P112" s="73">
        <v>226.59704599999992</v>
      </c>
      <c r="Q112" s="73">
        <v>516.85289999999998</v>
      </c>
      <c r="R112" s="73">
        <v>516.85289999999998</v>
      </c>
      <c r="S112" s="73">
        <v>602.29340000000002</v>
      </c>
      <c r="T112" s="73">
        <v>602.29340000000002</v>
      </c>
      <c r="U112" s="73">
        <v>673.43690000000004</v>
      </c>
      <c r="V112" s="73">
        <v>673.43690000000004</v>
      </c>
      <c r="W112" s="73">
        <v>736.32839999999999</v>
      </c>
      <c r="X112" s="73">
        <v>736.32839999999999</v>
      </c>
      <c r="Y112" s="73">
        <v>736.32839999999999</v>
      </c>
      <c r="Z112" s="73">
        <v>736.32839999999999</v>
      </c>
      <c r="AA112" s="73">
        <v>736.32839999999999</v>
      </c>
      <c r="AB112" s="73">
        <v>736.32839999999999</v>
      </c>
      <c r="AC112" s="73">
        <v>736.32839999999999</v>
      </c>
      <c r="AD112" s="73">
        <v>736.32839999999999</v>
      </c>
      <c r="AE112" s="73">
        <v>736.32839999999999</v>
      </c>
    </row>
    <row r="113" spans="1:31" x14ac:dyDescent="0.3">
      <c r="A113" s="72" t="s">
        <v>1355</v>
      </c>
      <c r="B113" s="72" t="s">
        <v>1359</v>
      </c>
      <c r="C113" s="73">
        <v>0</v>
      </c>
      <c r="D113" s="73">
        <v>0</v>
      </c>
      <c r="E113" s="73">
        <v>0</v>
      </c>
      <c r="F113" s="73">
        <v>0</v>
      </c>
      <c r="G113" s="73">
        <v>0</v>
      </c>
      <c r="H113" s="73">
        <v>0</v>
      </c>
      <c r="I113" s="73">
        <v>0</v>
      </c>
      <c r="J113" s="73">
        <v>0</v>
      </c>
      <c r="K113" s="73">
        <v>0</v>
      </c>
      <c r="L113" s="73">
        <v>0</v>
      </c>
      <c r="M113" s="73">
        <v>0</v>
      </c>
      <c r="N113" s="73">
        <v>0</v>
      </c>
      <c r="O113" s="73">
        <v>0</v>
      </c>
      <c r="P113" s="73">
        <v>0</v>
      </c>
      <c r="Q113" s="73">
        <v>0</v>
      </c>
      <c r="R113" s="73">
        <v>0</v>
      </c>
      <c r="S113" s="73">
        <v>0</v>
      </c>
      <c r="T113" s="73">
        <v>0</v>
      </c>
      <c r="U113" s="73">
        <v>0</v>
      </c>
      <c r="V113" s="73">
        <v>0</v>
      </c>
      <c r="W113" s="73">
        <v>0</v>
      </c>
      <c r="X113" s="73">
        <v>0</v>
      </c>
      <c r="Y113" s="73">
        <v>0</v>
      </c>
      <c r="Z113" s="73">
        <v>0</v>
      </c>
      <c r="AA113" s="73">
        <v>0</v>
      </c>
      <c r="AB113" s="73">
        <v>0</v>
      </c>
      <c r="AC113" s="73">
        <v>0</v>
      </c>
      <c r="AD113" s="73">
        <v>0</v>
      </c>
      <c r="AE113" s="73">
        <v>0</v>
      </c>
    </row>
    <row r="114" spans="1:31" x14ac:dyDescent="0.3">
      <c r="A114" s="72" t="s">
        <v>1355</v>
      </c>
      <c r="B114" s="72" t="s">
        <v>1360</v>
      </c>
      <c r="C114" s="73">
        <v>19.108000516891451</v>
      </c>
      <c r="D114" s="73">
        <v>37.433001041412268</v>
      </c>
      <c r="E114" s="73">
        <v>64.041998863220101</v>
      </c>
      <c r="F114" s="73">
        <v>100.9389972686767</v>
      </c>
      <c r="G114" s="73">
        <v>139.00600242614701</v>
      </c>
      <c r="H114" s="73">
        <v>181.2900047302239</v>
      </c>
      <c r="I114" s="73">
        <v>233.20699691772381</v>
      </c>
      <c r="J114" s="73">
        <v>295.74800109863247</v>
      </c>
      <c r="K114" s="73">
        <v>367.72499084472639</v>
      </c>
      <c r="L114" s="73">
        <v>418.77000427246037</v>
      </c>
      <c r="M114" s="73">
        <v>476.5399932861323</v>
      </c>
      <c r="N114" s="73">
        <v>537.83000946044876</v>
      </c>
      <c r="O114" s="73">
        <v>602.48300170898392</v>
      </c>
      <c r="P114" s="73">
        <v>656.358985900878</v>
      </c>
      <c r="Q114" s="73">
        <v>712.61397552490098</v>
      </c>
      <c r="R114" s="73">
        <v>743.76597595214798</v>
      </c>
      <c r="S114" s="73">
        <v>776.57901000976506</v>
      </c>
      <c r="T114" s="73">
        <v>809.53199768066293</v>
      </c>
      <c r="U114" s="73">
        <v>844.20101928710903</v>
      </c>
      <c r="V114" s="73">
        <v>879.81898498535099</v>
      </c>
      <c r="W114" s="73">
        <v>916.08302307128906</v>
      </c>
      <c r="X114" s="73">
        <v>953.68797302246003</v>
      </c>
      <c r="Y114" s="73">
        <v>992.26100158691304</v>
      </c>
      <c r="Z114" s="73">
        <v>1032.718978881835</v>
      </c>
      <c r="AA114" s="73">
        <v>1074.201995849608</v>
      </c>
      <c r="AB114" s="73">
        <v>1117.7970275878902</v>
      </c>
      <c r="AC114" s="73">
        <v>1162.580978393554</v>
      </c>
      <c r="AD114" s="73">
        <v>1208.344024658202</v>
      </c>
      <c r="AE114" s="73">
        <v>1254.282028198234</v>
      </c>
    </row>
    <row r="116" spans="1:31" x14ac:dyDescent="0.3">
      <c r="A116" s="68" t="s">
        <v>1233</v>
      </c>
      <c r="B116" s="68" t="s">
        <v>1315</v>
      </c>
      <c r="C116" s="68" t="s">
        <v>1316</v>
      </c>
      <c r="D116" s="68" t="s">
        <v>1317</v>
      </c>
      <c r="E116" s="68" t="s">
        <v>1318</v>
      </c>
      <c r="F116" s="68" t="s">
        <v>1319</v>
      </c>
      <c r="G116" s="68" t="s">
        <v>1320</v>
      </c>
      <c r="H116" s="68" t="s">
        <v>1321</v>
      </c>
      <c r="I116" s="68" t="s">
        <v>1322</v>
      </c>
      <c r="J116" s="68" t="s">
        <v>1323</v>
      </c>
      <c r="K116" s="68" t="s">
        <v>1324</v>
      </c>
      <c r="L116" s="68" t="s">
        <v>1325</v>
      </c>
      <c r="M116" s="68" t="s">
        <v>1326</v>
      </c>
      <c r="N116" s="68" t="s">
        <v>1327</v>
      </c>
      <c r="O116" s="68" t="s">
        <v>1328</v>
      </c>
      <c r="P116" s="68" t="s">
        <v>1329</v>
      </c>
      <c r="Q116" s="68" t="s">
        <v>1330</v>
      </c>
      <c r="R116" s="68" t="s">
        <v>1331</v>
      </c>
      <c r="S116" s="68" t="s">
        <v>1332</v>
      </c>
      <c r="T116" s="68" t="s">
        <v>1333</v>
      </c>
      <c r="U116" s="68" t="s">
        <v>1334</v>
      </c>
      <c r="V116" s="68" t="s">
        <v>1335</v>
      </c>
      <c r="W116" s="68" t="s">
        <v>1336</v>
      </c>
      <c r="X116" s="68" t="s">
        <v>1337</v>
      </c>
      <c r="Y116" s="68" t="s">
        <v>1338</v>
      </c>
      <c r="Z116" s="68" t="s">
        <v>1339</v>
      </c>
      <c r="AA116" s="68" t="s">
        <v>1340</v>
      </c>
      <c r="AB116" s="68" t="s">
        <v>1341</v>
      </c>
      <c r="AC116" s="68" t="s">
        <v>1342</v>
      </c>
      <c r="AD116" s="68" t="s">
        <v>1343</v>
      </c>
      <c r="AE116" s="68" t="s">
        <v>1344</v>
      </c>
    </row>
    <row r="117" spans="1:31" x14ac:dyDescent="0.3">
      <c r="A117" s="72" t="s">
        <v>1356</v>
      </c>
      <c r="B117" s="72" t="s">
        <v>1358</v>
      </c>
      <c r="C117" s="73">
        <v>0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O117" s="73">
        <v>0</v>
      </c>
      <c r="P117" s="73">
        <v>0</v>
      </c>
      <c r="Q117" s="73">
        <v>0</v>
      </c>
      <c r="R117" s="73">
        <v>0</v>
      </c>
      <c r="S117" s="73">
        <v>0</v>
      </c>
      <c r="T117" s="73">
        <v>0</v>
      </c>
      <c r="U117" s="73">
        <v>0</v>
      </c>
      <c r="V117" s="73">
        <v>0</v>
      </c>
      <c r="W117" s="73">
        <v>0</v>
      </c>
      <c r="X117" s="73">
        <v>0</v>
      </c>
      <c r="Y117" s="73">
        <v>0</v>
      </c>
      <c r="Z117" s="73">
        <v>0</v>
      </c>
      <c r="AA117" s="73">
        <v>0</v>
      </c>
      <c r="AB117" s="73">
        <v>0</v>
      </c>
      <c r="AC117" s="73">
        <v>0</v>
      </c>
      <c r="AD117" s="73">
        <v>0</v>
      </c>
      <c r="AE117" s="73">
        <v>0</v>
      </c>
    </row>
    <row r="118" spans="1:31" x14ac:dyDescent="0.3">
      <c r="A118" s="72" t="s">
        <v>1356</v>
      </c>
      <c r="B118" s="72" t="s">
        <v>1359</v>
      </c>
      <c r="C118" s="73">
        <v>0</v>
      </c>
      <c r="D118" s="73">
        <v>0</v>
      </c>
      <c r="E118" s="73">
        <v>0</v>
      </c>
      <c r="F118" s="73">
        <v>0</v>
      </c>
      <c r="G118" s="73">
        <v>0</v>
      </c>
      <c r="H118" s="73">
        <v>0</v>
      </c>
      <c r="I118" s="73">
        <v>0</v>
      </c>
      <c r="J118" s="73">
        <v>0</v>
      </c>
      <c r="K118" s="73">
        <v>2.5090705048899999</v>
      </c>
      <c r="L118" s="73">
        <v>135.70949502960002</v>
      </c>
      <c r="M118" s="73">
        <v>172.1067951389</v>
      </c>
      <c r="N118" s="73">
        <v>741.92742570649989</v>
      </c>
      <c r="O118" s="73">
        <v>741.92742571563997</v>
      </c>
      <c r="P118" s="73">
        <v>741.92742571724</v>
      </c>
      <c r="Q118" s="73">
        <v>741.92742572147995</v>
      </c>
      <c r="R118" s="73">
        <v>741.92742573215992</v>
      </c>
      <c r="S118" s="73">
        <v>818.60937574044999</v>
      </c>
      <c r="T118" s="73">
        <v>818.60937575356002</v>
      </c>
      <c r="U118" s="73">
        <v>826.11582579188996</v>
      </c>
      <c r="V118" s="73">
        <v>826.11582579882997</v>
      </c>
      <c r="W118" s="73">
        <v>876.30852583338003</v>
      </c>
      <c r="X118" s="73">
        <v>876.30852587888</v>
      </c>
      <c r="Y118" s="73">
        <v>876.30852587985999</v>
      </c>
      <c r="Z118" s="73">
        <v>876.30852588157995</v>
      </c>
      <c r="AA118" s="73">
        <v>876.30852590315999</v>
      </c>
      <c r="AB118" s="73">
        <v>876.30852605491998</v>
      </c>
      <c r="AC118" s="73">
        <v>876.30852606029998</v>
      </c>
      <c r="AD118" s="73">
        <v>876.30852609609997</v>
      </c>
      <c r="AE118" s="73">
        <v>876.30852610561999</v>
      </c>
    </row>
    <row r="119" spans="1:31" x14ac:dyDescent="0.3">
      <c r="A119" s="72" t="s">
        <v>1356</v>
      </c>
      <c r="B119" s="72" t="s">
        <v>1360</v>
      </c>
      <c r="C119" s="73">
        <v>2.531000047922126</v>
      </c>
      <c r="D119" s="73">
        <v>5.8989998698234514</v>
      </c>
      <c r="E119" s="73">
        <v>10.95600008964537</v>
      </c>
      <c r="F119" s="73">
        <v>18.307000398635768</v>
      </c>
      <c r="G119" s="73">
        <v>27.271999120712248</v>
      </c>
      <c r="H119" s="73">
        <v>37.668000698089529</v>
      </c>
      <c r="I119" s="73">
        <v>50.497000694274853</v>
      </c>
      <c r="J119" s="73">
        <v>65.411998748779297</v>
      </c>
      <c r="K119" s="73">
        <v>82.598003387451101</v>
      </c>
      <c r="L119" s="73">
        <v>96.729002952575598</v>
      </c>
      <c r="M119" s="73">
        <v>112.11099720001209</v>
      </c>
      <c r="N119" s="73">
        <v>128.7480001449583</v>
      </c>
      <c r="O119" s="73">
        <v>146.674007415771</v>
      </c>
      <c r="P119" s="73">
        <v>164.1120033264157</v>
      </c>
      <c r="Q119" s="73">
        <v>182.07299804687452</v>
      </c>
      <c r="R119" s="73">
        <v>191.79999732971089</v>
      </c>
      <c r="S119" s="73">
        <v>202.03400230407689</v>
      </c>
      <c r="T119" s="73">
        <v>212.35599899291938</v>
      </c>
      <c r="U119" s="73">
        <v>223.17800712585358</v>
      </c>
      <c r="V119" s="73">
        <v>234.19300270080521</v>
      </c>
      <c r="W119" s="73">
        <v>245.49399948120112</v>
      </c>
      <c r="X119" s="73">
        <v>256.95800399780211</v>
      </c>
      <c r="Y119" s="73">
        <v>268.73600196838322</v>
      </c>
      <c r="Z119" s="73">
        <v>280.62199401855423</v>
      </c>
      <c r="AA119" s="73">
        <v>292.61600875854447</v>
      </c>
      <c r="AB119" s="73">
        <v>304.57599258422778</v>
      </c>
      <c r="AC119" s="73">
        <v>316.62600326538069</v>
      </c>
      <c r="AD119" s="73">
        <v>328.75601196289063</v>
      </c>
      <c r="AE119" s="73">
        <v>340.86399841308514</v>
      </c>
    </row>
    <row r="122" spans="1:31" x14ac:dyDescent="0.3">
      <c r="A122" s="75" t="s">
        <v>1361</v>
      </c>
    </row>
    <row r="123" spans="1:31" x14ac:dyDescent="0.3">
      <c r="A123" s="68" t="s">
        <v>1233</v>
      </c>
      <c r="B123" s="68" t="s">
        <v>1315</v>
      </c>
      <c r="C123" s="68" t="s">
        <v>1316</v>
      </c>
      <c r="D123" s="68" t="s">
        <v>1317</v>
      </c>
      <c r="E123" s="68" t="s">
        <v>1318</v>
      </c>
      <c r="F123" s="68" t="s">
        <v>1319</v>
      </c>
      <c r="G123" s="68" t="s">
        <v>1320</v>
      </c>
      <c r="H123" s="68" t="s">
        <v>1321</v>
      </c>
      <c r="I123" s="68" t="s">
        <v>1322</v>
      </c>
      <c r="J123" s="68" t="s">
        <v>1323</v>
      </c>
      <c r="K123" s="68" t="s">
        <v>1324</v>
      </c>
      <c r="L123" s="68" t="s">
        <v>1325</v>
      </c>
      <c r="M123" s="68" t="s">
        <v>1326</v>
      </c>
      <c r="N123" s="68" t="s">
        <v>1327</v>
      </c>
      <c r="O123" s="68" t="s">
        <v>1328</v>
      </c>
      <c r="P123" s="68" t="s">
        <v>1329</v>
      </c>
      <c r="Q123" s="68" t="s">
        <v>1330</v>
      </c>
      <c r="R123" s="68" t="s">
        <v>1331</v>
      </c>
      <c r="S123" s="68" t="s">
        <v>1332</v>
      </c>
      <c r="T123" s="68" t="s">
        <v>1333</v>
      </c>
      <c r="U123" s="68" t="s">
        <v>1334</v>
      </c>
      <c r="V123" s="68" t="s">
        <v>1335</v>
      </c>
      <c r="W123" s="68" t="s">
        <v>1336</v>
      </c>
      <c r="X123" s="68" t="s">
        <v>1337</v>
      </c>
      <c r="Y123" s="68" t="s">
        <v>1338</v>
      </c>
      <c r="Z123" s="68" t="s">
        <v>1339</v>
      </c>
      <c r="AA123" s="68" t="s">
        <v>1340</v>
      </c>
      <c r="AB123" s="68" t="s">
        <v>1341</v>
      </c>
      <c r="AC123" s="68" t="s">
        <v>1342</v>
      </c>
      <c r="AD123" s="68" t="s">
        <v>1343</v>
      </c>
      <c r="AE123" s="68" t="s">
        <v>1344</v>
      </c>
    </row>
    <row r="124" spans="1:31" x14ac:dyDescent="0.3">
      <c r="A124" s="72" t="s">
        <v>1345</v>
      </c>
      <c r="B124" s="72" t="s">
        <v>1362</v>
      </c>
      <c r="C124" s="73">
        <v>14317.73557949064</v>
      </c>
      <c r="D124" s="73">
        <v>16038.031738281245</v>
      </c>
      <c r="E124" s="73">
        <v>18141.66250038147</v>
      </c>
      <c r="F124" s="73">
        <v>20467.162845611565</v>
      </c>
      <c r="G124" s="73">
        <v>22742.462699890129</v>
      </c>
      <c r="H124" s="73">
        <v>24794.136241912842</v>
      </c>
      <c r="I124" s="73">
        <v>27203.264793395989</v>
      </c>
      <c r="J124" s="73">
        <v>29404.585037231431</v>
      </c>
      <c r="K124" s="73">
        <v>31633.684417724588</v>
      </c>
      <c r="L124" s="73">
        <v>33722.422073364258</v>
      </c>
      <c r="M124" s="73">
        <v>35881.735794067376</v>
      </c>
      <c r="N124" s="73">
        <v>38229.617347717271</v>
      </c>
      <c r="O124" s="73">
        <v>40526.807868957505</v>
      </c>
      <c r="P124" s="73">
        <v>42201.454330444321</v>
      </c>
      <c r="Q124" s="73">
        <v>43959.248107910142</v>
      </c>
      <c r="R124" s="73">
        <v>45343.557586669915</v>
      </c>
      <c r="S124" s="73">
        <v>47243.382507324204</v>
      </c>
      <c r="T124" s="73">
        <v>48591.002059936516</v>
      </c>
      <c r="U124" s="73">
        <v>50017.107940673828</v>
      </c>
      <c r="V124" s="73">
        <v>51711.974105834954</v>
      </c>
      <c r="W124" s="73">
        <v>53139.024307250962</v>
      </c>
      <c r="X124" s="73">
        <v>54708.855667114243</v>
      </c>
      <c r="Y124" s="73">
        <v>56320.096862792961</v>
      </c>
      <c r="Z124" s="73">
        <v>57968.833374023438</v>
      </c>
      <c r="AA124" s="73">
        <v>59644.967987060547</v>
      </c>
      <c r="AB124" s="73">
        <v>61342.158584594727</v>
      </c>
      <c r="AC124" s="73">
        <v>63040.189727783189</v>
      </c>
      <c r="AD124" s="73">
        <v>64716.189086914055</v>
      </c>
      <c r="AE124" s="73">
        <v>66373.636596679688</v>
      </c>
    </row>
    <row r="125" spans="1:31" x14ac:dyDescent="0.3">
      <c r="A125" s="72" t="s">
        <v>1345</v>
      </c>
      <c r="B125" s="72" t="s">
        <v>1363</v>
      </c>
      <c r="C125" s="73">
        <v>579.5</v>
      </c>
      <c r="D125" s="73">
        <v>1031.2</v>
      </c>
      <c r="E125" s="73">
        <v>1768.4</v>
      </c>
      <c r="F125" s="73">
        <v>2546.2999999999997</v>
      </c>
      <c r="G125" s="73">
        <v>3286.9</v>
      </c>
      <c r="H125" s="73">
        <v>3921.6</v>
      </c>
      <c r="I125" s="73">
        <v>4557.8000000000011</v>
      </c>
      <c r="J125" s="73">
        <v>5129.8</v>
      </c>
      <c r="K125" s="73">
        <v>5641.2</v>
      </c>
      <c r="L125" s="73">
        <v>6325.9</v>
      </c>
      <c r="M125" s="73">
        <v>7040.2999999999993</v>
      </c>
      <c r="N125" s="73">
        <v>7755.7999999999993</v>
      </c>
      <c r="O125" s="73">
        <v>8465.7000000000007</v>
      </c>
      <c r="P125" s="73">
        <v>9049.4000000000015</v>
      </c>
      <c r="Q125" s="73">
        <v>9600.4</v>
      </c>
      <c r="R125" s="73">
        <v>9649.8000000000011</v>
      </c>
      <c r="S125" s="73">
        <v>9702.8000000000011</v>
      </c>
      <c r="T125" s="73">
        <v>9740.4</v>
      </c>
      <c r="U125" s="73">
        <v>9784.1</v>
      </c>
      <c r="V125" s="73">
        <v>9817.1</v>
      </c>
      <c r="W125" s="73">
        <v>9839.6</v>
      </c>
      <c r="X125" s="73">
        <v>9854</v>
      </c>
      <c r="Y125" s="73">
        <v>9863.4000000000015</v>
      </c>
      <c r="Z125" s="73">
        <v>9870</v>
      </c>
      <c r="AA125" s="73">
        <v>9868.2999999999993</v>
      </c>
      <c r="AB125" s="73">
        <v>9858.5</v>
      </c>
      <c r="AC125" s="73">
        <v>9836.4</v>
      </c>
      <c r="AD125" s="73">
        <v>9798.5999999999985</v>
      </c>
      <c r="AE125" s="73">
        <v>9747.0000000000036</v>
      </c>
    </row>
    <row r="126" spans="1:31" x14ac:dyDescent="0.3">
      <c r="A126" s="72" t="s">
        <v>1345</v>
      </c>
      <c r="B126" s="72" t="s">
        <v>1364</v>
      </c>
      <c r="C126" s="73">
        <v>579.5</v>
      </c>
      <c r="D126" s="73">
        <v>1031.2</v>
      </c>
      <c r="E126" s="73">
        <v>1768.4</v>
      </c>
      <c r="F126" s="73">
        <v>2546.2999999999997</v>
      </c>
      <c r="G126" s="73">
        <v>3286.9</v>
      </c>
      <c r="H126" s="73">
        <v>3921.6</v>
      </c>
      <c r="I126" s="73">
        <v>4557.8000000000011</v>
      </c>
      <c r="J126" s="73">
        <v>5129.8</v>
      </c>
      <c r="K126" s="73">
        <v>5641.2</v>
      </c>
      <c r="L126" s="73">
        <v>6325.9</v>
      </c>
      <c r="M126" s="73">
        <v>7040.2999999999993</v>
      </c>
      <c r="N126" s="73">
        <v>7755.7999999999993</v>
      </c>
      <c r="O126" s="73">
        <v>8465.7000000000007</v>
      </c>
      <c r="P126" s="73">
        <v>9049.4000000000015</v>
      </c>
      <c r="Q126" s="73">
        <v>9600.4</v>
      </c>
      <c r="R126" s="73">
        <v>9649.8000000000011</v>
      </c>
      <c r="S126" s="73">
        <v>9702.8000000000011</v>
      </c>
      <c r="T126" s="73">
        <v>9740.4</v>
      </c>
      <c r="U126" s="73">
        <v>9784.1</v>
      </c>
      <c r="V126" s="73">
        <v>9817.1</v>
      </c>
      <c r="W126" s="73">
        <v>9839.6</v>
      </c>
      <c r="X126" s="73">
        <v>9854</v>
      </c>
      <c r="Y126" s="73">
        <v>9863.4000000000015</v>
      </c>
      <c r="Z126" s="73">
        <v>9870</v>
      </c>
      <c r="AA126" s="73">
        <v>9868.2999999999993</v>
      </c>
      <c r="AB126" s="73">
        <v>9858.5</v>
      </c>
      <c r="AC126" s="73">
        <v>9836.4</v>
      </c>
      <c r="AD126" s="73">
        <v>9798.5999999999985</v>
      </c>
      <c r="AE126" s="73">
        <v>9747.0000000000036</v>
      </c>
    </row>
    <row r="128" spans="1:31" x14ac:dyDescent="0.3">
      <c r="A128" s="68" t="s">
        <v>1233</v>
      </c>
      <c r="B128" s="68" t="s">
        <v>1315</v>
      </c>
      <c r="C128" s="68" t="s">
        <v>1316</v>
      </c>
      <c r="D128" s="68" t="s">
        <v>1317</v>
      </c>
      <c r="E128" s="68" t="s">
        <v>1318</v>
      </c>
      <c r="F128" s="68" t="s">
        <v>1319</v>
      </c>
      <c r="G128" s="68" t="s">
        <v>1320</v>
      </c>
      <c r="H128" s="68" t="s">
        <v>1321</v>
      </c>
      <c r="I128" s="68" t="s">
        <v>1322</v>
      </c>
      <c r="J128" s="68" t="s">
        <v>1323</v>
      </c>
      <c r="K128" s="68" t="s">
        <v>1324</v>
      </c>
      <c r="L128" s="68" t="s">
        <v>1325</v>
      </c>
      <c r="M128" s="68" t="s">
        <v>1326</v>
      </c>
      <c r="N128" s="68" t="s">
        <v>1327</v>
      </c>
      <c r="O128" s="68" t="s">
        <v>1328</v>
      </c>
      <c r="P128" s="68" t="s">
        <v>1329</v>
      </c>
      <c r="Q128" s="68" t="s">
        <v>1330</v>
      </c>
      <c r="R128" s="68" t="s">
        <v>1331</v>
      </c>
      <c r="S128" s="68" t="s">
        <v>1332</v>
      </c>
      <c r="T128" s="68" t="s">
        <v>1333</v>
      </c>
      <c r="U128" s="68" t="s">
        <v>1334</v>
      </c>
      <c r="V128" s="68" t="s">
        <v>1335</v>
      </c>
      <c r="W128" s="68" t="s">
        <v>1336</v>
      </c>
      <c r="X128" s="68" t="s">
        <v>1337</v>
      </c>
      <c r="Y128" s="68" t="s">
        <v>1338</v>
      </c>
      <c r="Z128" s="68" t="s">
        <v>1339</v>
      </c>
      <c r="AA128" s="68" t="s">
        <v>1340</v>
      </c>
      <c r="AB128" s="68" t="s">
        <v>1341</v>
      </c>
      <c r="AC128" s="68" t="s">
        <v>1342</v>
      </c>
      <c r="AD128" s="68" t="s">
        <v>1343</v>
      </c>
      <c r="AE128" s="68" t="s">
        <v>1344</v>
      </c>
    </row>
    <row r="129" spans="1:31" x14ac:dyDescent="0.3">
      <c r="A129" s="72" t="s">
        <v>1352</v>
      </c>
      <c r="B129" s="72" t="s">
        <v>1362</v>
      </c>
      <c r="C129" s="73">
        <v>4241.3829040527289</v>
      </c>
      <c r="D129" s="73">
        <v>4711.3319396972647</v>
      </c>
      <c r="E129" s="73">
        <v>5343.9404907226563</v>
      </c>
      <c r="F129" s="73">
        <v>6062.9208984375</v>
      </c>
      <c r="G129" s="73">
        <v>6807.4859619140625</v>
      </c>
      <c r="H129" s="73">
        <v>7463.93701171875</v>
      </c>
      <c r="I129" s="73">
        <v>8257.1661376953107</v>
      </c>
      <c r="J129" s="73">
        <v>9003.6689453125</v>
      </c>
      <c r="K129" s="73">
        <v>9768.92822265625</v>
      </c>
      <c r="L129" s="73">
        <v>10504.7978515625</v>
      </c>
      <c r="M129" s="73">
        <v>11253.5546875</v>
      </c>
      <c r="N129" s="73">
        <v>12077.626098632811</v>
      </c>
      <c r="O129" s="73">
        <v>12885.68591308593</v>
      </c>
      <c r="P129" s="73">
        <v>13472.84814453125</v>
      </c>
      <c r="Q129" s="73">
        <v>14095.52270507812</v>
      </c>
      <c r="R129" s="73">
        <v>14591.8154296875</v>
      </c>
      <c r="S129" s="73">
        <v>15270.205078125</v>
      </c>
      <c r="T129" s="73">
        <v>15752.2724609375</v>
      </c>
      <c r="U129" s="73">
        <v>16264.2509765625</v>
      </c>
      <c r="V129" s="73">
        <v>16864</v>
      </c>
      <c r="W129" s="73">
        <v>17367.352294921871</v>
      </c>
      <c r="X129" s="73">
        <v>17918.0751953125</v>
      </c>
      <c r="Y129" s="73">
        <v>18480.28564453125</v>
      </c>
      <c r="Z129" s="73">
        <v>19049.06884765625</v>
      </c>
      <c r="AA129" s="73">
        <v>19615.707275390621</v>
      </c>
      <c r="AB129" s="73">
        <v>20164.0634765625</v>
      </c>
      <c r="AC129" s="73">
        <v>20698.415283203121</v>
      </c>
      <c r="AD129" s="73">
        <v>21227.725830078121</v>
      </c>
      <c r="AE129" s="73">
        <v>21742.505615234371</v>
      </c>
    </row>
    <row r="130" spans="1:31" x14ac:dyDescent="0.3">
      <c r="A130" s="72" t="s">
        <v>1352</v>
      </c>
      <c r="B130" s="72" t="s">
        <v>1363</v>
      </c>
      <c r="C130" s="73">
        <v>203.5</v>
      </c>
      <c r="D130" s="73">
        <v>385.90000000000003</v>
      </c>
      <c r="E130" s="73">
        <v>585</v>
      </c>
      <c r="F130" s="73">
        <v>808.6</v>
      </c>
      <c r="G130" s="73">
        <v>1038.8</v>
      </c>
      <c r="H130" s="73">
        <v>1231.3000000000002</v>
      </c>
      <c r="I130" s="73">
        <v>1430.2000000000003</v>
      </c>
      <c r="J130" s="73">
        <v>1617.7000000000003</v>
      </c>
      <c r="K130" s="73">
        <v>1786.0000000000002</v>
      </c>
      <c r="L130" s="73">
        <v>2016.8000000000002</v>
      </c>
      <c r="M130" s="73">
        <v>2252.5</v>
      </c>
      <c r="N130" s="73">
        <v>2492.1999999999998</v>
      </c>
      <c r="O130" s="73">
        <v>2729.7000000000003</v>
      </c>
      <c r="P130" s="73">
        <v>2928.2000000000003</v>
      </c>
      <c r="Q130" s="73">
        <v>3115.2</v>
      </c>
      <c r="R130" s="73">
        <v>3140.2000000000003</v>
      </c>
      <c r="S130" s="73">
        <v>3166.7000000000003</v>
      </c>
      <c r="T130" s="73">
        <v>3186.2999999999997</v>
      </c>
      <c r="U130" s="73">
        <v>3208.5</v>
      </c>
      <c r="V130" s="73">
        <v>3226.3</v>
      </c>
      <c r="W130" s="73">
        <v>3239.8</v>
      </c>
      <c r="X130" s="73">
        <v>3250</v>
      </c>
      <c r="Y130" s="73">
        <v>3257.1000000000004</v>
      </c>
      <c r="Z130" s="73">
        <v>3262.3999999999996</v>
      </c>
      <c r="AA130" s="73">
        <v>3263.8</v>
      </c>
      <c r="AB130" s="73">
        <v>3259</v>
      </c>
      <c r="AC130" s="73">
        <v>3248.0999999999995</v>
      </c>
      <c r="AD130" s="73">
        <v>3233.5999999999995</v>
      </c>
      <c r="AE130" s="73">
        <v>3213.2</v>
      </c>
    </row>
    <row r="131" spans="1:31" x14ac:dyDescent="0.3">
      <c r="A131" s="72" t="s">
        <v>1352</v>
      </c>
      <c r="B131" s="72" t="s">
        <v>1364</v>
      </c>
      <c r="C131" s="73">
        <v>203.5</v>
      </c>
      <c r="D131" s="73">
        <v>385.90000000000003</v>
      </c>
      <c r="E131" s="73">
        <v>585</v>
      </c>
      <c r="F131" s="73">
        <v>808.6</v>
      </c>
      <c r="G131" s="73">
        <v>1038.8</v>
      </c>
      <c r="H131" s="73">
        <v>1231.3000000000002</v>
      </c>
      <c r="I131" s="73">
        <v>1430.2000000000003</v>
      </c>
      <c r="J131" s="73">
        <v>1617.7000000000003</v>
      </c>
      <c r="K131" s="73">
        <v>1786.0000000000002</v>
      </c>
      <c r="L131" s="73">
        <v>2016.8000000000002</v>
      </c>
      <c r="M131" s="73">
        <v>2252.5</v>
      </c>
      <c r="N131" s="73">
        <v>2492.1999999999998</v>
      </c>
      <c r="O131" s="73">
        <v>2729.7000000000003</v>
      </c>
      <c r="P131" s="73">
        <v>2928.2000000000003</v>
      </c>
      <c r="Q131" s="73">
        <v>3115.2</v>
      </c>
      <c r="R131" s="73">
        <v>3140.2000000000003</v>
      </c>
      <c r="S131" s="73">
        <v>3166.7000000000003</v>
      </c>
      <c r="T131" s="73">
        <v>3186.2999999999997</v>
      </c>
      <c r="U131" s="73">
        <v>3208.5</v>
      </c>
      <c r="V131" s="73">
        <v>3226.3</v>
      </c>
      <c r="W131" s="73">
        <v>3239.8</v>
      </c>
      <c r="X131" s="73">
        <v>3250</v>
      </c>
      <c r="Y131" s="73">
        <v>3257.1000000000004</v>
      </c>
      <c r="Z131" s="73">
        <v>3262.3999999999996</v>
      </c>
      <c r="AA131" s="73">
        <v>3263.8</v>
      </c>
      <c r="AB131" s="73">
        <v>3259</v>
      </c>
      <c r="AC131" s="73">
        <v>3248.0999999999995</v>
      </c>
      <c r="AD131" s="73">
        <v>3233.5999999999995</v>
      </c>
      <c r="AE131" s="73">
        <v>3213.2</v>
      </c>
    </row>
    <row r="133" spans="1:31" x14ac:dyDescent="0.3">
      <c r="A133" s="68" t="s">
        <v>1233</v>
      </c>
      <c r="B133" s="68" t="s">
        <v>1315</v>
      </c>
      <c r="C133" s="68" t="s">
        <v>1316</v>
      </c>
      <c r="D133" s="68" t="s">
        <v>1317</v>
      </c>
      <c r="E133" s="68" t="s">
        <v>1318</v>
      </c>
      <c r="F133" s="68" t="s">
        <v>1319</v>
      </c>
      <c r="G133" s="68" t="s">
        <v>1320</v>
      </c>
      <c r="H133" s="68" t="s">
        <v>1321</v>
      </c>
      <c r="I133" s="68" t="s">
        <v>1322</v>
      </c>
      <c r="J133" s="68" t="s">
        <v>1323</v>
      </c>
      <c r="K133" s="68" t="s">
        <v>1324</v>
      </c>
      <c r="L133" s="68" t="s">
        <v>1325</v>
      </c>
      <c r="M133" s="68" t="s">
        <v>1326</v>
      </c>
      <c r="N133" s="68" t="s">
        <v>1327</v>
      </c>
      <c r="O133" s="68" t="s">
        <v>1328</v>
      </c>
      <c r="P133" s="68" t="s">
        <v>1329</v>
      </c>
      <c r="Q133" s="68" t="s">
        <v>1330</v>
      </c>
      <c r="R133" s="68" t="s">
        <v>1331</v>
      </c>
      <c r="S133" s="68" t="s">
        <v>1332</v>
      </c>
      <c r="T133" s="68" t="s">
        <v>1333</v>
      </c>
      <c r="U133" s="68" t="s">
        <v>1334</v>
      </c>
      <c r="V133" s="68" t="s">
        <v>1335</v>
      </c>
      <c r="W133" s="68" t="s">
        <v>1336</v>
      </c>
      <c r="X133" s="68" t="s">
        <v>1337</v>
      </c>
      <c r="Y133" s="68" t="s">
        <v>1338</v>
      </c>
      <c r="Z133" s="68" t="s">
        <v>1339</v>
      </c>
      <c r="AA133" s="68" t="s">
        <v>1340</v>
      </c>
      <c r="AB133" s="68" t="s">
        <v>1341</v>
      </c>
      <c r="AC133" s="68" t="s">
        <v>1342</v>
      </c>
      <c r="AD133" s="68" t="s">
        <v>1343</v>
      </c>
      <c r="AE133" s="68" t="s">
        <v>1344</v>
      </c>
    </row>
    <row r="134" spans="1:31" x14ac:dyDescent="0.3">
      <c r="A134" s="72" t="s">
        <v>1353</v>
      </c>
      <c r="B134" s="72" t="s">
        <v>1362</v>
      </c>
      <c r="C134" s="73">
        <v>4265.7440490722647</v>
      </c>
      <c r="D134" s="73">
        <v>4680.951629638671</v>
      </c>
      <c r="E134" s="73">
        <v>5183.1304321289063</v>
      </c>
      <c r="F134" s="73">
        <v>5787.557373046875</v>
      </c>
      <c r="G134" s="73">
        <v>6389.47265625</v>
      </c>
      <c r="H134" s="73">
        <v>6895.2298583984375</v>
      </c>
      <c r="I134" s="73">
        <v>7516.7694091796875</v>
      </c>
      <c r="J134" s="73">
        <v>8113.26904296875</v>
      </c>
      <c r="K134" s="73">
        <v>8718.3391113281195</v>
      </c>
      <c r="L134" s="73">
        <v>9285.158203125</v>
      </c>
      <c r="M134" s="73">
        <v>9878.2021484375</v>
      </c>
      <c r="N134" s="73">
        <v>10523.746215820311</v>
      </c>
      <c r="O134" s="73">
        <v>11158.63232421875</v>
      </c>
      <c r="P134" s="73">
        <v>11620.78198242187</v>
      </c>
      <c r="Q134" s="73">
        <v>12106.79614257812</v>
      </c>
      <c r="R134" s="73">
        <v>12479.32067871093</v>
      </c>
      <c r="S134" s="73">
        <v>13012.87097167968</v>
      </c>
      <c r="T134" s="73">
        <v>13376.08813476562</v>
      </c>
      <c r="U134" s="73">
        <v>13757.3876953125</v>
      </c>
      <c r="V134" s="73">
        <v>14223.6259765625</v>
      </c>
      <c r="W134" s="73">
        <v>14602.67431640625</v>
      </c>
      <c r="X134" s="73">
        <v>15026.61889648437</v>
      </c>
      <c r="Y134" s="73">
        <v>15462.798828125</v>
      </c>
      <c r="Z134" s="73">
        <v>15914.64794921875</v>
      </c>
      <c r="AA134" s="73">
        <v>16374.3203125</v>
      </c>
      <c r="AB134" s="73">
        <v>16853.6875</v>
      </c>
      <c r="AC134" s="73">
        <v>17335.372314453121</v>
      </c>
      <c r="AD134" s="73">
        <v>17808.1953125</v>
      </c>
      <c r="AE134" s="73">
        <v>18279.0087890625</v>
      </c>
    </row>
    <row r="135" spans="1:31" x14ac:dyDescent="0.3">
      <c r="A135" s="72" t="s">
        <v>1353</v>
      </c>
      <c r="B135" s="72" t="s">
        <v>1363</v>
      </c>
      <c r="C135" s="73">
        <v>113.00000000000001</v>
      </c>
      <c r="D135" s="73">
        <v>269.20000000000005</v>
      </c>
      <c r="E135" s="73">
        <v>441.49999999999994</v>
      </c>
      <c r="F135" s="73">
        <v>636.29999999999995</v>
      </c>
      <c r="G135" s="73">
        <v>828.89999999999986</v>
      </c>
      <c r="H135" s="73">
        <v>979.8</v>
      </c>
      <c r="I135" s="73">
        <v>1137.4000000000001</v>
      </c>
      <c r="J135" s="73">
        <v>1294.8</v>
      </c>
      <c r="K135" s="73">
        <v>1435.3999999999999</v>
      </c>
      <c r="L135" s="73">
        <v>1617.8999999999999</v>
      </c>
      <c r="M135" s="73">
        <v>1809.9</v>
      </c>
      <c r="N135" s="73">
        <v>1999.5</v>
      </c>
      <c r="O135" s="73">
        <v>2187.6</v>
      </c>
      <c r="P135" s="73">
        <v>2339.4000000000005</v>
      </c>
      <c r="Q135" s="73">
        <v>2485.6999999999998</v>
      </c>
      <c r="R135" s="73">
        <v>2493.2999999999997</v>
      </c>
      <c r="S135" s="73">
        <v>2502.5000000000005</v>
      </c>
      <c r="T135" s="73">
        <v>2508.4999999999995</v>
      </c>
      <c r="U135" s="73">
        <v>2516.1999999999998</v>
      </c>
      <c r="V135" s="73">
        <v>2522.2999999999997</v>
      </c>
      <c r="W135" s="73">
        <v>2525.2999999999997</v>
      </c>
      <c r="X135" s="73">
        <v>2527.4999999999995</v>
      </c>
      <c r="Y135" s="73">
        <v>2529.3000000000002</v>
      </c>
      <c r="Z135" s="73">
        <v>2532.0999999999995</v>
      </c>
      <c r="AA135" s="73">
        <v>2532.5</v>
      </c>
      <c r="AB135" s="73">
        <v>2533.3999999999996</v>
      </c>
      <c r="AC135" s="73">
        <v>2531.3000000000002</v>
      </c>
      <c r="AD135" s="73">
        <v>2524.1</v>
      </c>
      <c r="AE135" s="73">
        <v>2514.1000000000004</v>
      </c>
    </row>
    <row r="136" spans="1:31" x14ac:dyDescent="0.3">
      <c r="A136" s="72" t="s">
        <v>1353</v>
      </c>
      <c r="B136" s="72" t="s">
        <v>1364</v>
      </c>
      <c r="C136" s="73">
        <v>113.00000000000001</v>
      </c>
      <c r="D136" s="73">
        <v>269.20000000000005</v>
      </c>
      <c r="E136" s="73">
        <v>441.49999999999994</v>
      </c>
      <c r="F136" s="73">
        <v>636.29999999999995</v>
      </c>
      <c r="G136" s="73">
        <v>828.89999999999986</v>
      </c>
      <c r="H136" s="73">
        <v>979.8</v>
      </c>
      <c r="I136" s="73">
        <v>1137.4000000000001</v>
      </c>
      <c r="J136" s="73">
        <v>1294.8</v>
      </c>
      <c r="K136" s="73">
        <v>1435.3999999999999</v>
      </c>
      <c r="L136" s="73">
        <v>1617.8999999999999</v>
      </c>
      <c r="M136" s="73">
        <v>1809.9</v>
      </c>
      <c r="N136" s="73">
        <v>1999.5</v>
      </c>
      <c r="O136" s="73">
        <v>2187.6</v>
      </c>
      <c r="P136" s="73">
        <v>2339.4000000000005</v>
      </c>
      <c r="Q136" s="73">
        <v>2485.6999999999998</v>
      </c>
      <c r="R136" s="73">
        <v>2493.2999999999997</v>
      </c>
      <c r="S136" s="73">
        <v>2502.5000000000005</v>
      </c>
      <c r="T136" s="73">
        <v>2508.4999999999995</v>
      </c>
      <c r="U136" s="73">
        <v>2516.1999999999998</v>
      </c>
      <c r="V136" s="73">
        <v>2522.2999999999997</v>
      </c>
      <c r="W136" s="73">
        <v>2525.2999999999997</v>
      </c>
      <c r="X136" s="73">
        <v>2527.4999999999995</v>
      </c>
      <c r="Y136" s="73">
        <v>2529.3000000000002</v>
      </c>
      <c r="Z136" s="73">
        <v>2532.0999999999995</v>
      </c>
      <c r="AA136" s="73">
        <v>2532.5</v>
      </c>
      <c r="AB136" s="73">
        <v>2533.3999999999996</v>
      </c>
      <c r="AC136" s="73">
        <v>2531.3000000000002</v>
      </c>
      <c r="AD136" s="73">
        <v>2524.1</v>
      </c>
      <c r="AE136" s="73">
        <v>2514.1000000000004</v>
      </c>
    </row>
    <row r="138" spans="1:31" x14ac:dyDescent="0.3">
      <c r="A138" s="68" t="s">
        <v>1233</v>
      </c>
      <c r="B138" s="68" t="s">
        <v>1315</v>
      </c>
      <c r="C138" s="68" t="s">
        <v>1316</v>
      </c>
      <c r="D138" s="68" t="s">
        <v>1317</v>
      </c>
      <c r="E138" s="68" t="s">
        <v>1318</v>
      </c>
      <c r="F138" s="68" t="s">
        <v>1319</v>
      </c>
      <c r="G138" s="68" t="s">
        <v>1320</v>
      </c>
      <c r="H138" s="68" t="s">
        <v>1321</v>
      </c>
      <c r="I138" s="68" t="s">
        <v>1322</v>
      </c>
      <c r="J138" s="68" t="s">
        <v>1323</v>
      </c>
      <c r="K138" s="68" t="s">
        <v>1324</v>
      </c>
      <c r="L138" s="68" t="s">
        <v>1325</v>
      </c>
      <c r="M138" s="68" t="s">
        <v>1326</v>
      </c>
      <c r="N138" s="68" t="s">
        <v>1327</v>
      </c>
      <c r="O138" s="68" t="s">
        <v>1328</v>
      </c>
      <c r="P138" s="68" t="s">
        <v>1329</v>
      </c>
      <c r="Q138" s="68" t="s">
        <v>1330</v>
      </c>
      <c r="R138" s="68" t="s">
        <v>1331</v>
      </c>
      <c r="S138" s="68" t="s">
        <v>1332</v>
      </c>
      <c r="T138" s="68" t="s">
        <v>1333</v>
      </c>
      <c r="U138" s="68" t="s">
        <v>1334</v>
      </c>
      <c r="V138" s="68" t="s">
        <v>1335</v>
      </c>
      <c r="W138" s="68" t="s">
        <v>1336</v>
      </c>
      <c r="X138" s="68" t="s">
        <v>1337</v>
      </c>
      <c r="Y138" s="68" t="s">
        <v>1338</v>
      </c>
      <c r="Z138" s="68" t="s">
        <v>1339</v>
      </c>
      <c r="AA138" s="68" t="s">
        <v>1340</v>
      </c>
      <c r="AB138" s="68" t="s">
        <v>1341</v>
      </c>
      <c r="AC138" s="68" t="s">
        <v>1342</v>
      </c>
      <c r="AD138" s="68" t="s">
        <v>1343</v>
      </c>
      <c r="AE138" s="68" t="s">
        <v>1344</v>
      </c>
    </row>
    <row r="139" spans="1:31" x14ac:dyDescent="0.3">
      <c r="A139" s="72" t="s">
        <v>1354</v>
      </c>
      <c r="B139" s="72" t="s">
        <v>1362</v>
      </c>
      <c r="C139" s="73">
        <v>3672.012664794916</v>
      </c>
      <c r="D139" s="73">
        <v>4323.9168395996094</v>
      </c>
      <c r="E139" s="73">
        <v>5053.76904296875</v>
      </c>
      <c r="F139" s="73">
        <v>5790.9588012695313</v>
      </c>
      <c r="G139" s="73">
        <v>6520.7273559570313</v>
      </c>
      <c r="H139" s="73">
        <v>7238.115234375</v>
      </c>
      <c r="I139" s="73">
        <v>8018.1380615234302</v>
      </c>
      <c r="J139" s="73">
        <v>8676.4749755859302</v>
      </c>
      <c r="K139" s="73">
        <v>9331.2351074218695</v>
      </c>
      <c r="L139" s="73">
        <v>9932.0548095703107</v>
      </c>
      <c r="M139" s="73">
        <v>10554.23461914062</v>
      </c>
      <c r="N139" s="73">
        <v>11213.85388183593</v>
      </c>
      <c r="O139" s="73">
        <v>11851.77001953125</v>
      </c>
      <c r="P139" s="73">
        <v>12333.98999023437</v>
      </c>
      <c r="Q139" s="73">
        <v>12826.341796875</v>
      </c>
      <c r="R139" s="73">
        <v>13223.294921875</v>
      </c>
      <c r="S139" s="73">
        <v>13731.87353515625</v>
      </c>
      <c r="T139" s="73">
        <v>14116.36279296875</v>
      </c>
      <c r="U139" s="73">
        <v>14523.55419921875</v>
      </c>
      <c r="V139" s="73">
        <v>14994.72485351562</v>
      </c>
      <c r="W139" s="73">
        <v>15411.98168945312</v>
      </c>
      <c r="X139" s="73">
        <v>15862.20581054687</v>
      </c>
      <c r="Y139" s="73">
        <v>16328.1181640625</v>
      </c>
      <c r="Z139" s="73">
        <v>16804.285888671871</v>
      </c>
      <c r="AA139" s="73">
        <v>17301.05908203125</v>
      </c>
      <c r="AB139" s="73">
        <v>17811.241455078121</v>
      </c>
      <c r="AC139" s="73">
        <v>18331.921142578121</v>
      </c>
      <c r="AD139" s="73">
        <v>18845.3173828125</v>
      </c>
      <c r="AE139" s="73">
        <v>19361.50830078125</v>
      </c>
    </row>
    <row r="140" spans="1:31" x14ac:dyDescent="0.3">
      <c r="A140" s="72" t="s">
        <v>1354</v>
      </c>
      <c r="B140" s="72" t="s">
        <v>1363</v>
      </c>
      <c r="C140" s="73">
        <v>127.89999999999999</v>
      </c>
      <c r="D140" s="73">
        <v>169.89999999999998</v>
      </c>
      <c r="E140" s="73">
        <v>458.59999999999997</v>
      </c>
      <c r="F140" s="73">
        <v>733.5</v>
      </c>
      <c r="G140" s="73">
        <v>991.5</v>
      </c>
      <c r="H140" s="73">
        <v>1234.7</v>
      </c>
      <c r="I140" s="73">
        <v>1463.3000000000002</v>
      </c>
      <c r="J140" s="73">
        <v>1639.3</v>
      </c>
      <c r="K140" s="73">
        <v>1795.4999999999998</v>
      </c>
      <c r="L140" s="73">
        <v>2004.5</v>
      </c>
      <c r="M140" s="73">
        <v>2224</v>
      </c>
      <c r="N140" s="73">
        <v>2443.1</v>
      </c>
      <c r="O140" s="73">
        <v>2661.2</v>
      </c>
      <c r="P140" s="73">
        <v>2848.7</v>
      </c>
      <c r="Q140" s="73">
        <v>3022.4000000000005</v>
      </c>
      <c r="R140" s="73">
        <v>3038.1000000000004</v>
      </c>
      <c r="S140" s="73">
        <v>3053.6</v>
      </c>
      <c r="T140" s="73">
        <v>3065.3999999999996</v>
      </c>
      <c r="U140" s="73">
        <v>3078.7</v>
      </c>
      <c r="V140" s="73">
        <v>3087.8999999999996</v>
      </c>
      <c r="W140" s="73">
        <v>3094.9999999999995</v>
      </c>
      <c r="X140" s="73">
        <v>3098.7</v>
      </c>
      <c r="Y140" s="73">
        <v>3101.4</v>
      </c>
      <c r="Z140" s="73">
        <v>3102.2999999999993</v>
      </c>
      <c r="AA140" s="73">
        <v>3102.2000000000007</v>
      </c>
      <c r="AB140" s="73">
        <v>3100.1000000000004</v>
      </c>
      <c r="AC140" s="73">
        <v>3095.5999999999995</v>
      </c>
      <c r="AD140" s="73">
        <v>3085.2000000000007</v>
      </c>
      <c r="AE140" s="73">
        <v>3071.3000000000011</v>
      </c>
    </row>
    <row r="141" spans="1:31" x14ac:dyDescent="0.3">
      <c r="A141" s="72" t="s">
        <v>1354</v>
      </c>
      <c r="B141" s="72" t="s">
        <v>1364</v>
      </c>
      <c r="C141" s="73">
        <v>127.89999999999999</v>
      </c>
      <c r="D141" s="73">
        <v>169.89999999999998</v>
      </c>
      <c r="E141" s="73">
        <v>458.59999999999997</v>
      </c>
      <c r="F141" s="73">
        <v>733.5</v>
      </c>
      <c r="G141" s="73">
        <v>991.5</v>
      </c>
      <c r="H141" s="73">
        <v>1234.7</v>
      </c>
      <c r="I141" s="73">
        <v>1463.3000000000002</v>
      </c>
      <c r="J141" s="73">
        <v>1639.3</v>
      </c>
      <c r="K141" s="73">
        <v>1795.4999999999998</v>
      </c>
      <c r="L141" s="73">
        <v>2004.5</v>
      </c>
      <c r="M141" s="73">
        <v>2224</v>
      </c>
      <c r="N141" s="73">
        <v>2443.1</v>
      </c>
      <c r="O141" s="73">
        <v>2661.2</v>
      </c>
      <c r="P141" s="73">
        <v>2848.7</v>
      </c>
      <c r="Q141" s="73">
        <v>3022.4000000000005</v>
      </c>
      <c r="R141" s="73">
        <v>3038.1000000000004</v>
      </c>
      <c r="S141" s="73">
        <v>3053.6</v>
      </c>
      <c r="T141" s="73">
        <v>3065.3999999999996</v>
      </c>
      <c r="U141" s="73">
        <v>3078.7</v>
      </c>
      <c r="V141" s="73">
        <v>3087.8999999999996</v>
      </c>
      <c r="W141" s="73">
        <v>3094.9999999999995</v>
      </c>
      <c r="X141" s="73">
        <v>3098.7</v>
      </c>
      <c r="Y141" s="73">
        <v>3101.4</v>
      </c>
      <c r="Z141" s="73">
        <v>3102.2999999999993</v>
      </c>
      <c r="AA141" s="73">
        <v>3102.2000000000007</v>
      </c>
      <c r="AB141" s="73">
        <v>3100.1000000000004</v>
      </c>
      <c r="AC141" s="73">
        <v>3095.5999999999995</v>
      </c>
      <c r="AD141" s="73">
        <v>3085.2000000000007</v>
      </c>
      <c r="AE141" s="73">
        <v>3071.3000000000011</v>
      </c>
    </row>
    <row r="143" spans="1:31" x14ac:dyDescent="0.3">
      <c r="A143" s="68" t="s">
        <v>1233</v>
      </c>
      <c r="B143" s="68" t="s">
        <v>1315</v>
      </c>
      <c r="C143" s="68" t="s">
        <v>1316</v>
      </c>
      <c r="D143" s="68" t="s">
        <v>1317</v>
      </c>
      <c r="E143" s="68" t="s">
        <v>1318</v>
      </c>
      <c r="F143" s="68" t="s">
        <v>1319</v>
      </c>
      <c r="G143" s="68" t="s">
        <v>1320</v>
      </c>
      <c r="H143" s="68" t="s">
        <v>1321</v>
      </c>
      <c r="I143" s="68" t="s">
        <v>1322</v>
      </c>
      <c r="J143" s="68" t="s">
        <v>1323</v>
      </c>
      <c r="K143" s="68" t="s">
        <v>1324</v>
      </c>
      <c r="L143" s="68" t="s">
        <v>1325</v>
      </c>
      <c r="M143" s="68" t="s">
        <v>1326</v>
      </c>
      <c r="N143" s="68" t="s">
        <v>1327</v>
      </c>
      <c r="O143" s="68" t="s">
        <v>1328</v>
      </c>
      <c r="P143" s="68" t="s">
        <v>1329</v>
      </c>
      <c r="Q143" s="68" t="s">
        <v>1330</v>
      </c>
      <c r="R143" s="68" t="s">
        <v>1331</v>
      </c>
      <c r="S143" s="68" t="s">
        <v>1332</v>
      </c>
      <c r="T143" s="68" t="s">
        <v>1333</v>
      </c>
      <c r="U143" s="68" t="s">
        <v>1334</v>
      </c>
      <c r="V143" s="68" t="s">
        <v>1335</v>
      </c>
      <c r="W143" s="68" t="s">
        <v>1336</v>
      </c>
      <c r="X143" s="68" t="s">
        <v>1337</v>
      </c>
      <c r="Y143" s="68" t="s">
        <v>1338</v>
      </c>
      <c r="Z143" s="68" t="s">
        <v>1339</v>
      </c>
      <c r="AA143" s="68" t="s">
        <v>1340</v>
      </c>
      <c r="AB143" s="68" t="s">
        <v>1341</v>
      </c>
      <c r="AC143" s="68" t="s">
        <v>1342</v>
      </c>
      <c r="AD143" s="68" t="s">
        <v>1343</v>
      </c>
      <c r="AE143" s="68" t="s">
        <v>1344</v>
      </c>
    </row>
    <row r="144" spans="1:31" x14ac:dyDescent="0.3">
      <c r="A144" s="72" t="s">
        <v>1355</v>
      </c>
      <c r="B144" s="72" t="s">
        <v>1362</v>
      </c>
      <c r="C144" s="73">
        <v>1913.520553588859</v>
      </c>
      <c r="D144" s="73">
        <v>2069.2839965820281</v>
      </c>
      <c r="E144" s="73">
        <v>2265.9701538085928</v>
      </c>
      <c r="F144" s="73">
        <v>2481.5299682617128</v>
      </c>
      <c r="G144" s="73">
        <v>2637.3888244628852</v>
      </c>
      <c r="H144" s="73">
        <v>2773.986053466796</v>
      </c>
      <c r="I144" s="73">
        <v>2939.550750732421</v>
      </c>
      <c r="J144" s="73">
        <v>3101.8463745117128</v>
      </c>
      <c r="K144" s="73">
        <v>3268.0303649902289</v>
      </c>
      <c r="L144" s="73">
        <v>3414.8693237304678</v>
      </c>
      <c r="M144" s="73">
        <v>3571.648559570312</v>
      </c>
      <c r="N144" s="73">
        <v>3741.8128051757813</v>
      </c>
      <c r="O144" s="73">
        <v>3908.65209960937</v>
      </c>
      <c r="P144" s="73">
        <v>4020.199584960937</v>
      </c>
      <c r="Q144" s="73">
        <v>4138.7557983398428</v>
      </c>
      <c r="R144" s="73">
        <v>4231.3834228515625</v>
      </c>
      <c r="S144" s="73">
        <v>4360.8052368164008</v>
      </c>
      <c r="T144" s="73">
        <v>4451.8955688476563</v>
      </c>
      <c r="U144" s="73">
        <v>4549.1459350585928</v>
      </c>
      <c r="V144" s="73">
        <v>4665.1983642578125</v>
      </c>
      <c r="W144" s="73">
        <v>4763.3251953124945</v>
      </c>
      <c r="X144" s="73">
        <v>4872.7831420898428</v>
      </c>
      <c r="Y144" s="73">
        <v>4984.3777465820258</v>
      </c>
      <c r="Z144" s="73">
        <v>5100.9013671875</v>
      </c>
      <c r="AA144" s="73">
        <v>5220.0137939453125</v>
      </c>
      <c r="AB144" s="73">
        <v>5346.0237426757813</v>
      </c>
      <c r="AC144" s="73">
        <v>5474.4638671875</v>
      </c>
      <c r="AD144" s="73">
        <v>5603.2781982421802</v>
      </c>
      <c r="AE144" s="73">
        <v>5728.2808837890598</v>
      </c>
    </row>
    <row r="145" spans="1:31" x14ac:dyDescent="0.3">
      <c r="A145" s="72" t="s">
        <v>1355</v>
      </c>
      <c r="B145" s="72" t="s">
        <v>1363</v>
      </c>
      <c r="C145" s="73">
        <v>119.5</v>
      </c>
      <c r="D145" s="73">
        <v>178</v>
      </c>
      <c r="E145" s="73">
        <v>241.39999999999998</v>
      </c>
      <c r="F145" s="73">
        <v>310.29999999999995</v>
      </c>
      <c r="G145" s="73">
        <v>355.9</v>
      </c>
      <c r="H145" s="73">
        <v>391.7</v>
      </c>
      <c r="I145" s="73">
        <v>430.3</v>
      </c>
      <c r="J145" s="73">
        <v>470.00000000000006</v>
      </c>
      <c r="K145" s="73">
        <v>506.09999999999997</v>
      </c>
      <c r="L145" s="73">
        <v>553.70000000000005</v>
      </c>
      <c r="M145" s="73">
        <v>605.90000000000009</v>
      </c>
      <c r="N145" s="73">
        <v>657.7</v>
      </c>
      <c r="O145" s="73">
        <v>708.5</v>
      </c>
      <c r="P145" s="73">
        <v>741.00000000000011</v>
      </c>
      <c r="Q145" s="73">
        <v>772.4</v>
      </c>
      <c r="R145" s="73">
        <v>771.60000000000014</v>
      </c>
      <c r="S145" s="73">
        <v>771.4</v>
      </c>
      <c r="T145" s="73">
        <v>770.09999999999991</v>
      </c>
      <c r="U145" s="73">
        <v>769.09999999999991</v>
      </c>
      <c r="V145" s="73">
        <v>767.7</v>
      </c>
      <c r="W145" s="73">
        <v>765.6</v>
      </c>
      <c r="X145" s="73">
        <v>763.3</v>
      </c>
      <c r="Y145" s="73">
        <v>760.5</v>
      </c>
      <c r="Z145" s="73">
        <v>758</v>
      </c>
      <c r="AA145" s="73">
        <v>754.8</v>
      </c>
      <c r="AB145" s="73">
        <v>751.7</v>
      </c>
      <c r="AC145" s="73">
        <v>748.10000000000014</v>
      </c>
      <c r="AD145" s="73">
        <v>743.8</v>
      </c>
      <c r="AE145" s="73">
        <v>738.2</v>
      </c>
    </row>
    <row r="146" spans="1:31" x14ac:dyDescent="0.3">
      <c r="A146" s="72" t="s">
        <v>1355</v>
      </c>
      <c r="B146" s="72" t="s">
        <v>1364</v>
      </c>
      <c r="C146" s="73">
        <v>119.5</v>
      </c>
      <c r="D146" s="73">
        <v>178</v>
      </c>
      <c r="E146" s="73">
        <v>241.39999999999998</v>
      </c>
      <c r="F146" s="73">
        <v>310.29999999999995</v>
      </c>
      <c r="G146" s="73">
        <v>355.9</v>
      </c>
      <c r="H146" s="73">
        <v>391.7</v>
      </c>
      <c r="I146" s="73">
        <v>430.3</v>
      </c>
      <c r="J146" s="73">
        <v>470.00000000000006</v>
      </c>
      <c r="K146" s="73">
        <v>506.09999999999997</v>
      </c>
      <c r="L146" s="73">
        <v>553.70000000000005</v>
      </c>
      <c r="M146" s="73">
        <v>605.90000000000009</v>
      </c>
      <c r="N146" s="73">
        <v>657.7</v>
      </c>
      <c r="O146" s="73">
        <v>708.5</v>
      </c>
      <c r="P146" s="73">
        <v>741.00000000000011</v>
      </c>
      <c r="Q146" s="73">
        <v>772.4</v>
      </c>
      <c r="R146" s="73">
        <v>771.60000000000014</v>
      </c>
      <c r="S146" s="73">
        <v>771.4</v>
      </c>
      <c r="T146" s="73">
        <v>770.09999999999991</v>
      </c>
      <c r="U146" s="73">
        <v>769.09999999999991</v>
      </c>
      <c r="V146" s="73">
        <v>767.7</v>
      </c>
      <c r="W146" s="73">
        <v>765.6</v>
      </c>
      <c r="X146" s="73">
        <v>763.3</v>
      </c>
      <c r="Y146" s="73">
        <v>760.5</v>
      </c>
      <c r="Z146" s="73">
        <v>758</v>
      </c>
      <c r="AA146" s="73">
        <v>754.8</v>
      </c>
      <c r="AB146" s="73">
        <v>751.7</v>
      </c>
      <c r="AC146" s="73">
        <v>748.10000000000014</v>
      </c>
      <c r="AD146" s="73">
        <v>743.8</v>
      </c>
      <c r="AE146" s="73">
        <v>738.2</v>
      </c>
    </row>
    <row r="148" spans="1:31" x14ac:dyDescent="0.3">
      <c r="A148" s="68" t="s">
        <v>1233</v>
      </c>
      <c r="B148" s="68" t="s">
        <v>1315</v>
      </c>
      <c r="C148" s="68" t="s">
        <v>1316</v>
      </c>
      <c r="D148" s="68" t="s">
        <v>1317</v>
      </c>
      <c r="E148" s="68" t="s">
        <v>1318</v>
      </c>
      <c r="F148" s="68" t="s">
        <v>1319</v>
      </c>
      <c r="G148" s="68" t="s">
        <v>1320</v>
      </c>
      <c r="H148" s="68" t="s">
        <v>1321</v>
      </c>
      <c r="I148" s="68" t="s">
        <v>1322</v>
      </c>
      <c r="J148" s="68" t="s">
        <v>1323</v>
      </c>
      <c r="K148" s="68" t="s">
        <v>1324</v>
      </c>
      <c r="L148" s="68" t="s">
        <v>1325</v>
      </c>
      <c r="M148" s="68" t="s">
        <v>1326</v>
      </c>
      <c r="N148" s="68" t="s">
        <v>1327</v>
      </c>
      <c r="O148" s="68" t="s">
        <v>1328</v>
      </c>
      <c r="P148" s="68" t="s">
        <v>1329</v>
      </c>
      <c r="Q148" s="68" t="s">
        <v>1330</v>
      </c>
      <c r="R148" s="68" t="s">
        <v>1331</v>
      </c>
      <c r="S148" s="68" t="s">
        <v>1332</v>
      </c>
      <c r="T148" s="68" t="s">
        <v>1333</v>
      </c>
      <c r="U148" s="68" t="s">
        <v>1334</v>
      </c>
      <c r="V148" s="68" t="s">
        <v>1335</v>
      </c>
      <c r="W148" s="68" t="s">
        <v>1336</v>
      </c>
      <c r="X148" s="68" t="s">
        <v>1337</v>
      </c>
      <c r="Y148" s="68" t="s">
        <v>1338</v>
      </c>
      <c r="Z148" s="68" t="s">
        <v>1339</v>
      </c>
      <c r="AA148" s="68" t="s">
        <v>1340</v>
      </c>
      <c r="AB148" s="68" t="s">
        <v>1341</v>
      </c>
      <c r="AC148" s="68" t="s">
        <v>1342</v>
      </c>
      <c r="AD148" s="68" t="s">
        <v>1343</v>
      </c>
      <c r="AE148" s="68" t="s">
        <v>1344</v>
      </c>
    </row>
    <row r="149" spans="1:31" x14ac:dyDescent="0.3">
      <c r="A149" s="72" t="s">
        <v>1356</v>
      </c>
      <c r="B149" s="72" t="s">
        <v>1362</v>
      </c>
      <c r="C149" s="73">
        <v>225.07540798187213</v>
      </c>
      <c r="D149" s="73">
        <v>252.54733276367128</v>
      </c>
      <c r="E149" s="73">
        <v>294.85238075256325</v>
      </c>
      <c r="F149" s="73">
        <v>344.1958045959463</v>
      </c>
      <c r="G149" s="73">
        <v>387.38790130615143</v>
      </c>
      <c r="H149" s="73">
        <v>422.86808395385714</v>
      </c>
      <c r="I149" s="73">
        <v>471.64043426513581</v>
      </c>
      <c r="J149" s="73">
        <v>509.32569885253889</v>
      </c>
      <c r="K149" s="73">
        <v>547.15161132812432</v>
      </c>
      <c r="L149" s="73">
        <v>585.54188537597565</v>
      </c>
      <c r="M149" s="73">
        <v>624.0957794189444</v>
      </c>
      <c r="N149" s="73">
        <v>672.57834625244095</v>
      </c>
      <c r="O149" s="73">
        <v>722.06751251220601</v>
      </c>
      <c r="P149" s="73">
        <v>753.63462829589707</v>
      </c>
      <c r="Q149" s="73">
        <v>791.83166503906091</v>
      </c>
      <c r="R149" s="73">
        <v>817.74313354492108</v>
      </c>
      <c r="S149" s="73">
        <v>867.62768554687409</v>
      </c>
      <c r="T149" s="73">
        <v>894.38310241699196</v>
      </c>
      <c r="U149" s="73">
        <v>922.76913452148403</v>
      </c>
      <c r="V149" s="73">
        <v>964.42491149902298</v>
      </c>
      <c r="W149" s="73">
        <v>993.69081115722599</v>
      </c>
      <c r="X149" s="73">
        <v>1029.1726226806629</v>
      </c>
      <c r="Y149" s="73">
        <v>1064.5164794921859</v>
      </c>
      <c r="Z149" s="73">
        <v>1099.929321289062</v>
      </c>
      <c r="AA149" s="73">
        <v>1133.8675231933589</v>
      </c>
      <c r="AB149" s="73">
        <v>1167.1424102783201</v>
      </c>
      <c r="AC149" s="73">
        <v>1200.017120361327</v>
      </c>
      <c r="AD149" s="73">
        <v>1231.6723632812491</v>
      </c>
      <c r="AE149" s="73">
        <v>1262.3330078124991</v>
      </c>
    </row>
    <row r="150" spans="1:31" x14ac:dyDescent="0.3">
      <c r="A150" s="72" t="s">
        <v>1356</v>
      </c>
      <c r="B150" s="72" t="s">
        <v>1363</v>
      </c>
      <c r="C150" s="73">
        <v>15.600000000000001</v>
      </c>
      <c r="D150" s="73">
        <v>28.200000000000003</v>
      </c>
      <c r="E150" s="73">
        <v>41.9</v>
      </c>
      <c r="F150" s="73">
        <v>57.600000000000009</v>
      </c>
      <c r="G150" s="73">
        <v>71.8</v>
      </c>
      <c r="H150" s="73">
        <v>84.1</v>
      </c>
      <c r="I150" s="73">
        <v>96.6</v>
      </c>
      <c r="J150" s="73">
        <v>108</v>
      </c>
      <c r="K150" s="73">
        <v>118.20000000000002</v>
      </c>
      <c r="L150" s="73">
        <v>133</v>
      </c>
      <c r="M150" s="73">
        <v>148.00000000000003</v>
      </c>
      <c r="N150" s="73">
        <v>163.30000000000001</v>
      </c>
      <c r="O150" s="73">
        <v>178.7</v>
      </c>
      <c r="P150" s="73">
        <v>192.1</v>
      </c>
      <c r="Q150" s="73">
        <v>204.70000000000002</v>
      </c>
      <c r="R150" s="73">
        <v>206.59999999999997</v>
      </c>
      <c r="S150" s="73">
        <v>208.60000000000002</v>
      </c>
      <c r="T150" s="73">
        <v>210.1</v>
      </c>
      <c r="U150" s="73">
        <v>211.60000000000002</v>
      </c>
      <c r="V150" s="73">
        <v>212.90000000000003</v>
      </c>
      <c r="W150" s="73">
        <v>213.89999999999998</v>
      </c>
      <c r="X150" s="73">
        <v>214.5</v>
      </c>
      <c r="Y150" s="73">
        <v>215.10000000000002</v>
      </c>
      <c r="Z150" s="73">
        <v>215.2</v>
      </c>
      <c r="AA150" s="73">
        <v>215</v>
      </c>
      <c r="AB150" s="73">
        <v>214.29999999999995</v>
      </c>
      <c r="AC150" s="73">
        <v>213.29999999999995</v>
      </c>
      <c r="AD150" s="73">
        <v>211.90000000000003</v>
      </c>
      <c r="AE150" s="73">
        <v>210.20000000000005</v>
      </c>
    </row>
    <row r="151" spans="1:31" x14ac:dyDescent="0.3">
      <c r="A151" s="72" t="s">
        <v>1356</v>
      </c>
      <c r="B151" s="72" t="s">
        <v>1364</v>
      </c>
      <c r="C151" s="73">
        <v>15.600000000000001</v>
      </c>
      <c r="D151" s="73">
        <v>28.200000000000003</v>
      </c>
      <c r="E151" s="73">
        <v>41.9</v>
      </c>
      <c r="F151" s="73">
        <v>57.600000000000009</v>
      </c>
      <c r="G151" s="73">
        <v>71.8</v>
      </c>
      <c r="H151" s="73">
        <v>84.1</v>
      </c>
      <c r="I151" s="73">
        <v>96.6</v>
      </c>
      <c r="J151" s="73">
        <v>108</v>
      </c>
      <c r="K151" s="73">
        <v>118.20000000000002</v>
      </c>
      <c r="L151" s="73">
        <v>133</v>
      </c>
      <c r="M151" s="73">
        <v>148.00000000000003</v>
      </c>
      <c r="N151" s="73">
        <v>163.30000000000001</v>
      </c>
      <c r="O151" s="73">
        <v>178.7</v>
      </c>
      <c r="P151" s="73">
        <v>192.1</v>
      </c>
      <c r="Q151" s="73">
        <v>204.70000000000002</v>
      </c>
      <c r="R151" s="73">
        <v>206.59999999999997</v>
      </c>
      <c r="S151" s="73">
        <v>208.60000000000002</v>
      </c>
      <c r="T151" s="73">
        <v>210.1</v>
      </c>
      <c r="U151" s="73">
        <v>211.60000000000002</v>
      </c>
      <c r="V151" s="73">
        <v>212.90000000000003</v>
      </c>
      <c r="W151" s="73">
        <v>213.89999999999998</v>
      </c>
      <c r="X151" s="73">
        <v>214.5</v>
      </c>
      <c r="Y151" s="73">
        <v>215.10000000000002</v>
      </c>
      <c r="Z151" s="73">
        <v>215.2</v>
      </c>
      <c r="AA151" s="73">
        <v>215</v>
      </c>
      <c r="AB151" s="73">
        <v>214.29999999999995</v>
      </c>
      <c r="AC151" s="73">
        <v>213.29999999999995</v>
      </c>
      <c r="AD151" s="73">
        <v>211.90000000000003</v>
      </c>
      <c r="AE151" s="73">
        <v>210.20000000000005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67A2B-B51A-4580-90AE-259049703C47}">
  <sheetPr>
    <tabColor rgb="FF00B050"/>
  </sheetPr>
  <dimension ref="A1:AE151"/>
  <sheetViews>
    <sheetView workbookViewId="0">
      <selection sqref="A1:B1048576"/>
    </sheetView>
  </sheetViews>
  <sheetFormatPr defaultRowHeight="14.4" x14ac:dyDescent="0.3"/>
  <cols>
    <col min="1" max="1" width="16" style="71" customWidth="1"/>
    <col min="2" max="2" width="30.5546875" style="71" customWidth="1"/>
    <col min="3" max="31" width="9.44140625" style="71" customWidth="1"/>
  </cols>
  <sheetData>
    <row r="1" spans="1:31" ht="15.6" x14ac:dyDescent="0.3">
      <c r="A1" s="67" t="s">
        <v>1400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</row>
    <row r="2" spans="1:31" x14ac:dyDescent="0.3">
      <c r="A2" s="69" t="s">
        <v>1313</v>
      </c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</row>
    <row r="3" spans="1:31" x14ac:dyDescent="0.3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</row>
    <row r="4" spans="1:31" x14ac:dyDescent="0.3">
      <c r="A4" s="70" t="s">
        <v>1314</v>
      </c>
      <c r="B4" s="70"/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</row>
    <row r="5" spans="1:31" x14ac:dyDescent="0.3">
      <c r="A5" s="68" t="s">
        <v>1233</v>
      </c>
      <c r="B5" s="68" t="s">
        <v>1315</v>
      </c>
      <c r="C5" s="68" t="s">
        <v>1316</v>
      </c>
      <c r="D5" s="68" t="s">
        <v>1317</v>
      </c>
      <c r="E5" s="68" t="s">
        <v>1318</v>
      </c>
      <c r="F5" s="68" t="s">
        <v>1319</v>
      </c>
      <c r="G5" s="68" t="s">
        <v>1320</v>
      </c>
      <c r="H5" s="68" t="s">
        <v>1321</v>
      </c>
      <c r="I5" s="68" t="s">
        <v>1322</v>
      </c>
      <c r="J5" s="68" t="s">
        <v>1323</v>
      </c>
      <c r="K5" s="68" t="s">
        <v>1324</v>
      </c>
      <c r="L5" s="68" t="s">
        <v>1325</v>
      </c>
      <c r="M5" s="68" t="s">
        <v>1326</v>
      </c>
      <c r="N5" s="68" t="s">
        <v>1327</v>
      </c>
      <c r="O5" s="68" t="s">
        <v>1328</v>
      </c>
      <c r="P5" s="68" t="s">
        <v>1329</v>
      </c>
      <c r="Q5" s="68" t="s">
        <v>1330</v>
      </c>
      <c r="R5" s="68" t="s">
        <v>1331</v>
      </c>
      <c r="S5" s="68" t="s">
        <v>1332</v>
      </c>
      <c r="T5" s="68" t="s">
        <v>1333</v>
      </c>
      <c r="U5" s="68" t="s">
        <v>1334</v>
      </c>
      <c r="V5" s="68" t="s">
        <v>1335</v>
      </c>
      <c r="W5" s="68" t="s">
        <v>1336</v>
      </c>
      <c r="X5" s="68" t="s">
        <v>1337</v>
      </c>
      <c r="Y5" s="68" t="s">
        <v>1338</v>
      </c>
      <c r="Z5" s="68" t="s">
        <v>1339</v>
      </c>
      <c r="AA5" s="68" t="s">
        <v>1340</v>
      </c>
      <c r="AB5" s="68" t="s">
        <v>1341</v>
      </c>
      <c r="AC5" s="68" t="s">
        <v>1342</v>
      </c>
      <c r="AD5" s="68" t="s">
        <v>1343</v>
      </c>
      <c r="AE5" s="68" t="s">
        <v>1344</v>
      </c>
    </row>
    <row r="6" spans="1:31" x14ac:dyDescent="0.3">
      <c r="A6" s="72" t="s">
        <v>1345</v>
      </c>
      <c r="B6" s="72" t="s">
        <v>621</v>
      </c>
      <c r="C6" s="73">
        <v>18366</v>
      </c>
      <c r="D6" s="73">
        <v>17891</v>
      </c>
      <c r="E6" s="73">
        <v>16416</v>
      </c>
      <c r="F6" s="73">
        <v>11965.826329207681</v>
      </c>
      <c r="G6" s="73">
        <v>9873.1368849476166</v>
      </c>
      <c r="H6" s="73">
        <v>9655.4353662177782</v>
      </c>
      <c r="I6" s="73">
        <v>9564.6389801540299</v>
      </c>
      <c r="J6" s="73">
        <v>9564.638697994651</v>
      </c>
      <c r="K6" s="73">
        <v>8387.48899637873</v>
      </c>
      <c r="L6" s="73">
        <v>8387.488996403059</v>
      </c>
      <c r="M6" s="73">
        <v>8237.4457834984787</v>
      </c>
      <c r="N6" s="73">
        <v>6040.7669161696094</v>
      </c>
      <c r="O6" s="73">
        <v>5510.1760773656797</v>
      </c>
      <c r="P6" s="73">
        <v>5510.1760774528302</v>
      </c>
      <c r="Q6" s="73">
        <v>4885.5233911509804</v>
      </c>
      <c r="R6" s="73">
        <v>4519.6261051536494</v>
      </c>
      <c r="S6" s="73">
        <v>4498.4690711364801</v>
      </c>
      <c r="T6" s="73">
        <v>4498.4690711581898</v>
      </c>
      <c r="U6" s="73">
        <v>4498.4690711573203</v>
      </c>
      <c r="V6" s="73">
        <v>4438.0961411489398</v>
      </c>
      <c r="W6" s="73">
        <v>3432.1962271305997</v>
      </c>
      <c r="X6" s="73">
        <v>1998.1962271235602</v>
      </c>
      <c r="Y6" s="73">
        <v>1463.0084259999999</v>
      </c>
      <c r="Z6" s="73">
        <v>1285.727126</v>
      </c>
      <c r="AA6" s="73">
        <v>1285.727126</v>
      </c>
      <c r="AB6" s="73">
        <v>1285.727126</v>
      </c>
      <c r="AC6" s="73">
        <v>1265.9994799999999</v>
      </c>
      <c r="AD6" s="73">
        <v>1265.9994799999999</v>
      </c>
      <c r="AE6" s="73">
        <v>1265.9994799999999</v>
      </c>
    </row>
    <row r="7" spans="1:31" x14ac:dyDescent="0.3">
      <c r="A7" s="72" t="s">
        <v>1345</v>
      </c>
      <c r="B7" s="72" t="s">
        <v>622</v>
      </c>
      <c r="C7" s="73">
        <v>4790</v>
      </c>
      <c r="D7" s="73">
        <v>4790</v>
      </c>
      <c r="E7" s="73">
        <v>4790</v>
      </c>
      <c r="F7" s="73">
        <v>2196.1484100000002</v>
      </c>
      <c r="G7" s="73">
        <v>2108.0655500000003</v>
      </c>
      <c r="H7" s="73">
        <v>1748.2525500000002</v>
      </c>
      <c r="I7" s="73">
        <v>1.6090431599999999E-3</v>
      </c>
      <c r="J7" s="73">
        <v>1.0088525700000001E-3</v>
      </c>
      <c r="K7" s="73">
        <v>1.0086972999999999E-3</v>
      </c>
      <c r="L7" s="73">
        <v>1.0089369299999991E-3</v>
      </c>
      <c r="M7" s="73">
        <v>1.008844909999999E-3</v>
      </c>
      <c r="N7" s="73">
        <v>1.008891099999999E-3</v>
      </c>
      <c r="O7" s="73">
        <v>1.008944979999999E-3</v>
      </c>
      <c r="P7" s="73">
        <v>1.00890969E-3</v>
      </c>
      <c r="Q7" s="73">
        <v>1.008847139999999E-3</v>
      </c>
      <c r="R7" s="73">
        <v>8.3591172E-4</v>
      </c>
      <c r="S7" s="73">
        <v>5.6463219999999998E-4</v>
      </c>
      <c r="T7" s="73">
        <v>5.6465018999999998E-4</v>
      </c>
      <c r="U7" s="73">
        <v>5.6472979999999998E-4</v>
      </c>
      <c r="V7" s="73">
        <v>5.6469927E-4</v>
      </c>
      <c r="W7" s="73">
        <v>5.6467563999999999E-4</v>
      </c>
      <c r="X7" s="73">
        <v>5.6464081999999796E-4</v>
      </c>
      <c r="Y7" s="73">
        <v>5.6466019999999999E-4</v>
      </c>
      <c r="Z7" s="73">
        <v>5.6466888E-4</v>
      </c>
      <c r="AA7" s="73">
        <v>1.5420120000000001E-4</v>
      </c>
      <c r="AB7" s="73">
        <v>1.5405614E-4</v>
      </c>
      <c r="AC7" s="73">
        <v>0</v>
      </c>
      <c r="AD7" s="73">
        <v>0</v>
      </c>
      <c r="AE7" s="73">
        <v>0</v>
      </c>
    </row>
    <row r="8" spans="1:31" x14ac:dyDescent="0.3">
      <c r="A8" s="72" t="s">
        <v>1345</v>
      </c>
      <c r="B8" s="72" t="s">
        <v>360</v>
      </c>
      <c r="C8" s="73">
        <v>3054.8999938964839</v>
      </c>
      <c r="D8" s="73">
        <v>3054.8999938964839</v>
      </c>
      <c r="E8" s="73">
        <v>2874.8999938964839</v>
      </c>
      <c r="F8" s="73">
        <v>2874.8999938964839</v>
      </c>
      <c r="G8" s="73">
        <v>2874.8999938964839</v>
      </c>
      <c r="H8" s="73">
        <v>2874.8999938964839</v>
      </c>
      <c r="I8" s="73">
        <v>2874.8999938964839</v>
      </c>
      <c r="J8" s="73">
        <v>2874.8999938964839</v>
      </c>
      <c r="K8" s="73">
        <v>2874.8999938964839</v>
      </c>
      <c r="L8" s="73">
        <v>2874.8999938964839</v>
      </c>
      <c r="M8" s="73">
        <v>2874.8999938964839</v>
      </c>
      <c r="N8" s="73">
        <v>2874.8999938964839</v>
      </c>
      <c r="O8" s="73">
        <v>2874.8999938964839</v>
      </c>
      <c r="P8" s="73">
        <v>2874.8999938964839</v>
      </c>
      <c r="Q8" s="73">
        <v>2874.8999938964839</v>
      </c>
      <c r="R8" s="73">
        <v>2489.8999938964839</v>
      </c>
      <c r="S8" s="73">
        <v>1960.8999938964839</v>
      </c>
      <c r="T8" s="73">
        <v>1960.8999938964839</v>
      </c>
      <c r="U8" s="73">
        <v>1817.5</v>
      </c>
      <c r="V8" s="73">
        <v>1817.5</v>
      </c>
      <c r="W8" s="73">
        <v>1817.5</v>
      </c>
      <c r="X8" s="73">
        <v>1817.5</v>
      </c>
      <c r="Y8" s="73">
        <v>1377.5</v>
      </c>
      <c r="Z8" s="73">
        <v>1192.5</v>
      </c>
      <c r="AA8" s="73">
        <v>548</v>
      </c>
      <c r="AB8" s="73">
        <v>388</v>
      </c>
      <c r="AC8" s="73">
        <v>388</v>
      </c>
      <c r="AD8" s="73">
        <v>388</v>
      </c>
      <c r="AE8" s="73">
        <v>388</v>
      </c>
    </row>
    <row r="9" spans="1:31" x14ac:dyDescent="0.3">
      <c r="A9" s="72" t="s">
        <v>1345</v>
      </c>
      <c r="B9" s="72" t="s">
        <v>1346</v>
      </c>
      <c r="C9" s="73">
        <v>1384</v>
      </c>
      <c r="D9" s="73">
        <v>1384</v>
      </c>
      <c r="E9" s="73">
        <v>1384</v>
      </c>
      <c r="F9" s="73">
        <v>1384</v>
      </c>
      <c r="G9" s="73">
        <v>1384</v>
      </c>
      <c r="H9" s="73">
        <v>1384</v>
      </c>
      <c r="I9" s="73">
        <v>1384</v>
      </c>
      <c r="J9" s="73">
        <v>1384</v>
      </c>
      <c r="K9" s="73">
        <v>1384</v>
      </c>
      <c r="L9" s="73">
        <v>1384</v>
      </c>
      <c r="M9" s="73">
        <v>1384</v>
      </c>
      <c r="N9" s="73">
        <v>1384</v>
      </c>
      <c r="O9" s="73">
        <v>1384</v>
      </c>
      <c r="P9" s="73">
        <v>1384</v>
      </c>
      <c r="Q9" s="73">
        <v>584</v>
      </c>
      <c r="R9" s="73">
        <v>584</v>
      </c>
      <c r="S9" s="73">
        <v>584</v>
      </c>
      <c r="T9" s="73">
        <v>584</v>
      </c>
      <c r="U9" s="73">
        <v>84</v>
      </c>
      <c r="V9" s="73">
        <v>84</v>
      </c>
      <c r="W9" s="73">
        <v>84</v>
      </c>
      <c r="X9" s="73">
        <v>84</v>
      </c>
      <c r="Y9" s="73">
        <v>84</v>
      </c>
      <c r="Z9" s="73">
        <v>84</v>
      </c>
      <c r="AA9" s="73">
        <v>84</v>
      </c>
      <c r="AB9" s="73">
        <v>0</v>
      </c>
      <c r="AC9" s="73">
        <v>0</v>
      </c>
      <c r="AD9" s="73">
        <v>0</v>
      </c>
      <c r="AE9" s="73">
        <v>0</v>
      </c>
    </row>
    <row r="10" spans="1:31" x14ac:dyDescent="0.3">
      <c r="A10" s="72" t="s">
        <v>1345</v>
      </c>
      <c r="B10" s="72" t="s">
        <v>1347</v>
      </c>
      <c r="C10" s="73">
        <v>6863.139991760253</v>
      </c>
      <c r="D10" s="73">
        <v>6863.139991760253</v>
      </c>
      <c r="E10" s="73">
        <v>6863.139991760253</v>
      </c>
      <c r="F10" s="73">
        <v>6863.139991760253</v>
      </c>
      <c r="G10" s="73">
        <v>6863.139991760253</v>
      </c>
      <c r="H10" s="73">
        <v>6863.139991760253</v>
      </c>
      <c r="I10" s="73">
        <v>6863.139991760253</v>
      </c>
      <c r="J10" s="73">
        <v>6863.139991760253</v>
      </c>
      <c r="K10" s="73">
        <v>6863.139991760253</v>
      </c>
      <c r="L10" s="73">
        <v>6480.639991760253</v>
      </c>
      <c r="M10" s="73">
        <v>6480.639991760253</v>
      </c>
      <c r="N10" s="73">
        <v>6211.2999954223633</v>
      </c>
      <c r="O10" s="73">
        <v>5749.2999954223633</v>
      </c>
      <c r="P10" s="73">
        <v>5632.2999954223633</v>
      </c>
      <c r="Q10" s="73">
        <v>5548.4898632893828</v>
      </c>
      <c r="R10" s="73">
        <v>5548.4898633007788</v>
      </c>
      <c r="S10" s="73">
        <v>7328.5120154223623</v>
      </c>
      <c r="T10" s="73">
        <v>7328.5120154223623</v>
      </c>
      <c r="U10" s="73">
        <v>7812.7843154223619</v>
      </c>
      <c r="V10" s="73">
        <v>7692.7843154223619</v>
      </c>
      <c r="W10" s="73">
        <v>9078.5849754223618</v>
      </c>
      <c r="X10" s="73">
        <v>9229.1649754223617</v>
      </c>
      <c r="Y10" s="73">
        <v>10983.054405244713</v>
      </c>
      <c r="Z10" s="73">
        <v>11108.970355752423</v>
      </c>
      <c r="AA10" s="73">
        <v>11108.970355755462</v>
      </c>
      <c r="AB10" s="73">
        <v>13045.344055763822</v>
      </c>
      <c r="AC10" s="73">
        <v>12461.344055785592</v>
      </c>
      <c r="AD10" s="73">
        <v>12985.101455924954</v>
      </c>
      <c r="AE10" s="73">
        <v>13684.432949586144</v>
      </c>
    </row>
    <row r="11" spans="1:31" x14ac:dyDescent="0.3">
      <c r="A11" s="72" t="s">
        <v>1345</v>
      </c>
      <c r="B11" s="72" t="s">
        <v>1271</v>
      </c>
      <c r="C11" s="73">
        <v>7365.2999954223633</v>
      </c>
      <c r="D11" s="73">
        <v>7365.2999954223633</v>
      </c>
      <c r="E11" s="73">
        <v>7365.2999954223633</v>
      </c>
      <c r="F11" s="73">
        <v>7365.2999954223633</v>
      </c>
      <c r="G11" s="73">
        <v>7365.2999954223633</v>
      </c>
      <c r="H11" s="73">
        <v>7365.2999954223633</v>
      </c>
      <c r="I11" s="73">
        <v>7365.2999954223633</v>
      </c>
      <c r="J11" s="73">
        <v>7365.2999954223633</v>
      </c>
      <c r="K11" s="73">
        <v>7365.2999954223633</v>
      </c>
      <c r="L11" s="73">
        <v>7365.2999954223633</v>
      </c>
      <c r="M11" s="73">
        <v>7365.2999954223633</v>
      </c>
      <c r="N11" s="73">
        <v>7365.2999954223633</v>
      </c>
      <c r="O11" s="73">
        <v>7365.2999954223633</v>
      </c>
      <c r="P11" s="73">
        <v>7365.2999954223633</v>
      </c>
      <c r="Q11" s="73">
        <v>7365.2999954223633</v>
      </c>
      <c r="R11" s="73">
        <v>7365.2999954223633</v>
      </c>
      <c r="S11" s="73">
        <v>7278.8999938964844</v>
      </c>
      <c r="T11" s="73">
        <v>7278.8999938964844</v>
      </c>
      <c r="U11" s="73">
        <v>7278.8999938964844</v>
      </c>
      <c r="V11" s="73">
        <v>7278.8999938964844</v>
      </c>
      <c r="W11" s="73">
        <v>7278.8999938964844</v>
      </c>
      <c r="X11" s="73">
        <v>7212.8999938964844</v>
      </c>
      <c r="Y11" s="73">
        <v>7212.8999938964844</v>
      </c>
      <c r="Z11" s="73">
        <v>7212.8999938964844</v>
      </c>
      <c r="AA11" s="73">
        <v>7212.8999938964844</v>
      </c>
      <c r="AB11" s="73">
        <v>7212.8999938964844</v>
      </c>
      <c r="AC11" s="73">
        <v>7212.8999938964844</v>
      </c>
      <c r="AD11" s="73">
        <v>7212.8999938964844</v>
      </c>
      <c r="AE11" s="73">
        <v>7212.8999938964844</v>
      </c>
    </row>
    <row r="12" spans="1:31" x14ac:dyDescent="0.3">
      <c r="A12" s="72" t="s">
        <v>1345</v>
      </c>
      <c r="B12" s="72" t="s">
        <v>626</v>
      </c>
      <c r="C12" s="73">
        <v>14690.714117251206</v>
      </c>
      <c r="D12" s="73">
        <v>16595.188153283918</v>
      </c>
      <c r="E12" s="73">
        <v>18535.941415009802</v>
      </c>
      <c r="F12" s="73">
        <v>23592.699561535206</v>
      </c>
      <c r="G12" s="73">
        <v>23663.329241539319</v>
      </c>
      <c r="H12" s="73">
        <v>24266.745471544229</v>
      </c>
      <c r="I12" s="73">
        <v>27687.243221548812</v>
      </c>
      <c r="J12" s="73">
        <v>29884.851025418531</v>
      </c>
      <c r="K12" s="73">
        <v>31653.824125430001</v>
      </c>
      <c r="L12" s="73">
        <v>31690.837639016463</v>
      </c>
      <c r="M12" s="73">
        <v>32860.865774341604</v>
      </c>
      <c r="N12" s="73">
        <v>36940.282023751737</v>
      </c>
      <c r="O12" s="73">
        <v>39025.59446986609</v>
      </c>
      <c r="P12" s="73">
        <v>39577.957249925632</v>
      </c>
      <c r="Q12" s="73">
        <v>39857.85317097402</v>
      </c>
      <c r="R12" s="73">
        <v>40474.54043789547</v>
      </c>
      <c r="S12" s="73">
        <v>43698.78649313825</v>
      </c>
      <c r="T12" s="73">
        <v>44360.036989977554</v>
      </c>
      <c r="U12" s="73">
        <v>44308.109257605065</v>
      </c>
      <c r="V12" s="73">
        <v>44395.680795960681</v>
      </c>
      <c r="W12" s="73">
        <v>46767.721639952717</v>
      </c>
      <c r="X12" s="73">
        <v>48687.183589077387</v>
      </c>
      <c r="Y12" s="73">
        <v>48452.97878355271</v>
      </c>
      <c r="Z12" s="73">
        <v>48054.364699550235</v>
      </c>
      <c r="AA12" s="73">
        <v>48665.312939565447</v>
      </c>
      <c r="AB12" s="73">
        <v>52644.473731429825</v>
      </c>
      <c r="AC12" s="73">
        <v>52898.106031627336</v>
      </c>
      <c r="AD12" s="73">
        <v>53649.280450266771</v>
      </c>
      <c r="AE12" s="73">
        <v>55142.740255557488</v>
      </c>
    </row>
    <row r="13" spans="1:31" x14ac:dyDescent="0.3">
      <c r="A13" s="72" t="s">
        <v>1345</v>
      </c>
      <c r="B13" s="72" t="s">
        <v>1348</v>
      </c>
      <c r="C13" s="73">
        <v>5599.9709892272858</v>
      </c>
      <c r="D13" s="73">
        <v>6959.1559867858805</v>
      </c>
      <c r="E13" s="73">
        <v>6959.1559867858805</v>
      </c>
      <c r="F13" s="73">
        <v>6959.1559867858805</v>
      </c>
      <c r="G13" s="73">
        <v>7229.4377567858801</v>
      </c>
      <c r="H13" s="73">
        <v>7229.4377567858801</v>
      </c>
      <c r="I13" s="73">
        <v>7304.2727652528401</v>
      </c>
      <c r="J13" s="73">
        <v>7528.8338586643495</v>
      </c>
      <c r="K13" s="73">
        <v>10787.215307744009</v>
      </c>
      <c r="L13" s="73">
        <v>10984.27862446276</v>
      </c>
      <c r="M13" s="73">
        <v>11466.426649229679</v>
      </c>
      <c r="N13" s="73">
        <v>14367.164259982381</v>
      </c>
      <c r="O13" s="73">
        <v>15724.693279191943</v>
      </c>
      <c r="P13" s="73">
        <v>15813.893308934401</v>
      </c>
      <c r="Q13" s="73">
        <v>15854.974808960362</v>
      </c>
      <c r="R13" s="73">
        <v>15733.974809011992</v>
      </c>
      <c r="S13" s="73">
        <v>21016.89737618755</v>
      </c>
      <c r="T13" s="73">
        <v>21305.127673212406</v>
      </c>
      <c r="U13" s="73">
        <v>22375.884723537496</v>
      </c>
      <c r="V13" s="73">
        <v>25001.617660669253</v>
      </c>
      <c r="W13" s="73">
        <v>28759.094910341722</v>
      </c>
      <c r="X13" s="73">
        <v>34554.485480615513</v>
      </c>
      <c r="Y13" s="73">
        <v>36383.478586226716</v>
      </c>
      <c r="Z13" s="73">
        <v>35964.858591129458</v>
      </c>
      <c r="AA13" s="73">
        <v>36173.65889038051</v>
      </c>
      <c r="AB13" s="73">
        <v>41429.739811197913</v>
      </c>
      <c r="AC13" s="73">
        <v>41319.339810068785</v>
      </c>
      <c r="AD13" s="73">
        <v>40586.53980727966</v>
      </c>
      <c r="AE13" s="73">
        <v>39832.786969595109</v>
      </c>
    </row>
    <row r="14" spans="1:31" x14ac:dyDescent="0.3">
      <c r="A14" s="72" t="s">
        <v>1345</v>
      </c>
      <c r="B14" s="72" t="s">
        <v>1349</v>
      </c>
      <c r="C14" s="73">
        <v>260.329999923706</v>
      </c>
      <c r="D14" s="73">
        <v>600.32999992370605</v>
      </c>
      <c r="E14" s="73">
        <v>600.32999992370605</v>
      </c>
      <c r="F14" s="73">
        <v>600.32999992370605</v>
      </c>
      <c r="G14" s="73">
        <v>600.32999992370605</v>
      </c>
      <c r="H14" s="73">
        <v>600.32999992370605</v>
      </c>
      <c r="I14" s="73">
        <v>600.32999992370605</v>
      </c>
      <c r="J14" s="73">
        <v>600.33025067072595</v>
      </c>
      <c r="K14" s="73">
        <v>600.33044750339604</v>
      </c>
      <c r="L14" s="73">
        <v>570.33054829072603</v>
      </c>
      <c r="M14" s="73">
        <v>570.33055472676597</v>
      </c>
      <c r="N14" s="73">
        <v>785.76691593424596</v>
      </c>
      <c r="O14" s="73">
        <v>1037.5037961013099</v>
      </c>
      <c r="P14" s="73">
        <v>1012.50379622424</v>
      </c>
      <c r="Q14" s="73">
        <v>1332.6254348930402</v>
      </c>
      <c r="R14" s="73">
        <v>1332.62543496075</v>
      </c>
      <c r="S14" s="73">
        <v>1892.9326468464799</v>
      </c>
      <c r="T14" s="73">
        <v>1892.932646946</v>
      </c>
      <c r="U14" s="73">
        <v>2378.2486346976298</v>
      </c>
      <c r="V14" s="73">
        <v>2358.2486347804997</v>
      </c>
      <c r="W14" s="73">
        <v>3155.2819073986998</v>
      </c>
      <c r="X14" s="73">
        <v>3279.1340031555001</v>
      </c>
      <c r="Y14" s="73">
        <v>3279.1340031749</v>
      </c>
      <c r="Z14" s="73">
        <v>4177.5638300000001</v>
      </c>
      <c r="AA14" s="73">
        <v>4177.5638099999996</v>
      </c>
      <c r="AB14" s="73">
        <v>5511.5848110567294</v>
      </c>
      <c r="AC14" s="73">
        <v>5511.5847364963938</v>
      </c>
      <c r="AD14" s="73">
        <v>6371.5261261822416</v>
      </c>
      <c r="AE14" s="73">
        <v>6578.4053706274535</v>
      </c>
    </row>
    <row r="15" spans="1:31" x14ac:dyDescent="0.3">
      <c r="A15" s="72" t="s">
        <v>1345</v>
      </c>
      <c r="B15" s="72" t="s">
        <v>612</v>
      </c>
      <c r="C15" s="73">
        <v>810</v>
      </c>
      <c r="D15" s="73">
        <v>810</v>
      </c>
      <c r="E15" s="73">
        <v>810</v>
      </c>
      <c r="F15" s="73">
        <v>810</v>
      </c>
      <c r="G15" s="73">
        <v>2850</v>
      </c>
      <c r="H15" s="73">
        <v>2850</v>
      </c>
      <c r="I15" s="73">
        <v>2850</v>
      </c>
      <c r="J15" s="73">
        <v>2850.0002543609098</v>
      </c>
      <c r="K15" s="73">
        <v>4850.0000799030458</v>
      </c>
      <c r="L15" s="73">
        <v>4850.0002064030195</v>
      </c>
      <c r="M15" s="73">
        <v>4850.0002240994099</v>
      </c>
      <c r="N15" s="73">
        <v>6544.5104206444894</v>
      </c>
      <c r="O15" s="73">
        <v>6816.9897006568399</v>
      </c>
      <c r="P15" s="73">
        <v>6816.9897006629899</v>
      </c>
      <c r="Q15" s="73">
        <v>7144.3804433238402</v>
      </c>
      <c r="R15" s="73">
        <v>7144.3804433532196</v>
      </c>
      <c r="S15" s="73">
        <v>7996.5560481071698</v>
      </c>
      <c r="T15" s="73">
        <v>7996.5560481252305</v>
      </c>
      <c r="U15" s="73">
        <v>7996.5561454127201</v>
      </c>
      <c r="V15" s="73">
        <v>7996.5561454404306</v>
      </c>
      <c r="W15" s="73">
        <v>9453.0120456295499</v>
      </c>
      <c r="X15" s="73">
        <v>10774.801045688921</v>
      </c>
      <c r="Y15" s="73">
        <v>10774.801045701519</v>
      </c>
      <c r="Z15" s="73">
        <v>10777.54168245246</v>
      </c>
      <c r="AA15" s="73">
        <v>10777.54168248279</v>
      </c>
      <c r="AB15" s="73">
        <v>10783.409582554499</v>
      </c>
      <c r="AC15" s="73">
        <v>10783.409582586521</v>
      </c>
      <c r="AD15" s="73">
        <v>10950.000382642951</v>
      </c>
      <c r="AE15" s="73">
        <v>10950.00038271528</v>
      </c>
    </row>
    <row r="16" spans="1:31" x14ac:dyDescent="0.3">
      <c r="A16" s="72" t="s">
        <v>1345</v>
      </c>
      <c r="B16" s="72" t="s">
        <v>1350</v>
      </c>
      <c r="C16" s="73">
        <v>95.565001159906174</v>
      </c>
      <c r="D16" s="73">
        <v>222.30399817228289</v>
      </c>
      <c r="E16" s="73">
        <v>472.72400641441254</v>
      </c>
      <c r="F16" s="73">
        <v>827.38901638984419</v>
      </c>
      <c r="G16" s="73">
        <v>1275.4639947414385</v>
      </c>
      <c r="H16" s="73">
        <v>1796.002980709073</v>
      </c>
      <c r="I16" s="73">
        <v>2438.3960294723474</v>
      </c>
      <c r="J16" s="73">
        <v>3184.4369697570778</v>
      </c>
      <c r="K16" s="73">
        <v>4042.5660362243557</v>
      </c>
      <c r="L16" s="73">
        <v>4718.5470113754145</v>
      </c>
      <c r="M16" s="73">
        <v>5463.8920488357453</v>
      </c>
      <c r="N16" s="73">
        <v>6261.2278814315578</v>
      </c>
      <c r="O16" s="73">
        <v>7107.5971488952464</v>
      </c>
      <c r="P16" s="73">
        <v>7905.5148887634123</v>
      </c>
      <c r="Q16" s="73">
        <v>8730.1271591186469</v>
      </c>
      <c r="R16" s="73">
        <v>9162.6489810943513</v>
      </c>
      <c r="S16" s="73">
        <v>9618.3372249603162</v>
      </c>
      <c r="T16" s="73">
        <v>10079.154048919669</v>
      </c>
      <c r="U16" s="73">
        <v>10567.066068649285</v>
      </c>
      <c r="V16" s="73">
        <v>11065.494928359969</v>
      </c>
      <c r="W16" s="73">
        <v>11575.234004974354</v>
      </c>
      <c r="X16" s="73">
        <v>12098.768871307355</v>
      </c>
      <c r="Y16" s="73">
        <v>12640.389154434191</v>
      </c>
      <c r="Z16" s="73">
        <v>13204.069122314442</v>
      </c>
      <c r="AA16" s="73">
        <v>13783.858104705803</v>
      </c>
      <c r="AB16" s="73">
        <v>14380.364139556885</v>
      </c>
      <c r="AC16" s="73">
        <v>14988.57563400268</v>
      </c>
      <c r="AD16" s="73">
        <v>15603.09802246093</v>
      </c>
      <c r="AE16" s="73">
        <v>16225.747894287102</v>
      </c>
    </row>
    <row r="17" spans="1:31" x14ac:dyDescent="0.3">
      <c r="A17" s="96" t="s">
        <v>1351</v>
      </c>
      <c r="B17" s="96"/>
      <c r="C17" s="74">
        <v>62114.025087557595</v>
      </c>
      <c r="D17" s="74">
        <v>64902.684121148901</v>
      </c>
      <c r="E17" s="74">
        <v>65188.437382874785</v>
      </c>
      <c r="F17" s="74">
        <v>63201.170268607872</v>
      </c>
      <c r="G17" s="74">
        <v>61361.309414351919</v>
      </c>
      <c r="H17" s="74">
        <v>61387.211125626993</v>
      </c>
      <c r="I17" s="74">
        <v>63043.496557077946</v>
      </c>
      <c r="J17" s="74">
        <v>65465.664572009206</v>
      </c>
      <c r="K17" s="74">
        <v>69315.86941932913</v>
      </c>
      <c r="L17" s="74">
        <v>69167.446249898319</v>
      </c>
      <c r="M17" s="74">
        <v>70669.579196993771</v>
      </c>
      <c r="N17" s="74">
        <v>75183.714193536041</v>
      </c>
      <c r="O17" s="74">
        <v>77633.964820109904</v>
      </c>
      <c r="P17" s="74">
        <v>78158.527629963763</v>
      </c>
      <c r="Q17" s="74">
        <v>76971.042232540742</v>
      </c>
      <c r="R17" s="74">
        <v>76715.832040592461</v>
      </c>
      <c r="S17" s="74">
        <v>86366.465508309804</v>
      </c>
      <c r="T17" s="74">
        <v>87315.946302213677</v>
      </c>
      <c r="U17" s="74">
        <v>88175.647926348538</v>
      </c>
      <c r="V17" s="74">
        <v>90708.579471796984</v>
      </c>
      <c r="W17" s="74">
        <v>97217.998311419535</v>
      </c>
      <c r="X17" s="74">
        <v>103583.43083077614</v>
      </c>
      <c r="Y17" s="74">
        <v>105956.92075958083</v>
      </c>
      <c r="Z17" s="74">
        <v>104903.32133099748</v>
      </c>
      <c r="AA17" s="74">
        <v>105078.56945979911</v>
      </c>
      <c r="AB17" s="74">
        <v>116006.18487234419</v>
      </c>
      <c r="AC17" s="74">
        <v>115545.68937137819</v>
      </c>
      <c r="AD17" s="74">
        <v>116087.82118736787</v>
      </c>
      <c r="AE17" s="74">
        <v>117526.85964863522</v>
      </c>
    </row>
    <row r="19" spans="1:31" x14ac:dyDescent="0.3">
      <c r="A19" s="68" t="s">
        <v>1233</v>
      </c>
      <c r="B19" s="68" t="s">
        <v>1315</v>
      </c>
      <c r="C19" s="68" t="s">
        <v>1316</v>
      </c>
      <c r="D19" s="68" t="s">
        <v>1317</v>
      </c>
      <c r="E19" s="68" t="s">
        <v>1318</v>
      </c>
      <c r="F19" s="68" t="s">
        <v>1319</v>
      </c>
      <c r="G19" s="68" t="s">
        <v>1320</v>
      </c>
      <c r="H19" s="68" t="s">
        <v>1321</v>
      </c>
      <c r="I19" s="68" t="s">
        <v>1322</v>
      </c>
      <c r="J19" s="68" t="s">
        <v>1323</v>
      </c>
      <c r="K19" s="68" t="s">
        <v>1324</v>
      </c>
      <c r="L19" s="68" t="s">
        <v>1325</v>
      </c>
      <c r="M19" s="68" t="s">
        <v>1326</v>
      </c>
      <c r="N19" s="68" t="s">
        <v>1327</v>
      </c>
      <c r="O19" s="68" t="s">
        <v>1328</v>
      </c>
      <c r="P19" s="68" t="s">
        <v>1329</v>
      </c>
      <c r="Q19" s="68" t="s">
        <v>1330</v>
      </c>
      <c r="R19" s="68" t="s">
        <v>1331</v>
      </c>
      <c r="S19" s="68" t="s">
        <v>1332</v>
      </c>
      <c r="T19" s="68" t="s">
        <v>1333</v>
      </c>
      <c r="U19" s="68" t="s">
        <v>1334</v>
      </c>
      <c r="V19" s="68" t="s">
        <v>1335</v>
      </c>
      <c r="W19" s="68" t="s">
        <v>1336</v>
      </c>
      <c r="X19" s="68" t="s">
        <v>1337</v>
      </c>
      <c r="Y19" s="68" t="s">
        <v>1338</v>
      </c>
      <c r="Z19" s="68" t="s">
        <v>1339</v>
      </c>
      <c r="AA19" s="68" t="s">
        <v>1340</v>
      </c>
      <c r="AB19" s="68" t="s">
        <v>1341</v>
      </c>
      <c r="AC19" s="68" t="s">
        <v>1342</v>
      </c>
      <c r="AD19" s="68" t="s">
        <v>1343</v>
      </c>
      <c r="AE19" s="68" t="s">
        <v>1344</v>
      </c>
    </row>
    <row r="20" spans="1:31" x14ac:dyDescent="0.3">
      <c r="A20" s="72" t="s">
        <v>1352</v>
      </c>
      <c r="B20" s="72" t="s">
        <v>621</v>
      </c>
      <c r="C20" s="73">
        <v>10240</v>
      </c>
      <c r="D20" s="73">
        <v>9765</v>
      </c>
      <c r="E20" s="73">
        <v>8290</v>
      </c>
      <c r="F20" s="73">
        <v>7374.2740617035997</v>
      </c>
      <c r="G20" s="73">
        <v>5281.5846174615108</v>
      </c>
      <c r="H20" s="73">
        <v>5281.5846174836397</v>
      </c>
      <c r="I20" s="73">
        <v>5281.5846178433503</v>
      </c>
      <c r="J20" s="73">
        <v>5281.5846179946502</v>
      </c>
      <c r="K20" s="73">
        <v>4321.3747663787299</v>
      </c>
      <c r="L20" s="73">
        <v>4321.3747664030598</v>
      </c>
      <c r="M20" s="73">
        <v>4171.3315534984795</v>
      </c>
      <c r="N20" s="73">
        <v>1974.65268616961</v>
      </c>
      <c r="O20" s="73">
        <v>1974.6526862619598</v>
      </c>
      <c r="P20" s="73">
        <v>1974.65268631662</v>
      </c>
      <c r="Q20" s="73">
        <v>1350</v>
      </c>
      <c r="R20" s="73">
        <v>1350</v>
      </c>
      <c r="S20" s="73">
        <v>1350</v>
      </c>
      <c r="T20" s="73">
        <v>1350</v>
      </c>
      <c r="U20" s="73">
        <v>1350</v>
      </c>
      <c r="V20" s="73">
        <v>1350</v>
      </c>
      <c r="W20" s="73">
        <v>690</v>
      </c>
      <c r="X20" s="73">
        <v>0</v>
      </c>
      <c r="Y20" s="73">
        <v>0</v>
      </c>
      <c r="Z20" s="73">
        <v>0</v>
      </c>
      <c r="AA20" s="73">
        <v>0</v>
      </c>
      <c r="AB20" s="73">
        <v>0</v>
      </c>
      <c r="AC20" s="73">
        <v>0</v>
      </c>
      <c r="AD20" s="73">
        <v>0</v>
      </c>
      <c r="AE20" s="73">
        <v>0</v>
      </c>
    </row>
    <row r="21" spans="1:31" x14ac:dyDescent="0.3">
      <c r="A21" s="72" t="s">
        <v>1352</v>
      </c>
      <c r="B21" s="72" t="s">
        <v>622</v>
      </c>
      <c r="C21" s="73">
        <v>0</v>
      </c>
      <c r="D21" s="73">
        <v>0</v>
      </c>
      <c r="E21" s="73">
        <v>0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>
        <v>0</v>
      </c>
      <c r="L21" s="73">
        <v>0</v>
      </c>
      <c r="M21" s="73">
        <v>0</v>
      </c>
      <c r="N21" s="73">
        <v>0</v>
      </c>
      <c r="O21" s="73">
        <v>0</v>
      </c>
      <c r="P21" s="73">
        <v>0</v>
      </c>
      <c r="Q21" s="73">
        <v>0</v>
      </c>
      <c r="R21" s="73">
        <v>0</v>
      </c>
      <c r="S21" s="73">
        <v>0</v>
      </c>
      <c r="T21" s="73">
        <v>0</v>
      </c>
      <c r="U21" s="73">
        <v>0</v>
      </c>
      <c r="V21" s="73">
        <v>0</v>
      </c>
      <c r="W21" s="73">
        <v>0</v>
      </c>
      <c r="X21" s="73">
        <v>0</v>
      </c>
      <c r="Y21" s="73">
        <v>0</v>
      </c>
      <c r="Z21" s="73">
        <v>0</v>
      </c>
      <c r="AA21" s="73">
        <v>0</v>
      </c>
      <c r="AB21" s="73">
        <v>0</v>
      </c>
      <c r="AC21" s="73">
        <v>0</v>
      </c>
      <c r="AD21" s="73">
        <v>0</v>
      </c>
      <c r="AE21" s="73">
        <v>0</v>
      </c>
    </row>
    <row r="22" spans="1:31" x14ac:dyDescent="0.3">
      <c r="A22" s="72" t="s">
        <v>1352</v>
      </c>
      <c r="B22" s="72" t="s">
        <v>360</v>
      </c>
      <c r="C22" s="73">
        <v>625</v>
      </c>
      <c r="D22" s="73">
        <v>625</v>
      </c>
      <c r="E22" s="73">
        <v>625</v>
      </c>
      <c r="F22" s="73">
        <v>625</v>
      </c>
      <c r="G22" s="73">
        <v>625</v>
      </c>
      <c r="H22" s="73">
        <v>625</v>
      </c>
      <c r="I22" s="73">
        <v>625</v>
      </c>
      <c r="J22" s="73">
        <v>625</v>
      </c>
      <c r="K22" s="73">
        <v>625</v>
      </c>
      <c r="L22" s="73">
        <v>625</v>
      </c>
      <c r="M22" s="73">
        <v>625</v>
      </c>
      <c r="N22" s="73">
        <v>625</v>
      </c>
      <c r="O22" s="73">
        <v>625</v>
      </c>
      <c r="P22" s="73">
        <v>625</v>
      </c>
      <c r="Q22" s="73">
        <v>625</v>
      </c>
      <c r="R22" s="73">
        <v>625</v>
      </c>
      <c r="S22" s="73">
        <v>625</v>
      </c>
      <c r="T22" s="73">
        <v>625</v>
      </c>
      <c r="U22" s="73">
        <v>625</v>
      </c>
      <c r="V22" s="73">
        <v>625</v>
      </c>
      <c r="W22" s="73">
        <v>625</v>
      </c>
      <c r="X22" s="73">
        <v>625</v>
      </c>
      <c r="Y22" s="73">
        <v>185</v>
      </c>
      <c r="Z22" s="73">
        <v>0</v>
      </c>
      <c r="AA22" s="73">
        <v>0</v>
      </c>
      <c r="AB22" s="73">
        <v>0</v>
      </c>
      <c r="AC22" s="73">
        <v>0</v>
      </c>
      <c r="AD22" s="73">
        <v>0</v>
      </c>
      <c r="AE22" s="73">
        <v>0</v>
      </c>
    </row>
    <row r="23" spans="1:31" x14ac:dyDescent="0.3">
      <c r="A23" s="72" t="s">
        <v>1352</v>
      </c>
      <c r="B23" s="72" t="s">
        <v>1346</v>
      </c>
      <c r="C23" s="73">
        <v>0</v>
      </c>
      <c r="D23" s="73">
        <v>0</v>
      </c>
      <c r="E23" s="73">
        <v>0</v>
      </c>
      <c r="F23" s="73">
        <v>0</v>
      </c>
      <c r="G23" s="73">
        <v>0</v>
      </c>
      <c r="H23" s="73">
        <v>0</v>
      </c>
      <c r="I23" s="73">
        <v>0</v>
      </c>
      <c r="J23" s="73">
        <v>0</v>
      </c>
      <c r="K23" s="73">
        <v>0</v>
      </c>
      <c r="L23" s="73">
        <v>0</v>
      </c>
      <c r="M23" s="73">
        <v>0</v>
      </c>
      <c r="N23" s="73">
        <v>0</v>
      </c>
      <c r="O23" s="73">
        <v>0</v>
      </c>
      <c r="P23" s="73">
        <v>0</v>
      </c>
      <c r="Q23" s="73">
        <v>0</v>
      </c>
      <c r="R23" s="73">
        <v>0</v>
      </c>
      <c r="S23" s="73">
        <v>0</v>
      </c>
      <c r="T23" s="73">
        <v>0</v>
      </c>
      <c r="U23" s="73">
        <v>0</v>
      </c>
      <c r="V23" s="73">
        <v>0</v>
      </c>
      <c r="W23" s="73">
        <v>0</v>
      </c>
      <c r="X23" s="73">
        <v>0</v>
      </c>
      <c r="Y23" s="73">
        <v>0</v>
      </c>
      <c r="Z23" s="73">
        <v>0</v>
      </c>
      <c r="AA23" s="73">
        <v>0</v>
      </c>
      <c r="AB23" s="73">
        <v>0</v>
      </c>
      <c r="AC23" s="73">
        <v>0</v>
      </c>
      <c r="AD23" s="73">
        <v>0</v>
      </c>
      <c r="AE23" s="73">
        <v>0</v>
      </c>
    </row>
    <row r="24" spans="1:31" x14ac:dyDescent="0.3">
      <c r="A24" s="72" t="s">
        <v>1352</v>
      </c>
      <c r="B24" s="72" t="s">
        <v>1347</v>
      </c>
      <c r="C24" s="73">
        <v>1438</v>
      </c>
      <c r="D24" s="73">
        <v>1438</v>
      </c>
      <c r="E24" s="73">
        <v>1438</v>
      </c>
      <c r="F24" s="73">
        <v>1438</v>
      </c>
      <c r="G24" s="73">
        <v>1438</v>
      </c>
      <c r="H24" s="73">
        <v>1438</v>
      </c>
      <c r="I24" s="73">
        <v>1438</v>
      </c>
      <c r="J24" s="73">
        <v>1438</v>
      </c>
      <c r="K24" s="73">
        <v>1438</v>
      </c>
      <c r="L24" s="73">
        <v>1438</v>
      </c>
      <c r="M24" s="73">
        <v>1438</v>
      </c>
      <c r="N24" s="73">
        <v>1438</v>
      </c>
      <c r="O24" s="73">
        <v>1438</v>
      </c>
      <c r="P24" s="73">
        <v>1438</v>
      </c>
      <c r="Q24" s="73">
        <v>1388.00011227952</v>
      </c>
      <c r="R24" s="73">
        <v>1388.000112285416</v>
      </c>
      <c r="S24" s="73">
        <v>2446.8062</v>
      </c>
      <c r="T24" s="73">
        <v>2446.8062</v>
      </c>
      <c r="U24" s="73">
        <v>2446.8062</v>
      </c>
      <c r="V24" s="73">
        <v>2446.8062</v>
      </c>
      <c r="W24" s="73">
        <v>2446.8062</v>
      </c>
      <c r="X24" s="73">
        <v>2446.8062</v>
      </c>
      <c r="Y24" s="73">
        <v>3189.7799</v>
      </c>
      <c r="Z24" s="73">
        <v>3103.4775</v>
      </c>
      <c r="AA24" s="73">
        <v>3103.4775</v>
      </c>
      <c r="AB24" s="73">
        <v>3103.4775</v>
      </c>
      <c r="AC24" s="73">
        <v>3103.4775</v>
      </c>
      <c r="AD24" s="73">
        <v>3103.4775</v>
      </c>
      <c r="AE24" s="73">
        <v>3103.4776041637801</v>
      </c>
    </row>
    <row r="25" spans="1:31" x14ac:dyDescent="0.3">
      <c r="A25" s="72" t="s">
        <v>1352</v>
      </c>
      <c r="B25" s="72" t="s">
        <v>1271</v>
      </c>
      <c r="C25" s="73">
        <v>2585</v>
      </c>
      <c r="D25" s="73">
        <v>2585</v>
      </c>
      <c r="E25" s="73">
        <v>2585</v>
      </c>
      <c r="F25" s="73">
        <v>2585</v>
      </c>
      <c r="G25" s="73">
        <v>2585</v>
      </c>
      <c r="H25" s="73">
        <v>2585</v>
      </c>
      <c r="I25" s="73">
        <v>2585</v>
      </c>
      <c r="J25" s="73">
        <v>2585</v>
      </c>
      <c r="K25" s="73">
        <v>2585</v>
      </c>
      <c r="L25" s="73">
        <v>2585</v>
      </c>
      <c r="M25" s="73">
        <v>2585</v>
      </c>
      <c r="N25" s="73">
        <v>2585</v>
      </c>
      <c r="O25" s="73">
        <v>2585</v>
      </c>
      <c r="P25" s="73">
        <v>2585</v>
      </c>
      <c r="Q25" s="73">
        <v>2585</v>
      </c>
      <c r="R25" s="73">
        <v>2585</v>
      </c>
      <c r="S25" s="73">
        <v>2585</v>
      </c>
      <c r="T25" s="73">
        <v>2585</v>
      </c>
      <c r="U25" s="73">
        <v>2585</v>
      </c>
      <c r="V25" s="73">
        <v>2585</v>
      </c>
      <c r="W25" s="73">
        <v>2585</v>
      </c>
      <c r="X25" s="73">
        <v>2585</v>
      </c>
      <c r="Y25" s="73">
        <v>2585</v>
      </c>
      <c r="Z25" s="73">
        <v>2585</v>
      </c>
      <c r="AA25" s="73">
        <v>2585</v>
      </c>
      <c r="AB25" s="73">
        <v>2585</v>
      </c>
      <c r="AC25" s="73">
        <v>2585</v>
      </c>
      <c r="AD25" s="73">
        <v>2585</v>
      </c>
      <c r="AE25" s="73">
        <v>2585</v>
      </c>
    </row>
    <row r="26" spans="1:31" x14ac:dyDescent="0.3">
      <c r="A26" s="72" t="s">
        <v>1352</v>
      </c>
      <c r="B26" s="72" t="s">
        <v>626</v>
      </c>
      <c r="C26" s="73">
        <v>3520.7298995422325</v>
      </c>
      <c r="D26" s="73">
        <v>3741.0439395422313</v>
      </c>
      <c r="E26" s="73">
        <v>5452.4256995422329</v>
      </c>
      <c r="F26" s="73">
        <v>7209.572479542232</v>
      </c>
      <c r="G26" s="73">
        <v>7209.572479542232</v>
      </c>
      <c r="H26" s="73">
        <v>7584.4562295422329</v>
      </c>
      <c r="I26" s="73">
        <v>8660.2069995422335</v>
      </c>
      <c r="J26" s="73">
        <v>8760.2069995422335</v>
      </c>
      <c r="K26" s="73">
        <v>10482.774699542233</v>
      </c>
      <c r="L26" s="73">
        <v>10482.774699542233</v>
      </c>
      <c r="M26" s="73">
        <v>10482.774699542233</v>
      </c>
      <c r="N26" s="73">
        <v>13096.673718453036</v>
      </c>
      <c r="O26" s="73">
        <v>13096.673718519904</v>
      </c>
      <c r="P26" s="73">
        <v>13096.6737185331</v>
      </c>
      <c r="Q26" s="73">
        <v>13096.673897037779</v>
      </c>
      <c r="R26" s="73">
        <v>13355.653301802773</v>
      </c>
      <c r="S26" s="73">
        <v>13085.653301925404</v>
      </c>
      <c r="T26" s="73">
        <v>13983.173612721253</v>
      </c>
      <c r="U26" s="73">
        <v>13983.173612758223</v>
      </c>
      <c r="V26" s="73">
        <v>13622.673612814424</v>
      </c>
      <c r="W26" s="73">
        <v>14392.955906505933</v>
      </c>
      <c r="X26" s="73">
        <v>14892.950256968579</v>
      </c>
      <c r="Y26" s="73">
        <v>14597.970253635838</v>
      </c>
      <c r="Z26" s="73">
        <v>14597.970253868622</v>
      </c>
      <c r="AA26" s="73">
        <v>16225.996578759346</v>
      </c>
      <c r="AB26" s="73">
        <v>17820.322551662157</v>
      </c>
      <c r="AC26" s="73">
        <v>18313.954851671384</v>
      </c>
      <c r="AD26" s="73">
        <v>18471.16995172538</v>
      </c>
      <c r="AE26" s="73">
        <v>18357.980076305688</v>
      </c>
    </row>
    <row r="27" spans="1:31" x14ac:dyDescent="0.3">
      <c r="A27" s="72" t="s">
        <v>1352</v>
      </c>
      <c r="B27" s="72" t="s">
        <v>1348</v>
      </c>
      <c r="C27" s="73">
        <v>2130.362995147701</v>
      </c>
      <c r="D27" s="73">
        <v>2600.362995147701</v>
      </c>
      <c r="E27" s="73">
        <v>2600.362995147701</v>
      </c>
      <c r="F27" s="73">
        <v>2600.362995147701</v>
      </c>
      <c r="G27" s="73">
        <v>2870.644765147701</v>
      </c>
      <c r="H27" s="73">
        <v>2870.644765147701</v>
      </c>
      <c r="I27" s="73">
        <v>2870.644765147701</v>
      </c>
      <c r="J27" s="73">
        <v>3095.205858513551</v>
      </c>
      <c r="K27" s="73">
        <v>6353.5873075814316</v>
      </c>
      <c r="L27" s="73">
        <v>6353.5873075863119</v>
      </c>
      <c r="M27" s="73">
        <v>6353.5873075915015</v>
      </c>
      <c r="N27" s="73">
        <v>7030.7170078712015</v>
      </c>
      <c r="O27" s="73">
        <v>7945.6269078785017</v>
      </c>
      <c r="P27" s="73">
        <v>7945.6269078865216</v>
      </c>
      <c r="Q27" s="73">
        <v>7986.7084078926318</v>
      </c>
      <c r="R27" s="73">
        <v>7986.7084079035822</v>
      </c>
      <c r="S27" s="73">
        <v>10648.436717953222</v>
      </c>
      <c r="T27" s="73">
        <v>10936.667014909515</v>
      </c>
      <c r="U27" s="73">
        <v>11627.668514922025</v>
      </c>
      <c r="V27" s="73">
        <v>13324.786524937184</v>
      </c>
      <c r="W27" s="73">
        <v>14714.407914960913</v>
      </c>
      <c r="X27" s="73">
        <v>17561.650013462964</v>
      </c>
      <c r="Y27" s="73">
        <v>18384.712013514196</v>
      </c>
      <c r="Z27" s="73">
        <v>18384.712013516597</v>
      </c>
      <c r="AA27" s="73">
        <v>18384.712013539669</v>
      </c>
      <c r="AB27" s="73">
        <v>19990.880618306146</v>
      </c>
      <c r="AC27" s="73">
        <v>19990.880618679108</v>
      </c>
      <c r="AD27" s="73">
        <v>19940.880618845375</v>
      </c>
      <c r="AE27" s="73">
        <v>19319.320676866089</v>
      </c>
    </row>
    <row r="28" spans="1:31" x14ac:dyDescent="0.3">
      <c r="A28" s="72" t="s">
        <v>1352</v>
      </c>
      <c r="B28" s="72" t="s">
        <v>1349</v>
      </c>
      <c r="C28" s="73">
        <v>0</v>
      </c>
      <c r="D28" s="73">
        <v>0</v>
      </c>
      <c r="E28" s="73">
        <v>0</v>
      </c>
      <c r="F28" s="73">
        <v>0</v>
      </c>
      <c r="G28" s="73">
        <v>0</v>
      </c>
      <c r="H28" s="73">
        <v>0</v>
      </c>
      <c r="I28" s="73">
        <v>0</v>
      </c>
      <c r="J28" s="73">
        <v>0</v>
      </c>
      <c r="K28" s="73">
        <v>1.9677055999999999E-4</v>
      </c>
      <c r="L28" s="73">
        <v>1.9678324999999999E-4</v>
      </c>
      <c r="M28" s="73">
        <v>1.9679178000000001E-4</v>
      </c>
      <c r="N28" s="73">
        <v>5.3859853999999995E-4</v>
      </c>
      <c r="O28" s="73">
        <v>5.3865230999999999E-4</v>
      </c>
      <c r="P28" s="73">
        <v>5.3866483999999903E-4</v>
      </c>
      <c r="Q28" s="73">
        <v>8.5903853999999991E-4</v>
      </c>
      <c r="R28" s="73">
        <v>8.590653499999999E-4</v>
      </c>
      <c r="S28" s="73">
        <v>8.8071137999999995E-4</v>
      </c>
      <c r="T28" s="73">
        <v>8.8076389999999999E-4</v>
      </c>
      <c r="U28" s="73">
        <v>485.31686842542996</v>
      </c>
      <c r="V28" s="73">
        <v>485.31686845569999</v>
      </c>
      <c r="W28" s="73">
        <v>1055.82575</v>
      </c>
      <c r="X28" s="73">
        <v>1055.82575</v>
      </c>
      <c r="Y28" s="73">
        <v>1055.82575</v>
      </c>
      <c r="Z28" s="73">
        <v>1774.1845000000001</v>
      </c>
      <c r="AA28" s="73">
        <v>1774.1845000000001</v>
      </c>
      <c r="AB28" s="73">
        <v>1774.1845000000001</v>
      </c>
      <c r="AC28" s="73">
        <v>1774.1844300000002</v>
      </c>
      <c r="AD28" s="73">
        <v>1774.1844300000002</v>
      </c>
      <c r="AE28" s="73">
        <v>1774.1841300000001</v>
      </c>
    </row>
    <row r="29" spans="1:31" x14ac:dyDescent="0.3">
      <c r="A29" s="72" t="s">
        <v>1352</v>
      </c>
      <c r="B29" s="72" t="s">
        <v>612</v>
      </c>
      <c r="C29" s="73">
        <v>240</v>
      </c>
      <c r="D29" s="73">
        <v>240</v>
      </c>
      <c r="E29" s="73">
        <v>240</v>
      </c>
      <c r="F29" s="73">
        <v>240</v>
      </c>
      <c r="G29" s="73">
        <v>2280</v>
      </c>
      <c r="H29" s="73">
        <v>2280</v>
      </c>
      <c r="I29" s="73">
        <v>2280</v>
      </c>
      <c r="J29" s="73">
        <v>2280</v>
      </c>
      <c r="K29" s="73">
        <v>4279.9997999999996</v>
      </c>
      <c r="L29" s="73">
        <v>4279.9997999999996</v>
      </c>
      <c r="M29" s="73">
        <v>4279.9997999999996</v>
      </c>
      <c r="N29" s="73">
        <v>4279.9999006444896</v>
      </c>
      <c r="O29" s="73">
        <v>4279.9999006568396</v>
      </c>
      <c r="P29" s="73">
        <v>4279.9999006629896</v>
      </c>
      <c r="Q29" s="73">
        <v>4279.9999433238399</v>
      </c>
      <c r="R29" s="73">
        <v>4279.9999433532194</v>
      </c>
      <c r="S29" s="73">
        <v>4279.99994810717</v>
      </c>
      <c r="T29" s="73">
        <v>4279.9999481252298</v>
      </c>
      <c r="U29" s="73">
        <v>4280.0000454127194</v>
      </c>
      <c r="V29" s="73">
        <v>4280.0000454404299</v>
      </c>
      <c r="W29" s="73">
        <v>4880.0002456295497</v>
      </c>
      <c r="X29" s="73">
        <v>4880.0002456889197</v>
      </c>
      <c r="Y29" s="73">
        <v>4880.0002457015198</v>
      </c>
      <c r="Z29" s="73">
        <v>4880.0002458051003</v>
      </c>
      <c r="AA29" s="73">
        <v>4880.0002458282397</v>
      </c>
      <c r="AB29" s="73">
        <v>4880.0002458877298</v>
      </c>
      <c r="AC29" s="73">
        <v>4880.0002459069401</v>
      </c>
      <c r="AD29" s="73">
        <v>4880.0002459527204</v>
      </c>
      <c r="AE29" s="73">
        <v>4880.0002459918996</v>
      </c>
    </row>
    <row r="30" spans="1:31" x14ac:dyDescent="0.3">
      <c r="A30" s="72" t="s">
        <v>1352</v>
      </c>
      <c r="B30" s="72" t="s">
        <v>1350</v>
      </c>
      <c r="C30" s="73">
        <v>33.809000492095876</v>
      </c>
      <c r="D30" s="73">
        <v>82.708997726440401</v>
      </c>
      <c r="E30" s="73">
        <v>156.7610015869133</v>
      </c>
      <c r="F30" s="73">
        <v>263.89000701904251</v>
      </c>
      <c r="G30" s="73">
        <v>405.04799652099609</v>
      </c>
      <c r="H30" s="73">
        <v>567.05899810790902</v>
      </c>
      <c r="I30" s="73">
        <v>769.63403320312409</v>
      </c>
      <c r="J30" s="73">
        <v>1010.102981567382</v>
      </c>
      <c r="K30" s="73">
        <v>1287.846038818356</v>
      </c>
      <c r="L30" s="73">
        <v>1513.001998901364</v>
      </c>
      <c r="M30" s="73">
        <v>1757.9950256347629</v>
      </c>
      <c r="N30" s="73">
        <v>2022.752929687492</v>
      </c>
      <c r="O30" s="73">
        <v>2303.8510437011641</v>
      </c>
      <c r="P30" s="73">
        <v>2570.3709106445258</v>
      </c>
      <c r="Q30" s="73">
        <v>2845.8051147460928</v>
      </c>
      <c r="R30" s="73">
        <v>2993.400024414062</v>
      </c>
      <c r="S30" s="73">
        <v>3149.60205078125</v>
      </c>
      <c r="T30" s="73">
        <v>3306.082000732416</v>
      </c>
      <c r="U30" s="73">
        <v>3472.6760864257813</v>
      </c>
      <c r="V30" s="73">
        <v>3642.4990844726508</v>
      </c>
      <c r="W30" s="73">
        <v>3815.6539916992128</v>
      </c>
      <c r="X30" s="73">
        <v>3993.2119750976508</v>
      </c>
      <c r="Y30" s="73">
        <v>4175.7440795898383</v>
      </c>
      <c r="Z30" s="73">
        <v>4364.7819213867133</v>
      </c>
      <c r="AA30" s="73">
        <v>4557.4061279296875</v>
      </c>
      <c r="AB30" s="73">
        <v>4750.507080078125</v>
      </c>
      <c r="AC30" s="73">
        <v>4944.2018432617178</v>
      </c>
      <c r="AD30" s="73">
        <v>5141.238037109375</v>
      </c>
      <c r="AE30" s="73">
        <v>5338.71484375</v>
      </c>
    </row>
    <row r="31" spans="1:31" x14ac:dyDescent="0.3">
      <c r="A31" s="96" t="s">
        <v>1351</v>
      </c>
      <c r="B31" s="96"/>
      <c r="C31" s="74">
        <v>20539.092894689933</v>
      </c>
      <c r="D31" s="74">
        <v>20754.406934689934</v>
      </c>
      <c r="E31" s="74">
        <v>20990.788694689934</v>
      </c>
      <c r="F31" s="74">
        <v>21832.209536393533</v>
      </c>
      <c r="G31" s="74">
        <v>20009.801862151442</v>
      </c>
      <c r="H31" s="74">
        <v>20384.685612173576</v>
      </c>
      <c r="I31" s="74">
        <v>21460.436382533284</v>
      </c>
      <c r="J31" s="74">
        <v>21784.997476050434</v>
      </c>
      <c r="K31" s="74">
        <v>25805.736773502394</v>
      </c>
      <c r="L31" s="74">
        <v>25805.736773531607</v>
      </c>
      <c r="M31" s="74">
        <v>25655.693560632215</v>
      </c>
      <c r="N31" s="74">
        <v>26750.043412493847</v>
      </c>
      <c r="O31" s="74">
        <v>27664.953312660364</v>
      </c>
      <c r="P31" s="74">
        <v>27664.953312736245</v>
      </c>
      <c r="Q31" s="74">
        <v>27031.38241720993</v>
      </c>
      <c r="R31" s="74">
        <v>27290.36182199177</v>
      </c>
      <c r="S31" s="74">
        <v>30740.896219878625</v>
      </c>
      <c r="T31" s="74">
        <v>31926.646827630768</v>
      </c>
      <c r="U31" s="74">
        <v>32617.648327680246</v>
      </c>
      <c r="V31" s="74">
        <v>33954.266337751607</v>
      </c>
      <c r="W31" s="74">
        <v>35454.170021466845</v>
      </c>
      <c r="X31" s="74">
        <v>38111.406470431539</v>
      </c>
      <c r="Y31" s="74">
        <v>38942.462167150035</v>
      </c>
      <c r="Z31" s="74">
        <v>38671.159767385223</v>
      </c>
      <c r="AA31" s="74">
        <v>40299.186092299016</v>
      </c>
      <c r="AB31" s="74">
        <v>43499.680669968307</v>
      </c>
      <c r="AC31" s="74">
        <v>43993.312970350496</v>
      </c>
      <c r="AD31" s="74">
        <v>44100.528070570756</v>
      </c>
      <c r="AE31" s="74">
        <v>43365.778357335555</v>
      </c>
    </row>
    <row r="32" spans="1:31" x14ac:dyDescent="0.3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</row>
    <row r="33" spans="1:31" x14ac:dyDescent="0.3">
      <c r="A33" s="68" t="s">
        <v>1233</v>
      </c>
      <c r="B33" s="68" t="s">
        <v>1315</v>
      </c>
      <c r="C33" s="68" t="s">
        <v>1316</v>
      </c>
      <c r="D33" s="68" t="s">
        <v>1317</v>
      </c>
      <c r="E33" s="68" t="s">
        <v>1318</v>
      </c>
      <c r="F33" s="68" t="s">
        <v>1319</v>
      </c>
      <c r="G33" s="68" t="s">
        <v>1320</v>
      </c>
      <c r="H33" s="68" t="s">
        <v>1321</v>
      </c>
      <c r="I33" s="68" t="s">
        <v>1322</v>
      </c>
      <c r="J33" s="68" t="s">
        <v>1323</v>
      </c>
      <c r="K33" s="68" t="s">
        <v>1324</v>
      </c>
      <c r="L33" s="68" t="s">
        <v>1325</v>
      </c>
      <c r="M33" s="68" t="s">
        <v>1326</v>
      </c>
      <c r="N33" s="68" t="s">
        <v>1327</v>
      </c>
      <c r="O33" s="68" t="s">
        <v>1328</v>
      </c>
      <c r="P33" s="68" t="s">
        <v>1329</v>
      </c>
      <c r="Q33" s="68" t="s">
        <v>1330</v>
      </c>
      <c r="R33" s="68" t="s">
        <v>1331</v>
      </c>
      <c r="S33" s="68" t="s">
        <v>1332</v>
      </c>
      <c r="T33" s="68" t="s">
        <v>1333</v>
      </c>
      <c r="U33" s="68" t="s">
        <v>1334</v>
      </c>
      <c r="V33" s="68" t="s">
        <v>1335</v>
      </c>
      <c r="W33" s="68" t="s">
        <v>1336</v>
      </c>
      <c r="X33" s="68" t="s">
        <v>1337</v>
      </c>
      <c r="Y33" s="68" t="s">
        <v>1338</v>
      </c>
      <c r="Z33" s="68" t="s">
        <v>1339</v>
      </c>
      <c r="AA33" s="68" t="s">
        <v>1340</v>
      </c>
      <c r="AB33" s="68" t="s">
        <v>1341</v>
      </c>
      <c r="AC33" s="68" t="s">
        <v>1342</v>
      </c>
      <c r="AD33" s="68" t="s">
        <v>1343</v>
      </c>
      <c r="AE33" s="68" t="s">
        <v>1344</v>
      </c>
    </row>
    <row r="34" spans="1:31" x14ac:dyDescent="0.3">
      <c r="A34" s="72" t="s">
        <v>1353</v>
      </c>
      <c r="B34" s="72" t="s">
        <v>621</v>
      </c>
      <c r="C34" s="73">
        <v>8126</v>
      </c>
      <c r="D34" s="73">
        <v>8126</v>
      </c>
      <c r="E34" s="73">
        <v>8126</v>
      </c>
      <c r="F34" s="73">
        <v>4591.5522675040802</v>
      </c>
      <c r="G34" s="73">
        <v>4591.5522674861049</v>
      </c>
      <c r="H34" s="73">
        <v>4373.8507487341394</v>
      </c>
      <c r="I34" s="73">
        <v>4283.0543623106796</v>
      </c>
      <c r="J34" s="73">
        <v>4283.0540799999999</v>
      </c>
      <c r="K34" s="73">
        <v>4066.1142299999997</v>
      </c>
      <c r="L34" s="73">
        <v>4066.1142299999997</v>
      </c>
      <c r="M34" s="73">
        <v>4066.1142299999997</v>
      </c>
      <c r="N34" s="73">
        <v>4066.1142299999997</v>
      </c>
      <c r="O34" s="73">
        <v>3535.5233911037199</v>
      </c>
      <c r="P34" s="73">
        <v>3535.5233911362097</v>
      </c>
      <c r="Q34" s="73">
        <v>3535.5233911509799</v>
      </c>
      <c r="R34" s="73">
        <v>3169.6261051536494</v>
      </c>
      <c r="S34" s="73">
        <v>3148.4690711364797</v>
      </c>
      <c r="T34" s="73">
        <v>3148.4690711581898</v>
      </c>
      <c r="U34" s="73">
        <v>3148.4690711573198</v>
      </c>
      <c r="V34" s="73">
        <v>3088.0961411489398</v>
      </c>
      <c r="W34" s="73">
        <v>2742.1962271305997</v>
      </c>
      <c r="X34" s="73">
        <v>1998.1962271235602</v>
      </c>
      <c r="Y34" s="73">
        <v>1463.0084259999999</v>
      </c>
      <c r="Z34" s="73">
        <v>1285.727126</v>
      </c>
      <c r="AA34" s="73">
        <v>1285.727126</v>
      </c>
      <c r="AB34" s="73">
        <v>1285.727126</v>
      </c>
      <c r="AC34" s="73">
        <v>1265.9994799999999</v>
      </c>
      <c r="AD34" s="73">
        <v>1265.9994799999999</v>
      </c>
      <c r="AE34" s="73">
        <v>1265.9994799999999</v>
      </c>
    </row>
    <row r="35" spans="1:31" x14ac:dyDescent="0.3">
      <c r="A35" s="72" t="s">
        <v>1353</v>
      </c>
      <c r="B35" s="72" t="s">
        <v>622</v>
      </c>
      <c r="C35" s="73">
        <v>0</v>
      </c>
      <c r="D35" s="73">
        <v>0</v>
      </c>
      <c r="E35" s="73">
        <v>0</v>
      </c>
      <c r="F35" s="73">
        <v>0</v>
      </c>
      <c r="G35" s="73">
        <v>0</v>
      </c>
      <c r="H35" s="73">
        <v>0</v>
      </c>
      <c r="I35" s="73">
        <v>0</v>
      </c>
      <c r="J35" s="73">
        <v>0</v>
      </c>
      <c r="K35" s="73">
        <v>0</v>
      </c>
      <c r="L35" s="73">
        <v>0</v>
      </c>
      <c r="M35" s="73">
        <v>0</v>
      </c>
      <c r="N35" s="73">
        <v>0</v>
      </c>
      <c r="O35" s="73">
        <v>0</v>
      </c>
      <c r="P35" s="73">
        <v>0</v>
      </c>
      <c r="Q35" s="73">
        <v>0</v>
      </c>
      <c r="R35" s="73">
        <v>0</v>
      </c>
      <c r="S35" s="73">
        <v>0</v>
      </c>
      <c r="T35" s="73">
        <v>0</v>
      </c>
      <c r="U35" s="73">
        <v>0</v>
      </c>
      <c r="V35" s="73">
        <v>0</v>
      </c>
      <c r="W35" s="73">
        <v>0</v>
      </c>
      <c r="X35" s="73">
        <v>0</v>
      </c>
      <c r="Y35" s="73">
        <v>0</v>
      </c>
      <c r="Z35" s="73">
        <v>0</v>
      </c>
      <c r="AA35" s="73">
        <v>0</v>
      </c>
      <c r="AB35" s="73">
        <v>0</v>
      </c>
      <c r="AC35" s="73">
        <v>0</v>
      </c>
      <c r="AD35" s="73">
        <v>0</v>
      </c>
      <c r="AE35" s="73">
        <v>0</v>
      </c>
    </row>
    <row r="36" spans="1:31" x14ac:dyDescent="0.3">
      <c r="A36" s="72" t="s">
        <v>1353</v>
      </c>
      <c r="B36" s="72" t="s">
        <v>360</v>
      </c>
      <c r="C36" s="73">
        <v>1512.8999938964839</v>
      </c>
      <c r="D36" s="73">
        <v>1512.8999938964839</v>
      </c>
      <c r="E36" s="73">
        <v>1512.8999938964839</v>
      </c>
      <c r="F36" s="73">
        <v>1512.8999938964839</v>
      </c>
      <c r="G36" s="73">
        <v>1512.8999938964839</v>
      </c>
      <c r="H36" s="73">
        <v>1512.8999938964839</v>
      </c>
      <c r="I36" s="73">
        <v>1512.8999938964839</v>
      </c>
      <c r="J36" s="73">
        <v>1512.8999938964839</v>
      </c>
      <c r="K36" s="73">
        <v>1512.8999938964839</v>
      </c>
      <c r="L36" s="73">
        <v>1512.8999938964839</v>
      </c>
      <c r="M36" s="73">
        <v>1512.8999938964839</v>
      </c>
      <c r="N36" s="73">
        <v>1512.8999938964839</v>
      </c>
      <c r="O36" s="73">
        <v>1512.8999938964839</v>
      </c>
      <c r="P36" s="73">
        <v>1512.8999938964839</v>
      </c>
      <c r="Q36" s="73">
        <v>1512.8999938964839</v>
      </c>
      <c r="R36" s="73">
        <v>1127.8999938964839</v>
      </c>
      <c r="S36" s="73">
        <v>1127.8999938964839</v>
      </c>
      <c r="T36" s="73">
        <v>1127.8999938964839</v>
      </c>
      <c r="U36" s="73">
        <v>984.5</v>
      </c>
      <c r="V36" s="73">
        <v>984.5</v>
      </c>
      <c r="W36" s="73">
        <v>984.5</v>
      </c>
      <c r="X36" s="73">
        <v>984.5</v>
      </c>
      <c r="Y36" s="73">
        <v>984.5</v>
      </c>
      <c r="Z36" s="73">
        <v>984.5</v>
      </c>
      <c r="AA36" s="73">
        <v>340</v>
      </c>
      <c r="AB36" s="73">
        <v>180</v>
      </c>
      <c r="AC36" s="73">
        <v>180</v>
      </c>
      <c r="AD36" s="73">
        <v>180</v>
      </c>
      <c r="AE36" s="73">
        <v>180</v>
      </c>
    </row>
    <row r="37" spans="1:31" x14ac:dyDescent="0.3">
      <c r="A37" s="72" t="s">
        <v>1353</v>
      </c>
      <c r="B37" s="72" t="s">
        <v>1346</v>
      </c>
      <c r="C37" s="73">
        <v>84</v>
      </c>
      <c r="D37" s="73">
        <v>84</v>
      </c>
      <c r="E37" s="73">
        <v>84</v>
      </c>
      <c r="F37" s="73">
        <v>84</v>
      </c>
      <c r="G37" s="73">
        <v>84</v>
      </c>
      <c r="H37" s="73">
        <v>84</v>
      </c>
      <c r="I37" s="73">
        <v>84</v>
      </c>
      <c r="J37" s="73">
        <v>84</v>
      </c>
      <c r="K37" s="73">
        <v>84</v>
      </c>
      <c r="L37" s="73">
        <v>84</v>
      </c>
      <c r="M37" s="73">
        <v>84</v>
      </c>
      <c r="N37" s="73">
        <v>84</v>
      </c>
      <c r="O37" s="73">
        <v>84</v>
      </c>
      <c r="P37" s="73">
        <v>84</v>
      </c>
      <c r="Q37" s="73">
        <v>84</v>
      </c>
      <c r="R37" s="73">
        <v>84</v>
      </c>
      <c r="S37" s="73">
        <v>84</v>
      </c>
      <c r="T37" s="73">
        <v>84</v>
      </c>
      <c r="U37" s="73">
        <v>84</v>
      </c>
      <c r="V37" s="73">
        <v>84</v>
      </c>
      <c r="W37" s="73">
        <v>84</v>
      </c>
      <c r="X37" s="73">
        <v>84</v>
      </c>
      <c r="Y37" s="73">
        <v>84</v>
      </c>
      <c r="Z37" s="73">
        <v>84</v>
      </c>
      <c r="AA37" s="73">
        <v>84</v>
      </c>
      <c r="AB37" s="73">
        <v>0</v>
      </c>
      <c r="AC37" s="73">
        <v>0</v>
      </c>
      <c r="AD37" s="73">
        <v>0</v>
      </c>
      <c r="AE37" s="73">
        <v>0</v>
      </c>
    </row>
    <row r="38" spans="1:31" x14ac:dyDescent="0.3">
      <c r="A38" s="72" t="s">
        <v>1353</v>
      </c>
      <c r="B38" s="72" t="s">
        <v>1347</v>
      </c>
      <c r="C38" s="73">
        <v>1910</v>
      </c>
      <c r="D38" s="73">
        <v>1910</v>
      </c>
      <c r="E38" s="73">
        <v>1910</v>
      </c>
      <c r="F38" s="73">
        <v>1910</v>
      </c>
      <c r="G38" s="73">
        <v>1910</v>
      </c>
      <c r="H38" s="73">
        <v>1910</v>
      </c>
      <c r="I38" s="73">
        <v>1910</v>
      </c>
      <c r="J38" s="73">
        <v>1910</v>
      </c>
      <c r="K38" s="73">
        <v>1910</v>
      </c>
      <c r="L38" s="73">
        <v>1910</v>
      </c>
      <c r="M38" s="73">
        <v>1910</v>
      </c>
      <c r="N38" s="73">
        <v>1910</v>
      </c>
      <c r="O38" s="73">
        <v>1618</v>
      </c>
      <c r="P38" s="73">
        <v>1501</v>
      </c>
      <c r="Q38" s="73">
        <v>1501</v>
      </c>
      <c r="R38" s="73">
        <v>1501</v>
      </c>
      <c r="S38" s="73">
        <v>1501</v>
      </c>
      <c r="T38" s="73">
        <v>1501</v>
      </c>
      <c r="U38" s="73">
        <v>2425.2723000000001</v>
      </c>
      <c r="V38" s="73">
        <v>2425.2723000000001</v>
      </c>
      <c r="W38" s="73">
        <v>2425.2723000000001</v>
      </c>
      <c r="X38" s="73">
        <v>2669.8523</v>
      </c>
      <c r="Y38" s="73">
        <v>2669.8523</v>
      </c>
      <c r="Z38" s="73">
        <v>2537.8523</v>
      </c>
      <c r="AA38" s="73">
        <v>2537.8523</v>
      </c>
      <c r="AB38" s="73">
        <v>4474.2259999999897</v>
      </c>
      <c r="AC38" s="73">
        <v>4474.2259999999897</v>
      </c>
      <c r="AD38" s="73">
        <v>4997.9834000000001</v>
      </c>
      <c r="AE38" s="73">
        <v>4478.9834000000001</v>
      </c>
    </row>
    <row r="39" spans="1:31" x14ac:dyDescent="0.3">
      <c r="A39" s="72" t="s">
        <v>1353</v>
      </c>
      <c r="B39" s="72" t="s">
        <v>1271</v>
      </c>
      <c r="C39" s="73">
        <v>152.40000152587891</v>
      </c>
      <c r="D39" s="73">
        <v>152.40000152587891</v>
      </c>
      <c r="E39" s="73">
        <v>152.40000152587891</v>
      </c>
      <c r="F39" s="73">
        <v>152.40000152587891</v>
      </c>
      <c r="G39" s="73">
        <v>152.40000152587891</v>
      </c>
      <c r="H39" s="73">
        <v>152.40000152587891</v>
      </c>
      <c r="I39" s="73">
        <v>152.40000152587891</v>
      </c>
      <c r="J39" s="73">
        <v>152.40000152587891</v>
      </c>
      <c r="K39" s="73">
        <v>152.40000152587891</v>
      </c>
      <c r="L39" s="73">
        <v>152.40000152587891</v>
      </c>
      <c r="M39" s="73">
        <v>152.40000152587891</v>
      </c>
      <c r="N39" s="73">
        <v>152.40000152587891</v>
      </c>
      <c r="O39" s="73">
        <v>152.40000152587891</v>
      </c>
      <c r="P39" s="73">
        <v>152.40000152587891</v>
      </c>
      <c r="Q39" s="73">
        <v>152.40000152587891</v>
      </c>
      <c r="R39" s="73">
        <v>152.40000152587891</v>
      </c>
      <c r="S39" s="73">
        <v>66</v>
      </c>
      <c r="T39" s="73">
        <v>66</v>
      </c>
      <c r="U39" s="73">
        <v>66</v>
      </c>
      <c r="V39" s="73">
        <v>66</v>
      </c>
      <c r="W39" s="73">
        <v>66</v>
      </c>
      <c r="X39" s="73">
        <v>0</v>
      </c>
      <c r="Y39" s="73">
        <v>0</v>
      </c>
      <c r="Z39" s="73">
        <v>0</v>
      </c>
      <c r="AA39" s="73">
        <v>0</v>
      </c>
      <c r="AB39" s="73">
        <v>0</v>
      </c>
      <c r="AC39" s="73">
        <v>0</v>
      </c>
      <c r="AD39" s="73">
        <v>0</v>
      </c>
      <c r="AE39" s="73">
        <v>0</v>
      </c>
    </row>
    <row r="40" spans="1:31" x14ac:dyDescent="0.3">
      <c r="A40" s="72" t="s">
        <v>1353</v>
      </c>
      <c r="B40" s="72" t="s">
        <v>626</v>
      </c>
      <c r="C40" s="73">
        <v>4413.5580807824699</v>
      </c>
      <c r="D40" s="73">
        <v>4913.5580807824699</v>
      </c>
      <c r="E40" s="73">
        <v>4913.5580807824699</v>
      </c>
      <c r="F40" s="73">
        <v>6276.6077707824697</v>
      </c>
      <c r="G40" s="73">
        <v>6347.2374507824698</v>
      </c>
      <c r="H40" s="73">
        <v>6347.2374507824698</v>
      </c>
      <c r="I40" s="73">
        <v>6387.8728407824692</v>
      </c>
      <c r="J40" s="73">
        <v>7176.6082846482695</v>
      </c>
      <c r="K40" s="73">
        <v>7176.6082846534691</v>
      </c>
      <c r="L40" s="73">
        <v>7176.6082846566687</v>
      </c>
      <c r="M40" s="73">
        <v>7476.6083446593284</v>
      </c>
      <c r="N40" s="73">
        <v>8040.4100446620687</v>
      </c>
      <c r="O40" s="73">
        <v>9296.59070832611</v>
      </c>
      <c r="P40" s="73">
        <v>9296.5907083410275</v>
      </c>
      <c r="Q40" s="73">
        <v>9554.1020483569009</v>
      </c>
      <c r="R40" s="73">
        <v>9760.5510484642891</v>
      </c>
      <c r="S40" s="73">
        <v>10594.230548718948</v>
      </c>
      <c r="T40" s="73">
        <v>10594.23054873766</v>
      </c>
      <c r="U40" s="73">
        <v>10594.230548743499</v>
      </c>
      <c r="V40" s="73">
        <v>10594.230548751028</v>
      </c>
      <c r="W40" s="73">
        <v>11548.900448764709</v>
      </c>
      <c r="X40" s="73">
        <v>12944.781362588128</v>
      </c>
      <c r="Y40" s="73">
        <v>12764.263357234197</v>
      </c>
      <c r="Z40" s="73">
        <v>12826.04874260092</v>
      </c>
      <c r="AA40" s="73">
        <v>13217.417742669641</v>
      </c>
      <c r="AB40" s="73">
        <v>14229.978069718039</v>
      </c>
      <c r="AC40" s="73">
        <v>14229.978069764378</v>
      </c>
      <c r="AD40" s="73">
        <v>14852.637388919969</v>
      </c>
      <c r="AE40" s="73">
        <v>17029.977888925339</v>
      </c>
    </row>
    <row r="41" spans="1:31" x14ac:dyDescent="0.3">
      <c r="A41" s="72" t="s">
        <v>1353</v>
      </c>
      <c r="B41" s="72" t="s">
        <v>1348</v>
      </c>
      <c r="C41" s="73">
        <v>2017.6349983215291</v>
      </c>
      <c r="D41" s="73">
        <v>2827.6199989318811</v>
      </c>
      <c r="E41" s="73">
        <v>2827.6199989318811</v>
      </c>
      <c r="F41" s="73">
        <v>2827.6199989318811</v>
      </c>
      <c r="G41" s="73">
        <v>2827.6199989318811</v>
      </c>
      <c r="H41" s="73">
        <v>2827.6199989318811</v>
      </c>
      <c r="I41" s="73">
        <v>2827.6199989318811</v>
      </c>
      <c r="J41" s="73">
        <v>2827.6199989318811</v>
      </c>
      <c r="K41" s="73">
        <v>2827.6199989318811</v>
      </c>
      <c r="L41" s="73">
        <v>2827.6199989318811</v>
      </c>
      <c r="M41" s="73">
        <v>2958.6054989318809</v>
      </c>
      <c r="N41" s="73">
        <v>3327.6198800443808</v>
      </c>
      <c r="O41" s="73">
        <v>3770.2388989318811</v>
      </c>
      <c r="P41" s="73">
        <v>3770.2388989318811</v>
      </c>
      <c r="Q41" s="73">
        <v>3770.2388989318811</v>
      </c>
      <c r="R41" s="73">
        <v>3649.2388989318806</v>
      </c>
      <c r="S41" s="73">
        <v>5320.5596989318801</v>
      </c>
      <c r="T41" s="73">
        <v>5320.5596989318801</v>
      </c>
      <c r="U41" s="73">
        <v>5665.2722989318809</v>
      </c>
      <c r="V41" s="73">
        <v>6593.8869777924101</v>
      </c>
      <c r="W41" s="73">
        <v>7753.4322589928806</v>
      </c>
      <c r="X41" s="73">
        <v>10701.580730762935</v>
      </c>
      <c r="Y41" s="73">
        <v>10534.580730762935</v>
      </c>
      <c r="Z41" s="73">
        <v>10333.480732288814</v>
      </c>
      <c r="AA41" s="73">
        <v>10269.272732105708</v>
      </c>
      <c r="AB41" s="73">
        <v>11822.045248167829</v>
      </c>
      <c r="AC41" s="73">
        <v>11711.645246651711</v>
      </c>
      <c r="AD41" s="73">
        <v>11180.745245147142</v>
      </c>
      <c r="AE41" s="73">
        <v>11263.266243980879</v>
      </c>
    </row>
    <row r="42" spans="1:31" x14ac:dyDescent="0.3">
      <c r="A42" s="72" t="s">
        <v>1353</v>
      </c>
      <c r="B42" s="72" t="s">
        <v>1349</v>
      </c>
      <c r="C42" s="73">
        <v>0</v>
      </c>
      <c r="D42" s="73">
        <v>20</v>
      </c>
      <c r="E42" s="73">
        <v>20</v>
      </c>
      <c r="F42" s="73">
        <v>20</v>
      </c>
      <c r="G42" s="73">
        <v>20</v>
      </c>
      <c r="H42" s="73">
        <v>20</v>
      </c>
      <c r="I42" s="73">
        <v>20</v>
      </c>
      <c r="J42" s="73">
        <v>20.000250747020001</v>
      </c>
      <c r="K42" s="73">
        <v>20.000250809130002</v>
      </c>
      <c r="L42" s="73">
        <v>20.0002508699</v>
      </c>
      <c r="M42" s="73">
        <v>20.000250916100001</v>
      </c>
      <c r="N42" s="73">
        <v>234.21046000000001</v>
      </c>
      <c r="O42" s="73">
        <v>541.27733999999998</v>
      </c>
      <c r="P42" s="73">
        <v>541.27733999999998</v>
      </c>
      <c r="Q42" s="73">
        <v>541.27733999999998</v>
      </c>
      <c r="R42" s="73">
        <v>541.27733999999998</v>
      </c>
      <c r="S42" s="73">
        <v>940.13679999999999</v>
      </c>
      <c r="T42" s="73">
        <v>940.13679999999999</v>
      </c>
      <c r="U42" s="73">
        <v>940.13679999999999</v>
      </c>
      <c r="V42" s="73">
        <v>920.13679999999999</v>
      </c>
      <c r="W42" s="73">
        <v>920.13679999999999</v>
      </c>
      <c r="X42" s="73">
        <v>1343.9889000000001</v>
      </c>
      <c r="Y42" s="73">
        <v>1343.9889000000001</v>
      </c>
      <c r="Z42" s="73">
        <v>1343.9889000000001</v>
      </c>
      <c r="AA42" s="73">
        <v>1343.9889000000001</v>
      </c>
      <c r="AB42" s="73">
        <v>2678.0097999999998</v>
      </c>
      <c r="AC42" s="73">
        <v>2678.0097999999998</v>
      </c>
      <c r="AD42" s="73">
        <v>3537.9512</v>
      </c>
      <c r="AE42" s="73">
        <v>3537.9512</v>
      </c>
    </row>
    <row r="43" spans="1:31" x14ac:dyDescent="0.3">
      <c r="A43" s="72" t="s">
        <v>1353</v>
      </c>
      <c r="B43" s="72" t="s">
        <v>612</v>
      </c>
      <c r="C43" s="73">
        <v>570</v>
      </c>
      <c r="D43" s="73">
        <v>570</v>
      </c>
      <c r="E43" s="73">
        <v>570</v>
      </c>
      <c r="F43" s="73">
        <v>570</v>
      </c>
      <c r="G43" s="73">
        <v>570</v>
      </c>
      <c r="H43" s="73">
        <v>570</v>
      </c>
      <c r="I43" s="73">
        <v>570</v>
      </c>
      <c r="J43" s="73">
        <v>570.00011195334002</v>
      </c>
      <c r="K43" s="73">
        <v>570.00011196534604</v>
      </c>
      <c r="L43" s="73">
        <v>570.00011199518997</v>
      </c>
      <c r="M43" s="73">
        <v>570.00011200966003</v>
      </c>
      <c r="N43" s="73">
        <v>944.80322000000001</v>
      </c>
      <c r="O43" s="73">
        <v>1217.2825</v>
      </c>
      <c r="P43" s="73">
        <v>1217.2825</v>
      </c>
      <c r="Q43" s="73">
        <v>1217.2825</v>
      </c>
      <c r="R43" s="73">
        <v>1217.2825</v>
      </c>
      <c r="S43" s="73">
        <v>2023.0505000000001</v>
      </c>
      <c r="T43" s="73">
        <v>2023.0505000000001</v>
      </c>
      <c r="U43" s="73">
        <v>2023.0505000000001</v>
      </c>
      <c r="V43" s="73">
        <v>2023.0505000000001</v>
      </c>
      <c r="W43" s="73">
        <v>2175.7523000000001</v>
      </c>
      <c r="X43" s="73">
        <v>3497.5412999999999</v>
      </c>
      <c r="Y43" s="73">
        <v>3497.5412999999999</v>
      </c>
      <c r="Z43" s="73">
        <v>3497.5412999999999</v>
      </c>
      <c r="AA43" s="73">
        <v>3497.5412999999999</v>
      </c>
      <c r="AB43" s="73">
        <v>3503.4092000000001</v>
      </c>
      <c r="AC43" s="73">
        <v>3503.4092000000001</v>
      </c>
      <c r="AD43" s="73">
        <v>3670</v>
      </c>
      <c r="AE43" s="73">
        <v>3670</v>
      </c>
    </row>
    <row r="44" spans="1:31" x14ac:dyDescent="0.3">
      <c r="A44" s="72" t="s">
        <v>1353</v>
      </c>
      <c r="B44" s="72" t="s">
        <v>1350</v>
      </c>
      <c r="C44" s="73">
        <v>18.792000293731611</v>
      </c>
      <c r="D44" s="73">
        <v>56.930000305175746</v>
      </c>
      <c r="E44" s="73">
        <v>116.31200408935541</v>
      </c>
      <c r="F44" s="73">
        <v>203.74100685119538</v>
      </c>
      <c r="G44" s="73">
        <v>316.67499160766528</v>
      </c>
      <c r="H44" s="73">
        <v>441.51198577880842</v>
      </c>
      <c r="I44" s="73">
        <v>598.09701538085881</v>
      </c>
      <c r="J44" s="73">
        <v>788.33800506591706</v>
      </c>
      <c r="K44" s="73">
        <v>1007.1959838867181</v>
      </c>
      <c r="L44" s="73">
        <v>1181.6699371337841</v>
      </c>
      <c r="M44" s="73">
        <v>1375.488037109372</v>
      </c>
      <c r="N44" s="73">
        <v>1581.046997070305</v>
      </c>
      <c r="O44" s="73">
        <v>1799.5640411376919</v>
      </c>
      <c r="P44" s="73">
        <v>2003.201034545895</v>
      </c>
      <c r="Q44" s="73">
        <v>2215.9790039062468</v>
      </c>
      <c r="R44" s="73">
        <v>2320.6339721679628</v>
      </c>
      <c r="S44" s="73">
        <v>2431.5501098632758</v>
      </c>
      <c r="T44" s="73">
        <v>2543.8589782714839</v>
      </c>
      <c r="U44" s="73">
        <v>2662.8169250488231</v>
      </c>
      <c r="V44" s="73">
        <v>2785.4378967285102</v>
      </c>
      <c r="W44" s="73">
        <v>2910.140014648432</v>
      </c>
      <c r="X44" s="73">
        <v>3039.4479064941352</v>
      </c>
      <c r="Y44" s="73">
        <v>3174.2980346679628</v>
      </c>
      <c r="Z44" s="73">
        <v>3316.8311157226563</v>
      </c>
      <c r="AA44" s="73">
        <v>3463.237915039057</v>
      </c>
      <c r="AB44" s="73">
        <v>3617.5489807128902</v>
      </c>
      <c r="AC44" s="73">
        <v>3775.544921874995</v>
      </c>
      <c r="AD44" s="73">
        <v>3934.3799438476508</v>
      </c>
      <c r="AE44" s="73">
        <v>4096.4850463867178</v>
      </c>
    </row>
    <row r="45" spans="1:31" x14ac:dyDescent="0.3">
      <c r="A45" s="96" t="s">
        <v>1351</v>
      </c>
      <c r="B45" s="96"/>
      <c r="C45" s="74">
        <v>18216.493074526363</v>
      </c>
      <c r="D45" s="74">
        <v>19526.478075136714</v>
      </c>
      <c r="E45" s="74">
        <v>19526.478075136714</v>
      </c>
      <c r="F45" s="74">
        <v>17355.080032640792</v>
      </c>
      <c r="G45" s="74">
        <v>17425.709712622818</v>
      </c>
      <c r="H45" s="74">
        <v>17208.008193870854</v>
      </c>
      <c r="I45" s="74">
        <v>17157.847197447394</v>
      </c>
      <c r="J45" s="74">
        <v>17946.582359002514</v>
      </c>
      <c r="K45" s="74">
        <v>17729.642509007714</v>
      </c>
      <c r="L45" s="74">
        <v>17729.642509010911</v>
      </c>
      <c r="M45" s="74">
        <v>18160.628069013572</v>
      </c>
      <c r="N45" s="74">
        <v>19093.444150128813</v>
      </c>
      <c r="O45" s="74">
        <v>19969.652993784075</v>
      </c>
      <c r="P45" s="74">
        <v>19852.652993831482</v>
      </c>
      <c r="Q45" s="74">
        <v>20110.164333862125</v>
      </c>
      <c r="R45" s="74">
        <v>19444.716047972182</v>
      </c>
      <c r="S45" s="74">
        <v>21842.159312683791</v>
      </c>
      <c r="T45" s="74">
        <v>21842.159312724216</v>
      </c>
      <c r="U45" s="74">
        <v>22967.744218832697</v>
      </c>
      <c r="V45" s="74">
        <v>23835.985967692381</v>
      </c>
      <c r="W45" s="74">
        <v>25604.301234888189</v>
      </c>
      <c r="X45" s="74">
        <v>29382.91062047462</v>
      </c>
      <c r="Y45" s="74">
        <v>28500.20481399713</v>
      </c>
      <c r="Z45" s="74">
        <v>28051.608900889732</v>
      </c>
      <c r="AA45" s="74">
        <v>27734.269900775347</v>
      </c>
      <c r="AB45" s="74">
        <v>31991.976443885858</v>
      </c>
      <c r="AC45" s="74">
        <v>31861.848796416078</v>
      </c>
      <c r="AD45" s="74">
        <v>32477.365514067111</v>
      </c>
      <c r="AE45" s="74">
        <v>34218.227012906216</v>
      </c>
    </row>
    <row r="46" spans="1:31" x14ac:dyDescent="0.3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</row>
    <row r="47" spans="1:31" x14ac:dyDescent="0.3">
      <c r="A47" s="68" t="s">
        <v>1233</v>
      </c>
      <c r="B47" s="68" t="s">
        <v>1315</v>
      </c>
      <c r="C47" s="68" t="s">
        <v>1316</v>
      </c>
      <c r="D47" s="68" t="s">
        <v>1317</v>
      </c>
      <c r="E47" s="68" t="s">
        <v>1318</v>
      </c>
      <c r="F47" s="68" t="s">
        <v>1319</v>
      </c>
      <c r="G47" s="68" t="s">
        <v>1320</v>
      </c>
      <c r="H47" s="68" t="s">
        <v>1321</v>
      </c>
      <c r="I47" s="68" t="s">
        <v>1322</v>
      </c>
      <c r="J47" s="68" t="s">
        <v>1323</v>
      </c>
      <c r="K47" s="68" t="s">
        <v>1324</v>
      </c>
      <c r="L47" s="68" t="s">
        <v>1325</v>
      </c>
      <c r="M47" s="68" t="s">
        <v>1326</v>
      </c>
      <c r="N47" s="68" t="s">
        <v>1327</v>
      </c>
      <c r="O47" s="68" t="s">
        <v>1328</v>
      </c>
      <c r="P47" s="68" t="s">
        <v>1329</v>
      </c>
      <c r="Q47" s="68" t="s">
        <v>1330</v>
      </c>
      <c r="R47" s="68" t="s">
        <v>1331</v>
      </c>
      <c r="S47" s="68" t="s">
        <v>1332</v>
      </c>
      <c r="T47" s="68" t="s">
        <v>1333</v>
      </c>
      <c r="U47" s="68" t="s">
        <v>1334</v>
      </c>
      <c r="V47" s="68" t="s">
        <v>1335</v>
      </c>
      <c r="W47" s="68" t="s">
        <v>1336</v>
      </c>
      <c r="X47" s="68" t="s">
        <v>1337</v>
      </c>
      <c r="Y47" s="68" t="s">
        <v>1338</v>
      </c>
      <c r="Z47" s="68" t="s">
        <v>1339</v>
      </c>
      <c r="AA47" s="68" t="s">
        <v>1340</v>
      </c>
      <c r="AB47" s="68" t="s">
        <v>1341</v>
      </c>
      <c r="AC47" s="68" t="s">
        <v>1342</v>
      </c>
      <c r="AD47" s="68" t="s">
        <v>1343</v>
      </c>
      <c r="AE47" s="68" t="s">
        <v>1344</v>
      </c>
    </row>
    <row r="48" spans="1:31" x14ac:dyDescent="0.3">
      <c r="A48" s="72" t="s">
        <v>1354</v>
      </c>
      <c r="B48" s="72" t="s">
        <v>621</v>
      </c>
      <c r="C48" s="73">
        <v>0</v>
      </c>
      <c r="D48" s="73">
        <v>0</v>
      </c>
      <c r="E48" s="73">
        <v>0</v>
      </c>
      <c r="F48" s="73">
        <v>0</v>
      </c>
      <c r="G48" s="73">
        <v>0</v>
      </c>
      <c r="H48" s="73">
        <v>0</v>
      </c>
      <c r="I48" s="73">
        <v>0</v>
      </c>
      <c r="J48" s="73">
        <v>0</v>
      </c>
      <c r="K48" s="73">
        <v>0</v>
      </c>
      <c r="L48" s="73">
        <v>0</v>
      </c>
      <c r="M48" s="73">
        <v>0</v>
      </c>
      <c r="N48" s="73">
        <v>0</v>
      </c>
      <c r="O48" s="73">
        <v>0</v>
      </c>
      <c r="P48" s="73">
        <v>0</v>
      </c>
      <c r="Q48" s="73">
        <v>0</v>
      </c>
      <c r="R48" s="73">
        <v>0</v>
      </c>
      <c r="S48" s="73">
        <v>0</v>
      </c>
      <c r="T48" s="73">
        <v>0</v>
      </c>
      <c r="U48" s="73">
        <v>0</v>
      </c>
      <c r="V48" s="73">
        <v>0</v>
      </c>
      <c r="W48" s="73">
        <v>0</v>
      </c>
      <c r="X48" s="73">
        <v>0</v>
      </c>
      <c r="Y48" s="73">
        <v>0</v>
      </c>
      <c r="Z48" s="73">
        <v>0</v>
      </c>
      <c r="AA48" s="73">
        <v>0</v>
      </c>
      <c r="AB48" s="73">
        <v>0</v>
      </c>
      <c r="AC48" s="73">
        <v>0</v>
      </c>
      <c r="AD48" s="73">
        <v>0</v>
      </c>
      <c r="AE48" s="73">
        <v>0</v>
      </c>
    </row>
    <row r="49" spans="1:31" x14ac:dyDescent="0.3">
      <c r="A49" s="72" t="s">
        <v>1354</v>
      </c>
      <c r="B49" s="72" t="s">
        <v>622</v>
      </c>
      <c r="C49" s="73">
        <v>4790</v>
      </c>
      <c r="D49" s="73">
        <v>4790</v>
      </c>
      <c r="E49" s="73">
        <v>4790</v>
      </c>
      <c r="F49" s="73">
        <v>2196.1484100000002</v>
      </c>
      <c r="G49" s="73">
        <v>2108.0655500000003</v>
      </c>
      <c r="H49" s="73">
        <v>1748.2525500000002</v>
      </c>
      <c r="I49" s="73">
        <v>1.6090431599999999E-3</v>
      </c>
      <c r="J49" s="73">
        <v>1.0088525700000001E-3</v>
      </c>
      <c r="K49" s="73">
        <v>1.0086972999999999E-3</v>
      </c>
      <c r="L49" s="73">
        <v>1.0089369299999991E-3</v>
      </c>
      <c r="M49" s="73">
        <v>1.008844909999999E-3</v>
      </c>
      <c r="N49" s="73">
        <v>1.008891099999999E-3</v>
      </c>
      <c r="O49" s="73">
        <v>1.008944979999999E-3</v>
      </c>
      <c r="P49" s="73">
        <v>1.00890969E-3</v>
      </c>
      <c r="Q49" s="73">
        <v>1.008847139999999E-3</v>
      </c>
      <c r="R49" s="73">
        <v>8.3591172E-4</v>
      </c>
      <c r="S49" s="73">
        <v>5.6463219999999998E-4</v>
      </c>
      <c r="T49" s="73">
        <v>5.6465018999999998E-4</v>
      </c>
      <c r="U49" s="73">
        <v>5.6472979999999998E-4</v>
      </c>
      <c r="V49" s="73">
        <v>5.6469927E-4</v>
      </c>
      <c r="W49" s="73">
        <v>5.6467563999999999E-4</v>
      </c>
      <c r="X49" s="73">
        <v>5.6464081999999796E-4</v>
      </c>
      <c r="Y49" s="73">
        <v>5.6466019999999999E-4</v>
      </c>
      <c r="Z49" s="73">
        <v>5.6466888E-4</v>
      </c>
      <c r="AA49" s="73">
        <v>1.5420120000000001E-4</v>
      </c>
      <c r="AB49" s="73">
        <v>1.5405614E-4</v>
      </c>
      <c r="AC49" s="73">
        <v>0</v>
      </c>
      <c r="AD49" s="73">
        <v>0</v>
      </c>
      <c r="AE49" s="73">
        <v>0</v>
      </c>
    </row>
    <row r="50" spans="1:31" x14ac:dyDescent="0.3">
      <c r="A50" s="72" t="s">
        <v>1354</v>
      </c>
      <c r="B50" s="72" t="s">
        <v>360</v>
      </c>
      <c r="C50" s="73">
        <v>0</v>
      </c>
      <c r="D50" s="73">
        <v>0</v>
      </c>
      <c r="E50" s="73">
        <v>0</v>
      </c>
      <c r="F50" s="73">
        <v>0</v>
      </c>
      <c r="G50" s="73">
        <v>0</v>
      </c>
      <c r="H50" s="73">
        <v>0</v>
      </c>
      <c r="I50" s="73">
        <v>0</v>
      </c>
      <c r="J50" s="73">
        <v>0</v>
      </c>
      <c r="K50" s="73">
        <v>0</v>
      </c>
      <c r="L50" s="73">
        <v>0</v>
      </c>
      <c r="M50" s="73">
        <v>0</v>
      </c>
      <c r="N50" s="73">
        <v>0</v>
      </c>
      <c r="O50" s="73">
        <v>0</v>
      </c>
      <c r="P50" s="73">
        <v>0</v>
      </c>
      <c r="Q50" s="73">
        <v>0</v>
      </c>
      <c r="R50" s="73">
        <v>0</v>
      </c>
      <c r="S50" s="73">
        <v>0</v>
      </c>
      <c r="T50" s="73">
        <v>0</v>
      </c>
      <c r="U50" s="73">
        <v>0</v>
      </c>
      <c r="V50" s="73">
        <v>0</v>
      </c>
      <c r="W50" s="73">
        <v>0</v>
      </c>
      <c r="X50" s="73">
        <v>0</v>
      </c>
      <c r="Y50" s="73">
        <v>0</v>
      </c>
      <c r="Z50" s="73">
        <v>0</v>
      </c>
      <c r="AA50" s="73">
        <v>0</v>
      </c>
      <c r="AB50" s="73">
        <v>0</v>
      </c>
      <c r="AC50" s="73">
        <v>0</v>
      </c>
      <c r="AD50" s="73">
        <v>0</v>
      </c>
      <c r="AE50" s="73">
        <v>0</v>
      </c>
    </row>
    <row r="51" spans="1:31" x14ac:dyDescent="0.3">
      <c r="A51" s="72" t="s">
        <v>1354</v>
      </c>
      <c r="B51" s="72" t="s">
        <v>1346</v>
      </c>
      <c r="C51" s="73">
        <v>500</v>
      </c>
      <c r="D51" s="73">
        <v>500</v>
      </c>
      <c r="E51" s="73">
        <v>500</v>
      </c>
      <c r="F51" s="73">
        <v>500</v>
      </c>
      <c r="G51" s="73">
        <v>500</v>
      </c>
      <c r="H51" s="73">
        <v>500</v>
      </c>
      <c r="I51" s="73">
        <v>500</v>
      </c>
      <c r="J51" s="73">
        <v>500</v>
      </c>
      <c r="K51" s="73">
        <v>500</v>
      </c>
      <c r="L51" s="73">
        <v>500</v>
      </c>
      <c r="M51" s="73">
        <v>500</v>
      </c>
      <c r="N51" s="73">
        <v>500</v>
      </c>
      <c r="O51" s="73">
        <v>500</v>
      </c>
      <c r="P51" s="73">
        <v>500</v>
      </c>
      <c r="Q51" s="73">
        <v>500</v>
      </c>
      <c r="R51" s="73">
        <v>500</v>
      </c>
      <c r="S51" s="73">
        <v>500</v>
      </c>
      <c r="T51" s="73">
        <v>500</v>
      </c>
      <c r="U51" s="73">
        <v>0</v>
      </c>
      <c r="V51" s="73">
        <v>0</v>
      </c>
      <c r="W51" s="73">
        <v>0</v>
      </c>
      <c r="X51" s="73">
        <v>0</v>
      </c>
      <c r="Y51" s="73">
        <v>0</v>
      </c>
      <c r="Z51" s="73">
        <v>0</v>
      </c>
      <c r="AA51" s="73">
        <v>0</v>
      </c>
      <c r="AB51" s="73">
        <v>0</v>
      </c>
      <c r="AC51" s="73">
        <v>0</v>
      </c>
      <c r="AD51" s="73">
        <v>0</v>
      </c>
      <c r="AE51" s="73">
        <v>0</v>
      </c>
    </row>
    <row r="52" spans="1:31" x14ac:dyDescent="0.3">
      <c r="A52" s="72" t="s">
        <v>1354</v>
      </c>
      <c r="B52" s="72" t="s">
        <v>1347</v>
      </c>
      <c r="C52" s="73">
        <v>1900</v>
      </c>
      <c r="D52" s="73">
        <v>1900</v>
      </c>
      <c r="E52" s="73">
        <v>1900</v>
      </c>
      <c r="F52" s="73">
        <v>1900</v>
      </c>
      <c r="G52" s="73">
        <v>1900</v>
      </c>
      <c r="H52" s="73">
        <v>1900</v>
      </c>
      <c r="I52" s="73">
        <v>1900</v>
      </c>
      <c r="J52" s="73">
        <v>1900</v>
      </c>
      <c r="K52" s="73">
        <v>1900</v>
      </c>
      <c r="L52" s="73">
        <v>1900</v>
      </c>
      <c r="M52" s="73">
        <v>1900</v>
      </c>
      <c r="N52" s="73">
        <v>1900</v>
      </c>
      <c r="O52" s="73">
        <v>1730</v>
      </c>
      <c r="P52" s="73">
        <v>1730</v>
      </c>
      <c r="Q52" s="73">
        <v>1730.0024575875</v>
      </c>
      <c r="R52" s="73">
        <v>1730.0024575929999</v>
      </c>
      <c r="S52" s="73">
        <v>2122.8963600000002</v>
      </c>
      <c r="T52" s="73">
        <v>2122.8963600000002</v>
      </c>
      <c r="U52" s="73">
        <v>1682.89636</v>
      </c>
      <c r="V52" s="73">
        <v>1682.89636</v>
      </c>
      <c r="W52" s="73">
        <v>3033.5331999999999</v>
      </c>
      <c r="X52" s="73">
        <v>2939.5331999999999</v>
      </c>
      <c r="Y52" s="73">
        <v>3731.8282098223503</v>
      </c>
      <c r="Z52" s="73">
        <v>4414.0465603300599</v>
      </c>
      <c r="AA52" s="73">
        <v>4414.0465603331004</v>
      </c>
      <c r="AB52" s="73">
        <v>4414.0465603414705</v>
      </c>
      <c r="AC52" s="73">
        <v>3830.0465603632401</v>
      </c>
      <c r="AD52" s="73">
        <v>3830.0465605025902</v>
      </c>
      <c r="AE52" s="73">
        <v>5048.3779500000001</v>
      </c>
    </row>
    <row r="53" spans="1:31" x14ac:dyDescent="0.3">
      <c r="A53" s="72" t="s">
        <v>1354</v>
      </c>
      <c r="B53" s="72" t="s">
        <v>1271</v>
      </c>
      <c r="C53" s="73">
        <v>2219</v>
      </c>
      <c r="D53" s="73">
        <v>2219</v>
      </c>
      <c r="E53" s="73">
        <v>2219</v>
      </c>
      <c r="F53" s="73">
        <v>2219</v>
      </c>
      <c r="G53" s="73">
        <v>2219</v>
      </c>
      <c r="H53" s="73">
        <v>2219</v>
      </c>
      <c r="I53" s="73">
        <v>2219</v>
      </c>
      <c r="J53" s="73">
        <v>2219</v>
      </c>
      <c r="K53" s="73">
        <v>2219</v>
      </c>
      <c r="L53" s="73">
        <v>2219</v>
      </c>
      <c r="M53" s="73">
        <v>2219</v>
      </c>
      <c r="N53" s="73">
        <v>2219</v>
      </c>
      <c r="O53" s="73">
        <v>2219</v>
      </c>
      <c r="P53" s="73">
        <v>2219</v>
      </c>
      <c r="Q53" s="73">
        <v>2219</v>
      </c>
      <c r="R53" s="73">
        <v>2219</v>
      </c>
      <c r="S53" s="73">
        <v>2219</v>
      </c>
      <c r="T53" s="73">
        <v>2219</v>
      </c>
      <c r="U53" s="73">
        <v>2219</v>
      </c>
      <c r="V53" s="73">
        <v>2219</v>
      </c>
      <c r="W53" s="73">
        <v>2219</v>
      </c>
      <c r="X53" s="73">
        <v>2219</v>
      </c>
      <c r="Y53" s="73">
        <v>2219</v>
      </c>
      <c r="Z53" s="73">
        <v>2219</v>
      </c>
      <c r="AA53" s="73">
        <v>2219</v>
      </c>
      <c r="AB53" s="73">
        <v>2219</v>
      </c>
      <c r="AC53" s="73">
        <v>2219</v>
      </c>
      <c r="AD53" s="73">
        <v>2219</v>
      </c>
      <c r="AE53" s="73">
        <v>2219</v>
      </c>
    </row>
    <row r="54" spans="1:31" x14ac:dyDescent="0.3">
      <c r="A54" s="72" t="s">
        <v>1354</v>
      </c>
      <c r="B54" s="72" t="s">
        <v>626</v>
      </c>
      <c r="C54" s="73">
        <v>3434.4399795532199</v>
      </c>
      <c r="D54" s="73">
        <v>4322.199974060055</v>
      </c>
      <c r="E54" s="73">
        <v>4322.199974060055</v>
      </c>
      <c r="F54" s="73">
        <v>5572.2000990667411</v>
      </c>
      <c r="G54" s="73">
        <v>5572.2000990688512</v>
      </c>
      <c r="H54" s="73">
        <v>5800.7325790709647</v>
      </c>
      <c r="I54" s="73">
        <v>7845.951579073545</v>
      </c>
      <c r="J54" s="73">
        <v>8395.9515190759648</v>
      </c>
      <c r="K54" s="73">
        <v>8395.9515190803359</v>
      </c>
      <c r="L54" s="73">
        <v>8395.9515191016453</v>
      </c>
      <c r="M54" s="73">
        <v>9124.1758586659253</v>
      </c>
      <c r="N54" s="73">
        <v>9124.1758597816552</v>
      </c>
      <c r="O54" s="73">
        <v>9909.4395990600551</v>
      </c>
      <c r="P54" s="73">
        <v>10319.234639060054</v>
      </c>
      <c r="Q54" s="73">
        <v>10319.234639060054</v>
      </c>
      <c r="R54" s="73">
        <v>10512.725544060055</v>
      </c>
      <c r="S54" s="73">
        <v>13030.724277111813</v>
      </c>
      <c r="T54" s="73">
        <v>12610.724277111813</v>
      </c>
      <c r="U54" s="73">
        <v>12418.724277111813</v>
      </c>
      <c r="V54" s="73">
        <v>12758.060381689449</v>
      </c>
      <c r="W54" s="73">
        <v>13028.063481689449</v>
      </c>
      <c r="X54" s="73">
        <v>13051.649982452389</v>
      </c>
      <c r="Y54" s="73">
        <v>12727.849979400631</v>
      </c>
      <c r="Z54" s="73">
        <v>12415.849979400631</v>
      </c>
      <c r="AA54" s="73">
        <v>11220.489978790281</v>
      </c>
      <c r="AB54" s="73">
        <v>11220.489978790281</v>
      </c>
      <c r="AC54" s="73">
        <v>10980.489978790281</v>
      </c>
      <c r="AD54" s="73">
        <v>10951.789978027342</v>
      </c>
      <c r="AE54" s="73">
        <v>10224.099998474121</v>
      </c>
    </row>
    <row r="55" spans="1:31" x14ac:dyDescent="0.3">
      <c r="A55" s="72" t="s">
        <v>1354</v>
      </c>
      <c r="B55" s="72" t="s">
        <v>1348</v>
      </c>
      <c r="C55" s="73">
        <v>1098.972995758056</v>
      </c>
      <c r="D55" s="73">
        <v>1098.972995758056</v>
      </c>
      <c r="E55" s="73">
        <v>1098.972995758056</v>
      </c>
      <c r="F55" s="73">
        <v>1098.972995758056</v>
      </c>
      <c r="G55" s="73">
        <v>1098.972995758056</v>
      </c>
      <c r="H55" s="73">
        <v>1098.972995758056</v>
      </c>
      <c r="I55" s="73">
        <v>1173.8077857580561</v>
      </c>
      <c r="J55" s="73">
        <v>1173.8077857580561</v>
      </c>
      <c r="K55" s="73">
        <v>1173.8077857580561</v>
      </c>
      <c r="L55" s="73">
        <v>1370.870995758055</v>
      </c>
      <c r="M55" s="73">
        <v>1624.3797957580559</v>
      </c>
      <c r="N55" s="73">
        <v>3478.9733251185562</v>
      </c>
      <c r="O55" s="73">
        <v>3478.9733251421158</v>
      </c>
      <c r="P55" s="73">
        <v>3478.9733251677562</v>
      </c>
      <c r="Q55" s="73">
        <v>3478.973325187606</v>
      </c>
      <c r="R55" s="73">
        <v>3478.9733252282858</v>
      </c>
      <c r="S55" s="73">
        <v>3550.7487923542058</v>
      </c>
      <c r="T55" s="73">
        <v>3550.7487924227698</v>
      </c>
      <c r="U55" s="73">
        <v>3550.7487927353459</v>
      </c>
      <c r="V55" s="73">
        <v>3550.7489173100357</v>
      </c>
      <c r="W55" s="73">
        <v>4759.0594957580561</v>
      </c>
      <c r="X55" s="73">
        <v>4759.0594957580561</v>
      </c>
      <c r="Y55" s="73">
        <v>5497.7218957580562</v>
      </c>
      <c r="Z55" s="73">
        <v>5390.2018991149907</v>
      </c>
      <c r="AA55" s="73">
        <v>5663.2101984741212</v>
      </c>
      <c r="AB55" s="73">
        <v>7760.3499984741211</v>
      </c>
      <c r="AC55" s="73">
        <v>7760.3499984741211</v>
      </c>
      <c r="AD55" s="73">
        <v>7608.4499969482422</v>
      </c>
      <c r="AE55" s="73">
        <v>7211</v>
      </c>
    </row>
    <row r="56" spans="1:31" x14ac:dyDescent="0.3">
      <c r="A56" s="72" t="s">
        <v>1354</v>
      </c>
      <c r="B56" s="72" t="s">
        <v>1349</v>
      </c>
      <c r="C56" s="73">
        <v>55.329999923705998</v>
      </c>
      <c r="D56" s="73">
        <v>375.329999923706</v>
      </c>
      <c r="E56" s="73">
        <v>375.329999923706</v>
      </c>
      <c r="F56" s="73">
        <v>375.329999923706</v>
      </c>
      <c r="G56" s="73">
        <v>375.329999923706</v>
      </c>
      <c r="H56" s="73">
        <v>375.329999923706</v>
      </c>
      <c r="I56" s="73">
        <v>375.329999923706</v>
      </c>
      <c r="J56" s="73">
        <v>375.329999923706</v>
      </c>
      <c r="K56" s="73">
        <v>375.329999923706</v>
      </c>
      <c r="L56" s="73">
        <v>375.33010063757598</v>
      </c>
      <c r="M56" s="73">
        <v>375.330107018886</v>
      </c>
      <c r="N56" s="73">
        <v>375.33116563570599</v>
      </c>
      <c r="O56" s="73">
        <v>320.00116574899999</v>
      </c>
      <c r="P56" s="73">
        <v>320.00116575940001</v>
      </c>
      <c r="Q56" s="73">
        <v>320.00116585450002</v>
      </c>
      <c r="R56" s="73">
        <v>320.00116589539999</v>
      </c>
      <c r="S56" s="73">
        <v>320.00116613509999</v>
      </c>
      <c r="T56" s="73">
        <v>320.00116618210001</v>
      </c>
      <c r="U56" s="73">
        <v>320.00116627220001</v>
      </c>
      <c r="V56" s="73">
        <v>320.00116632480001</v>
      </c>
      <c r="W56" s="73">
        <v>300.00125739869998</v>
      </c>
      <c r="X56" s="73">
        <v>1.2531555000000001E-3</v>
      </c>
      <c r="Y56" s="73">
        <v>1.2531749E-3</v>
      </c>
      <c r="Z56" s="73">
        <v>180.07232999999999</v>
      </c>
      <c r="AA56" s="73">
        <v>180.07230999999999</v>
      </c>
      <c r="AB56" s="73">
        <v>180.07230999999999</v>
      </c>
      <c r="AC56" s="73">
        <v>180.07230000000001</v>
      </c>
      <c r="AD56" s="73">
        <v>180.07228000000001</v>
      </c>
      <c r="AE56" s="73">
        <v>386.95186999999999</v>
      </c>
    </row>
    <row r="57" spans="1:31" x14ac:dyDescent="0.3">
      <c r="A57" s="72" t="s">
        <v>1354</v>
      </c>
      <c r="B57" s="72" t="s">
        <v>612</v>
      </c>
      <c r="C57" s="73">
        <v>0</v>
      </c>
      <c r="D57" s="73">
        <v>0</v>
      </c>
      <c r="E57" s="73">
        <v>0</v>
      </c>
      <c r="F57" s="73">
        <v>0</v>
      </c>
      <c r="G57" s="73">
        <v>0</v>
      </c>
      <c r="H57" s="73">
        <v>0</v>
      </c>
      <c r="I57" s="73">
        <v>0</v>
      </c>
      <c r="J57" s="73">
        <v>1.4240756999999999E-4</v>
      </c>
      <c r="K57" s="73">
        <v>1.679377E-4</v>
      </c>
      <c r="L57" s="73">
        <v>2.9440782999999999E-4</v>
      </c>
      <c r="M57" s="73">
        <v>3.12089749999999E-4</v>
      </c>
      <c r="N57" s="73">
        <v>1319.7073</v>
      </c>
      <c r="O57" s="73">
        <v>1319.7073</v>
      </c>
      <c r="P57" s="73">
        <v>1319.7073</v>
      </c>
      <c r="Q57" s="73">
        <v>1647.098</v>
      </c>
      <c r="R57" s="73">
        <v>1647.098</v>
      </c>
      <c r="S57" s="73">
        <v>1693.5056</v>
      </c>
      <c r="T57" s="73">
        <v>1693.5056</v>
      </c>
      <c r="U57" s="73">
        <v>1693.5056</v>
      </c>
      <c r="V57" s="73">
        <v>1693.5056</v>
      </c>
      <c r="W57" s="73">
        <v>2397.2595000000001</v>
      </c>
      <c r="X57" s="73">
        <v>2397.2595000000001</v>
      </c>
      <c r="Y57" s="73">
        <v>2397.2595000000001</v>
      </c>
      <c r="Z57" s="73">
        <v>2400</v>
      </c>
      <c r="AA57" s="73">
        <v>2400</v>
      </c>
      <c r="AB57" s="73">
        <v>2400</v>
      </c>
      <c r="AC57" s="73">
        <v>2400</v>
      </c>
      <c r="AD57" s="73">
        <v>2400</v>
      </c>
      <c r="AE57" s="73">
        <v>2400</v>
      </c>
    </row>
    <row r="58" spans="1:31" x14ac:dyDescent="0.3">
      <c r="A58" s="72" t="s">
        <v>1354</v>
      </c>
      <c r="B58" s="72" t="s">
        <v>1350</v>
      </c>
      <c r="C58" s="73">
        <v>21.324999809265112</v>
      </c>
      <c r="D58" s="73">
        <v>39.332999229431003</v>
      </c>
      <c r="E58" s="73">
        <v>124.65300178527829</v>
      </c>
      <c r="F58" s="73">
        <v>240.5120048522939</v>
      </c>
      <c r="G58" s="73">
        <v>387.46300506591774</v>
      </c>
      <c r="H58" s="73">
        <v>568.47399139404206</v>
      </c>
      <c r="I58" s="73">
        <v>786.96098327636605</v>
      </c>
      <c r="J58" s="73">
        <v>1024.835983276367</v>
      </c>
      <c r="K58" s="73">
        <v>1297.2010192871039</v>
      </c>
      <c r="L58" s="73">
        <v>1508.376068115231</v>
      </c>
      <c r="M58" s="73">
        <v>1741.757995605466</v>
      </c>
      <c r="N58" s="73">
        <v>1990.8499450683539</v>
      </c>
      <c r="O58" s="73">
        <v>2255.0250549316352</v>
      </c>
      <c r="P58" s="73">
        <v>2511.4719543456981</v>
      </c>
      <c r="Q58" s="73">
        <v>2773.6560668945313</v>
      </c>
      <c r="R58" s="73">
        <v>2913.0490112304678</v>
      </c>
      <c r="S58" s="73">
        <v>3058.5720520019481</v>
      </c>
      <c r="T58" s="73">
        <v>3207.325073242187</v>
      </c>
      <c r="U58" s="73">
        <v>3364.1940307617178</v>
      </c>
      <c r="V58" s="73">
        <v>3523.5459594726508</v>
      </c>
      <c r="W58" s="73">
        <v>3687.8629760742178</v>
      </c>
      <c r="X58" s="73">
        <v>3855.463012695307</v>
      </c>
      <c r="Y58" s="73">
        <v>4029.3500366210928</v>
      </c>
      <c r="Z58" s="73">
        <v>4209.115112304682</v>
      </c>
      <c r="AA58" s="73">
        <v>4396.3960571289063</v>
      </c>
      <c r="AB58" s="73">
        <v>4589.93505859375</v>
      </c>
      <c r="AC58" s="73">
        <v>4789.6218872070313</v>
      </c>
      <c r="AD58" s="73">
        <v>4990.3800048828125</v>
      </c>
      <c r="AE58" s="73">
        <v>5195.4019775390625</v>
      </c>
    </row>
    <row r="59" spans="1:31" x14ac:dyDescent="0.3">
      <c r="A59" s="96" t="s">
        <v>1351</v>
      </c>
      <c r="B59" s="96"/>
      <c r="C59" s="74">
        <v>13942.412975311276</v>
      </c>
      <c r="D59" s="74">
        <v>14830.172969818112</v>
      </c>
      <c r="E59" s="74">
        <v>14830.172969818112</v>
      </c>
      <c r="F59" s="74">
        <v>13486.321504824798</v>
      </c>
      <c r="G59" s="74">
        <v>13398.238644826908</v>
      </c>
      <c r="H59" s="74">
        <v>13266.958124829021</v>
      </c>
      <c r="I59" s="74">
        <v>13638.760973874761</v>
      </c>
      <c r="J59" s="74">
        <v>14188.760313686591</v>
      </c>
      <c r="K59" s="74">
        <v>14188.760313535691</v>
      </c>
      <c r="L59" s="74">
        <v>14385.823523796629</v>
      </c>
      <c r="M59" s="74">
        <v>15367.556663268891</v>
      </c>
      <c r="N59" s="74">
        <v>17222.150193791313</v>
      </c>
      <c r="O59" s="74">
        <v>17837.413933147152</v>
      </c>
      <c r="P59" s="74">
        <v>18247.208973137502</v>
      </c>
      <c r="Q59" s="74">
        <v>18247.211430682299</v>
      </c>
      <c r="R59" s="74">
        <v>18440.702162793059</v>
      </c>
      <c r="S59" s="74">
        <v>21423.369994098219</v>
      </c>
      <c r="T59" s="74">
        <v>21003.369994184774</v>
      </c>
      <c r="U59" s="74">
        <v>19871.369994576959</v>
      </c>
      <c r="V59" s="74">
        <v>20210.706223698755</v>
      </c>
      <c r="W59" s="74">
        <v>23039.656742123145</v>
      </c>
      <c r="X59" s="74">
        <v>22969.243242851262</v>
      </c>
      <c r="Y59" s="74">
        <v>24176.400649641237</v>
      </c>
      <c r="Z59" s="74">
        <v>24439.099003514559</v>
      </c>
      <c r="AA59" s="74">
        <v>23516.746891798703</v>
      </c>
      <c r="AB59" s="74">
        <v>25613.886691662014</v>
      </c>
      <c r="AC59" s="74">
        <v>24789.886537627644</v>
      </c>
      <c r="AD59" s="74">
        <v>24609.286535478175</v>
      </c>
      <c r="AE59" s="74">
        <v>24702.477948474123</v>
      </c>
    </row>
    <row r="60" spans="1:31" x14ac:dyDescent="0.3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</row>
    <row r="61" spans="1:31" x14ac:dyDescent="0.3">
      <c r="A61" s="68" t="s">
        <v>1233</v>
      </c>
      <c r="B61" s="68" t="s">
        <v>1315</v>
      </c>
      <c r="C61" s="68" t="s">
        <v>1316</v>
      </c>
      <c r="D61" s="68" t="s">
        <v>1317</v>
      </c>
      <c r="E61" s="68" t="s">
        <v>1318</v>
      </c>
      <c r="F61" s="68" t="s">
        <v>1319</v>
      </c>
      <c r="G61" s="68" t="s">
        <v>1320</v>
      </c>
      <c r="H61" s="68" t="s">
        <v>1321</v>
      </c>
      <c r="I61" s="68" t="s">
        <v>1322</v>
      </c>
      <c r="J61" s="68" t="s">
        <v>1323</v>
      </c>
      <c r="K61" s="68" t="s">
        <v>1324</v>
      </c>
      <c r="L61" s="68" t="s">
        <v>1325</v>
      </c>
      <c r="M61" s="68" t="s">
        <v>1326</v>
      </c>
      <c r="N61" s="68" t="s">
        <v>1327</v>
      </c>
      <c r="O61" s="68" t="s">
        <v>1328</v>
      </c>
      <c r="P61" s="68" t="s">
        <v>1329</v>
      </c>
      <c r="Q61" s="68" t="s">
        <v>1330</v>
      </c>
      <c r="R61" s="68" t="s">
        <v>1331</v>
      </c>
      <c r="S61" s="68" t="s">
        <v>1332</v>
      </c>
      <c r="T61" s="68" t="s">
        <v>1333</v>
      </c>
      <c r="U61" s="68" t="s">
        <v>1334</v>
      </c>
      <c r="V61" s="68" t="s">
        <v>1335</v>
      </c>
      <c r="W61" s="68" t="s">
        <v>1336</v>
      </c>
      <c r="X61" s="68" t="s">
        <v>1337</v>
      </c>
      <c r="Y61" s="68" t="s">
        <v>1338</v>
      </c>
      <c r="Z61" s="68" t="s">
        <v>1339</v>
      </c>
      <c r="AA61" s="68" t="s">
        <v>1340</v>
      </c>
      <c r="AB61" s="68" t="s">
        <v>1341</v>
      </c>
      <c r="AC61" s="68" t="s">
        <v>1342</v>
      </c>
      <c r="AD61" s="68" t="s">
        <v>1343</v>
      </c>
      <c r="AE61" s="68" t="s">
        <v>1344</v>
      </c>
    </row>
    <row r="62" spans="1:31" x14ac:dyDescent="0.3">
      <c r="A62" s="72" t="s">
        <v>1355</v>
      </c>
      <c r="B62" s="72" t="s">
        <v>621</v>
      </c>
      <c r="C62" s="73">
        <v>0</v>
      </c>
      <c r="D62" s="73">
        <v>0</v>
      </c>
      <c r="E62" s="73">
        <v>0</v>
      </c>
      <c r="F62" s="73">
        <v>0</v>
      </c>
      <c r="G62" s="73">
        <v>0</v>
      </c>
      <c r="H62" s="73">
        <v>0</v>
      </c>
      <c r="I62" s="73">
        <v>0</v>
      </c>
      <c r="J62" s="73">
        <v>0</v>
      </c>
      <c r="K62" s="73">
        <v>0</v>
      </c>
      <c r="L62" s="73">
        <v>0</v>
      </c>
      <c r="M62" s="73">
        <v>0</v>
      </c>
      <c r="N62" s="73">
        <v>0</v>
      </c>
      <c r="O62" s="73">
        <v>0</v>
      </c>
      <c r="P62" s="73">
        <v>0</v>
      </c>
      <c r="Q62" s="73">
        <v>0</v>
      </c>
      <c r="R62" s="73">
        <v>0</v>
      </c>
      <c r="S62" s="73">
        <v>0</v>
      </c>
      <c r="T62" s="73">
        <v>0</v>
      </c>
      <c r="U62" s="73">
        <v>0</v>
      </c>
      <c r="V62" s="73">
        <v>0</v>
      </c>
      <c r="W62" s="73">
        <v>0</v>
      </c>
      <c r="X62" s="73">
        <v>0</v>
      </c>
      <c r="Y62" s="73">
        <v>0</v>
      </c>
      <c r="Z62" s="73">
        <v>0</v>
      </c>
      <c r="AA62" s="73">
        <v>0</v>
      </c>
      <c r="AB62" s="73">
        <v>0</v>
      </c>
      <c r="AC62" s="73">
        <v>0</v>
      </c>
      <c r="AD62" s="73">
        <v>0</v>
      </c>
      <c r="AE62" s="73">
        <v>0</v>
      </c>
    </row>
    <row r="63" spans="1:31" x14ac:dyDescent="0.3">
      <c r="A63" s="72" t="s">
        <v>1355</v>
      </c>
      <c r="B63" s="72" t="s">
        <v>622</v>
      </c>
      <c r="C63" s="73">
        <v>0</v>
      </c>
      <c r="D63" s="73">
        <v>0</v>
      </c>
      <c r="E63" s="73">
        <v>0</v>
      </c>
      <c r="F63" s="73">
        <v>0</v>
      </c>
      <c r="G63" s="73">
        <v>0</v>
      </c>
      <c r="H63" s="73">
        <v>0</v>
      </c>
      <c r="I63" s="73">
        <v>0</v>
      </c>
      <c r="J63" s="73">
        <v>0</v>
      </c>
      <c r="K63" s="73">
        <v>0</v>
      </c>
      <c r="L63" s="73">
        <v>0</v>
      </c>
      <c r="M63" s="73">
        <v>0</v>
      </c>
      <c r="N63" s="73">
        <v>0</v>
      </c>
      <c r="O63" s="73">
        <v>0</v>
      </c>
      <c r="P63" s="73">
        <v>0</v>
      </c>
      <c r="Q63" s="73">
        <v>0</v>
      </c>
      <c r="R63" s="73">
        <v>0</v>
      </c>
      <c r="S63" s="73">
        <v>0</v>
      </c>
      <c r="T63" s="73">
        <v>0</v>
      </c>
      <c r="U63" s="73">
        <v>0</v>
      </c>
      <c r="V63" s="73">
        <v>0</v>
      </c>
      <c r="W63" s="73">
        <v>0</v>
      </c>
      <c r="X63" s="73">
        <v>0</v>
      </c>
      <c r="Y63" s="73">
        <v>0</v>
      </c>
      <c r="Z63" s="73">
        <v>0</v>
      </c>
      <c r="AA63" s="73">
        <v>0</v>
      </c>
      <c r="AB63" s="73">
        <v>0</v>
      </c>
      <c r="AC63" s="73">
        <v>0</v>
      </c>
      <c r="AD63" s="73">
        <v>0</v>
      </c>
      <c r="AE63" s="73">
        <v>0</v>
      </c>
    </row>
    <row r="64" spans="1:31" x14ac:dyDescent="0.3">
      <c r="A64" s="72" t="s">
        <v>1355</v>
      </c>
      <c r="B64" s="72" t="s">
        <v>360</v>
      </c>
      <c r="C64" s="73">
        <v>709</v>
      </c>
      <c r="D64" s="73">
        <v>709</v>
      </c>
      <c r="E64" s="73">
        <v>529</v>
      </c>
      <c r="F64" s="73">
        <v>529</v>
      </c>
      <c r="G64" s="73">
        <v>529</v>
      </c>
      <c r="H64" s="73">
        <v>529</v>
      </c>
      <c r="I64" s="73">
        <v>529</v>
      </c>
      <c r="J64" s="73">
        <v>529</v>
      </c>
      <c r="K64" s="73">
        <v>529</v>
      </c>
      <c r="L64" s="73">
        <v>529</v>
      </c>
      <c r="M64" s="73">
        <v>529</v>
      </c>
      <c r="N64" s="73">
        <v>529</v>
      </c>
      <c r="O64" s="73">
        <v>529</v>
      </c>
      <c r="P64" s="73">
        <v>529</v>
      </c>
      <c r="Q64" s="73">
        <v>529</v>
      </c>
      <c r="R64" s="73">
        <v>529</v>
      </c>
      <c r="S64" s="73">
        <v>0</v>
      </c>
      <c r="T64" s="73">
        <v>0</v>
      </c>
      <c r="U64" s="73">
        <v>0</v>
      </c>
      <c r="V64" s="73">
        <v>0</v>
      </c>
      <c r="W64" s="73">
        <v>0</v>
      </c>
      <c r="X64" s="73">
        <v>0</v>
      </c>
      <c r="Y64" s="73">
        <v>0</v>
      </c>
      <c r="Z64" s="73">
        <v>0</v>
      </c>
      <c r="AA64" s="73">
        <v>0</v>
      </c>
      <c r="AB64" s="73">
        <v>0</v>
      </c>
      <c r="AC64" s="73">
        <v>0</v>
      </c>
      <c r="AD64" s="73">
        <v>0</v>
      </c>
      <c r="AE64" s="73">
        <v>0</v>
      </c>
    </row>
    <row r="65" spans="1:31" x14ac:dyDescent="0.3">
      <c r="A65" s="72" t="s">
        <v>1355</v>
      </c>
      <c r="B65" s="72" t="s">
        <v>1346</v>
      </c>
      <c r="C65" s="73">
        <v>800</v>
      </c>
      <c r="D65" s="73">
        <v>800</v>
      </c>
      <c r="E65" s="73">
        <v>800</v>
      </c>
      <c r="F65" s="73">
        <v>800</v>
      </c>
      <c r="G65" s="73">
        <v>800</v>
      </c>
      <c r="H65" s="73">
        <v>800</v>
      </c>
      <c r="I65" s="73">
        <v>800</v>
      </c>
      <c r="J65" s="73">
        <v>800</v>
      </c>
      <c r="K65" s="73">
        <v>800</v>
      </c>
      <c r="L65" s="73">
        <v>800</v>
      </c>
      <c r="M65" s="73">
        <v>800</v>
      </c>
      <c r="N65" s="73">
        <v>800</v>
      </c>
      <c r="O65" s="73">
        <v>800</v>
      </c>
      <c r="P65" s="73">
        <v>800</v>
      </c>
      <c r="Q65" s="73">
        <v>0</v>
      </c>
      <c r="R65" s="73">
        <v>0</v>
      </c>
      <c r="S65" s="73">
        <v>0</v>
      </c>
      <c r="T65" s="73">
        <v>0</v>
      </c>
      <c r="U65" s="73">
        <v>0</v>
      </c>
      <c r="V65" s="73">
        <v>0</v>
      </c>
      <c r="W65" s="73">
        <v>0</v>
      </c>
      <c r="X65" s="73">
        <v>0</v>
      </c>
      <c r="Y65" s="73">
        <v>0</v>
      </c>
      <c r="Z65" s="73">
        <v>0</v>
      </c>
      <c r="AA65" s="73">
        <v>0</v>
      </c>
      <c r="AB65" s="73">
        <v>0</v>
      </c>
      <c r="AC65" s="73">
        <v>0</v>
      </c>
      <c r="AD65" s="73">
        <v>0</v>
      </c>
      <c r="AE65" s="73">
        <v>0</v>
      </c>
    </row>
    <row r="66" spans="1:31" x14ac:dyDescent="0.3">
      <c r="A66" s="72" t="s">
        <v>1355</v>
      </c>
      <c r="B66" s="72" t="s">
        <v>1347</v>
      </c>
      <c r="C66" s="73">
        <v>1437.1399917602528</v>
      </c>
      <c r="D66" s="73">
        <v>1437.1399917602528</v>
      </c>
      <c r="E66" s="73">
        <v>1437.1399917602528</v>
      </c>
      <c r="F66" s="73">
        <v>1437.1399917602528</v>
      </c>
      <c r="G66" s="73">
        <v>1437.1399917602528</v>
      </c>
      <c r="H66" s="73">
        <v>1437.1399917602528</v>
      </c>
      <c r="I66" s="73">
        <v>1437.1399917602528</v>
      </c>
      <c r="J66" s="73">
        <v>1437.1399917602528</v>
      </c>
      <c r="K66" s="73">
        <v>1437.1399917602528</v>
      </c>
      <c r="L66" s="73">
        <v>1054.639991760253</v>
      </c>
      <c r="M66" s="73">
        <v>1054.639991760253</v>
      </c>
      <c r="N66" s="73">
        <v>785.29999542236283</v>
      </c>
      <c r="O66" s="73">
        <v>785.29999542236283</v>
      </c>
      <c r="P66" s="73">
        <v>785.29999542236283</v>
      </c>
      <c r="Q66" s="73">
        <v>751.48729342236288</v>
      </c>
      <c r="R66" s="73">
        <v>751.48729342236288</v>
      </c>
      <c r="S66" s="73">
        <v>1079.8094554223628</v>
      </c>
      <c r="T66" s="73">
        <v>1079.8094554223628</v>
      </c>
      <c r="U66" s="73">
        <v>1079.8094554223628</v>
      </c>
      <c r="V66" s="73">
        <v>1079.8094554223628</v>
      </c>
      <c r="W66" s="73">
        <v>1114.9732754223628</v>
      </c>
      <c r="X66" s="73">
        <v>1114.9732754223628</v>
      </c>
      <c r="Y66" s="73">
        <v>1333.5939954223627</v>
      </c>
      <c r="Z66" s="73">
        <v>995.59399542236292</v>
      </c>
      <c r="AA66" s="73">
        <v>995.59399542236292</v>
      </c>
      <c r="AB66" s="73">
        <v>995.59399542236292</v>
      </c>
      <c r="AC66" s="73">
        <v>995.59399542236292</v>
      </c>
      <c r="AD66" s="73">
        <v>995.59399542236292</v>
      </c>
      <c r="AE66" s="73">
        <v>995.59399542236292</v>
      </c>
    </row>
    <row r="67" spans="1:31" x14ac:dyDescent="0.3">
      <c r="A67" s="72" t="s">
        <v>1355</v>
      </c>
      <c r="B67" s="72" t="s">
        <v>1271</v>
      </c>
      <c r="C67" s="73">
        <v>0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O67" s="73">
        <v>0</v>
      </c>
      <c r="P67" s="73">
        <v>0</v>
      </c>
      <c r="Q67" s="73">
        <v>0</v>
      </c>
      <c r="R67" s="73">
        <v>0</v>
      </c>
      <c r="S67" s="73">
        <v>0</v>
      </c>
      <c r="T67" s="73">
        <v>0</v>
      </c>
      <c r="U67" s="73">
        <v>0</v>
      </c>
      <c r="V67" s="73">
        <v>0</v>
      </c>
      <c r="W67" s="73">
        <v>0</v>
      </c>
      <c r="X67" s="73">
        <v>0</v>
      </c>
      <c r="Y67" s="73">
        <v>0</v>
      </c>
      <c r="Z67" s="73">
        <v>0</v>
      </c>
      <c r="AA67" s="73">
        <v>0</v>
      </c>
      <c r="AB67" s="73">
        <v>0</v>
      </c>
      <c r="AC67" s="73">
        <v>0</v>
      </c>
      <c r="AD67" s="73">
        <v>0</v>
      </c>
      <c r="AE67" s="73">
        <v>0</v>
      </c>
    </row>
    <row r="68" spans="1:31" x14ac:dyDescent="0.3">
      <c r="A68" s="72" t="s">
        <v>1355</v>
      </c>
      <c r="B68" s="72" t="s">
        <v>626</v>
      </c>
      <c r="C68" s="73">
        <v>2325.4911450026812</v>
      </c>
      <c r="D68" s="73">
        <v>2621.8911465285601</v>
      </c>
      <c r="E68" s="73">
        <v>2718.1484282544402</v>
      </c>
      <c r="F68" s="73">
        <v>3404.7099797731603</v>
      </c>
      <c r="G68" s="73">
        <v>3404.7099797751603</v>
      </c>
      <c r="H68" s="73">
        <v>3404.7099797779601</v>
      </c>
      <c r="I68" s="73">
        <v>3526.4469197799604</v>
      </c>
      <c r="J68" s="73">
        <v>4148.1639397814606</v>
      </c>
      <c r="K68" s="73">
        <v>4057.4139397833601</v>
      </c>
      <c r="L68" s="73">
        <v>3953.0996920761099</v>
      </c>
      <c r="M68" s="73">
        <v>3953.0996921035098</v>
      </c>
      <c r="N68" s="73">
        <v>4712.2475384843701</v>
      </c>
      <c r="O68" s="73">
        <v>4613.5475415894171</v>
      </c>
      <c r="P68" s="73">
        <v>4613.5475416208483</v>
      </c>
      <c r="Q68" s="73">
        <v>4493.3642541486797</v>
      </c>
      <c r="R68" s="73">
        <v>4308.564251197743</v>
      </c>
      <c r="S68" s="73">
        <v>4308.5643730114825</v>
      </c>
      <c r="T68" s="73">
        <v>4349.5660942362229</v>
      </c>
      <c r="U68" s="73">
        <v>4341.902782620924</v>
      </c>
      <c r="V68" s="73">
        <v>4302.9027827608634</v>
      </c>
      <c r="W68" s="73">
        <v>4679.9883330417224</v>
      </c>
      <c r="X68" s="73">
        <v>4679.9885171104024</v>
      </c>
      <c r="Y68" s="73">
        <v>5245.0817233205216</v>
      </c>
      <c r="Z68" s="73">
        <v>5245.0822476116218</v>
      </c>
      <c r="AA68" s="73">
        <v>5031.9951632722159</v>
      </c>
      <c r="AB68" s="73">
        <v>6404.2696551781801</v>
      </c>
      <c r="AC68" s="73">
        <v>6404.2696553128962</v>
      </c>
      <c r="AD68" s="73">
        <v>6404.2696554964423</v>
      </c>
      <c r="AE68" s="73">
        <v>6561.2688157469311</v>
      </c>
    </row>
    <row r="69" spans="1:31" x14ac:dyDescent="0.3">
      <c r="A69" s="72" t="s">
        <v>1355</v>
      </c>
      <c r="B69" s="72" t="s">
        <v>1348</v>
      </c>
      <c r="C69" s="73">
        <v>353</v>
      </c>
      <c r="D69" s="73">
        <v>432.19999694824207</v>
      </c>
      <c r="E69" s="73">
        <v>432.19999694824207</v>
      </c>
      <c r="F69" s="73">
        <v>432.19999694824207</v>
      </c>
      <c r="G69" s="73">
        <v>432.19999694824207</v>
      </c>
      <c r="H69" s="73">
        <v>432.19999694824207</v>
      </c>
      <c r="I69" s="73">
        <v>432.20021541520208</v>
      </c>
      <c r="J69" s="73">
        <v>432.20021546086207</v>
      </c>
      <c r="K69" s="73">
        <v>432.20021547264207</v>
      </c>
      <c r="L69" s="73">
        <v>432.2003221865121</v>
      </c>
      <c r="M69" s="73">
        <v>529.85404694824206</v>
      </c>
      <c r="N69" s="73">
        <v>529.85404694824206</v>
      </c>
      <c r="O69" s="73">
        <v>529.85414723944211</v>
      </c>
      <c r="P69" s="73">
        <v>619.05417694824189</v>
      </c>
      <c r="Q69" s="73">
        <v>619.05417694824189</v>
      </c>
      <c r="R69" s="73">
        <v>619.05417694824189</v>
      </c>
      <c r="S69" s="73">
        <v>1497.1521669482422</v>
      </c>
      <c r="T69" s="73">
        <v>1497.1521669482422</v>
      </c>
      <c r="U69" s="73">
        <v>1532.1951169482422</v>
      </c>
      <c r="V69" s="73">
        <v>1532.1951169482422</v>
      </c>
      <c r="W69" s="73">
        <v>1532.1951169482422</v>
      </c>
      <c r="X69" s="73">
        <v>1532.1951169482422</v>
      </c>
      <c r="Y69" s="73">
        <v>1966.4638225085523</v>
      </c>
      <c r="Z69" s="73">
        <v>1856.463822526252</v>
      </c>
      <c r="AA69" s="73">
        <v>1856.4638225370422</v>
      </c>
      <c r="AB69" s="73">
        <v>1856.4638225658623</v>
      </c>
      <c r="AC69" s="73">
        <v>1856.4638225789422</v>
      </c>
      <c r="AD69" s="73">
        <v>1856.4638226518723</v>
      </c>
      <c r="AE69" s="73">
        <v>2039.1999250585022</v>
      </c>
    </row>
    <row r="70" spans="1:31" x14ac:dyDescent="0.3">
      <c r="A70" s="72" t="s">
        <v>1355</v>
      </c>
      <c r="B70" s="72" t="s">
        <v>1349</v>
      </c>
      <c r="C70" s="73">
        <v>205</v>
      </c>
      <c r="D70" s="73">
        <v>205</v>
      </c>
      <c r="E70" s="73">
        <v>205</v>
      </c>
      <c r="F70" s="73">
        <v>205</v>
      </c>
      <c r="G70" s="73">
        <v>205</v>
      </c>
      <c r="H70" s="73">
        <v>205</v>
      </c>
      <c r="I70" s="73">
        <v>205</v>
      </c>
      <c r="J70" s="73">
        <v>205</v>
      </c>
      <c r="K70" s="73">
        <v>205</v>
      </c>
      <c r="L70" s="73">
        <v>175</v>
      </c>
      <c r="M70" s="73">
        <v>175</v>
      </c>
      <c r="N70" s="73">
        <v>176.22475169999998</v>
      </c>
      <c r="O70" s="73">
        <v>176.22475169999998</v>
      </c>
      <c r="P70" s="73">
        <v>151.22475180000001</v>
      </c>
      <c r="Q70" s="73">
        <v>471.34607</v>
      </c>
      <c r="R70" s="73">
        <v>471.34607</v>
      </c>
      <c r="S70" s="73">
        <v>632.79379999999992</v>
      </c>
      <c r="T70" s="73">
        <v>632.79379999999992</v>
      </c>
      <c r="U70" s="73">
        <v>632.79379999999992</v>
      </c>
      <c r="V70" s="73">
        <v>632.79379999999992</v>
      </c>
      <c r="W70" s="73">
        <v>879.31809999999996</v>
      </c>
      <c r="X70" s="73">
        <v>879.31809999999996</v>
      </c>
      <c r="Y70" s="73">
        <v>879.31809999999996</v>
      </c>
      <c r="Z70" s="73">
        <v>879.31809999999996</v>
      </c>
      <c r="AA70" s="73">
        <v>879.31809999999996</v>
      </c>
      <c r="AB70" s="73">
        <v>879.31809999999996</v>
      </c>
      <c r="AC70" s="73">
        <v>879.31809999999996</v>
      </c>
      <c r="AD70" s="73">
        <v>879.31809999999996</v>
      </c>
      <c r="AE70" s="73">
        <v>879.31804999999997</v>
      </c>
    </row>
    <row r="71" spans="1:31" x14ac:dyDescent="0.3">
      <c r="A71" s="72" t="s">
        <v>1355</v>
      </c>
      <c r="B71" s="72" t="s">
        <v>612</v>
      </c>
      <c r="C71" s="73">
        <v>0</v>
      </c>
      <c r="D71" s="73">
        <v>0</v>
      </c>
      <c r="E71" s="73">
        <v>0</v>
      </c>
      <c r="F71" s="73">
        <v>0</v>
      </c>
      <c r="G71" s="73">
        <v>0</v>
      </c>
      <c r="H71" s="73">
        <v>0</v>
      </c>
      <c r="I71" s="73">
        <v>0</v>
      </c>
      <c r="J71" s="73">
        <v>0</v>
      </c>
      <c r="K71" s="73">
        <v>0</v>
      </c>
      <c r="L71" s="73">
        <v>0</v>
      </c>
      <c r="M71" s="73">
        <v>0</v>
      </c>
      <c r="N71" s="73">
        <v>0</v>
      </c>
      <c r="O71" s="73">
        <v>0</v>
      </c>
      <c r="P71" s="73">
        <v>0</v>
      </c>
      <c r="Q71" s="73">
        <v>0</v>
      </c>
      <c r="R71" s="73">
        <v>0</v>
      </c>
      <c r="S71" s="73">
        <v>0</v>
      </c>
      <c r="T71" s="73">
        <v>0</v>
      </c>
      <c r="U71" s="73">
        <v>0</v>
      </c>
      <c r="V71" s="73">
        <v>0</v>
      </c>
      <c r="W71" s="73">
        <v>0</v>
      </c>
      <c r="X71" s="73">
        <v>0</v>
      </c>
      <c r="Y71" s="73">
        <v>0</v>
      </c>
      <c r="Z71" s="73">
        <v>1.3664735999999999E-4</v>
      </c>
      <c r="AA71" s="73">
        <v>1.3665454999999999E-4</v>
      </c>
      <c r="AB71" s="73">
        <v>1.3666677000000001E-4</v>
      </c>
      <c r="AC71" s="73">
        <v>1.3667958E-4</v>
      </c>
      <c r="AD71" s="73">
        <v>1.3669023E-4</v>
      </c>
      <c r="AE71" s="73">
        <v>1.3672338E-4</v>
      </c>
    </row>
    <row r="72" spans="1:31" x14ac:dyDescent="0.3">
      <c r="A72" s="72" t="s">
        <v>1355</v>
      </c>
      <c r="B72" s="72" t="s">
        <v>1350</v>
      </c>
      <c r="C72" s="73">
        <v>19.108000516891451</v>
      </c>
      <c r="D72" s="73">
        <v>37.433001041412268</v>
      </c>
      <c r="E72" s="73">
        <v>64.041998863220101</v>
      </c>
      <c r="F72" s="73">
        <v>100.9389972686767</v>
      </c>
      <c r="G72" s="73">
        <v>139.00600242614701</v>
      </c>
      <c r="H72" s="73">
        <v>181.2900047302239</v>
      </c>
      <c r="I72" s="73">
        <v>233.20699691772381</v>
      </c>
      <c r="J72" s="73">
        <v>295.74800109863247</v>
      </c>
      <c r="K72" s="73">
        <v>367.72499084472639</v>
      </c>
      <c r="L72" s="73">
        <v>418.77000427246037</v>
      </c>
      <c r="M72" s="73">
        <v>476.5399932861323</v>
      </c>
      <c r="N72" s="73">
        <v>537.83000946044876</v>
      </c>
      <c r="O72" s="73">
        <v>602.48300170898392</v>
      </c>
      <c r="P72" s="73">
        <v>656.358985900878</v>
      </c>
      <c r="Q72" s="73">
        <v>712.61397552490098</v>
      </c>
      <c r="R72" s="73">
        <v>743.76597595214798</v>
      </c>
      <c r="S72" s="73">
        <v>776.57901000976506</v>
      </c>
      <c r="T72" s="73">
        <v>809.53199768066293</v>
      </c>
      <c r="U72" s="73">
        <v>844.20101928710903</v>
      </c>
      <c r="V72" s="73">
        <v>879.81898498535099</v>
      </c>
      <c r="W72" s="73">
        <v>916.08302307128906</v>
      </c>
      <c r="X72" s="73">
        <v>953.68797302246003</v>
      </c>
      <c r="Y72" s="73">
        <v>992.26100158691304</v>
      </c>
      <c r="Z72" s="73">
        <v>1032.718978881835</v>
      </c>
      <c r="AA72" s="73">
        <v>1074.201995849608</v>
      </c>
      <c r="AB72" s="73">
        <v>1117.7970275878902</v>
      </c>
      <c r="AC72" s="73">
        <v>1162.580978393554</v>
      </c>
      <c r="AD72" s="73">
        <v>1208.344024658202</v>
      </c>
      <c r="AE72" s="73">
        <v>1254.282028198234</v>
      </c>
    </row>
    <row r="73" spans="1:31" x14ac:dyDescent="0.3">
      <c r="A73" s="96" t="s">
        <v>1351</v>
      </c>
      <c r="B73" s="96"/>
      <c r="C73" s="74">
        <v>5624.6311367629341</v>
      </c>
      <c r="D73" s="74">
        <v>6000.2311352370552</v>
      </c>
      <c r="E73" s="74">
        <v>5916.4884169629349</v>
      </c>
      <c r="F73" s="74">
        <v>6603.049968481655</v>
      </c>
      <c r="G73" s="74">
        <v>6603.0499684836559</v>
      </c>
      <c r="H73" s="74">
        <v>6603.0499684864553</v>
      </c>
      <c r="I73" s="74">
        <v>6724.7871269554153</v>
      </c>
      <c r="J73" s="74">
        <v>7346.5041470025753</v>
      </c>
      <c r="K73" s="74">
        <v>7255.754147016255</v>
      </c>
      <c r="L73" s="74">
        <v>6768.9400060228754</v>
      </c>
      <c r="M73" s="74">
        <v>6866.5937308120056</v>
      </c>
      <c r="N73" s="74">
        <v>7356.4015808549748</v>
      </c>
      <c r="O73" s="74">
        <v>7257.7016842512212</v>
      </c>
      <c r="P73" s="74">
        <v>7346.9017139914531</v>
      </c>
      <c r="Q73" s="74">
        <v>6392.9057245192844</v>
      </c>
      <c r="R73" s="74">
        <v>6208.1057215683477</v>
      </c>
      <c r="S73" s="74">
        <v>6885.5259953820878</v>
      </c>
      <c r="T73" s="74">
        <v>6926.5277166068281</v>
      </c>
      <c r="U73" s="74">
        <v>6953.9073549915283</v>
      </c>
      <c r="V73" s="74">
        <v>6914.9073551314686</v>
      </c>
      <c r="W73" s="74">
        <v>7327.1567254123274</v>
      </c>
      <c r="X73" s="74">
        <v>7327.1569094810075</v>
      </c>
      <c r="Y73" s="74">
        <v>8545.1395412514375</v>
      </c>
      <c r="Z73" s="74">
        <v>8097.1400655602374</v>
      </c>
      <c r="AA73" s="74">
        <v>7884.0529812316217</v>
      </c>
      <c r="AB73" s="74">
        <v>9256.327473166406</v>
      </c>
      <c r="AC73" s="74">
        <v>9256.3274733142025</v>
      </c>
      <c r="AD73" s="74">
        <v>9256.3274735706782</v>
      </c>
      <c r="AE73" s="74">
        <v>9596.0627362277955</v>
      </c>
    </row>
    <row r="74" spans="1:31" x14ac:dyDescent="0.3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</row>
    <row r="75" spans="1:31" x14ac:dyDescent="0.3">
      <c r="A75" s="68" t="s">
        <v>1233</v>
      </c>
      <c r="B75" s="68" t="s">
        <v>1315</v>
      </c>
      <c r="C75" s="68" t="s">
        <v>1316</v>
      </c>
      <c r="D75" s="68" t="s">
        <v>1317</v>
      </c>
      <c r="E75" s="68" t="s">
        <v>1318</v>
      </c>
      <c r="F75" s="68" t="s">
        <v>1319</v>
      </c>
      <c r="G75" s="68" t="s">
        <v>1320</v>
      </c>
      <c r="H75" s="68" t="s">
        <v>1321</v>
      </c>
      <c r="I75" s="68" t="s">
        <v>1322</v>
      </c>
      <c r="J75" s="68" t="s">
        <v>1323</v>
      </c>
      <c r="K75" s="68" t="s">
        <v>1324</v>
      </c>
      <c r="L75" s="68" t="s">
        <v>1325</v>
      </c>
      <c r="M75" s="68" t="s">
        <v>1326</v>
      </c>
      <c r="N75" s="68" t="s">
        <v>1327</v>
      </c>
      <c r="O75" s="68" t="s">
        <v>1328</v>
      </c>
      <c r="P75" s="68" t="s">
        <v>1329</v>
      </c>
      <c r="Q75" s="68" t="s">
        <v>1330</v>
      </c>
      <c r="R75" s="68" t="s">
        <v>1331</v>
      </c>
      <c r="S75" s="68" t="s">
        <v>1332</v>
      </c>
      <c r="T75" s="68" t="s">
        <v>1333</v>
      </c>
      <c r="U75" s="68" t="s">
        <v>1334</v>
      </c>
      <c r="V75" s="68" t="s">
        <v>1335</v>
      </c>
      <c r="W75" s="68" t="s">
        <v>1336</v>
      </c>
      <c r="X75" s="68" t="s">
        <v>1337</v>
      </c>
      <c r="Y75" s="68" t="s">
        <v>1338</v>
      </c>
      <c r="Z75" s="68" t="s">
        <v>1339</v>
      </c>
      <c r="AA75" s="68" t="s">
        <v>1340</v>
      </c>
      <c r="AB75" s="68" t="s">
        <v>1341</v>
      </c>
      <c r="AC75" s="68" t="s">
        <v>1342</v>
      </c>
      <c r="AD75" s="68" t="s">
        <v>1343</v>
      </c>
      <c r="AE75" s="68" t="s">
        <v>1344</v>
      </c>
    </row>
    <row r="76" spans="1:31" x14ac:dyDescent="0.3">
      <c r="A76" s="72" t="s">
        <v>1356</v>
      </c>
      <c r="B76" s="72" t="s">
        <v>621</v>
      </c>
      <c r="C76" s="73">
        <v>0</v>
      </c>
      <c r="D76" s="73">
        <v>0</v>
      </c>
      <c r="E76" s="73">
        <v>0</v>
      </c>
      <c r="F76" s="73">
        <v>0</v>
      </c>
      <c r="G76" s="73">
        <v>0</v>
      </c>
      <c r="H76" s="73">
        <v>0</v>
      </c>
      <c r="I76" s="73">
        <v>0</v>
      </c>
      <c r="J76" s="73">
        <v>0</v>
      </c>
      <c r="K76" s="73">
        <v>0</v>
      </c>
      <c r="L76" s="73">
        <v>0</v>
      </c>
      <c r="M76" s="73">
        <v>0</v>
      </c>
      <c r="N76" s="73">
        <v>0</v>
      </c>
      <c r="O76" s="73">
        <v>0</v>
      </c>
      <c r="P76" s="73">
        <v>0</v>
      </c>
      <c r="Q76" s="73">
        <v>0</v>
      </c>
      <c r="R76" s="73">
        <v>0</v>
      </c>
      <c r="S76" s="73">
        <v>0</v>
      </c>
      <c r="T76" s="73">
        <v>0</v>
      </c>
      <c r="U76" s="73">
        <v>0</v>
      </c>
      <c r="V76" s="73">
        <v>0</v>
      </c>
      <c r="W76" s="73">
        <v>0</v>
      </c>
      <c r="X76" s="73">
        <v>0</v>
      </c>
      <c r="Y76" s="73">
        <v>0</v>
      </c>
      <c r="Z76" s="73">
        <v>0</v>
      </c>
      <c r="AA76" s="73">
        <v>0</v>
      </c>
      <c r="AB76" s="73">
        <v>0</v>
      </c>
      <c r="AC76" s="73">
        <v>0</v>
      </c>
      <c r="AD76" s="73">
        <v>0</v>
      </c>
      <c r="AE76" s="73">
        <v>0</v>
      </c>
    </row>
    <row r="77" spans="1:31" x14ac:dyDescent="0.3">
      <c r="A77" s="72" t="s">
        <v>1356</v>
      </c>
      <c r="B77" s="72" t="s">
        <v>622</v>
      </c>
      <c r="C77" s="73">
        <v>0</v>
      </c>
      <c r="D77" s="73">
        <v>0</v>
      </c>
      <c r="E77" s="73">
        <v>0</v>
      </c>
      <c r="F77" s="73">
        <v>0</v>
      </c>
      <c r="G77" s="73">
        <v>0</v>
      </c>
      <c r="H77" s="73">
        <v>0</v>
      </c>
      <c r="I77" s="73">
        <v>0</v>
      </c>
      <c r="J77" s="73">
        <v>0</v>
      </c>
      <c r="K77" s="73">
        <v>0</v>
      </c>
      <c r="L77" s="73">
        <v>0</v>
      </c>
      <c r="M77" s="73">
        <v>0</v>
      </c>
      <c r="N77" s="73">
        <v>0</v>
      </c>
      <c r="O77" s="73">
        <v>0</v>
      </c>
      <c r="P77" s="73">
        <v>0</v>
      </c>
      <c r="Q77" s="73">
        <v>0</v>
      </c>
      <c r="R77" s="73">
        <v>0</v>
      </c>
      <c r="S77" s="73">
        <v>0</v>
      </c>
      <c r="T77" s="73">
        <v>0</v>
      </c>
      <c r="U77" s="73">
        <v>0</v>
      </c>
      <c r="V77" s="73">
        <v>0</v>
      </c>
      <c r="W77" s="73">
        <v>0</v>
      </c>
      <c r="X77" s="73">
        <v>0</v>
      </c>
      <c r="Y77" s="73">
        <v>0</v>
      </c>
      <c r="Z77" s="73">
        <v>0</v>
      </c>
      <c r="AA77" s="73">
        <v>0</v>
      </c>
      <c r="AB77" s="73">
        <v>0</v>
      </c>
      <c r="AC77" s="73">
        <v>0</v>
      </c>
      <c r="AD77" s="73">
        <v>0</v>
      </c>
      <c r="AE77" s="73">
        <v>0</v>
      </c>
    </row>
    <row r="78" spans="1:31" x14ac:dyDescent="0.3">
      <c r="A78" s="72" t="s">
        <v>1356</v>
      </c>
      <c r="B78" s="72" t="s">
        <v>360</v>
      </c>
      <c r="C78" s="73">
        <v>208</v>
      </c>
      <c r="D78" s="73">
        <v>208</v>
      </c>
      <c r="E78" s="73">
        <v>208</v>
      </c>
      <c r="F78" s="73">
        <v>208</v>
      </c>
      <c r="G78" s="73">
        <v>208</v>
      </c>
      <c r="H78" s="73">
        <v>208</v>
      </c>
      <c r="I78" s="73">
        <v>208</v>
      </c>
      <c r="J78" s="73">
        <v>208</v>
      </c>
      <c r="K78" s="73">
        <v>208</v>
      </c>
      <c r="L78" s="73">
        <v>208</v>
      </c>
      <c r="M78" s="73">
        <v>208</v>
      </c>
      <c r="N78" s="73">
        <v>208</v>
      </c>
      <c r="O78" s="73">
        <v>208</v>
      </c>
      <c r="P78" s="73">
        <v>208</v>
      </c>
      <c r="Q78" s="73">
        <v>208</v>
      </c>
      <c r="R78" s="73">
        <v>208</v>
      </c>
      <c r="S78" s="73">
        <v>208</v>
      </c>
      <c r="T78" s="73">
        <v>208</v>
      </c>
      <c r="U78" s="73">
        <v>208</v>
      </c>
      <c r="V78" s="73">
        <v>208</v>
      </c>
      <c r="W78" s="73">
        <v>208</v>
      </c>
      <c r="X78" s="73">
        <v>208</v>
      </c>
      <c r="Y78" s="73">
        <v>208</v>
      </c>
      <c r="Z78" s="73">
        <v>208</v>
      </c>
      <c r="AA78" s="73">
        <v>208</v>
      </c>
      <c r="AB78" s="73">
        <v>208</v>
      </c>
      <c r="AC78" s="73">
        <v>208</v>
      </c>
      <c r="AD78" s="73">
        <v>208</v>
      </c>
      <c r="AE78" s="73">
        <v>208</v>
      </c>
    </row>
    <row r="79" spans="1:31" x14ac:dyDescent="0.3">
      <c r="A79" s="72" t="s">
        <v>1356</v>
      </c>
      <c r="B79" s="72" t="s">
        <v>1346</v>
      </c>
      <c r="C79" s="73">
        <v>0</v>
      </c>
      <c r="D79" s="73">
        <v>0</v>
      </c>
      <c r="E79" s="73">
        <v>0</v>
      </c>
      <c r="F79" s="73">
        <v>0</v>
      </c>
      <c r="G79" s="73">
        <v>0</v>
      </c>
      <c r="H79" s="73">
        <v>0</v>
      </c>
      <c r="I79" s="73">
        <v>0</v>
      </c>
      <c r="J79" s="73">
        <v>0</v>
      </c>
      <c r="K79" s="73">
        <v>0</v>
      </c>
      <c r="L79" s="73">
        <v>0</v>
      </c>
      <c r="M79" s="73">
        <v>0</v>
      </c>
      <c r="N79" s="73">
        <v>0</v>
      </c>
      <c r="O79" s="73">
        <v>0</v>
      </c>
      <c r="P79" s="73">
        <v>0</v>
      </c>
      <c r="Q79" s="73">
        <v>0</v>
      </c>
      <c r="R79" s="73">
        <v>0</v>
      </c>
      <c r="S79" s="73">
        <v>0</v>
      </c>
      <c r="T79" s="73">
        <v>0</v>
      </c>
      <c r="U79" s="73">
        <v>0</v>
      </c>
      <c r="V79" s="73">
        <v>0</v>
      </c>
      <c r="W79" s="73">
        <v>0</v>
      </c>
      <c r="X79" s="73">
        <v>0</v>
      </c>
      <c r="Y79" s="73">
        <v>0</v>
      </c>
      <c r="Z79" s="73">
        <v>0</v>
      </c>
      <c r="AA79" s="73">
        <v>0</v>
      </c>
      <c r="AB79" s="73">
        <v>0</v>
      </c>
      <c r="AC79" s="73">
        <v>0</v>
      </c>
      <c r="AD79" s="73">
        <v>0</v>
      </c>
      <c r="AE79" s="73">
        <v>0</v>
      </c>
    </row>
    <row r="80" spans="1:31" x14ac:dyDescent="0.3">
      <c r="A80" s="72" t="s">
        <v>1356</v>
      </c>
      <c r="B80" s="72" t="s">
        <v>1347</v>
      </c>
      <c r="C80" s="73">
        <v>178</v>
      </c>
      <c r="D80" s="73">
        <v>178</v>
      </c>
      <c r="E80" s="73">
        <v>178</v>
      </c>
      <c r="F80" s="73">
        <v>178</v>
      </c>
      <c r="G80" s="73">
        <v>178</v>
      </c>
      <c r="H80" s="73">
        <v>178</v>
      </c>
      <c r="I80" s="73">
        <v>178</v>
      </c>
      <c r="J80" s="73">
        <v>178</v>
      </c>
      <c r="K80" s="73">
        <v>178</v>
      </c>
      <c r="L80" s="73">
        <v>178</v>
      </c>
      <c r="M80" s="73">
        <v>178</v>
      </c>
      <c r="N80" s="73">
        <v>178</v>
      </c>
      <c r="O80" s="73">
        <v>178</v>
      </c>
      <c r="P80" s="73">
        <v>178</v>
      </c>
      <c r="Q80" s="73">
        <v>178</v>
      </c>
      <c r="R80" s="73">
        <v>178</v>
      </c>
      <c r="S80" s="73">
        <v>178</v>
      </c>
      <c r="T80" s="73">
        <v>178</v>
      </c>
      <c r="U80" s="73">
        <v>178</v>
      </c>
      <c r="V80" s="73">
        <v>58</v>
      </c>
      <c r="W80" s="73">
        <v>58</v>
      </c>
      <c r="X80" s="73">
        <v>58</v>
      </c>
      <c r="Y80" s="73">
        <v>58</v>
      </c>
      <c r="Z80" s="73">
        <v>58</v>
      </c>
      <c r="AA80" s="73">
        <v>58</v>
      </c>
      <c r="AB80" s="73">
        <v>58</v>
      </c>
      <c r="AC80" s="73">
        <v>58</v>
      </c>
      <c r="AD80" s="73">
        <v>58</v>
      </c>
      <c r="AE80" s="73">
        <v>58</v>
      </c>
    </row>
    <row r="81" spans="1:31" x14ac:dyDescent="0.3">
      <c r="A81" s="72" t="s">
        <v>1356</v>
      </c>
      <c r="B81" s="72" t="s">
        <v>1271</v>
      </c>
      <c r="C81" s="73">
        <v>2408.8999938964839</v>
      </c>
      <c r="D81" s="73">
        <v>2408.8999938964839</v>
      </c>
      <c r="E81" s="73">
        <v>2408.8999938964839</v>
      </c>
      <c r="F81" s="73">
        <v>2408.8999938964839</v>
      </c>
      <c r="G81" s="73">
        <v>2408.8999938964839</v>
      </c>
      <c r="H81" s="73">
        <v>2408.8999938964839</v>
      </c>
      <c r="I81" s="73">
        <v>2408.8999938964839</v>
      </c>
      <c r="J81" s="73">
        <v>2408.8999938964839</v>
      </c>
      <c r="K81" s="73">
        <v>2408.8999938964839</v>
      </c>
      <c r="L81" s="73">
        <v>2408.8999938964839</v>
      </c>
      <c r="M81" s="73">
        <v>2408.8999938964839</v>
      </c>
      <c r="N81" s="73">
        <v>2408.8999938964839</v>
      </c>
      <c r="O81" s="73">
        <v>2408.8999938964839</v>
      </c>
      <c r="P81" s="73">
        <v>2408.8999938964839</v>
      </c>
      <c r="Q81" s="73">
        <v>2408.8999938964839</v>
      </c>
      <c r="R81" s="73">
        <v>2408.8999938964839</v>
      </c>
      <c r="S81" s="73">
        <v>2408.8999938964839</v>
      </c>
      <c r="T81" s="73">
        <v>2408.8999938964839</v>
      </c>
      <c r="U81" s="73">
        <v>2408.8999938964839</v>
      </c>
      <c r="V81" s="73">
        <v>2408.8999938964839</v>
      </c>
      <c r="W81" s="73">
        <v>2408.8999938964839</v>
      </c>
      <c r="X81" s="73">
        <v>2408.8999938964839</v>
      </c>
      <c r="Y81" s="73">
        <v>2408.8999938964839</v>
      </c>
      <c r="Z81" s="73">
        <v>2408.8999938964839</v>
      </c>
      <c r="AA81" s="73">
        <v>2408.8999938964839</v>
      </c>
      <c r="AB81" s="73">
        <v>2408.8999938964839</v>
      </c>
      <c r="AC81" s="73">
        <v>2408.8999938964839</v>
      </c>
      <c r="AD81" s="73">
        <v>2408.8999938964839</v>
      </c>
      <c r="AE81" s="73">
        <v>2408.8999938964839</v>
      </c>
    </row>
    <row r="82" spans="1:31" x14ac:dyDescent="0.3">
      <c r="A82" s="72" t="s">
        <v>1356</v>
      </c>
      <c r="B82" s="72" t="s">
        <v>626</v>
      </c>
      <c r="C82" s="73">
        <v>996.49501237060292</v>
      </c>
      <c r="D82" s="73">
        <v>996.49501237060292</v>
      </c>
      <c r="E82" s="73">
        <v>1129.609232370603</v>
      </c>
      <c r="F82" s="73">
        <v>1129.609232370603</v>
      </c>
      <c r="G82" s="73">
        <v>1129.609232370603</v>
      </c>
      <c r="H82" s="73">
        <v>1129.609232370603</v>
      </c>
      <c r="I82" s="73">
        <v>1266.764882370604</v>
      </c>
      <c r="J82" s="73">
        <v>1403.9202823706039</v>
      </c>
      <c r="K82" s="73">
        <v>1541.0756823706042</v>
      </c>
      <c r="L82" s="73">
        <v>1682.4034436398051</v>
      </c>
      <c r="M82" s="73">
        <v>1824.207179370605</v>
      </c>
      <c r="N82" s="73">
        <v>1966.774862370605</v>
      </c>
      <c r="O82" s="73">
        <v>2109.3429023706049</v>
      </c>
      <c r="P82" s="73">
        <v>2251.9106423706053</v>
      </c>
      <c r="Q82" s="73">
        <v>2394.4783323706042</v>
      </c>
      <c r="R82" s="73">
        <v>2537.0462923706054</v>
      </c>
      <c r="S82" s="73">
        <v>2679.613992370605</v>
      </c>
      <c r="T82" s="73">
        <v>2822.342457170605</v>
      </c>
      <c r="U82" s="73">
        <v>2970.0780363706053</v>
      </c>
      <c r="V82" s="73">
        <v>3117.8134699449115</v>
      </c>
      <c r="W82" s="73">
        <v>3117.8134699509055</v>
      </c>
      <c r="X82" s="73">
        <v>3117.8134699578854</v>
      </c>
      <c r="Y82" s="73">
        <v>3117.8134699615252</v>
      </c>
      <c r="Z82" s="73">
        <v>2969.413476068436</v>
      </c>
      <c r="AA82" s="73">
        <v>2969.4134760739607</v>
      </c>
      <c r="AB82" s="73">
        <v>2969.4134760811708</v>
      </c>
      <c r="AC82" s="73">
        <v>2969.4134760883908</v>
      </c>
      <c r="AD82" s="73">
        <v>2969.4134760976408</v>
      </c>
      <c r="AE82" s="73">
        <v>2969.4134761054052</v>
      </c>
    </row>
    <row r="83" spans="1:31" x14ac:dyDescent="0.3">
      <c r="A83" s="72" t="s">
        <v>1356</v>
      </c>
      <c r="B83" s="72" t="s">
        <v>1348</v>
      </c>
      <c r="C83" s="73">
        <v>0</v>
      </c>
      <c r="D83" s="73">
        <v>0</v>
      </c>
      <c r="E83" s="73">
        <v>0</v>
      </c>
      <c r="F83" s="73">
        <v>0</v>
      </c>
      <c r="G83" s="73">
        <v>0</v>
      </c>
      <c r="H83" s="73">
        <v>0</v>
      </c>
      <c r="I83" s="73">
        <v>0</v>
      </c>
      <c r="J83" s="73">
        <v>0</v>
      </c>
      <c r="K83" s="73">
        <v>0</v>
      </c>
      <c r="L83" s="73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  <c r="R83" s="73">
        <v>0</v>
      </c>
      <c r="S83" s="73">
        <v>0</v>
      </c>
      <c r="T83" s="73">
        <v>0</v>
      </c>
      <c r="U83" s="73">
        <v>0</v>
      </c>
      <c r="V83" s="73">
        <v>1.2368138E-4</v>
      </c>
      <c r="W83" s="73">
        <v>1.2368163E-4</v>
      </c>
      <c r="X83" s="73">
        <v>1.2368332E-4</v>
      </c>
      <c r="Y83" s="73">
        <v>1.2368298E-4</v>
      </c>
      <c r="Z83" s="73">
        <v>1.2368279999999999E-4</v>
      </c>
      <c r="AA83" s="73">
        <v>1.2372395999999999E-4</v>
      </c>
      <c r="AB83" s="73">
        <v>1.2368395E-4</v>
      </c>
      <c r="AC83" s="73">
        <v>1.236849E-4</v>
      </c>
      <c r="AD83" s="73">
        <v>1.2368703E-4</v>
      </c>
      <c r="AE83" s="73">
        <v>1.2368964000000001E-4</v>
      </c>
    </row>
    <row r="84" spans="1:31" x14ac:dyDescent="0.3">
      <c r="A84" s="72" t="s">
        <v>1356</v>
      </c>
      <c r="B84" s="72" t="s">
        <v>1349</v>
      </c>
      <c r="C84" s="73">
        <v>0</v>
      </c>
      <c r="D84" s="73">
        <v>0</v>
      </c>
      <c r="E84" s="73">
        <v>0</v>
      </c>
      <c r="F84" s="73">
        <v>0</v>
      </c>
      <c r="G84" s="73">
        <v>0</v>
      </c>
      <c r="H84" s="73">
        <v>0</v>
      </c>
      <c r="I84" s="73">
        <v>0</v>
      </c>
      <c r="J84" s="73">
        <v>0</v>
      </c>
      <c r="K84" s="73">
        <v>0</v>
      </c>
      <c r="L84" s="73">
        <v>0</v>
      </c>
      <c r="M84" s="73">
        <v>0</v>
      </c>
      <c r="N84" s="73">
        <v>0</v>
      </c>
      <c r="O84" s="73">
        <v>0</v>
      </c>
      <c r="P84" s="73">
        <v>0</v>
      </c>
      <c r="Q84" s="73">
        <v>0</v>
      </c>
      <c r="R84" s="73">
        <v>0</v>
      </c>
      <c r="S84" s="73">
        <v>0</v>
      </c>
      <c r="T84" s="73">
        <v>0</v>
      </c>
      <c r="U84" s="73">
        <v>0</v>
      </c>
      <c r="V84" s="73">
        <v>0</v>
      </c>
      <c r="W84" s="73">
        <v>0</v>
      </c>
      <c r="X84" s="73">
        <v>0</v>
      </c>
      <c r="Y84" s="73">
        <v>0</v>
      </c>
      <c r="Z84" s="73">
        <v>0</v>
      </c>
      <c r="AA84" s="73">
        <v>0</v>
      </c>
      <c r="AB84" s="73">
        <v>1.0105673E-4</v>
      </c>
      <c r="AC84" s="73">
        <v>1.06496394E-4</v>
      </c>
      <c r="AD84" s="73">
        <v>1.1618223999999899E-4</v>
      </c>
      <c r="AE84" s="73">
        <v>1.20627454E-4</v>
      </c>
    </row>
    <row r="85" spans="1:31" x14ac:dyDescent="0.3">
      <c r="A85" s="72" t="s">
        <v>1356</v>
      </c>
      <c r="B85" s="72" t="s">
        <v>612</v>
      </c>
      <c r="C85" s="73">
        <v>0</v>
      </c>
      <c r="D85" s="73">
        <v>0</v>
      </c>
      <c r="E85" s="73">
        <v>0</v>
      </c>
      <c r="F85" s="73">
        <v>0</v>
      </c>
      <c r="G85" s="73">
        <v>0</v>
      </c>
      <c r="H85" s="73">
        <v>0</v>
      </c>
      <c r="I85" s="73">
        <v>0</v>
      </c>
      <c r="J85" s="73">
        <v>0</v>
      </c>
      <c r="K85" s="73">
        <v>0</v>
      </c>
      <c r="L85" s="73">
        <v>0</v>
      </c>
      <c r="M85" s="73">
        <v>0</v>
      </c>
      <c r="N85" s="73">
        <v>0</v>
      </c>
      <c r="O85" s="73">
        <v>0</v>
      </c>
      <c r="P85" s="73">
        <v>0</v>
      </c>
      <c r="Q85" s="73">
        <v>0</v>
      </c>
      <c r="R85" s="73">
        <v>0</v>
      </c>
      <c r="S85" s="73">
        <v>0</v>
      </c>
      <c r="T85" s="73">
        <v>0</v>
      </c>
      <c r="U85" s="73">
        <v>0</v>
      </c>
      <c r="V85" s="73">
        <v>0</v>
      </c>
      <c r="W85" s="73">
        <v>0</v>
      </c>
      <c r="X85" s="73">
        <v>0</v>
      </c>
      <c r="Y85" s="73">
        <v>0</v>
      </c>
      <c r="Z85" s="73">
        <v>0</v>
      </c>
      <c r="AA85" s="73">
        <v>0</v>
      </c>
      <c r="AB85" s="73">
        <v>0</v>
      </c>
      <c r="AC85" s="73">
        <v>0</v>
      </c>
      <c r="AD85" s="73">
        <v>0</v>
      </c>
      <c r="AE85" s="73">
        <v>0</v>
      </c>
    </row>
    <row r="86" spans="1:31" x14ac:dyDescent="0.3">
      <c r="A86" s="72" t="s">
        <v>1356</v>
      </c>
      <c r="B86" s="72" t="s">
        <v>1350</v>
      </c>
      <c r="C86" s="73">
        <v>2.531000047922126</v>
      </c>
      <c r="D86" s="73">
        <v>5.8989998698234514</v>
      </c>
      <c r="E86" s="73">
        <v>10.95600008964537</v>
      </c>
      <c r="F86" s="73">
        <v>18.307000398635768</v>
      </c>
      <c r="G86" s="73">
        <v>27.271999120712248</v>
      </c>
      <c r="H86" s="73">
        <v>37.668000698089529</v>
      </c>
      <c r="I86" s="73">
        <v>50.497000694274853</v>
      </c>
      <c r="J86" s="73">
        <v>65.411998748779297</v>
      </c>
      <c r="K86" s="73">
        <v>82.598003387451101</v>
      </c>
      <c r="L86" s="73">
        <v>96.729002952575598</v>
      </c>
      <c r="M86" s="73">
        <v>112.11099720001209</v>
      </c>
      <c r="N86" s="73">
        <v>128.7480001449583</v>
      </c>
      <c r="O86" s="73">
        <v>146.674007415771</v>
      </c>
      <c r="P86" s="73">
        <v>164.1120033264157</v>
      </c>
      <c r="Q86" s="73">
        <v>182.07299804687452</v>
      </c>
      <c r="R86" s="73">
        <v>191.79999732971089</v>
      </c>
      <c r="S86" s="73">
        <v>202.03400230407689</v>
      </c>
      <c r="T86" s="73">
        <v>212.35599899291938</v>
      </c>
      <c r="U86" s="73">
        <v>223.17800712585358</v>
      </c>
      <c r="V86" s="73">
        <v>234.19300270080521</v>
      </c>
      <c r="W86" s="73">
        <v>245.49399948120112</v>
      </c>
      <c r="X86" s="73">
        <v>256.95800399780211</v>
      </c>
      <c r="Y86" s="73">
        <v>268.73600196838322</v>
      </c>
      <c r="Z86" s="73">
        <v>280.62199401855423</v>
      </c>
      <c r="AA86" s="73">
        <v>292.61600875854447</v>
      </c>
      <c r="AB86" s="73">
        <v>304.57599258422778</v>
      </c>
      <c r="AC86" s="73">
        <v>316.62600326538069</v>
      </c>
      <c r="AD86" s="73">
        <v>328.75601196289063</v>
      </c>
      <c r="AE86" s="73">
        <v>340.86399841308514</v>
      </c>
    </row>
    <row r="87" spans="1:31" x14ac:dyDescent="0.3">
      <c r="A87" s="96" t="s">
        <v>1351</v>
      </c>
      <c r="B87" s="96"/>
      <c r="C87" s="74">
        <v>3791.395006267087</v>
      </c>
      <c r="D87" s="74">
        <v>3791.395006267087</v>
      </c>
      <c r="E87" s="74">
        <v>3924.5092262670869</v>
      </c>
      <c r="F87" s="74">
        <v>3924.5092262670869</v>
      </c>
      <c r="G87" s="74">
        <v>3924.5092262670869</v>
      </c>
      <c r="H87" s="74">
        <v>3924.5092262670869</v>
      </c>
      <c r="I87" s="74">
        <v>4061.6648762670879</v>
      </c>
      <c r="J87" s="74">
        <v>4198.820276267088</v>
      </c>
      <c r="K87" s="74">
        <v>4335.9756762670877</v>
      </c>
      <c r="L87" s="74">
        <v>4477.3034375362895</v>
      </c>
      <c r="M87" s="74">
        <v>4619.1071732670889</v>
      </c>
      <c r="N87" s="74">
        <v>4761.6748562670891</v>
      </c>
      <c r="O87" s="74">
        <v>4904.2428962670892</v>
      </c>
      <c r="P87" s="74">
        <v>5046.8106362670896</v>
      </c>
      <c r="Q87" s="74">
        <v>5189.3783262670877</v>
      </c>
      <c r="R87" s="74">
        <v>5331.9462862670898</v>
      </c>
      <c r="S87" s="74">
        <v>5474.5139862670894</v>
      </c>
      <c r="T87" s="74">
        <v>5617.242451067089</v>
      </c>
      <c r="U87" s="74">
        <v>5764.9780302670897</v>
      </c>
      <c r="V87" s="74">
        <v>5792.713587522775</v>
      </c>
      <c r="W87" s="74">
        <v>5792.7135875290187</v>
      </c>
      <c r="X87" s="74">
        <v>5792.7135875376898</v>
      </c>
      <c r="Y87" s="74">
        <v>5792.7135875409895</v>
      </c>
      <c r="Z87" s="74">
        <v>5644.3135936477202</v>
      </c>
      <c r="AA87" s="74">
        <v>5644.3135936944045</v>
      </c>
      <c r="AB87" s="74">
        <v>5644.3135936616045</v>
      </c>
      <c r="AC87" s="74">
        <v>5644.3135936697745</v>
      </c>
      <c r="AD87" s="74">
        <v>5644.313593681155</v>
      </c>
      <c r="AE87" s="74">
        <v>5644.3135936915287</v>
      </c>
    </row>
    <row r="90" spans="1:31" x14ac:dyDescent="0.3">
      <c r="A90" s="70" t="s">
        <v>1357</v>
      </c>
    </row>
    <row r="91" spans="1:31" x14ac:dyDescent="0.3">
      <c r="A91" s="68" t="s">
        <v>1233</v>
      </c>
      <c r="B91" s="68" t="s">
        <v>1315</v>
      </c>
      <c r="C91" s="68" t="s">
        <v>1316</v>
      </c>
      <c r="D91" s="68" t="s">
        <v>1317</v>
      </c>
      <c r="E91" s="68" t="s">
        <v>1318</v>
      </c>
      <c r="F91" s="68" t="s">
        <v>1319</v>
      </c>
      <c r="G91" s="68" t="s">
        <v>1320</v>
      </c>
      <c r="H91" s="68" t="s">
        <v>1321</v>
      </c>
      <c r="I91" s="68" t="s">
        <v>1322</v>
      </c>
      <c r="J91" s="68" t="s">
        <v>1323</v>
      </c>
      <c r="K91" s="68" t="s">
        <v>1324</v>
      </c>
      <c r="L91" s="68" t="s">
        <v>1325</v>
      </c>
      <c r="M91" s="68" t="s">
        <v>1326</v>
      </c>
      <c r="N91" s="68" t="s">
        <v>1327</v>
      </c>
      <c r="O91" s="68" t="s">
        <v>1328</v>
      </c>
      <c r="P91" s="68" t="s">
        <v>1329</v>
      </c>
      <c r="Q91" s="68" t="s">
        <v>1330</v>
      </c>
      <c r="R91" s="68" t="s">
        <v>1331</v>
      </c>
      <c r="S91" s="68" t="s">
        <v>1332</v>
      </c>
      <c r="T91" s="68" t="s">
        <v>1333</v>
      </c>
      <c r="U91" s="68" t="s">
        <v>1334</v>
      </c>
      <c r="V91" s="68" t="s">
        <v>1335</v>
      </c>
      <c r="W91" s="68" t="s">
        <v>1336</v>
      </c>
      <c r="X91" s="68" t="s">
        <v>1337</v>
      </c>
      <c r="Y91" s="68" t="s">
        <v>1338</v>
      </c>
      <c r="Z91" s="68" t="s">
        <v>1339</v>
      </c>
      <c r="AA91" s="68" t="s">
        <v>1340</v>
      </c>
      <c r="AB91" s="68" t="s">
        <v>1341</v>
      </c>
      <c r="AC91" s="68" t="s">
        <v>1342</v>
      </c>
      <c r="AD91" s="68" t="s">
        <v>1343</v>
      </c>
      <c r="AE91" s="68" t="s">
        <v>1344</v>
      </c>
    </row>
    <row r="92" spans="1:31" x14ac:dyDescent="0.3">
      <c r="A92" s="72" t="s">
        <v>1345</v>
      </c>
      <c r="B92" s="72" t="s">
        <v>1358</v>
      </c>
      <c r="C92" s="73">
        <v>260.329999923706</v>
      </c>
      <c r="D92" s="73">
        <v>600.32999992370605</v>
      </c>
      <c r="E92" s="73">
        <v>600.32999992370605</v>
      </c>
      <c r="F92" s="73">
        <v>600.32999992370605</v>
      </c>
      <c r="G92" s="73">
        <v>600.32999992370605</v>
      </c>
      <c r="H92" s="73">
        <v>600.32999992370605</v>
      </c>
      <c r="I92" s="73">
        <v>600.32999992370605</v>
      </c>
      <c r="J92" s="73">
        <v>600.33025067072595</v>
      </c>
      <c r="K92" s="73">
        <v>600.33044750339604</v>
      </c>
      <c r="L92" s="73">
        <v>570.33054829072603</v>
      </c>
      <c r="M92" s="73">
        <v>570.33055472676597</v>
      </c>
      <c r="N92" s="73">
        <v>785.76691593424596</v>
      </c>
      <c r="O92" s="73">
        <v>1037.5037961013099</v>
      </c>
      <c r="P92" s="73">
        <v>1012.50379622424</v>
      </c>
      <c r="Q92" s="73">
        <v>1332.6254348930402</v>
      </c>
      <c r="R92" s="73">
        <v>1332.62543496075</v>
      </c>
      <c r="S92" s="73">
        <v>1892.9326468464799</v>
      </c>
      <c r="T92" s="73">
        <v>1892.932646946</v>
      </c>
      <c r="U92" s="73">
        <v>2378.2486346976298</v>
      </c>
      <c r="V92" s="73">
        <v>2358.2486347804997</v>
      </c>
      <c r="W92" s="73">
        <v>3155.2819073986998</v>
      </c>
      <c r="X92" s="73">
        <v>3279.1340031555001</v>
      </c>
      <c r="Y92" s="73">
        <v>3279.1340031749</v>
      </c>
      <c r="Z92" s="73">
        <v>4177.5638300000001</v>
      </c>
      <c r="AA92" s="73">
        <v>4177.5638099999996</v>
      </c>
      <c r="AB92" s="73">
        <v>5511.5848110567294</v>
      </c>
      <c r="AC92" s="73">
        <v>5511.5847364963938</v>
      </c>
      <c r="AD92" s="73">
        <v>6371.5261261822416</v>
      </c>
      <c r="AE92" s="73">
        <v>6578.4053706274535</v>
      </c>
    </row>
    <row r="93" spans="1:31" x14ac:dyDescent="0.3">
      <c r="A93" s="72" t="s">
        <v>1345</v>
      </c>
      <c r="B93" s="72" t="s">
        <v>1359</v>
      </c>
      <c r="C93" s="73">
        <v>1330</v>
      </c>
      <c r="D93" s="73">
        <v>1330</v>
      </c>
      <c r="E93" s="73">
        <v>1330</v>
      </c>
      <c r="F93" s="73">
        <v>1330</v>
      </c>
      <c r="G93" s="73">
        <v>3370</v>
      </c>
      <c r="H93" s="73">
        <v>3370</v>
      </c>
      <c r="I93" s="73">
        <v>3370</v>
      </c>
      <c r="J93" s="73">
        <v>3370.0002543609098</v>
      </c>
      <c r="K93" s="73">
        <v>5370.0000799030458</v>
      </c>
      <c r="L93" s="73">
        <v>5370.0002064030195</v>
      </c>
      <c r="M93" s="73">
        <v>5370.0002240994099</v>
      </c>
      <c r="N93" s="73">
        <v>7064.5104206444903</v>
      </c>
      <c r="O93" s="73">
        <v>7336.9897006568399</v>
      </c>
      <c r="P93" s="73">
        <v>7336.9897006629899</v>
      </c>
      <c r="Q93" s="73">
        <v>7664.3804433238402</v>
      </c>
      <c r="R93" s="73">
        <v>7664.3804433532205</v>
      </c>
      <c r="S93" s="73">
        <v>8516.5560481071698</v>
      </c>
      <c r="T93" s="73">
        <v>8516.5560481252305</v>
      </c>
      <c r="U93" s="73">
        <v>8516.5561454127201</v>
      </c>
      <c r="V93" s="73">
        <v>8516.5561454404306</v>
      </c>
      <c r="W93" s="73">
        <v>9973.0120456295499</v>
      </c>
      <c r="X93" s="73">
        <v>11294.801045688921</v>
      </c>
      <c r="Y93" s="73">
        <v>11294.801045701519</v>
      </c>
      <c r="Z93" s="73">
        <v>11297.54168245246</v>
      </c>
      <c r="AA93" s="73">
        <v>11297.54168248279</v>
      </c>
      <c r="AB93" s="73">
        <v>11303.409582554499</v>
      </c>
      <c r="AC93" s="73">
        <v>11303.409582586521</v>
      </c>
      <c r="AD93" s="73">
        <v>11470.000382642951</v>
      </c>
      <c r="AE93" s="73">
        <v>11470.00038271528</v>
      </c>
    </row>
    <row r="94" spans="1:31" x14ac:dyDescent="0.3">
      <c r="A94" s="72" t="s">
        <v>1345</v>
      </c>
      <c r="B94" s="72" t="s">
        <v>1360</v>
      </c>
      <c r="C94" s="73">
        <v>95.565001159906174</v>
      </c>
      <c r="D94" s="73">
        <v>222.30399817228289</v>
      </c>
      <c r="E94" s="73">
        <v>472.72400641441254</v>
      </c>
      <c r="F94" s="73">
        <v>827.38901638984419</v>
      </c>
      <c r="G94" s="73">
        <v>1275.4639947414385</v>
      </c>
      <c r="H94" s="73">
        <v>1796.002980709073</v>
      </c>
      <c r="I94" s="73">
        <v>2438.3960294723474</v>
      </c>
      <c r="J94" s="73">
        <v>3184.4369697570778</v>
      </c>
      <c r="K94" s="73">
        <v>4042.5660362243557</v>
      </c>
      <c r="L94" s="73">
        <v>4718.5470113754145</v>
      </c>
      <c r="M94" s="73">
        <v>5463.8920488357453</v>
      </c>
      <c r="N94" s="73">
        <v>6261.2278814315578</v>
      </c>
      <c r="O94" s="73">
        <v>7107.5971488952464</v>
      </c>
      <c r="P94" s="73">
        <v>7905.5148887634123</v>
      </c>
      <c r="Q94" s="73">
        <v>8730.1271591186469</v>
      </c>
      <c r="R94" s="73">
        <v>9162.6489810943513</v>
      </c>
      <c r="S94" s="73">
        <v>9618.3372249603162</v>
      </c>
      <c r="T94" s="73">
        <v>10079.154048919669</v>
      </c>
      <c r="U94" s="73">
        <v>10567.066068649285</v>
      </c>
      <c r="V94" s="73">
        <v>11065.494928359969</v>
      </c>
      <c r="W94" s="73">
        <v>11575.234004974354</v>
      </c>
      <c r="X94" s="73">
        <v>12098.768871307355</v>
      </c>
      <c r="Y94" s="73">
        <v>12640.389154434191</v>
      </c>
      <c r="Z94" s="73">
        <v>13204.069122314442</v>
      </c>
      <c r="AA94" s="73">
        <v>13783.858104705803</v>
      </c>
      <c r="AB94" s="73">
        <v>14380.364139556885</v>
      </c>
      <c r="AC94" s="73">
        <v>14988.57563400268</v>
      </c>
      <c r="AD94" s="73">
        <v>15603.09802246093</v>
      </c>
      <c r="AE94" s="73">
        <v>16225.747894287102</v>
      </c>
    </row>
    <row r="96" spans="1:31" x14ac:dyDescent="0.3">
      <c r="A96" s="68" t="s">
        <v>1233</v>
      </c>
      <c r="B96" s="68" t="s">
        <v>1315</v>
      </c>
      <c r="C96" s="68" t="s">
        <v>1316</v>
      </c>
      <c r="D96" s="68" t="s">
        <v>1317</v>
      </c>
      <c r="E96" s="68" t="s">
        <v>1318</v>
      </c>
      <c r="F96" s="68" t="s">
        <v>1319</v>
      </c>
      <c r="G96" s="68" t="s">
        <v>1320</v>
      </c>
      <c r="H96" s="68" t="s">
        <v>1321</v>
      </c>
      <c r="I96" s="68" t="s">
        <v>1322</v>
      </c>
      <c r="J96" s="68" t="s">
        <v>1323</v>
      </c>
      <c r="K96" s="68" t="s">
        <v>1324</v>
      </c>
      <c r="L96" s="68" t="s">
        <v>1325</v>
      </c>
      <c r="M96" s="68" t="s">
        <v>1326</v>
      </c>
      <c r="N96" s="68" t="s">
        <v>1327</v>
      </c>
      <c r="O96" s="68" t="s">
        <v>1328</v>
      </c>
      <c r="P96" s="68" t="s">
        <v>1329</v>
      </c>
      <c r="Q96" s="68" t="s">
        <v>1330</v>
      </c>
      <c r="R96" s="68" t="s">
        <v>1331</v>
      </c>
      <c r="S96" s="68" t="s">
        <v>1332</v>
      </c>
      <c r="T96" s="68" t="s">
        <v>1333</v>
      </c>
      <c r="U96" s="68" t="s">
        <v>1334</v>
      </c>
      <c r="V96" s="68" t="s">
        <v>1335</v>
      </c>
      <c r="W96" s="68" t="s">
        <v>1336</v>
      </c>
      <c r="X96" s="68" t="s">
        <v>1337</v>
      </c>
      <c r="Y96" s="68" t="s">
        <v>1338</v>
      </c>
      <c r="Z96" s="68" t="s">
        <v>1339</v>
      </c>
      <c r="AA96" s="68" t="s">
        <v>1340</v>
      </c>
      <c r="AB96" s="68" t="s">
        <v>1341</v>
      </c>
      <c r="AC96" s="68" t="s">
        <v>1342</v>
      </c>
      <c r="AD96" s="68" t="s">
        <v>1343</v>
      </c>
      <c r="AE96" s="68" t="s">
        <v>1344</v>
      </c>
    </row>
    <row r="97" spans="1:31" x14ac:dyDescent="0.3">
      <c r="A97" s="72" t="s">
        <v>1352</v>
      </c>
      <c r="B97" s="72" t="s">
        <v>1358</v>
      </c>
      <c r="C97" s="73">
        <v>0</v>
      </c>
      <c r="D97" s="73">
        <v>0</v>
      </c>
      <c r="E97" s="73">
        <v>0</v>
      </c>
      <c r="F97" s="73">
        <v>0</v>
      </c>
      <c r="G97" s="73">
        <v>0</v>
      </c>
      <c r="H97" s="73">
        <v>0</v>
      </c>
      <c r="I97" s="73">
        <v>0</v>
      </c>
      <c r="J97" s="73">
        <v>0</v>
      </c>
      <c r="K97" s="73">
        <v>1.9677055999999999E-4</v>
      </c>
      <c r="L97" s="73">
        <v>1.9678324999999999E-4</v>
      </c>
      <c r="M97" s="73">
        <v>1.9679178000000001E-4</v>
      </c>
      <c r="N97" s="73">
        <v>5.3859853999999995E-4</v>
      </c>
      <c r="O97" s="73">
        <v>5.3865230999999999E-4</v>
      </c>
      <c r="P97" s="73">
        <v>5.3866483999999903E-4</v>
      </c>
      <c r="Q97" s="73">
        <v>8.5903853999999991E-4</v>
      </c>
      <c r="R97" s="73">
        <v>8.590653499999999E-4</v>
      </c>
      <c r="S97" s="73">
        <v>8.8071137999999995E-4</v>
      </c>
      <c r="T97" s="73">
        <v>8.8076389999999999E-4</v>
      </c>
      <c r="U97" s="73">
        <v>485.31686842542996</v>
      </c>
      <c r="V97" s="73">
        <v>485.31686845569999</v>
      </c>
      <c r="W97" s="73">
        <v>1055.82575</v>
      </c>
      <c r="X97" s="73">
        <v>1055.82575</v>
      </c>
      <c r="Y97" s="73">
        <v>1055.82575</v>
      </c>
      <c r="Z97" s="73">
        <v>1774.1845000000001</v>
      </c>
      <c r="AA97" s="73">
        <v>1774.1845000000001</v>
      </c>
      <c r="AB97" s="73">
        <v>1774.1845000000001</v>
      </c>
      <c r="AC97" s="73">
        <v>1774.1844300000002</v>
      </c>
      <c r="AD97" s="73">
        <v>1774.1844300000002</v>
      </c>
      <c r="AE97" s="73">
        <v>1774.1841300000001</v>
      </c>
    </row>
    <row r="98" spans="1:31" x14ac:dyDescent="0.3">
      <c r="A98" s="72" t="s">
        <v>1352</v>
      </c>
      <c r="B98" s="72" t="s">
        <v>1359</v>
      </c>
      <c r="C98" s="73">
        <v>840</v>
      </c>
      <c r="D98" s="73">
        <v>840</v>
      </c>
      <c r="E98" s="73">
        <v>840</v>
      </c>
      <c r="F98" s="73">
        <v>840</v>
      </c>
      <c r="G98" s="73">
        <v>2880</v>
      </c>
      <c r="H98" s="73">
        <v>2880</v>
      </c>
      <c r="I98" s="73">
        <v>2880</v>
      </c>
      <c r="J98" s="73">
        <v>2880</v>
      </c>
      <c r="K98" s="73">
        <v>4879.9997999999996</v>
      </c>
      <c r="L98" s="73">
        <v>4879.9997999999996</v>
      </c>
      <c r="M98" s="73">
        <v>4879.9997999999996</v>
      </c>
      <c r="N98" s="73">
        <v>4879.9999006444905</v>
      </c>
      <c r="O98" s="73">
        <v>4879.9999006568396</v>
      </c>
      <c r="P98" s="73">
        <v>4879.9999006629896</v>
      </c>
      <c r="Q98" s="73">
        <v>4879.9999433238399</v>
      </c>
      <c r="R98" s="73">
        <v>4879.9999433532203</v>
      </c>
      <c r="S98" s="73">
        <v>4879.99994810717</v>
      </c>
      <c r="T98" s="73">
        <v>4879.9999481252298</v>
      </c>
      <c r="U98" s="73">
        <v>4880.0000454127203</v>
      </c>
      <c r="V98" s="73">
        <v>4880.0000454404299</v>
      </c>
      <c r="W98" s="73">
        <v>5480.0002456295497</v>
      </c>
      <c r="X98" s="73">
        <v>5480.0002456889197</v>
      </c>
      <c r="Y98" s="73">
        <v>5480.0002457015198</v>
      </c>
      <c r="Z98" s="73">
        <v>5480.0002458051003</v>
      </c>
      <c r="AA98" s="73">
        <v>5480.0002458282397</v>
      </c>
      <c r="AB98" s="73">
        <v>5480.0002458877298</v>
      </c>
      <c r="AC98" s="73">
        <v>5480.0002459069401</v>
      </c>
      <c r="AD98" s="73">
        <v>5480.0002459527204</v>
      </c>
      <c r="AE98" s="73">
        <v>5480.0002459918996</v>
      </c>
    </row>
    <row r="99" spans="1:31" x14ac:dyDescent="0.3">
      <c r="A99" s="72" t="s">
        <v>1352</v>
      </c>
      <c r="B99" s="72" t="s">
        <v>1360</v>
      </c>
      <c r="C99" s="73">
        <v>33.809000492095876</v>
      </c>
      <c r="D99" s="73">
        <v>82.708997726440401</v>
      </c>
      <c r="E99" s="73">
        <v>156.7610015869133</v>
      </c>
      <c r="F99" s="73">
        <v>263.89000701904251</v>
      </c>
      <c r="G99" s="73">
        <v>405.04799652099609</v>
      </c>
      <c r="H99" s="73">
        <v>567.05899810790902</v>
      </c>
      <c r="I99" s="73">
        <v>769.63403320312409</v>
      </c>
      <c r="J99" s="73">
        <v>1010.102981567382</v>
      </c>
      <c r="K99" s="73">
        <v>1287.846038818356</v>
      </c>
      <c r="L99" s="73">
        <v>1513.001998901364</v>
      </c>
      <c r="M99" s="73">
        <v>1757.9950256347629</v>
      </c>
      <c r="N99" s="73">
        <v>2022.752929687492</v>
      </c>
      <c r="O99" s="73">
        <v>2303.8510437011641</v>
      </c>
      <c r="P99" s="73">
        <v>2570.3709106445258</v>
      </c>
      <c r="Q99" s="73">
        <v>2845.8051147460928</v>
      </c>
      <c r="R99" s="73">
        <v>2993.400024414062</v>
      </c>
      <c r="S99" s="73">
        <v>3149.60205078125</v>
      </c>
      <c r="T99" s="73">
        <v>3306.082000732416</v>
      </c>
      <c r="U99" s="73">
        <v>3472.6760864257813</v>
      </c>
      <c r="V99" s="73">
        <v>3642.4990844726508</v>
      </c>
      <c r="W99" s="73">
        <v>3815.6539916992128</v>
      </c>
      <c r="X99" s="73">
        <v>3993.2119750976508</v>
      </c>
      <c r="Y99" s="73">
        <v>4175.7440795898383</v>
      </c>
      <c r="Z99" s="73">
        <v>4364.7819213867133</v>
      </c>
      <c r="AA99" s="73">
        <v>4557.4061279296875</v>
      </c>
      <c r="AB99" s="73">
        <v>4750.507080078125</v>
      </c>
      <c r="AC99" s="73">
        <v>4944.2018432617178</v>
      </c>
      <c r="AD99" s="73">
        <v>5141.238037109375</v>
      </c>
      <c r="AE99" s="73">
        <v>5338.71484375</v>
      </c>
    </row>
    <row r="101" spans="1:31" x14ac:dyDescent="0.3">
      <c r="A101" s="68" t="s">
        <v>1233</v>
      </c>
      <c r="B101" s="68" t="s">
        <v>1315</v>
      </c>
      <c r="C101" s="68" t="s">
        <v>1316</v>
      </c>
      <c r="D101" s="68" t="s">
        <v>1317</v>
      </c>
      <c r="E101" s="68" t="s">
        <v>1318</v>
      </c>
      <c r="F101" s="68" t="s">
        <v>1319</v>
      </c>
      <c r="G101" s="68" t="s">
        <v>1320</v>
      </c>
      <c r="H101" s="68" t="s">
        <v>1321</v>
      </c>
      <c r="I101" s="68" t="s">
        <v>1322</v>
      </c>
      <c r="J101" s="68" t="s">
        <v>1323</v>
      </c>
      <c r="K101" s="68" t="s">
        <v>1324</v>
      </c>
      <c r="L101" s="68" t="s">
        <v>1325</v>
      </c>
      <c r="M101" s="68" t="s">
        <v>1326</v>
      </c>
      <c r="N101" s="68" t="s">
        <v>1327</v>
      </c>
      <c r="O101" s="68" t="s">
        <v>1328</v>
      </c>
      <c r="P101" s="68" t="s">
        <v>1329</v>
      </c>
      <c r="Q101" s="68" t="s">
        <v>1330</v>
      </c>
      <c r="R101" s="68" t="s">
        <v>1331</v>
      </c>
      <c r="S101" s="68" t="s">
        <v>1332</v>
      </c>
      <c r="T101" s="68" t="s">
        <v>1333</v>
      </c>
      <c r="U101" s="68" t="s">
        <v>1334</v>
      </c>
      <c r="V101" s="68" t="s">
        <v>1335</v>
      </c>
      <c r="W101" s="68" t="s">
        <v>1336</v>
      </c>
      <c r="X101" s="68" t="s">
        <v>1337</v>
      </c>
      <c r="Y101" s="68" t="s">
        <v>1338</v>
      </c>
      <c r="Z101" s="68" t="s">
        <v>1339</v>
      </c>
      <c r="AA101" s="68" t="s">
        <v>1340</v>
      </c>
      <c r="AB101" s="68" t="s">
        <v>1341</v>
      </c>
      <c r="AC101" s="68" t="s">
        <v>1342</v>
      </c>
      <c r="AD101" s="68" t="s">
        <v>1343</v>
      </c>
      <c r="AE101" s="68" t="s">
        <v>1344</v>
      </c>
    </row>
    <row r="102" spans="1:31" x14ac:dyDescent="0.3">
      <c r="A102" s="72" t="s">
        <v>1353</v>
      </c>
      <c r="B102" s="72" t="s">
        <v>1358</v>
      </c>
      <c r="C102" s="73">
        <v>0</v>
      </c>
      <c r="D102" s="73">
        <v>20</v>
      </c>
      <c r="E102" s="73">
        <v>20</v>
      </c>
      <c r="F102" s="73">
        <v>20</v>
      </c>
      <c r="G102" s="73">
        <v>20</v>
      </c>
      <c r="H102" s="73">
        <v>20</v>
      </c>
      <c r="I102" s="73">
        <v>20</v>
      </c>
      <c r="J102" s="73">
        <v>20.000250747020001</v>
      </c>
      <c r="K102" s="73">
        <v>20.000250809130002</v>
      </c>
      <c r="L102" s="73">
        <v>20.0002508699</v>
      </c>
      <c r="M102" s="73">
        <v>20.000250916100001</v>
      </c>
      <c r="N102" s="73">
        <v>234.21046000000001</v>
      </c>
      <c r="O102" s="73">
        <v>541.27733999999998</v>
      </c>
      <c r="P102" s="73">
        <v>541.27733999999998</v>
      </c>
      <c r="Q102" s="73">
        <v>541.27733999999998</v>
      </c>
      <c r="R102" s="73">
        <v>541.27733999999998</v>
      </c>
      <c r="S102" s="73">
        <v>940.13679999999999</v>
      </c>
      <c r="T102" s="73">
        <v>940.13679999999999</v>
      </c>
      <c r="U102" s="73">
        <v>940.13679999999999</v>
      </c>
      <c r="V102" s="73">
        <v>920.13679999999999</v>
      </c>
      <c r="W102" s="73">
        <v>920.13679999999999</v>
      </c>
      <c r="X102" s="73">
        <v>1343.9889000000001</v>
      </c>
      <c r="Y102" s="73">
        <v>1343.9889000000001</v>
      </c>
      <c r="Z102" s="73">
        <v>1343.9889000000001</v>
      </c>
      <c r="AA102" s="73">
        <v>1343.9889000000001</v>
      </c>
      <c r="AB102" s="73">
        <v>2678.0097999999998</v>
      </c>
      <c r="AC102" s="73">
        <v>2678.0097999999998</v>
      </c>
      <c r="AD102" s="73">
        <v>3537.9512</v>
      </c>
      <c r="AE102" s="73">
        <v>3537.9512</v>
      </c>
    </row>
    <row r="103" spans="1:31" x14ac:dyDescent="0.3">
      <c r="A103" s="72" t="s">
        <v>1353</v>
      </c>
      <c r="B103" s="72" t="s">
        <v>1359</v>
      </c>
      <c r="C103" s="73">
        <v>490</v>
      </c>
      <c r="D103" s="73">
        <v>490</v>
      </c>
      <c r="E103" s="73">
        <v>490</v>
      </c>
      <c r="F103" s="73">
        <v>490</v>
      </c>
      <c r="G103" s="73">
        <v>490</v>
      </c>
      <c r="H103" s="73">
        <v>490</v>
      </c>
      <c r="I103" s="73">
        <v>490</v>
      </c>
      <c r="J103" s="73">
        <v>490.00011195334002</v>
      </c>
      <c r="K103" s="73">
        <v>490.00011196534598</v>
      </c>
      <c r="L103" s="73">
        <v>490.00011199519003</v>
      </c>
      <c r="M103" s="73">
        <v>490.00011200965997</v>
      </c>
      <c r="N103" s="73">
        <v>864.80322000000001</v>
      </c>
      <c r="O103" s="73">
        <v>1137.2825</v>
      </c>
      <c r="P103" s="73">
        <v>1137.2825</v>
      </c>
      <c r="Q103" s="73">
        <v>1137.2825</v>
      </c>
      <c r="R103" s="73">
        <v>1137.2825</v>
      </c>
      <c r="S103" s="73">
        <v>1943.0505000000001</v>
      </c>
      <c r="T103" s="73">
        <v>1943.0505000000001</v>
      </c>
      <c r="U103" s="73">
        <v>1943.0505000000001</v>
      </c>
      <c r="V103" s="73">
        <v>1943.0505000000001</v>
      </c>
      <c r="W103" s="73">
        <v>2095.7523000000001</v>
      </c>
      <c r="X103" s="73">
        <v>3417.5412999999999</v>
      </c>
      <c r="Y103" s="73">
        <v>3417.5412999999999</v>
      </c>
      <c r="Z103" s="73">
        <v>3417.5412999999999</v>
      </c>
      <c r="AA103" s="73">
        <v>3417.5412999999999</v>
      </c>
      <c r="AB103" s="73">
        <v>3423.4092000000001</v>
      </c>
      <c r="AC103" s="73">
        <v>3423.4092000000001</v>
      </c>
      <c r="AD103" s="73">
        <v>3590</v>
      </c>
      <c r="AE103" s="73">
        <v>3590</v>
      </c>
    </row>
    <row r="104" spans="1:31" x14ac:dyDescent="0.3">
      <c r="A104" s="72" t="s">
        <v>1353</v>
      </c>
      <c r="B104" s="72" t="s">
        <v>1360</v>
      </c>
      <c r="C104" s="73">
        <v>18.792000293731611</v>
      </c>
      <c r="D104" s="73">
        <v>56.930000305175746</v>
      </c>
      <c r="E104" s="73">
        <v>116.31200408935541</v>
      </c>
      <c r="F104" s="73">
        <v>203.74100685119538</v>
      </c>
      <c r="G104" s="73">
        <v>316.67499160766528</v>
      </c>
      <c r="H104" s="73">
        <v>441.51198577880842</v>
      </c>
      <c r="I104" s="73">
        <v>598.09701538085881</v>
      </c>
      <c r="J104" s="73">
        <v>788.33800506591706</v>
      </c>
      <c r="K104" s="73">
        <v>1007.1959838867181</v>
      </c>
      <c r="L104" s="73">
        <v>1181.6699371337841</v>
      </c>
      <c r="M104" s="73">
        <v>1375.488037109372</v>
      </c>
      <c r="N104" s="73">
        <v>1581.046997070305</v>
      </c>
      <c r="O104" s="73">
        <v>1799.5640411376919</v>
      </c>
      <c r="P104" s="73">
        <v>2003.201034545895</v>
      </c>
      <c r="Q104" s="73">
        <v>2215.9790039062468</v>
      </c>
      <c r="R104" s="73">
        <v>2320.6339721679628</v>
      </c>
      <c r="S104" s="73">
        <v>2431.5501098632758</v>
      </c>
      <c r="T104" s="73">
        <v>2543.8589782714839</v>
      </c>
      <c r="U104" s="73">
        <v>2662.8169250488231</v>
      </c>
      <c r="V104" s="73">
        <v>2785.4378967285102</v>
      </c>
      <c r="W104" s="73">
        <v>2910.140014648432</v>
      </c>
      <c r="X104" s="73">
        <v>3039.4479064941352</v>
      </c>
      <c r="Y104" s="73">
        <v>3174.2980346679628</v>
      </c>
      <c r="Z104" s="73">
        <v>3316.8311157226563</v>
      </c>
      <c r="AA104" s="73">
        <v>3463.237915039057</v>
      </c>
      <c r="AB104" s="73">
        <v>3617.5489807128902</v>
      </c>
      <c r="AC104" s="73">
        <v>3775.544921874995</v>
      </c>
      <c r="AD104" s="73">
        <v>3934.3799438476508</v>
      </c>
      <c r="AE104" s="73">
        <v>4096.4850463867178</v>
      </c>
    </row>
    <row r="106" spans="1:31" x14ac:dyDescent="0.3">
      <c r="A106" s="68" t="s">
        <v>1233</v>
      </c>
      <c r="B106" s="68" t="s">
        <v>1315</v>
      </c>
      <c r="C106" s="68" t="s">
        <v>1316</v>
      </c>
      <c r="D106" s="68" t="s">
        <v>1317</v>
      </c>
      <c r="E106" s="68" t="s">
        <v>1318</v>
      </c>
      <c r="F106" s="68" t="s">
        <v>1319</v>
      </c>
      <c r="G106" s="68" t="s">
        <v>1320</v>
      </c>
      <c r="H106" s="68" t="s">
        <v>1321</v>
      </c>
      <c r="I106" s="68" t="s">
        <v>1322</v>
      </c>
      <c r="J106" s="68" t="s">
        <v>1323</v>
      </c>
      <c r="K106" s="68" t="s">
        <v>1324</v>
      </c>
      <c r="L106" s="68" t="s">
        <v>1325</v>
      </c>
      <c r="M106" s="68" t="s">
        <v>1326</v>
      </c>
      <c r="N106" s="68" t="s">
        <v>1327</v>
      </c>
      <c r="O106" s="68" t="s">
        <v>1328</v>
      </c>
      <c r="P106" s="68" t="s">
        <v>1329</v>
      </c>
      <c r="Q106" s="68" t="s">
        <v>1330</v>
      </c>
      <c r="R106" s="68" t="s">
        <v>1331</v>
      </c>
      <c r="S106" s="68" t="s">
        <v>1332</v>
      </c>
      <c r="T106" s="68" t="s">
        <v>1333</v>
      </c>
      <c r="U106" s="68" t="s">
        <v>1334</v>
      </c>
      <c r="V106" s="68" t="s">
        <v>1335</v>
      </c>
      <c r="W106" s="68" t="s">
        <v>1336</v>
      </c>
      <c r="X106" s="68" t="s">
        <v>1337</v>
      </c>
      <c r="Y106" s="68" t="s">
        <v>1338</v>
      </c>
      <c r="Z106" s="68" t="s">
        <v>1339</v>
      </c>
      <c r="AA106" s="68" t="s">
        <v>1340</v>
      </c>
      <c r="AB106" s="68" t="s">
        <v>1341</v>
      </c>
      <c r="AC106" s="68" t="s">
        <v>1342</v>
      </c>
      <c r="AD106" s="68" t="s">
        <v>1343</v>
      </c>
      <c r="AE106" s="68" t="s">
        <v>1344</v>
      </c>
    </row>
    <row r="107" spans="1:31" x14ac:dyDescent="0.3">
      <c r="A107" s="72" t="s">
        <v>1354</v>
      </c>
      <c r="B107" s="72" t="s">
        <v>1358</v>
      </c>
      <c r="C107" s="73">
        <v>55.329999923705998</v>
      </c>
      <c r="D107" s="73">
        <v>375.329999923706</v>
      </c>
      <c r="E107" s="73">
        <v>375.329999923706</v>
      </c>
      <c r="F107" s="73">
        <v>375.329999923706</v>
      </c>
      <c r="G107" s="73">
        <v>375.329999923706</v>
      </c>
      <c r="H107" s="73">
        <v>375.329999923706</v>
      </c>
      <c r="I107" s="73">
        <v>375.329999923706</v>
      </c>
      <c r="J107" s="73">
        <v>375.329999923706</v>
      </c>
      <c r="K107" s="73">
        <v>375.329999923706</v>
      </c>
      <c r="L107" s="73">
        <v>375.33010063757598</v>
      </c>
      <c r="M107" s="73">
        <v>375.330107018886</v>
      </c>
      <c r="N107" s="73">
        <v>375.33116563570599</v>
      </c>
      <c r="O107" s="73">
        <v>320.00116574899999</v>
      </c>
      <c r="P107" s="73">
        <v>320.00116575940001</v>
      </c>
      <c r="Q107" s="73">
        <v>320.00116585450002</v>
      </c>
      <c r="R107" s="73">
        <v>320.00116589539999</v>
      </c>
      <c r="S107" s="73">
        <v>320.00116613509999</v>
      </c>
      <c r="T107" s="73">
        <v>320.00116618210001</v>
      </c>
      <c r="U107" s="73">
        <v>320.00116627220001</v>
      </c>
      <c r="V107" s="73">
        <v>320.00116632480001</v>
      </c>
      <c r="W107" s="73">
        <v>300.00125739869998</v>
      </c>
      <c r="X107" s="73">
        <v>1.2531555000000001E-3</v>
      </c>
      <c r="Y107" s="73">
        <v>1.2531749E-3</v>
      </c>
      <c r="Z107" s="73">
        <v>180.07232999999999</v>
      </c>
      <c r="AA107" s="73">
        <v>180.07230999999999</v>
      </c>
      <c r="AB107" s="73">
        <v>180.07230999999999</v>
      </c>
      <c r="AC107" s="73">
        <v>180.07230000000001</v>
      </c>
      <c r="AD107" s="73">
        <v>180.07228000000001</v>
      </c>
      <c r="AE107" s="73">
        <v>386.95186999999999</v>
      </c>
    </row>
    <row r="108" spans="1:31" x14ac:dyDescent="0.3">
      <c r="A108" s="72" t="s">
        <v>1354</v>
      </c>
      <c r="B108" s="72" t="s">
        <v>1359</v>
      </c>
      <c r="C108" s="73">
        <v>0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1.4240756999999999E-4</v>
      </c>
      <c r="K108" s="73">
        <v>1.679377E-4</v>
      </c>
      <c r="L108" s="73">
        <v>2.9440782999999999E-4</v>
      </c>
      <c r="M108" s="73">
        <v>3.12089749999999E-4</v>
      </c>
      <c r="N108" s="73">
        <v>1319.7073</v>
      </c>
      <c r="O108" s="73">
        <v>1319.7073</v>
      </c>
      <c r="P108" s="73">
        <v>1319.7073</v>
      </c>
      <c r="Q108" s="73">
        <v>1647.098</v>
      </c>
      <c r="R108" s="73">
        <v>1647.098</v>
      </c>
      <c r="S108" s="73">
        <v>1693.5056</v>
      </c>
      <c r="T108" s="73">
        <v>1693.5056</v>
      </c>
      <c r="U108" s="73">
        <v>1693.5056</v>
      </c>
      <c r="V108" s="73">
        <v>1693.5056</v>
      </c>
      <c r="W108" s="73">
        <v>2397.2595000000001</v>
      </c>
      <c r="X108" s="73">
        <v>2397.2595000000001</v>
      </c>
      <c r="Y108" s="73">
        <v>2397.2595000000001</v>
      </c>
      <c r="Z108" s="73">
        <v>2400</v>
      </c>
      <c r="AA108" s="73">
        <v>2400</v>
      </c>
      <c r="AB108" s="73">
        <v>2400</v>
      </c>
      <c r="AC108" s="73">
        <v>2400</v>
      </c>
      <c r="AD108" s="73">
        <v>2400</v>
      </c>
      <c r="AE108" s="73">
        <v>2400</v>
      </c>
    </row>
    <row r="109" spans="1:31" x14ac:dyDescent="0.3">
      <c r="A109" s="72" t="s">
        <v>1354</v>
      </c>
      <c r="B109" s="72" t="s">
        <v>1360</v>
      </c>
      <c r="C109" s="73">
        <v>21.324999809265112</v>
      </c>
      <c r="D109" s="73">
        <v>39.332999229431003</v>
      </c>
      <c r="E109" s="73">
        <v>124.65300178527829</v>
      </c>
      <c r="F109" s="73">
        <v>240.5120048522939</v>
      </c>
      <c r="G109" s="73">
        <v>387.46300506591774</v>
      </c>
      <c r="H109" s="73">
        <v>568.47399139404206</v>
      </c>
      <c r="I109" s="73">
        <v>786.96098327636605</v>
      </c>
      <c r="J109" s="73">
        <v>1024.835983276367</v>
      </c>
      <c r="K109" s="73">
        <v>1297.2010192871039</v>
      </c>
      <c r="L109" s="73">
        <v>1508.376068115231</v>
      </c>
      <c r="M109" s="73">
        <v>1741.757995605466</v>
      </c>
      <c r="N109" s="73">
        <v>1990.8499450683539</v>
      </c>
      <c r="O109" s="73">
        <v>2255.0250549316352</v>
      </c>
      <c r="P109" s="73">
        <v>2511.4719543456981</v>
      </c>
      <c r="Q109" s="73">
        <v>2773.6560668945313</v>
      </c>
      <c r="R109" s="73">
        <v>2913.0490112304678</v>
      </c>
      <c r="S109" s="73">
        <v>3058.5720520019481</v>
      </c>
      <c r="T109" s="73">
        <v>3207.325073242187</v>
      </c>
      <c r="U109" s="73">
        <v>3364.1940307617178</v>
      </c>
      <c r="V109" s="73">
        <v>3523.5459594726508</v>
      </c>
      <c r="W109" s="73">
        <v>3687.8629760742178</v>
      </c>
      <c r="X109" s="73">
        <v>3855.463012695307</v>
      </c>
      <c r="Y109" s="73">
        <v>4029.3500366210928</v>
      </c>
      <c r="Z109" s="73">
        <v>4209.115112304682</v>
      </c>
      <c r="AA109" s="73">
        <v>4396.3960571289063</v>
      </c>
      <c r="AB109" s="73">
        <v>4589.93505859375</v>
      </c>
      <c r="AC109" s="73">
        <v>4789.6218872070313</v>
      </c>
      <c r="AD109" s="73">
        <v>4990.3800048828125</v>
      </c>
      <c r="AE109" s="73">
        <v>5195.4019775390625</v>
      </c>
    </row>
    <row r="111" spans="1:31" x14ac:dyDescent="0.3">
      <c r="A111" s="68" t="s">
        <v>1233</v>
      </c>
      <c r="B111" s="68" t="s">
        <v>1315</v>
      </c>
      <c r="C111" s="68" t="s">
        <v>1316</v>
      </c>
      <c r="D111" s="68" t="s">
        <v>1317</v>
      </c>
      <c r="E111" s="68" t="s">
        <v>1318</v>
      </c>
      <c r="F111" s="68" t="s">
        <v>1319</v>
      </c>
      <c r="G111" s="68" t="s">
        <v>1320</v>
      </c>
      <c r="H111" s="68" t="s">
        <v>1321</v>
      </c>
      <c r="I111" s="68" t="s">
        <v>1322</v>
      </c>
      <c r="J111" s="68" t="s">
        <v>1323</v>
      </c>
      <c r="K111" s="68" t="s">
        <v>1324</v>
      </c>
      <c r="L111" s="68" t="s">
        <v>1325</v>
      </c>
      <c r="M111" s="68" t="s">
        <v>1326</v>
      </c>
      <c r="N111" s="68" t="s">
        <v>1327</v>
      </c>
      <c r="O111" s="68" t="s">
        <v>1328</v>
      </c>
      <c r="P111" s="68" t="s">
        <v>1329</v>
      </c>
      <c r="Q111" s="68" t="s">
        <v>1330</v>
      </c>
      <c r="R111" s="68" t="s">
        <v>1331</v>
      </c>
      <c r="S111" s="68" t="s">
        <v>1332</v>
      </c>
      <c r="T111" s="68" t="s">
        <v>1333</v>
      </c>
      <c r="U111" s="68" t="s">
        <v>1334</v>
      </c>
      <c r="V111" s="68" t="s">
        <v>1335</v>
      </c>
      <c r="W111" s="68" t="s">
        <v>1336</v>
      </c>
      <c r="X111" s="68" t="s">
        <v>1337</v>
      </c>
      <c r="Y111" s="68" t="s">
        <v>1338</v>
      </c>
      <c r="Z111" s="68" t="s">
        <v>1339</v>
      </c>
      <c r="AA111" s="68" t="s">
        <v>1340</v>
      </c>
      <c r="AB111" s="68" t="s">
        <v>1341</v>
      </c>
      <c r="AC111" s="68" t="s">
        <v>1342</v>
      </c>
      <c r="AD111" s="68" t="s">
        <v>1343</v>
      </c>
      <c r="AE111" s="68" t="s">
        <v>1344</v>
      </c>
    </row>
    <row r="112" spans="1:31" x14ac:dyDescent="0.3">
      <c r="A112" s="72" t="s">
        <v>1355</v>
      </c>
      <c r="B112" s="72" t="s">
        <v>1358</v>
      </c>
      <c r="C112" s="73">
        <v>205</v>
      </c>
      <c r="D112" s="73">
        <v>205</v>
      </c>
      <c r="E112" s="73">
        <v>205</v>
      </c>
      <c r="F112" s="73">
        <v>205</v>
      </c>
      <c r="G112" s="73">
        <v>205</v>
      </c>
      <c r="H112" s="73">
        <v>205</v>
      </c>
      <c r="I112" s="73">
        <v>205</v>
      </c>
      <c r="J112" s="73">
        <v>205</v>
      </c>
      <c r="K112" s="73">
        <v>205</v>
      </c>
      <c r="L112" s="73">
        <v>175</v>
      </c>
      <c r="M112" s="73">
        <v>175</v>
      </c>
      <c r="N112" s="73">
        <v>176.22475169999998</v>
      </c>
      <c r="O112" s="73">
        <v>176.22475169999998</v>
      </c>
      <c r="P112" s="73">
        <v>151.22475180000001</v>
      </c>
      <c r="Q112" s="73">
        <v>471.34607</v>
      </c>
      <c r="R112" s="73">
        <v>471.34607</v>
      </c>
      <c r="S112" s="73">
        <v>632.79379999999992</v>
      </c>
      <c r="T112" s="73">
        <v>632.79379999999992</v>
      </c>
      <c r="U112" s="73">
        <v>632.79379999999992</v>
      </c>
      <c r="V112" s="73">
        <v>632.79379999999992</v>
      </c>
      <c r="W112" s="73">
        <v>879.31809999999996</v>
      </c>
      <c r="X112" s="73">
        <v>879.31809999999996</v>
      </c>
      <c r="Y112" s="73">
        <v>879.31809999999996</v>
      </c>
      <c r="Z112" s="73">
        <v>879.31809999999996</v>
      </c>
      <c r="AA112" s="73">
        <v>879.31809999999996</v>
      </c>
      <c r="AB112" s="73">
        <v>879.31809999999996</v>
      </c>
      <c r="AC112" s="73">
        <v>879.31809999999996</v>
      </c>
      <c r="AD112" s="73">
        <v>879.31809999999996</v>
      </c>
      <c r="AE112" s="73">
        <v>879.31804999999997</v>
      </c>
    </row>
    <row r="113" spans="1:31" x14ac:dyDescent="0.3">
      <c r="A113" s="72" t="s">
        <v>1355</v>
      </c>
      <c r="B113" s="72" t="s">
        <v>1359</v>
      </c>
      <c r="C113" s="73">
        <v>0</v>
      </c>
      <c r="D113" s="73">
        <v>0</v>
      </c>
      <c r="E113" s="73">
        <v>0</v>
      </c>
      <c r="F113" s="73">
        <v>0</v>
      </c>
      <c r="G113" s="73">
        <v>0</v>
      </c>
      <c r="H113" s="73">
        <v>0</v>
      </c>
      <c r="I113" s="73">
        <v>0</v>
      </c>
      <c r="J113" s="73">
        <v>0</v>
      </c>
      <c r="K113" s="73">
        <v>0</v>
      </c>
      <c r="L113" s="73">
        <v>0</v>
      </c>
      <c r="M113" s="73">
        <v>0</v>
      </c>
      <c r="N113" s="73">
        <v>0</v>
      </c>
      <c r="O113" s="73">
        <v>0</v>
      </c>
      <c r="P113" s="73">
        <v>0</v>
      </c>
      <c r="Q113" s="73">
        <v>0</v>
      </c>
      <c r="R113" s="73">
        <v>0</v>
      </c>
      <c r="S113" s="73">
        <v>0</v>
      </c>
      <c r="T113" s="73">
        <v>0</v>
      </c>
      <c r="U113" s="73">
        <v>0</v>
      </c>
      <c r="V113" s="73">
        <v>0</v>
      </c>
      <c r="W113" s="73">
        <v>0</v>
      </c>
      <c r="X113" s="73">
        <v>0</v>
      </c>
      <c r="Y113" s="73">
        <v>0</v>
      </c>
      <c r="Z113" s="73">
        <v>1.3664735999999999E-4</v>
      </c>
      <c r="AA113" s="73">
        <v>1.3665454999999999E-4</v>
      </c>
      <c r="AB113" s="73">
        <v>1.3666677000000001E-4</v>
      </c>
      <c r="AC113" s="73">
        <v>1.3667958E-4</v>
      </c>
      <c r="AD113" s="73">
        <v>1.3669023E-4</v>
      </c>
      <c r="AE113" s="73">
        <v>1.3672338E-4</v>
      </c>
    </row>
    <row r="114" spans="1:31" x14ac:dyDescent="0.3">
      <c r="A114" s="72" t="s">
        <v>1355</v>
      </c>
      <c r="B114" s="72" t="s">
        <v>1360</v>
      </c>
      <c r="C114" s="73">
        <v>19.108000516891451</v>
      </c>
      <c r="D114" s="73">
        <v>37.433001041412268</v>
      </c>
      <c r="E114" s="73">
        <v>64.041998863220101</v>
      </c>
      <c r="F114" s="73">
        <v>100.9389972686767</v>
      </c>
      <c r="G114" s="73">
        <v>139.00600242614701</v>
      </c>
      <c r="H114" s="73">
        <v>181.2900047302239</v>
      </c>
      <c r="I114" s="73">
        <v>233.20699691772381</v>
      </c>
      <c r="J114" s="73">
        <v>295.74800109863247</v>
      </c>
      <c r="K114" s="73">
        <v>367.72499084472639</v>
      </c>
      <c r="L114" s="73">
        <v>418.77000427246037</v>
      </c>
      <c r="M114" s="73">
        <v>476.5399932861323</v>
      </c>
      <c r="N114" s="73">
        <v>537.83000946044876</v>
      </c>
      <c r="O114" s="73">
        <v>602.48300170898392</v>
      </c>
      <c r="P114" s="73">
        <v>656.358985900878</v>
      </c>
      <c r="Q114" s="73">
        <v>712.61397552490098</v>
      </c>
      <c r="R114" s="73">
        <v>743.76597595214798</v>
      </c>
      <c r="S114" s="73">
        <v>776.57901000976506</v>
      </c>
      <c r="T114" s="73">
        <v>809.53199768066293</v>
      </c>
      <c r="U114" s="73">
        <v>844.20101928710903</v>
      </c>
      <c r="V114" s="73">
        <v>879.81898498535099</v>
      </c>
      <c r="W114" s="73">
        <v>916.08302307128906</v>
      </c>
      <c r="X114" s="73">
        <v>953.68797302246003</v>
      </c>
      <c r="Y114" s="73">
        <v>992.26100158691304</v>
      </c>
      <c r="Z114" s="73">
        <v>1032.718978881835</v>
      </c>
      <c r="AA114" s="73">
        <v>1074.201995849608</v>
      </c>
      <c r="AB114" s="73">
        <v>1117.7970275878902</v>
      </c>
      <c r="AC114" s="73">
        <v>1162.580978393554</v>
      </c>
      <c r="AD114" s="73">
        <v>1208.344024658202</v>
      </c>
      <c r="AE114" s="73">
        <v>1254.282028198234</v>
      </c>
    </row>
    <row r="116" spans="1:31" x14ac:dyDescent="0.3">
      <c r="A116" s="68" t="s">
        <v>1233</v>
      </c>
      <c r="B116" s="68" t="s">
        <v>1315</v>
      </c>
      <c r="C116" s="68" t="s">
        <v>1316</v>
      </c>
      <c r="D116" s="68" t="s">
        <v>1317</v>
      </c>
      <c r="E116" s="68" t="s">
        <v>1318</v>
      </c>
      <c r="F116" s="68" t="s">
        <v>1319</v>
      </c>
      <c r="G116" s="68" t="s">
        <v>1320</v>
      </c>
      <c r="H116" s="68" t="s">
        <v>1321</v>
      </c>
      <c r="I116" s="68" t="s">
        <v>1322</v>
      </c>
      <c r="J116" s="68" t="s">
        <v>1323</v>
      </c>
      <c r="K116" s="68" t="s">
        <v>1324</v>
      </c>
      <c r="L116" s="68" t="s">
        <v>1325</v>
      </c>
      <c r="M116" s="68" t="s">
        <v>1326</v>
      </c>
      <c r="N116" s="68" t="s">
        <v>1327</v>
      </c>
      <c r="O116" s="68" t="s">
        <v>1328</v>
      </c>
      <c r="P116" s="68" t="s">
        <v>1329</v>
      </c>
      <c r="Q116" s="68" t="s">
        <v>1330</v>
      </c>
      <c r="R116" s="68" t="s">
        <v>1331</v>
      </c>
      <c r="S116" s="68" t="s">
        <v>1332</v>
      </c>
      <c r="T116" s="68" t="s">
        <v>1333</v>
      </c>
      <c r="U116" s="68" t="s">
        <v>1334</v>
      </c>
      <c r="V116" s="68" t="s">
        <v>1335</v>
      </c>
      <c r="W116" s="68" t="s">
        <v>1336</v>
      </c>
      <c r="X116" s="68" t="s">
        <v>1337</v>
      </c>
      <c r="Y116" s="68" t="s">
        <v>1338</v>
      </c>
      <c r="Z116" s="68" t="s">
        <v>1339</v>
      </c>
      <c r="AA116" s="68" t="s">
        <v>1340</v>
      </c>
      <c r="AB116" s="68" t="s">
        <v>1341</v>
      </c>
      <c r="AC116" s="68" t="s">
        <v>1342</v>
      </c>
      <c r="AD116" s="68" t="s">
        <v>1343</v>
      </c>
      <c r="AE116" s="68" t="s">
        <v>1344</v>
      </c>
    </row>
    <row r="117" spans="1:31" x14ac:dyDescent="0.3">
      <c r="A117" s="72" t="s">
        <v>1356</v>
      </c>
      <c r="B117" s="72" t="s">
        <v>1358</v>
      </c>
      <c r="C117" s="73">
        <v>0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O117" s="73">
        <v>0</v>
      </c>
      <c r="P117" s="73">
        <v>0</v>
      </c>
      <c r="Q117" s="73">
        <v>0</v>
      </c>
      <c r="R117" s="73">
        <v>0</v>
      </c>
      <c r="S117" s="73">
        <v>0</v>
      </c>
      <c r="T117" s="73">
        <v>0</v>
      </c>
      <c r="U117" s="73">
        <v>0</v>
      </c>
      <c r="V117" s="73">
        <v>0</v>
      </c>
      <c r="W117" s="73">
        <v>0</v>
      </c>
      <c r="X117" s="73">
        <v>0</v>
      </c>
      <c r="Y117" s="73">
        <v>0</v>
      </c>
      <c r="Z117" s="73">
        <v>0</v>
      </c>
      <c r="AA117" s="73">
        <v>0</v>
      </c>
      <c r="AB117" s="73">
        <v>1.0105673E-4</v>
      </c>
      <c r="AC117" s="73">
        <v>1.06496394E-4</v>
      </c>
      <c r="AD117" s="73">
        <v>1.1618223999999899E-4</v>
      </c>
      <c r="AE117" s="73">
        <v>1.20627454E-4</v>
      </c>
    </row>
    <row r="118" spans="1:31" x14ac:dyDescent="0.3">
      <c r="A118" s="72" t="s">
        <v>1356</v>
      </c>
      <c r="B118" s="72" t="s">
        <v>1359</v>
      </c>
      <c r="C118" s="73">
        <v>0</v>
      </c>
      <c r="D118" s="73">
        <v>0</v>
      </c>
      <c r="E118" s="73">
        <v>0</v>
      </c>
      <c r="F118" s="73">
        <v>0</v>
      </c>
      <c r="G118" s="73">
        <v>0</v>
      </c>
      <c r="H118" s="73">
        <v>0</v>
      </c>
      <c r="I118" s="73">
        <v>0</v>
      </c>
      <c r="J118" s="73">
        <v>0</v>
      </c>
      <c r="K118" s="73">
        <v>0</v>
      </c>
      <c r="L118" s="73">
        <v>0</v>
      </c>
      <c r="M118" s="73">
        <v>0</v>
      </c>
      <c r="N118" s="73">
        <v>0</v>
      </c>
      <c r="O118" s="73">
        <v>0</v>
      </c>
      <c r="P118" s="73">
        <v>0</v>
      </c>
      <c r="Q118" s="73">
        <v>0</v>
      </c>
      <c r="R118" s="73">
        <v>0</v>
      </c>
      <c r="S118" s="73">
        <v>0</v>
      </c>
      <c r="T118" s="73">
        <v>0</v>
      </c>
      <c r="U118" s="73">
        <v>0</v>
      </c>
      <c r="V118" s="73">
        <v>0</v>
      </c>
      <c r="W118" s="73">
        <v>0</v>
      </c>
      <c r="X118" s="73">
        <v>0</v>
      </c>
      <c r="Y118" s="73">
        <v>0</v>
      </c>
      <c r="Z118" s="73">
        <v>0</v>
      </c>
      <c r="AA118" s="73">
        <v>0</v>
      </c>
      <c r="AB118" s="73">
        <v>0</v>
      </c>
      <c r="AC118" s="73">
        <v>0</v>
      </c>
      <c r="AD118" s="73">
        <v>0</v>
      </c>
      <c r="AE118" s="73">
        <v>0</v>
      </c>
    </row>
    <row r="119" spans="1:31" x14ac:dyDescent="0.3">
      <c r="A119" s="72" t="s">
        <v>1356</v>
      </c>
      <c r="B119" s="72" t="s">
        <v>1360</v>
      </c>
      <c r="C119" s="73">
        <v>2.531000047922126</v>
      </c>
      <c r="D119" s="73">
        <v>5.8989998698234514</v>
      </c>
      <c r="E119" s="73">
        <v>10.95600008964537</v>
      </c>
      <c r="F119" s="73">
        <v>18.307000398635768</v>
      </c>
      <c r="G119" s="73">
        <v>27.271999120712248</v>
      </c>
      <c r="H119" s="73">
        <v>37.668000698089529</v>
      </c>
      <c r="I119" s="73">
        <v>50.497000694274853</v>
      </c>
      <c r="J119" s="73">
        <v>65.411998748779297</v>
      </c>
      <c r="K119" s="73">
        <v>82.598003387451101</v>
      </c>
      <c r="L119" s="73">
        <v>96.729002952575598</v>
      </c>
      <c r="M119" s="73">
        <v>112.11099720001209</v>
      </c>
      <c r="N119" s="73">
        <v>128.7480001449583</v>
      </c>
      <c r="O119" s="73">
        <v>146.674007415771</v>
      </c>
      <c r="P119" s="73">
        <v>164.1120033264157</v>
      </c>
      <c r="Q119" s="73">
        <v>182.07299804687452</v>
      </c>
      <c r="R119" s="73">
        <v>191.79999732971089</v>
      </c>
      <c r="S119" s="73">
        <v>202.03400230407689</v>
      </c>
      <c r="T119" s="73">
        <v>212.35599899291938</v>
      </c>
      <c r="U119" s="73">
        <v>223.17800712585358</v>
      </c>
      <c r="V119" s="73">
        <v>234.19300270080521</v>
      </c>
      <c r="W119" s="73">
        <v>245.49399948120112</v>
      </c>
      <c r="X119" s="73">
        <v>256.95800399780211</v>
      </c>
      <c r="Y119" s="73">
        <v>268.73600196838322</v>
      </c>
      <c r="Z119" s="73">
        <v>280.62199401855423</v>
      </c>
      <c r="AA119" s="73">
        <v>292.61600875854447</v>
      </c>
      <c r="AB119" s="73">
        <v>304.57599258422778</v>
      </c>
      <c r="AC119" s="73">
        <v>316.62600326538069</v>
      </c>
      <c r="AD119" s="73">
        <v>328.75601196289063</v>
      </c>
      <c r="AE119" s="73">
        <v>340.86399841308514</v>
      </c>
    </row>
    <row r="122" spans="1:31" x14ac:dyDescent="0.3">
      <c r="A122" s="75" t="s">
        <v>1361</v>
      </c>
    </row>
    <row r="123" spans="1:31" x14ac:dyDescent="0.3">
      <c r="A123" s="68" t="s">
        <v>1233</v>
      </c>
      <c r="B123" s="68" t="s">
        <v>1315</v>
      </c>
      <c r="C123" s="68" t="s">
        <v>1316</v>
      </c>
      <c r="D123" s="68" t="s">
        <v>1317</v>
      </c>
      <c r="E123" s="68" t="s">
        <v>1318</v>
      </c>
      <c r="F123" s="68" t="s">
        <v>1319</v>
      </c>
      <c r="G123" s="68" t="s">
        <v>1320</v>
      </c>
      <c r="H123" s="68" t="s">
        <v>1321</v>
      </c>
      <c r="I123" s="68" t="s">
        <v>1322</v>
      </c>
      <c r="J123" s="68" t="s">
        <v>1323</v>
      </c>
      <c r="K123" s="68" t="s">
        <v>1324</v>
      </c>
      <c r="L123" s="68" t="s">
        <v>1325</v>
      </c>
      <c r="M123" s="68" t="s">
        <v>1326</v>
      </c>
      <c r="N123" s="68" t="s">
        <v>1327</v>
      </c>
      <c r="O123" s="68" t="s">
        <v>1328</v>
      </c>
      <c r="P123" s="68" t="s">
        <v>1329</v>
      </c>
      <c r="Q123" s="68" t="s">
        <v>1330</v>
      </c>
      <c r="R123" s="68" t="s">
        <v>1331</v>
      </c>
      <c r="S123" s="68" t="s">
        <v>1332</v>
      </c>
      <c r="T123" s="68" t="s">
        <v>1333</v>
      </c>
      <c r="U123" s="68" t="s">
        <v>1334</v>
      </c>
      <c r="V123" s="68" t="s">
        <v>1335</v>
      </c>
      <c r="W123" s="68" t="s">
        <v>1336</v>
      </c>
      <c r="X123" s="68" t="s">
        <v>1337</v>
      </c>
      <c r="Y123" s="68" t="s">
        <v>1338</v>
      </c>
      <c r="Z123" s="68" t="s">
        <v>1339</v>
      </c>
      <c r="AA123" s="68" t="s">
        <v>1340</v>
      </c>
      <c r="AB123" s="68" t="s">
        <v>1341</v>
      </c>
      <c r="AC123" s="68" t="s">
        <v>1342</v>
      </c>
      <c r="AD123" s="68" t="s">
        <v>1343</v>
      </c>
      <c r="AE123" s="68" t="s">
        <v>1344</v>
      </c>
    </row>
    <row r="124" spans="1:31" x14ac:dyDescent="0.3">
      <c r="A124" s="72" t="s">
        <v>1345</v>
      </c>
      <c r="B124" s="72" t="s">
        <v>1362</v>
      </c>
      <c r="C124" s="73">
        <v>14317.73557949064</v>
      </c>
      <c r="D124" s="73">
        <v>16038.031738281245</v>
      </c>
      <c r="E124" s="73">
        <v>18141.66250038147</v>
      </c>
      <c r="F124" s="73">
        <v>20467.162845611565</v>
      </c>
      <c r="G124" s="73">
        <v>22742.462699890129</v>
      </c>
      <c r="H124" s="73">
        <v>24794.136241912842</v>
      </c>
      <c r="I124" s="73">
        <v>27203.264793395989</v>
      </c>
      <c r="J124" s="73">
        <v>29404.585037231431</v>
      </c>
      <c r="K124" s="73">
        <v>31633.684417724588</v>
      </c>
      <c r="L124" s="73">
        <v>33722.422073364258</v>
      </c>
      <c r="M124" s="73">
        <v>35881.735794067376</v>
      </c>
      <c r="N124" s="73">
        <v>38229.617347717271</v>
      </c>
      <c r="O124" s="73">
        <v>40526.807868957505</v>
      </c>
      <c r="P124" s="73">
        <v>42201.454330444321</v>
      </c>
      <c r="Q124" s="73">
        <v>43959.248107910142</v>
      </c>
      <c r="R124" s="73">
        <v>45343.557586669915</v>
      </c>
      <c r="S124" s="73">
        <v>47243.382507324204</v>
      </c>
      <c r="T124" s="73">
        <v>48591.002059936516</v>
      </c>
      <c r="U124" s="73">
        <v>50017.107940673828</v>
      </c>
      <c r="V124" s="73">
        <v>51711.974105834954</v>
      </c>
      <c r="W124" s="73">
        <v>53139.024307250962</v>
      </c>
      <c r="X124" s="73">
        <v>54708.855667114243</v>
      </c>
      <c r="Y124" s="73">
        <v>56320.096862792961</v>
      </c>
      <c r="Z124" s="73">
        <v>57968.833374023438</v>
      </c>
      <c r="AA124" s="73">
        <v>59644.967987060547</v>
      </c>
      <c r="AB124" s="73">
        <v>61342.158584594727</v>
      </c>
      <c r="AC124" s="73">
        <v>63040.189727783189</v>
      </c>
      <c r="AD124" s="73">
        <v>64716.189086914055</v>
      </c>
      <c r="AE124" s="73">
        <v>66373.636596679688</v>
      </c>
    </row>
    <row r="125" spans="1:31" x14ac:dyDescent="0.3">
      <c r="A125" s="72" t="s">
        <v>1345</v>
      </c>
      <c r="B125" s="72" t="s">
        <v>1363</v>
      </c>
      <c r="C125" s="73">
        <v>579.5</v>
      </c>
      <c r="D125" s="73">
        <v>1031.2</v>
      </c>
      <c r="E125" s="73">
        <v>1768.4</v>
      </c>
      <c r="F125" s="73">
        <v>2546.2999999999997</v>
      </c>
      <c r="G125" s="73">
        <v>3286.9</v>
      </c>
      <c r="H125" s="73">
        <v>3921.6</v>
      </c>
      <c r="I125" s="73">
        <v>4557.8000000000011</v>
      </c>
      <c r="J125" s="73">
        <v>5129.8</v>
      </c>
      <c r="K125" s="73">
        <v>5641.2</v>
      </c>
      <c r="L125" s="73">
        <v>6325.9</v>
      </c>
      <c r="M125" s="73">
        <v>7040.2999999999993</v>
      </c>
      <c r="N125" s="73">
        <v>7755.7999999999993</v>
      </c>
      <c r="O125" s="73">
        <v>8465.7000000000007</v>
      </c>
      <c r="P125" s="73">
        <v>9049.4000000000015</v>
      </c>
      <c r="Q125" s="73">
        <v>9600.4</v>
      </c>
      <c r="R125" s="73">
        <v>9649.8000000000011</v>
      </c>
      <c r="S125" s="73">
        <v>9702.8000000000011</v>
      </c>
      <c r="T125" s="73">
        <v>9740.4</v>
      </c>
      <c r="U125" s="73">
        <v>9784.1</v>
      </c>
      <c r="V125" s="73">
        <v>9817.1</v>
      </c>
      <c r="W125" s="73">
        <v>9839.6</v>
      </c>
      <c r="X125" s="73">
        <v>9854</v>
      </c>
      <c r="Y125" s="73">
        <v>9863.4000000000015</v>
      </c>
      <c r="Z125" s="73">
        <v>9870</v>
      </c>
      <c r="AA125" s="73">
        <v>9868.2999999999993</v>
      </c>
      <c r="AB125" s="73">
        <v>9858.5</v>
      </c>
      <c r="AC125" s="73">
        <v>9836.4</v>
      </c>
      <c r="AD125" s="73">
        <v>9798.5999999999985</v>
      </c>
      <c r="AE125" s="73">
        <v>9747.0000000000036</v>
      </c>
    </row>
    <row r="126" spans="1:31" x14ac:dyDescent="0.3">
      <c r="A126" s="72" t="s">
        <v>1345</v>
      </c>
      <c r="B126" s="72" t="s">
        <v>1364</v>
      </c>
      <c r="C126" s="73">
        <v>579.5</v>
      </c>
      <c r="D126" s="73">
        <v>1031.2</v>
      </c>
      <c r="E126" s="73">
        <v>1768.4</v>
      </c>
      <c r="F126" s="73">
        <v>2546.2999999999997</v>
      </c>
      <c r="G126" s="73">
        <v>3286.9</v>
      </c>
      <c r="H126" s="73">
        <v>3921.6</v>
      </c>
      <c r="I126" s="73">
        <v>4557.8000000000011</v>
      </c>
      <c r="J126" s="73">
        <v>5129.8</v>
      </c>
      <c r="K126" s="73">
        <v>5641.2</v>
      </c>
      <c r="L126" s="73">
        <v>6325.9</v>
      </c>
      <c r="M126" s="73">
        <v>7040.2999999999993</v>
      </c>
      <c r="N126" s="73">
        <v>7755.7999999999993</v>
      </c>
      <c r="O126" s="73">
        <v>8465.7000000000007</v>
      </c>
      <c r="P126" s="73">
        <v>9049.4000000000015</v>
      </c>
      <c r="Q126" s="73">
        <v>9600.4</v>
      </c>
      <c r="R126" s="73">
        <v>9649.8000000000011</v>
      </c>
      <c r="S126" s="73">
        <v>9702.8000000000011</v>
      </c>
      <c r="T126" s="73">
        <v>9740.4</v>
      </c>
      <c r="U126" s="73">
        <v>9784.1</v>
      </c>
      <c r="V126" s="73">
        <v>9817.1</v>
      </c>
      <c r="W126" s="73">
        <v>9839.6</v>
      </c>
      <c r="X126" s="73">
        <v>9854</v>
      </c>
      <c r="Y126" s="73">
        <v>9863.4000000000015</v>
      </c>
      <c r="Z126" s="73">
        <v>9870</v>
      </c>
      <c r="AA126" s="73">
        <v>9868.2999999999993</v>
      </c>
      <c r="AB126" s="73">
        <v>9858.5</v>
      </c>
      <c r="AC126" s="73">
        <v>9836.4</v>
      </c>
      <c r="AD126" s="73">
        <v>9798.5999999999985</v>
      </c>
      <c r="AE126" s="73">
        <v>9747.0000000000036</v>
      </c>
    </row>
    <row r="128" spans="1:31" x14ac:dyDescent="0.3">
      <c r="A128" s="68" t="s">
        <v>1233</v>
      </c>
      <c r="B128" s="68" t="s">
        <v>1315</v>
      </c>
      <c r="C128" s="68" t="s">
        <v>1316</v>
      </c>
      <c r="D128" s="68" t="s">
        <v>1317</v>
      </c>
      <c r="E128" s="68" t="s">
        <v>1318</v>
      </c>
      <c r="F128" s="68" t="s">
        <v>1319</v>
      </c>
      <c r="G128" s="68" t="s">
        <v>1320</v>
      </c>
      <c r="H128" s="68" t="s">
        <v>1321</v>
      </c>
      <c r="I128" s="68" t="s">
        <v>1322</v>
      </c>
      <c r="J128" s="68" t="s">
        <v>1323</v>
      </c>
      <c r="K128" s="68" t="s">
        <v>1324</v>
      </c>
      <c r="L128" s="68" t="s">
        <v>1325</v>
      </c>
      <c r="M128" s="68" t="s">
        <v>1326</v>
      </c>
      <c r="N128" s="68" t="s">
        <v>1327</v>
      </c>
      <c r="O128" s="68" t="s">
        <v>1328</v>
      </c>
      <c r="P128" s="68" t="s">
        <v>1329</v>
      </c>
      <c r="Q128" s="68" t="s">
        <v>1330</v>
      </c>
      <c r="R128" s="68" t="s">
        <v>1331</v>
      </c>
      <c r="S128" s="68" t="s">
        <v>1332</v>
      </c>
      <c r="T128" s="68" t="s">
        <v>1333</v>
      </c>
      <c r="U128" s="68" t="s">
        <v>1334</v>
      </c>
      <c r="V128" s="68" t="s">
        <v>1335</v>
      </c>
      <c r="W128" s="68" t="s">
        <v>1336</v>
      </c>
      <c r="X128" s="68" t="s">
        <v>1337</v>
      </c>
      <c r="Y128" s="68" t="s">
        <v>1338</v>
      </c>
      <c r="Z128" s="68" t="s">
        <v>1339</v>
      </c>
      <c r="AA128" s="68" t="s">
        <v>1340</v>
      </c>
      <c r="AB128" s="68" t="s">
        <v>1341</v>
      </c>
      <c r="AC128" s="68" t="s">
        <v>1342</v>
      </c>
      <c r="AD128" s="68" t="s">
        <v>1343</v>
      </c>
      <c r="AE128" s="68" t="s">
        <v>1344</v>
      </c>
    </row>
    <row r="129" spans="1:31" x14ac:dyDescent="0.3">
      <c r="A129" s="72" t="s">
        <v>1352</v>
      </c>
      <c r="B129" s="72" t="s">
        <v>1362</v>
      </c>
      <c r="C129" s="73">
        <v>4241.3829040527289</v>
      </c>
      <c r="D129" s="73">
        <v>4711.3319396972647</v>
      </c>
      <c r="E129" s="73">
        <v>5343.9404907226563</v>
      </c>
      <c r="F129" s="73">
        <v>6062.9208984375</v>
      </c>
      <c r="G129" s="73">
        <v>6807.4859619140625</v>
      </c>
      <c r="H129" s="73">
        <v>7463.93701171875</v>
      </c>
      <c r="I129" s="73">
        <v>8257.1661376953107</v>
      </c>
      <c r="J129" s="73">
        <v>9003.6689453125</v>
      </c>
      <c r="K129" s="73">
        <v>9768.92822265625</v>
      </c>
      <c r="L129" s="73">
        <v>10504.7978515625</v>
      </c>
      <c r="M129" s="73">
        <v>11253.5546875</v>
      </c>
      <c r="N129" s="73">
        <v>12077.626098632811</v>
      </c>
      <c r="O129" s="73">
        <v>12885.68591308593</v>
      </c>
      <c r="P129" s="73">
        <v>13472.84814453125</v>
      </c>
      <c r="Q129" s="73">
        <v>14095.52270507812</v>
      </c>
      <c r="R129" s="73">
        <v>14591.8154296875</v>
      </c>
      <c r="S129" s="73">
        <v>15270.205078125</v>
      </c>
      <c r="T129" s="73">
        <v>15752.2724609375</v>
      </c>
      <c r="U129" s="73">
        <v>16264.2509765625</v>
      </c>
      <c r="V129" s="73">
        <v>16864</v>
      </c>
      <c r="W129" s="73">
        <v>17367.352294921871</v>
      </c>
      <c r="X129" s="73">
        <v>17918.0751953125</v>
      </c>
      <c r="Y129" s="73">
        <v>18480.28564453125</v>
      </c>
      <c r="Z129" s="73">
        <v>19049.06884765625</v>
      </c>
      <c r="AA129" s="73">
        <v>19615.707275390621</v>
      </c>
      <c r="AB129" s="73">
        <v>20164.0634765625</v>
      </c>
      <c r="AC129" s="73">
        <v>20698.415283203121</v>
      </c>
      <c r="AD129" s="73">
        <v>21227.725830078121</v>
      </c>
      <c r="AE129" s="73">
        <v>21742.505615234371</v>
      </c>
    </row>
    <row r="130" spans="1:31" x14ac:dyDescent="0.3">
      <c r="A130" s="72" t="s">
        <v>1352</v>
      </c>
      <c r="B130" s="72" t="s">
        <v>1363</v>
      </c>
      <c r="C130" s="73">
        <v>203.5</v>
      </c>
      <c r="D130" s="73">
        <v>385.90000000000003</v>
      </c>
      <c r="E130" s="73">
        <v>585</v>
      </c>
      <c r="F130" s="73">
        <v>808.6</v>
      </c>
      <c r="G130" s="73">
        <v>1038.8</v>
      </c>
      <c r="H130" s="73">
        <v>1231.3000000000002</v>
      </c>
      <c r="I130" s="73">
        <v>1430.2000000000003</v>
      </c>
      <c r="J130" s="73">
        <v>1617.7000000000003</v>
      </c>
      <c r="K130" s="73">
        <v>1786.0000000000002</v>
      </c>
      <c r="L130" s="73">
        <v>2016.8000000000002</v>
      </c>
      <c r="M130" s="73">
        <v>2252.5</v>
      </c>
      <c r="N130" s="73">
        <v>2492.1999999999998</v>
      </c>
      <c r="O130" s="73">
        <v>2729.7000000000003</v>
      </c>
      <c r="P130" s="73">
        <v>2928.2000000000003</v>
      </c>
      <c r="Q130" s="73">
        <v>3115.2</v>
      </c>
      <c r="R130" s="73">
        <v>3140.2000000000003</v>
      </c>
      <c r="S130" s="73">
        <v>3166.7000000000003</v>
      </c>
      <c r="T130" s="73">
        <v>3186.2999999999997</v>
      </c>
      <c r="U130" s="73">
        <v>3208.5</v>
      </c>
      <c r="V130" s="73">
        <v>3226.3</v>
      </c>
      <c r="W130" s="73">
        <v>3239.8</v>
      </c>
      <c r="X130" s="73">
        <v>3250</v>
      </c>
      <c r="Y130" s="73">
        <v>3257.1000000000004</v>
      </c>
      <c r="Z130" s="73">
        <v>3262.3999999999996</v>
      </c>
      <c r="AA130" s="73">
        <v>3263.8</v>
      </c>
      <c r="AB130" s="73">
        <v>3259</v>
      </c>
      <c r="AC130" s="73">
        <v>3248.0999999999995</v>
      </c>
      <c r="AD130" s="73">
        <v>3233.5999999999995</v>
      </c>
      <c r="AE130" s="73">
        <v>3213.2</v>
      </c>
    </row>
    <row r="131" spans="1:31" x14ac:dyDescent="0.3">
      <c r="A131" s="72" t="s">
        <v>1352</v>
      </c>
      <c r="B131" s="72" t="s">
        <v>1364</v>
      </c>
      <c r="C131" s="73">
        <v>203.5</v>
      </c>
      <c r="D131" s="73">
        <v>385.90000000000003</v>
      </c>
      <c r="E131" s="73">
        <v>585</v>
      </c>
      <c r="F131" s="73">
        <v>808.6</v>
      </c>
      <c r="G131" s="73">
        <v>1038.8</v>
      </c>
      <c r="H131" s="73">
        <v>1231.3000000000002</v>
      </c>
      <c r="I131" s="73">
        <v>1430.2000000000003</v>
      </c>
      <c r="J131" s="73">
        <v>1617.7000000000003</v>
      </c>
      <c r="K131" s="73">
        <v>1786.0000000000002</v>
      </c>
      <c r="L131" s="73">
        <v>2016.8000000000002</v>
      </c>
      <c r="M131" s="73">
        <v>2252.5</v>
      </c>
      <c r="N131" s="73">
        <v>2492.1999999999998</v>
      </c>
      <c r="O131" s="73">
        <v>2729.7000000000003</v>
      </c>
      <c r="P131" s="73">
        <v>2928.2000000000003</v>
      </c>
      <c r="Q131" s="73">
        <v>3115.2</v>
      </c>
      <c r="R131" s="73">
        <v>3140.2000000000003</v>
      </c>
      <c r="S131" s="73">
        <v>3166.7000000000003</v>
      </c>
      <c r="T131" s="73">
        <v>3186.2999999999997</v>
      </c>
      <c r="U131" s="73">
        <v>3208.5</v>
      </c>
      <c r="V131" s="73">
        <v>3226.3</v>
      </c>
      <c r="W131" s="73">
        <v>3239.8</v>
      </c>
      <c r="X131" s="73">
        <v>3250</v>
      </c>
      <c r="Y131" s="73">
        <v>3257.1000000000004</v>
      </c>
      <c r="Z131" s="73">
        <v>3262.3999999999996</v>
      </c>
      <c r="AA131" s="73">
        <v>3263.8</v>
      </c>
      <c r="AB131" s="73">
        <v>3259</v>
      </c>
      <c r="AC131" s="73">
        <v>3248.0999999999995</v>
      </c>
      <c r="AD131" s="73">
        <v>3233.5999999999995</v>
      </c>
      <c r="AE131" s="73">
        <v>3213.2</v>
      </c>
    </row>
    <row r="133" spans="1:31" x14ac:dyDescent="0.3">
      <c r="A133" s="68" t="s">
        <v>1233</v>
      </c>
      <c r="B133" s="68" t="s">
        <v>1315</v>
      </c>
      <c r="C133" s="68" t="s">
        <v>1316</v>
      </c>
      <c r="D133" s="68" t="s">
        <v>1317</v>
      </c>
      <c r="E133" s="68" t="s">
        <v>1318</v>
      </c>
      <c r="F133" s="68" t="s">
        <v>1319</v>
      </c>
      <c r="G133" s="68" t="s">
        <v>1320</v>
      </c>
      <c r="H133" s="68" t="s">
        <v>1321</v>
      </c>
      <c r="I133" s="68" t="s">
        <v>1322</v>
      </c>
      <c r="J133" s="68" t="s">
        <v>1323</v>
      </c>
      <c r="K133" s="68" t="s">
        <v>1324</v>
      </c>
      <c r="L133" s="68" t="s">
        <v>1325</v>
      </c>
      <c r="M133" s="68" t="s">
        <v>1326</v>
      </c>
      <c r="N133" s="68" t="s">
        <v>1327</v>
      </c>
      <c r="O133" s="68" t="s">
        <v>1328</v>
      </c>
      <c r="P133" s="68" t="s">
        <v>1329</v>
      </c>
      <c r="Q133" s="68" t="s">
        <v>1330</v>
      </c>
      <c r="R133" s="68" t="s">
        <v>1331</v>
      </c>
      <c r="S133" s="68" t="s">
        <v>1332</v>
      </c>
      <c r="T133" s="68" t="s">
        <v>1333</v>
      </c>
      <c r="U133" s="68" t="s">
        <v>1334</v>
      </c>
      <c r="V133" s="68" t="s">
        <v>1335</v>
      </c>
      <c r="W133" s="68" t="s">
        <v>1336</v>
      </c>
      <c r="X133" s="68" t="s">
        <v>1337</v>
      </c>
      <c r="Y133" s="68" t="s">
        <v>1338</v>
      </c>
      <c r="Z133" s="68" t="s">
        <v>1339</v>
      </c>
      <c r="AA133" s="68" t="s">
        <v>1340</v>
      </c>
      <c r="AB133" s="68" t="s">
        <v>1341</v>
      </c>
      <c r="AC133" s="68" t="s">
        <v>1342</v>
      </c>
      <c r="AD133" s="68" t="s">
        <v>1343</v>
      </c>
      <c r="AE133" s="68" t="s">
        <v>1344</v>
      </c>
    </row>
    <row r="134" spans="1:31" x14ac:dyDescent="0.3">
      <c r="A134" s="72" t="s">
        <v>1353</v>
      </c>
      <c r="B134" s="72" t="s">
        <v>1362</v>
      </c>
      <c r="C134" s="73">
        <v>4265.7440490722647</v>
      </c>
      <c r="D134" s="73">
        <v>4680.951629638671</v>
      </c>
      <c r="E134" s="73">
        <v>5183.1304321289063</v>
      </c>
      <c r="F134" s="73">
        <v>5787.557373046875</v>
      </c>
      <c r="G134" s="73">
        <v>6389.47265625</v>
      </c>
      <c r="H134" s="73">
        <v>6895.2298583984375</v>
      </c>
      <c r="I134" s="73">
        <v>7516.7694091796875</v>
      </c>
      <c r="J134" s="73">
        <v>8113.26904296875</v>
      </c>
      <c r="K134" s="73">
        <v>8718.3391113281195</v>
      </c>
      <c r="L134" s="73">
        <v>9285.158203125</v>
      </c>
      <c r="M134" s="73">
        <v>9878.2021484375</v>
      </c>
      <c r="N134" s="73">
        <v>10523.746215820311</v>
      </c>
      <c r="O134" s="73">
        <v>11158.63232421875</v>
      </c>
      <c r="P134" s="73">
        <v>11620.78198242187</v>
      </c>
      <c r="Q134" s="73">
        <v>12106.79614257812</v>
      </c>
      <c r="R134" s="73">
        <v>12479.32067871093</v>
      </c>
      <c r="S134" s="73">
        <v>13012.87097167968</v>
      </c>
      <c r="T134" s="73">
        <v>13376.08813476562</v>
      </c>
      <c r="U134" s="73">
        <v>13757.3876953125</v>
      </c>
      <c r="V134" s="73">
        <v>14223.6259765625</v>
      </c>
      <c r="W134" s="73">
        <v>14602.67431640625</v>
      </c>
      <c r="X134" s="73">
        <v>15026.61889648437</v>
      </c>
      <c r="Y134" s="73">
        <v>15462.798828125</v>
      </c>
      <c r="Z134" s="73">
        <v>15914.64794921875</v>
      </c>
      <c r="AA134" s="73">
        <v>16374.3203125</v>
      </c>
      <c r="AB134" s="73">
        <v>16853.6875</v>
      </c>
      <c r="AC134" s="73">
        <v>17335.372314453121</v>
      </c>
      <c r="AD134" s="73">
        <v>17808.1953125</v>
      </c>
      <c r="AE134" s="73">
        <v>18279.0087890625</v>
      </c>
    </row>
    <row r="135" spans="1:31" x14ac:dyDescent="0.3">
      <c r="A135" s="72" t="s">
        <v>1353</v>
      </c>
      <c r="B135" s="72" t="s">
        <v>1363</v>
      </c>
      <c r="C135" s="73">
        <v>113.00000000000001</v>
      </c>
      <c r="D135" s="73">
        <v>269.20000000000005</v>
      </c>
      <c r="E135" s="73">
        <v>441.49999999999994</v>
      </c>
      <c r="F135" s="73">
        <v>636.29999999999995</v>
      </c>
      <c r="G135" s="73">
        <v>828.89999999999986</v>
      </c>
      <c r="H135" s="73">
        <v>979.8</v>
      </c>
      <c r="I135" s="73">
        <v>1137.4000000000001</v>
      </c>
      <c r="J135" s="73">
        <v>1294.8</v>
      </c>
      <c r="K135" s="73">
        <v>1435.3999999999999</v>
      </c>
      <c r="L135" s="73">
        <v>1617.8999999999999</v>
      </c>
      <c r="M135" s="73">
        <v>1809.9</v>
      </c>
      <c r="N135" s="73">
        <v>1999.5</v>
      </c>
      <c r="O135" s="73">
        <v>2187.6</v>
      </c>
      <c r="P135" s="73">
        <v>2339.4000000000005</v>
      </c>
      <c r="Q135" s="73">
        <v>2485.6999999999998</v>
      </c>
      <c r="R135" s="73">
        <v>2493.2999999999997</v>
      </c>
      <c r="S135" s="73">
        <v>2502.5000000000005</v>
      </c>
      <c r="T135" s="73">
        <v>2508.4999999999995</v>
      </c>
      <c r="U135" s="73">
        <v>2516.1999999999998</v>
      </c>
      <c r="V135" s="73">
        <v>2522.2999999999997</v>
      </c>
      <c r="W135" s="73">
        <v>2525.2999999999997</v>
      </c>
      <c r="X135" s="73">
        <v>2527.4999999999995</v>
      </c>
      <c r="Y135" s="73">
        <v>2529.3000000000002</v>
      </c>
      <c r="Z135" s="73">
        <v>2532.0999999999995</v>
      </c>
      <c r="AA135" s="73">
        <v>2532.5</v>
      </c>
      <c r="AB135" s="73">
        <v>2533.3999999999996</v>
      </c>
      <c r="AC135" s="73">
        <v>2531.3000000000002</v>
      </c>
      <c r="AD135" s="73">
        <v>2524.1</v>
      </c>
      <c r="AE135" s="73">
        <v>2514.1000000000004</v>
      </c>
    </row>
    <row r="136" spans="1:31" x14ac:dyDescent="0.3">
      <c r="A136" s="72" t="s">
        <v>1353</v>
      </c>
      <c r="B136" s="72" t="s">
        <v>1364</v>
      </c>
      <c r="C136" s="73">
        <v>113.00000000000001</v>
      </c>
      <c r="D136" s="73">
        <v>269.20000000000005</v>
      </c>
      <c r="E136" s="73">
        <v>441.49999999999994</v>
      </c>
      <c r="F136" s="73">
        <v>636.29999999999995</v>
      </c>
      <c r="G136" s="73">
        <v>828.89999999999986</v>
      </c>
      <c r="H136" s="73">
        <v>979.8</v>
      </c>
      <c r="I136" s="73">
        <v>1137.4000000000001</v>
      </c>
      <c r="J136" s="73">
        <v>1294.8</v>
      </c>
      <c r="K136" s="73">
        <v>1435.3999999999999</v>
      </c>
      <c r="L136" s="73">
        <v>1617.8999999999999</v>
      </c>
      <c r="M136" s="73">
        <v>1809.9</v>
      </c>
      <c r="N136" s="73">
        <v>1999.5</v>
      </c>
      <c r="O136" s="73">
        <v>2187.6</v>
      </c>
      <c r="P136" s="73">
        <v>2339.4000000000005</v>
      </c>
      <c r="Q136" s="73">
        <v>2485.6999999999998</v>
      </c>
      <c r="R136" s="73">
        <v>2493.2999999999997</v>
      </c>
      <c r="S136" s="73">
        <v>2502.5000000000005</v>
      </c>
      <c r="T136" s="73">
        <v>2508.4999999999995</v>
      </c>
      <c r="U136" s="73">
        <v>2516.1999999999998</v>
      </c>
      <c r="V136" s="73">
        <v>2522.2999999999997</v>
      </c>
      <c r="W136" s="73">
        <v>2525.2999999999997</v>
      </c>
      <c r="X136" s="73">
        <v>2527.4999999999995</v>
      </c>
      <c r="Y136" s="73">
        <v>2529.3000000000002</v>
      </c>
      <c r="Z136" s="73">
        <v>2532.0999999999995</v>
      </c>
      <c r="AA136" s="73">
        <v>2532.5</v>
      </c>
      <c r="AB136" s="73">
        <v>2533.3999999999996</v>
      </c>
      <c r="AC136" s="73">
        <v>2531.3000000000002</v>
      </c>
      <c r="AD136" s="73">
        <v>2524.1</v>
      </c>
      <c r="AE136" s="73">
        <v>2514.1000000000004</v>
      </c>
    </row>
    <row r="138" spans="1:31" x14ac:dyDescent="0.3">
      <c r="A138" s="68" t="s">
        <v>1233</v>
      </c>
      <c r="B138" s="68" t="s">
        <v>1315</v>
      </c>
      <c r="C138" s="68" t="s">
        <v>1316</v>
      </c>
      <c r="D138" s="68" t="s">
        <v>1317</v>
      </c>
      <c r="E138" s="68" t="s">
        <v>1318</v>
      </c>
      <c r="F138" s="68" t="s">
        <v>1319</v>
      </c>
      <c r="G138" s="68" t="s">
        <v>1320</v>
      </c>
      <c r="H138" s="68" t="s">
        <v>1321</v>
      </c>
      <c r="I138" s="68" t="s">
        <v>1322</v>
      </c>
      <c r="J138" s="68" t="s">
        <v>1323</v>
      </c>
      <c r="K138" s="68" t="s">
        <v>1324</v>
      </c>
      <c r="L138" s="68" t="s">
        <v>1325</v>
      </c>
      <c r="M138" s="68" t="s">
        <v>1326</v>
      </c>
      <c r="N138" s="68" t="s">
        <v>1327</v>
      </c>
      <c r="O138" s="68" t="s">
        <v>1328</v>
      </c>
      <c r="P138" s="68" t="s">
        <v>1329</v>
      </c>
      <c r="Q138" s="68" t="s">
        <v>1330</v>
      </c>
      <c r="R138" s="68" t="s">
        <v>1331</v>
      </c>
      <c r="S138" s="68" t="s">
        <v>1332</v>
      </c>
      <c r="T138" s="68" t="s">
        <v>1333</v>
      </c>
      <c r="U138" s="68" t="s">
        <v>1334</v>
      </c>
      <c r="V138" s="68" t="s">
        <v>1335</v>
      </c>
      <c r="W138" s="68" t="s">
        <v>1336</v>
      </c>
      <c r="X138" s="68" t="s">
        <v>1337</v>
      </c>
      <c r="Y138" s="68" t="s">
        <v>1338</v>
      </c>
      <c r="Z138" s="68" t="s">
        <v>1339</v>
      </c>
      <c r="AA138" s="68" t="s">
        <v>1340</v>
      </c>
      <c r="AB138" s="68" t="s">
        <v>1341</v>
      </c>
      <c r="AC138" s="68" t="s">
        <v>1342</v>
      </c>
      <c r="AD138" s="68" t="s">
        <v>1343</v>
      </c>
      <c r="AE138" s="68" t="s">
        <v>1344</v>
      </c>
    </row>
    <row r="139" spans="1:31" x14ac:dyDescent="0.3">
      <c r="A139" s="72" t="s">
        <v>1354</v>
      </c>
      <c r="B139" s="72" t="s">
        <v>1362</v>
      </c>
      <c r="C139" s="73">
        <v>3672.012664794916</v>
      </c>
      <c r="D139" s="73">
        <v>4323.9168395996094</v>
      </c>
      <c r="E139" s="73">
        <v>5053.76904296875</v>
      </c>
      <c r="F139" s="73">
        <v>5790.9588012695313</v>
      </c>
      <c r="G139" s="73">
        <v>6520.7273559570313</v>
      </c>
      <c r="H139" s="73">
        <v>7238.115234375</v>
      </c>
      <c r="I139" s="73">
        <v>8018.1380615234302</v>
      </c>
      <c r="J139" s="73">
        <v>8676.4749755859302</v>
      </c>
      <c r="K139" s="73">
        <v>9331.2351074218695</v>
      </c>
      <c r="L139" s="73">
        <v>9932.0548095703107</v>
      </c>
      <c r="M139" s="73">
        <v>10554.23461914062</v>
      </c>
      <c r="N139" s="73">
        <v>11213.85388183593</v>
      </c>
      <c r="O139" s="73">
        <v>11851.77001953125</v>
      </c>
      <c r="P139" s="73">
        <v>12333.98999023437</v>
      </c>
      <c r="Q139" s="73">
        <v>12826.341796875</v>
      </c>
      <c r="R139" s="73">
        <v>13223.294921875</v>
      </c>
      <c r="S139" s="73">
        <v>13731.87353515625</v>
      </c>
      <c r="T139" s="73">
        <v>14116.36279296875</v>
      </c>
      <c r="U139" s="73">
        <v>14523.55419921875</v>
      </c>
      <c r="V139" s="73">
        <v>14994.72485351562</v>
      </c>
      <c r="W139" s="73">
        <v>15411.98168945312</v>
      </c>
      <c r="X139" s="73">
        <v>15862.20581054687</v>
      </c>
      <c r="Y139" s="73">
        <v>16328.1181640625</v>
      </c>
      <c r="Z139" s="73">
        <v>16804.285888671871</v>
      </c>
      <c r="AA139" s="73">
        <v>17301.05908203125</v>
      </c>
      <c r="AB139" s="73">
        <v>17811.241455078121</v>
      </c>
      <c r="AC139" s="73">
        <v>18331.921142578121</v>
      </c>
      <c r="AD139" s="73">
        <v>18845.3173828125</v>
      </c>
      <c r="AE139" s="73">
        <v>19361.50830078125</v>
      </c>
    </row>
    <row r="140" spans="1:31" x14ac:dyDescent="0.3">
      <c r="A140" s="72" t="s">
        <v>1354</v>
      </c>
      <c r="B140" s="72" t="s">
        <v>1363</v>
      </c>
      <c r="C140" s="73">
        <v>127.89999999999999</v>
      </c>
      <c r="D140" s="73">
        <v>169.89999999999998</v>
      </c>
      <c r="E140" s="73">
        <v>458.59999999999997</v>
      </c>
      <c r="F140" s="73">
        <v>733.5</v>
      </c>
      <c r="G140" s="73">
        <v>991.5</v>
      </c>
      <c r="H140" s="73">
        <v>1234.7</v>
      </c>
      <c r="I140" s="73">
        <v>1463.3000000000002</v>
      </c>
      <c r="J140" s="73">
        <v>1639.3</v>
      </c>
      <c r="K140" s="73">
        <v>1795.4999999999998</v>
      </c>
      <c r="L140" s="73">
        <v>2004.5</v>
      </c>
      <c r="M140" s="73">
        <v>2224</v>
      </c>
      <c r="N140" s="73">
        <v>2443.1</v>
      </c>
      <c r="O140" s="73">
        <v>2661.2</v>
      </c>
      <c r="P140" s="73">
        <v>2848.7</v>
      </c>
      <c r="Q140" s="73">
        <v>3022.4000000000005</v>
      </c>
      <c r="R140" s="73">
        <v>3038.1000000000004</v>
      </c>
      <c r="S140" s="73">
        <v>3053.6</v>
      </c>
      <c r="T140" s="73">
        <v>3065.3999999999996</v>
      </c>
      <c r="U140" s="73">
        <v>3078.7</v>
      </c>
      <c r="V140" s="73">
        <v>3087.8999999999996</v>
      </c>
      <c r="W140" s="73">
        <v>3094.9999999999995</v>
      </c>
      <c r="X140" s="73">
        <v>3098.7</v>
      </c>
      <c r="Y140" s="73">
        <v>3101.4</v>
      </c>
      <c r="Z140" s="73">
        <v>3102.2999999999993</v>
      </c>
      <c r="AA140" s="73">
        <v>3102.2000000000007</v>
      </c>
      <c r="AB140" s="73">
        <v>3100.1000000000004</v>
      </c>
      <c r="AC140" s="73">
        <v>3095.5999999999995</v>
      </c>
      <c r="AD140" s="73">
        <v>3085.2000000000007</v>
      </c>
      <c r="AE140" s="73">
        <v>3071.3000000000011</v>
      </c>
    </row>
    <row r="141" spans="1:31" x14ac:dyDescent="0.3">
      <c r="A141" s="72" t="s">
        <v>1354</v>
      </c>
      <c r="B141" s="72" t="s">
        <v>1364</v>
      </c>
      <c r="C141" s="73">
        <v>127.89999999999999</v>
      </c>
      <c r="D141" s="73">
        <v>169.89999999999998</v>
      </c>
      <c r="E141" s="73">
        <v>458.59999999999997</v>
      </c>
      <c r="F141" s="73">
        <v>733.5</v>
      </c>
      <c r="G141" s="73">
        <v>991.5</v>
      </c>
      <c r="H141" s="73">
        <v>1234.7</v>
      </c>
      <c r="I141" s="73">
        <v>1463.3000000000002</v>
      </c>
      <c r="J141" s="73">
        <v>1639.3</v>
      </c>
      <c r="K141" s="73">
        <v>1795.4999999999998</v>
      </c>
      <c r="L141" s="73">
        <v>2004.5</v>
      </c>
      <c r="M141" s="73">
        <v>2224</v>
      </c>
      <c r="N141" s="73">
        <v>2443.1</v>
      </c>
      <c r="O141" s="73">
        <v>2661.2</v>
      </c>
      <c r="P141" s="73">
        <v>2848.7</v>
      </c>
      <c r="Q141" s="73">
        <v>3022.4000000000005</v>
      </c>
      <c r="R141" s="73">
        <v>3038.1000000000004</v>
      </c>
      <c r="S141" s="73">
        <v>3053.6</v>
      </c>
      <c r="T141" s="73">
        <v>3065.3999999999996</v>
      </c>
      <c r="U141" s="73">
        <v>3078.7</v>
      </c>
      <c r="V141" s="73">
        <v>3087.8999999999996</v>
      </c>
      <c r="W141" s="73">
        <v>3094.9999999999995</v>
      </c>
      <c r="X141" s="73">
        <v>3098.7</v>
      </c>
      <c r="Y141" s="73">
        <v>3101.4</v>
      </c>
      <c r="Z141" s="73">
        <v>3102.2999999999993</v>
      </c>
      <c r="AA141" s="73">
        <v>3102.2000000000007</v>
      </c>
      <c r="AB141" s="73">
        <v>3100.1000000000004</v>
      </c>
      <c r="AC141" s="73">
        <v>3095.5999999999995</v>
      </c>
      <c r="AD141" s="73">
        <v>3085.2000000000007</v>
      </c>
      <c r="AE141" s="73">
        <v>3071.3000000000011</v>
      </c>
    </row>
    <row r="143" spans="1:31" x14ac:dyDescent="0.3">
      <c r="A143" s="68" t="s">
        <v>1233</v>
      </c>
      <c r="B143" s="68" t="s">
        <v>1315</v>
      </c>
      <c r="C143" s="68" t="s">
        <v>1316</v>
      </c>
      <c r="D143" s="68" t="s">
        <v>1317</v>
      </c>
      <c r="E143" s="68" t="s">
        <v>1318</v>
      </c>
      <c r="F143" s="68" t="s">
        <v>1319</v>
      </c>
      <c r="G143" s="68" t="s">
        <v>1320</v>
      </c>
      <c r="H143" s="68" t="s">
        <v>1321</v>
      </c>
      <c r="I143" s="68" t="s">
        <v>1322</v>
      </c>
      <c r="J143" s="68" t="s">
        <v>1323</v>
      </c>
      <c r="K143" s="68" t="s">
        <v>1324</v>
      </c>
      <c r="L143" s="68" t="s">
        <v>1325</v>
      </c>
      <c r="M143" s="68" t="s">
        <v>1326</v>
      </c>
      <c r="N143" s="68" t="s">
        <v>1327</v>
      </c>
      <c r="O143" s="68" t="s">
        <v>1328</v>
      </c>
      <c r="P143" s="68" t="s">
        <v>1329</v>
      </c>
      <c r="Q143" s="68" t="s">
        <v>1330</v>
      </c>
      <c r="R143" s="68" t="s">
        <v>1331</v>
      </c>
      <c r="S143" s="68" t="s">
        <v>1332</v>
      </c>
      <c r="T143" s="68" t="s">
        <v>1333</v>
      </c>
      <c r="U143" s="68" t="s">
        <v>1334</v>
      </c>
      <c r="V143" s="68" t="s">
        <v>1335</v>
      </c>
      <c r="W143" s="68" t="s">
        <v>1336</v>
      </c>
      <c r="X143" s="68" t="s">
        <v>1337</v>
      </c>
      <c r="Y143" s="68" t="s">
        <v>1338</v>
      </c>
      <c r="Z143" s="68" t="s">
        <v>1339</v>
      </c>
      <c r="AA143" s="68" t="s">
        <v>1340</v>
      </c>
      <c r="AB143" s="68" t="s">
        <v>1341</v>
      </c>
      <c r="AC143" s="68" t="s">
        <v>1342</v>
      </c>
      <c r="AD143" s="68" t="s">
        <v>1343</v>
      </c>
      <c r="AE143" s="68" t="s">
        <v>1344</v>
      </c>
    </row>
    <row r="144" spans="1:31" x14ac:dyDescent="0.3">
      <c r="A144" s="72" t="s">
        <v>1355</v>
      </c>
      <c r="B144" s="72" t="s">
        <v>1362</v>
      </c>
      <c r="C144" s="73">
        <v>1913.520553588859</v>
      </c>
      <c r="D144" s="73">
        <v>2069.2839965820281</v>
      </c>
      <c r="E144" s="73">
        <v>2265.9701538085928</v>
      </c>
      <c r="F144" s="73">
        <v>2481.5299682617128</v>
      </c>
      <c r="G144" s="73">
        <v>2637.3888244628852</v>
      </c>
      <c r="H144" s="73">
        <v>2773.986053466796</v>
      </c>
      <c r="I144" s="73">
        <v>2939.550750732421</v>
      </c>
      <c r="J144" s="73">
        <v>3101.8463745117128</v>
      </c>
      <c r="K144" s="73">
        <v>3268.0303649902289</v>
      </c>
      <c r="L144" s="73">
        <v>3414.8693237304678</v>
      </c>
      <c r="M144" s="73">
        <v>3571.648559570312</v>
      </c>
      <c r="N144" s="73">
        <v>3741.8128051757813</v>
      </c>
      <c r="O144" s="73">
        <v>3908.65209960937</v>
      </c>
      <c r="P144" s="73">
        <v>4020.199584960937</v>
      </c>
      <c r="Q144" s="73">
        <v>4138.7557983398428</v>
      </c>
      <c r="R144" s="73">
        <v>4231.3834228515625</v>
      </c>
      <c r="S144" s="73">
        <v>4360.8052368164008</v>
      </c>
      <c r="T144" s="73">
        <v>4451.8955688476563</v>
      </c>
      <c r="U144" s="73">
        <v>4549.1459350585928</v>
      </c>
      <c r="V144" s="73">
        <v>4665.1983642578125</v>
      </c>
      <c r="W144" s="73">
        <v>4763.3251953124945</v>
      </c>
      <c r="X144" s="73">
        <v>4872.7831420898428</v>
      </c>
      <c r="Y144" s="73">
        <v>4984.3777465820258</v>
      </c>
      <c r="Z144" s="73">
        <v>5100.9013671875</v>
      </c>
      <c r="AA144" s="73">
        <v>5220.0137939453125</v>
      </c>
      <c r="AB144" s="73">
        <v>5346.0237426757813</v>
      </c>
      <c r="AC144" s="73">
        <v>5474.4638671875</v>
      </c>
      <c r="AD144" s="73">
        <v>5603.2781982421802</v>
      </c>
      <c r="AE144" s="73">
        <v>5728.2808837890598</v>
      </c>
    </row>
    <row r="145" spans="1:31" x14ac:dyDescent="0.3">
      <c r="A145" s="72" t="s">
        <v>1355</v>
      </c>
      <c r="B145" s="72" t="s">
        <v>1363</v>
      </c>
      <c r="C145" s="73">
        <v>119.5</v>
      </c>
      <c r="D145" s="73">
        <v>178</v>
      </c>
      <c r="E145" s="73">
        <v>241.39999999999998</v>
      </c>
      <c r="F145" s="73">
        <v>310.29999999999995</v>
      </c>
      <c r="G145" s="73">
        <v>355.9</v>
      </c>
      <c r="H145" s="73">
        <v>391.7</v>
      </c>
      <c r="I145" s="73">
        <v>430.3</v>
      </c>
      <c r="J145" s="73">
        <v>470.00000000000006</v>
      </c>
      <c r="K145" s="73">
        <v>506.09999999999997</v>
      </c>
      <c r="L145" s="73">
        <v>553.70000000000005</v>
      </c>
      <c r="M145" s="73">
        <v>605.90000000000009</v>
      </c>
      <c r="N145" s="73">
        <v>657.7</v>
      </c>
      <c r="O145" s="73">
        <v>708.5</v>
      </c>
      <c r="P145" s="73">
        <v>741.00000000000011</v>
      </c>
      <c r="Q145" s="73">
        <v>772.4</v>
      </c>
      <c r="R145" s="73">
        <v>771.60000000000014</v>
      </c>
      <c r="S145" s="73">
        <v>771.4</v>
      </c>
      <c r="T145" s="73">
        <v>770.09999999999991</v>
      </c>
      <c r="U145" s="73">
        <v>769.09999999999991</v>
      </c>
      <c r="V145" s="73">
        <v>767.7</v>
      </c>
      <c r="W145" s="73">
        <v>765.6</v>
      </c>
      <c r="X145" s="73">
        <v>763.3</v>
      </c>
      <c r="Y145" s="73">
        <v>760.5</v>
      </c>
      <c r="Z145" s="73">
        <v>758</v>
      </c>
      <c r="AA145" s="73">
        <v>754.8</v>
      </c>
      <c r="AB145" s="73">
        <v>751.7</v>
      </c>
      <c r="AC145" s="73">
        <v>748.10000000000014</v>
      </c>
      <c r="AD145" s="73">
        <v>743.8</v>
      </c>
      <c r="AE145" s="73">
        <v>738.2</v>
      </c>
    </row>
    <row r="146" spans="1:31" x14ac:dyDescent="0.3">
      <c r="A146" s="72" t="s">
        <v>1355</v>
      </c>
      <c r="B146" s="72" t="s">
        <v>1364</v>
      </c>
      <c r="C146" s="73">
        <v>119.5</v>
      </c>
      <c r="D146" s="73">
        <v>178</v>
      </c>
      <c r="E146" s="73">
        <v>241.39999999999998</v>
      </c>
      <c r="F146" s="73">
        <v>310.29999999999995</v>
      </c>
      <c r="G146" s="73">
        <v>355.9</v>
      </c>
      <c r="H146" s="73">
        <v>391.7</v>
      </c>
      <c r="I146" s="73">
        <v>430.3</v>
      </c>
      <c r="J146" s="73">
        <v>470.00000000000006</v>
      </c>
      <c r="K146" s="73">
        <v>506.09999999999997</v>
      </c>
      <c r="L146" s="73">
        <v>553.70000000000005</v>
      </c>
      <c r="M146" s="73">
        <v>605.90000000000009</v>
      </c>
      <c r="N146" s="73">
        <v>657.7</v>
      </c>
      <c r="O146" s="73">
        <v>708.5</v>
      </c>
      <c r="P146" s="73">
        <v>741.00000000000011</v>
      </c>
      <c r="Q146" s="73">
        <v>772.4</v>
      </c>
      <c r="R146" s="73">
        <v>771.60000000000014</v>
      </c>
      <c r="S146" s="73">
        <v>771.4</v>
      </c>
      <c r="T146" s="73">
        <v>770.09999999999991</v>
      </c>
      <c r="U146" s="73">
        <v>769.09999999999991</v>
      </c>
      <c r="V146" s="73">
        <v>767.7</v>
      </c>
      <c r="W146" s="73">
        <v>765.6</v>
      </c>
      <c r="X146" s="73">
        <v>763.3</v>
      </c>
      <c r="Y146" s="73">
        <v>760.5</v>
      </c>
      <c r="Z146" s="73">
        <v>758</v>
      </c>
      <c r="AA146" s="73">
        <v>754.8</v>
      </c>
      <c r="AB146" s="73">
        <v>751.7</v>
      </c>
      <c r="AC146" s="73">
        <v>748.10000000000014</v>
      </c>
      <c r="AD146" s="73">
        <v>743.8</v>
      </c>
      <c r="AE146" s="73">
        <v>738.2</v>
      </c>
    </row>
    <row r="148" spans="1:31" x14ac:dyDescent="0.3">
      <c r="A148" s="68" t="s">
        <v>1233</v>
      </c>
      <c r="B148" s="68" t="s">
        <v>1315</v>
      </c>
      <c r="C148" s="68" t="s">
        <v>1316</v>
      </c>
      <c r="D148" s="68" t="s">
        <v>1317</v>
      </c>
      <c r="E148" s="68" t="s">
        <v>1318</v>
      </c>
      <c r="F148" s="68" t="s">
        <v>1319</v>
      </c>
      <c r="G148" s="68" t="s">
        <v>1320</v>
      </c>
      <c r="H148" s="68" t="s">
        <v>1321</v>
      </c>
      <c r="I148" s="68" t="s">
        <v>1322</v>
      </c>
      <c r="J148" s="68" t="s">
        <v>1323</v>
      </c>
      <c r="K148" s="68" t="s">
        <v>1324</v>
      </c>
      <c r="L148" s="68" t="s">
        <v>1325</v>
      </c>
      <c r="M148" s="68" t="s">
        <v>1326</v>
      </c>
      <c r="N148" s="68" t="s">
        <v>1327</v>
      </c>
      <c r="O148" s="68" t="s">
        <v>1328</v>
      </c>
      <c r="P148" s="68" t="s">
        <v>1329</v>
      </c>
      <c r="Q148" s="68" t="s">
        <v>1330</v>
      </c>
      <c r="R148" s="68" t="s">
        <v>1331</v>
      </c>
      <c r="S148" s="68" t="s">
        <v>1332</v>
      </c>
      <c r="T148" s="68" t="s">
        <v>1333</v>
      </c>
      <c r="U148" s="68" t="s">
        <v>1334</v>
      </c>
      <c r="V148" s="68" t="s">
        <v>1335</v>
      </c>
      <c r="W148" s="68" t="s">
        <v>1336</v>
      </c>
      <c r="X148" s="68" t="s">
        <v>1337</v>
      </c>
      <c r="Y148" s="68" t="s">
        <v>1338</v>
      </c>
      <c r="Z148" s="68" t="s">
        <v>1339</v>
      </c>
      <c r="AA148" s="68" t="s">
        <v>1340</v>
      </c>
      <c r="AB148" s="68" t="s">
        <v>1341</v>
      </c>
      <c r="AC148" s="68" t="s">
        <v>1342</v>
      </c>
      <c r="AD148" s="68" t="s">
        <v>1343</v>
      </c>
      <c r="AE148" s="68" t="s">
        <v>1344</v>
      </c>
    </row>
    <row r="149" spans="1:31" x14ac:dyDescent="0.3">
      <c r="A149" s="72" t="s">
        <v>1356</v>
      </c>
      <c r="B149" s="72" t="s">
        <v>1362</v>
      </c>
      <c r="C149" s="73">
        <v>225.07540798187213</v>
      </c>
      <c r="D149" s="73">
        <v>252.54733276367128</v>
      </c>
      <c r="E149" s="73">
        <v>294.85238075256325</v>
      </c>
      <c r="F149" s="73">
        <v>344.1958045959463</v>
      </c>
      <c r="G149" s="73">
        <v>387.38790130615143</v>
      </c>
      <c r="H149" s="73">
        <v>422.86808395385714</v>
      </c>
      <c r="I149" s="73">
        <v>471.64043426513581</v>
      </c>
      <c r="J149" s="73">
        <v>509.32569885253889</v>
      </c>
      <c r="K149" s="73">
        <v>547.15161132812432</v>
      </c>
      <c r="L149" s="73">
        <v>585.54188537597565</v>
      </c>
      <c r="M149" s="73">
        <v>624.0957794189444</v>
      </c>
      <c r="N149" s="73">
        <v>672.57834625244095</v>
      </c>
      <c r="O149" s="73">
        <v>722.06751251220601</v>
      </c>
      <c r="P149" s="73">
        <v>753.63462829589707</v>
      </c>
      <c r="Q149" s="73">
        <v>791.83166503906091</v>
      </c>
      <c r="R149" s="73">
        <v>817.74313354492108</v>
      </c>
      <c r="S149" s="73">
        <v>867.62768554687409</v>
      </c>
      <c r="T149" s="73">
        <v>894.38310241699196</v>
      </c>
      <c r="U149" s="73">
        <v>922.76913452148403</v>
      </c>
      <c r="V149" s="73">
        <v>964.42491149902298</v>
      </c>
      <c r="W149" s="73">
        <v>993.69081115722599</v>
      </c>
      <c r="X149" s="73">
        <v>1029.1726226806629</v>
      </c>
      <c r="Y149" s="73">
        <v>1064.5164794921859</v>
      </c>
      <c r="Z149" s="73">
        <v>1099.929321289062</v>
      </c>
      <c r="AA149" s="73">
        <v>1133.8675231933589</v>
      </c>
      <c r="AB149" s="73">
        <v>1167.1424102783201</v>
      </c>
      <c r="AC149" s="73">
        <v>1200.017120361327</v>
      </c>
      <c r="AD149" s="73">
        <v>1231.6723632812491</v>
      </c>
      <c r="AE149" s="73">
        <v>1262.3330078124991</v>
      </c>
    </row>
    <row r="150" spans="1:31" x14ac:dyDescent="0.3">
      <c r="A150" s="72" t="s">
        <v>1356</v>
      </c>
      <c r="B150" s="72" t="s">
        <v>1363</v>
      </c>
      <c r="C150" s="73">
        <v>15.600000000000001</v>
      </c>
      <c r="D150" s="73">
        <v>28.200000000000003</v>
      </c>
      <c r="E150" s="73">
        <v>41.9</v>
      </c>
      <c r="F150" s="73">
        <v>57.600000000000009</v>
      </c>
      <c r="G150" s="73">
        <v>71.8</v>
      </c>
      <c r="H150" s="73">
        <v>84.1</v>
      </c>
      <c r="I150" s="73">
        <v>96.6</v>
      </c>
      <c r="J150" s="73">
        <v>108</v>
      </c>
      <c r="K150" s="73">
        <v>118.20000000000002</v>
      </c>
      <c r="L150" s="73">
        <v>133</v>
      </c>
      <c r="M150" s="73">
        <v>148.00000000000003</v>
      </c>
      <c r="N150" s="73">
        <v>163.30000000000001</v>
      </c>
      <c r="O150" s="73">
        <v>178.7</v>
      </c>
      <c r="P150" s="73">
        <v>192.1</v>
      </c>
      <c r="Q150" s="73">
        <v>204.70000000000002</v>
      </c>
      <c r="R150" s="73">
        <v>206.59999999999997</v>
      </c>
      <c r="S150" s="73">
        <v>208.60000000000002</v>
      </c>
      <c r="T150" s="73">
        <v>210.1</v>
      </c>
      <c r="U150" s="73">
        <v>211.60000000000002</v>
      </c>
      <c r="V150" s="73">
        <v>212.90000000000003</v>
      </c>
      <c r="W150" s="73">
        <v>213.89999999999998</v>
      </c>
      <c r="X150" s="73">
        <v>214.5</v>
      </c>
      <c r="Y150" s="73">
        <v>215.10000000000002</v>
      </c>
      <c r="Z150" s="73">
        <v>215.2</v>
      </c>
      <c r="AA150" s="73">
        <v>215</v>
      </c>
      <c r="AB150" s="73">
        <v>214.29999999999995</v>
      </c>
      <c r="AC150" s="73">
        <v>213.29999999999995</v>
      </c>
      <c r="AD150" s="73">
        <v>211.90000000000003</v>
      </c>
      <c r="AE150" s="73">
        <v>210.20000000000005</v>
      </c>
    </row>
    <row r="151" spans="1:31" x14ac:dyDescent="0.3">
      <c r="A151" s="72" t="s">
        <v>1356</v>
      </c>
      <c r="B151" s="72" t="s">
        <v>1364</v>
      </c>
      <c r="C151" s="73">
        <v>15.600000000000001</v>
      </c>
      <c r="D151" s="73">
        <v>28.200000000000003</v>
      </c>
      <c r="E151" s="73">
        <v>41.9</v>
      </c>
      <c r="F151" s="73">
        <v>57.600000000000009</v>
      </c>
      <c r="G151" s="73">
        <v>71.8</v>
      </c>
      <c r="H151" s="73">
        <v>84.1</v>
      </c>
      <c r="I151" s="73">
        <v>96.6</v>
      </c>
      <c r="J151" s="73">
        <v>108</v>
      </c>
      <c r="K151" s="73">
        <v>118.20000000000002</v>
      </c>
      <c r="L151" s="73">
        <v>133</v>
      </c>
      <c r="M151" s="73">
        <v>148.00000000000003</v>
      </c>
      <c r="N151" s="73">
        <v>163.30000000000001</v>
      </c>
      <c r="O151" s="73">
        <v>178.7</v>
      </c>
      <c r="P151" s="73">
        <v>192.1</v>
      </c>
      <c r="Q151" s="73">
        <v>204.70000000000002</v>
      </c>
      <c r="R151" s="73">
        <v>206.59999999999997</v>
      </c>
      <c r="S151" s="73">
        <v>208.60000000000002</v>
      </c>
      <c r="T151" s="73">
        <v>210.1</v>
      </c>
      <c r="U151" s="73">
        <v>211.60000000000002</v>
      </c>
      <c r="V151" s="73">
        <v>212.90000000000003</v>
      </c>
      <c r="W151" s="73">
        <v>213.89999999999998</v>
      </c>
      <c r="X151" s="73">
        <v>214.5</v>
      </c>
      <c r="Y151" s="73">
        <v>215.10000000000002</v>
      </c>
      <c r="Z151" s="73">
        <v>215.2</v>
      </c>
      <c r="AA151" s="73">
        <v>215</v>
      </c>
      <c r="AB151" s="73">
        <v>214.29999999999995</v>
      </c>
      <c r="AC151" s="73">
        <v>213.29999999999995</v>
      </c>
      <c r="AD151" s="73">
        <v>211.90000000000003</v>
      </c>
      <c r="AE151" s="73">
        <v>210.20000000000005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03AC8E5FC3D24B839843FC39BB72E3" ma:contentTypeVersion="10" ma:contentTypeDescription="Create a new document." ma:contentTypeScope="" ma:versionID="271939854942af0bf443cb945101470a">
  <xsd:schema xmlns:xsd="http://www.w3.org/2001/XMLSchema" xmlns:xs="http://www.w3.org/2001/XMLSchema" xmlns:p="http://schemas.microsoft.com/office/2006/metadata/properties" xmlns:ns2="e77383ca-abf9-4e97-8aaf-d15af351ff90" xmlns:ns3="dcbf8a88-e063-4a69-82e9-42d02808f636" targetNamespace="http://schemas.microsoft.com/office/2006/metadata/properties" ma:root="true" ma:fieldsID="963762e2fed6e9743441366e6a45ccc3" ns2:_="" ns3:_="">
    <xsd:import namespace="e77383ca-abf9-4e97-8aaf-d15af351ff90"/>
    <xsd:import namespace="dcbf8a88-e063-4a69-82e9-42d02808f63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7383ca-abf9-4e97-8aaf-d15af351ff9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bf8a88-e063-4a69-82e9-42d02808f636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D3749D3-3344-4DA6-9F55-13C8B08AEB1D}">
  <ds:schemaRefs>
    <ds:schemaRef ds:uri="http://purl.org/dc/elements/1.1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terms/"/>
    <ds:schemaRef ds:uri="dcbf8a88-e063-4a69-82e9-42d02808f636"/>
    <ds:schemaRef ds:uri="http://schemas.microsoft.com/office/2006/documentManagement/types"/>
    <ds:schemaRef ds:uri="e77383ca-abf9-4e97-8aaf-d15af351ff90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B93792B5-960E-4F11-9A9C-2363C456DD1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1B5F44D-64D1-44C5-A4F3-43A6D6D1051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77383ca-abf9-4e97-8aaf-d15af351ff90"/>
    <ds:schemaRef ds:uri="dcbf8a88-e063-4a69-82e9-42d02808f63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30</vt:i4>
      </vt:variant>
    </vt:vector>
  </HeadingPairs>
  <TitlesOfParts>
    <vt:vector size="49" baseType="lpstr">
      <vt:lpstr>Settings</vt:lpstr>
      <vt:lpstr>SETS</vt:lpstr>
      <vt:lpstr>DATA</vt:lpstr>
      <vt:lpstr>FilteredData</vt:lpstr>
      <vt:lpstr>RawData</vt:lpstr>
      <vt:lpstr>E-E</vt:lpstr>
      <vt:lpstr>SRMC</vt:lpstr>
      <vt:lpstr>Capacity</vt:lpstr>
      <vt:lpstr>DATA_OLD</vt:lpstr>
      <vt:lpstr>GEN_LOCATION</vt:lpstr>
      <vt:lpstr>Capacity750MW</vt:lpstr>
      <vt:lpstr>Capacity1500MW</vt:lpstr>
      <vt:lpstr>Capacity600MW</vt:lpstr>
      <vt:lpstr>Capacity1200MW</vt:lpstr>
      <vt:lpstr>Capacity0MW</vt:lpstr>
      <vt:lpstr>CapacityCheck</vt:lpstr>
      <vt:lpstr>750MW</vt:lpstr>
      <vt:lpstr>1500MW</vt:lpstr>
      <vt:lpstr>0MW</vt:lpstr>
      <vt:lpstr>DATA!CAPACITY</vt:lpstr>
      <vt:lpstr>DATA!CARBON_INTENSITY</vt:lpstr>
      <vt:lpstr>DATA!COST_WATER_SPILL</vt:lpstr>
      <vt:lpstr>DATA!EFFICIENCY_LOSS</vt:lpstr>
      <vt:lpstr>DATA!FUEL_TYPE</vt:lpstr>
      <vt:lpstr>GEN_LOCATION!GEN_LOCATION</vt:lpstr>
      <vt:lpstr>DATA!GEN_TECH</vt:lpstr>
      <vt:lpstr>DATA!GEN_TYPE</vt:lpstr>
      <vt:lpstr>SETS!Generators</vt:lpstr>
      <vt:lpstr>DATA!HEATRATE</vt:lpstr>
      <vt:lpstr>DATA!HYDRO_DAM_CAPACITY</vt:lpstr>
      <vt:lpstr>DATA!HYDRO_DISCHARGE_CAPACITY</vt:lpstr>
      <vt:lpstr>DATA!HYDRO_UNITS_KEY</vt:lpstr>
      <vt:lpstr>DATA!INITIAL_ENERGY_STOCK_IN_DAMS</vt:lpstr>
      <vt:lpstr>DATA!j</vt:lpstr>
      <vt:lpstr>GEN_LOCATION!j</vt:lpstr>
      <vt:lpstr>DATA!MAX_OUTPUT_HOURS</vt:lpstr>
      <vt:lpstr>DATA!MAXP_FACTOR</vt:lpstr>
      <vt:lpstr>DATA!MIN_DOWNTIME</vt:lpstr>
      <vt:lpstr>DATA!MIN_OUTPUT_HOURS</vt:lpstr>
      <vt:lpstr>DATA!MIN_UPTIME</vt:lpstr>
      <vt:lpstr>DATA!MINP_FACTOR</vt:lpstr>
      <vt:lpstr>GEN_LOCATION!n</vt:lpstr>
      <vt:lpstr>SETS!Nodes</vt:lpstr>
      <vt:lpstr>DATA!RAMPDOWNFACTOR</vt:lpstr>
      <vt:lpstr>DATA!RAMPUPFACTOR</vt:lpstr>
      <vt:lpstr>DATA!SHUTRAMPFACTOR</vt:lpstr>
      <vt:lpstr>DATA!STARTCOST</vt:lpstr>
      <vt:lpstr>DATA!STARTRAMPFACTOR</vt:lpstr>
      <vt:lpstr>DATA!VARCOST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 Kong Chyong</dc:creator>
  <cp:lastModifiedBy>Ben Noone</cp:lastModifiedBy>
  <cp:lastPrinted>2021-08-01T18:08:47Z</cp:lastPrinted>
  <dcterms:created xsi:type="dcterms:W3CDTF">2019-07-16T16:44:23Z</dcterms:created>
  <dcterms:modified xsi:type="dcterms:W3CDTF">2021-10-04T22:51:57Z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0x0101007103AC8E5FC3D24B839843FC39BB72E3</vt:lpwstr>
  </property>
</Properties>
</file>